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F354B815-1BE2-421B-8EAD-EF5849D65DC3}" xr6:coauthVersionLast="45" xr6:coauthVersionMax="45" xr10:uidLastSave="{00000000-0000-0000-0000-000000000000}"/>
  <bookViews>
    <workbookView xWindow="1608" yWindow="0" windowWidth="14160" windowHeight="120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Sheet1!$D$2</definedName>
    <definedName name="_xlchart.v1.1" hidden="1">Sheet1!$D$3:$D$52</definedName>
    <definedName name="_xlchart.v1.2" hidden="1">Sheet1!$D$2</definedName>
    <definedName name="_xlchart.v1.3" hidden="1">Sheet1!$D$3:$D$52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2" i="4" l="1"/>
  <c r="B71" i="4"/>
  <c r="B70" i="4"/>
  <c r="B69" i="4"/>
  <c r="B68" i="4"/>
  <c r="B67" i="4"/>
  <c r="B66" i="4"/>
  <c r="B65" i="4"/>
  <c r="B64" i="4"/>
  <c r="B55" i="4"/>
  <c r="B54" i="4"/>
  <c r="C51" i="4" s="1"/>
  <c r="D51" i="4" s="1"/>
  <c r="C45" i="4"/>
  <c r="D45" i="4" s="1"/>
  <c r="C37" i="4"/>
  <c r="D37" i="4" s="1"/>
  <c r="C29" i="4"/>
  <c r="D29" i="4" s="1"/>
  <c r="C21" i="4"/>
  <c r="D21" i="4" s="1"/>
  <c r="C13" i="4"/>
  <c r="D13" i="4" s="1"/>
  <c r="C5" i="4"/>
  <c r="D5" i="4" s="1"/>
  <c r="J3" i="2" a="1"/>
  <c r="J3" i="2" s="1"/>
  <c r="J8" i="2" s="1"/>
  <c r="B55" i="3"/>
  <c r="B54" i="3"/>
  <c r="C35" i="3" s="1"/>
  <c r="D35" i="3" s="1"/>
  <c r="B72" i="3"/>
  <c r="B71" i="3"/>
  <c r="B70" i="3"/>
  <c r="B69" i="3"/>
  <c r="B68" i="3"/>
  <c r="B67" i="3"/>
  <c r="B66" i="3"/>
  <c r="B65" i="3"/>
  <c r="B64" i="3"/>
  <c r="C37" i="3"/>
  <c r="D37" i="3" s="1"/>
  <c r="C29" i="3"/>
  <c r="D29" i="3" s="1"/>
  <c r="C21" i="3"/>
  <c r="D21" i="3" s="1"/>
  <c r="C13" i="3"/>
  <c r="D13" i="3" s="1"/>
  <c r="C5" i="3"/>
  <c r="D5" i="3" s="1"/>
  <c r="B72" i="2"/>
  <c r="B71" i="2"/>
  <c r="B70" i="2"/>
  <c r="B69" i="2"/>
  <c r="B68" i="2"/>
  <c r="B67" i="2"/>
  <c r="B66" i="2"/>
  <c r="B65" i="2"/>
  <c r="B64" i="2"/>
  <c r="C52" i="2"/>
  <c r="D52" i="2" s="1"/>
  <c r="C48" i="2"/>
  <c r="D48" i="2" s="1"/>
  <c r="C44" i="2"/>
  <c r="D44" i="2" s="1"/>
  <c r="C40" i="2"/>
  <c r="D40" i="2" s="1"/>
  <c r="C36" i="2"/>
  <c r="D36" i="2" s="1"/>
  <c r="C32" i="2"/>
  <c r="D32" i="2" s="1"/>
  <c r="C28" i="2"/>
  <c r="D28" i="2" s="1"/>
  <c r="C24" i="2"/>
  <c r="D24" i="2" s="1"/>
  <c r="C20" i="2"/>
  <c r="D20" i="2" s="1"/>
  <c r="C16" i="2"/>
  <c r="D16" i="2" s="1"/>
  <c r="C12" i="2"/>
  <c r="D12" i="2" s="1"/>
  <c r="C8" i="2"/>
  <c r="D8" i="2" s="1"/>
  <c r="C4" i="2"/>
  <c r="D4" i="2" s="1"/>
  <c r="B55" i="2"/>
  <c r="B54" i="2"/>
  <c r="C51" i="2" s="1"/>
  <c r="D51" i="2" s="1"/>
  <c r="C8" i="4" l="1"/>
  <c r="D8" i="4" s="1"/>
  <c r="C32" i="4"/>
  <c r="D32" i="4" s="1"/>
  <c r="C4" i="4"/>
  <c r="D4" i="4" s="1"/>
  <c r="C12" i="4"/>
  <c r="D12" i="4" s="1"/>
  <c r="C20" i="4"/>
  <c r="D20" i="4" s="1"/>
  <c r="C28" i="4"/>
  <c r="D28" i="4" s="1"/>
  <c r="C36" i="4"/>
  <c r="D36" i="4" s="1"/>
  <c r="C44" i="4"/>
  <c r="D44" i="4" s="1"/>
  <c r="C52" i="4"/>
  <c r="D52" i="4" s="1"/>
  <c r="C24" i="4"/>
  <c r="D24" i="4" s="1"/>
  <c r="C48" i="4"/>
  <c r="D48" i="4" s="1"/>
  <c r="C16" i="4"/>
  <c r="D16" i="4" s="1"/>
  <c r="C40" i="4"/>
  <c r="D40" i="4" s="1"/>
  <c r="C9" i="4"/>
  <c r="D9" i="4" s="1"/>
  <c r="C17" i="4"/>
  <c r="D17" i="4" s="1"/>
  <c r="C25" i="4"/>
  <c r="D25" i="4" s="1"/>
  <c r="C33" i="4"/>
  <c r="D33" i="4" s="1"/>
  <c r="C41" i="4"/>
  <c r="D41" i="4" s="1"/>
  <c r="C49" i="4"/>
  <c r="D49" i="4" s="1"/>
  <c r="C6" i="4"/>
  <c r="D6" i="4" s="1"/>
  <c r="C10" i="4"/>
  <c r="D10" i="4" s="1"/>
  <c r="C14" i="4"/>
  <c r="D14" i="4" s="1"/>
  <c r="C18" i="4"/>
  <c r="D18" i="4" s="1"/>
  <c r="C22" i="4"/>
  <c r="D22" i="4" s="1"/>
  <c r="C26" i="4"/>
  <c r="D26" i="4" s="1"/>
  <c r="C30" i="4"/>
  <c r="D30" i="4" s="1"/>
  <c r="C34" i="4"/>
  <c r="D34" i="4" s="1"/>
  <c r="C38" i="4"/>
  <c r="D38" i="4" s="1"/>
  <c r="C42" i="4"/>
  <c r="D42" i="4" s="1"/>
  <c r="C46" i="4"/>
  <c r="D46" i="4" s="1"/>
  <c r="C50" i="4"/>
  <c r="D50" i="4" s="1"/>
  <c r="C3" i="4"/>
  <c r="D3" i="4" s="1"/>
  <c r="C7" i="4"/>
  <c r="D7" i="4" s="1"/>
  <c r="C11" i="4"/>
  <c r="D11" i="4" s="1"/>
  <c r="C15" i="4"/>
  <c r="D15" i="4" s="1"/>
  <c r="C19" i="4"/>
  <c r="D19" i="4" s="1"/>
  <c r="C23" i="4"/>
  <c r="D23" i="4" s="1"/>
  <c r="C27" i="4"/>
  <c r="D27" i="4" s="1"/>
  <c r="C31" i="4"/>
  <c r="D31" i="4" s="1"/>
  <c r="C35" i="4"/>
  <c r="D35" i="4" s="1"/>
  <c r="C39" i="4"/>
  <c r="D39" i="4" s="1"/>
  <c r="C43" i="4"/>
  <c r="D43" i="4" s="1"/>
  <c r="C47" i="4"/>
  <c r="D47" i="4" s="1"/>
  <c r="C9" i="3"/>
  <c r="D9" i="3" s="1"/>
  <c r="C17" i="3"/>
  <c r="D17" i="3" s="1"/>
  <c r="C25" i="3"/>
  <c r="D25" i="3" s="1"/>
  <c r="C33" i="3"/>
  <c r="D33" i="3" s="1"/>
  <c r="C6" i="3"/>
  <c r="D6" i="3" s="1"/>
  <c r="C7" i="3"/>
  <c r="D7" i="3" s="1"/>
  <c r="C15" i="3"/>
  <c r="D15" i="3" s="1"/>
  <c r="C23" i="3"/>
  <c r="D23" i="3" s="1"/>
  <c r="C31" i="3"/>
  <c r="D31" i="3" s="1"/>
  <c r="C39" i="3"/>
  <c r="D39" i="3" s="1"/>
  <c r="C11" i="3"/>
  <c r="D11" i="3" s="1"/>
  <c r="C19" i="3"/>
  <c r="D19" i="3" s="1"/>
  <c r="C27" i="3"/>
  <c r="D27" i="3" s="1"/>
  <c r="C41" i="3"/>
  <c r="D41" i="3" s="1"/>
  <c r="C43" i="3"/>
  <c r="D43" i="3" s="1"/>
  <c r="C45" i="3"/>
  <c r="D45" i="3" s="1"/>
  <c r="C47" i="3"/>
  <c r="D47" i="3" s="1"/>
  <c r="C49" i="3"/>
  <c r="D49" i="3" s="1"/>
  <c r="C51" i="3"/>
  <c r="D51" i="3" s="1"/>
  <c r="C4" i="3"/>
  <c r="D4" i="3" s="1"/>
  <c r="C8" i="3"/>
  <c r="D8" i="3" s="1"/>
  <c r="C10" i="3"/>
  <c r="D10" i="3" s="1"/>
  <c r="C12" i="3"/>
  <c r="D12" i="3" s="1"/>
  <c r="C14" i="3"/>
  <c r="D14" i="3" s="1"/>
  <c r="C16" i="3"/>
  <c r="D16" i="3" s="1"/>
  <c r="C18" i="3"/>
  <c r="D18" i="3" s="1"/>
  <c r="C20" i="3"/>
  <c r="D20" i="3" s="1"/>
  <c r="C22" i="3"/>
  <c r="D22" i="3" s="1"/>
  <c r="C24" i="3"/>
  <c r="D24" i="3" s="1"/>
  <c r="C26" i="3"/>
  <c r="D26" i="3" s="1"/>
  <c r="C28" i="3"/>
  <c r="D28" i="3" s="1"/>
  <c r="C30" i="3"/>
  <c r="D30" i="3" s="1"/>
  <c r="C32" i="3"/>
  <c r="D32" i="3" s="1"/>
  <c r="C34" i="3"/>
  <c r="D34" i="3" s="1"/>
  <c r="C36" i="3"/>
  <c r="D36" i="3" s="1"/>
  <c r="C38" i="3"/>
  <c r="D38" i="3" s="1"/>
  <c r="C40" i="3"/>
  <c r="D40" i="3" s="1"/>
  <c r="C42" i="3"/>
  <c r="D42" i="3" s="1"/>
  <c r="C44" i="3"/>
  <c r="D44" i="3" s="1"/>
  <c r="C46" i="3"/>
  <c r="D46" i="3" s="1"/>
  <c r="C48" i="3"/>
  <c r="D48" i="3" s="1"/>
  <c r="C50" i="3"/>
  <c r="D50" i="3" s="1"/>
  <c r="C52" i="3"/>
  <c r="D52" i="3" s="1"/>
  <c r="C3" i="3"/>
  <c r="D3" i="3" s="1"/>
  <c r="C5" i="2"/>
  <c r="D5" i="2" s="1"/>
  <c r="C9" i="2"/>
  <c r="D9" i="2" s="1"/>
  <c r="C13" i="2"/>
  <c r="D13" i="2" s="1"/>
  <c r="C17" i="2"/>
  <c r="D17" i="2" s="1"/>
  <c r="C21" i="2"/>
  <c r="D21" i="2" s="1"/>
  <c r="C25" i="2"/>
  <c r="D25" i="2" s="1"/>
  <c r="C29" i="2"/>
  <c r="D29" i="2" s="1"/>
  <c r="C33" i="2"/>
  <c r="D33" i="2" s="1"/>
  <c r="C37" i="2"/>
  <c r="D37" i="2" s="1"/>
  <c r="C41" i="2"/>
  <c r="D41" i="2" s="1"/>
  <c r="C45" i="2"/>
  <c r="D45" i="2" s="1"/>
  <c r="C49" i="2"/>
  <c r="D49" i="2" s="1"/>
  <c r="C6" i="2"/>
  <c r="D6" i="2" s="1"/>
  <c r="C10" i="2"/>
  <c r="D10" i="2" s="1"/>
  <c r="C14" i="2"/>
  <c r="D14" i="2" s="1"/>
  <c r="C18" i="2"/>
  <c r="D18" i="2" s="1"/>
  <c r="C22" i="2"/>
  <c r="D22" i="2" s="1"/>
  <c r="C26" i="2"/>
  <c r="D26" i="2" s="1"/>
  <c r="C30" i="2"/>
  <c r="D30" i="2" s="1"/>
  <c r="C34" i="2"/>
  <c r="D34" i="2" s="1"/>
  <c r="C38" i="2"/>
  <c r="D38" i="2" s="1"/>
  <c r="C42" i="2"/>
  <c r="D42" i="2" s="1"/>
  <c r="C46" i="2"/>
  <c r="D46" i="2" s="1"/>
  <c r="C50" i="2"/>
  <c r="D50" i="2" s="1"/>
  <c r="C3" i="2"/>
  <c r="D3" i="2" s="1"/>
  <c r="C7" i="2"/>
  <c r="D7" i="2" s="1"/>
  <c r="C11" i="2"/>
  <c r="D11" i="2" s="1"/>
  <c r="C15" i="2"/>
  <c r="D15" i="2" s="1"/>
  <c r="C19" i="2"/>
  <c r="D19" i="2" s="1"/>
  <c r="C23" i="2"/>
  <c r="D23" i="2" s="1"/>
  <c r="C27" i="2"/>
  <c r="D27" i="2" s="1"/>
  <c r="C31" i="2"/>
  <c r="D31" i="2" s="1"/>
  <c r="C35" i="2"/>
  <c r="D35" i="2" s="1"/>
  <c r="C39" i="2"/>
  <c r="D39" i="2" s="1"/>
  <c r="C43" i="2"/>
  <c r="D43" i="2" s="1"/>
  <c r="C47" i="2"/>
  <c r="D47" i="2" s="1"/>
  <c r="D54" i="4" l="1"/>
  <c r="B57" i="4" s="1"/>
  <c r="B58" i="4" s="1"/>
  <c r="D54" i="3"/>
  <c r="B57" i="3" s="1"/>
  <c r="B58" i="3" s="1"/>
  <c r="D54" i="2"/>
  <c r="B57" i="2" s="1"/>
  <c r="B5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<sst xmlns="http://schemas.openxmlformats.org/spreadsheetml/2006/main" count="292" uniqueCount="82">
  <si>
    <t>State Crime Data Set</t>
  </si>
  <si>
    <t>STATE</t>
  </si>
  <si>
    <t>URBAN</t>
  </si>
  <si>
    <t>MURDER</t>
  </si>
  <si>
    <t>POLICE</t>
  </si>
  <si>
    <t>ROBBERY</t>
  </si>
  <si>
    <t>REGION</t>
  </si>
  <si>
    <t>AL</t>
  </si>
  <si>
    <t>AZ</t>
  </si>
  <si>
    <t>AK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</si>
  <si>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</si>
  <si>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</si>
  <si>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</si>
  <si>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</si>
  <si>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</si>
  <si>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</si>
  <si>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</si>
  <si>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</si>
  <si>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</si>
  <si>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</si>
  <si>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</si>
  <si>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</si>
  <si>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</si>
  <si>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</si>
  <si>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</si>
  <si>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</si>
  <si>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</si>
  <si>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</si>
  <si>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</si>
  <si>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</si>
  <si>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</si>
  <si>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</si>
  <si>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</si>
  <si>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</si>
  <si>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</si>
  <si>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</si>
  <si>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</si>
  <si>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</si>
  <si>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</si>
  <si>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</si>
  <si>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</si>
  <si>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</si>
  <si>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</si>
  <si>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</si>
  <si>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</si>
  <si>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</si>
  <si>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</si>
  <si>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</si>
  <si>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</si>
  <si>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</si>
  <si>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</si>
  <si>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</si>
  <si>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</si>
  <si>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</si>
  <si>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</si>
  <si>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</si>
  <si>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</si>
  <si>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Mean =</t>
  </si>
  <si>
    <t>N =</t>
  </si>
  <si>
    <t>Variance =</t>
  </si>
  <si>
    <t>Std Dev =</t>
  </si>
  <si>
    <t>(X-M)</t>
  </si>
  <si>
    <t>(X-M)^2</t>
  </si>
  <si>
    <t>Shortcuts</t>
  </si>
  <si>
    <t>Min =</t>
  </si>
  <si>
    <t>Max =</t>
  </si>
  <si>
    <t>Mode =</t>
  </si>
  <si>
    <t>Median =</t>
  </si>
  <si>
    <t>Std. Dev. =</t>
  </si>
  <si>
    <t>Skewness =</t>
  </si>
  <si>
    <t>Kurtosis =</t>
  </si>
  <si>
    <t>0-50</t>
  </si>
  <si>
    <t>51-100</t>
  </si>
  <si>
    <t>101-150</t>
  </si>
  <si>
    <t>151-200</t>
  </si>
  <si>
    <t>Total</t>
  </si>
  <si>
    <t>Frequency</t>
  </si>
  <si>
    <t>Sum</t>
  </si>
  <si>
    <t>Average</t>
  </si>
  <si>
    <t>Running Total</t>
  </si>
  <si>
    <t>Count</t>
  </si>
  <si>
    <t>line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</si>
</sst>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D3B45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/>
    </xf>
    <xf numFmtId="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26BB1E-3A0B-411B-8105-BC796706CA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Murder Count Ranges by Number of States</a:t>
            </a:r>
            <a:r>
              <a:rPr lang="en-US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Sheet2!$J$2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Sheet2!$I$3:$I$6</c:f>
              <c:strCache>
                <c:ptCount val="4"/>
                <c:pt idx="0">
                  <c:v>0-50</c:v>
                </c:pt>
                <c:pt idx="1">
                  <c:v>51-100</c:v>
                </c:pt>
                <c:pt idx="2">
                  <c:v>101-150</c:v>
                </c:pt>
                <c:pt idx="3">
                  <c:v>151-200</c:v>
                </c:pt>
              </c:strCache>
            </c:strRef>
          </c:cat>
          <c:val>
            <c:numRef>
              <c:f>Sheet2!$J$3:$J$6</c:f>
              <c:numCache>
                <c:formatCode>General</c:formatCode>
                <c:ptCount val="4"/>
                <c:pt idx="0">
                  <c:v>16</c:v>
                </c:pt>
                <c:pt idx="1">
                  <c:v>18</c:v>
                </c:pt>
                <c:pt idx="2">
                  <c:v>14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5-48D5-B473-CCB60496B3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56554792"/>
        <c:axId val="656553808"/>
      </c:barChart>
      <c:catAx>
        <c:axId val="656554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murders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53808"/>
        <c:crosses val="autoZero"/>
        <c:auto val="1"/>
        <c:lblAlgn val="ctr"/>
        <c:lblOffset val="100"/>
        <c:noMultiLvlLbl val="0"/>
      </c:catAx>
      <c:valAx>
        <c:axId val="65655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5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of Number of Police to Number of Murders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POLICE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Sheet1!$C$3:$C$52</c:f>
              <c:numCache>
                <c:formatCode>General</c:formatCode>
                <c:ptCount val="50"/>
                <c:pt idx="0">
                  <c:v>132</c:v>
                </c:pt>
                <c:pt idx="1">
                  <c:v>97</c:v>
                </c:pt>
                <c:pt idx="2">
                  <c:v>103</c:v>
                </c:pt>
                <c:pt idx="3">
                  <c:v>92</c:v>
                </c:pt>
                <c:pt idx="4">
                  <c:v>143</c:v>
                </c:pt>
                <c:pt idx="5">
                  <c:v>69</c:v>
                </c:pt>
                <c:pt idx="6">
                  <c:v>47</c:v>
                </c:pt>
                <c:pt idx="7">
                  <c:v>69</c:v>
                </c:pt>
                <c:pt idx="8">
                  <c:v>145</c:v>
                </c:pt>
                <c:pt idx="9">
                  <c:v>138</c:v>
                </c:pt>
                <c:pt idx="10">
                  <c:v>87</c:v>
                </c:pt>
                <c:pt idx="11">
                  <c:v>31</c:v>
                </c:pt>
                <c:pt idx="12">
                  <c:v>106</c:v>
                </c:pt>
                <c:pt idx="13">
                  <c:v>89</c:v>
                </c:pt>
                <c:pt idx="14">
                  <c:v>22</c:v>
                </c:pt>
                <c:pt idx="15">
                  <c:v>69</c:v>
                </c:pt>
                <c:pt idx="16">
                  <c:v>88</c:v>
                </c:pt>
                <c:pt idx="17">
                  <c:v>157</c:v>
                </c:pt>
                <c:pt idx="18">
                  <c:v>28</c:v>
                </c:pt>
                <c:pt idx="19">
                  <c:v>95</c:v>
                </c:pt>
                <c:pt idx="20">
                  <c:v>41</c:v>
                </c:pt>
                <c:pt idx="21">
                  <c:v>102</c:v>
                </c:pt>
                <c:pt idx="22">
                  <c:v>26</c:v>
                </c:pt>
                <c:pt idx="23">
                  <c:v>145</c:v>
                </c:pt>
                <c:pt idx="24">
                  <c:v>111</c:v>
                </c:pt>
                <c:pt idx="25">
                  <c:v>40</c:v>
                </c:pt>
                <c:pt idx="26">
                  <c:v>44</c:v>
                </c:pt>
                <c:pt idx="27">
                  <c:v>20</c:v>
                </c:pt>
                <c:pt idx="28">
                  <c:v>25</c:v>
                </c:pt>
                <c:pt idx="29">
                  <c:v>69</c:v>
                </c:pt>
                <c:pt idx="30">
                  <c:v>131</c:v>
                </c:pt>
                <c:pt idx="31">
                  <c:v>127</c:v>
                </c:pt>
                <c:pt idx="32">
                  <c:v>106</c:v>
                </c:pt>
                <c:pt idx="33">
                  <c:v>12</c:v>
                </c:pt>
                <c:pt idx="34">
                  <c:v>81</c:v>
                </c:pt>
                <c:pt idx="35">
                  <c:v>51</c:v>
                </c:pt>
                <c:pt idx="36">
                  <c:v>51</c:v>
                </c:pt>
                <c:pt idx="37">
                  <c:v>68</c:v>
                </c:pt>
                <c:pt idx="38">
                  <c:v>44</c:v>
                </c:pt>
                <c:pt idx="39">
                  <c:v>114</c:v>
                </c:pt>
                <c:pt idx="40">
                  <c:v>7</c:v>
                </c:pt>
                <c:pt idx="41">
                  <c:v>108</c:v>
                </c:pt>
                <c:pt idx="42">
                  <c:v>169</c:v>
                </c:pt>
                <c:pt idx="43">
                  <c:v>38</c:v>
                </c:pt>
                <c:pt idx="44">
                  <c:v>22</c:v>
                </c:pt>
                <c:pt idx="45">
                  <c:v>86</c:v>
                </c:pt>
                <c:pt idx="46">
                  <c:v>55</c:v>
                </c:pt>
                <c:pt idx="47">
                  <c:v>71</c:v>
                </c:pt>
                <c:pt idx="48">
                  <c:v>29</c:v>
                </c:pt>
                <c:pt idx="49">
                  <c:v>62</c:v>
                </c:pt>
              </c:numCache>
            </c:numRef>
          </c:xVal>
          <c:yVal>
            <c:numRef>
              <c:f>Sheet1!$D$3:$D$52</c:f>
              <c:numCache>
                <c:formatCode>General</c:formatCode>
                <c:ptCount val="50"/>
                <c:pt idx="0">
                  <c:v>230</c:v>
                </c:pt>
                <c:pt idx="1">
                  <c:v>350</c:v>
                </c:pt>
                <c:pt idx="2">
                  <c:v>310</c:v>
                </c:pt>
                <c:pt idx="3">
                  <c:v>190</c:v>
                </c:pt>
                <c:pt idx="4">
                  <c:v>270</c:v>
                </c:pt>
                <c:pt idx="5">
                  <c:v>270</c:v>
                </c:pt>
                <c:pt idx="6">
                  <c:v>260</c:v>
                </c:pt>
                <c:pt idx="7">
                  <c:v>280</c:v>
                </c:pt>
                <c:pt idx="8">
                  <c:v>300</c:v>
                </c:pt>
                <c:pt idx="9">
                  <c:v>240</c:v>
                </c:pt>
                <c:pt idx="10">
                  <c:v>290</c:v>
                </c:pt>
                <c:pt idx="11">
                  <c:v>240</c:v>
                </c:pt>
                <c:pt idx="12">
                  <c:v>320</c:v>
                </c:pt>
                <c:pt idx="13">
                  <c:v>210</c:v>
                </c:pt>
                <c:pt idx="14">
                  <c:v>200</c:v>
                </c:pt>
                <c:pt idx="15">
                  <c:v>230</c:v>
                </c:pt>
                <c:pt idx="16">
                  <c:v>200</c:v>
                </c:pt>
                <c:pt idx="17">
                  <c:v>290</c:v>
                </c:pt>
                <c:pt idx="18">
                  <c:v>200</c:v>
                </c:pt>
                <c:pt idx="19">
                  <c:v>310</c:v>
                </c:pt>
                <c:pt idx="20">
                  <c:v>290</c:v>
                </c:pt>
                <c:pt idx="21">
                  <c:v>250</c:v>
                </c:pt>
                <c:pt idx="22">
                  <c:v>190</c:v>
                </c:pt>
                <c:pt idx="23">
                  <c:v>200</c:v>
                </c:pt>
                <c:pt idx="24">
                  <c:v>280</c:v>
                </c:pt>
                <c:pt idx="25">
                  <c:v>240</c:v>
                </c:pt>
                <c:pt idx="26">
                  <c:v>220</c:v>
                </c:pt>
                <c:pt idx="27">
                  <c:v>360</c:v>
                </c:pt>
                <c:pt idx="28">
                  <c:v>240</c:v>
                </c:pt>
                <c:pt idx="29">
                  <c:v>350</c:v>
                </c:pt>
                <c:pt idx="30">
                  <c:v>280</c:v>
                </c:pt>
                <c:pt idx="31">
                  <c:v>370</c:v>
                </c:pt>
                <c:pt idx="32">
                  <c:v>220</c:v>
                </c:pt>
                <c:pt idx="33">
                  <c:v>180</c:v>
                </c:pt>
                <c:pt idx="34">
                  <c:v>210</c:v>
                </c:pt>
                <c:pt idx="35">
                  <c:v>230</c:v>
                </c:pt>
                <c:pt idx="36">
                  <c:v>240</c:v>
                </c:pt>
                <c:pt idx="37">
                  <c:v>240</c:v>
                </c:pt>
                <c:pt idx="38">
                  <c:v>280</c:v>
                </c:pt>
                <c:pt idx="39">
                  <c:v>240</c:v>
                </c:pt>
                <c:pt idx="40">
                  <c:v>200</c:v>
                </c:pt>
                <c:pt idx="41">
                  <c:v>210</c:v>
                </c:pt>
                <c:pt idx="42">
                  <c:v>240</c:v>
                </c:pt>
                <c:pt idx="43">
                  <c:v>240</c:v>
                </c:pt>
                <c:pt idx="44">
                  <c:v>200</c:v>
                </c:pt>
                <c:pt idx="45">
                  <c:v>230</c:v>
                </c:pt>
                <c:pt idx="46">
                  <c:v>210</c:v>
                </c:pt>
                <c:pt idx="47">
                  <c:v>180</c:v>
                </c:pt>
                <c:pt idx="48">
                  <c:v>240</c:v>
                </c:pt>
                <c:pt idx="49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D-4284-9294-C352A013E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551512"/>
        <c:axId val="656551840"/>
      </c:scatterChart>
      <c:valAx>
        <c:axId val="65655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murders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51840"/>
        <c:crosses val="autoZero"/>
        <c:crossBetween val="midCat"/>
      </c:valAx>
      <c:valAx>
        <c:axId val="65655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or police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55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Robberies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Sheet1!$A$58:$A$61</c:f>
              <c:numCache>
                <c:formatCode>General</c:formatCode>
                <c:ptCount val="4"/>
                <c:pt idx="0">
                  <c:v>18067</c:v>
                </c:pt>
                <c:pt idx="1">
                  <c:v>14975</c:v>
                </c:pt>
                <c:pt idx="2">
                  <c:v>25320</c:v>
                </c:pt>
                <c:pt idx="3">
                  <c:v>20995</c:v>
                </c:pt>
              </c:numCache>
            </c:numRef>
          </c:cat>
          <c:val>
            <c:numRef>
              <c:f>Sheet1!$B$58:$B$61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E-4A9A-ACE3-DC8F83C9D0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Robberies Compared to Police Department Size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Sheet1!$D$58:$D$107</c:f>
              <c:numCache>
                <c:formatCode>General</c:formatCode>
                <c:ptCount val="50"/>
                <c:pt idx="0">
                  <c:v>180</c:v>
                </c:pt>
                <c:pt idx="1">
                  <c:v>180</c:v>
                </c:pt>
                <c:pt idx="2">
                  <c:v>190</c:v>
                </c:pt>
                <c:pt idx="3">
                  <c:v>190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210</c:v>
                </c:pt>
                <c:pt idx="11">
                  <c:v>210</c:v>
                </c:pt>
                <c:pt idx="12">
                  <c:v>210</c:v>
                </c:pt>
                <c:pt idx="13">
                  <c:v>210</c:v>
                </c:pt>
                <c:pt idx="14">
                  <c:v>220</c:v>
                </c:pt>
                <c:pt idx="15">
                  <c:v>220</c:v>
                </c:pt>
                <c:pt idx="16">
                  <c:v>230</c:v>
                </c:pt>
                <c:pt idx="17">
                  <c:v>230</c:v>
                </c:pt>
                <c:pt idx="18">
                  <c:v>230</c:v>
                </c:pt>
                <c:pt idx="19">
                  <c:v>230</c:v>
                </c:pt>
                <c:pt idx="20">
                  <c:v>240</c:v>
                </c:pt>
                <c:pt idx="21">
                  <c:v>240</c:v>
                </c:pt>
                <c:pt idx="22">
                  <c:v>240</c:v>
                </c:pt>
                <c:pt idx="23">
                  <c:v>240</c:v>
                </c:pt>
                <c:pt idx="24">
                  <c:v>240</c:v>
                </c:pt>
                <c:pt idx="25">
                  <c:v>240</c:v>
                </c:pt>
                <c:pt idx="26">
                  <c:v>240</c:v>
                </c:pt>
                <c:pt idx="27">
                  <c:v>240</c:v>
                </c:pt>
                <c:pt idx="28">
                  <c:v>240</c:v>
                </c:pt>
                <c:pt idx="29">
                  <c:v>240</c:v>
                </c:pt>
                <c:pt idx="30">
                  <c:v>250</c:v>
                </c:pt>
                <c:pt idx="31">
                  <c:v>260</c:v>
                </c:pt>
                <c:pt idx="32">
                  <c:v>270</c:v>
                </c:pt>
                <c:pt idx="33">
                  <c:v>270</c:v>
                </c:pt>
                <c:pt idx="34">
                  <c:v>280</c:v>
                </c:pt>
                <c:pt idx="35">
                  <c:v>280</c:v>
                </c:pt>
                <c:pt idx="36">
                  <c:v>280</c:v>
                </c:pt>
                <c:pt idx="37">
                  <c:v>280</c:v>
                </c:pt>
                <c:pt idx="38">
                  <c:v>290</c:v>
                </c:pt>
                <c:pt idx="39">
                  <c:v>290</c:v>
                </c:pt>
                <c:pt idx="40">
                  <c:v>290</c:v>
                </c:pt>
                <c:pt idx="41">
                  <c:v>300</c:v>
                </c:pt>
                <c:pt idx="42">
                  <c:v>310</c:v>
                </c:pt>
                <c:pt idx="43">
                  <c:v>310</c:v>
                </c:pt>
                <c:pt idx="44">
                  <c:v>310</c:v>
                </c:pt>
                <c:pt idx="45">
                  <c:v>320</c:v>
                </c:pt>
                <c:pt idx="46">
                  <c:v>350</c:v>
                </c:pt>
                <c:pt idx="47">
                  <c:v>350</c:v>
                </c:pt>
                <c:pt idx="48">
                  <c:v>360</c:v>
                </c:pt>
                <c:pt idx="49">
                  <c:v>370</c:v>
                </c:pt>
              </c:numCache>
            </c:numRef>
          </c:cat>
          <c:val>
            <c:numRef>
              <c:f>Sheet1!$E$58:$E$107</c:f>
              <c:numCache>
                <c:formatCode>General</c:formatCode>
                <c:ptCount val="50"/>
                <c:pt idx="0">
                  <c:v>77</c:v>
                </c:pt>
                <c:pt idx="1">
                  <c:v>485</c:v>
                </c:pt>
                <c:pt idx="2">
                  <c:v>809</c:v>
                </c:pt>
                <c:pt idx="3">
                  <c:v>991</c:v>
                </c:pt>
                <c:pt idx="4">
                  <c:v>549</c:v>
                </c:pt>
                <c:pt idx="5">
                  <c:v>952</c:v>
                </c:pt>
                <c:pt idx="6">
                  <c:v>308</c:v>
                </c:pt>
                <c:pt idx="7">
                  <c:v>810</c:v>
                </c:pt>
                <c:pt idx="8">
                  <c:v>201</c:v>
                </c:pt>
                <c:pt idx="9">
                  <c:v>389</c:v>
                </c:pt>
                <c:pt idx="10">
                  <c:v>1414</c:v>
                </c:pt>
                <c:pt idx="11">
                  <c:v>2237</c:v>
                </c:pt>
                <c:pt idx="12">
                  <c:v>1806</c:v>
                </c:pt>
                <c:pt idx="13">
                  <c:v>1351</c:v>
                </c:pt>
                <c:pt idx="14">
                  <c:v>822</c:v>
                </c:pt>
                <c:pt idx="15">
                  <c:v>823</c:v>
                </c:pt>
                <c:pt idx="16">
                  <c:v>1321</c:v>
                </c:pt>
                <c:pt idx="17">
                  <c:v>1131</c:v>
                </c:pt>
                <c:pt idx="18">
                  <c:v>1049</c:v>
                </c:pt>
                <c:pt idx="19">
                  <c:v>1201</c:v>
                </c:pt>
                <c:pt idx="20">
                  <c:v>1976</c:v>
                </c:pt>
                <c:pt idx="21">
                  <c:v>468</c:v>
                </c:pt>
                <c:pt idx="22">
                  <c:v>340</c:v>
                </c:pt>
                <c:pt idx="23">
                  <c:v>420</c:v>
                </c:pt>
                <c:pt idx="24">
                  <c:v>1524</c:v>
                </c:pt>
                <c:pt idx="25">
                  <c:v>1779</c:v>
                </c:pt>
                <c:pt idx="26">
                  <c:v>1181</c:v>
                </c:pt>
                <c:pt idx="27">
                  <c:v>2085</c:v>
                </c:pt>
                <c:pt idx="28">
                  <c:v>802</c:v>
                </c:pt>
                <c:pt idx="29">
                  <c:v>707</c:v>
                </c:pt>
                <c:pt idx="30">
                  <c:v>2440</c:v>
                </c:pt>
                <c:pt idx="31">
                  <c:v>2180</c:v>
                </c:pt>
                <c:pt idx="32">
                  <c:v>3842</c:v>
                </c:pt>
                <c:pt idx="33">
                  <c:v>1601</c:v>
                </c:pt>
                <c:pt idx="34">
                  <c:v>1370</c:v>
                </c:pt>
                <c:pt idx="35">
                  <c:v>2236</c:v>
                </c:pt>
                <c:pt idx="36">
                  <c:v>1279</c:v>
                </c:pt>
                <c:pt idx="37">
                  <c:v>1186</c:v>
                </c:pt>
                <c:pt idx="38">
                  <c:v>1902</c:v>
                </c:pt>
                <c:pt idx="39">
                  <c:v>1970</c:v>
                </c:pt>
                <c:pt idx="40">
                  <c:v>2355</c:v>
                </c:pt>
                <c:pt idx="41">
                  <c:v>3555</c:v>
                </c:pt>
                <c:pt idx="42">
                  <c:v>1936</c:v>
                </c:pt>
                <c:pt idx="43">
                  <c:v>3927</c:v>
                </c:pt>
                <c:pt idx="44">
                  <c:v>444</c:v>
                </c:pt>
                <c:pt idx="45">
                  <c:v>2170</c:v>
                </c:pt>
                <c:pt idx="46">
                  <c:v>900</c:v>
                </c:pt>
                <c:pt idx="47">
                  <c:v>3037</c:v>
                </c:pt>
                <c:pt idx="48">
                  <c:v>4606</c:v>
                </c:pt>
                <c:pt idx="49">
                  <c:v>6413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2-4C9F-B089-62E494E29D0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188488"/>
        <c:axId val="962187832"/>
      </c:lineChart>
      <c:catAx>
        <c:axId val="96218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police (per 100,00</a:t>
                </a:r>
                <a:r>
                  <a:rPr lang="en-US" baseline="0"/>
                  <a:t> residents)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87832"/>
        <c:crosses val="autoZero"/>
        <c:auto val="1"/>
        <c:lblAlgn val="ctr"/>
        <c:lblOffset val="100"/>
        <c:noMultiLvlLbl val="0"/>
      </c:catAx>
      <c:valAx>
        <c:axId val="96218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ot Robberies</a:t>
                </a:r>
                <a:r>
                  <a:rPr lang="en-US" baseline="0"/>
                  <a:t> ()per million residents)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18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Number of States by Total Police Employees 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States by Total Police Employees   </a:t>
          </a:r>
        </a:p>
      </cx:txPr>
    </cx:title>
    <cx:plotArea>
      <cx:plotAreaRegion>
        <cx:series layoutId="clusteredColumn" uniqueId="{E5A0DB60-4704-4484-A65F-29585C8CEE28}">
          <cx:tx>
            <cx:txData>
              <cx:f>_xlchart.v1.0</cx:f>
              <cx:v>POLICE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Number of Police by Range (per100,00)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Police by Range (per100,00)</a:t>
              </a:r>
            </a:p>
          </cx:txPr>
        </cx:title>
        <cx:tickLabels/>
      </cx:axis>
      <cx:axis id="1">
        <cx:valScaling/>
        <cx:title>
          <cx:tx>
            <cx:txData>
              <cx:v>Number of staes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staes 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130629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3D715-B50B-4564-8888-B28D136DE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598713</xdr:colOff>
      <xdr:row>19</xdr:row>
      <xdr:rowOff>168729</xdr:rowOff>
    </xdr:from>
    <xdr:to>
      <xdr:col>16</xdr:col>
      <xdr:colOff>446314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C4CDAB-9644-48B9-8883-A39501D5D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37</xdr:row>
      <xdr:rowOff>5443</xdr:rowOff>
    </xdr:from>
    <xdr:to>
      <xdr:col>15</xdr:col>
      <xdr:colOff>304800</xdr:colOff>
      <xdr:row>51</xdr:row>
      <xdr:rowOff>136072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7CCE16-BB4B-4A16-92CC-13A58ACE9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32657</xdr:colOff>
      <xdr:row>1</xdr:row>
      <xdr:rowOff>190500</xdr:rowOff>
    </xdr:from>
    <xdr:to>
      <xdr:col>24</xdr:col>
      <xdr:colOff>337457</xdr:colOff>
      <xdr:row>16</xdr:row>
      <xdr:rowOff>125186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3E1B74B-086C-4122-8F0A-6302417690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18371" y="38644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62344</xdr:colOff>
      <xdr:row>20</xdr:row>
      <xdr:rowOff>20779</xdr:rowOff>
    </xdr:from>
    <xdr:to>
      <xdr:col>31</xdr:col>
      <xdr:colOff>595745</xdr:colOff>
      <xdr:row>48</xdr:row>
      <xdr:rowOff>69273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A4C80F2-8E23-4CAF-8014-B0BE42CC0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topLeftCell="D11" zoomScale="55" zoomScaleNormal="55" workbookViewId="0">
      <selection activeCell="AC16" sqref="AC16"/>
    </sheetView>
  </sheetViews>
  <sheetFormatPr defaultRowHeight="14.4" x14ac:dyDescent="0.3"/>
  <cols>
    <col min="1" max="3" width="10.109375" customWidth="1"/>
    <col min="4" max="5" width="11.77734375" customWidth="1"/>
    <col min="6" max="6" width="10.109375" customWidth="1"/>
    <col min="29" max="29" width="13.5546875" customWidth="1"/>
    <col min="30" max="30" width="12.77734375" customWidth="1"/>
    <col min="33" max="33" width="9.88671875" customWidth="1"/>
    <col min="34" max="34" width="15.109375" customWidth="1"/>
  </cols>
  <sheetData>
    <row r="1" spans="1:22" ht="15" thickBot="1" x14ac:dyDescent="0.35">
      <c r="A1" s="22" t="s">
        <v>0</v>
      </c>
      <c r="B1" s="20"/>
      <c r="C1" s="20"/>
      <c r="D1" s="20"/>
      <c r="E1" s="20"/>
      <c r="F1" s="21"/>
    </row>
    <row r="2" spans="1:22" ht="15" thickBot="1" x14ac:dyDescent="0.35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9" t="s">
        <v>6</v>
      </c>
    </row>
    <row r="3" spans="1:22" x14ac:dyDescent="0.3">
      <c r="A3" s="15" t="s">
        <v>7</v>
      </c>
      <c r="B3" s="3">
        <v>60</v>
      </c>
      <c r="C3" s="3">
        <v>132</v>
      </c>
      <c r="D3" s="3">
        <v>230</v>
      </c>
      <c r="E3" s="3">
        <v>1321</v>
      </c>
      <c r="F3" s="16">
        <v>3</v>
      </c>
    </row>
    <row r="4" spans="1:22" x14ac:dyDescent="0.3">
      <c r="A4" s="7" t="s">
        <v>9</v>
      </c>
      <c r="B4" s="2">
        <v>64.5</v>
      </c>
      <c r="C4" s="2">
        <v>97</v>
      </c>
      <c r="D4" s="2">
        <v>350</v>
      </c>
      <c r="E4" s="2">
        <v>900</v>
      </c>
      <c r="F4" s="8">
        <v>4</v>
      </c>
    </row>
    <row r="5" spans="1:22" ht="15" thickBot="1" x14ac:dyDescent="0.35">
      <c r="A5" s="9" t="s">
        <v>8</v>
      </c>
      <c r="B5" s="10">
        <v>83.3</v>
      </c>
      <c r="C5" s="10">
        <v>103</v>
      </c>
      <c r="D5" s="10">
        <v>310</v>
      </c>
      <c r="E5" s="10">
        <v>1936</v>
      </c>
      <c r="F5" s="11">
        <v>4</v>
      </c>
    </row>
    <row r="6" spans="1:22" x14ac:dyDescent="0.3">
      <c r="A6" s="4" t="s">
        <v>10</v>
      </c>
      <c r="B6" s="5">
        <v>51.6</v>
      </c>
      <c r="C6" s="5">
        <v>92</v>
      </c>
      <c r="D6" s="5">
        <v>190</v>
      </c>
      <c r="E6" s="5">
        <v>809</v>
      </c>
      <c r="F6" s="6">
        <v>3</v>
      </c>
    </row>
    <row r="7" spans="1:22" x14ac:dyDescent="0.3">
      <c r="A7" s="7" t="s">
        <v>11</v>
      </c>
      <c r="B7" s="2">
        <v>91.3</v>
      </c>
      <c r="C7" s="2">
        <v>143</v>
      </c>
      <c r="D7" s="2">
        <v>270</v>
      </c>
      <c r="E7" s="2">
        <v>3842</v>
      </c>
      <c r="F7" s="8">
        <v>4</v>
      </c>
      <c r="U7" s="1"/>
      <c r="V7" s="1"/>
    </row>
    <row r="8" spans="1:22" x14ac:dyDescent="0.3">
      <c r="A8" s="7" t="s">
        <v>12</v>
      </c>
      <c r="B8" s="2">
        <v>80.599999999999994</v>
      </c>
      <c r="C8" s="2">
        <v>69</v>
      </c>
      <c r="D8" s="2">
        <v>270</v>
      </c>
      <c r="E8" s="2">
        <v>1601</v>
      </c>
      <c r="F8" s="8">
        <v>4</v>
      </c>
    </row>
    <row r="9" spans="1:22" x14ac:dyDescent="0.3">
      <c r="A9" s="7" t="s">
        <v>13</v>
      </c>
      <c r="B9" s="2">
        <v>78.8</v>
      </c>
      <c r="C9" s="2">
        <v>47</v>
      </c>
      <c r="D9" s="2">
        <v>260</v>
      </c>
      <c r="E9" s="2">
        <v>2180</v>
      </c>
      <c r="F9" s="8">
        <v>1</v>
      </c>
    </row>
    <row r="10" spans="1:22" x14ac:dyDescent="0.3">
      <c r="A10" s="7" t="s">
        <v>14</v>
      </c>
      <c r="B10" s="2">
        <v>70.7</v>
      </c>
      <c r="C10" s="2">
        <v>69</v>
      </c>
      <c r="D10" s="2">
        <v>280</v>
      </c>
      <c r="E10" s="2">
        <v>1370</v>
      </c>
      <c r="F10" s="8">
        <v>3</v>
      </c>
    </row>
    <row r="11" spans="1:22" x14ac:dyDescent="0.3">
      <c r="A11" s="7" t="s">
        <v>15</v>
      </c>
      <c r="B11" s="2">
        <v>84.3</v>
      </c>
      <c r="C11" s="2">
        <v>145</v>
      </c>
      <c r="D11" s="2">
        <v>300</v>
      </c>
      <c r="E11" s="2">
        <v>3555</v>
      </c>
      <c r="F11" s="8">
        <v>3</v>
      </c>
    </row>
    <row r="12" spans="1:22" ht="15" thickBot="1" x14ac:dyDescent="0.35">
      <c r="A12" s="9" t="s">
        <v>16</v>
      </c>
      <c r="B12" s="10">
        <v>62.3</v>
      </c>
      <c r="C12" s="10">
        <v>138</v>
      </c>
      <c r="D12" s="10">
        <v>240</v>
      </c>
      <c r="E12" s="10">
        <v>1976</v>
      </c>
      <c r="F12" s="11">
        <v>3</v>
      </c>
    </row>
    <row r="13" spans="1:22" x14ac:dyDescent="0.3">
      <c r="A13" s="4" t="s">
        <v>17</v>
      </c>
      <c r="B13" s="5">
        <v>86.5</v>
      </c>
      <c r="C13" s="5">
        <v>87</v>
      </c>
      <c r="D13" s="5">
        <v>290</v>
      </c>
      <c r="E13" s="5">
        <v>1902</v>
      </c>
      <c r="F13" s="6">
        <v>4</v>
      </c>
    </row>
    <row r="14" spans="1:22" x14ac:dyDescent="0.3">
      <c r="A14" s="7" t="s">
        <v>18</v>
      </c>
      <c r="B14" s="2">
        <v>54</v>
      </c>
      <c r="C14" s="2">
        <v>31</v>
      </c>
      <c r="D14" s="2">
        <v>240</v>
      </c>
      <c r="E14" s="2">
        <v>468</v>
      </c>
      <c r="F14" s="8">
        <v>4</v>
      </c>
    </row>
    <row r="15" spans="1:22" x14ac:dyDescent="0.3">
      <c r="A15" s="7" t="s">
        <v>19</v>
      </c>
      <c r="B15" s="2">
        <v>83</v>
      </c>
      <c r="C15" s="2">
        <v>106</v>
      </c>
      <c r="D15" s="2">
        <v>320</v>
      </c>
      <c r="E15" s="2">
        <v>2170</v>
      </c>
      <c r="F15" s="8">
        <v>2</v>
      </c>
    </row>
    <row r="16" spans="1:22" x14ac:dyDescent="0.3">
      <c r="A16" s="7" t="s">
        <v>20</v>
      </c>
      <c r="B16" s="2">
        <v>64.2</v>
      </c>
      <c r="C16" s="2">
        <v>89</v>
      </c>
      <c r="D16" s="2">
        <v>210</v>
      </c>
      <c r="E16" s="2">
        <v>1414</v>
      </c>
      <c r="F16" s="8">
        <v>2</v>
      </c>
    </row>
    <row r="17" spans="1:6" x14ac:dyDescent="0.3">
      <c r="A17" s="7" t="s">
        <v>21</v>
      </c>
      <c r="B17" s="2">
        <v>58.6</v>
      </c>
      <c r="C17" s="2">
        <v>22</v>
      </c>
      <c r="D17" s="2">
        <v>200</v>
      </c>
      <c r="E17" s="2">
        <v>549</v>
      </c>
      <c r="F17" s="8">
        <v>2</v>
      </c>
    </row>
    <row r="18" spans="1:6" x14ac:dyDescent="0.3">
      <c r="A18" s="7" t="s">
        <v>22</v>
      </c>
      <c r="B18" s="2">
        <v>66.7</v>
      </c>
      <c r="C18" s="2">
        <v>69</v>
      </c>
      <c r="D18" s="2">
        <v>230</v>
      </c>
      <c r="E18" s="2">
        <v>1131</v>
      </c>
      <c r="F18" s="8">
        <v>2</v>
      </c>
    </row>
    <row r="19" spans="1:6" ht="15" thickBot="1" x14ac:dyDescent="0.35">
      <c r="A19" s="9" t="s">
        <v>23</v>
      </c>
      <c r="B19" s="10">
        <v>50.8</v>
      </c>
      <c r="C19" s="10">
        <v>88</v>
      </c>
      <c r="D19" s="10">
        <v>200</v>
      </c>
      <c r="E19" s="10">
        <v>952</v>
      </c>
      <c r="F19" s="11">
        <v>3</v>
      </c>
    </row>
    <row r="20" spans="1:6" x14ac:dyDescent="0.3">
      <c r="A20" s="4" t="s">
        <v>24</v>
      </c>
      <c r="B20" s="5">
        <v>68.599999999999994</v>
      </c>
      <c r="C20" s="5">
        <v>157</v>
      </c>
      <c r="D20" s="5">
        <v>290</v>
      </c>
      <c r="E20" s="5">
        <v>1970</v>
      </c>
      <c r="F20" s="6">
        <v>3</v>
      </c>
    </row>
    <row r="21" spans="1:6" x14ac:dyDescent="0.3">
      <c r="A21" s="7" t="s">
        <v>25</v>
      </c>
      <c r="B21" s="2">
        <v>47.5</v>
      </c>
      <c r="C21" s="2">
        <v>28</v>
      </c>
      <c r="D21" s="2">
        <v>200</v>
      </c>
      <c r="E21" s="2">
        <v>308</v>
      </c>
      <c r="F21" s="8">
        <v>1</v>
      </c>
    </row>
    <row r="22" spans="1:6" x14ac:dyDescent="0.3">
      <c r="A22" s="7" t="s">
        <v>26</v>
      </c>
      <c r="B22" s="2">
        <v>80.3</v>
      </c>
      <c r="C22" s="2">
        <v>95</v>
      </c>
      <c r="D22" s="2">
        <v>310</v>
      </c>
      <c r="E22" s="2">
        <v>3927</v>
      </c>
      <c r="F22" s="8">
        <v>3</v>
      </c>
    </row>
    <row r="23" spans="1:6" ht="15" thickBot="1" x14ac:dyDescent="0.35">
      <c r="A23" s="9" t="s">
        <v>27</v>
      </c>
      <c r="B23" s="10">
        <v>83.8</v>
      </c>
      <c r="C23" s="10">
        <v>41</v>
      </c>
      <c r="D23" s="10">
        <v>290</v>
      </c>
      <c r="E23" s="10">
        <v>2355</v>
      </c>
      <c r="F23" s="11">
        <v>1</v>
      </c>
    </row>
    <row r="24" spans="1:6" x14ac:dyDescent="0.3">
      <c r="A24" s="4" t="s">
        <v>28</v>
      </c>
      <c r="B24" s="5">
        <v>70.7</v>
      </c>
      <c r="C24" s="5">
        <v>102</v>
      </c>
      <c r="D24" s="5">
        <v>250</v>
      </c>
      <c r="E24" s="5">
        <v>2440</v>
      </c>
      <c r="F24" s="6">
        <v>2</v>
      </c>
    </row>
    <row r="25" spans="1:6" x14ac:dyDescent="0.3">
      <c r="A25" s="7" t="s">
        <v>29</v>
      </c>
      <c r="B25" s="2">
        <v>66.8</v>
      </c>
      <c r="C25" s="2">
        <v>26</v>
      </c>
      <c r="D25" s="2">
        <v>190</v>
      </c>
      <c r="E25" s="2">
        <v>991</v>
      </c>
      <c r="F25" s="8">
        <v>2</v>
      </c>
    </row>
    <row r="26" spans="1:6" x14ac:dyDescent="0.3">
      <c r="A26" s="7" t="s">
        <v>30</v>
      </c>
      <c r="B26" s="2">
        <v>47.3</v>
      </c>
      <c r="C26" s="2">
        <v>145</v>
      </c>
      <c r="D26" s="2">
        <v>200</v>
      </c>
      <c r="E26" s="2">
        <v>810</v>
      </c>
      <c r="F26" s="8">
        <v>3</v>
      </c>
    </row>
    <row r="27" spans="1:6" x14ac:dyDescent="0.3">
      <c r="A27" s="7" t="s">
        <v>31</v>
      </c>
      <c r="B27" s="2">
        <v>68.099999999999994</v>
      </c>
      <c r="C27" s="2">
        <v>111</v>
      </c>
      <c r="D27" s="2">
        <v>280</v>
      </c>
      <c r="E27" s="2">
        <v>2236</v>
      </c>
      <c r="F27" s="8">
        <v>2</v>
      </c>
    </row>
    <row r="28" spans="1:6" x14ac:dyDescent="0.3">
      <c r="A28" s="7" t="s">
        <v>32</v>
      </c>
      <c r="B28" s="2">
        <v>52.9</v>
      </c>
      <c r="C28" s="2">
        <v>40</v>
      </c>
      <c r="D28" s="2">
        <v>240</v>
      </c>
      <c r="E28" s="2">
        <v>340</v>
      </c>
      <c r="F28" s="8">
        <v>4</v>
      </c>
    </row>
    <row r="29" spans="1:6" x14ac:dyDescent="0.3">
      <c r="A29" s="7" t="s">
        <v>33</v>
      </c>
      <c r="B29" s="2">
        <v>62.7</v>
      </c>
      <c r="C29" s="2">
        <v>44</v>
      </c>
      <c r="D29" s="2">
        <v>220</v>
      </c>
      <c r="E29" s="2">
        <v>822</v>
      </c>
      <c r="F29" s="8">
        <v>2</v>
      </c>
    </row>
    <row r="30" spans="1:6" ht="15" thickBot="1" x14ac:dyDescent="0.35">
      <c r="A30" s="9" t="s">
        <v>34</v>
      </c>
      <c r="B30" s="10">
        <v>85.3</v>
      </c>
      <c r="C30" s="10">
        <v>20</v>
      </c>
      <c r="D30" s="10">
        <v>360</v>
      </c>
      <c r="E30" s="10">
        <v>4606</v>
      </c>
      <c r="F30" s="11">
        <v>4</v>
      </c>
    </row>
    <row r="31" spans="1:6" x14ac:dyDescent="0.3">
      <c r="A31" s="4" t="s">
        <v>35</v>
      </c>
      <c r="B31" s="5">
        <v>52.2</v>
      </c>
      <c r="C31" s="5">
        <v>25</v>
      </c>
      <c r="D31" s="5">
        <v>240</v>
      </c>
      <c r="E31" s="5">
        <v>420</v>
      </c>
      <c r="F31" s="6">
        <v>1</v>
      </c>
    </row>
    <row r="32" spans="1:6" x14ac:dyDescent="0.3">
      <c r="A32" s="7" t="s">
        <v>36</v>
      </c>
      <c r="B32" s="2">
        <v>89</v>
      </c>
      <c r="C32" s="2">
        <v>69</v>
      </c>
      <c r="D32" s="2">
        <v>350</v>
      </c>
      <c r="E32" s="2">
        <v>3037</v>
      </c>
      <c r="F32" s="8">
        <v>1</v>
      </c>
    </row>
    <row r="33" spans="1:6" x14ac:dyDescent="0.3">
      <c r="A33" s="7" t="s">
        <v>37</v>
      </c>
      <c r="B33" s="2">
        <v>72.2</v>
      </c>
      <c r="C33" s="2">
        <v>131</v>
      </c>
      <c r="D33" s="2">
        <v>280</v>
      </c>
      <c r="E33" s="2">
        <v>1279</v>
      </c>
      <c r="F33" s="8">
        <v>4</v>
      </c>
    </row>
    <row r="34" spans="1:6" x14ac:dyDescent="0.3">
      <c r="A34" s="7" t="s">
        <v>38</v>
      </c>
      <c r="B34" s="2">
        <v>84.6</v>
      </c>
      <c r="C34" s="2">
        <v>127</v>
      </c>
      <c r="D34" s="2">
        <v>370</v>
      </c>
      <c r="E34" s="2">
        <v>6413</v>
      </c>
      <c r="F34" s="8">
        <v>1</v>
      </c>
    </row>
    <row r="35" spans="1:6" x14ac:dyDescent="0.3">
      <c r="A35" s="7" t="s">
        <v>39</v>
      </c>
      <c r="B35" s="2">
        <v>48</v>
      </c>
      <c r="C35" s="2">
        <v>106</v>
      </c>
      <c r="D35" s="2">
        <v>220</v>
      </c>
      <c r="E35" s="2">
        <v>823</v>
      </c>
      <c r="F35" s="8">
        <v>3</v>
      </c>
    </row>
    <row r="36" spans="1:6" x14ac:dyDescent="0.3">
      <c r="A36" s="7" t="s">
        <v>40</v>
      </c>
      <c r="B36" s="2">
        <v>48.8</v>
      </c>
      <c r="C36" s="2">
        <v>12</v>
      </c>
      <c r="D36" s="2">
        <v>180</v>
      </c>
      <c r="E36" s="2">
        <v>77</v>
      </c>
      <c r="F36" s="8">
        <v>2</v>
      </c>
    </row>
    <row r="37" spans="1:6" ht="15" thickBot="1" x14ac:dyDescent="0.35">
      <c r="A37" s="9" t="s">
        <v>41</v>
      </c>
      <c r="B37" s="10">
        <v>73.3</v>
      </c>
      <c r="C37" s="10">
        <v>81</v>
      </c>
      <c r="D37" s="10">
        <v>210</v>
      </c>
      <c r="E37" s="10">
        <v>2237</v>
      </c>
      <c r="F37" s="11">
        <v>2</v>
      </c>
    </row>
    <row r="38" spans="1:6" x14ac:dyDescent="0.3">
      <c r="A38" s="4" t="s">
        <v>42</v>
      </c>
      <c r="B38" s="5">
        <v>67.3</v>
      </c>
      <c r="C38" s="5">
        <v>51</v>
      </c>
      <c r="D38" s="5">
        <v>230</v>
      </c>
      <c r="E38" s="5">
        <v>1049</v>
      </c>
      <c r="F38" s="6">
        <v>3</v>
      </c>
    </row>
    <row r="39" spans="1:6" x14ac:dyDescent="0.3">
      <c r="A39" s="7" t="s">
        <v>43</v>
      </c>
      <c r="B39" s="2">
        <v>67.900000000000006</v>
      </c>
      <c r="C39" s="2">
        <v>51</v>
      </c>
      <c r="D39" s="2">
        <v>240</v>
      </c>
      <c r="E39" s="2">
        <v>1524</v>
      </c>
      <c r="F39" s="8">
        <v>4</v>
      </c>
    </row>
    <row r="40" spans="1:6" x14ac:dyDescent="0.3">
      <c r="A40" s="7" t="s">
        <v>44</v>
      </c>
      <c r="B40" s="2">
        <v>69.3</v>
      </c>
      <c r="C40" s="2">
        <v>68</v>
      </c>
      <c r="D40" s="2">
        <v>240</v>
      </c>
      <c r="E40" s="2">
        <v>1779</v>
      </c>
      <c r="F40" s="8">
        <v>1</v>
      </c>
    </row>
    <row r="41" spans="1:6" x14ac:dyDescent="0.3">
      <c r="A41" s="7" t="s">
        <v>45</v>
      </c>
      <c r="B41" s="2">
        <v>87</v>
      </c>
      <c r="C41" s="2">
        <v>44</v>
      </c>
      <c r="D41" s="2">
        <v>280</v>
      </c>
      <c r="E41" s="2">
        <v>1186</v>
      </c>
      <c r="F41" s="8">
        <v>1</v>
      </c>
    </row>
    <row r="42" spans="1:6" x14ac:dyDescent="0.3">
      <c r="A42" s="7" t="s">
        <v>46</v>
      </c>
      <c r="B42" s="2">
        <v>54.1</v>
      </c>
      <c r="C42" s="2">
        <v>114</v>
      </c>
      <c r="D42" s="2">
        <v>240</v>
      </c>
      <c r="E42" s="2">
        <v>1181</v>
      </c>
      <c r="F42" s="8">
        <v>3</v>
      </c>
    </row>
    <row r="43" spans="1:6" x14ac:dyDescent="0.3">
      <c r="A43" s="7" t="s">
        <v>47</v>
      </c>
      <c r="B43" s="2">
        <v>46.4</v>
      </c>
      <c r="C43" s="2">
        <v>7</v>
      </c>
      <c r="D43" s="2">
        <v>200</v>
      </c>
      <c r="E43" s="2">
        <v>201</v>
      </c>
      <c r="F43" s="8">
        <v>2</v>
      </c>
    </row>
    <row r="44" spans="1:6" ht="15" thickBot="1" x14ac:dyDescent="0.35">
      <c r="A44" s="9" t="s">
        <v>48</v>
      </c>
      <c r="B44" s="10">
        <v>60.4</v>
      </c>
      <c r="C44" s="10">
        <v>108</v>
      </c>
      <c r="D44" s="10">
        <v>210</v>
      </c>
      <c r="E44" s="10">
        <v>1806</v>
      </c>
      <c r="F44" s="11">
        <v>3</v>
      </c>
    </row>
    <row r="45" spans="1:6" x14ac:dyDescent="0.3">
      <c r="A45" s="4" t="s">
        <v>49</v>
      </c>
      <c r="B45" s="5">
        <v>79.599999999999994</v>
      </c>
      <c r="C45" s="5">
        <v>169</v>
      </c>
      <c r="D45" s="5">
        <v>240</v>
      </c>
      <c r="E45" s="5">
        <v>2085</v>
      </c>
      <c r="F45" s="6">
        <v>3</v>
      </c>
    </row>
    <row r="46" spans="1:6" x14ac:dyDescent="0.3">
      <c r="A46" s="7" t="s">
        <v>50</v>
      </c>
      <c r="B46" s="2">
        <v>84.4</v>
      </c>
      <c r="C46" s="2">
        <v>38</v>
      </c>
      <c r="D46" s="2">
        <v>240</v>
      </c>
      <c r="E46" s="2">
        <v>802</v>
      </c>
      <c r="F46" s="8">
        <v>4</v>
      </c>
    </row>
    <row r="47" spans="1:6" x14ac:dyDescent="0.3">
      <c r="A47" s="7" t="s">
        <v>51</v>
      </c>
      <c r="B47" s="2">
        <v>33.799999999999997</v>
      </c>
      <c r="C47" s="2">
        <v>22</v>
      </c>
      <c r="D47" s="2">
        <v>200</v>
      </c>
      <c r="E47" s="2">
        <v>389</v>
      </c>
      <c r="F47" s="8">
        <v>1</v>
      </c>
    </row>
    <row r="48" spans="1:6" x14ac:dyDescent="0.3">
      <c r="A48" s="7" t="s">
        <v>52</v>
      </c>
      <c r="B48" s="2">
        <v>66</v>
      </c>
      <c r="C48" s="2">
        <v>86</v>
      </c>
      <c r="D48" s="2">
        <v>230</v>
      </c>
      <c r="E48" s="2">
        <v>1201</v>
      </c>
      <c r="F48" s="8">
        <v>3</v>
      </c>
    </row>
    <row r="49" spans="1:6" x14ac:dyDescent="0.3">
      <c r="A49" s="7" t="s">
        <v>53</v>
      </c>
      <c r="B49" s="2">
        <v>73.599999999999994</v>
      </c>
      <c r="C49" s="2">
        <v>55</v>
      </c>
      <c r="D49" s="2">
        <v>210</v>
      </c>
      <c r="E49" s="2">
        <v>1351</v>
      </c>
      <c r="F49" s="8">
        <v>4</v>
      </c>
    </row>
    <row r="50" spans="1:6" x14ac:dyDescent="0.3">
      <c r="A50" s="7" t="s">
        <v>54</v>
      </c>
      <c r="B50" s="2">
        <v>36.200000000000003</v>
      </c>
      <c r="C50" s="2">
        <v>71</v>
      </c>
      <c r="D50" s="2">
        <v>180</v>
      </c>
      <c r="E50" s="2">
        <v>485</v>
      </c>
      <c r="F50" s="8">
        <v>3</v>
      </c>
    </row>
    <row r="51" spans="1:6" ht="15" thickBot="1" x14ac:dyDescent="0.35">
      <c r="A51" s="9" t="s">
        <v>55</v>
      </c>
      <c r="B51" s="10">
        <v>64.2</v>
      </c>
      <c r="C51" s="10">
        <v>29</v>
      </c>
      <c r="D51" s="10">
        <v>240</v>
      </c>
      <c r="E51" s="10">
        <v>707</v>
      </c>
      <c r="F51" s="11">
        <v>2</v>
      </c>
    </row>
    <row r="52" spans="1:6" ht="15" thickBot="1" x14ac:dyDescent="0.35">
      <c r="A52" s="12" t="s">
        <v>56</v>
      </c>
      <c r="B52" s="13">
        <v>62.8</v>
      </c>
      <c r="C52" s="13">
        <v>62</v>
      </c>
      <c r="D52" s="13">
        <v>310</v>
      </c>
      <c r="E52" s="13">
        <v>444</v>
      </c>
      <c r="F52" s="14">
        <v>4</v>
      </c>
    </row>
    <row r="56" spans="1:6" ht="15" thickBot="1" x14ac:dyDescent="0.35"/>
    <row r="57" spans="1:6" ht="15" thickBot="1" x14ac:dyDescent="0.35">
      <c r="A57" s="4" t="s">
        <v>5</v>
      </c>
      <c r="B57" s="6" t="s">
        <v>6</v>
      </c>
      <c r="D57" s="18" t="s">
        <v>4</v>
      </c>
      <c r="E57" s="18" t="s">
        <v>5</v>
      </c>
    </row>
    <row r="58" spans="1:6" x14ac:dyDescent="0.3">
      <c r="A58" s="7">
        <v>18067</v>
      </c>
      <c r="B58" s="8">
        <v>1</v>
      </c>
      <c r="D58" s="3">
        <v>180</v>
      </c>
      <c r="E58" s="3">
        <v>77</v>
      </c>
    </row>
    <row r="59" spans="1:6" x14ac:dyDescent="0.3">
      <c r="A59" s="7">
        <v>14975</v>
      </c>
      <c r="B59" s="8">
        <v>2</v>
      </c>
      <c r="D59" s="2">
        <v>180</v>
      </c>
      <c r="E59" s="2">
        <v>485</v>
      </c>
    </row>
    <row r="60" spans="1:6" ht="15" thickBot="1" x14ac:dyDescent="0.35">
      <c r="A60" s="7">
        <v>25320</v>
      </c>
      <c r="B60" s="8">
        <v>3</v>
      </c>
      <c r="D60" s="10">
        <v>190</v>
      </c>
      <c r="E60" s="10">
        <v>809</v>
      </c>
    </row>
    <row r="61" spans="1:6" ht="15" thickBot="1" x14ac:dyDescent="0.35">
      <c r="A61" s="9">
        <v>20995</v>
      </c>
      <c r="B61" s="11">
        <v>4</v>
      </c>
      <c r="D61" s="5">
        <v>190</v>
      </c>
      <c r="E61" s="5">
        <v>991</v>
      </c>
    </row>
    <row r="62" spans="1:6" x14ac:dyDescent="0.3">
      <c r="D62" s="2">
        <v>200</v>
      </c>
      <c r="E62" s="2">
        <v>549</v>
      </c>
    </row>
    <row r="63" spans="1:6" x14ac:dyDescent="0.3">
      <c r="D63" s="2">
        <v>200</v>
      </c>
      <c r="E63" s="2">
        <v>952</v>
      </c>
    </row>
    <row r="64" spans="1:6" x14ac:dyDescent="0.3">
      <c r="D64" s="2">
        <v>200</v>
      </c>
      <c r="E64" s="2">
        <v>308</v>
      </c>
    </row>
    <row r="65" spans="4:5" x14ac:dyDescent="0.3">
      <c r="D65" s="2">
        <v>200</v>
      </c>
      <c r="E65" s="2">
        <v>810</v>
      </c>
    </row>
    <row r="66" spans="4:5" x14ac:dyDescent="0.3">
      <c r="D66" s="2">
        <v>200</v>
      </c>
      <c r="E66" s="2">
        <v>201</v>
      </c>
    </row>
    <row r="67" spans="4:5" ht="15" thickBot="1" x14ac:dyDescent="0.35">
      <c r="D67" s="10">
        <v>200</v>
      </c>
      <c r="E67" s="10">
        <v>389</v>
      </c>
    </row>
    <row r="68" spans="4:5" x14ac:dyDescent="0.3">
      <c r="D68" s="5">
        <v>210</v>
      </c>
      <c r="E68" s="5">
        <v>1414</v>
      </c>
    </row>
    <row r="69" spans="4:5" x14ac:dyDescent="0.3">
      <c r="D69" s="2">
        <v>210</v>
      </c>
      <c r="E69" s="2">
        <v>2237</v>
      </c>
    </row>
    <row r="70" spans="4:5" x14ac:dyDescent="0.3">
      <c r="D70" s="2">
        <v>210</v>
      </c>
      <c r="E70" s="2">
        <v>1806</v>
      </c>
    </row>
    <row r="71" spans="4:5" x14ac:dyDescent="0.3">
      <c r="D71" s="2">
        <v>210</v>
      </c>
      <c r="E71" s="2">
        <v>1351</v>
      </c>
    </row>
    <row r="72" spans="4:5" x14ac:dyDescent="0.3">
      <c r="D72" s="2">
        <v>220</v>
      </c>
      <c r="E72" s="2">
        <v>822</v>
      </c>
    </row>
    <row r="73" spans="4:5" x14ac:dyDescent="0.3">
      <c r="D73" s="2">
        <v>220</v>
      </c>
      <c r="E73" s="2">
        <v>823</v>
      </c>
    </row>
    <row r="74" spans="4:5" ht="15" thickBot="1" x14ac:dyDescent="0.35">
      <c r="D74" s="10">
        <v>230</v>
      </c>
      <c r="E74" s="10">
        <v>1321</v>
      </c>
    </row>
    <row r="75" spans="4:5" x14ac:dyDescent="0.3">
      <c r="D75" s="5">
        <v>230</v>
      </c>
      <c r="E75" s="5">
        <v>1131</v>
      </c>
    </row>
    <row r="76" spans="4:5" x14ac:dyDescent="0.3">
      <c r="D76" s="2">
        <v>230</v>
      </c>
      <c r="E76" s="2">
        <v>1049</v>
      </c>
    </row>
    <row r="77" spans="4:5" x14ac:dyDescent="0.3">
      <c r="D77" s="2">
        <v>230</v>
      </c>
      <c r="E77" s="2">
        <v>1201</v>
      </c>
    </row>
    <row r="78" spans="4:5" ht="15" thickBot="1" x14ac:dyDescent="0.35">
      <c r="D78" s="10">
        <v>240</v>
      </c>
      <c r="E78" s="10">
        <v>1976</v>
      </c>
    </row>
    <row r="79" spans="4:5" x14ac:dyDescent="0.3">
      <c r="D79" s="5">
        <v>240</v>
      </c>
      <c r="E79" s="5">
        <v>468</v>
      </c>
    </row>
    <row r="80" spans="4:5" x14ac:dyDescent="0.3">
      <c r="D80" s="2">
        <v>240</v>
      </c>
      <c r="E80" s="2">
        <v>340</v>
      </c>
    </row>
    <row r="81" spans="4:5" x14ac:dyDescent="0.3">
      <c r="D81" s="2">
        <v>240</v>
      </c>
      <c r="E81" s="2">
        <v>420</v>
      </c>
    </row>
    <row r="82" spans="4:5" x14ac:dyDescent="0.3">
      <c r="D82" s="2">
        <v>240</v>
      </c>
      <c r="E82" s="2">
        <v>1524</v>
      </c>
    </row>
    <row r="83" spans="4:5" x14ac:dyDescent="0.3">
      <c r="D83" s="2">
        <v>240</v>
      </c>
      <c r="E83" s="2">
        <v>1779</v>
      </c>
    </row>
    <row r="84" spans="4:5" x14ac:dyDescent="0.3">
      <c r="D84" s="2">
        <v>240</v>
      </c>
      <c r="E84" s="2">
        <v>1181</v>
      </c>
    </row>
    <row r="85" spans="4:5" ht="15" thickBot="1" x14ac:dyDescent="0.35">
      <c r="D85" s="10">
        <v>240</v>
      </c>
      <c r="E85" s="10">
        <v>2085</v>
      </c>
    </row>
    <row r="86" spans="4:5" x14ac:dyDescent="0.3">
      <c r="D86" s="5">
        <v>240</v>
      </c>
      <c r="E86" s="5">
        <v>802</v>
      </c>
    </row>
    <row r="87" spans="4:5" x14ac:dyDescent="0.3">
      <c r="D87" s="2">
        <v>240</v>
      </c>
      <c r="E87" s="2">
        <v>707</v>
      </c>
    </row>
    <row r="88" spans="4:5" x14ac:dyDescent="0.3">
      <c r="D88" s="2">
        <v>250</v>
      </c>
      <c r="E88" s="2">
        <v>2440</v>
      </c>
    </row>
    <row r="89" spans="4:5" x14ac:dyDescent="0.3">
      <c r="D89" s="2">
        <v>260</v>
      </c>
      <c r="E89" s="2">
        <v>2180</v>
      </c>
    </row>
    <row r="90" spans="4:5" x14ac:dyDescent="0.3">
      <c r="D90" s="2">
        <v>270</v>
      </c>
      <c r="E90" s="2">
        <v>3842</v>
      </c>
    </row>
    <row r="91" spans="4:5" x14ac:dyDescent="0.3">
      <c r="D91" s="2">
        <v>270</v>
      </c>
      <c r="E91" s="2">
        <v>1601</v>
      </c>
    </row>
    <row r="92" spans="4:5" ht="15" thickBot="1" x14ac:dyDescent="0.35">
      <c r="D92" s="10">
        <v>280</v>
      </c>
      <c r="E92" s="10">
        <v>1370</v>
      </c>
    </row>
    <row r="93" spans="4:5" x14ac:dyDescent="0.3">
      <c r="D93" s="5">
        <v>280</v>
      </c>
      <c r="E93" s="5">
        <v>2236</v>
      </c>
    </row>
    <row r="94" spans="4:5" x14ac:dyDescent="0.3">
      <c r="D94" s="2">
        <v>280</v>
      </c>
      <c r="E94" s="2">
        <v>1279</v>
      </c>
    </row>
    <row r="95" spans="4:5" x14ac:dyDescent="0.3">
      <c r="D95" s="2">
        <v>280</v>
      </c>
      <c r="E95" s="2">
        <v>1186</v>
      </c>
    </row>
    <row r="96" spans="4:5" x14ac:dyDescent="0.3">
      <c r="D96" s="2">
        <v>290</v>
      </c>
      <c r="E96" s="2">
        <v>1902</v>
      </c>
    </row>
    <row r="97" spans="4:5" x14ac:dyDescent="0.3">
      <c r="D97" s="2">
        <v>290</v>
      </c>
      <c r="E97" s="2">
        <v>1970</v>
      </c>
    </row>
    <row r="98" spans="4:5" x14ac:dyDescent="0.3">
      <c r="D98" s="2">
        <v>290</v>
      </c>
      <c r="E98" s="2">
        <v>2355</v>
      </c>
    </row>
    <row r="99" spans="4:5" ht="15" thickBot="1" x14ac:dyDescent="0.35">
      <c r="D99" s="10">
        <v>300</v>
      </c>
      <c r="E99" s="10">
        <v>3555</v>
      </c>
    </row>
    <row r="100" spans="4:5" x14ac:dyDescent="0.3">
      <c r="D100" s="5">
        <v>310</v>
      </c>
      <c r="E100" s="5">
        <v>1936</v>
      </c>
    </row>
    <row r="101" spans="4:5" x14ac:dyDescent="0.3">
      <c r="D101" s="2">
        <v>310</v>
      </c>
      <c r="E101" s="2">
        <v>3927</v>
      </c>
    </row>
    <row r="102" spans="4:5" x14ac:dyDescent="0.3">
      <c r="D102" s="2">
        <v>310</v>
      </c>
      <c r="E102" s="2">
        <v>444</v>
      </c>
    </row>
    <row r="103" spans="4:5" x14ac:dyDescent="0.3">
      <c r="D103" s="2">
        <v>320</v>
      </c>
      <c r="E103" s="2">
        <v>2170</v>
      </c>
    </row>
    <row r="104" spans="4:5" x14ac:dyDescent="0.3">
      <c r="D104" s="2">
        <v>350</v>
      </c>
      <c r="E104" s="2">
        <v>900</v>
      </c>
    </row>
    <row r="105" spans="4:5" x14ac:dyDescent="0.3">
      <c r="D105" s="2">
        <v>350</v>
      </c>
      <c r="E105" s="2">
        <v>3037</v>
      </c>
    </row>
    <row r="106" spans="4:5" ht="15" thickBot="1" x14ac:dyDescent="0.35">
      <c r="D106" s="10">
        <v>360</v>
      </c>
      <c r="E106" s="10">
        <v>4606</v>
      </c>
    </row>
    <row r="107" spans="4:5" ht="15" thickBot="1" x14ac:dyDescent="0.35">
      <c r="D107" s="13">
        <v>370</v>
      </c>
      <c r="E107" s="13">
        <v>6413</v>
      </c>
    </row>
  </sheetData>
  <sortState xmlns:xlrd2="http://schemas.microsoft.com/office/spreadsheetml/2017/richdata2" ref="D58:E107">
    <sortCondition ref="D58:D107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C845-DF6F-418D-AE8D-2E8E4091CCDF}">
  <dimension ref="A1:N72"/>
  <sheetViews>
    <sheetView zoomScale="85" zoomScaleNormal="85" workbookViewId="0">
      <selection activeCell="N5" sqref="N5"/>
    </sheetView>
  </sheetViews>
  <sheetFormatPr defaultRowHeight="14.4" x14ac:dyDescent="0.3"/>
  <cols>
    <col min="1" max="2" width="10.109375" customWidth="1"/>
    <col min="3" max="4" width="11" customWidth="1"/>
  </cols>
  <sheetData>
    <row r="1" spans="1:14" ht="15" thickBot="1" x14ac:dyDescent="0.35">
      <c r="A1" s="22" t="s">
        <v>0</v>
      </c>
      <c r="B1" s="20"/>
    </row>
    <row r="2" spans="1:14" ht="15" thickBot="1" x14ac:dyDescent="0.35">
      <c r="A2" s="17" t="s">
        <v>1</v>
      </c>
      <c r="B2" s="18" t="s">
        <v>3</v>
      </c>
      <c r="C2" t="s">
        <v>61</v>
      </c>
      <c r="D2" t="s">
        <v>62</v>
      </c>
      <c r="J2" t="s">
        <v>76</v>
      </c>
    </row>
    <row r="3" spans="1:14" x14ac:dyDescent="0.3">
      <c r="A3" s="15" t="s">
        <v>7</v>
      </c>
      <c r="B3" s="3">
        <v>132</v>
      </c>
      <c r="C3">
        <f>B3-$B$54</f>
        <v>54.760000000000005</v>
      </c>
      <c r="D3">
        <f>C3^2</f>
        <v>2998.6576000000005</v>
      </c>
      <c r="H3">
        <v>50</v>
      </c>
      <c r="I3" t="s">
        <v>71</v>
      </c>
      <c r="J3" cm="1">
        <f t="array" ref="J3:J7">FREQUENCY(B3:B52,H3:H6)</f>
        <v>16</v>
      </c>
    </row>
    <row r="4" spans="1:14" x14ac:dyDescent="0.3">
      <c r="A4" s="7" t="s">
        <v>9</v>
      </c>
      <c r="B4" s="2">
        <v>97</v>
      </c>
      <c r="C4">
        <f>B4-$B$54</f>
        <v>19.760000000000005</v>
      </c>
      <c r="D4">
        <f t="shared" ref="D4:D52" si="0">C4^2</f>
        <v>390.45760000000018</v>
      </c>
      <c r="H4">
        <v>100</v>
      </c>
      <c r="I4" t="s">
        <v>72</v>
      </c>
      <c r="J4">
        <v>18</v>
      </c>
      <c r="N4" t="s">
        <v>81</v>
      </c>
    </row>
    <row r="5" spans="1:14" ht="15" thickBot="1" x14ac:dyDescent="0.35">
      <c r="A5" s="9" t="s">
        <v>8</v>
      </c>
      <c r="B5" s="10">
        <v>103</v>
      </c>
      <c r="C5">
        <f>B5-$B$54</f>
        <v>25.760000000000005</v>
      </c>
      <c r="D5">
        <f t="shared" si="0"/>
        <v>663.5776000000003</v>
      </c>
      <c r="H5">
        <v>150</v>
      </c>
      <c r="I5" t="s">
        <v>73</v>
      </c>
      <c r="J5">
        <v>14</v>
      </c>
    </row>
    <row r="6" spans="1:14" x14ac:dyDescent="0.3">
      <c r="A6" s="4" t="s">
        <v>10</v>
      </c>
      <c r="B6" s="5">
        <v>92</v>
      </c>
      <c r="C6">
        <f t="shared" ref="C6:C52" si="1">B6-$B$54</f>
        <v>14.760000000000005</v>
      </c>
      <c r="D6">
        <f t="shared" si="0"/>
        <v>217.85760000000016</v>
      </c>
      <c r="H6">
        <v>200</v>
      </c>
      <c r="I6" t="s">
        <v>74</v>
      </c>
      <c r="J6">
        <v>2</v>
      </c>
    </row>
    <row r="7" spans="1:14" x14ac:dyDescent="0.3">
      <c r="A7" s="7" t="s">
        <v>11</v>
      </c>
      <c r="B7" s="2">
        <v>143</v>
      </c>
      <c r="C7">
        <f t="shared" si="1"/>
        <v>65.760000000000005</v>
      </c>
      <c r="D7">
        <f t="shared" si="0"/>
        <v>4324.3776000000007</v>
      </c>
      <c r="J7">
        <v>0</v>
      </c>
    </row>
    <row r="8" spans="1:14" x14ac:dyDescent="0.3">
      <c r="A8" s="7" t="s">
        <v>12</v>
      </c>
      <c r="B8" s="2">
        <v>69</v>
      </c>
      <c r="C8">
        <f t="shared" si="1"/>
        <v>-8.2399999999999949</v>
      </c>
      <c r="D8">
        <f t="shared" si="0"/>
        <v>67.897599999999912</v>
      </c>
      <c r="I8" t="s">
        <v>75</v>
      </c>
      <c r="J8">
        <f>SUM(J3:J6)</f>
        <v>50</v>
      </c>
    </row>
    <row r="9" spans="1:14" x14ac:dyDescent="0.3">
      <c r="A9" s="7" t="s">
        <v>13</v>
      </c>
      <c r="B9" s="2">
        <v>47</v>
      </c>
      <c r="C9">
        <f t="shared" si="1"/>
        <v>-30.239999999999995</v>
      </c>
      <c r="D9">
        <f t="shared" si="0"/>
        <v>914.45759999999973</v>
      </c>
    </row>
    <row r="10" spans="1:14" x14ac:dyDescent="0.3">
      <c r="A10" s="7" t="s">
        <v>14</v>
      </c>
      <c r="B10" s="2">
        <v>69</v>
      </c>
      <c r="C10">
        <f t="shared" si="1"/>
        <v>-8.2399999999999949</v>
      </c>
      <c r="D10">
        <f t="shared" si="0"/>
        <v>67.897599999999912</v>
      </c>
    </row>
    <row r="11" spans="1:14" x14ac:dyDescent="0.3">
      <c r="A11" s="7" t="s">
        <v>15</v>
      </c>
      <c r="B11" s="2">
        <v>145</v>
      </c>
      <c r="C11">
        <f t="shared" si="1"/>
        <v>67.760000000000005</v>
      </c>
      <c r="D11">
        <f t="shared" si="0"/>
        <v>4591.4176000000007</v>
      </c>
    </row>
    <row r="12" spans="1:14" ht="15" thickBot="1" x14ac:dyDescent="0.35">
      <c r="A12" s="9" t="s">
        <v>16</v>
      </c>
      <c r="B12" s="10">
        <v>138</v>
      </c>
      <c r="C12">
        <f t="shared" si="1"/>
        <v>60.760000000000005</v>
      </c>
      <c r="D12">
        <f t="shared" si="0"/>
        <v>3691.7776000000008</v>
      </c>
    </row>
    <row r="13" spans="1:14" x14ac:dyDescent="0.3">
      <c r="A13" s="4" t="s">
        <v>17</v>
      </c>
      <c r="B13" s="5">
        <v>87</v>
      </c>
      <c r="C13">
        <f t="shared" si="1"/>
        <v>9.7600000000000051</v>
      </c>
      <c r="D13">
        <f t="shared" si="0"/>
        <v>95.257600000000096</v>
      </c>
    </row>
    <row r="14" spans="1:14" x14ac:dyDescent="0.3">
      <c r="A14" s="7" t="s">
        <v>18</v>
      </c>
      <c r="B14" s="2">
        <v>31</v>
      </c>
      <c r="C14">
        <f t="shared" si="1"/>
        <v>-46.239999999999995</v>
      </c>
      <c r="D14">
        <f t="shared" si="0"/>
        <v>2138.1375999999996</v>
      </c>
    </row>
    <row r="15" spans="1:14" x14ac:dyDescent="0.3">
      <c r="A15" s="7" t="s">
        <v>19</v>
      </c>
      <c r="B15" s="2">
        <v>106</v>
      </c>
      <c r="C15">
        <f t="shared" si="1"/>
        <v>28.760000000000005</v>
      </c>
      <c r="D15">
        <f t="shared" si="0"/>
        <v>827.13760000000025</v>
      </c>
    </row>
    <row r="16" spans="1:14" x14ac:dyDescent="0.3">
      <c r="A16" s="7" t="s">
        <v>20</v>
      </c>
      <c r="B16" s="2">
        <v>89</v>
      </c>
      <c r="C16">
        <f t="shared" si="1"/>
        <v>11.760000000000005</v>
      </c>
      <c r="D16">
        <f t="shared" si="0"/>
        <v>138.29760000000013</v>
      </c>
    </row>
    <row r="17" spans="1:7" x14ac:dyDescent="0.3">
      <c r="A17" s="7" t="s">
        <v>21</v>
      </c>
      <c r="B17" s="2">
        <v>22</v>
      </c>
      <c r="C17">
        <f t="shared" si="1"/>
        <v>-55.239999999999995</v>
      </c>
      <c r="D17">
        <f t="shared" si="0"/>
        <v>3051.4575999999993</v>
      </c>
      <c r="G17" s="24"/>
    </row>
    <row r="18" spans="1:7" x14ac:dyDescent="0.3">
      <c r="A18" s="7" t="s">
        <v>22</v>
      </c>
      <c r="B18" s="2">
        <v>69</v>
      </c>
      <c r="C18">
        <f t="shared" si="1"/>
        <v>-8.2399999999999949</v>
      </c>
      <c r="D18">
        <f t="shared" si="0"/>
        <v>67.897599999999912</v>
      </c>
    </row>
    <row r="19" spans="1:7" ht="15" thickBot="1" x14ac:dyDescent="0.35">
      <c r="A19" s="9" t="s">
        <v>23</v>
      </c>
      <c r="B19" s="10">
        <v>88</v>
      </c>
      <c r="C19">
        <f t="shared" si="1"/>
        <v>10.760000000000005</v>
      </c>
      <c r="D19">
        <f t="shared" si="0"/>
        <v>115.77760000000011</v>
      </c>
    </row>
    <row r="20" spans="1:7" x14ac:dyDescent="0.3">
      <c r="A20" s="4" t="s">
        <v>24</v>
      </c>
      <c r="B20" s="5">
        <v>157</v>
      </c>
      <c r="C20">
        <f t="shared" si="1"/>
        <v>79.760000000000005</v>
      </c>
      <c r="D20">
        <f t="shared" si="0"/>
        <v>6361.6576000000005</v>
      </c>
    </row>
    <row r="21" spans="1:7" x14ac:dyDescent="0.3">
      <c r="A21" s="7" t="s">
        <v>25</v>
      </c>
      <c r="B21" s="2">
        <v>28</v>
      </c>
      <c r="C21">
        <f t="shared" si="1"/>
        <v>-49.239999999999995</v>
      </c>
      <c r="D21">
        <f t="shared" si="0"/>
        <v>2424.5775999999996</v>
      </c>
    </row>
    <row r="22" spans="1:7" x14ac:dyDescent="0.3">
      <c r="A22" s="7" t="s">
        <v>26</v>
      </c>
      <c r="B22" s="2">
        <v>95</v>
      </c>
      <c r="C22">
        <f t="shared" si="1"/>
        <v>17.760000000000005</v>
      </c>
      <c r="D22">
        <f t="shared" si="0"/>
        <v>315.41760000000016</v>
      </c>
    </row>
    <row r="23" spans="1:7" ht="15" thickBot="1" x14ac:dyDescent="0.35">
      <c r="A23" s="9" t="s">
        <v>27</v>
      </c>
      <c r="B23" s="10">
        <v>41</v>
      </c>
      <c r="C23">
        <f t="shared" si="1"/>
        <v>-36.239999999999995</v>
      </c>
      <c r="D23">
        <f t="shared" si="0"/>
        <v>1313.3375999999996</v>
      </c>
    </row>
    <row r="24" spans="1:7" x14ac:dyDescent="0.3">
      <c r="A24" s="4" t="s">
        <v>28</v>
      </c>
      <c r="B24" s="5">
        <v>102</v>
      </c>
      <c r="C24">
        <f t="shared" si="1"/>
        <v>24.760000000000005</v>
      </c>
      <c r="D24">
        <f t="shared" si="0"/>
        <v>613.05760000000021</v>
      </c>
    </row>
    <row r="25" spans="1:7" x14ac:dyDescent="0.3">
      <c r="A25" s="7" t="s">
        <v>29</v>
      </c>
      <c r="B25" s="2">
        <v>26</v>
      </c>
      <c r="C25">
        <f t="shared" si="1"/>
        <v>-51.239999999999995</v>
      </c>
      <c r="D25">
        <f t="shared" si="0"/>
        <v>2625.5375999999997</v>
      </c>
    </row>
    <row r="26" spans="1:7" x14ac:dyDescent="0.3">
      <c r="A26" s="7" t="s">
        <v>30</v>
      </c>
      <c r="B26" s="2">
        <v>145</v>
      </c>
      <c r="C26">
        <f t="shared" si="1"/>
        <v>67.760000000000005</v>
      </c>
      <c r="D26">
        <f t="shared" si="0"/>
        <v>4591.4176000000007</v>
      </c>
    </row>
    <row r="27" spans="1:7" x14ac:dyDescent="0.3">
      <c r="A27" s="7" t="s">
        <v>31</v>
      </c>
      <c r="B27" s="2">
        <v>111</v>
      </c>
      <c r="C27">
        <f t="shared" si="1"/>
        <v>33.760000000000005</v>
      </c>
      <c r="D27">
        <f t="shared" si="0"/>
        <v>1139.7376000000004</v>
      </c>
    </row>
    <row r="28" spans="1:7" x14ac:dyDescent="0.3">
      <c r="A28" s="7" t="s">
        <v>32</v>
      </c>
      <c r="B28" s="2">
        <v>40</v>
      </c>
      <c r="C28">
        <f t="shared" si="1"/>
        <v>-37.239999999999995</v>
      </c>
      <c r="D28">
        <f t="shared" si="0"/>
        <v>1386.8175999999996</v>
      </c>
    </row>
    <row r="29" spans="1:7" x14ac:dyDescent="0.3">
      <c r="A29" s="7" t="s">
        <v>33</v>
      </c>
      <c r="B29" s="2">
        <v>44</v>
      </c>
      <c r="C29">
        <f t="shared" si="1"/>
        <v>-33.239999999999995</v>
      </c>
      <c r="D29">
        <f t="shared" si="0"/>
        <v>1104.8975999999996</v>
      </c>
    </row>
    <row r="30" spans="1:7" ht="15" thickBot="1" x14ac:dyDescent="0.35">
      <c r="A30" s="9" t="s">
        <v>34</v>
      </c>
      <c r="B30" s="10">
        <v>20</v>
      </c>
      <c r="C30">
        <f t="shared" si="1"/>
        <v>-57.239999999999995</v>
      </c>
      <c r="D30">
        <f t="shared" si="0"/>
        <v>3276.4175999999993</v>
      </c>
    </row>
    <row r="31" spans="1:7" x14ac:dyDescent="0.3">
      <c r="A31" s="4" t="s">
        <v>35</v>
      </c>
      <c r="B31" s="5">
        <v>25</v>
      </c>
      <c r="C31">
        <f t="shared" si="1"/>
        <v>-52.239999999999995</v>
      </c>
      <c r="D31">
        <f t="shared" si="0"/>
        <v>2729.0175999999997</v>
      </c>
    </row>
    <row r="32" spans="1:7" x14ac:dyDescent="0.3">
      <c r="A32" s="7" t="s">
        <v>36</v>
      </c>
      <c r="B32" s="2">
        <v>69</v>
      </c>
      <c r="C32">
        <f t="shared" si="1"/>
        <v>-8.2399999999999949</v>
      </c>
      <c r="D32">
        <f t="shared" si="0"/>
        <v>67.897599999999912</v>
      </c>
    </row>
    <row r="33" spans="1:4" x14ac:dyDescent="0.3">
      <c r="A33" s="7" t="s">
        <v>37</v>
      </c>
      <c r="B33" s="2">
        <v>131</v>
      </c>
      <c r="C33">
        <f t="shared" si="1"/>
        <v>53.760000000000005</v>
      </c>
      <c r="D33">
        <f t="shared" si="0"/>
        <v>2890.1376000000005</v>
      </c>
    </row>
    <row r="34" spans="1:4" x14ac:dyDescent="0.3">
      <c r="A34" s="7" t="s">
        <v>38</v>
      </c>
      <c r="B34" s="2">
        <v>127</v>
      </c>
      <c r="C34">
        <f t="shared" si="1"/>
        <v>49.760000000000005</v>
      </c>
      <c r="D34">
        <f t="shared" si="0"/>
        <v>2476.0576000000005</v>
      </c>
    </row>
    <row r="35" spans="1:4" x14ac:dyDescent="0.3">
      <c r="A35" s="7" t="s">
        <v>39</v>
      </c>
      <c r="B35" s="2">
        <v>106</v>
      </c>
      <c r="C35">
        <f t="shared" si="1"/>
        <v>28.760000000000005</v>
      </c>
      <c r="D35">
        <f t="shared" si="0"/>
        <v>827.13760000000025</v>
      </c>
    </row>
    <row r="36" spans="1:4" x14ac:dyDescent="0.3">
      <c r="A36" s="7" t="s">
        <v>40</v>
      </c>
      <c r="B36" s="2">
        <v>12</v>
      </c>
      <c r="C36">
        <f t="shared" si="1"/>
        <v>-65.239999999999995</v>
      </c>
      <c r="D36">
        <f t="shared" si="0"/>
        <v>4256.257599999999</v>
      </c>
    </row>
    <row r="37" spans="1:4" ht="15" thickBot="1" x14ac:dyDescent="0.35">
      <c r="A37" s="9" t="s">
        <v>41</v>
      </c>
      <c r="B37" s="10">
        <v>81</v>
      </c>
      <c r="C37">
        <f t="shared" si="1"/>
        <v>3.7600000000000051</v>
      </c>
      <c r="D37">
        <f t="shared" si="0"/>
        <v>14.137600000000038</v>
      </c>
    </row>
    <row r="38" spans="1:4" x14ac:dyDescent="0.3">
      <c r="A38" s="4" t="s">
        <v>42</v>
      </c>
      <c r="B38" s="5">
        <v>51</v>
      </c>
      <c r="C38">
        <f t="shared" si="1"/>
        <v>-26.239999999999995</v>
      </c>
      <c r="D38">
        <f t="shared" si="0"/>
        <v>688.53759999999977</v>
      </c>
    </row>
    <row r="39" spans="1:4" x14ac:dyDescent="0.3">
      <c r="A39" s="7" t="s">
        <v>43</v>
      </c>
      <c r="B39" s="2">
        <v>51</v>
      </c>
      <c r="C39">
        <f t="shared" si="1"/>
        <v>-26.239999999999995</v>
      </c>
      <c r="D39">
        <f t="shared" si="0"/>
        <v>688.53759999999977</v>
      </c>
    </row>
    <row r="40" spans="1:4" x14ac:dyDescent="0.3">
      <c r="A40" s="7" t="s">
        <v>44</v>
      </c>
      <c r="B40" s="2">
        <v>68</v>
      </c>
      <c r="C40">
        <f t="shared" si="1"/>
        <v>-9.2399999999999949</v>
      </c>
      <c r="D40">
        <f t="shared" si="0"/>
        <v>85.377599999999902</v>
      </c>
    </row>
    <row r="41" spans="1:4" x14ac:dyDescent="0.3">
      <c r="A41" s="7" t="s">
        <v>45</v>
      </c>
      <c r="B41" s="2">
        <v>44</v>
      </c>
      <c r="C41">
        <f t="shared" si="1"/>
        <v>-33.239999999999995</v>
      </c>
      <c r="D41">
        <f t="shared" si="0"/>
        <v>1104.8975999999996</v>
      </c>
    </row>
    <row r="42" spans="1:4" x14ac:dyDescent="0.3">
      <c r="A42" s="7" t="s">
        <v>46</v>
      </c>
      <c r="B42" s="2">
        <v>114</v>
      </c>
      <c r="C42">
        <f t="shared" si="1"/>
        <v>36.760000000000005</v>
      </c>
      <c r="D42">
        <f t="shared" si="0"/>
        <v>1351.2976000000003</v>
      </c>
    </row>
    <row r="43" spans="1:4" x14ac:dyDescent="0.3">
      <c r="A43" s="7" t="s">
        <v>47</v>
      </c>
      <c r="B43" s="2">
        <v>7</v>
      </c>
      <c r="C43">
        <f t="shared" si="1"/>
        <v>-70.239999999999995</v>
      </c>
      <c r="D43">
        <f t="shared" si="0"/>
        <v>4933.6575999999995</v>
      </c>
    </row>
    <row r="44" spans="1:4" ht="15" thickBot="1" x14ac:dyDescent="0.35">
      <c r="A44" s="9" t="s">
        <v>48</v>
      </c>
      <c r="B44" s="10">
        <v>108</v>
      </c>
      <c r="C44">
        <f t="shared" si="1"/>
        <v>30.760000000000005</v>
      </c>
      <c r="D44">
        <f t="shared" si="0"/>
        <v>946.17760000000033</v>
      </c>
    </row>
    <row r="45" spans="1:4" x14ac:dyDescent="0.3">
      <c r="A45" s="4" t="s">
        <v>49</v>
      </c>
      <c r="B45" s="5">
        <v>169</v>
      </c>
      <c r="C45">
        <f t="shared" si="1"/>
        <v>91.76</v>
      </c>
      <c r="D45">
        <f t="shared" si="0"/>
        <v>8419.8976000000002</v>
      </c>
    </row>
    <row r="46" spans="1:4" x14ac:dyDescent="0.3">
      <c r="A46" s="7" t="s">
        <v>50</v>
      </c>
      <c r="B46" s="2">
        <v>38</v>
      </c>
      <c r="C46">
        <f t="shared" si="1"/>
        <v>-39.239999999999995</v>
      </c>
      <c r="D46">
        <f t="shared" si="0"/>
        <v>1539.7775999999997</v>
      </c>
    </row>
    <row r="47" spans="1:4" x14ac:dyDescent="0.3">
      <c r="A47" s="7" t="s">
        <v>51</v>
      </c>
      <c r="B47" s="2">
        <v>22</v>
      </c>
      <c r="C47">
        <f t="shared" si="1"/>
        <v>-55.239999999999995</v>
      </c>
      <c r="D47">
        <f t="shared" si="0"/>
        <v>3051.4575999999993</v>
      </c>
    </row>
    <row r="48" spans="1:4" x14ac:dyDescent="0.3">
      <c r="A48" s="7" t="s">
        <v>52</v>
      </c>
      <c r="B48" s="2">
        <v>86</v>
      </c>
      <c r="C48">
        <f t="shared" si="1"/>
        <v>8.7600000000000051</v>
      </c>
      <c r="D48">
        <f t="shared" si="0"/>
        <v>76.737600000000086</v>
      </c>
    </row>
    <row r="49" spans="1:4" x14ac:dyDescent="0.3">
      <c r="A49" s="7" t="s">
        <v>53</v>
      </c>
      <c r="B49" s="2">
        <v>55</v>
      </c>
      <c r="C49">
        <f t="shared" si="1"/>
        <v>-22.239999999999995</v>
      </c>
      <c r="D49">
        <f t="shared" si="0"/>
        <v>494.61759999999975</v>
      </c>
    </row>
    <row r="50" spans="1:4" x14ac:dyDescent="0.3">
      <c r="A50" s="7" t="s">
        <v>54</v>
      </c>
      <c r="B50" s="2">
        <v>71</v>
      </c>
      <c r="C50">
        <f t="shared" si="1"/>
        <v>-6.2399999999999949</v>
      </c>
      <c r="D50">
        <f t="shared" si="0"/>
        <v>38.937599999999939</v>
      </c>
    </row>
    <row r="51" spans="1:4" ht="15" thickBot="1" x14ac:dyDescent="0.35">
      <c r="A51" s="9" t="s">
        <v>55</v>
      </c>
      <c r="B51" s="10">
        <v>29</v>
      </c>
      <c r="C51">
        <f t="shared" si="1"/>
        <v>-48.239999999999995</v>
      </c>
      <c r="D51">
        <f t="shared" si="0"/>
        <v>2327.0975999999996</v>
      </c>
    </row>
    <row r="52" spans="1:4" ht="15" thickBot="1" x14ac:dyDescent="0.35">
      <c r="A52" s="12" t="s">
        <v>56</v>
      </c>
      <c r="B52" s="13">
        <v>62</v>
      </c>
      <c r="C52">
        <f t="shared" si="1"/>
        <v>-15.239999999999995</v>
      </c>
      <c r="D52">
        <f t="shared" si="0"/>
        <v>232.25759999999985</v>
      </c>
    </row>
    <row r="53" spans="1:4" x14ac:dyDescent="0.3">
      <c r="B53" s="23"/>
    </row>
    <row r="54" spans="1:4" x14ac:dyDescent="0.3">
      <c r="A54" t="s">
        <v>57</v>
      </c>
      <c r="B54">
        <f>AVERAGE(B3:B52)</f>
        <v>77.239999999999995</v>
      </c>
      <c r="D54">
        <f>SUM(D3:D52)</f>
        <v>88755.12</v>
      </c>
    </row>
    <row r="55" spans="1:4" x14ac:dyDescent="0.3">
      <c r="A55" t="s">
        <v>58</v>
      </c>
      <c r="B55">
        <f>COUNTA(B3:B52)</f>
        <v>50</v>
      </c>
    </row>
    <row r="57" spans="1:4" x14ac:dyDescent="0.3">
      <c r="A57" t="s">
        <v>59</v>
      </c>
      <c r="B57">
        <f>D54/(B55-1)</f>
        <v>1811.3289795918367</v>
      </c>
    </row>
    <row r="58" spans="1:4" x14ac:dyDescent="0.3">
      <c r="A58" t="s">
        <v>60</v>
      </c>
      <c r="B58">
        <f>SQRT(B57)</f>
        <v>42.55971075550017</v>
      </c>
    </row>
    <row r="63" spans="1:4" x14ac:dyDescent="0.3">
      <c r="A63" t="s">
        <v>63</v>
      </c>
    </row>
    <row r="64" spans="1:4" x14ac:dyDescent="0.3">
      <c r="A64" t="s">
        <v>64</v>
      </c>
      <c r="B64">
        <f>MIN(B3:B52)</f>
        <v>7</v>
      </c>
    </row>
    <row r="65" spans="1:2" x14ac:dyDescent="0.3">
      <c r="A65" t="s">
        <v>65</v>
      </c>
      <c r="B65">
        <f>MAX(B3:B52)</f>
        <v>169</v>
      </c>
    </row>
    <row r="66" spans="1:2" x14ac:dyDescent="0.3">
      <c r="A66" t="s">
        <v>66</v>
      </c>
      <c r="B66">
        <f>MODE(B3:B52)</f>
        <v>69</v>
      </c>
    </row>
    <row r="67" spans="1:2" x14ac:dyDescent="0.3">
      <c r="A67" t="s">
        <v>67</v>
      </c>
      <c r="B67">
        <f>MEDIAN(B3:B52)</f>
        <v>70</v>
      </c>
    </row>
    <row r="68" spans="1:2" x14ac:dyDescent="0.3">
      <c r="A68" t="s">
        <v>57</v>
      </c>
      <c r="B68">
        <f>AVERAGE(B3:B52)</f>
        <v>77.239999999999995</v>
      </c>
    </row>
    <row r="69" spans="1:2" x14ac:dyDescent="0.3">
      <c r="A69" t="s">
        <v>59</v>
      </c>
      <c r="B69">
        <f>VAR(B3:B52)</f>
        <v>1811.3289795918367</v>
      </c>
    </row>
    <row r="70" spans="1:2" x14ac:dyDescent="0.3">
      <c r="A70" t="s">
        <v>68</v>
      </c>
      <c r="B70">
        <f>STDEV(B3:B52)</f>
        <v>42.55971075550017</v>
      </c>
    </row>
    <row r="71" spans="1:2" x14ac:dyDescent="0.3">
      <c r="A71" t="s">
        <v>69</v>
      </c>
      <c r="B71">
        <f>SKEW(B3:B52)</f>
        <v>0.27594974921252136</v>
      </c>
    </row>
    <row r="72" spans="1:2" x14ac:dyDescent="0.3">
      <c r="A72" t="s">
        <v>70</v>
      </c>
      <c r="B72">
        <f>KURT(B3:B52)</f>
        <v>-0.88333713116343171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6EF0-E9CB-42A6-AFDF-C12C246D4640}">
  <dimension ref="A1:G72"/>
  <sheetViews>
    <sheetView zoomScale="85" zoomScaleNormal="85" workbookViewId="0">
      <selection activeCell="D30" sqref="D30"/>
    </sheetView>
  </sheetViews>
  <sheetFormatPr defaultRowHeight="14.4" x14ac:dyDescent="0.3"/>
  <cols>
    <col min="1" max="2" width="10.109375" customWidth="1"/>
    <col min="3" max="4" width="11" customWidth="1"/>
  </cols>
  <sheetData>
    <row r="1" spans="1:4" ht="15" thickBot="1" x14ac:dyDescent="0.35">
      <c r="A1" s="22" t="s">
        <v>0</v>
      </c>
      <c r="B1" s="20"/>
    </row>
    <row r="2" spans="1:4" ht="15" thickBot="1" x14ac:dyDescent="0.35">
      <c r="A2" s="17" t="s">
        <v>1</v>
      </c>
      <c r="B2" s="18" t="s">
        <v>4</v>
      </c>
      <c r="C2" t="s">
        <v>61</v>
      </c>
      <c r="D2" t="s">
        <v>62</v>
      </c>
    </row>
    <row r="3" spans="1:4" x14ac:dyDescent="0.3">
      <c r="A3" s="15" t="s">
        <v>7</v>
      </c>
      <c r="B3" s="3">
        <v>230</v>
      </c>
      <c r="C3">
        <f>B3-$B$54</f>
        <v>-21.199999999999989</v>
      </c>
      <c r="D3">
        <f>C3^2</f>
        <v>449.43999999999954</v>
      </c>
    </row>
    <row r="4" spans="1:4" x14ac:dyDescent="0.3">
      <c r="A4" s="7" t="s">
        <v>9</v>
      </c>
      <c r="B4" s="2">
        <v>350</v>
      </c>
      <c r="C4">
        <f>B4-$B$54</f>
        <v>98.800000000000011</v>
      </c>
      <c r="D4">
        <f t="shared" ref="D4:D52" si="0">C4^2</f>
        <v>9761.4400000000023</v>
      </c>
    </row>
    <row r="5" spans="1:4" ht="15" thickBot="1" x14ac:dyDescent="0.35">
      <c r="A5" s="9" t="s">
        <v>8</v>
      </c>
      <c r="B5" s="10">
        <v>310</v>
      </c>
      <c r="C5">
        <f>B5-$B$54</f>
        <v>58.800000000000011</v>
      </c>
      <c r="D5">
        <f t="shared" si="0"/>
        <v>3457.4400000000014</v>
      </c>
    </row>
    <row r="6" spans="1:4" x14ac:dyDescent="0.3">
      <c r="A6" s="4" t="s">
        <v>10</v>
      </c>
      <c r="B6" s="5">
        <v>190</v>
      </c>
      <c r="C6">
        <f t="shared" ref="C6:C52" si="1">B6-$B$54</f>
        <v>-61.199999999999989</v>
      </c>
      <c r="D6">
        <f t="shared" si="0"/>
        <v>3745.4399999999987</v>
      </c>
    </row>
    <row r="7" spans="1:4" x14ac:dyDescent="0.3">
      <c r="A7" s="7" t="s">
        <v>11</v>
      </c>
      <c r="B7" s="2">
        <v>270</v>
      </c>
      <c r="C7">
        <f t="shared" si="1"/>
        <v>18.800000000000011</v>
      </c>
      <c r="D7">
        <f t="shared" si="0"/>
        <v>353.44000000000045</v>
      </c>
    </row>
    <row r="8" spans="1:4" x14ac:dyDescent="0.3">
      <c r="A8" s="7" t="s">
        <v>12</v>
      </c>
      <c r="B8" s="2">
        <v>270</v>
      </c>
      <c r="C8">
        <f t="shared" si="1"/>
        <v>18.800000000000011</v>
      </c>
      <c r="D8">
        <f t="shared" si="0"/>
        <v>353.44000000000045</v>
      </c>
    </row>
    <row r="9" spans="1:4" x14ac:dyDescent="0.3">
      <c r="A9" s="7" t="s">
        <v>13</v>
      </c>
      <c r="B9" s="2">
        <v>260</v>
      </c>
      <c r="C9">
        <f t="shared" si="1"/>
        <v>8.8000000000000114</v>
      </c>
      <c r="D9">
        <f t="shared" si="0"/>
        <v>77.440000000000197</v>
      </c>
    </row>
    <row r="10" spans="1:4" x14ac:dyDescent="0.3">
      <c r="A10" s="7" t="s">
        <v>14</v>
      </c>
      <c r="B10" s="2">
        <v>280</v>
      </c>
      <c r="C10">
        <f t="shared" si="1"/>
        <v>28.800000000000011</v>
      </c>
      <c r="D10">
        <f t="shared" si="0"/>
        <v>829.44000000000062</v>
      </c>
    </row>
    <row r="11" spans="1:4" x14ac:dyDescent="0.3">
      <c r="A11" s="7" t="s">
        <v>15</v>
      </c>
      <c r="B11" s="2">
        <v>300</v>
      </c>
      <c r="C11">
        <f t="shared" si="1"/>
        <v>48.800000000000011</v>
      </c>
      <c r="D11">
        <f t="shared" si="0"/>
        <v>2381.440000000001</v>
      </c>
    </row>
    <row r="12" spans="1:4" ht="15" thickBot="1" x14ac:dyDescent="0.35">
      <c r="A12" s="9" t="s">
        <v>16</v>
      </c>
      <c r="B12" s="10">
        <v>240</v>
      </c>
      <c r="C12">
        <f t="shared" si="1"/>
        <v>-11.199999999999989</v>
      </c>
      <c r="D12">
        <f t="shared" si="0"/>
        <v>125.43999999999974</v>
      </c>
    </row>
    <row r="13" spans="1:4" x14ac:dyDescent="0.3">
      <c r="A13" s="4" t="s">
        <v>17</v>
      </c>
      <c r="B13" s="5">
        <v>290</v>
      </c>
      <c r="C13">
        <f t="shared" si="1"/>
        <v>38.800000000000011</v>
      </c>
      <c r="D13">
        <f t="shared" si="0"/>
        <v>1505.440000000001</v>
      </c>
    </row>
    <row r="14" spans="1:4" x14ac:dyDescent="0.3">
      <c r="A14" s="7" t="s">
        <v>18</v>
      </c>
      <c r="B14" s="2">
        <v>240</v>
      </c>
      <c r="C14">
        <f t="shared" si="1"/>
        <v>-11.199999999999989</v>
      </c>
      <c r="D14">
        <f t="shared" si="0"/>
        <v>125.43999999999974</v>
      </c>
    </row>
    <row r="15" spans="1:4" x14ac:dyDescent="0.3">
      <c r="A15" s="7" t="s">
        <v>19</v>
      </c>
      <c r="B15" s="2">
        <v>320</v>
      </c>
      <c r="C15">
        <f t="shared" si="1"/>
        <v>68.800000000000011</v>
      </c>
      <c r="D15">
        <f t="shared" si="0"/>
        <v>4733.4400000000014</v>
      </c>
    </row>
    <row r="16" spans="1:4" x14ac:dyDescent="0.3">
      <c r="A16" s="7" t="s">
        <v>20</v>
      </c>
      <c r="B16" s="2">
        <v>210</v>
      </c>
      <c r="C16">
        <f t="shared" si="1"/>
        <v>-41.199999999999989</v>
      </c>
      <c r="D16">
        <f t="shared" si="0"/>
        <v>1697.4399999999991</v>
      </c>
    </row>
    <row r="17" spans="1:7" x14ac:dyDescent="0.3">
      <c r="A17" s="7" t="s">
        <v>21</v>
      </c>
      <c r="B17" s="2">
        <v>200</v>
      </c>
      <c r="C17">
        <f t="shared" si="1"/>
        <v>-51.199999999999989</v>
      </c>
      <c r="D17">
        <f t="shared" si="0"/>
        <v>2621.4399999999987</v>
      </c>
      <c r="G17" s="24"/>
    </row>
    <row r="18" spans="1:7" x14ac:dyDescent="0.3">
      <c r="A18" s="7" t="s">
        <v>22</v>
      </c>
      <c r="B18" s="2">
        <v>230</v>
      </c>
      <c r="C18">
        <f t="shared" si="1"/>
        <v>-21.199999999999989</v>
      </c>
      <c r="D18">
        <f t="shared" si="0"/>
        <v>449.43999999999954</v>
      </c>
    </row>
    <row r="19" spans="1:7" ht="15" thickBot="1" x14ac:dyDescent="0.35">
      <c r="A19" s="9" t="s">
        <v>23</v>
      </c>
      <c r="B19" s="10">
        <v>200</v>
      </c>
      <c r="C19">
        <f t="shared" si="1"/>
        <v>-51.199999999999989</v>
      </c>
      <c r="D19">
        <f t="shared" si="0"/>
        <v>2621.4399999999987</v>
      </c>
    </row>
    <row r="20" spans="1:7" x14ac:dyDescent="0.3">
      <c r="A20" s="4" t="s">
        <v>24</v>
      </c>
      <c r="B20" s="5">
        <v>290</v>
      </c>
      <c r="C20">
        <f t="shared" si="1"/>
        <v>38.800000000000011</v>
      </c>
      <c r="D20">
        <f t="shared" si="0"/>
        <v>1505.440000000001</v>
      </c>
    </row>
    <row r="21" spans="1:7" x14ac:dyDescent="0.3">
      <c r="A21" s="7" t="s">
        <v>25</v>
      </c>
      <c r="B21" s="2">
        <v>200</v>
      </c>
      <c r="C21">
        <f t="shared" si="1"/>
        <v>-51.199999999999989</v>
      </c>
      <c r="D21">
        <f t="shared" si="0"/>
        <v>2621.4399999999987</v>
      </c>
    </row>
    <row r="22" spans="1:7" x14ac:dyDescent="0.3">
      <c r="A22" s="7" t="s">
        <v>26</v>
      </c>
      <c r="B22" s="2">
        <v>310</v>
      </c>
      <c r="C22">
        <f t="shared" si="1"/>
        <v>58.800000000000011</v>
      </c>
      <c r="D22">
        <f t="shared" si="0"/>
        <v>3457.4400000000014</v>
      </c>
    </row>
    <row r="23" spans="1:7" ht="15" thickBot="1" x14ac:dyDescent="0.35">
      <c r="A23" s="9" t="s">
        <v>27</v>
      </c>
      <c r="B23" s="10">
        <v>290</v>
      </c>
      <c r="C23">
        <f t="shared" si="1"/>
        <v>38.800000000000011</v>
      </c>
      <c r="D23">
        <f t="shared" si="0"/>
        <v>1505.440000000001</v>
      </c>
    </row>
    <row r="24" spans="1:7" x14ac:dyDescent="0.3">
      <c r="A24" s="4" t="s">
        <v>28</v>
      </c>
      <c r="B24" s="5">
        <v>250</v>
      </c>
      <c r="C24">
        <f t="shared" si="1"/>
        <v>-1.1999999999999886</v>
      </c>
      <c r="D24">
        <f t="shared" si="0"/>
        <v>1.4399999999999726</v>
      </c>
    </row>
    <row r="25" spans="1:7" x14ac:dyDescent="0.3">
      <c r="A25" s="7" t="s">
        <v>29</v>
      </c>
      <c r="B25" s="2">
        <v>190</v>
      </c>
      <c r="C25">
        <f t="shared" si="1"/>
        <v>-61.199999999999989</v>
      </c>
      <c r="D25">
        <f t="shared" si="0"/>
        <v>3745.4399999999987</v>
      </c>
    </row>
    <row r="26" spans="1:7" x14ac:dyDescent="0.3">
      <c r="A26" s="7" t="s">
        <v>30</v>
      </c>
      <c r="B26" s="2">
        <v>200</v>
      </c>
      <c r="C26">
        <f t="shared" si="1"/>
        <v>-51.199999999999989</v>
      </c>
      <c r="D26">
        <f t="shared" si="0"/>
        <v>2621.4399999999987</v>
      </c>
    </row>
    <row r="27" spans="1:7" x14ac:dyDescent="0.3">
      <c r="A27" s="7" t="s">
        <v>31</v>
      </c>
      <c r="B27" s="2">
        <v>280</v>
      </c>
      <c r="C27">
        <f t="shared" si="1"/>
        <v>28.800000000000011</v>
      </c>
      <c r="D27">
        <f t="shared" si="0"/>
        <v>829.44000000000062</v>
      </c>
    </row>
    <row r="28" spans="1:7" x14ac:dyDescent="0.3">
      <c r="A28" s="7" t="s">
        <v>32</v>
      </c>
      <c r="B28" s="2">
        <v>240</v>
      </c>
      <c r="C28">
        <f t="shared" si="1"/>
        <v>-11.199999999999989</v>
      </c>
      <c r="D28">
        <f t="shared" si="0"/>
        <v>125.43999999999974</v>
      </c>
    </row>
    <row r="29" spans="1:7" x14ac:dyDescent="0.3">
      <c r="A29" s="7" t="s">
        <v>33</v>
      </c>
      <c r="B29" s="2">
        <v>220</v>
      </c>
      <c r="C29">
        <f t="shared" si="1"/>
        <v>-31.199999999999989</v>
      </c>
      <c r="D29">
        <f t="shared" si="0"/>
        <v>973.43999999999926</v>
      </c>
    </row>
    <row r="30" spans="1:7" ht="15" thickBot="1" x14ac:dyDescent="0.35">
      <c r="A30" s="9" t="s">
        <v>34</v>
      </c>
      <c r="B30" s="10">
        <v>360</v>
      </c>
      <c r="C30">
        <f t="shared" si="1"/>
        <v>108.80000000000001</v>
      </c>
      <c r="D30">
        <f t="shared" si="0"/>
        <v>11837.440000000002</v>
      </c>
    </row>
    <row r="31" spans="1:7" x14ac:dyDescent="0.3">
      <c r="A31" s="4" t="s">
        <v>35</v>
      </c>
      <c r="B31" s="5">
        <v>240</v>
      </c>
      <c r="C31">
        <f t="shared" si="1"/>
        <v>-11.199999999999989</v>
      </c>
      <c r="D31">
        <f t="shared" si="0"/>
        <v>125.43999999999974</v>
      </c>
    </row>
    <row r="32" spans="1:7" x14ac:dyDescent="0.3">
      <c r="A32" s="7" t="s">
        <v>36</v>
      </c>
      <c r="B32" s="2">
        <v>350</v>
      </c>
      <c r="C32">
        <f t="shared" si="1"/>
        <v>98.800000000000011</v>
      </c>
      <c r="D32">
        <f t="shared" si="0"/>
        <v>9761.4400000000023</v>
      </c>
    </row>
    <row r="33" spans="1:4" x14ac:dyDescent="0.3">
      <c r="A33" s="7" t="s">
        <v>37</v>
      </c>
      <c r="B33" s="2">
        <v>280</v>
      </c>
      <c r="C33">
        <f t="shared" si="1"/>
        <v>28.800000000000011</v>
      </c>
      <c r="D33">
        <f t="shared" si="0"/>
        <v>829.44000000000062</v>
      </c>
    </row>
    <row r="34" spans="1:4" x14ac:dyDescent="0.3">
      <c r="A34" s="7" t="s">
        <v>38</v>
      </c>
      <c r="B34" s="2">
        <v>370</v>
      </c>
      <c r="C34">
        <f t="shared" si="1"/>
        <v>118.80000000000001</v>
      </c>
      <c r="D34">
        <f t="shared" si="0"/>
        <v>14113.440000000002</v>
      </c>
    </row>
    <row r="35" spans="1:4" x14ac:dyDescent="0.3">
      <c r="A35" s="7" t="s">
        <v>39</v>
      </c>
      <c r="B35" s="2">
        <v>220</v>
      </c>
      <c r="C35">
        <f t="shared" si="1"/>
        <v>-31.199999999999989</v>
      </c>
      <c r="D35">
        <f t="shared" si="0"/>
        <v>973.43999999999926</v>
      </c>
    </row>
    <row r="36" spans="1:4" x14ac:dyDescent="0.3">
      <c r="A36" s="7" t="s">
        <v>40</v>
      </c>
      <c r="B36" s="2">
        <v>180</v>
      </c>
      <c r="C36">
        <f t="shared" si="1"/>
        <v>-71.199999999999989</v>
      </c>
      <c r="D36">
        <f t="shared" si="0"/>
        <v>5069.4399999999987</v>
      </c>
    </row>
    <row r="37" spans="1:4" ht="15" thickBot="1" x14ac:dyDescent="0.35">
      <c r="A37" s="9" t="s">
        <v>41</v>
      </c>
      <c r="B37" s="10">
        <v>210</v>
      </c>
      <c r="C37">
        <f t="shared" si="1"/>
        <v>-41.199999999999989</v>
      </c>
      <c r="D37">
        <f t="shared" si="0"/>
        <v>1697.4399999999991</v>
      </c>
    </row>
    <row r="38" spans="1:4" x14ac:dyDescent="0.3">
      <c r="A38" s="4" t="s">
        <v>42</v>
      </c>
      <c r="B38" s="5">
        <v>230</v>
      </c>
      <c r="C38">
        <f t="shared" si="1"/>
        <v>-21.199999999999989</v>
      </c>
      <c r="D38">
        <f t="shared" si="0"/>
        <v>449.43999999999954</v>
      </c>
    </row>
    <row r="39" spans="1:4" x14ac:dyDescent="0.3">
      <c r="A39" s="7" t="s">
        <v>43</v>
      </c>
      <c r="B39" s="2">
        <v>240</v>
      </c>
      <c r="C39">
        <f t="shared" si="1"/>
        <v>-11.199999999999989</v>
      </c>
      <c r="D39">
        <f t="shared" si="0"/>
        <v>125.43999999999974</v>
      </c>
    </row>
    <row r="40" spans="1:4" x14ac:dyDescent="0.3">
      <c r="A40" s="7" t="s">
        <v>44</v>
      </c>
      <c r="B40" s="2">
        <v>240</v>
      </c>
      <c r="C40">
        <f t="shared" si="1"/>
        <v>-11.199999999999989</v>
      </c>
      <c r="D40">
        <f t="shared" si="0"/>
        <v>125.43999999999974</v>
      </c>
    </row>
    <row r="41" spans="1:4" x14ac:dyDescent="0.3">
      <c r="A41" s="7" t="s">
        <v>45</v>
      </c>
      <c r="B41" s="2">
        <v>280</v>
      </c>
      <c r="C41">
        <f t="shared" si="1"/>
        <v>28.800000000000011</v>
      </c>
      <c r="D41">
        <f t="shared" si="0"/>
        <v>829.44000000000062</v>
      </c>
    </row>
    <row r="42" spans="1:4" x14ac:dyDescent="0.3">
      <c r="A42" s="7" t="s">
        <v>46</v>
      </c>
      <c r="B42" s="2">
        <v>240</v>
      </c>
      <c r="C42">
        <f t="shared" si="1"/>
        <v>-11.199999999999989</v>
      </c>
      <c r="D42">
        <f t="shared" si="0"/>
        <v>125.43999999999974</v>
      </c>
    </row>
    <row r="43" spans="1:4" x14ac:dyDescent="0.3">
      <c r="A43" s="7" t="s">
        <v>47</v>
      </c>
      <c r="B43" s="2">
        <v>200</v>
      </c>
      <c r="C43">
        <f t="shared" si="1"/>
        <v>-51.199999999999989</v>
      </c>
      <c r="D43">
        <f t="shared" si="0"/>
        <v>2621.4399999999987</v>
      </c>
    </row>
    <row r="44" spans="1:4" ht="15" thickBot="1" x14ac:dyDescent="0.35">
      <c r="A44" s="9" t="s">
        <v>48</v>
      </c>
      <c r="B44" s="10">
        <v>210</v>
      </c>
      <c r="C44">
        <f t="shared" si="1"/>
        <v>-41.199999999999989</v>
      </c>
      <c r="D44">
        <f t="shared" si="0"/>
        <v>1697.4399999999991</v>
      </c>
    </row>
    <row r="45" spans="1:4" x14ac:dyDescent="0.3">
      <c r="A45" s="4" t="s">
        <v>49</v>
      </c>
      <c r="B45" s="5">
        <v>240</v>
      </c>
      <c r="C45">
        <f t="shared" si="1"/>
        <v>-11.199999999999989</v>
      </c>
      <c r="D45">
        <f t="shared" si="0"/>
        <v>125.43999999999974</v>
      </c>
    </row>
    <row r="46" spans="1:4" x14ac:dyDescent="0.3">
      <c r="A46" s="7" t="s">
        <v>50</v>
      </c>
      <c r="B46" s="2">
        <v>240</v>
      </c>
      <c r="C46">
        <f t="shared" si="1"/>
        <v>-11.199999999999989</v>
      </c>
      <c r="D46">
        <f t="shared" si="0"/>
        <v>125.43999999999974</v>
      </c>
    </row>
    <row r="47" spans="1:4" x14ac:dyDescent="0.3">
      <c r="A47" s="7" t="s">
        <v>51</v>
      </c>
      <c r="B47" s="2">
        <v>200</v>
      </c>
      <c r="C47">
        <f t="shared" si="1"/>
        <v>-51.199999999999989</v>
      </c>
      <c r="D47">
        <f t="shared" si="0"/>
        <v>2621.4399999999987</v>
      </c>
    </row>
    <row r="48" spans="1:4" x14ac:dyDescent="0.3">
      <c r="A48" s="7" t="s">
        <v>52</v>
      </c>
      <c r="B48" s="2">
        <v>230</v>
      </c>
      <c r="C48">
        <f t="shared" si="1"/>
        <v>-21.199999999999989</v>
      </c>
      <c r="D48">
        <f t="shared" si="0"/>
        <v>449.43999999999954</v>
      </c>
    </row>
    <row r="49" spans="1:4" x14ac:dyDescent="0.3">
      <c r="A49" s="7" t="s">
        <v>53</v>
      </c>
      <c r="B49" s="2">
        <v>210</v>
      </c>
      <c r="C49">
        <f t="shared" si="1"/>
        <v>-41.199999999999989</v>
      </c>
      <c r="D49">
        <f t="shared" si="0"/>
        <v>1697.4399999999991</v>
      </c>
    </row>
    <row r="50" spans="1:4" x14ac:dyDescent="0.3">
      <c r="A50" s="7" t="s">
        <v>54</v>
      </c>
      <c r="B50" s="2">
        <v>180</v>
      </c>
      <c r="C50">
        <f t="shared" si="1"/>
        <v>-71.199999999999989</v>
      </c>
      <c r="D50">
        <f t="shared" si="0"/>
        <v>5069.4399999999987</v>
      </c>
    </row>
    <row r="51" spans="1:4" ht="15" thickBot="1" x14ac:dyDescent="0.35">
      <c r="A51" s="9" t="s">
        <v>55</v>
      </c>
      <c r="B51" s="10">
        <v>240</v>
      </c>
      <c r="C51">
        <f t="shared" si="1"/>
        <v>-11.199999999999989</v>
      </c>
      <c r="D51">
        <f t="shared" si="0"/>
        <v>125.43999999999974</v>
      </c>
    </row>
    <row r="52" spans="1:4" ht="15" thickBot="1" x14ac:dyDescent="0.35">
      <c r="A52" s="12" t="s">
        <v>56</v>
      </c>
      <c r="B52" s="13">
        <v>310</v>
      </c>
      <c r="C52">
        <f t="shared" si="1"/>
        <v>58.800000000000011</v>
      </c>
      <c r="D52">
        <f t="shared" si="0"/>
        <v>3457.4400000000014</v>
      </c>
    </row>
    <row r="53" spans="1:4" x14ac:dyDescent="0.3">
      <c r="B53" s="23"/>
    </row>
    <row r="54" spans="1:4" x14ac:dyDescent="0.3">
      <c r="A54" t="s">
        <v>57</v>
      </c>
      <c r="B54">
        <f>AVERAGE(B3:B52)</f>
        <v>251.2</v>
      </c>
      <c r="D54">
        <f>SUM(D3:D52)</f>
        <v>116728.00000000007</v>
      </c>
    </row>
    <row r="55" spans="1:4" x14ac:dyDescent="0.3">
      <c r="A55" t="s">
        <v>58</v>
      </c>
      <c r="B55">
        <f>COUNTA(B3:B52)</f>
        <v>50</v>
      </c>
    </row>
    <row r="57" spans="1:4" x14ac:dyDescent="0.3">
      <c r="A57" t="s">
        <v>59</v>
      </c>
      <c r="B57">
        <f>D54/(B55-1)</f>
        <v>2382.2040816326544</v>
      </c>
    </row>
    <row r="58" spans="1:4" x14ac:dyDescent="0.3">
      <c r="A58" t="s">
        <v>60</v>
      </c>
      <c r="B58">
        <f>SQRT(B57)</f>
        <v>48.807828077396096</v>
      </c>
    </row>
    <row r="63" spans="1:4" x14ac:dyDescent="0.3">
      <c r="A63" t="s">
        <v>63</v>
      </c>
    </row>
    <row r="64" spans="1:4" x14ac:dyDescent="0.3">
      <c r="A64" t="s">
        <v>64</v>
      </c>
      <c r="B64">
        <f>MIN(B3:B52)</f>
        <v>180</v>
      </c>
    </row>
    <row r="65" spans="1:2" x14ac:dyDescent="0.3">
      <c r="A65" t="s">
        <v>65</v>
      </c>
      <c r="B65">
        <f>MAX(B3:B52)</f>
        <v>370</v>
      </c>
    </row>
    <row r="66" spans="1:2" x14ac:dyDescent="0.3">
      <c r="A66" t="s">
        <v>66</v>
      </c>
      <c r="B66">
        <f>MODE(B3:B52)</f>
        <v>240</v>
      </c>
    </row>
    <row r="67" spans="1:2" x14ac:dyDescent="0.3">
      <c r="A67" t="s">
        <v>67</v>
      </c>
      <c r="B67">
        <f>MEDIAN(B3:B52)</f>
        <v>240</v>
      </c>
    </row>
    <row r="68" spans="1:2" x14ac:dyDescent="0.3">
      <c r="A68" t="s">
        <v>57</v>
      </c>
      <c r="B68">
        <f>AVERAGE(B3:B52)</f>
        <v>251.2</v>
      </c>
    </row>
    <row r="69" spans="1:2" x14ac:dyDescent="0.3">
      <c r="A69" t="s">
        <v>59</v>
      </c>
      <c r="B69">
        <f>VAR(B3:B52)</f>
        <v>2382.204081632653</v>
      </c>
    </row>
    <row r="70" spans="1:2" x14ac:dyDescent="0.3">
      <c r="A70" t="s">
        <v>68</v>
      </c>
      <c r="B70">
        <f>STDEV(B3:B52)</f>
        <v>48.807828077396081</v>
      </c>
    </row>
    <row r="71" spans="1:2" x14ac:dyDescent="0.3">
      <c r="A71" t="s">
        <v>69</v>
      </c>
      <c r="B71">
        <f>SKEW(B3:B52)</f>
        <v>0.70423220546575949</v>
      </c>
    </row>
    <row r="72" spans="1:2" x14ac:dyDescent="0.3">
      <c r="A72" t="s">
        <v>70</v>
      </c>
      <c r="B72">
        <f>KURT(B3:B52)</f>
        <v>-0.19008363363409142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82E-9306-4148-88D7-C484EC319D77}">
  <dimension ref="A1:G72"/>
  <sheetViews>
    <sheetView topLeftCell="A20" zoomScale="85" zoomScaleNormal="85" workbookViewId="0">
      <selection activeCell="C3" sqref="C3:C52"/>
    </sheetView>
  </sheetViews>
  <sheetFormatPr defaultRowHeight="14.4" x14ac:dyDescent="0.3"/>
  <cols>
    <col min="1" max="2" width="10.109375" customWidth="1"/>
    <col min="3" max="4" width="11" customWidth="1"/>
  </cols>
  <sheetData>
    <row r="1" spans="1:4" ht="15" thickBot="1" x14ac:dyDescent="0.35">
      <c r="A1" s="22" t="s">
        <v>0</v>
      </c>
      <c r="B1" s="20"/>
    </row>
    <row r="2" spans="1:4" ht="15" thickBot="1" x14ac:dyDescent="0.35">
      <c r="A2" s="17" t="s">
        <v>1</v>
      </c>
      <c r="B2" s="18" t="s">
        <v>6</v>
      </c>
      <c r="C2" t="s">
        <v>61</v>
      </c>
      <c r="D2" t="s">
        <v>62</v>
      </c>
    </row>
    <row r="3" spans="1:4" x14ac:dyDescent="0.3">
      <c r="A3" s="15" t="s">
        <v>9</v>
      </c>
      <c r="B3" s="3">
        <v>4</v>
      </c>
      <c r="C3">
        <f>B3-$B$54</f>
        <v>1.3399999999999999</v>
      </c>
      <c r="D3">
        <f>C3^2</f>
        <v>1.7955999999999996</v>
      </c>
    </row>
    <row r="4" spans="1:4" x14ac:dyDescent="0.3">
      <c r="A4" s="7" t="s">
        <v>7</v>
      </c>
      <c r="B4" s="2">
        <v>3</v>
      </c>
      <c r="C4">
        <f>B4-$B$54</f>
        <v>0.33999999999999986</v>
      </c>
      <c r="D4">
        <f t="shared" ref="D4:D52" si="0">C4^2</f>
        <v>0.1155999999999999</v>
      </c>
    </row>
    <row r="5" spans="1:4" ht="15" thickBot="1" x14ac:dyDescent="0.35">
      <c r="A5" s="9" t="s">
        <v>10</v>
      </c>
      <c r="B5" s="10">
        <v>3</v>
      </c>
      <c r="C5">
        <f>B5-$B$54</f>
        <v>0.33999999999999986</v>
      </c>
      <c r="D5">
        <f t="shared" si="0"/>
        <v>0.1155999999999999</v>
      </c>
    </row>
    <row r="6" spans="1:4" x14ac:dyDescent="0.3">
      <c r="A6" s="4" t="s">
        <v>8</v>
      </c>
      <c r="B6" s="5">
        <v>4</v>
      </c>
      <c r="C6">
        <f t="shared" ref="C6:C52" si="1">B6-$B$54</f>
        <v>1.3399999999999999</v>
      </c>
      <c r="D6">
        <f t="shared" si="0"/>
        <v>1.7955999999999996</v>
      </c>
    </row>
    <row r="7" spans="1:4" x14ac:dyDescent="0.3">
      <c r="A7" s="7" t="s">
        <v>11</v>
      </c>
      <c r="B7" s="2">
        <v>4</v>
      </c>
      <c r="C7">
        <f t="shared" si="1"/>
        <v>1.3399999999999999</v>
      </c>
      <c r="D7">
        <f t="shared" si="0"/>
        <v>1.7955999999999996</v>
      </c>
    </row>
    <row r="8" spans="1:4" x14ac:dyDescent="0.3">
      <c r="A8" s="7" t="s">
        <v>12</v>
      </c>
      <c r="B8" s="2">
        <v>4</v>
      </c>
      <c r="C8">
        <f t="shared" si="1"/>
        <v>1.3399999999999999</v>
      </c>
      <c r="D8">
        <f t="shared" si="0"/>
        <v>1.7955999999999996</v>
      </c>
    </row>
    <row r="9" spans="1:4" x14ac:dyDescent="0.3">
      <c r="A9" s="7" t="s">
        <v>13</v>
      </c>
      <c r="B9" s="2">
        <v>1</v>
      </c>
      <c r="C9">
        <f t="shared" si="1"/>
        <v>-1.6600000000000001</v>
      </c>
      <c r="D9">
        <f t="shared" si="0"/>
        <v>2.7556000000000003</v>
      </c>
    </row>
    <row r="10" spans="1:4" x14ac:dyDescent="0.3">
      <c r="A10" s="7" t="s">
        <v>14</v>
      </c>
      <c r="B10" s="2">
        <v>3</v>
      </c>
      <c r="C10">
        <f t="shared" si="1"/>
        <v>0.33999999999999986</v>
      </c>
      <c r="D10">
        <f t="shared" si="0"/>
        <v>0.1155999999999999</v>
      </c>
    </row>
    <row r="11" spans="1:4" x14ac:dyDescent="0.3">
      <c r="A11" s="7" t="s">
        <v>15</v>
      </c>
      <c r="B11" s="2">
        <v>3</v>
      </c>
      <c r="C11">
        <f t="shared" si="1"/>
        <v>0.33999999999999986</v>
      </c>
      <c r="D11">
        <f t="shared" si="0"/>
        <v>0.1155999999999999</v>
      </c>
    </row>
    <row r="12" spans="1:4" ht="15" thickBot="1" x14ac:dyDescent="0.35">
      <c r="A12" s="9" t="s">
        <v>16</v>
      </c>
      <c r="B12" s="10">
        <v>3</v>
      </c>
      <c r="C12">
        <f t="shared" si="1"/>
        <v>0.33999999999999986</v>
      </c>
      <c r="D12">
        <f t="shared" si="0"/>
        <v>0.1155999999999999</v>
      </c>
    </row>
    <row r="13" spans="1:4" x14ac:dyDescent="0.3">
      <c r="A13" s="4" t="s">
        <v>17</v>
      </c>
      <c r="B13" s="5">
        <v>4</v>
      </c>
      <c r="C13">
        <f t="shared" si="1"/>
        <v>1.3399999999999999</v>
      </c>
      <c r="D13">
        <f t="shared" si="0"/>
        <v>1.7955999999999996</v>
      </c>
    </row>
    <row r="14" spans="1:4" x14ac:dyDescent="0.3">
      <c r="A14" s="7" t="s">
        <v>21</v>
      </c>
      <c r="B14" s="2">
        <v>2</v>
      </c>
      <c r="C14">
        <f t="shared" si="1"/>
        <v>-0.66000000000000014</v>
      </c>
      <c r="D14">
        <f t="shared" si="0"/>
        <v>0.43560000000000021</v>
      </c>
    </row>
    <row r="15" spans="1:4" x14ac:dyDescent="0.3">
      <c r="A15" s="7" t="s">
        <v>18</v>
      </c>
      <c r="B15" s="2">
        <v>4</v>
      </c>
      <c r="C15">
        <f t="shared" si="1"/>
        <v>1.3399999999999999</v>
      </c>
      <c r="D15">
        <f t="shared" si="0"/>
        <v>1.7955999999999996</v>
      </c>
    </row>
    <row r="16" spans="1:4" x14ac:dyDescent="0.3">
      <c r="A16" s="7" t="s">
        <v>19</v>
      </c>
      <c r="B16" s="2">
        <v>2</v>
      </c>
      <c r="C16">
        <f t="shared" si="1"/>
        <v>-0.66000000000000014</v>
      </c>
      <c r="D16">
        <f t="shared" si="0"/>
        <v>0.43560000000000021</v>
      </c>
    </row>
    <row r="17" spans="1:7" x14ac:dyDescent="0.3">
      <c r="A17" s="7" t="s">
        <v>20</v>
      </c>
      <c r="B17" s="2">
        <v>2</v>
      </c>
      <c r="C17">
        <f t="shared" si="1"/>
        <v>-0.66000000000000014</v>
      </c>
      <c r="D17">
        <f t="shared" si="0"/>
        <v>0.43560000000000021</v>
      </c>
      <c r="G17" s="24"/>
    </row>
    <row r="18" spans="1:7" x14ac:dyDescent="0.3">
      <c r="A18" s="7" t="s">
        <v>22</v>
      </c>
      <c r="B18" s="2">
        <v>2</v>
      </c>
      <c r="C18">
        <f t="shared" si="1"/>
        <v>-0.66000000000000014</v>
      </c>
      <c r="D18">
        <f t="shared" si="0"/>
        <v>0.43560000000000021</v>
      </c>
    </row>
    <row r="19" spans="1:7" ht="15" thickBot="1" x14ac:dyDescent="0.35">
      <c r="A19" s="9" t="s">
        <v>23</v>
      </c>
      <c r="B19" s="10">
        <v>3</v>
      </c>
      <c r="C19">
        <f t="shared" si="1"/>
        <v>0.33999999999999986</v>
      </c>
      <c r="D19">
        <f t="shared" si="0"/>
        <v>0.1155999999999999</v>
      </c>
    </row>
    <row r="20" spans="1:7" x14ac:dyDescent="0.3">
      <c r="A20" s="4" t="s">
        <v>24</v>
      </c>
      <c r="B20" s="5">
        <v>3</v>
      </c>
      <c r="C20">
        <f t="shared" si="1"/>
        <v>0.33999999999999986</v>
      </c>
      <c r="D20">
        <f t="shared" si="0"/>
        <v>0.1155999999999999</v>
      </c>
    </row>
    <row r="21" spans="1:7" x14ac:dyDescent="0.3">
      <c r="A21" s="7" t="s">
        <v>27</v>
      </c>
      <c r="B21" s="2">
        <v>1</v>
      </c>
      <c r="C21">
        <f t="shared" si="1"/>
        <v>-1.6600000000000001</v>
      </c>
      <c r="D21">
        <f t="shared" si="0"/>
        <v>2.7556000000000003</v>
      </c>
    </row>
    <row r="22" spans="1:7" x14ac:dyDescent="0.3">
      <c r="A22" s="7" t="s">
        <v>26</v>
      </c>
      <c r="B22" s="2">
        <v>3</v>
      </c>
      <c r="C22">
        <f t="shared" si="1"/>
        <v>0.33999999999999986</v>
      </c>
      <c r="D22">
        <f t="shared" si="0"/>
        <v>0.1155999999999999</v>
      </c>
    </row>
    <row r="23" spans="1:7" ht="15" thickBot="1" x14ac:dyDescent="0.35">
      <c r="A23" s="9" t="s">
        <v>25</v>
      </c>
      <c r="B23" s="10">
        <v>1</v>
      </c>
      <c r="C23">
        <f t="shared" si="1"/>
        <v>-1.6600000000000001</v>
      </c>
      <c r="D23">
        <f t="shared" si="0"/>
        <v>2.7556000000000003</v>
      </c>
    </row>
    <row r="24" spans="1:7" x14ac:dyDescent="0.3">
      <c r="A24" s="4" t="s">
        <v>28</v>
      </c>
      <c r="B24" s="5">
        <v>2</v>
      </c>
      <c r="C24">
        <f t="shared" si="1"/>
        <v>-0.66000000000000014</v>
      </c>
      <c r="D24">
        <f t="shared" si="0"/>
        <v>0.43560000000000021</v>
      </c>
    </row>
    <row r="25" spans="1:7" x14ac:dyDescent="0.3">
      <c r="A25" s="7" t="s">
        <v>29</v>
      </c>
      <c r="B25" s="2">
        <v>2</v>
      </c>
      <c r="C25">
        <f t="shared" si="1"/>
        <v>-0.66000000000000014</v>
      </c>
      <c r="D25">
        <f t="shared" si="0"/>
        <v>0.43560000000000021</v>
      </c>
    </row>
    <row r="26" spans="1:7" x14ac:dyDescent="0.3">
      <c r="A26" s="7" t="s">
        <v>31</v>
      </c>
      <c r="B26" s="2">
        <v>2</v>
      </c>
      <c r="C26">
        <f t="shared" si="1"/>
        <v>-0.66000000000000014</v>
      </c>
      <c r="D26">
        <f t="shared" si="0"/>
        <v>0.43560000000000021</v>
      </c>
    </row>
    <row r="27" spans="1:7" x14ac:dyDescent="0.3">
      <c r="A27" s="7" t="s">
        <v>30</v>
      </c>
      <c r="B27" s="2">
        <v>3</v>
      </c>
      <c r="C27">
        <f t="shared" si="1"/>
        <v>0.33999999999999986</v>
      </c>
      <c r="D27">
        <f t="shared" si="0"/>
        <v>0.1155999999999999</v>
      </c>
    </row>
    <row r="28" spans="1:7" x14ac:dyDescent="0.3">
      <c r="A28" s="7" t="s">
        <v>32</v>
      </c>
      <c r="B28" s="2">
        <v>4</v>
      </c>
      <c r="C28">
        <f t="shared" si="1"/>
        <v>1.3399999999999999</v>
      </c>
      <c r="D28">
        <f t="shared" si="0"/>
        <v>1.7955999999999996</v>
      </c>
    </row>
    <row r="29" spans="1:7" x14ac:dyDescent="0.3">
      <c r="A29" s="7" t="s">
        <v>39</v>
      </c>
      <c r="B29" s="2">
        <v>3</v>
      </c>
      <c r="C29">
        <f t="shared" si="1"/>
        <v>0.33999999999999986</v>
      </c>
      <c r="D29">
        <f t="shared" si="0"/>
        <v>0.1155999999999999</v>
      </c>
    </row>
    <row r="30" spans="1:7" ht="15" thickBot="1" x14ac:dyDescent="0.35">
      <c r="A30" s="9" t="s">
        <v>40</v>
      </c>
      <c r="B30" s="10">
        <v>2</v>
      </c>
      <c r="C30">
        <f t="shared" si="1"/>
        <v>-0.66000000000000014</v>
      </c>
      <c r="D30">
        <f t="shared" si="0"/>
        <v>0.43560000000000021</v>
      </c>
    </row>
    <row r="31" spans="1:7" x14ac:dyDescent="0.3">
      <c r="A31" s="4" t="s">
        <v>33</v>
      </c>
      <c r="B31" s="5">
        <v>2</v>
      </c>
      <c r="C31">
        <f t="shared" si="1"/>
        <v>-0.66000000000000014</v>
      </c>
      <c r="D31">
        <f t="shared" si="0"/>
        <v>0.43560000000000021</v>
      </c>
    </row>
    <row r="32" spans="1:7" x14ac:dyDescent="0.3">
      <c r="A32" s="7" t="s">
        <v>35</v>
      </c>
      <c r="B32" s="2">
        <v>1</v>
      </c>
      <c r="C32">
        <f t="shared" si="1"/>
        <v>-1.6600000000000001</v>
      </c>
      <c r="D32">
        <f t="shared" si="0"/>
        <v>2.7556000000000003</v>
      </c>
    </row>
    <row r="33" spans="1:4" x14ac:dyDescent="0.3">
      <c r="A33" s="7" t="s">
        <v>36</v>
      </c>
      <c r="B33" s="2">
        <v>1</v>
      </c>
      <c r="C33">
        <f t="shared" si="1"/>
        <v>-1.6600000000000001</v>
      </c>
      <c r="D33">
        <f t="shared" si="0"/>
        <v>2.7556000000000003</v>
      </c>
    </row>
    <row r="34" spans="1:4" x14ac:dyDescent="0.3">
      <c r="A34" s="7" t="s">
        <v>37</v>
      </c>
      <c r="B34" s="2">
        <v>4</v>
      </c>
      <c r="C34">
        <f t="shared" si="1"/>
        <v>1.3399999999999999</v>
      </c>
      <c r="D34">
        <f t="shared" si="0"/>
        <v>1.7955999999999996</v>
      </c>
    </row>
    <row r="35" spans="1:4" x14ac:dyDescent="0.3">
      <c r="A35" s="7" t="s">
        <v>34</v>
      </c>
      <c r="B35" s="2">
        <v>4</v>
      </c>
      <c r="C35">
        <f t="shared" si="1"/>
        <v>1.3399999999999999</v>
      </c>
      <c r="D35">
        <f t="shared" si="0"/>
        <v>1.7955999999999996</v>
      </c>
    </row>
    <row r="36" spans="1:4" x14ac:dyDescent="0.3">
      <c r="A36" s="7" t="s">
        <v>38</v>
      </c>
      <c r="B36" s="2">
        <v>1</v>
      </c>
      <c r="C36">
        <f t="shared" si="1"/>
        <v>-1.6600000000000001</v>
      </c>
      <c r="D36">
        <f t="shared" si="0"/>
        <v>2.7556000000000003</v>
      </c>
    </row>
    <row r="37" spans="1:4" ht="15" thickBot="1" x14ac:dyDescent="0.35">
      <c r="A37" s="9" t="s">
        <v>41</v>
      </c>
      <c r="B37" s="10">
        <v>2</v>
      </c>
      <c r="C37">
        <f t="shared" si="1"/>
        <v>-0.66000000000000014</v>
      </c>
      <c r="D37">
        <f t="shared" si="0"/>
        <v>0.43560000000000021</v>
      </c>
    </row>
    <row r="38" spans="1:4" x14ac:dyDescent="0.3">
      <c r="A38" s="4" t="s">
        <v>42</v>
      </c>
      <c r="B38" s="5">
        <v>3</v>
      </c>
      <c r="C38">
        <f t="shared" si="1"/>
        <v>0.33999999999999986</v>
      </c>
      <c r="D38">
        <f t="shared" si="0"/>
        <v>0.1155999999999999</v>
      </c>
    </row>
    <row r="39" spans="1:4" x14ac:dyDescent="0.3">
      <c r="A39" s="7" t="s">
        <v>43</v>
      </c>
      <c r="B39" s="2">
        <v>4</v>
      </c>
      <c r="C39">
        <f t="shared" si="1"/>
        <v>1.3399999999999999</v>
      </c>
      <c r="D39">
        <f t="shared" si="0"/>
        <v>1.7955999999999996</v>
      </c>
    </row>
    <row r="40" spans="1:4" x14ac:dyDescent="0.3">
      <c r="A40" s="7" t="s">
        <v>44</v>
      </c>
      <c r="B40" s="2">
        <v>1</v>
      </c>
      <c r="C40">
        <f t="shared" si="1"/>
        <v>-1.6600000000000001</v>
      </c>
      <c r="D40">
        <f t="shared" si="0"/>
        <v>2.7556000000000003</v>
      </c>
    </row>
    <row r="41" spans="1:4" x14ac:dyDescent="0.3">
      <c r="A41" s="7" t="s">
        <v>45</v>
      </c>
      <c r="B41" s="2">
        <v>1</v>
      </c>
      <c r="C41">
        <f t="shared" si="1"/>
        <v>-1.6600000000000001</v>
      </c>
      <c r="D41">
        <f t="shared" si="0"/>
        <v>2.7556000000000003</v>
      </c>
    </row>
    <row r="42" spans="1:4" x14ac:dyDescent="0.3">
      <c r="A42" s="7" t="s">
        <v>46</v>
      </c>
      <c r="B42" s="2">
        <v>3</v>
      </c>
      <c r="C42">
        <f t="shared" si="1"/>
        <v>0.33999999999999986</v>
      </c>
      <c r="D42">
        <f t="shared" si="0"/>
        <v>0.1155999999999999</v>
      </c>
    </row>
    <row r="43" spans="1:4" x14ac:dyDescent="0.3">
      <c r="A43" s="7" t="s">
        <v>47</v>
      </c>
      <c r="B43" s="2">
        <v>2</v>
      </c>
      <c r="C43">
        <f t="shared" si="1"/>
        <v>-0.66000000000000014</v>
      </c>
      <c r="D43">
        <f t="shared" si="0"/>
        <v>0.43560000000000021</v>
      </c>
    </row>
    <row r="44" spans="1:4" ht="15" thickBot="1" x14ac:dyDescent="0.35">
      <c r="A44" s="9" t="s">
        <v>48</v>
      </c>
      <c r="B44" s="10">
        <v>3</v>
      </c>
      <c r="C44">
        <f t="shared" si="1"/>
        <v>0.33999999999999986</v>
      </c>
      <c r="D44">
        <f t="shared" si="0"/>
        <v>0.1155999999999999</v>
      </c>
    </row>
    <row r="45" spans="1:4" x14ac:dyDescent="0.3">
      <c r="A45" s="4" t="s">
        <v>49</v>
      </c>
      <c r="B45" s="5">
        <v>3</v>
      </c>
      <c r="C45">
        <f t="shared" si="1"/>
        <v>0.33999999999999986</v>
      </c>
      <c r="D45">
        <f t="shared" si="0"/>
        <v>0.1155999999999999</v>
      </c>
    </row>
    <row r="46" spans="1:4" x14ac:dyDescent="0.3">
      <c r="A46" s="7" t="s">
        <v>50</v>
      </c>
      <c r="B46" s="2">
        <v>4</v>
      </c>
      <c r="C46">
        <f t="shared" si="1"/>
        <v>1.3399999999999999</v>
      </c>
      <c r="D46">
        <f t="shared" si="0"/>
        <v>1.7955999999999996</v>
      </c>
    </row>
    <row r="47" spans="1:4" x14ac:dyDescent="0.3">
      <c r="A47" s="7" t="s">
        <v>52</v>
      </c>
      <c r="B47" s="2">
        <v>3</v>
      </c>
      <c r="C47">
        <f t="shared" si="1"/>
        <v>0.33999999999999986</v>
      </c>
      <c r="D47">
        <f t="shared" si="0"/>
        <v>0.1155999999999999</v>
      </c>
    </row>
    <row r="48" spans="1:4" x14ac:dyDescent="0.3">
      <c r="A48" s="7" t="s">
        <v>51</v>
      </c>
      <c r="B48" s="2">
        <v>1</v>
      </c>
      <c r="C48">
        <f t="shared" si="1"/>
        <v>-1.6600000000000001</v>
      </c>
      <c r="D48">
        <f t="shared" si="0"/>
        <v>2.7556000000000003</v>
      </c>
    </row>
    <row r="49" spans="1:4" x14ac:dyDescent="0.3">
      <c r="A49" s="7" t="s">
        <v>53</v>
      </c>
      <c r="B49" s="2">
        <v>4</v>
      </c>
      <c r="C49">
        <f t="shared" si="1"/>
        <v>1.3399999999999999</v>
      </c>
      <c r="D49">
        <f t="shared" si="0"/>
        <v>1.7955999999999996</v>
      </c>
    </row>
    <row r="50" spans="1:4" x14ac:dyDescent="0.3">
      <c r="A50" s="7" t="s">
        <v>55</v>
      </c>
      <c r="B50" s="2">
        <v>2</v>
      </c>
      <c r="C50">
        <f t="shared" si="1"/>
        <v>-0.66000000000000014</v>
      </c>
      <c r="D50">
        <f t="shared" si="0"/>
        <v>0.43560000000000021</v>
      </c>
    </row>
    <row r="51" spans="1:4" ht="15" thickBot="1" x14ac:dyDescent="0.35">
      <c r="A51" s="9" t="s">
        <v>54</v>
      </c>
      <c r="B51" s="10">
        <v>3</v>
      </c>
      <c r="C51">
        <f t="shared" si="1"/>
        <v>0.33999999999999986</v>
      </c>
      <c r="D51">
        <f t="shared" si="0"/>
        <v>0.1155999999999999</v>
      </c>
    </row>
    <row r="52" spans="1:4" ht="15" thickBot="1" x14ac:dyDescent="0.35">
      <c r="A52" s="12" t="s">
        <v>56</v>
      </c>
      <c r="B52" s="13">
        <v>4</v>
      </c>
      <c r="C52">
        <f t="shared" si="1"/>
        <v>1.3399999999999999</v>
      </c>
      <c r="D52">
        <f t="shared" si="0"/>
        <v>1.7955999999999996</v>
      </c>
    </row>
    <row r="53" spans="1:4" x14ac:dyDescent="0.3">
      <c r="B53" s="23"/>
    </row>
    <row r="54" spans="1:4" x14ac:dyDescent="0.3">
      <c r="A54" t="s">
        <v>57</v>
      </c>
      <c r="B54">
        <f>AVERAGE(B3:B52)</f>
        <v>2.66</v>
      </c>
      <c r="D54">
        <f>SUM(D3:D52)</f>
        <v>55.220000000000027</v>
      </c>
    </row>
    <row r="55" spans="1:4" x14ac:dyDescent="0.3">
      <c r="A55" t="s">
        <v>58</v>
      </c>
      <c r="B55">
        <f>COUNTA(B3:B52)</f>
        <v>50</v>
      </c>
    </row>
    <row r="57" spans="1:4" x14ac:dyDescent="0.3">
      <c r="A57" t="s">
        <v>59</v>
      </c>
      <c r="B57">
        <f>D54/(B55-1)</f>
        <v>1.1269387755102047</v>
      </c>
    </row>
    <row r="58" spans="1:4" x14ac:dyDescent="0.3">
      <c r="A58" t="s">
        <v>60</v>
      </c>
      <c r="B58">
        <f>SQRT(B57)</f>
        <v>1.0615737258948172</v>
      </c>
    </row>
    <row r="63" spans="1:4" x14ac:dyDescent="0.3">
      <c r="A63" t="s">
        <v>63</v>
      </c>
    </row>
    <row r="64" spans="1:4" x14ac:dyDescent="0.3">
      <c r="A64" t="s">
        <v>64</v>
      </c>
      <c r="B64">
        <f>MIN(B3:B52)</f>
        <v>1</v>
      </c>
    </row>
    <row r="65" spans="1:2" x14ac:dyDescent="0.3">
      <c r="A65" t="s">
        <v>65</v>
      </c>
      <c r="B65">
        <f>MAX(B3:B52)</f>
        <v>4</v>
      </c>
    </row>
    <row r="66" spans="1:2" x14ac:dyDescent="0.3">
      <c r="A66" t="s">
        <v>66</v>
      </c>
      <c r="B66">
        <f>MODE(B3:B52)</f>
        <v>3</v>
      </c>
    </row>
    <row r="67" spans="1:2" x14ac:dyDescent="0.3">
      <c r="A67" t="s">
        <v>67</v>
      </c>
      <c r="B67">
        <f>MEDIAN(B3:B52)</f>
        <v>3</v>
      </c>
    </row>
    <row r="68" spans="1:2" x14ac:dyDescent="0.3">
      <c r="A68" t="s">
        <v>57</v>
      </c>
      <c r="B68">
        <f>AVERAGE(B3:B52)</f>
        <v>2.66</v>
      </c>
    </row>
    <row r="69" spans="1:2" x14ac:dyDescent="0.3">
      <c r="A69" t="s">
        <v>59</v>
      </c>
      <c r="B69">
        <f>VAR(B3:B52)</f>
        <v>1.1269387755102047</v>
      </c>
    </row>
    <row r="70" spans="1:2" x14ac:dyDescent="0.3">
      <c r="A70" t="s">
        <v>68</v>
      </c>
      <c r="B70">
        <f>STDEV(B3:B52)</f>
        <v>1.0615737258948172</v>
      </c>
    </row>
    <row r="71" spans="1:2" x14ac:dyDescent="0.3">
      <c r="A71" t="s">
        <v>69</v>
      </c>
      <c r="B71">
        <f>SKEW(B3:B52)</f>
        <v>-0.22586109101886317</v>
      </c>
    </row>
    <row r="72" spans="1:2" x14ac:dyDescent="0.3">
      <c r="A72" t="s">
        <v>70</v>
      </c>
      <c r="B72">
        <f>KURT(B3:B52)</f>
        <v>-1.1449508588634796</v>
      </c>
    </row>
  </sheetData>
  <sortState xmlns:xlrd2="http://schemas.microsoft.com/office/spreadsheetml/2017/richdata2" ref="A3:B52">
    <sortCondition ref="A3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Nelson</dc:creator>
  <cp:lastModifiedBy>Dave Nelson</cp:lastModifiedBy>
  <dcterms:created xsi:type="dcterms:W3CDTF">2015-06-05T18:17:20Z</dcterms:created>
  <dcterms:modified xsi:type="dcterms:W3CDTF">2020-02-18T02:23:45Z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b75d01dc-4c63-409f-bf9b-91de81c11fb4</vt:lpwstr>
  </property>
</Properties>
</file>