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 Drive\UNBC\HG Marten Project\manuscripts\data and scripts from thesis\"/>
    </mc:Choice>
  </mc:AlternateContent>
  <xr:revisionPtr revIDLastSave="0" documentId="13_ncr:1_{1C938F3E-1927-4DCC-93C5-E471D0526DEA}" xr6:coauthVersionLast="44" xr6:coauthVersionMax="44" xr10:uidLastSave="{00000000-0000-0000-0000-000000000000}"/>
  <bookViews>
    <workbookView xWindow="5550" yWindow="615" windowWidth="14895" windowHeight="9870" xr2:uid="{00000000-000D-0000-FFFF-FFFF00000000}"/>
  </bookViews>
  <sheets>
    <sheet name="biweekly_melogit_5jun2019" sheetId="15" r:id="rId1"/>
    <sheet name="model_ranking_5jun2019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6" i="15" l="1"/>
  <c r="F26" i="15"/>
  <c r="E26" i="15"/>
  <c r="G25" i="15"/>
  <c r="F25" i="15"/>
  <c r="E25" i="15"/>
  <c r="G23" i="15"/>
  <c r="F23" i="15"/>
  <c r="E23" i="15"/>
  <c r="G22" i="15"/>
  <c r="F22" i="15"/>
  <c r="E22" i="15"/>
  <c r="G21" i="15"/>
  <c r="F21" i="15"/>
  <c r="E21" i="15"/>
  <c r="G20" i="15"/>
  <c r="F20" i="15"/>
  <c r="E20" i="15"/>
  <c r="G17" i="15"/>
  <c r="F17" i="15"/>
  <c r="E17" i="15"/>
  <c r="G16" i="15"/>
  <c r="F16" i="15"/>
  <c r="E16" i="15"/>
  <c r="G14" i="15"/>
  <c r="F14" i="15"/>
  <c r="E14" i="15"/>
  <c r="G13" i="15"/>
  <c r="F13" i="15"/>
  <c r="E13" i="15"/>
  <c r="G12" i="15"/>
  <c r="F12" i="15"/>
  <c r="E12" i="15"/>
  <c r="G11" i="15"/>
  <c r="F11" i="15"/>
  <c r="E11" i="15"/>
  <c r="G9" i="15"/>
  <c r="F9" i="15"/>
  <c r="E9" i="15"/>
  <c r="G6" i="15"/>
  <c r="F6" i="15"/>
  <c r="E6" i="15"/>
  <c r="G5" i="15"/>
  <c r="F5" i="15"/>
  <c r="E5" i="15"/>
  <c r="H6" i="15" l="1"/>
  <c r="J6" i="15" s="1"/>
  <c r="H13" i="15"/>
  <c r="J13" i="15" s="1"/>
  <c r="H20" i="15"/>
  <c r="J20" i="15" s="1"/>
  <c r="H25" i="15"/>
  <c r="J25" i="15" s="1"/>
  <c r="H5" i="15"/>
  <c r="J5" i="15" s="1"/>
  <c r="H12" i="15"/>
  <c r="J12" i="15" s="1"/>
  <c r="H17" i="15"/>
  <c r="J17" i="15" s="1"/>
  <c r="H23" i="15"/>
  <c r="J23" i="15" s="1"/>
  <c r="H11" i="15"/>
  <c r="J11" i="15" s="1"/>
  <c r="H16" i="15"/>
  <c r="J16" i="15" s="1"/>
  <c r="H22" i="15"/>
  <c r="J22" i="15" s="1"/>
  <c r="H9" i="15"/>
  <c r="J9" i="15" s="1"/>
  <c r="H14" i="15"/>
  <c r="J14" i="15" s="1"/>
  <c r="H21" i="15"/>
  <c r="J21" i="15" s="1"/>
  <c r="H26" i="15"/>
  <c r="J26" i="15" s="1"/>
  <c r="I22" i="15" l="1"/>
  <c r="I23" i="15"/>
  <c r="I14" i="15"/>
  <c r="I11" i="15"/>
  <c r="I5" i="15"/>
  <c r="I16" i="15"/>
  <c r="I17" i="15"/>
  <c r="I6" i="15"/>
  <c r="I9" i="15"/>
  <c r="I13" i="15"/>
  <c r="I25" i="15"/>
  <c r="I26" i="15"/>
  <c r="I21" i="15"/>
  <c r="I12" i="15"/>
  <c r="I20" i="15"/>
  <c r="I27" i="15" l="1"/>
</calcChain>
</file>

<file path=xl/sharedStrings.xml><?xml version="1.0" encoding="utf-8"?>
<sst xmlns="http://schemas.openxmlformats.org/spreadsheetml/2006/main" count="60" uniqueCount="35">
  <si>
    <t>K</t>
  </si>
  <si>
    <t>AIC</t>
  </si>
  <si>
    <t>AIC DIFF</t>
  </si>
  <si>
    <t>exp(-1/2delta)</t>
  </si>
  <si>
    <t>-2LL</t>
  </si>
  <si>
    <t>AIC weight</t>
  </si>
  <si>
    <t>AICC</t>
  </si>
  <si>
    <t>sum weight</t>
  </si>
  <si>
    <t>Log Likeli.</t>
  </si>
  <si>
    <t>Home range scale (1km radius):</t>
  </si>
  <si>
    <t>Trapping bias:</t>
  </si>
  <si>
    <t>Structural + Topographic</t>
  </si>
  <si>
    <t>Human Disturbance</t>
  </si>
  <si>
    <t>Stand scale (100m radius):</t>
  </si>
  <si>
    <t>Non-spatial:</t>
  </si>
  <si>
    <t>Bi-weekly detections</t>
  </si>
  <si>
    <t>Null model (with fixed effects)</t>
  </si>
  <si>
    <t>trap_density_1000</t>
  </si>
  <si>
    <t>pr_avg_2 + pr_avg_3</t>
  </si>
  <si>
    <t>pct_vricc3</t>
  </si>
  <si>
    <t>pct_vricc3 + pr_avg_3 + prop_o250</t>
  </si>
  <si>
    <t>pr_sc01_1000</t>
  </si>
  <si>
    <t>roads_1000 + Quad_road_1000 + pct_cut_1000 + quad_cut_1000</t>
  </si>
  <si>
    <t>age1_100</t>
  </si>
  <si>
    <t>pr_lidcov + pr_lidavg + pr_sc01_100</t>
  </si>
  <si>
    <t>dist_marine + quad_marine</t>
  </si>
  <si>
    <t>dist_riparian + quad_riparian</t>
  </si>
  <si>
    <t>cut_100 + edge_100 + quad_edge_100 + roads_100 + quad_road_100</t>
  </si>
  <si>
    <t>aban_100 + quad_aban_100 + active_100</t>
  </si>
  <si>
    <t>intercept</t>
  </si>
  <si>
    <t>active_1000 + abandon_1000 + Quad_aban_1000 + edge_1000 + quad_edge_1000</t>
  </si>
  <si>
    <r>
      <t>AIC calculations from</t>
    </r>
    <r>
      <rPr>
        <b/>
        <sz val="11"/>
        <color rgb="FFFF0000"/>
        <rFont val="Calibri"/>
        <family val="2"/>
        <scheme val="minor"/>
      </rPr>
      <t xml:space="preserve"> logistic regression </t>
    </r>
    <r>
      <rPr>
        <sz val="11"/>
        <color rgb="FFFF0000"/>
        <rFont val="Calibri"/>
        <family val="2"/>
        <scheme val="minor"/>
      </rPr>
      <t xml:space="preserve">mixed effects models with grid_cell as RV and cluster, year, and </t>
    </r>
    <r>
      <rPr>
        <b/>
        <sz val="11"/>
        <color rgb="FFFF0000"/>
        <rFont val="Calibri"/>
        <family val="2"/>
        <scheme val="minor"/>
      </rPr>
      <t>temperature</t>
    </r>
    <r>
      <rPr>
        <sz val="11"/>
        <color rgb="FFFF0000"/>
        <rFont val="Calibri"/>
        <family val="2"/>
        <scheme val="minor"/>
      </rPr>
      <t xml:space="preserve"> as fixed effects (not Week), in STATA</t>
    </r>
  </si>
  <si>
    <t>cluster + year + AvgOfAvgOfTemp_C</t>
  </si>
  <si>
    <t>Ranking</t>
  </si>
  <si>
    <t>models from "biweekly_melogit_5jun2019" ranked by AICc weight (decreasing)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</si>
</sst>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8" x14ac:knownFonts="1">
    <font>
      <sz val="10"/>
      <name val="Arial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Fill="1"/>
    <xf numFmtId="165" fontId="2" fillId="0" borderId="0" xfId="0" applyNumberFormat="1" applyFont="1" applyFill="1"/>
    <xf numFmtId="2" fontId="2" fillId="0" borderId="0" xfId="0" applyNumberFormat="1" applyFont="1" applyFill="1"/>
    <xf numFmtId="164" fontId="2" fillId="0" borderId="0" xfId="0" applyNumberFormat="1" applyFont="1" applyFill="1"/>
    <xf numFmtId="0" fontId="2" fillId="4" borderId="0" xfId="0" applyFont="1" applyFill="1"/>
    <xf numFmtId="164" fontId="3" fillId="0" borderId="0" xfId="0" applyNumberFormat="1" applyFont="1" applyFill="1"/>
    <xf numFmtId="166" fontId="4" fillId="0" borderId="0" xfId="0" applyNumberFormat="1" applyFont="1" applyFill="1" applyBorder="1" applyAlignment="1" applyProtection="1">
      <alignment horizontal="center" wrapText="1"/>
    </xf>
    <xf numFmtId="0" fontId="5" fillId="0" borderId="0" xfId="0" applyFont="1"/>
    <xf numFmtId="0" fontId="2" fillId="0" borderId="0" xfId="0" applyFont="1" applyFill="1" applyAlignment="1">
      <alignment vertical="center"/>
    </xf>
    <xf numFmtId="0" fontId="1" fillId="0" borderId="0" xfId="0" applyFont="1" applyAlignment="1">
      <alignment wrapText="1"/>
    </xf>
    <xf numFmtId="2" fontId="2" fillId="0" borderId="0" xfId="0" applyNumberFormat="1" applyFont="1"/>
    <xf numFmtId="2" fontId="2" fillId="3" borderId="0" xfId="0" applyNumberFormat="1" applyFont="1" applyFill="1" applyAlignment="1">
      <alignment horizontal="center"/>
    </xf>
    <xf numFmtId="2" fontId="3" fillId="0" borderId="0" xfId="0" applyNumberFormat="1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8FD3-AD72-4840-A5D5-B0CC2662D3F9}">
  <dimension ref="A1:J492"/>
  <sheetViews>
    <sheetView tabSelected="1" workbookViewId="0">
      <selection activeCell="B1" sqref="B1"/>
    </sheetView>
  </sheetViews>
  <sheetFormatPr defaultRowHeight="15" x14ac:dyDescent="0.25"/>
  <cols>
    <col min="1" max="1" width="76.7109375" style="1" customWidth="1"/>
    <col min="2" max="2" width="1.7109375" style="1" customWidth="1"/>
    <col min="3" max="3" width="6.140625" style="2" customWidth="1"/>
    <col min="4" max="4" width="11" style="2" customWidth="1"/>
    <col min="5" max="5" width="8.5703125" style="1" customWidth="1"/>
    <col min="6" max="6" width="9.7109375" style="1" customWidth="1"/>
    <col min="7" max="7" width="8.42578125" style="1" customWidth="1"/>
    <col min="8" max="8" width="11.28515625" style="18" customWidth="1"/>
    <col min="9" max="9" width="12.85546875" style="1" customWidth="1"/>
    <col min="10" max="10" width="14.5703125" style="1" customWidth="1"/>
    <col min="11" max="16384" width="9.140625" style="1"/>
  </cols>
  <sheetData>
    <row r="1" spans="1:10" ht="18.75" x14ac:dyDescent="0.3">
      <c r="A1" s="15" t="s">
        <v>15</v>
      </c>
    </row>
    <row r="2" spans="1:10" ht="30" x14ac:dyDescent="0.25">
      <c r="A2" s="17" t="s">
        <v>31</v>
      </c>
      <c r="C2" s="3" t="s">
        <v>0</v>
      </c>
      <c r="D2" s="3" t="s">
        <v>8</v>
      </c>
      <c r="E2" s="4" t="s">
        <v>4</v>
      </c>
      <c r="F2" s="5" t="s">
        <v>1</v>
      </c>
      <c r="G2" s="5" t="s">
        <v>6</v>
      </c>
      <c r="H2" s="19" t="s">
        <v>2</v>
      </c>
      <c r="I2" s="6" t="s">
        <v>5</v>
      </c>
      <c r="J2" s="5" t="s">
        <v>3</v>
      </c>
    </row>
    <row r="3" spans="1:10" s="8" customFormat="1" x14ac:dyDescent="0.25">
      <c r="A3" s="7" t="s">
        <v>14</v>
      </c>
      <c r="E3" s="9"/>
      <c r="F3" s="10"/>
      <c r="G3" s="9"/>
      <c r="H3" s="10"/>
      <c r="I3" s="11"/>
    </row>
    <row r="4" spans="1:10" s="8" customFormat="1" x14ac:dyDescent="0.25">
      <c r="A4" s="12" t="s">
        <v>16</v>
      </c>
      <c r="E4" s="9"/>
      <c r="F4" s="10"/>
      <c r="G4" s="9"/>
      <c r="H4" s="10"/>
      <c r="I4" s="11"/>
    </row>
    <row r="5" spans="1:10" s="8" customFormat="1" x14ac:dyDescent="0.25">
      <c r="A5" s="8" t="s">
        <v>29</v>
      </c>
      <c r="C5" s="8">
        <v>2</v>
      </c>
      <c r="D5" s="8">
        <v>-308.90744000000001</v>
      </c>
      <c r="E5" s="9">
        <f>D5*-2</f>
        <v>617.81488000000002</v>
      </c>
      <c r="F5" s="10">
        <f>(D5*-2)+(2*C5)</f>
        <v>621.81488000000002</v>
      </c>
      <c r="G5" s="9">
        <f>(D5*-2)+(2*C5)+((2*C5*(C5+1))/(4158-C5-1))</f>
        <v>621.81776808664256</v>
      </c>
      <c r="H5" s="10">
        <f>G5-MIN(G$5:G$26)</f>
        <v>4.007457688764589</v>
      </c>
      <c r="I5" s="11">
        <f>J5/SUM($J$5:$J$26)</f>
        <v>2.8073364592866124E-2</v>
      </c>
      <c r="J5" s="8">
        <f>EXP(-0.5*H5)</f>
        <v>0.13483157872749146</v>
      </c>
    </row>
    <row r="6" spans="1:10" s="8" customFormat="1" x14ac:dyDescent="0.25">
      <c r="A6" s="16" t="s">
        <v>32</v>
      </c>
      <c r="C6" s="8">
        <v>5</v>
      </c>
      <c r="D6" s="14">
        <v>-304.16647999999998</v>
      </c>
      <c r="E6" s="9">
        <f>D6*-2</f>
        <v>608.33295999999996</v>
      </c>
      <c r="F6" s="10">
        <f>(D6*-2)+(2*C6)</f>
        <v>618.33295999999996</v>
      </c>
      <c r="G6" s="9">
        <f>(D6*-2)+(2*C6)+((2*C6*(C6+1))/(4158-C6-1))</f>
        <v>618.34741086705196</v>
      </c>
      <c r="H6" s="10">
        <f t="shared" ref="H6:H26" si="0">G6-MIN(G$5:G$26)</f>
        <v>0.53710046917399268</v>
      </c>
      <c r="I6" s="11">
        <f>J6/SUM($J$5:$J$26)</f>
        <v>0.15917430463802604</v>
      </c>
      <c r="J6" s="8">
        <f>EXP(-0.5*H6)</f>
        <v>0.76448701815561759</v>
      </c>
    </row>
    <row r="7" spans="1:10" s="8" customFormat="1" x14ac:dyDescent="0.25">
      <c r="A7" s="7" t="s">
        <v>9</v>
      </c>
      <c r="D7" s="14"/>
      <c r="E7" s="9"/>
      <c r="F7" s="10"/>
      <c r="G7" s="9"/>
      <c r="H7" s="10"/>
    </row>
    <row r="8" spans="1:10" s="8" customFormat="1" x14ac:dyDescent="0.25">
      <c r="A8" s="12" t="s">
        <v>10</v>
      </c>
      <c r="D8" s="14"/>
      <c r="E8" s="9"/>
      <c r="F8" s="10"/>
      <c r="G8" s="9"/>
      <c r="H8" s="10"/>
    </row>
    <row r="9" spans="1:10" s="8" customFormat="1" x14ac:dyDescent="0.25">
      <c r="A9" s="8" t="s">
        <v>17</v>
      </c>
      <c r="C9" s="8">
        <v>6</v>
      </c>
      <c r="D9" s="14">
        <v>-304.02050000000003</v>
      </c>
      <c r="E9" s="9">
        <f>D9*-2</f>
        <v>608.04100000000005</v>
      </c>
      <c r="F9" s="10">
        <f>(D9*-2)+(2*C9)</f>
        <v>620.04100000000005</v>
      </c>
      <c r="G9" s="9">
        <f>(D9*-2)+(2*C9)+((2*C9*(C9+1))/(4158-C9-1))</f>
        <v>620.06123608768974</v>
      </c>
      <c r="H9" s="10">
        <f t="shared" si="0"/>
        <v>2.2509256898117656</v>
      </c>
      <c r="I9" s="11">
        <f>J9/SUM($J$5:$J$26)</f>
        <v>6.7564807409417671E-2</v>
      </c>
      <c r="J9" s="8">
        <f>EXP(-0.5*H9)</f>
        <v>0.32450223838668968</v>
      </c>
    </row>
    <row r="10" spans="1:10" s="8" customFormat="1" x14ac:dyDescent="0.25">
      <c r="A10" s="12" t="s">
        <v>11</v>
      </c>
      <c r="D10" s="14"/>
      <c r="E10" s="9"/>
      <c r="F10" s="10"/>
      <c r="G10" s="9"/>
      <c r="H10" s="10"/>
      <c r="I10" s="11"/>
    </row>
    <row r="11" spans="1:10" s="8" customFormat="1" x14ac:dyDescent="0.25">
      <c r="A11" s="8" t="s">
        <v>18</v>
      </c>
      <c r="C11" s="8">
        <v>7</v>
      </c>
      <c r="D11" s="14">
        <v>-303.75992000000002</v>
      </c>
      <c r="E11" s="9">
        <f t="shared" ref="E11:E17" si="1">D11*-2</f>
        <v>607.51984000000004</v>
      </c>
      <c r="F11" s="10">
        <f t="shared" ref="F11:F17" si="2">(D11*-2)+(2*C11)</f>
        <v>621.51984000000004</v>
      </c>
      <c r="G11" s="9">
        <f t="shared" ref="G11:G17" si="3">(D11*-2)+(2*C11)+((2*C11*(C11+1))/(4158-C11-1))</f>
        <v>621.54682795180724</v>
      </c>
      <c r="H11" s="10">
        <f t="shared" si="0"/>
        <v>3.736517553929275</v>
      </c>
      <c r="I11" s="11">
        <f>J11/SUM($J$5:$J$26)</f>
        <v>3.2146105722946343E-2</v>
      </c>
      <c r="J11" s="8">
        <f>EXP(-0.5*H11)</f>
        <v>0.1543922592615464</v>
      </c>
    </row>
    <row r="12" spans="1:10" s="8" customFormat="1" x14ac:dyDescent="0.25">
      <c r="A12" s="8" t="s">
        <v>19</v>
      </c>
      <c r="C12" s="8">
        <v>6</v>
      </c>
      <c r="D12" s="14">
        <v>-304.1395</v>
      </c>
      <c r="E12" s="9">
        <f t="shared" si="1"/>
        <v>608.279</v>
      </c>
      <c r="F12" s="10">
        <f t="shared" si="2"/>
        <v>620.279</v>
      </c>
      <c r="G12" s="9">
        <f t="shared" si="3"/>
        <v>620.29923608768968</v>
      </c>
      <c r="H12" s="10">
        <f t="shared" si="0"/>
        <v>2.4889256898117083</v>
      </c>
      <c r="I12" s="11">
        <f>J12/SUM($J$5:$J$26)</f>
        <v>5.9984563075061524E-2</v>
      </c>
      <c r="J12" s="8">
        <f t="shared" ref="J12:J17" si="4">EXP(-0.5*H12)</f>
        <v>0.28809561860442529</v>
      </c>
    </row>
    <row r="13" spans="1:10" s="8" customFormat="1" x14ac:dyDescent="0.25">
      <c r="A13" s="8" t="s">
        <v>20</v>
      </c>
      <c r="C13" s="8">
        <v>8</v>
      </c>
      <c r="D13" s="14">
        <v>-303.93567999999999</v>
      </c>
      <c r="E13" s="9">
        <f>D13*-2</f>
        <v>607.87135999999998</v>
      </c>
      <c r="F13" s="10">
        <f t="shared" si="2"/>
        <v>623.87135999999998</v>
      </c>
      <c r="G13" s="9">
        <f t="shared" si="3"/>
        <v>623.90606715835145</v>
      </c>
      <c r="H13" s="10">
        <f t="shared" si="0"/>
        <v>6.0957567604734777</v>
      </c>
      <c r="I13" s="11">
        <f>J13/SUM($J$5:$J$26)</f>
        <v>9.8815730206796987E-3</v>
      </c>
      <c r="J13" s="8">
        <f t="shared" si="4"/>
        <v>4.7459508684178191E-2</v>
      </c>
    </row>
    <row r="14" spans="1:10" s="8" customFormat="1" x14ac:dyDescent="0.25">
      <c r="A14" s="8" t="s">
        <v>21</v>
      </c>
      <c r="C14" s="8">
        <v>6</v>
      </c>
      <c r="D14" s="14">
        <v>-303.90929999999997</v>
      </c>
      <c r="E14" s="9">
        <f t="shared" si="1"/>
        <v>607.81859999999995</v>
      </c>
      <c r="F14" s="10">
        <f t="shared" si="2"/>
        <v>619.81859999999995</v>
      </c>
      <c r="G14" s="9">
        <f t="shared" si="3"/>
        <v>619.83883608768963</v>
      </c>
      <c r="H14" s="10">
        <f t="shared" si="0"/>
        <v>2.0285256898116586</v>
      </c>
      <c r="I14" s="11">
        <f>J14/SUM($J$5:$J$26)</f>
        <v>7.5511672506258176E-2</v>
      </c>
      <c r="J14" s="8">
        <f t="shared" si="4"/>
        <v>0.3626696751182914</v>
      </c>
    </row>
    <row r="15" spans="1:10" s="8" customFormat="1" x14ac:dyDescent="0.25">
      <c r="A15" s="12" t="s">
        <v>12</v>
      </c>
      <c r="D15" s="14"/>
      <c r="E15" s="9"/>
      <c r="F15" s="10"/>
      <c r="G15" s="9"/>
      <c r="H15" s="10"/>
      <c r="I15" s="11"/>
    </row>
    <row r="16" spans="1:10" s="8" customFormat="1" x14ac:dyDescent="0.25">
      <c r="A16" s="8" t="s">
        <v>22</v>
      </c>
      <c r="C16" s="8">
        <v>9</v>
      </c>
      <c r="D16" s="14">
        <v>-302.03690999999998</v>
      </c>
      <c r="E16" s="9">
        <f t="shared" si="1"/>
        <v>604.07381999999996</v>
      </c>
      <c r="F16" s="10">
        <f t="shared" si="2"/>
        <v>622.07381999999996</v>
      </c>
      <c r="G16" s="9">
        <f t="shared" si="3"/>
        <v>622.11721440694305</v>
      </c>
      <c r="H16" s="10">
        <f t="shared" si="0"/>
        <v>4.3069040090650788</v>
      </c>
      <c r="I16" s="11">
        <f t="shared" ref="I16:I25" si="5">J16/SUM($J$5:$J$26)</f>
        <v>2.416965902884332E-2</v>
      </c>
      <c r="J16" s="8">
        <f t="shared" si="4"/>
        <v>0.116082747167122</v>
      </c>
    </row>
    <row r="17" spans="1:10" s="8" customFormat="1" x14ac:dyDescent="0.25">
      <c r="A17" s="8" t="s">
        <v>30</v>
      </c>
      <c r="C17" s="8">
        <v>10</v>
      </c>
      <c r="D17" s="14">
        <v>-301.14598000000001</v>
      </c>
      <c r="E17" s="9">
        <f t="shared" si="1"/>
        <v>602.29196000000002</v>
      </c>
      <c r="F17" s="10">
        <f t="shared" si="2"/>
        <v>622.29196000000002</v>
      </c>
      <c r="G17" s="9">
        <f t="shared" si="3"/>
        <v>622.34501039787801</v>
      </c>
      <c r="H17" s="10">
        <f t="shared" si="0"/>
        <v>4.5347000000000435</v>
      </c>
      <c r="I17" s="11">
        <f t="shared" si="5"/>
        <v>2.1567770457591812E-2</v>
      </c>
      <c r="J17" s="8">
        <f t="shared" si="4"/>
        <v>0.10358632043585637</v>
      </c>
    </row>
    <row r="18" spans="1:10" x14ac:dyDescent="0.25">
      <c r="A18" s="7" t="s">
        <v>13</v>
      </c>
      <c r="B18" s="8"/>
      <c r="C18" s="8"/>
      <c r="D18" s="8"/>
      <c r="E18" s="9"/>
      <c r="F18" s="10"/>
      <c r="G18" s="9"/>
      <c r="H18" s="10"/>
      <c r="I18" s="11"/>
      <c r="J18" s="8"/>
    </row>
    <row r="19" spans="1:10" x14ac:dyDescent="0.25">
      <c r="A19" s="12" t="s">
        <v>11</v>
      </c>
      <c r="B19" s="8"/>
      <c r="C19" s="8"/>
      <c r="D19" s="8"/>
      <c r="E19" s="9"/>
      <c r="F19" s="10"/>
      <c r="G19" s="9"/>
      <c r="H19" s="10"/>
      <c r="I19" s="11"/>
      <c r="J19" s="8"/>
    </row>
    <row r="20" spans="1:10" x14ac:dyDescent="0.25">
      <c r="A20" s="8" t="s">
        <v>23</v>
      </c>
      <c r="B20" s="8"/>
      <c r="C20" s="8">
        <v>6</v>
      </c>
      <c r="D20" s="14">
        <v>-304.16539999999998</v>
      </c>
      <c r="E20" s="9">
        <f>D20*-2</f>
        <v>608.33079999999995</v>
      </c>
      <c r="F20" s="10">
        <f>(D20*-2)+(2*C20)</f>
        <v>620.33079999999995</v>
      </c>
      <c r="G20" s="9">
        <f>(D20*-2)+(2*C20)+((2*C20*(C20+1))/(4158-C20-1))</f>
        <v>620.35103608768964</v>
      </c>
      <c r="H20" s="10">
        <f t="shared" si="0"/>
        <v>2.5407256898116657</v>
      </c>
      <c r="I20" s="11">
        <f t="shared" si="5"/>
        <v>5.8450909437581938E-2</v>
      </c>
      <c r="J20" s="8">
        <f>EXP(-0.5*H20)</f>
        <v>0.28072974193942873</v>
      </c>
    </row>
    <row r="21" spans="1:10" x14ac:dyDescent="0.25">
      <c r="A21" s="8" t="s">
        <v>24</v>
      </c>
      <c r="B21" s="8"/>
      <c r="C21" s="8">
        <v>8</v>
      </c>
      <c r="D21" s="14">
        <v>-302.77438000000001</v>
      </c>
      <c r="E21" s="9">
        <f>D21*-2</f>
        <v>605.54876000000002</v>
      </c>
      <c r="F21" s="10">
        <f>(D21*-2)+(2*C21)</f>
        <v>621.54876000000002</v>
      </c>
      <c r="G21" s="9">
        <f>(D21*-2)+(2*C21)+((2*C21*(C21+1))/(4158-C21-1))</f>
        <v>621.58346715835148</v>
      </c>
      <c r="H21" s="10">
        <f t="shared" si="0"/>
        <v>3.7731567604735119</v>
      </c>
      <c r="I21" s="11">
        <f t="shared" si="5"/>
        <v>3.1562563272479215E-2</v>
      </c>
      <c r="J21" s="8">
        <f>EXP(-0.5*H21)</f>
        <v>0.15158960446786393</v>
      </c>
    </row>
    <row r="22" spans="1:10" s="8" customFormat="1" x14ac:dyDescent="0.25">
      <c r="A22" s="8" t="s">
        <v>25</v>
      </c>
      <c r="C22" s="8">
        <v>7</v>
      </c>
      <c r="D22" s="14">
        <v>-302.68572999999998</v>
      </c>
      <c r="E22" s="9">
        <f t="shared" ref="E22:E23" si="6">D22*-2</f>
        <v>605.37145999999996</v>
      </c>
      <c r="F22" s="10">
        <f t="shared" ref="F22:F23" si="7">(D22*-2)+(2*C22)</f>
        <v>619.37145999999996</v>
      </c>
      <c r="G22" s="9">
        <f t="shared" ref="G22:G23" si="8">(D22*-2)+(2*C22)+((2*C22*(C22+1))/(4158-C22-1))</f>
        <v>619.39844795180716</v>
      </c>
      <c r="H22" s="10">
        <f t="shared" si="0"/>
        <v>1.5881375539291867</v>
      </c>
      <c r="I22" s="11">
        <f t="shared" si="5"/>
        <v>9.4111600270175941E-2</v>
      </c>
      <c r="J22" s="8">
        <f t="shared" ref="J22:J23" si="9">EXP(-0.5*H22)</f>
        <v>0.45200195363198326</v>
      </c>
    </row>
    <row r="23" spans="1:10" x14ac:dyDescent="0.25">
      <c r="A23" s="8" t="s">
        <v>26</v>
      </c>
      <c r="B23" s="8"/>
      <c r="C23" s="8">
        <v>7</v>
      </c>
      <c r="D23" s="14">
        <v>-302.81686000000002</v>
      </c>
      <c r="E23" s="9">
        <f t="shared" si="6"/>
        <v>605.63372000000004</v>
      </c>
      <c r="F23" s="10">
        <f t="shared" si="7"/>
        <v>619.63372000000004</v>
      </c>
      <c r="G23" s="9">
        <f t="shared" si="8"/>
        <v>619.66070795180724</v>
      </c>
      <c r="H23" s="10">
        <f t="shared" si="0"/>
        <v>1.8503975539292696</v>
      </c>
      <c r="I23" s="11">
        <f t="shared" si="5"/>
        <v>8.2545636903041592E-2</v>
      </c>
      <c r="J23" s="8">
        <f t="shared" si="9"/>
        <v>0.39645260559653833</v>
      </c>
    </row>
    <row r="24" spans="1:10" x14ac:dyDescent="0.25">
      <c r="A24" s="12" t="s">
        <v>12</v>
      </c>
      <c r="B24" s="8"/>
      <c r="C24" s="8"/>
      <c r="D24" s="14"/>
      <c r="E24" s="9"/>
      <c r="F24" s="10"/>
      <c r="G24" s="9"/>
      <c r="H24" s="10"/>
      <c r="I24" s="11"/>
      <c r="J24" s="8"/>
    </row>
    <row r="25" spans="1:10" s="8" customFormat="1" x14ac:dyDescent="0.25">
      <c r="A25" s="8" t="s">
        <v>27</v>
      </c>
      <c r="C25" s="8">
        <v>10</v>
      </c>
      <c r="D25" s="14">
        <v>-298.87862999999999</v>
      </c>
      <c r="E25" s="9">
        <f>D25*-2</f>
        <v>597.75725999999997</v>
      </c>
      <c r="F25" s="10">
        <f>(D25*-2)+(2*C25)</f>
        <v>617.75725999999997</v>
      </c>
      <c r="G25" s="9">
        <f>(D25*-2)+(2*C25)+((2*C25*(C25+1))/(4158-C25-1))</f>
        <v>617.81031039787797</v>
      </c>
      <c r="H25" s="10">
        <f t="shared" si="0"/>
        <v>0</v>
      </c>
      <c r="I25" s="11">
        <f t="shared" si="5"/>
        <v>0.20821060509574904</v>
      </c>
      <c r="J25" s="8">
        <f>EXP(-0.5*H25)</f>
        <v>1</v>
      </c>
    </row>
    <row r="26" spans="1:10" s="8" customFormat="1" x14ac:dyDescent="0.25">
      <c r="A26" s="8" t="s">
        <v>28</v>
      </c>
      <c r="C26" s="8">
        <v>8</v>
      </c>
      <c r="D26" s="14">
        <v>-302.37524999999999</v>
      </c>
      <c r="E26" s="9">
        <f>D26*-2</f>
        <v>604.75049999999999</v>
      </c>
      <c r="F26" s="10">
        <f>(D26*-2)+(2*C26)</f>
        <v>620.75049999999999</v>
      </c>
      <c r="G26" s="9">
        <f>(D26*-2)+(2*C26)+((2*C26*(C26+1))/(4158-C26-1))</f>
        <v>620.78520715835145</v>
      </c>
      <c r="H26" s="10">
        <f t="shared" si="0"/>
        <v>2.9748967604734844</v>
      </c>
      <c r="I26" s="11">
        <f>J26/SUM($J$5:$J$26)</f>
        <v>4.7044864569281822E-2</v>
      </c>
      <c r="J26" s="8">
        <f>EXP(-0.5*H26)</f>
        <v>0.22594845515984871</v>
      </c>
    </row>
    <row r="27" spans="1:10" x14ac:dyDescent="0.25">
      <c r="A27" s="8"/>
      <c r="B27" s="8"/>
      <c r="C27" s="8"/>
      <c r="D27" s="8"/>
      <c r="E27" s="8"/>
      <c r="F27" s="8"/>
      <c r="G27" s="8"/>
      <c r="H27" s="20" t="s">
        <v>7</v>
      </c>
      <c r="I27" s="13">
        <f>SUM(I5:I26)</f>
        <v>1.0000000000000002</v>
      </c>
      <c r="J27" s="8"/>
    </row>
    <row r="28" spans="1:10" x14ac:dyDescent="0.25">
      <c r="C28" s="8"/>
      <c r="D28" s="8"/>
    </row>
    <row r="29" spans="1:10" x14ac:dyDescent="0.25">
      <c r="C29" s="8"/>
      <c r="D29" s="8"/>
    </row>
    <row r="30" spans="1:10" x14ac:dyDescent="0.25">
      <c r="C30" s="8"/>
      <c r="D30" s="8"/>
    </row>
    <row r="31" spans="1:10" x14ac:dyDescent="0.25">
      <c r="C31" s="8"/>
      <c r="D31" s="8"/>
    </row>
    <row r="32" spans="1:10" x14ac:dyDescent="0.25">
      <c r="C32" s="8"/>
      <c r="D32" s="8"/>
    </row>
    <row r="33" spans="3:4" x14ac:dyDescent="0.25">
      <c r="C33" s="8"/>
      <c r="D33" s="8"/>
    </row>
    <row r="34" spans="3:4" x14ac:dyDescent="0.25">
      <c r="C34" s="8"/>
      <c r="D34" s="8"/>
    </row>
    <row r="35" spans="3:4" x14ac:dyDescent="0.25">
      <c r="C35" s="8"/>
      <c r="D35" s="8"/>
    </row>
    <row r="36" spans="3:4" x14ac:dyDescent="0.25">
      <c r="C36" s="8"/>
      <c r="D36" s="8"/>
    </row>
    <row r="37" spans="3:4" x14ac:dyDescent="0.25">
      <c r="C37" s="8"/>
      <c r="D37" s="8"/>
    </row>
    <row r="38" spans="3:4" x14ac:dyDescent="0.25">
      <c r="C38" s="8"/>
      <c r="D38" s="8"/>
    </row>
    <row r="39" spans="3:4" x14ac:dyDescent="0.25">
      <c r="C39" s="8"/>
      <c r="D39" s="8"/>
    </row>
    <row r="40" spans="3:4" x14ac:dyDescent="0.25">
      <c r="C40" s="8"/>
      <c r="D40" s="8"/>
    </row>
    <row r="41" spans="3:4" x14ac:dyDescent="0.25">
      <c r="C41" s="8"/>
      <c r="D41" s="8"/>
    </row>
    <row r="42" spans="3:4" x14ac:dyDescent="0.25">
      <c r="C42" s="8"/>
      <c r="D42" s="8"/>
    </row>
    <row r="43" spans="3:4" x14ac:dyDescent="0.25">
      <c r="C43" s="8"/>
      <c r="D43" s="8"/>
    </row>
    <row r="44" spans="3:4" x14ac:dyDescent="0.25">
      <c r="C44" s="8"/>
      <c r="D44" s="8"/>
    </row>
    <row r="45" spans="3:4" x14ac:dyDescent="0.25">
      <c r="C45" s="8"/>
      <c r="D45" s="8"/>
    </row>
    <row r="46" spans="3:4" x14ac:dyDescent="0.25">
      <c r="C46" s="8"/>
      <c r="D46" s="8"/>
    </row>
    <row r="47" spans="3:4" x14ac:dyDescent="0.25">
      <c r="C47" s="8"/>
      <c r="D47" s="8"/>
    </row>
    <row r="48" spans="3:4" x14ac:dyDescent="0.25">
      <c r="C48" s="8"/>
      <c r="D48" s="8"/>
    </row>
    <row r="49" spans="3:4" x14ac:dyDescent="0.25">
      <c r="C49" s="8"/>
      <c r="D49" s="8"/>
    </row>
    <row r="50" spans="3:4" x14ac:dyDescent="0.25">
      <c r="C50" s="8"/>
      <c r="D50" s="8"/>
    </row>
    <row r="51" spans="3:4" x14ac:dyDescent="0.25">
      <c r="C51" s="8"/>
      <c r="D51" s="8"/>
    </row>
    <row r="52" spans="3:4" x14ac:dyDescent="0.25">
      <c r="C52" s="8"/>
      <c r="D52" s="8"/>
    </row>
    <row r="53" spans="3:4" x14ac:dyDescent="0.25">
      <c r="C53" s="8"/>
      <c r="D53" s="8"/>
    </row>
    <row r="54" spans="3:4" x14ac:dyDescent="0.25">
      <c r="C54" s="8"/>
      <c r="D54" s="8"/>
    </row>
    <row r="55" spans="3:4" x14ac:dyDescent="0.25">
      <c r="C55" s="8"/>
      <c r="D55" s="8"/>
    </row>
    <row r="56" spans="3:4" x14ac:dyDescent="0.25">
      <c r="C56" s="8"/>
      <c r="D56" s="8"/>
    </row>
    <row r="57" spans="3:4" x14ac:dyDescent="0.25">
      <c r="C57" s="8"/>
      <c r="D57" s="8"/>
    </row>
    <row r="58" spans="3:4" x14ac:dyDescent="0.25">
      <c r="C58" s="8"/>
      <c r="D58" s="8"/>
    </row>
    <row r="59" spans="3:4" x14ac:dyDescent="0.25">
      <c r="C59" s="8"/>
      <c r="D59" s="8"/>
    </row>
    <row r="60" spans="3:4" x14ac:dyDescent="0.25">
      <c r="C60" s="8"/>
      <c r="D60" s="8"/>
    </row>
    <row r="61" spans="3:4" x14ac:dyDescent="0.25">
      <c r="C61" s="8"/>
      <c r="D61" s="8"/>
    </row>
    <row r="62" spans="3:4" x14ac:dyDescent="0.25">
      <c r="C62" s="8"/>
      <c r="D62" s="8"/>
    </row>
    <row r="63" spans="3:4" x14ac:dyDescent="0.25">
      <c r="C63" s="8"/>
      <c r="D63" s="8"/>
    </row>
    <row r="64" spans="3:4" x14ac:dyDescent="0.25">
      <c r="C64" s="8"/>
      <c r="D64" s="8"/>
    </row>
    <row r="65" spans="3:4" x14ac:dyDescent="0.25">
      <c r="C65" s="8"/>
      <c r="D65" s="8"/>
    </row>
    <row r="66" spans="3:4" x14ac:dyDescent="0.25">
      <c r="C66" s="8"/>
      <c r="D66" s="8"/>
    </row>
    <row r="67" spans="3:4" x14ac:dyDescent="0.25">
      <c r="C67" s="8"/>
      <c r="D67" s="8"/>
    </row>
    <row r="68" spans="3:4" x14ac:dyDescent="0.25">
      <c r="C68" s="8"/>
      <c r="D68" s="8"/>
    </row>
    <row r="69" spans="3:4" x14ac:dyDescent="0.25">
      <c r="C69" s="8"/>
      <c r="D69" s="8"/>
    </row>
    <row r="70" spans="3:4" x14ac:dyDescent="0.25">
      <c r="C70" s="8"/>
      <c r="D70" s="8"/>
    </row>
    <row r="71" spans="3:4" x14ac:dyDescent="0.25">
      <c r="C71" s="8"/>
      <c r="D71" s="8"/>
    </row>
    <row r="72" spans="3:4" x14ac:dyDescent="0.25">
      <c r="C72" s="8"/>
      <c r="D72" s="8"/>
    </row>
    <row r="73" spans="3:4" x14ac:dyDescent="0.25">
      <c r="C73" s="8"/>
      <c r="D73" s="8"/>
    </row>
    <row r="74" spans="3:4" x14ac:dyDescent="0.25">
      <c r="C74" s="8"/>
      <c r="D74" s="8"/>
    </row>
    <row r="75" spans="3:4" x14ac:dyDescent="0.25">
      <c r="C75" s="8"/>
      <c r="D75" s="8"/>
    </row>
    <row r="76" spans="3:4" x14ac:dyDescent="0.25">
      <c r="C76" s="8"/>
      <c r="D76" s="8"/>
    </row>
    <row r="77" spans="3:4" x14ac:dyDescent="0.25">
      <c r="C77" s="8"/>
      <c r="D77" s="8"/>
    </row>
    <row r="78" spans="3:4" x14ac:dyDescent="0.25">
      <c r="C78" s="8"/>
      <c r="D78" s="8"/>
    </row>
    <row r="79" spans="3:4" x14ac:dyDescent="0.25">
      <c r="C79" s="8"/>
      <c r="D79" s="8"/>
    </row>
    <row r="80" spans="3:4" x14ac:dyDescent="0.25">
      <c r="C80" s="8"/>
      <c r="D80" s="8"/>
    </row>
    <row r="81" spans="3:4" x14ac:dyDescent="0.25">
      <c r="C81" s="8"/>
      <c r="D81" s="8"/>
    </row>
    <row r="82" spans="3:4" x14ac:dyDescent="0.25">
      <c r="C82" s="8"/>
      <c r="D82" s="8"/>
    </row>
    <row r="83" spans="3:4" x14ac:dyDescent="0.25">
      <c r="C83" s="8"/>
      <c r="D83" s="8"/>
    </row>
    <row r="84" spans="3:4" x14ac:dyDescent="0.25">
      <c r="C84" s="8"/>
      <c r="D84" s="8"/>
    </row>
    <row r="85" spans="3:4" x14ac:dyDescent="0.25">
      <c r="C85" s="8"/>
      <c r="D85" s="8"/>
    </row>
    <row r="86" spans="3:4" x14ac:dyDescent="0.25">
      <c r="C86" s="8"/>
      <c r="D86" s="8"/>
    </row>
    <row r="87" spans="3:4" x14ac:dyDescent="0.25">
      <c r="C87" s="8"/>
      <c r="D87" s="8"/>
    </row>
    <row r="88" spans="3:4" x14ac:dyDescent="0.25">
      <c r="C88" s="8"/>
      <c r="D88" s="8"/>
    </row>
    <row r="89" spans="3:4" x14ac:dyDescent="0.25">
      <c r="C89" s="8"/>
      <c r="D89" s="8"/>
    </row>
    <row r="90" spans="3:4" x14ac:dyDescent="0.25">
      <c r="C90" s="8"/>
      <c r="D90" s="8"/>
    </row>
    <row r="91" spans="3:4" x14ac:dyDescent="0.25">
      <c r="C91" s="8"/>
      <c r="D91" s="8"/>
    </row>
    <row r="92" spans="3:4" x14ac:dyDescent="0.25">
      <c r="C92" s="8"/>
      <c r="D92" s="8"/>
    </row>
    <row r="93" spans="3:4" x14ac:dyDescent="0.25">
      <c r="C93" s="8"/>
      <c r="D93" s="8"/>
    </row>
    <row r="94" spans="3:4" x14ac:dyDescent="0.25">
      <c r="C94" s="8"/>
      <c r="D94" s="8"/>
    </row>
    <row r="95" spans="3:4" x14ac:dyDescent="0.25">
      <c r="C95" s="8"/>
      <c r="D95" s="8"/>
    </row>
    <row r="96" spans="3:4" x14ac:dyDescent="0.25">
      <c r="C96" s="8"/>
      <c r="D96" s="8"/>
    </row>
    <row r="97" spans="3:4" x14ac:dyDescent="0.25">
      <c r="C97" s="8"/>
      <c r="D97" s="8"/>
    </row>
    <row r="98" spans="3:4" x14ac:dyDescent="0.25">
      <c r="C98" s="8"/>
      <c r="D98" s="8"/>
    </row>
    <row r="99" spans="3:4" x14ac:dyDescent="0.25">
      <c r="C99" s="8"/>
      <c r="D99" s="8"/>
    </row>
    <row r="100" spans="3:4" x14ac:dyDescent="0.25">
      <c r="C100" s="8"/>
      <c r="D100" s="8"/>
    </row>
    <row r="101" spans="3:4" x14ac:dyDescent="0.25">
      <c r="C101" s="8"/>
      <c r="D101" s="8"/>
    </row>
    <row r="102" spans="3:4" x14ac:dyDescent="0.25">
      <c r="C102" s="8"/>
      <c r="D102" s="8"/>
    </row>
    <row r="103" spans="3:4" x14ac:dyDescent="0.25">
      <c r="C103" s="8"/>
      <c r="D103" s="8"/>
    </row>
    <row r="104" spans="3:4" x14ac:dyDescent="0.25">
      <c r="C104" s="8"/>
      <c r="D104" s="8"/>
    </row>
    <row r="105" spans="3:4" x14ac:dyDescent="0.25">
      <c r="C105" s="8"/>
      <c r="D105" s="8"/>
    </row>
    <row r="106" spans="3:4" x14ac:dyDescent="0.25">
      <c r="C106" s="8"/>
      <c r="D106" s="8"/>
    </row>
    <row r="107" spans="3:4" x14ac:dyDescent="0.25">
      <c r="C107" s="8"/>
      <c r="D107" s="8"/>
    </row>
    <row r="108" spans="3:4" x14ac:dyDescent="0.25">
      <c r="C108" s="8"/>
      <c r="D108" s="8"/>
    </row>
    <row r="109" spans="3:4" x14ac:dyDescent="0.25">
      <c r="C109" s="8"/>
      <c r="D109" s="8"/>
    </row>
    <row r="110" spans="3:4" x14ac:dyDescent="0.25">
      <c r="C110" s="8"/>
      <c r="D110" s="8"/>
    </row>
    <row r="111" spans="3:4" x14ac:dyDescent="0.25">
      <c r="C111" s="8"/>
      <c r="D111" s="8"/>
    </row>
    <row r="112" spans="3:4" x14ac:dyDescent="0.25">
      <c r="C112" s="8"/>
      <c r="D112" s="8"/>
    </row>
    <row r="113" spans="3:4" x14ac:dyDescent="0.25">
      <c r="C113" s="8"/>
      <c r="D113" s="8"/>
    </row>
    <row r="114" spans="3:4" x14ac:dyDescent="0.25">
      <c r="C114" s="8"/>
      <c r="D114" s="8"/>
    </row>
    <row r="115" spans="3:4" x14ac:dyDescent="0.25">
      <c r="C115" s="8"/>
      <c r="D115" s="8"/>
    </row>
    <row r="116" spans="3:4" x14ac:dyDescent="0.25">
      <c r="C116" s="8"/>
      <c r="D116" s="8"/>
    </row>
    <row r="117" spans="3:4" x14ac:dyDescent="0.25">
      <c r="C117" s="8"/>
      <c r="D117" s="8"/>
    </row>
    <row r="118" spans="3:4" x14ac:dyDescent="0.25">
      <c r="C118" s="8"/>
      <c r="D118" s="8"/>
    </row>
    <row r="119" spans="3:4" x14ac:dyDescent="0.25">
      <c r="C119" s="8"/>
      <c r="D119" s="8"/>
    </row>
    <row r="120" spans="3:4" x14ac:dyDescent="0.25">
      <c r="C120" s="8"/>
      <c r="D120" s="8"/>
    </row>
    <row r="121" spans="3:4" x14ac:dyDescent="0.25">
      <c r="C121" s="8"/>
      <c r="D121" s="8"/>
    </row>
    <row r="122" spans="3:4" x14ac:dyDescent="0.25">
      <c r="C122" s="8"/>
      <c r="D122" s="8"/>
    </row>
    <row r="123" spans="3:4" x14ac:dyDescent="0.25">
      <c r="C123" s="8"/>
      <c r="D123" s="8"/>
    </row>
    <row r="124" spans="3:4" x14ac:dyDescent="0.25">
      <c r="C124" s="8"/>
      <c r="D124" s="8"/>
    </row>
    <row r="125" spans="3:4" x14ac:dyDescent="0.25">
      <c r="C125" s="8"/>
      <c r="D125" s="8"/>
    </row>
    <row r="126" spans="3:4" x14ac:dyDescent="0.25">
      <c r="C126" s="8"/>
      <c r="D126" s="8"/>
    </row>
    <row r="127" spans="3:4" x14ac:dyDescent="0.25">
      <c r="C127" s="8"/>
      <c r="D127" s="8"/>
    </row>
    <row r="128" spans="3:4" x14ac:dyDescent="0.25">
      <c r="C128" s="8"/>
      <c r="D128" s="8"/>
    </row>
    <row r="129" spans="3:4" x14ac:dyDescent="0.25">
      <c r="C129" s="8"/>
      <c r="D129" s="8"/>
    </row>
    <row r="130" spans="3:4" x14ac:dyDescent="0.25">
      <c r="C130" s="8"/>
      <c r="D130" s="8"/>
    </row>
    <row r="131" spans="3:4" x14ac:dyDescent="0.25">
      <c r="C131" s="8"/>
      <c r="D131" s="8"/>
    </row>
    <row r="132" spans="3:4" x14ac:dyDescent="0.25">
      <c r="C132" s="8"/>
      <c r="D132" s="8"/>
    </row>
    <row r="133" spans="3:4" x14ac:dyDescent="0.25">
      <c r="C133" s="8"/>
      <c r="D133" s="8"/>
    </row>
    <row r="134" spans="3:4" x14ac:dyDescent="0.25">
      <c r="C134" s="8"/>
      <c r="D134" s="8"/>
    </row>
    <row r="135" spans="3:4" x14ac:dyDescent="0.25">
      <c r="C135" s="8"/>
      <c r="D135" s="8"/>
    </row>
    <row r="136" spans="3:4" x14ac:dyDescent="0.25">
      <c r="C136" s="8"/>
      <c r="D136" s="8"/>
    </row>
    <row r="137" spans="3:4" x14ac:dyDescent="0.25">
      <c r="C137" s="8"/>
      <c r="D137" s="8"/>
    </row>
    <row r="138" spans="3:4" x14ac:dyDescent="0.25">
      <c r="C138" s="8"/>
      <c r="D138" s="8"/>
    </row>
    <row r="139" spans="3:4" x14ac:dyDescent="0.25">
      <c r="C139" s="8"/>
      <c r="D139" s="8"/>
    </row>
    <row r="140" spans="3:4" x14ac:dyDescent="0.25">
      <c r="C140" s="8"/>
      <c r="D140" s="8"/>
    </row>
    <row r="141" spans="3:4" x14ac:dyDescent="0.25">
      <c r="C141" s="8"/>
      <c r="D141" s="8"/>
    </row>
    <row r="142" spans="3:4" x14ac:dyDescent="0.25">
      <c r="C142" s="8"/>
      <c r="D142" s="8"/>
    </row>
    <row r="143" spans="3:4" x14ac:dyDescent="0.25">
      <c r="C143" s="8"/>
      <c r="D143" s="8"/>
    </row>
    <row r="144" spans="3:4" x14ac:dyDescent="0.25">
      <c r="C144" s="8"/>
      <c r="D144" s="8"/>
    </row>
    <row r="145" spans="3:4" x14ac:dyDescent="0.25">
      <c r="C145" s="8"/>
      <c r="D145" s="8"/>
    </row>
    <row r="146" spans="3:4" x14ac:dyDescent="0.25">
      <c r="C146" s="8"/>
      <c r="D146" s="8"/>
    </row>
    <row r="147" spans="3:4" x14ac:dyDescent="0.25">
      <c r="C147" s="8"/>
      <c r="D147" s="8"/>
    </row>
    <row r="148" spans="3:4" x14ac:dyDescent="0.25">
      <c r="C148" s="8"/>
      <c r="D148" s="8"/>
    </row>
    <row r="149" spans="3:4" x14ac:dyDescent="0.25">
      <c r="C149" s="8"/>
      <c r="D149" s="8"/>
    </row>
    <row r="150" spans="3:4" x14ac:dyDescent="0.25">
      <c r="C150" s="8"/>
      <c r="D150" s="8"/>
    </row>
    <row r="151" spans="3:4" x14ac:dyDescent="0.25">
      <c r="C151" s="8"/>
      <c r="D151" s="8"/>
    </row>
    <row r="152" spans="3:4" x14ac:dyDescent="0.25">
      <c r="C152" s="8"/>
      <c r="D152" s="8"/>
    </row>
    <row r="153" spans="3:4" x14ac:dyDescent="0.25">
      <c r="C153" s="8"/>
      <c r="D153" s="8"/>
    </row>
    <row r="154" spans="3:4" x14ac:dyDescent="0.25">
      <c r="C154" s="8"/>
      <c r="D154" s="8"/>
    </row>
    <row r="155" spans="3:4" x14ac:dyDescent="0.25">
      <c r="C155" s="8"/>
      <c r="D155" s="8"/>
    </row>
    <row r="156" spans="3:4" x14ac:dyDescent="0.25">
      <c r="C156" s="8"/>
      <c r="D156" s="8"/>
    </row>
    <row r="157" spans="3:4" x14ac:dyDescent="0.25">
      <c r="C157" s="8"/>
      <c r="D157" s="8"/>
    </row>
    <row r="158" spans="3:4" x14ac:dyDescent="0.25">
      <c r="C158" s="8"/>
      <c r="D158" s="8"/>
    </row>
    <row r="159" spans="3:4" x14ac:dyDescent="0.25">
      <c r="C159" s="8"/>
      <c r="D159" s="8"/>
    </row>
    <row r="160" spans="3:4" x14ac:dyDescent="0.25">
      <c r="C160" s="8"/>
      <c r="D160" s="8"/>
    </row>
    <row r="161" spans="3:4" x14ac:dyDescent="0.25">
      <c r="C161" s="8"/>
      <c r="D161" s="8"/>
    </row>
    <row r="162" spans="3:4" x14ac:dyDescent="0.25">
      <c r="C162" s="8"/>
      <c r="D162" s="8"/>
    </row>
    <row r="163" spans="3:4" x14ac:dyDescent="0.25">
      <c r="C163" s="8"/>
      <c r="D163" s="8"/>
    </row>
    <row r="164" spans="3:4" x14ac:dyDescent="0.25">
      <c r="C164" s="8"/>
      <c r="D164" s="8"/>
    </row>
    <row r="165" spans="3:4" x14ac:dyDescent="0.25">
      <c r="C165" s="8"/>
      <c r="D165" s="8"/>
    </row>
    <row r="166" spans="3:4" x14ac:dyDescent="0.25">
      <c r="C166" s="8"/>
      <c r="D166" s="8"/>
    </row>
    <row r="167" spans="3:4" x14ac:dyDescent="0.25">
      <c r="C167" s="8"/>
      <c r="D167" s="8"/>
    </row>
    <row r="168" spans="3:4" x14ac:dyDescent="0.25">
      <c r="C168" s="8"/>
      <c r="D168" s="8"/>
    </row>
    <row r="169" spans="3:4" x14ac:dyDescent="0.25">
      <c r="C169" s="8"/>
      <c r="D169" s="8"/>
    </row>
    <row r="170" spans="3:4" x14ac:dyDescent="0.25">
      <c r="C170" s="8"/>
      <c r="D170" s="8"/>
    </row>
    <row r="171" spans="3:4" x14ac:dyDescent="0.25">
      <c r="C171" s="8"/>
      <c r="D171" s="8"/>
    </row>
    <row r="172" spans="3:4" x14ac:dyDescent="0.25">
      <c r="C172" s="8"/>
      <c r="D172" s="8"/>
    </row>
    <row r="173" spans="3:4" x14ac:dyDescent="0.25">
      <c r="C173" s="8"/>
      <c r="D173" s="8"/>
    </row>
    <row r="174" spans="3:4" x14ac:dyDescent="0.25">
      <c r="C174" s="8"/>
      <c r="D174" s="8"/>
    </row>
    <row r="175" spans="3:4" x14ac:dyDescent="0.25">
      <c r="C175" s="8"/>
      <c r="D175" s="8"/>
    </row>
    <row r="176" spans="3:4" x14ac:dyDescent="0.25">
      <c r="C176" s="8"/>
      <c r="D176" s="8"/>
    </row>
    <row r="177" spans="3:4" x14ac:dyDescent="0.25">
      <c r="C177" s="8"/>
      <c r="D177" s="8"/>
    </row>
    <row r="178" spans="3:4" x14ac:dyDescent="0.25">
      <c r="C178" s="8"/>
      <c r="D178" s="8"/>
    </row>
    <row r="179" spans="3:4" x14ac:dyDescent="0.25">
      <c r="C179" s="8"/>
      <c r="D179" s="8"/>
    </row>
    <row r="180" spans="3:4" x14ac:dyDescent="0.25">
      <c r="C180" s="8"/>
      <c r="D180" s="8"/>
    </row>
    <row r="181" spans="3:4" x14ac:dyDescent="0.25">
      <c r="C181" s="8"/>
      <c r="D181" s="8"/>
    </row>
    <row r="182" spans="3:4" x14ac:dyDescent="0.25">
      <c r="C182" s="8"/>
      <c r="D182" s="8"/>
    </row>
    <row r="183" spans="3:4" x14ac:dyDescent="0.25">
      <c r="C183" s="8"/>
      <c r="D183" s="8"/>
    </row>
    <row r="184" spans="3:4" x14ac:dyDescent="0.25">
      <c r="C184" s="8"/>
      <c r="D184" s="8"/>
    </row>
    <row r="185" spans="3:4" x14ac:dyDescent="0.25">
      <c r="C185" s="8"/>
      <c r="D185" s="8"/>
    </row>
    <row r="186" spans="3:4" x14ac:dyDescent="0.25">
      <c r="C186" s="8"/>
      <c r="D186" s="8"/>
    </row>
    <row r="187" spans="3:4" x14ac:dyDescent="0.25">
      <c r="C187" s="8"/>
      <c r="D187" s="8"/>
    </row>
    <row r="188" spans="3:4" x14ac:dyDescent="0.25">
      <c r="C188" s="8"/>
      <c r="D188" s="8"/>
    </row>
    <row r="189" spans="3:4" x14ac:dyDescent="0.25">
      <c r="C189" s="8"/>
      <c r="D189" s="8"/>
    </row>
    <row r="190" spans="3:4" x14ac:dyDescent="0.25">
      <c r="C190" s="8"/>
      <c r="D190" s="8"/>
    </row>
    <row r="191" spans="3:4" x14ac:dyDescent="0.25">
      <c r="C191" s="8"/>
      <c r="D191" s="8"/>
    </row>
    <row r="192" spans="3:4" x14ac:dyDescent="0.25">
      <c r="C192" s="8"/>
      <c r="D192" s="8"/>
    </row>
    <row r="193" spans="3:4" x14ac:dyDescent="0.25">
      <c r="C193" s="8"/>
      <c r="D193" s="8"/>
    </row>
    <row r="194" spans="3:4" x14ac:dyDescent="0.25">
      <c r="C194" s="8"/>
      <c r="D194" s="8"/>
    </row>
    <row r="195" spans="3:4" x14ac:dyDescent="0.25">
      <c r="C195" s="8"/>
      <c r="D195" s="8"/>
    </row>
    <row r="196" spans="3:4" x14ac:dyDescent="0.25">
      <c r="C196" s="8"/>
      <c r="D196" s="8"/>
    </row>
    <row r="197" spans="3:4" x14ac:dyDescent="0.25">
      <c r="C197" s="8"/>
      <c r="D197" s="8"/>
    </row>
    <row r="198" spans="3:4" x14ac:dyDescent="0.25">
      <c r="C198" s="8"/>
      <c r="D198" s="8"/>
    </row>
    <row r="199" spans="3:4" x14ac:dyDescent="0.25">
      <c r="C199" s="8"/>
      <c r="D199" s="8"/>
    </row>
    <row r="200" spans="3:4" x14ac:dyDescent="0.25">
      <c r="C200" s="8"/>
      <c r="D200" s="8"/>
    </row>
    <row r="201" spans="3:4" x14ac:dyDescent="0.25">
      <c r="C201" s="8"/>
      <c r="D201" s="8"/>
    </row>
    <row r="202" spans="3:4" x14ac:dyDescent="0.25">
      <c r="C202" s="8"/>
      <c r="D202" s="8"/>
    </row>
    <row r="203" spans="3:4" x14ac:dyDescent="0.25">
      <c r="C203" s="8"/>
      <c r="D203" s="8"/>
    </row>
    <row r="204" spans="3:4" x14ac:dyDescent="0.25">
      <c r="C204" s="8"/>
      <c r="D204" s="8"/>
    </row>
    <row r="205" spans="3:4" x14ac:dyDescent="0.25">
      <c r="C205" s="8"/>
      <c r="D205" s="8"/>
    </row>
    <row r="206" spans="3:4" x14ac:dyDescent="0.25">
      <c r="C206" s="8"/>
      <c r="D206" s="8"/>
    </row>
    <row r="207" spans="3:4" x14ac:dyDescent="0.25">
      <c r="C207" s="8"/>
      <c r="D207" s="8"/>
    </row>
    <row r="208" spans="3:4" x14ac:dyDescent="0.25">
      <c r="C208" s="8"/>
      <c r="D208" s="8"/>
    </row>
    <row r="209" spans="3:4" x14ac:dyDescent="0.25">
      <c r="C209" s="8"/>
      <c r="D209" s="8"/>
    </row>
    <row r="210" spans="3:4" x14ac:dyDescent="0.25">
      <c r="C210" s="8"/>
      <c r="D210" s="8"/>
    </row>
    <row r="211" spans="3:4" x14ac:dyDescent="0.25">
      <c r="C211" s="8"/>
      <c r="D211" s="8"/>
    </row>
    <row r="212" spans="3:4" x14ac:dyDescent="0.25">
      <c r="C212" s="8"/>
      <c r="D212" s="8"/>
    </row>
    <row r="213" spans="3:4" x14ac:dyDescent="0.25">
      <c r="C213" s="8"/>
      <c r="D213" s="8"/>
    </row>
    <row r="214" spans="3:4" x14ac:dyDescent="0.25">
      <c r="C214" s="8"/>
      <c r="D214" s="8"/>
    </row>
    <row r="215" spans="3:4" x14ac:dyDescent="0.25">
      <c r="C215" s="8"/>
      <c r="D215" s="8"/>
    </row>
    <row r="216" spans="3:4" x14ac:dyDescent="0.25">
      <c r="C216" s="8"/>
      <c r="D216" s="8"/>
    </row>
    <row r="217" spans="3:4" x14ac:dyDescent="0.25">
      <c r="C217" s="8"/>
      <c r="D217" s="8"/>
    </row>
    <row r="218" spans="3:4" x14ac:dyDescent="0.25">
      <c r="C218" s="8"/>
      <c r="D218" s="8"/>
    </row>
    <row r="219" spans="3:4" x14ac:dyDescent="0.25">
      <c r="C219" s="8"/>
      <c r="D219" s="8"/>
    </row>
    <row r="220" spans="3:4" x14ac:dyDescent="0.25">
      <c r="C220" s="8"/>
      <c r="D220" s="8"/>
    </row>
    <row r="221" spans="3:4" x14ac:dyDescent="0.25">
      <c r="C221" s="8"/>
      <c r="D221" s="8"/>
    </row>
    <row r="222" spans="3:4" x14ac:dyDescent="0.25">
      <c r="C222" s="8"/>
      <c r="D222" s="8"/>
    </row>
    <row r="223" spans="3:4" x14ac:dyDescent="0.25">
      <c r="C223" s="8"/>
      <c r="D223" s="8"/>
    </row>
    <row r="224" spans="3:4" x14ac:dyDescent="0.25">
      <c r="C224" s="8"/>
      <c r="D224" s="8"/>
    </row>
    <row r="225" spans="3:4" x14ac:dyDescent="0.25">
      <c r="C225" s="8"/>
      <c r="D225" s="8"/>
    </row>
    <row r="226" spans="3:4" x14ac:dyDescent="0.25">
      <c r="C226" s="8"/>
      <c r="D226" s="8"/>
    </row>
    <row r="227" spans="3:4" x14ac:dyDescent="0.25">
      <c r="C227" s="8"/>
      <c r="D227" s="8"/>
    </row>
    <row r="228" spans="3:4" x14ac:dyDescent="0.25">
      <c r="C228" s="8"/>
      <c r="D228" s="8"/>
    </row>
    <row r="229" spans="3:4" x14ac:dyDescent="0.25">
      <c r="C229" s="8"/>
      <c r="D229" s="8"/>
    </row>
    <row r="230" spans="3:4" x14ac:dyDescent="0.25">
      <c r="C230" s="8"/>
      <c r="D230" s="8"/>
    </row>
    <row r="231" spans="3:4" x14ac:dyDescent="0.25">
      <c r="C231" s="8"/>
      <c r="D231" s="8"/>
    </row>
    <row r="232" spans="3:4" x14ac:dyDescent="0.25">
      <c r="C232" s="8"/>
      <c r="D232" s="8"/>
    </row>
    <row r="233" spans="3:4" x14ac:dyDescent="0.25">
      <c r="C233" s="8"/>
      <c r="D233" s="8"/>
    </row>
    <row r="234" spans="3:4" x14ac:dyDescent="0.25">
      <c r="C234" s="8"/>
      <c r="D234" s="8"/>
    </row>
    <row r="235" spans="3:4" x14ac:dyDescent="0.25">
      <c r="C235" s="8"/>
      <c r="D235" s="8"/>
    </row>
    <row r="236" spans="3:4" x14ac:dyDescent="0.25">
      <c r="C236" s="8"/>
      <c r="D236" s="8"/>
    </row>
    <row r="237" spans="3:4" x14ac:dyDescent="0.25">
      <c r="C237" s="8"/>
      <c r="D237" s="8"/>
    </row>
    <row r="238" spans="3:4" x14ac:dyDescent="0.25">
      <c r="C238" s="8"/>
      <c r="D238" s="8"/>
    </row>
    <row r="239" spans="3:4" x14ac:dyDescent="0.25">
      <c r="C239" s="8"/>
      <c r="D239" s="8"/>
    </row>
    <row r="240" spans="3:4" x14ac:dyDescent="0.25">
      <c r="C240" s="8"/>
      <c r="D240" s="8"/>
    </row>
    <row r="241" spans="3:4" x14ac:dyDescent="0.25">
      <c r="C241" s="8"/>
      <c r="D241" s="8"/>
    </row>
    <row r="242" spans="3:4" x14ac:dyDescent="0.25">
      <c r="C242" s="8"/>
      <c r="D242" s="8"/>
    </row>
    <row r="243" spans="3:4" x14ac:dyDescent="0.25">
      <c r="C243" s="8"/>
      <c r="D243" s="8"/>
    </row>
    <row r="244" spans="3:4" x14ac:dyDescent="0.25">
      <c r="C244" s="8"/>
      <c r="D244" s="8"/>
    </row>
    <row r="245" spans="3:4" x14ac:dyDescent="0.25">
      <c r="C245" s="8"/>
      <c r="D245" s="8"/>
    </row>
    <row r="246" spans="3:4" x14ac:dyDescent="0.25">
      <c r="C246" s="8"/>
      <c r="D246" s="8"/>
    </row>
    <row r="247" spans="3:4" x14ac:dyDescent="0.25">
      <c r="C247" s="8"/>
      <c r="D247" s="8"/>
    </row>
    <row r="248" spans="3:4" x14ac:dyDescent="0.25">
      <c r="C248" s="8"/>
      <c r="D248" s="8"/>
    </row>
    <row r="249" spans="3:4" x14ac:dyDescent="0.25">
      <c r="C249" s="8"/>
      <c r="D249" s="8"/>
    </row>
    <row r="250" spans="3:4" x14ac:dyDescent="0.25">
      <c r="C250" s="8"/>
      <c r="D250" s="8"/>
    </row>
    <row r="251" spans="3:4" x14ac:dyDescent="0.25">
      <c r="C251" s="8"/>
      <c r="D251" s="8"/>
    </row>
    <row r="252" spans="3:4" x14ac:dyDescent="0.25">
      <c r="C252" s="8"/>
      <c r="D252" s="8"/>
    </row>
    <row r="253" spans="3:4" x14ac:dyDescent="0.25">
      <c r="C253" s="8"/>
      <c r="D253" s="8"/>
    </row>
    <row r="254" spans="3:4" x14ac:dyDescent="0.25">
      <c r="C254" s="8"/>
      <c r="D254" s="8"/>
    </row>
    <row r="255" spans="3:4" x14ac:dyDescent="0.25">
      <c r="C255" s="8"/>
      <c r="D255" s="8"/>
    </row>
    <row r="256" spans="3:4" x14ac:dyDescent="0.25">
      <c r="C256" s="8"/>
      <c r="D256" s="8"/>
    </row>
    <row r="257" spans="3:4" x14ac:dyDescent="0.25">
      <c r="C257" s="8"/>
      <c r="D257" s="8"/>
    </row>
    <row r="258" spans="3:4" x14ac:dyDescent="0.25">
      <c r="C258" s="8"/>
      <c r="D258" s="8"/>
    </row>
    <row r="259" spans="3:4" x14ac:dyDescent="0.25">
      <c r="C259" s="8"/>
      <c r="D259" s="8"/>
    </row>
    <row r="260" spans="3:4" x14ac:dyDescent="0.25">
      <c r="C260" s="8"/>
      <c r="D260" s="8"/>
    </row>
    <row r="261" spans="3:4" x14ac:dyDescent="0.25">
      <c r="C261" s="8"/>
      <c r="D261" s="8"/>
    </row>
    <row r="262" spans="3:4" x14ac:dyDescent="0.25">
      <c r="C262" s="8"/>
      <c r="D262" s="8"/>
    </row>
    <row r="263" spans="3:4" x14ac:dyDescent="0.25">
      <c r="C263" s="8"/>
      <c r="D263" s="8"/>
    </row>
    <row r="264" spans="3:4" x14ac:dyDescent="0.25">
      <c r="C264" s="8"/>
      <c r="D264" s="8"/>
    </row>
    <row r="265" spans="3:4" x14ac:dyDescent="0.25">
      <c r="C265" s="8"/>
      <c r="D265" s="8"/>
    </row>
    <row r="266" spans="3:4" x14ac:dyDescent="0.25">
      <c r="C266" s="8"/>
      <c r="D266" s="8"/>
    </row>
    <row r="267" spans="3:4" x14ac:dyDescent="0.25">
      <c r="C267" s="8"/>
      <c r="D267" s="8"/>
    </row>
    <row r="268" spans="3:4" x14ac:dyDescent="0.25">
      <c r="C268" s="8"/>
      <c r="D268" s="8"/>
    </row>
    <row r="269" spans="3:4" x14ac:dyDescent="0.25">
      <c r="C269" s="8"/>
      <c r="D269" s="8"/>
    </row>
    <row r="270" spans="3:4" x14ac:dyDescent="0.25">
      <c r="C270" s="8"/>
      <c r="D270" s="8"/>
    </row>
    <row r="271" spans="3:4" x14ac:dyDescent="0.25">
      <c r="C271" s="8"/>
      <c r="D271" s="8"/>
    </row>
    <row r="272" spans="3:4" x14ac:dyDescent="0.25">
      <c r="C272" s="8"/>
      <c r="D272" s="8"/>
    </row>
    <row r="273" spans="3:4" x14ac:dyDescent="0.25">
      <c r="C273" s="8"/>
      <c r="D273" s="8"/>
    </row>
    <row r="274" spans="3:4" x14ac:dyDescent="0.25">
      <c r="C274" s="8"/>
      <c r="D274" s="8"/>
    </row>
    <row r="275" spans="3:4" x14ac:dyDescent="0.25">
      <c r="C275" s="8"/>
      <c r="D275" s="8"/>
    </row>
    <row r="276" spans="3:4" x14ac:dyDescent="0.25">
      <c r="C276" s="8"/>
      <c r="D276" s="8"/>
    </row>
    <row r="277" spans="3:4" x14ac:dyDescent="0.25">
      <c r="C277" s="8"/>
      <c r="D277" s="8"/>
    </row>
    <row r="278" spans="3:4" x14ac:dyDescent="0.25">
      <c r="C278" s="8"/>
      <c r="D278" s="8"/>
    </row>
    <row r="279" spans="3:4" x14ac:dyDescent="0.25">
      <c r="C279" s="8"/>
      <c r="D279" s="8"/>
    </row>
    <row r="280" spans="3:4" x14ac:dyDescent="0.25">
      <c r="C280" s="8"/>
      <c r="D280" s="8"/>
    </row>
    <row r="281" spans="3:4" x14ac:dyDescent="0.25">
      <c r="C281" s="8"/>
      <c r="D281" s="8"/>
    </row>
    <row r="282" spans="3:4" x14ac:dyDescent="0.25">
      <c r="C282" s="8"/>
      <c r="D282" s="8"/>
    </row>
    <row r="283" spans="3:4" x14ac:dyDescent="0.25">
      <c r="C283" s="8"/>
      <c r="D283" s="8"/>
    </row>
    <row r="284" spans="3:4" x14ac:dyDescent="0.25">
      <c r="C284" s="8"/>
      <c r="D284" s="8"/>
    </row>
    <row r="285" spans="3:4" x14ac:dyDescent="0.25">
      <c r="C285" s="8"/>
      <c r="D285" s="8"/>
    </row>
    <row r="286" spans="3:4" x14ac:dyDescent="0.25">
      <c r="C286" s="8"/>
      <c r="D286" s="8"/>
    </row>
    <row r="287" spans="3:4" x14ac:dyDescent="0.25">
      <c r="C287" s="8"/>
      <c r="D287" s="8"/>
    </row>
    <row r="288" spans="3:4" x14ac:dyDescent="0.25">
      <c r="C288" s="8"/>
      <c r="D288" s="8"/>
    </row>
    <row r="289" spans="3:4" x14ac:dyDescent="0.25">
      <c r="C289" s="8"/>
      <c r="D289" s="8"/>
    </row>
    <row r="290" spans="3:4" x14ac:dyDescent="0.25">
      <c r="C290" s="8"/>
      <c r="D290" s="8"/>
    </row>
    <row r="291" spans="3:4" x14ac:dyDescent="0.25">
      <c r="C291" s="8"/>
      <c r="D291" s="8"/>
    </row>
    <row r="292" spans="3:4" x14ac:dyDescent="0.25">
      <c r="C292" s="8"/>
      <c r="D292" s="8"/>
    </row>
    <row r="293" spans="3:4" x14ac:dyDescent="0.25">
      <c r="C293" s="8"/>
      <c r="D293" s="8"/>
    </row>
    <row r="294" spans="3:4" x14ac:dyDescent="0.25">
      <c r="C294" s="8"/>
      <c r="D294" s="8"/>
    </row>
    <row r="295" spans="3:4" x14ac:dyDescent="0.25">
      <c r="C295" s="8"/>
      <c r="D295" s="8"/>
    </row>
    <row r="296" spans="3:4" x14ac:dyDescent="0.25">
      <c r="C296" s="8"/>
      <c r="D296" s="8"/>
    </row>
    <row r="297" spans="3:4" x14ac:dyDescent="0.25">
      <c r="C297" s="8"/>
      <c r="D297" s="8"/>
    </row>
    <row r="298" spans="3:4" x14ac:dyDescent="0.25">
      <c r="C298" s="8"/>
      <c r="D298" s="8"/>
    </row>
    <row r="299" spans="3:4" x14ac:dyDescent="0.25">
      <c r="C299" s="8"/>
      <c r="D299" s="8"/>
    </row>
    <row r="300" spans="3:4" x14ac:dyDescent="0.25">
      <c r="C300" s="8"/>
      <c r="D300" s="8"/>
    </row>
    <row r="301" spans="3:4" x14ac:dyDescent="0.25">
      <c r="C301" s="8"/>
      <c r="D301" s="8"/>
    </row>
    <row r="302" spans="3:4" x14ac:dyDescent="0.25">
      <c r="C302" s="8"/>
      <c r="D302" s="8"/>
    </row>
    <row r="303" spans="3:4" x14ac:dyDescent="0.25">
      <c r="C303" s="8"/>
      <c r="D303" s="8"/>
    </row>
    <row r="304" spans="3:4" x14ac:dyDescent="0.25">
      <c r="C304" s="8"/>
      <c r="D304" s="8"/>
    </row>
    <row r="305" spans="3:4" x14ac:dyDescent="0.25">
      <c r="C305" s="8"/>
      <c r="D305" s="8"/>
    </row>
    <row r="306" spans="3:4" x14ac:dyDescent="0.25">
      <c r="C306" s="8"/>
      <c r="D306" s="8"/>
    </row>
    <row r="307" spans="3:4" x14ac:dyDescent="0.25">
      <c r="C307" s="8"/>
      <c r="D307" s="8"/>
    </row>
    <row r="308" spans="3:4" x14ac:dyDescent="0.25">
      <c r="C308" s="8"/>
      <c r="D308" s="8"/>
    </row>
    <row r="309" spans="3:4" x14ac:dyDescent="0.25">
      <c r="C309" s="8"/>
      <c r="D309" s="8"/>
    </row>
    <row r="310" spans="3:4" x14ac:dyDescent="0.25">
      <c r="C310" s="8"/>
      <c r="D310" s="8"/>
    </row>
    <row r="311" spans="3:4" x14ac:dyDescent="0.25">
      <c r="C311" s="8"/>
      <c r="D311" s="8"/>
    </row>
    <row r="312" spans="3:4" x14ac:dyDescent="0.25">
      <c r="C312" s="8"/>
      <c r="D312" s="8"/>
    </row>
    <row r="313" spans="3:4" x14ac:dyDescent="0.25">
      <c r="C313" s="8"/>
      <c r="D313" s="8"/>
    </row>
    <row r="314" spans="3:4" x14ac:dyDescent="0.25">
      <c r="C314" s="8"/>
      <c r="D314" s="8"/>
    </row>
    <row r="315" spans="3:4" x14ac:dyDescent="0.25">
      <c r="C315" s="8"/>
      <c r="D315" s="8"/>
    </row>
    <row r="316" spans="3:4" x14ac:dyDescent="0.25">
      <c r="C316" s="8"/>
      <c r="D316" s="8"/>
    </row>
    <row r="317" spans="3:4" x14ac:dyDescent="0.25">
      <c r="C317" s="8"/>
      <c r="D317" s="8"/>
    </row>
    <row r="318" spans="3:4" x14ac:dyDescent="0.25">
      <c r="C318" s="8"/>
      <c r="D318" s="8"/>
    </row>
    <row r="319" spans="3:4" x14ac:dyDescent="0.25">
      <c r="C319" s="8"/>
      <c r="D319" s="8"/>
    </row>
    <row r="320" spans="3:4" x14ac:dyDescent="0.25">
      <c r="C320" s="8"/>
      <c r="D320" s="8"/>
    </row>
    <row r="321" spans="3:4" x14ac:dyDescent="0.25">
      <c r="C321" s="8"/>
      <c r="D321" s="8"/>
    </row>
    <row r="322" spans="3:4" x14ac:dyDescent="0.25">
      <c r="C322" s="8"/>
      <c r="D322" s="8"/>
    </row>
    <row r="323" spans="3:4" x14ac:dyDescent="0.25">
      <c r="C323" s="8"/>
      <c r="D323" s="8"/>
    </row>
    <row r="324" spans="3:4" x14ac:dyDescent="0.25">
      <c r="C324" s="8"/>
      <c r="D324" s="8"/>
    </row>
    <row r="325" spans="3:4" x14ac:dyDescent="0.25">
      <c r="C325" s="8"/>
      <c r="D325" s="8"/>
    </row>
    <row r="326" spans="3:4" x14ac:dyDescent="0.25">
      <c r="C326" s="8"/>
      <c r="D326" s="8"/>
    </row>
    <row r="327" spans="3:4" x14ac:dyDescent="0.25">
      <c r="C327" s="8"/>
      <c r="D327" s="8"/>
    </row>
    <row r="328" spans="3:4" x14ac:dyDescent="0.25">
      <c r="C328" s="8"/>
      <c r="D328" s="8"/>
    </row>
    <row r="329" spans="3:4" x14ac:dyDescent="0.25">
      <c r="C329" s="8"/>
      <c r="D329" s="8"/>
    </row>
    <row r="330" spans="3:4" x14ac:dyDescent="0.25">
      <c r="C330" s="8"/>
      <c r="D330" s="8"/>
    </row>
    <row r="331" spans="3:4" x14ac:dyDescent="0.25">
      <c r="C331" s="8"/>
      <c r="D331" s="8"/>
    </row>
    <row r="332" spans="3:4" x14ac:dyDescent="0.25">
      <c r="C332" s="8"/>
      <c r="D332" s="8"/>
    </row>
    <row r="333" spans="3:4" x14ac:dyDescent="0.25">
      <c r="C333" s="8"/>
      <c r="D333" s="8"/>
    </row>
    <row r="334" spans="3:4" x14ac:dyDescent="0.25">
      <c r="C334" s="8"/>
      <c r="D334" s="8"/>
    </row>
    <row r="335" spans="3:4" x14ac:dyDescent="0.25">
      <c r="C335" s="8"/>
      <c r="D335" s="8"/>
    </row>
    <row r="336" spans="3:4" x14ac:dyDescent="0.25">
      <c r="C336" s="8"/>
      <c r="D336" s="8"/>
    </row>
    <row r="337" spans="3:4" x14ac:dyDescent="0.25">
      <c r="C337" s="8"/>
      <c r="D337" s="8"/>
    </row>
    <row r="338" spans="3:4" x14ac:dyDescent="0.25">
      <c r="C338" s="8"/>
      <c r="D338" s="8"/>
    </row>
    <row r="339" spans="3:4" x14ac:dyDescent="0.25">
      <c r="C339" s="8"/>
      <c r="D339" s="8"/>
    </row>
    <row r="340" spans="3:4" x14ac:dyDescent="0.25">
      <c r="C340" s="8"/>
      <c r="D340" s="8"/>
    </row>
    <row r="341" spans="3:4" x14ac:dyDescent="0.25">
      <c r="C341" s="8"/>
      <c r="D341" s="8"/>
    </row>
    <row r="342" spans="3:4" x14ac:dyDescent="0.25">
      <c r="C342" s="8"/>
      <c r="D342" s="8"/>
    </row>
    <row r="343" spans="3:4" x14ac:dyDescent="0.25">
      <c r="C343" s="8"/>
      <c r="D343" s="8"/>
    </row>
    <row r="344" spans="3:4" x14ac:dyDescent="0.25">
      <c r="C344" s="8"/>
      <c r="D344" s="8"/>
    </row>
    <row r="345" spans="3:4" x14ac:dyDescent="0.25">
      <c r="C345" s="8"/>
      <c r="D345" s="8"/>
    </row>
    <row r="346" spans="3:4" x14ac:dyDescent="0.25">
      <c r="C346" s="8"/>
      <c r="D346" s="8"/>
    </row>
    <row r="347" spans="3:4" x14ac:dyDescent="0.25">
      <c r="C347" s="8"/>
      <c r="D347" s="8"/>
    </row>
    <row r="348" spans="3:4" x14ac:dyDescent="0.25">
      <c r="C348" s="8"/>
      <c r="D348" s="8"/>
    </row>
    <row r="349" spans="3:4" x14ac:dyDescent="0.25">
      <c r="C349" s="8"/>
      <c r="D349" s="8"/>
    </row>
    <row r="350" spans="3:4" x14ac:dyDescent="0.25">
      <c r="C350" s="8"/>
      <c r="D350" s="8"/>
    </row>
    <row r="351" spans="3:4" x14ac:dyDescent="0.25">
      <c r="C351" s="8"/>
      <c r="D351" s="8"/>
    </row>
    <row r="352" spans="3:4" x14ac:dyDescent="0.25">
      <c r="C352" s="8"/>
      <c r="D352" s="8"/>
    </row>
    <row r="353" spans="3:4" x14ac:dyDescent="0.25">
      <c r="C353" s="8"/>
      <c r="D353" s="8"/>
    </row>
    <row r="354" spans="3:4" x14ac:dyDescent="0.25">
      <c r="C354" s="8"/>
      <c r="D354" s="8"/>
    </row>
    <row r="355" spans="3:4" x14ac:dyDescent="0.25">
      <c r="C355" s="8"/>
      <c r="D355" s="8"/>
    </row>
    <row r="356" spans="3:4" x14ac:dyDescent="0.25">
      <c r="C356" s="8"/>
      <c r="D356" s="8"/>
    </row>
    <row r="357" spans="3:4" x14ac:dyDescent="0.25">
      <c r="C357" s="8"/>
      <c r="D357" s="8"/>
    </row>
    <row r="358" spans="3:4" x14ac:dyDescent="0.25">
      <c r="C358" s="8"/>
      <c r="D358" s="8"/>
    </row>
    <row r="359" spans="3:4" x14ac:dyDescent="0.25">
      <c r="C359" s="8"/>
      <c r="D359" s="8"/>
    </row>
    <row r="360" spans="3:4" x14ac:dyDescent="0.25">
      <c r="C360" s="8"/>
      <c r="D360" s="8"/>
    </row>
    <row r="361" spans="3:4" x14ac:dyDescent="0.25">
      <c r="C361" s="8"/>
      <c r="D361" s="8"/>
    </row>
    <row r="362" spans="3:4" x14ac:dyDescent="0.25">
      <c r="C362" s="8"/>
      <c r="D362" s="8"/>
    </row>
    <row r="363" spans="3:4" x14ac:dyDescent="0.25">
      <c r="C363" s="8"/>
      <c r="D363" s="8"/>
    </row>
    <row r="364" spans="3:4" x14ac:dyDescent="0.25">
      <c r="C364" s="8"/>
      <c r="D364" s="8"/>
    </row>
    <row r="365" spans="3:4" x14ac:dyDescent="0.25">
      <c r="C365" s="8"/>
      <c r="D365" s="8"/>
    </row>
    <row r="366" spans="3:4" x14ac:dyDescent="0.25">
      <c r="C366" s="8"/>
      <c r="D366" s="8"/>
    </row>
    <row r="367" spans="3:4" x14ac:dyDescent="0.25">
      <c r="C367" s="8"/>
      <c r="D367" s="8"/>
    </row>
    <row r="368" spans="3:4" x14ac:dyDescent="0.25">
      <c r="C368" s="8"/>
      <c r="D368" s="8"/>
    </row>
    <row r="369" spans="3:4" x14ac:dyDescent="0.25">
      <c r="C369" s="8"/>
      <c r="D369" s="8"/>
    </row>
    <row r="370" spans="3:4" x14ac:dyDescent="0.25">
      <c r="C370" s="8"/>
      <c r="D370" s="8"/>
    </row>
    <row r="371" spans="3:4" x14ac:dyDescent="0.25">
      <c r="C371" s="8"/>
      <c r="D371" s="8"/>
    </row>
    <row r="372" spans="3:4" x14ac:dyDescent="0.25">
      <c r="C372" s="8"/>
      <c r="D372" s="8"/>
    </row>
    <row r="373" spans="3:4" x14ac:dyDescent="0.25">
      <c r="C373" s="8"/>
      <c r="D373" s="8"/>
    </row>
    <row r="374" spans="3:4" x14ac:dyDescent="0.25">
      <c r="C374" s="8"/>
      <c r="D374" s="8"/>
    </row>
    <row r="375" spans="3:4" x14ac:dyDescent="0.25">
      <c r="C375" s="8"/>
      <c r="D375" s="8"/>
    </row>
    <row r="376" spans="3:4" x14ac:dyDescent="0.25">
      <c r="C376" s="8"/>
      <c r="D376" s="8"/>
    </row>
    <row r="377" spans="3:4" x14ac:dyDescent="0.25">
      <c r="C377" s="8"/>
      <c r="D377" s="8"/>
    </row>
    <row r="378" spans="3:4" x14ac:dyDescent="0.25">
      <c r="C378" s="8"/>
      <c r="D378" s="8"/>
    </row>
    <row r="379" spans="3:4" x14ac:dyDescent="0.25">
      <c r="C379" s="8"/>
      <c r="D379" s="8"/>
    </row>
    <row r="380" spans="3:4" x14ac:dyDescent="0.25">
      <c r="C380" s="8"/>
      <c r="D380" s="8"/>
    </row>
    <row r="381" spans="3:4" x14ac:dyDescent="0.25">
      <c r="C381" s="8"/>
      <c r="D381" s="8"/>
    </row>
    <row r="382" spans="3:4" x14ac:dyDescent="0.25">
      <c r="C382" s="8"/>
      <c r="D382" s="8"/>
    </row>
    <row r="383" spans="3:4" x14ac:dyDescent="0.25">
      <c r="C383" s="8"/>
      <c r="D383" s="8"/>
    </row>
    <row r="384" spans="3:4" x14ac:dyDescent="0.25">
      <c r="C384" s="8"/>
      <c r="D384" s="8"/>
    </row>
    <row r="385" spans="3:4" x14ac:dyDescent="0.25">
      <c r="C385" s="8"/>
      <c r="D385" s="8"/>
    </row>
    <row r="386" spans="3:4" x14ac:dyDescent="0.25">
      <c r="C386" s="8"/>
      <c r="D386" s="8"/>
    </row>
    <row r="387" spans="3:4" x14ac:dyDescent="0.25">
      <c r="C387" s="8"/>
      <c r="D387" s="8"/>
    </row>
    <row r="388" spans="3:4" x14ac:dyDescent="0.25">
      <c r="C388" s="8"/>
      <c r="D388" s="8"/>
    </row>
    <row r="389" spans="3:4" x14ac:dyDescent="0.25">
      <c r="C389" s="8"/>
      <c r="D389" s="8"/>
    </row>
    <row r="390" spans="3:4" x14ac:dyDescent="0.25">
      <c r="C390" s="8"/>
      <c r="D390" s="8"/>
    </row>
    <row r="391" spans="3:4" x14ac:dyDescent="0.25">
      <c r="C391" s="8"/>
      <c r="D391" s="8"/>
    </row>
    <row r="392" spans="3:4" x14ac:dyDescent="0.25">
      <c r="C392" s="8"/>
      <c r="D392" s="8"/>
    </row>
    <row r="393" spans="3:4" x14ac:dyDescent="0.25">
      <c r="C393" s="8"/>
      <c r="D393" s="8"/>
    </row>
    <row r="394" spans="3:4" x14ac:dyDescent="0.25">
      <c r="C394" s="8"/>
      <c r="D394" s="8"/>
    </row>
    <row r="395" spans="3:4" x14ac:dyDescent="0.25">
      <c r="C395" s="8"/>
      <c r="D395" s="8"/>
    </row>
    <row r="396" spans="3:4" x14ac:dyDescent="0.25">
      <c r="C396" s="8"/>
      <c r="D396" s="8"/>
    </row>
    <row r="397" spans="3:4" x14ac:dyDescent="0.25">
      <c r="C397" s="8"/>
      <c r="D397" s="8"/>
    </row>
    <row r="398" spans="3:4" x14ac:dyDescent="0.25">
      <c r="C398" s="8"/>
      <c r="D398" s="8"/>
    </row>
    <row r="399" spans="3:4" x14ac:dyDescent="0.25">
      <c r="C399" s="8"/>
      <c r="D399" s="8"/>
    </row>
    <row r="400" spans="3:4" x14ac:dyDescent="0.25">
      <c r="C400" s="8"/>
      <c r="D400" s="8"/>
    </row>
    <row r="401" spans="3:4" x14ac:dyDescent="0.25">
      <c r="C401" s="8"/>
      <c r="D401" s="8"/>
    </row>
    <row r="402" spans="3:4" x14ac:dyDescent="0.25">
      <c r="C402" s="8"/>
      <c r="D402" s="8"/>
    </row>
    <row r="403" spans="3:4" x14ac:dyDescent="0.25">
      <c r="C403" s="8"/>
      <c r="D403" s="8"/>
    </row>
    <row r="404" spans="3:4" x14ac:dyDescent="0.25">
      <c r="C404" s="8"/>
      <c r="D404" s="8"/>
    </row>
    <row r="405" spans="3:4" x14ac:dyDescent="0.25">
      <c r="C405" s="8"/>
      <c r="D405" s="8"/>
    </row>
    <row r="406" spans="3:4" x14ac:dyDescent="0.25">
      <c r="C406" s="8"/>
      <c r="D406" s="8"/>
    </row>
    <row r="407" spans="3:4" x14ac:dyDescent="0.25">
      <c r="C407" s="8"/>
      <c r="D407" s="8"/>
    </row>
    <row r="408" spans="3:4" x14ac:dyDescent="0.25">
      <c r="C408" s="8"/>
      <c r="D408" s="8"/>
    </row>
    <row r="409" spans="3:4" x14ac:dyDescent="0.25">
      <c r="C409" s="8"/>
      <c r="D409" s="8"/>
    </row>
    <row r="410" spans="3:4" x14ac:dyDescent="0.25">
      <c r="C410" s="8"/>
      <c r="D410" s="8"/>
    </row>
    <row r="411" spans="3:4" x14ac:dyDescent="0.25">
      <c r="C411" s="8"/>
      <c r="D411" s="8"/>
    </row>
    <row r="412" spans="3:4" x14ac:dyDescent="0.25">
      <c r="C412" s="8"/>
      <c r="D412" s="8"/>
    </row>
    <row r="413" spans="3:4" x14ac:dyDescent="0.25">
      <c r="C413" s="8"/>
      <c r="D413" s="8"/>
    </row>
    <row r="414" spans="3:4" x14ac:dyDescent="0.25">
      <c r="C414" s="8"/>
      <c r="D414" s="8"/>
    </row>
    <row r="415" spans="3:4" x14ac:dyDescent="0.25">
      <c r="C415" s="8"/>
      <c r="D415" s="8"/>
    </row>
    <row r="416" spans="3:4" x14ac:dyDescent="0.25">
      <c r="C416" s="8"/>
      <c r="D416" s="8"/>
    </row>
    <row r="417" spans="3:4" x14ac:dyDescent="0.25">
      <c r="C417" s="8"/>
      <c r="D417" s="8"/>
    </row>
    <row r="418" spans="3:4" x14ac:dyDescent="0.25">
      <c r="C418" s="8"/>
      <c r="D418" s="8"/>
    </row>
    <row r="419" spans="3:4" x14ac:dyDescent="0.25">
      <c r="C419" s="8"/>
      <c r="D419" s="8"/>
    </row>
    <row r="420" spans="3:4" x14ac:dyDescent="0.25">
      <c r="C420" s="8"/>
      <c r="D420" s="8"/>
    </row>
    <row r="421" spans="3:4" x14ac:dyDescent="0.25">
      <c r="C421" s="8"/>
      <c r="D421" s="8"/>
    </row>
    <row r="422" spans="3:4" x14ac:dyDescent="0.25">
      <c r="C422" s="8"/>
      <c r="D422" s="8"/>
    </row>
    <row r="423" spans="3:4" x14ac:dyDescent="0.25">
      <c r="C423" s="8"/>
      <c r="D423" s="8"/>
    </row>
    <row r="424" spans="3:4" x14ac:dyDescent="0.25">
      <c r="C424" s="8"/>
      <c r="D424" s="8"/>
    </row>
    <row r="425" spans="3:4" x14ac:dyDescent="0.25">
      <c r="C425" s="8"/>
      <c r="D425" s="8"/>
    </row>
    <row r="426" spans="3:4" x14ac:dyDescent="0.25">
      <c r="C426" s="8"/>
      <c r="D426" s="8"/>
    </row>
    <row r="427" spans="3:4" x14ac:dyDescent="0.25">
      <c r="C427" s="8"/>
      <c r="D427" s="8"/>
    </row>
    <row r="428" spans="3:4" x14ac:dyDescent="0.25">
      <c r="C428" s="8"/>
      <c r="D428" s="8"/>
    </row>
    <row r="429" spans="3:4" x14ac:dyDescent="0.25">
      <c r="C429" s="8"/>
      <c r="D429" s="8"/>
    </row>
    <row r="430" spans="3:4" x14ac:dyDescent="0.25">
      <c r="C430" s="8"/>
      <c r="D430" s="8"/>
    </row>
    <row r="431" spans="3:4" x14ac:dyDescent="0.25">
      <c r="C431" s="8"/>
      <c r="D431" s="8"/>
    </row>
    <row r="432" spans="3:4" x14ac:dyDescent="0.25">
      <c r="C432" s="8"/>
      <c r="D432" s="8"/>
    </row>
    <row r="433" spans="3:4" x14ac:dyDescent="0.25">
      <c r="C433" s="8"/>
      <c r="D433" s="8"/>
    </row>
    <row r="434" spans="3:4" x14ac:dyDescent="0.25">
      <c r="C434" s="8"/>
      <c r="D434" s="8"/>
    </row>
    <row r="435" spans="3:4" x14ac:dyDescent="0.25">
      <c r="C435" s="8"/>
      <c r="D435" s="8"/>
    </row>
    <row r="436" spans="3:4" x14ac:dyDescent="0.25">
      <c r="C436" s="8"/>
      <c r="D436" s="8"/>
    </row>
    <row r="437" spans="3:4" x14ac:dyDescent="0.25">
      <c r="C437" s="8"/>
      <c r="D437" s="8"/>
    </row>
    <row r="438" spans="3:4" x14ac:dyDescent="0.25">
      <c r="C438" s="8"/>
      <c r="D438" s="8"/>
    </row>
    <row r="439" spans="3:4" x14ac:dyDescent="0.25">
      <c r="C439" s="8"/>
      <c r="D439" s="8"/>
    </row>
    <row r="440" spans="3:4" x14ac:dyDescent="0.25">
      <c r="C440" s="8"/>
      <c r="D440" s="8"/>
    </row>
    <row r="441" spans="3:4" x14ac:dyDescent="0.25">
      <c r="C441" s="8"/>
      <c r="D441" s="8"/>
    </row>
    <row r="442" spans="3:4" x14ac:dyDescent="0.25">
      <c r="C442" s="8"/>
      <c r="D442" s="8"/>
    </row>
    <row r="443" spans="3:4" x14ac:dyDescent="0.25">
      <c r="C443" s="8"/>
      <c r="D443" s="8"/>
    </row>
    <row r="444" spans="3:4" x14ac:dyDescent="0.25">
      <c r="C444" s="8"/>
      <c r="D444" s="8"/>
    </row>
    <row r="445" spans="3:4" x14ac:dyDescent="0.25">
      <c r="C445" s="8"/>
      <c r="D445" s="8"/>
    </row>
    <row r="446" spans="3:4" x14ac:dyDescent="0.25">
      <c r="C446" s="8"/>
      <c r="D446" s="8"/>
    </row>
    <row r="447" spans="3:4" x14ac:dyDescent="0.25">
      <c r="C447" s="8"/>
      <c r="D447" s="8"/>
    </row>
    <row r="448" spans="3:4" x14ac:dyDescent="0.25">
      <c r="C448" s="8"/>
      <c r="D448" s="8"/>
    </row>
    <row r="449" spans="3:4" x14ac:dyDescent="0.25">
      <c r="C449" s="8"/>
      <c r="D449" s="8"/>
    </row>
    <row r="450" spans="3:4" x14ac:dyDescent="0.25">
      <c r="C450" s="8"/>
      <c r="D450" s="8"/>
    </row>
    <row r="451" spans="3:4" x14ac:dyDescent="0.25">
      <c r="C451" s="8"/>
      <c r="D451" s="8"/>
    </row>
    <row r="452" spans="3:4" x14ac:dyDescent="0.25">
      <c r="C452" s="8"/>
      <c r="D452" s="8"/>
    </row>
    <row r="453" spans="3:4" x14ac:dyDescent="0.25">
      <c r="C453" s="8"/>
      <c r="D453" s="8"/>
    </row>
    <row r="454" spans="3:4" x14ac:dyDescent="0.25">
      <c r="C454" s="8"/>
      <c r="D454" s="8"/>
    </row>
    <row r="455" spans="3:4" x14ac:dyDescent="0.25">
      <c r="C455" s="8"/>
      <c r="D455" s="8"/>
    </row>
    <row r="456" spans="3:4" x14ac:dyDescent="0.25">
      <c r="C456" s="8"/>
      <c r="D456" s="8"/>
    </row>
    <row r="457" spans="3:4" x14ac:dyDescent="0.25">
      <c r="C457" s="8"/>
      <c r="D457" s="8"/>
    </row>
    <row r="458" spans="3:4" x14ac:dyDescent="0.25">
      <c r="C458" s="8"/>
      <c r="D458" s="8"/>
    </row>
    <row r="459" spans="3:4" x14ac:dyDescent="0.25">
      <c r="C459" s="8"/>
      <c r="D459" s="8"/>
    </row>
    <row r="460" spans="3:4" x14ac:dyDescent="0.25">
      <c r="C460" s="8"/>
      <c r="D460" s="8"/>
    </row>
    <row r="461" spans="3:4" x14ac:dyDescent="0.25">
      <c r="C461" s="8"/>
      <c r="D461" s="8"/>
    </row>
    <row r="462" spans="3:4" x14ac:dyDescent="0.25">
      <c r="C462" s="8"/>
      <c r="D462" s="8"/>
    </row>
    <row r="463" spans="3:4" x14ac:dyDescent="0.25">
      <c r="C463" s="8"/>
      <c r="D463" s="8"/>
    </row>
    <row r="464" spans="3:4" x14ac:dyDescent="0.25">
      <c r="C464" s="8"/>
      <c r="D464" s="8"/>
    </row>
    <row r="465" spans="3:4" x14ac:dyDescent="0.25">
      <c r="C465" s="8"/>
      <c r="D465" s="8"/>
    </row>
    <row r="466" spans="3:4" x14ac:dyDescent="0.25">
      <c r="C466" s="8"/>
      <c r="D466" s="8"/>
    </row>
    <row r="467" spans="3:4" x14ac:dyDescent="0.25">
      <c r="C467" s="8"/>
      <c r="D467" s="8"/>
    </row>
    <row r="468" spans="3:4" x14ac:dyDescent="0.25">
      <c r="C468" s="8"/>
      <c r="D468" s="8"/>
    </row>
    <row r="469" spans="3:4" x14ac:dyDescent="0.25">
      <c r="C469" s="8"/>
      <c r="D469" s="8"/>
    </row>
    <row r="470" spans="3:4" x14ac:dyDescent="0.25">
      <c r="C470" s="8"/>
      <c r="D470" s="8"/>
    </row>
    <row r="471" spans="3:4" x14ac:dyDescent="0.25">
      <c r="C471" s="8"/>
      <c r="D471" s="8"/>
    </row>
    <row r="472" spans="3:4" x14ac:dyDescent="0.25">
      <c r="C472" s="8"/>
      <c r="D472" s="8"/>
    </row>
    <row r="473" spans="3:4" x14ac:dyDescent="0.25">
      <c r="C473" s="8"/>
      <c r="D473" s="8"/>
    </row>
    <row r="474" spans="3:4" x14ac:dyDescent="0.25">
      <c r="C474" s="8"/>
      <c r="D474" s="8"/>
    </row>
    <row r="475" spans="3:4" x14ac:dyDescent="0.25">
      <c r="C475" s="8"/>
      <c r="D475" s="8"/>
    </row>
    <row r="476" spans="3:4" x14ac:dyDescent="0.25">
      <c r="C476" s="8"/>
      <c r="D476" s="8"/>
    </row>
    <row r="477" spans="3:4" x14ac:dyDescent="0.25">
      <c r="C477" s="8"/>
      <c r="D477" s="8"/>
    </row>
    <row r="478" spans="3:4" x14ac:dyDescent="0.25">
      <c r="C478" s="8"/>
      <c r="D478" s="8"/>
    </row>
    <row r="479" spans="3:4" x14ac:dyDescent="0.25">
      <c r="C479" s="8"/>
      <c r="D479" s="8"/>
    </row>
    <row r="480" spans="3:4" x14ac:dyDescent="0.25">
      <c r="C480" s="8"/>
      <c r="D480" s="8"/>
    </row>
    <row r="481" spans="3:4" x14ac:dyDescent="0.25">
      <c r="C481" s="8"/>
      <c r="D481" s="8"/>
    </row>
    <row r="482" spans="3:4" x14ac:dyDescent="0.25">
      <c r="C482" s="8"/>
      <c r="D482" s="8"/>
    </row>
    <row r="483" spans="3:4" x14ac:dyDescent="0.25">
      <c r="C483" s="8"/>
      <c r="D483" s="8"/>
    </row>
    <row r="484" spans="3:4" x14ac:dyDescent="0.25">
      <c r="C484" s="8"/>
      <c r="D484" s="8"/>
    </row>
    <row r="485" spans="3:4" x14ac:dyDescent="0.25">
      <c r="C485" s="8"/>
      <c r="D485" s="8"/>
    </row>
    <row r="486" spans="3:4" x14ac:dyDescent="0.25">
      <c r="C486" s="8"/>
      <c r="D486" s="8"/>
    </row>
    <row r="487" spans="3:4" x14ac:dyDescent="0.25">
      <c r="C487" s="8"/>
      <c r="D487" s="8"/>
    </row>
    <row r="488" spans="3:4" x14ac:dyDescent="0.25">
      <c r="C488" s="8"/>
      <c r="D488" s="8"/>
    </row>
    <row r="489" spans="3:4" x14ac:dyDescent="0.25">
      <c r="C489" s="8"/>
      <c r="D489" s="8"/>
    </row>
    <row r="490" spans="3:4" x14ac:dyDescent="0.25">
      <c r="C490" s="8"/>
      <c r="D490" s="8"/>
    </row>
    <row r="491" spans="3:4" x14ac:dyDescent="0.25">
      <c r="C491" s="8"/>
      <c r="D491" s="8"/>
    </row>
    <row r="492" spans="3:4" x14ac:dyDescent="0.25">
      <c r="C492" s="8"/>
      <c r="D49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AF83-E3DB-43CB-A1C9-AB9BDCA62399}">
  <dimension ref="A1:J16"/>
  <sheetViews>
    <sheetView workbookViewId="0">
      <selection activeCell="B19" sqref="B19"/>
    </sheetView>
  </sheetViews>
  <sheetFormatPr defaultRowHeight="12.75" x14ac:dyDescent="0.2"/>
  <cols>
    <col min="2" max="2" width="76.28515625" customWidth="1"/>
  </cols>
  <sheetData>
    <row r="1" spans="1:10" x14ac:dyDescent="0.2">
      <c r="A1" s="21" t="s">
        <v>33</v>
      </c>
      <c r="B1" s="21" t="s">
        <v>34</v>
      </c>
      <c r="C1" t="s">
        <v>0</v>
      </c>
      <c r="D1" t="s">
        <v>8</v>
      </c>
      <c r="E1" t="s">
        <v>4</v>
      </c>
      <c r="F1" t="s">
        <v>1</v>
      </c>
      <c r="G1" t="s">
        <v>6</v>
      </c>
      <c r="H1" t="s">
        <v>2</v>
      </c>
      <c r="I1" t="s">
        <v>5</v>
      </c>
      <c r="J1" t="s">
        <v>3</v>
      </c>
    </row>
    <row r="2" spans="1:10" x14ac:dyDescent="0.2">
      <c r="A2">
        <v>1</v>
      </c>
      <c r="B2" t="s">
        <v>27</v>
      </c>
      <c r="C2">
        <v>10</v>
      </c>
      <c r="D2">
        <v>-298.87862999999999</v>
      </c>
      <c r="E2">
        <v>597.75725999999997</v>
      </c>
      <c r="F2">
        <v>617.75725999999997</v>
      </c>
      <c r="G2">
        <v>617.81031039787797</v>
      </c>
      <c r="H2">
        <v>0</v>
      </c>
      <c r="I2">
        <v>0.20821060509574904</v>
      </c>
      <c r="J2">
        <v>1</v>
      </c>
    </row>
    <row r="3" spans="1:10" x14ac:dyDescent="0.2">
      <c r="A3">
        <v>2</v>
      </c>
      <c r="B3" t="s">
        <v>32</v>
      </c>
      <c r="C3">
        <v>5</v>
      </c>
      <c r="D3">
        <v>-304.16647999999998</v>
      </c>
      <c r="E3">
        <v>608.33295999999996</v>
      </c>
      <c r="F3">
        <v>618.33295999999996</v>
      </c>
      <c r="G3">
        <v>618.34741086705196</v>
      </c>
      <c r="H3">
        <v>0.53710046917399268</v>
      </c>
      <c r="I3">
        <v>0.15917430463802604</v>
      </c>
      <c r="J3">
        <v>0.76448701815561759</v>
      </c>
    </row>
    <row r="4" spans="1:10" x14ac:dyDescent="0.2">
      <c r="A4">
        <v>3</v>
      </c>
      <c r="B4" t="s">
        <v>25</v>
      </c>
      <c r="C4">
        <v>7</v>
      </c>
      <c r="D4">
        <v>-302.68572999999998</v>
      </c>
      <c r="E4">
        <v>605.37145999999996</v>
      </c>
      <c r="F4">
        <v>619.37145999999996</v>
      </c>
      <c r="G4">
        <v>619.39844795180716</v>
      </c>
      <c r="H4">
        <v>1.5881375539291867</v>
      </c>
      <c r="I4">
        <v>9.4111600270175941E-2</v>
      </c>
      <c r="J4">
        <v>0.45200195363198326</v>
      </c>
    </row>
    <row r="5" spans="1:10" x14ac:dyDescent="0.2">
      <c r="A5">
        <v>4</v>
      </c>
      <c r="B5" t="s">
        <v>26</v>
      </c>
      <c r="C5">
        <v>7</v>
      </c>
      <c r="D5">
        <v>-302.81686000000002</v>
      </c>
      <c r="E5">
        <v>605.63372000000004</v>
      </c>
      <c r="F5">
        <v>619.63372000000004</v>
      </c>
      <c r="G5">
        <v>619.66070795180724</v>
      </c>
      <c r="H5">
        <v>1.8503975539292696</v>
      </c>
      <c r="I5">
        <v>8.2545636903041592E-2</v>
      </c>
      <c r="J5">
        <v>0.39645260559653833</v>
      </c>
    </row>
    <row r="6" spans="1:10" x14ac:dyDescent="0.2">
      <c r="A6">
        <v>5</v>
      </c>
      <c r="B6" t="s">
        <v>21</v>
      </c>
      <c r="C6">
        <v>6</v>
      </c>
      <c r="D6">
        <v>-303.90929999999997</v>
      </c>
      <c r="E6">
        <v>607.81859999999995</v>
      </c>
      <c r="F6">
        <v>619.81859999999995</v>
      </c>
      <c r="G6">
        <v>619.83883608768963</v>
      </c>
      <c r="H6">
        <v>2.0285256898116586</v>
      </c>
      <c r="I6">
        <v>7.5511672506258176E-2</v>
      </c>
      <c r="J6">
        <v>0.3626696751182914</v>
      </c>
    </row>
    <row r="7" spans="1:10" x14ac:dyDescent="0.2">
      <c r="A7">
        <v>6</v>
      </c>
      <c r="B7" t="s">
        <v>17</v>
      </c>
      <c r="C7">
        <v>6</v>
      </c>
      <c r="D7">
        <v>-304.02050000000003</v>
      </c>
      <c r="E7">
        <v>608.04100000000005</v>
      </c>
      <c r="F7">
        <v>620.04100000000005</v>
      </c>
      <c r="G7">
        <v>620.06123608768974</v>
      </c>
      <c r="H7">
        <v>2.2509256898117656</v>
      </c>
      <c r="I7">
        <v>6.7564807409417671E-2</v>
      </c>
      <c r="J7">
        <v>0.32450223838668968</v>
      </c>
    </row>
    <row r="8" spans="1:10" x14ac:dyDescent="0.2">
      <c r="A8">
        <v>7</v>
      </c>
      <c r="B8" t="s">
        <v>19</v>
      </c>
      <c r="C8">
        <v>6</v>
      </c>
      <c r="D8">
        <v>-304.1395</v>
      </c>
      <c r="E8">
        <v>608.279</v>
      </c>
      <c r="F8">
        <v>620.279</v>
      </c>
      <c r="G8">
        <v>620.29923608768968</v>
      </c>
      <c r="H8">
        <v>2.4889256898117083</v>
      </c>
      <c r="I8">
        <v>5.9984563075061524E-2</v>
      </c>
      <c r="J8">
        <v>0.28809561860442529</v>
      </c>
    </row>
    <row r="9" spans="1:10" x14ac:dyDescent="0.2">
      <c r="A9">
        <v>8</v>
      </c>
      <c r="B9" t="s">
        <v>23</v>
      </c>
      <c r="C9">
        <v>6</v>
      </c>
      <c r="D9">
        <v>-304.16539999999998</v>
      </c>
      <c r="E9">
        <v>608.33079999999995</v>
      </c>
      <c r="F9">
        <v>620.33079999999995</v>
      </c>
      <c r="G9">
        <v>620.35103608768964</v>
      </c>
      <c r="H9">
        <v>2.5407256898116657</v>
      </c>
      <c r="I9">
        <v>5.8450909437581938E-2</v>
      </c>
      <c r="J9">
        <v>0.28072974193942873</v>
      </c>
    </row>
    <row r="10" spans="1:10" x14ac:dyDescent="0.2">
      <c r="A10">
        <v>9</v>
      </c>
      <c r="B10" t="s">
        <v>28</v>
      </c>
      <c r="C10">
        <v>8</v>
      </c>
      <c r="D10">
        <v>-302.37524999999999</v>
      </c>
      <c r="E10">
        <v>604.75049999999999</v>
      </c>
      <c r="F10">
        <v>620.75049999999999</v>
      </c>
      <c r="G10">
        <v>620.78520715835145</v>
      </c>
      <c r="H10">
        <v>2.9748967604734844</v>
      </c>
      <c r="I10">
        <v>4.7044864569281822E-2</v>
      </c>
      <c r="J10">
        <v>0.22594845515984871</v>
      </c>
    </row>
    <row r="11" spans="1:10" x14ac:dyDescent="0.2">
      <c r="A11">
        <v>10</v>
      </c>
      <c r="B11" t="s">
        <v>18</v>
      </c>
      <c r="C11">
        <v>7</v>
      </c>
      <c r="D11">
        <v>-303.75992000000002</v>
      </c>
      <c r="E11">
        <v>607.51984000000004</v>
      </c>
      <c r="F11">
        <v>621.51984000000004</v>
      </c>
      <c r="G11">
        <v>621.54682795180724</v>
      </c>
      <c r="H11">
        <v>3.736517553929275</v>
      </c>
      <c r="I11">
        <v>3.2146105722946343E-2</v>
      </c>
      <c r="J11">
        <v>0.1543922592615464</v>
      </c>
    </row>
    <row r="12" spans="1:10" x14ac:dyDescent="0.2">
      <c r="A12">
        <v>11</v>
      </c>
      <c r="B12" t="s">
        <v>24</v>
      </c>
      <c r="C12">
        <v>8</v>
      </c>
      <c r="D12">
        <v>-302.77438000000001</v>
      </c>
      <c r="E12">
        <v>605.54876000000002</v>
      </c>
      <c r="F12">
        <v>621.54876000000002</v>
      </c>
      <c r="G12">
        <v>621.58346715835148</v>
      </c>
      <c r="H12">
        <v>3.7731567604735119</v>
      </c>
      <c r="I12">
        <v>3.1562563272479215E-2</v>
      </c>
      <c r="J12">
        <v>0.15158960446786393</v>
      </c>
    </row>
    <row r="13" spans="1:10" x14ac:dyDescent="0.2">
      <c r="A13">
        <v>12</v>
      </c>
      <c r="B13" t="s">
        <v>29</v>
      </c>
      <c r="C13">
        <v>2</v>
      </c>
      <c r="D13">
        <v>-308.90744000000001</v>
      </c>
      <c r="E13">
        <v>617.81488000000002</v>
      </c>
      <c r="F13">
        <v>621.81488000000002</v>
      </c>
      <c r="G13">
        <v>621.81776808664256</v>
      </c>
      <c r="H13">
        <v>4.007457688764589</v>
      </c>
      <c r="I13">
        <v>2.8073364592866124E-2</v>
      </c>
      <c r="J13">
        <v>0.13483157872749146</v>
      </c>
    </row>
    <row r="14" spans="1:10" x14ac:dyDescent="0.2">
      <c r="A14">
        <v>13</v>
      </c>
      <c r="B14" t="s">
        <v>22</v>
      </c>
      <c r="C14">
        <v>9</v>
      </c>
      <c r="D14">
        <v>-302.03690999999998</v>
      </c>
      <c r="E14">
        <v>604.07381999999996</v>
      </c>
      <c r="F14">
        <v>622.07381999999996</v>
      </c>
      <c r="G14">
        <v>622.11721440694305</v>
      </c>
      <c r="H14">
        <v>4.3069040090650788</v>
      </c>
      <c r="I14">
        <v>2.416965902884332E-2</v>
      </c>
      <c r="J14">
        <v>0.116082747167122</v>
      </c>
    </row>
    <row r="15" spans="1:10" x14ac:dyDescent="0.2">
      <c r="A15">
        <v>14</v>
      </c>
      <c r="B15" t="s">
        <v>30</v>
      </c>
      <c r="C15">
        <v>10</v>
      </c>
      <c r="D15">
        <v>-301.14598000000001</v>
      </c>
      <c r="E15">
        <v>602.29196000000002</v>
      </c>
      <c r="F15">
        <v>622.29196000000002</v>
      </c>
      <c r="G15">
        <v>622.34501039787801</v>
      </c>
      <c r="H15">
        <v>4.5347000000000435</v>
      </c>
      <c r="I15">
        <v>2.1567770457591812E-2</v>
      </c>
      <c r="J15">
        <v>0.10358632043585637</v>
      </c>
    </row>
    <row r="16" spans="1:10" x14ac:dyDescent="0.2">
      <c r="A16">
        <v>15</v>
      </c>
      <c r="B16" t="s">
        <v>20</v>
      </c>
      <c r="C16">
        <v>8</v>
      </c>
      <c r="D16">
        <v>-303.93567999999999</v>
      </c>
      <c r="E16">
        <v>607.87135999999998</v>
      </c>
      <c r="F16">
        <v>623.87135999999998</v>
      </c>
      <c r="G16">
        <v>623.90606715835145</v>
      </c>
      <c r="H16">
        <v>6.0957567604734777</v>
      </c>
      <c r="I16">
        <v>9.8815730206796987E-3</v>
      </c>
      <c r="J16">
        <v>4.7459508684178191E-2</v>
      </c>
    </row>
  </sheetData>
  <sortState xmlns:xlrd2="http://schemas.microsoft.com/office/spreadsheetml/2017/richdata2" ref="A2:J25">
    <sortCondition descending="1"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biweekly_melogit_5jun2019</vt:lpstr>
      <vt:lpstr>model_ranking_5jun2019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Johnson</dc:creator>
  <cp:lastModifiedBy>David Breault</cp:lastModifiedBy>
  <dcterms:created xsi:type="dcterms:W3CDTF">2002-11-08T22:11:57Z</dcterms:created>
  <dcterms:modified xsi:type="dcterms:W3CDTF">2020-03-25T17:52:09Z</dcterms:modified>
</cp:coreProperties>
</file>