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07ACA33C-AB5C-49A8-8F8B-70FBFB4CE2B0}" xr6:coauthVersionLast="47" xr6:coauthVersionMax="47" xr10:uidLastSave="{00000000-0000-0000-0000-000000000000}"/>
  <bookViews>
    <workbookView xWindow="0" yWindow="0" windowWidth="22260" windowHeight="15600" activeTab="1" xr2:uid="{00000000-000D-0000-FFFF-FFFF00000000}"/>
  </bookViews>
  <sheets>
    <sheet name="Datos Estudiantes" sheetId="1" r:id="rId1"/>
    <sheet name="KP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" i="1"/>
  <c r="M4" i="1"/>
  <c r="M43" i="1"/>
  <c r="L43" i="1"/>
  <c r="K43" i="1"/>
  <c r="J43" i="1"/>
  <c r="I43" i="1"/>
  <c r="H43" i="1"/>
  <c r="M42" i="1"/>
  <c r="L42" i="1"/>
  <c r="K42" i="1"/>
  <c r="J42" i="1"/>
  <c r="I42" i="1"/>
  <c r="H42" i="1"/>
  <c r="M41" i="1"/>
  <c r="L41" i="1"/>
  <c r="K41" i="1"/>
  <c r="J41" i="1"/>
  <c r="I41" i="1"/>
  <c r="H41" i="1"/>
  <c r="M40" i="1"/>
  <c r="L40" i="1"/>
  <c r="K40" i="1"/>
  <c r="J40" i="1"/>
  <c r="I40" i="1"/>
  <c r="H40" i="1"/>
  <c r="M39" i="1"/>
  <c r="L39" i="1"/>
  <c r="K39" i="1"/>
  <c r="J39" i="1"/>
  <c r="I39" i="1"/>
  <c r="H39" i="1"/>
  <c r="M38" i="1"/>
  <c r="L38" i="1"/>
  <c r="K38" i="1"/>
  <c r="J38" i="1"/>
  <c r="I38" i="1"/>
  <c r="H38" i="1"/>
  <c r="M37" i="1"/>
  <c r="L37" i="1"/>
  <c r="K37" i="1"/>
  <c r="J37" i="1"/>
  <c r="I37" i="1"/>
  <c r="H37" i="1"/>
  <c r="M36" i="1"/>
  <c r="L36" i="1"/>
  <c r="K36" i="1"/>
  <c r="J36" i="1"/>
  <c r="I36" i="1"/>
  <c r="H36" i="1"/>
  <c r="M35" i="1"/>
  <c r="L35" i="1"/>
  <c r="K35" i="1"/>
  <c r="J35" i="1"/>
  <c r="I35" i="1"/>
  <c r="H35" i="1"/>
  <c r="M34" i="1"/>
  <c r="L34" i="1"/>
  <c r="K34" i="1"/>
  <c r="J34" i="1"/>
  <c r="I34" i="1"/>
  <c r="H34" i="1"/>
  <c r="M33" i="1"/>
  <c r="L33" i="1"/>
  <c r="K33" i="1"/>
  <c r="J33" i="1"/>
  <c r="I33" i="1"/>
  <c r="H33" i="1"/>
  <c r="M32" i="1"/>
  <c r="L32" i="1"/>
  <c r="K32" i="1"/>
  <c r="J32" i="1"/>
  <c r="I32" i="1"/>
  <c r="H32" i="1"/>
  <c r="M31" i="1"/>
  <c r="L31" i="1"/>
  <c r="K31" i="1"/>
  <c r="J31" i="1"/>
  <c r="I31" i="1"/>
  <c r="H31" i="1"/>
  <c r="M30" i="1"/>
  <c r="L30" i="1"/>
  <c r="K30" i="1"/>
  <c r="J30" i="1"/>
  <c r="I30" i="1"/>
  <c r="H30" i="1"/>
  <c r="M29" i="1"/>
  <c r="L29" i="1"/>
  <c r="K29" i="1"/>
  <c r="J29" i="1"/>
  <c r="I29" i="1"/>
  <c r="H29" i="1"/>
  <c r="M28" i="1"/>
  <c r="L28" i="1"/>
  <c r="K28" i="1"/>
  <c r="J28" i="1"/>
  <c r="I28" i="1"/>
  <c r="H28" i="1"/>
  <c r="M27" i="1"/>
  <c r="L27" i="1"/>
  <c r="K27" i="1"/>
  <c r="J27" i="1"/>
  <c r="I27" i="1"/>
  <c r="H27" i="1"/>
  <c r="M26" i="1"/>
  <c r="L26" i="1"/>
  <c r="K26" i="1"/>
  <c r="J26" i="1"/>
  <c r="I26" i="1"/>
  <c r="H26" i="1"/>
  <c r="M25" i="1"/>
  <c r="L25" i="1"/>
  <c r="K25" i="1"/>
  <c r="J25" i="1"/>
  <c r="I25" i="1"/>
  <c r="H25" i="1"/>
  <c r="M24" i="1"/>
  <c r="L24" i="1"/>
  <c r="K24" i="1"/>
  <c r="J24" i="1"/>
  <c r="I24" i="1"/>
  <c r="H24" i="1"/>
  <c r="M23" i="1"/>
  <c r="L23" i="1"/>
  <c r="K23" i="1"/>
  <c r="J23" i="1"/>
  <c r="I23" i="1"/>
  <c r="H23" i="1"/>
  <c r="M22" i="1"/>
  <c r="L22" i="1"/>
  <c r="K22" i="1"/>
  <c r="J22" i="1"/>
  <c r="I22" i="1"/>
  <c r="H22" i="1"/>
  <c r="M21" i="1"/>
  <c r="L21" i="1"/>
  <c r="K21" i="1"/>
  <c r="J21" i="1"/>
  <c r="I21" i="1"/>
  <c r="H21" i="1"/>
  <c r="M20" i="1"/>
  <c r="L20" i="1"/>
  <c r="K20" i="1"/>
  <c r="J20" i="1"/>
  <c r="I20" i="1"/>
  <c r="H20" i="1"/>
  <c r="M19" i="1"/>
  <c r="L19" i="1"/>
  <c r="K19" i="1"/>
  <c r="J19" i="1"/>
  <c r="I19" i="1"/>
  <c r="H19" i="1"/>
  <c r="M18" i="1"/>
  <c r="L18" i="1"/>
  <c r="K18" i="1"/>
  <c r="J18" i="1"/>
  <c r="I18" i="1"/>
  <c r="H18" i="1"/>
  <c r="M17" i="1"/>
  <c r="L17" i="1"/>
  <c r="K17" i="1"/>
  <c r="J17" i="1"/>
  <c r="I17" i="1"/>
  <c r="H17" i="1"/>
  <c r="M16" i="1"/>
  <c r="L16" i="1"/>
  <c r="K16" i="1"/>
  <c r="J16" i="1"/>
  <c r="I16" i="1"/>
  <c r="H16" i="1"/>
  <c r="M15" i="1"/>
  <c r="L15" i="1"/>
  <c r="K15" i="1"/>
  <c r="J15" i="1"/>
  <c r="I15" i="1"/>
  <c r="H15" i="1"/>
  <c r="M14" i="1"/>
  <c r="L14" i="1"/>
  <c r="K14" i="1"/>
  <c r="J14" i="1"/>
  <c r="I14" i="1"/>
  <c r="H14" i="1"/>
  <c r="M13" i="1"/>
  <c r="L13" i="1"/>
  <c r="K13" i="1"/>
  <c r="J13" i="1"/>
  <c r="I13" i="1"/>
  <c r="H13" i="1"/>
  <c r="M12" i="1"/>
  <c r="L12" i="1"/>
  <c r="K12" i="1"/>
  <c r="J12" i="1"/>
  <c r="I12" i="1"/>
  <c r="H12" i="1"/>
  <c r="M11" i="1"/>
  <c r="L11" i="1"/>
  <c r="K11" i="1"/>
  <c r="J11" i="1"/>
  <c r="I11" i="1"/>
  <c r="H11" i="1"/>
  <c r="M10" i="1"/>
  <c r="L10" i="1"/>
  <c r="K10" i="1"/>
  <c r="J10" i="1"/>
  <c r="I10" i="1"/>
  <c r="H10" i="1"/>
  <c r="M9" i="1"/>
  <c r="L9" i="1"/>
  <c r="K9" i="1"/>
  <c r="J9" i="1"/>
  <c r="I9" i="1"/>
  <c r="H9" i="1"/>
  <c r="M8" i="1"/>
  <c r="L8" i="1"/>
  <c r="K8" i="1"/>
  <c r="J8" i="1"/>
  <c r="I8" i="1"/>
  <c r="H8" i="1"/>
  <c r="M7" i="1"/>
  <c r="L7" i="1"/>
  <c r="K7" i="1"/>
  <c r="J7" i="1"/>
  <c r="I7" i="1"/>
  <c r="H7" i="1"/>
  <c r="M6" i="1"/>
  <c r="L6" i="1"/>
  <c r="K6" i="1"/>
  <c r="J6" i="1"/>
  <c r="I6" i="1"/>
  <c r="H6" i="1"/>
  <c r="M5" i="1"/>
  <c r="L5" i="1"/>
  <c r="K5" i="1"/>
  <c r="J5" i="1"/>
  <c r="I5" i="1"/>
  <c r="H5" i="1"/>
  <c r="L4" i="1"/>
  <c r="K4" i="1"/>
  <c r="J4" i="1"/>
  <c r="I4" i="1"/>
  <c r="H4" i="1"/>
  <c r="B3" i="2" l="1" a="1"/>
  <c r="B3" i="2" s="1"/>
  <c r="B5" i="2"/>
  <c r="B2" i="2" a="1"/>
  <c r="B2" i="2" s="1"/>
  <c r="B4" i="2"/>
  <c r="B6" i="2"/>
  <c r="B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<sst xmlns="http://schemas.openxmlformats.org/spreadsheetml/2006/main" count="103" uniqueCount="65">
  <si>
    <t>EstudianteID</t>
  </si>
  <si>
    <t>Email</t>
  </si>
  <si>
    <t>NotaERP</t>
  </si>
  <si>
    <t>NotaLMS</t>
  </si>
  <si>
    <t>FechaNacimiento</t>
  </si>
  <si>
    <t>FechaActualizacion</t>
  </si>
  <si>
    <t>Egresado</t>
  </si>
  <si>
    <t>EmailValido</t>
  </si>
  <si>
    <t>NotasValidas</t>
  </si>
  <si>
    <t>DifNotas</t>
  </si>
  <si>
    <t>Actualizado12m</t>
  </si>
  <si>
    <t>EsDuplicado</t>
  </si>
  <si>
    <t>ExpedienteCompleto</t>
  </si>
  <si>
    <t>est0@uac.edu</t>
  </si>
  <si>
    <t>Sí</t>
  </si>
  <si>
    <t>user1@gmail.com</t>
  </si>
  <si>
    <t>No</t>
  </si>
  <si>
    <t>user2@gmail.com</t>
  </si>
  <si>
    <t>user3@gmail.com</t>
  </si>
  <si>
    <t>est4@uac.edu</t>
  </si>
  <si>
    <t>user5@gmail.com</t>
  </si>
  <si>
    <t>user6@gmail.com</t>
  </si>
  <si>
    <t>user7@gmail.com</t>
  </si>
  <si>
    <t>est8@uac.edu</t>
  </si>
  <si>
    <t>user10@gmail.com</t>
  </si>
  <si>
    <t>user11@gmail.com</t>
  </si>
  <si>
    <t>est12@uac.edu</t>
  </si>
  <si>
    <t>user13@gmail.com</t>
  </si>
  <si>
    <t>user14@gmail.com</t>
  </si>
  <si>
    <t>user15@gmail.com</t>
  </si>
  <si>
    <t>est16@uac.edu</t>
  </si>
  <si>
    <t>user17@gmail.com</t>
  </si>
  <si>
    <t>user19@gmail.com</t>
  </si>
  <si>
    <t>est20@uac.edu</t>
  </si>
  <si>
    <t>user21@gmail.com</t>
  </si>
  <si>
    <t>user22@gmail.com</t>
  </si>
  <si>
    <t>user23@gmail.com</t>
  </si>
  <si>
    <t>est24@uac.edu</t>
  </si>
  <si>
    <t>user25@gmail.com</t>
  </si>
  <si>
    <t>user26@gmail.com</t>
  </si>
  <si>
    <t>est28@uac.edu</t>
  </si>
  <si>
    <t>user29@gmail.com</t>
  </si>
  <si>
    <t>user30@gmail.com</t>
  </si>
  <si>
    <t>user31@gmail.com</t>
  </si>
  <si>
    <t>est32@uac.edu</t>
  </si>
  <si>
    <t>user33@gmail.com</t>
  </si>
  <si>
    <t>user34@gmail.com</t>
  </si>
  <si>
    <t>user35@gmail.com</t>
  </si>
  <si>
    <t>est36@uac.edu</t>
  </si>
  <si>
    <t>user37@gmail.com</t>
  </si>
  <si>
    <t>user38@gmail.com</t>
  </si>
  <si>
    <t>user39@gmail.com</t>
  </si>
  <si>
    <t>KPI</t>
  </si>
  <si>
    <t>Valor</t>
  </si>
  <si>
    <t>% Registros sin duplicados</t>
  </si>
  <si>
    <t>% Calificaciones válidas (0-10)</t>
  </si>
  <si>
    <t>Diferencia media ERP-LMS (notas)</t>
  </si>
  <si>
    <t>% Egresados con datos actualizados &lt;12m</t>
  </si>
  <si>
    <t>user102@gmail.com</t>
  </si>
  <si>
    <t>AA</t>
  </si>
  <si>
    <t>ExpedienteCorrecto</t>
  </si>
  <si>
    <t>% Expedientes completos</t>
  </si>
  <si>
    <t>% Expedientes correctos</t>
  </si>
  <si>
    <t>Nuevas columnas de control</t>
  </si>
  <si>
    <t>Columnas originales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</si>
</sst>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4CCCC"/>
          <bgColor rgb="FFF4CCC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KPIs de Calidad de Datos (vinculados)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KPIs!$B$1</c:f>
              <c:strCache>
                <c:ptCount val="1"/>
                <c:pt idx="0">
                  <c:v>Valor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KPIs!$A$2:$A$7</c:f>
              <c:strCache>
                <c:ptCount val="6"/>
                <c:pt idx="0">
                  <c:v>% Expedientes correctos</c:v>
                </c:pt>
                <c:pt idx="1">
                  <c:v>% Expedientes completos</c:v>
                </c:pt>
                <c:pt idx="2">
                  <c:v>% Registros sin duplicados</c:v>
                </c:pt>
                <c:pt idx="3">
                  <c:v>% Calificaciones válidas (0-10)</c:v>
                </c:pt>
                <c:pt idx="4">
                  <c:v>Diferencia media ERP-LMS (notas)</c:v>
                </c:pt>
                <c:pt idx="5">
                  <c:v>% Egresados con datos actualizados &lt;12m</c:v>
                </c:pt>
              </c:strCache>
            </c:strRef>
          </c:cat>
          <c:val>
            <c:numRef>
              <c:f>KPIs!$B$2:$B$7</c:f>
              <c:numCache>
                <c:formatCode>General</c:formatCode>
                <c:ptCount val="6"/>
                <c:pt idx="0">
                  <c:v>60</c:v>
                </c:pt>
                <c:pt idx="1">
                  <c:v>97.5</c:v>
                </c:pt>
                <c:pt idx="2">
                  <c:v>100</c:v>
                </c:pt>
                <c:pt idx="3">
                  <c:v>62.5</c:v>
                </c:pt>
                <c:pt idx="4">
                  <c:v>4.5250000000000004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4-4E7D-9CFD-47681069359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KPI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Valor (%) o diferencia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257174</xdr:colOff>
      <xdr:row>1</xdr:row>
      <xdr:rowOff>171450</xdr:rowOff>
    </xdr:from>
    <xdr:ext cx="7286625" cy="27051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opLeftCell="C1" zoomScale="85" zoomScaleNormal="85" workbookViewId="0">
      <selection activeCell="H2" sqref="H2:N2"/>
    </sheetView>
  </sheetViews>
  <sheetFormatPr baseColWidth="10" defaultColWidth="9.140625" defaultRowHeight="15" x14ac:dyDescent="0.25"/>
  <cols>
    <col min="5" max="5" width="17.140625" bestFit="1" customWidth="1"/>
    <col min="6" max="6" width="18" bestFit="1" customWidth="1"/>
    <col min="8" max="8" width="11.85546875" bestFit="1" customWidth="1"/>
    <col min="9" max="9" width="12.5703125" bestFit="1" customWidth="1"/>
    <col min="11" max="11" width="15" bestFit="1" customWidth="1"/>
    <col min="13" max="13" width="20" bestFit="1" customWidth="1"/>
    <col min="14" max="14" width="20.28515625" bestFit="1" customWidth="1"/>
  </cols>
  <sheetData>
    <row r="1" spans="1:14" ht="15.75" thickBot="1" x14ac:dyDescent="0.3"/>
    <row r="2" spans="1:14" ht="15.75" thickBot="1" x14ac:dyDescent="0.3">
      <c r="C2" s="15" t="s">
        <v>64</v>
      </c>
      <c r="D2" s="16"/>
      <c r="E2" s="16"/>
      <c r="F2" s="16"/>
      <c r="G2" s="17"/>
      <c r="H2" s="12" t="s">
        <v>63</v>
      </c>
      <c r="I2" s="13"/>
      <c r="J2" s="13"/>
      <c r="K2" s="13"/>
      <c r="L2" s="13"/>
      <c r="M2" s="13"/>
      <c r="N2" s="14"/>
    </row>
    <row r="3" spans="1:14" x14ac:dyDescent="0.25">
      <c r="A3" t="s">
        <v>0</v>
      </c>
      <c r="B3" t="s">
        <v>1</v>
      </c>
      <c r="C3" s="9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60</v>
      </c>
      <c r="N3" s="11" t="s">
        <v>12</v>
      </c>
    </row>
    <row r="4" spans="1:14" x14ac:dyDescent="0.25">
      <c r="A4">
        <v>1001</v>
      </c>
      <c r="B4" t="s">
        <v>13</v>
      </c>
      <c r="C4" s="3">
        <v>3</v>
      </c>
      <c r="D4" s="1">
        <v>5</v>
      </c>
      <c r="E4" s="2">
        <v>31048</v>
      </c>
      <c r="F4" s="2">
        <v>44785</v>
      </c>
      <c r="G4" s="1" t="s">
        <v>14</v>
      </c>
      <c r="H4" s="1" t="b">
        <f t="shared" ref="H4:H43" si="0">AND(NOT(ISBLANK(B4)),ISNUMBER(SEARCH("@",B4)),ISNUMBER(SEARCH(".",B4)),NOT(B4="NULL"))</f>
        <v>1</v>
      </c>
      <c r="I4" s="1" t="b">
        <f t="shared" ref="I4:I43" si="1">AND(C4&gt;=0,C4&lt;=10,D4&gt;=0,D4&lt;=10)</f>
        <v>1</v>
      </c>
      <c r="J4" s="1">
        <f t="shared" ref="J4:J43" si="2">ABS(C4-D4)</f>
        <v>2</v>
      </c>
      <c r="K4" s="1" t="b">
        <f t="shared" ref="K4:K43" ca="1" si="3">F4&gt;=TODAY()-365</f>
        <v>0</v>
      </c>
      <c r="L4" s="1" t="b">
        <f t="shared" ref="L4:L43" si="4">COUNTIF($A$4:$A$43,A4)&gt;1</f>
        <v>0</v>
      </c>
      <c r="M4" s="1" t="b">
        <f>AND(NOT(ISBLANK(A4)),AND(NOT(ISBLANK(B4)),ISNUMBER(SEARCH("@",B4)),ISNUMBER(SEARCH(".",B4)),NOT(B4="NULL")),AND(C4&gt;=0,C4&lt;=10),AND(D4&gt;=0,D4&lt;=10),AND(YEAR(E4)&gt;=1900,YEAR(E4)&lt;=2010),NOT(ISBLANK(F4)),OR(G4="Sí",G4="No"))</f>
        <v>1</v>
      </c>
      <c r="N4" s="4" t="b">
        <f>COUNTA(A4:G4)=7</f>
        <v>1</v>
      </c>
    </row>
    <row r="5" spans="1:14" x14ac:dyDescent="0.25">
      <c r="A5">
        <v>1002</v>
      </c>
      <c r="B5" t="s">
        <v>15</v>
      </c>
      <c r="C5" s="3">
        <v>8</v>
      </c>
      <c r="D5" s="1">
        <v>3</v>
      </c>
      <c r="E5" s="2">
        <v>31445</v>
      </c>
      <c r="F5" s="2">
        <v>44622</v>
      </c>
      <c r="G5" s="1" t="s">
        <v>16</v>
      </c>
      <c r="H5" s="1" t="b">
        <f t="shared" si="0"/>
        <v>1</v>
      </c>
      <c r="I5" s="1" t="b">
        <f t="shared" si="1"/>
        <v>1</v>
      </c>
      <c r="J5" s="1">
        <f t="shared" si="2"/>
        <v>5</v>
      </c>
      <c r="K5" s="1" t="b">
        <f t="shared" ca="1" si="3"/>
        <v>0</v>
      </c>
      <c r="L5" s="1" t="b">
        <f t="shared" si="4"/>
        <v>0</v>
      </c>
      <c r="M5" s="1" t="b">
        <f t="shared" ref="M5:M43" si="5">AND(NOT(ISBLANK(A5)),AND(NOT(ISBLANK(B5)),ISNUMBER(SEARCH("@",B5)),ISNUMBER(SEARCH(".",B5)),NOT(B5="NULL")),AND(C5&gt;=0,C5&lt;=10),AND(D5&gt;=0,D5&lt;=10),AND(YEAR(E5)&gt;=1900,YEAR(E5)&lt;=2010),NOT(ISBLANK(F5)),OR(G5="Sí",G5="No"))</f>
        <v>1</v>
      </c>
      <c r="N5" s="4" t="b">
        <f t="shared" ref="N5:N43" si="6">COUNTA(A5:G5)=7</f>
        <v>1</v>
      </c>
    </row>
    <row r="6" spans="1:14" x14ac:dyDescent="0.25">
      <c r="A6">
        <v>1003</v>
      </c>
      <c r="B6" t="s">
        <v>17</v>
      </c>
      <c r="C6" s="3">
        <v>5</v>
      </c>
      <c r="D6" s="1">
        <v>8</v>
      </c>
      <c r="E6" s="2">
        <v>31839</v>
      </c>
      <c r="F6" s="2">
        <v>44211</v>
      </c>
      <c r="G6" s="1" t="s">
        <v>14</v>
      </c>
      <c r="H6" s="1" t="b">
        <f t="shared" si="0"/>
        <v>1</v>
      </c>
      <c r="I6" s="1" t="b">
        <f t="shared" si="1"/>
        <v>1</v>
      </c>
      <c r="J6" s="1">
        <f t="shared" si="2"/>
        <v>3</v>
      </c>
      <c r="K6" s="1" t="b">
        <f t="shared" ca="1" si="3"/>
        <v>0</v>
      </c>
      <c r="L6" s="1" t="b">
        <f t="shared" si="4"/>
        <v>0</v>
      </c>
      <c r="M6" s="1" t="b">
        <f t="shared" si="5"/>
        <v>1</v>
      </c>
      <c r="N6" s="4" t="b">
        <f t="shared" si="6"/>
        <v>1</v>
      </c>
    </row>
    <row r="7" spans="1:14" x14ac:dyDescent="0.25">
      <c r="A7">
        <v>1004</v>
      </c>
      <c r="B7" t="s">
        <v>18</v>
      </c>
      <c r="C7" s="3">
        <v>2</v>
      </c>
      <c r="D7" s="1">
        <v>6</v>
      </c>
      <c r="E7" s="2">
        <v>32237</v>
      </c>
      <c r="F7" s="2">
        <v>45191</v>
      </c>
      <c r="G7" s="1" t="s">
        <v>16</v>
      </c>
      <c r="H7" s="1" t="b">
        <f t="shared" si="0"/>
        <v>1</v>
      </c>
      <c r="I7" s="1" t="b">
        <f t="shared" si="1"/>
        <v>1</v>
      </c>
      <c r="J7" s="1">
        <f t="shared" si="2"/>
        <v>4</v>
      </c>
      <c r="K7" s="1" t="b">
        <f t="shared" ca="1" si="3"/>
        <v>0</v>
      </c>
      <c r="L7" s="1" t="b">
        <f t="shared" si="4"/>
        <v>0</v>
      </c>
      <c r="M7" s="1" t="b">
        <f t="shared" si="5"/>
        <v>1</v>
      </c>
      <c r="N7" s="4" t="b">
        <f t="shared" si="6"/>
        <v>1</v>
      </c>
    </row>
    <row r="8" spans="1:14" x14ac:dyDescent="0.25">
      <c r="A8">
        <v>1005</v>
      </c>
      <c r="B8" t="s">
        <v>19</v>
      </c>
      <c r="C8" s="3">
        <v>2</v>
      </c>
      <c r="D8" s="1">
        <v>2</v>
      </c>
      <c r="E8" s="2">
        <v>32633</v>
      </c>
      <c r="F8" s="2">
        <v>44067</v>
      </c>
      <c r="G8" s="1" t="s">
        <v>14</v>
      </c>
      <c r="H8" s="1" t="b">
        <f t="shared" si="0"/>
        <v>1</v>
      </c>
      <c r="I8" s="1" t="b">
        <f t="shared" si="1"/>
        <v>1</v>
      </c>
      <c r="J8" s="1">
        <f t="shared" si="2"/>
        <v>0</v>
      </c>
      <c r="K8" s="1" t="b">
        <f t="shared" ca="1" si="3"/>
        <v>0</v>
      </c>
      <c r="L8" s="1" t="b">
        <f t="shared" si="4"/>
        <v>0</v>
      </c>
      <c r="M8" s="1" t="b">
        <f t="shared" si="5"/>
        <v>1</v>
      </c>
      <c r="N8" s="4" t="b">
        <f t="shared" si="6"/>
        <v>1</v>
      </c>
    </row>
    <row r="9" spans="1:14" x14ac:dyDescent="0.25">
      <c r="A9">
        <v>1006</v>
      </c>
      <c r="B9" t="s">
        <v>20</v>
      </c>
      <c r="C9" s="3">
        <v>6</v>
      </c>
      <c r="D9" s="1">
        <v>2</v>
      </c>
      <c r="E9" s="2">
        <v>33030</v>
      </c>
      <c r="F9" s="2">
        <v>44943</v>
      </c>
      <c r="G9" s="1" t="s">
        <v>16</v>
      </c>
      <c r="H9" s="1" t="b">
        <f t="shared" si="0"/>
        <v>1</v>
      </c>
      <c r="I9" s="1" t="b">
        <f t="shared" si="1"/>
        <v>1</v>
      </c>
      <c r="J9" s="1">
        <f t="shared" si="2"/>
        <v>4</v>
      </c>
      <c r="K9" s="1" t="b">
        <f t="shared" ca="1" si="3"/>
        <v>0</v>
      </c>
      <c r="L9" s="1" t="b">
        <f t="shared" si="4"/>
        <v>0</v>
      </c>
      <c r="M9" s="1" t="b">
        <f t="shared" si="5"/>
        <v>1</v>
      </c>
      <c r="N9" s="4" t="b">
        <f t="shared" si="6"/>
        <v>1</v>
      </c>
    </row>
    <row r="10" spans="1:14" x14ac:dyDescent="0.25">
      <c r="A10">
        <v>1007</v>
      </c>
      <c r="B10" t="s">
        <v>21</v>
      </c>
      <c r="C10" s="3">
        <v>6</v>
      </c>
      <c r="D10" s="1">
        <v>7</v>
      </c>
      <c r="E10" s="2">
        <v>33426</v>
      </c>
      <c r="F10" s="2">
        <v>44013</v>
      </c>
      <c r="G10" s="1" t="s">
        <v>14</v>
      </c>
      <c r="H10" s="1" t="b">
        <f t="shared" si="0"/>
        <v>1</v>
      </c>
      <c r="I10" s="1" t="b">
        <f t="shared" si="1"/>
        <v>1</v>
      </c>
      <c r="J10" s="1">
        <f t="shared" si="2"/>
        <v>1</v>
      </c>
      <c r="K10" s="1" t="b">
        <f t="shared" ca="1" si="3"/>
        <v>0</v>
      </c>
      <c r="L10" s="1" t="b">
        <f t="shared" si="4"/>
        <v>0</v>
      </c>
      <c r="M10" s="1" t="b">
        <f t="shared" si="5"/>
        <v>1</v>
      </c>
      <c r="N10" s="4" t="b">
        <f t="shared" si="6"/>
        <v>1</v>
      </c>
    </row>
    <row r="11" spans="1:14" x14ac:dyDescent="0.25">
      <c r="A11">
        <v>1008</v>
      </c>
      <c r="B11" t="s">
        <v>22</v>
      </c>
      <c r="C11" s="3">
        <v>11</v>
      </c>
      <c r="D11" s="1">
        <v>2</v>
      </c>
      <c r="E11" s="2">
        <v>33824</v>
      </c>
      <c r="F11" s="2">
        <v>44493</v>
      </c>
      <c r="G11" s="1" t="s">
        <v>16</v>
      </c>
      <c r="H11" s="1" t="b">
        <f t="shared" si="0"/>
        <v>1</v>
      </c>
      <c r="I11" s="1" t="b">
        <f t="shared" si="1"/>
        <v>0</v>
      </c>
      <c r="J11" s="1">
        <f t="shared" si="2"/>
        <v>9</v>
      </c>
      <c r="K11" s="1" t="b">
        <f t="shared" ca="1" si="3"/>
        <v>0</v>
      </c>
      <c r="L11" s="1" t="b">
        <f t="shared" si="4"/>
        <v>0</v>
      </c>
      <c r="M11" s="1" t="b">
        <f t="shared" si="5"/>
        <v>0</v>
      </c>
      <c r="N11" s="4" t="b">
        <f t="shared" si="6"/>
        <v>1</v>
      </c>
    </row>
    <row r="12" spans="1:14" x14ac:dyDescent="0.25">
      <c r="A12">
        <v>1009</v>
      </c>
      <c r="B12" t="s">
        <v>23</v>
      </c>
      <c r="C12" s="3">
        <v>8</v>
      </c>
      <c r="D12" s="1">
        <v>-1</v>
      </c>
      <c r="E12" s="2">
        <v>34221</v>
      </c>
      <c r="F12" s="2">
        <v>44778</v>
      </c>
      <c r="G12" s="1" t="s">
        <v>14</v>
      </c>
      <c r="H12" s="1" t="b">
        <f t="shared" ref="H12:H21" si="7">AND(NOT(ISBLANK(B12)),ISNUMBER(SEARCH("@",B12)),ISNUMBER(SEARCH(".",B12)),NOT(B12="NULL"))</f>
        <v>1</v>
      </c>
      <c r="I12" s="1" t="b">
        <f t="shared" si="1"/>
        <v>0</v>
      </c>
      <c r="J12" s="1">
        <f t="shared" si="2"/>
        <v>9</v>
      </c>
      <c r="K12" s="1" t="b">
        <f t="shared" ca="1" si="3"/>
        <v>0</v>
      </c>
      <c r="L12" s="1" t="b">
        <f t="shared" si="4"/>
        <v>0</v>
      </c>
      <c r="M12" s="1" t="b">
        <f t="shared" ref="M12:M21" si="8">AND(NOT(ISBLANK(A12)),AND(NOT(ISBLANK(B12)),ISNUMBER(SEARCH("@",B12)),ISNUMBER(SEARCH(".",B12)),NOT(B12="NULL")),AND(C12&gt;=0,C12&lt;=10),AND(D12&gt;=0,D12&lt;=10),AND(YEAR(E12)&gt;=1900,YEAR(E12)&lt;=2010),NOT(ISBLANK(F12)),OR(G12="Sí",G12="No"))</f>
        <v>0</v>
      </c>
      <c r="N12" s="4" t="b">
        <f t="shared" si="6"/>
        <v>1</v>
      </c>
    </row>
    <row r="13" spans="1:14" x14ac:dyDescent="0.25">
      <c r="A13">
        <v>1010</v>
      </c>
      <c r="B13" t="s">
        <v>58</v>
      </c>
      <c r="C13" s="3">
        <v>6</v>
      </c>
      <c r="D13" s="1">
        <v>0</v>
      </c>
      <c r="E13" s="2">
        <v>34617</v>
      </c>
      <c r="F13" s="2">
        <v>44825</v>
      </c>
      <c r="G13" s="1" t="s">
        <v>16</v>
      </c>
      <c r="H13" s="1" t="b">
        <f t="shared" si="7"/>
        <v>1</v>
      </c>
      <c r="I13" s="1" t="b">
        <f t="shared" si="1"/>
        <v>1</v>
      </c>
      <c r="J13" s="1">
        <f t="shared" si="2"/>
        <v>6</v>
      </c>
      <c r="K13" s="1" t="b">
        <f t="shared" ca="1" si="3"/>
        <v>0</v>
      </c>
      <c r="L13" s="1" t="b">
        <f t="shared" si="4"/>
        <v>0</v>
      </c>
      <c r="M13" s="1" t="b">
        <f t="shared" si="8"/>
        <v>1</v>
      </c>
      <c r="N13" s="4" t="b">
        <f t="shared" si="6"/>
        <v>1</v>
      </c>
    </row>
    <row r="14" spans="1:14" x14ac:dyDescent="0.25">
      <c r="A14">
        <v>1011</v>
      </c>
      <c r="B14" t="s">
        <v>24</v>
      </c>
      <c r="C14" s="3">
        <v>7</v>
      </c>
      <c r="D14" s="1">
        <v>-1</v>
      </c>
      <c r="E14" s="2">
        <v>35014</v>
      </c>
      <c r="F14" s="2">
        <v>43962</v>
      </c>
      <c r="G14" s="1" t="s">
        <v>14</v>
      </c>
      <c r="H14" s="1" t="b">
        <f t="shared" si="7"/>
        <v>1</v>
      </c>
      <c r="I14" s="1" t="b">
        <f t="shared" si="1"/>
        <v>0</v>
      </c>
      <c r="J14" s="1">
        <f t="shared" si="2"/>
        <v>8</v>
      </c>
      <c r="K14" s="1" t="b">
        <f t="shared" ca="1" si="3"/>
        <v>0</v>
      </c>
      <c r="L14" s="1" t="b">
        <f t="shared" si="4"/>
        <v>0</v>
      </c>
      <c r="M14" s="1" t="b">
        <f t="shared" si="8"/>
        <v>0</v>
      </c>
      <c r="N14" s="4" t="b">
        <f t="shared" si="6"/>
        <v>1</v>
      </c>
    </row>
    <row r="15" spans="1:14" x14ac:dyDescent="0.25">
      <c r="A15">
        <v>1012</v>
      </c>
      <c r="B15" t="s">
        <v>25</v>
      </c>
      <c r="C15" s="3">
        <v>8</v>
      </c>
      <c r="D15" s="1">
        <v>-1</v>
      </c>
      <c r="E15" s="2">
        <v>35411</v>
      </c>
      <c r="F15" s="2">
        <v>45530</v>
      </c>
      <c r="G15" s="1" t="s">
        <v>16</v>
      </c>
      <c r="H15" s="1" t="b">
        <f t="shared" si="7"/>
        <v>1</v>
      </c>
      <c r="I15" s="1" t="b">
        <f t="shared" si="1"/>
        <v>0</v>
      </c>
      <c r="J15" s="1">
        <f t="shared" si="2"/>
        <v>9</v>
      </c>
      <c r="K15" s="1" t="b">
        <f t="shared" ca="1" si="3"/>
        <v>0</v>
      </c>
      <c r="L15" s="1" t="b">
        <f t="shared" si="4"/>
        <v>0</v>
      </c>
      <c r="M15" s="1" t="b">
        <f t="shared" si="8"/>
        <v>0</v>
      </c>
      <c r="N15" s="4" t="b">
        <f t="shared" si="6"/>
        <v>1</v>
      </c>
    </row>
    <row r="16" spans="1:14" x14ac:dyDescent="0.25">
      <c r="A16">
        <v>1013</v>
      </c>
      <c r="B16" t="s">
        <v>26</v>
      </c>
      <c r="C16" s="3">
        <v>9</v>
      </c>
      <c r="D16" s="1">
        <v>5</v>
      </c>
      <c r="E16" s="2">
        <v>35443</v>
      </c>
      <c r="F16" s="2">
        <v>45911</v>
      </c>
      <c r="G16" s="1" t="s">
        <v>14</v>
      </c>
      <c r="H16" s="1" t="b">
        <f t="shared" si="7"/>
        <v>1</v>
      </c>
      <c r="I16" s="1" t="b">
        <f t="shared" si="1"/>
        <v>1</v>
      </c>
      <c r="J16" s="1">
        <f t="shared" si="2"/>
        <v>4</v>
      </c>
      <c r="K16" s="1" t="b">
        <f t="shared" ca="1" si="3"/>
        <v>1</v>
      </c>
      <c r="L16" s="1" t="b">
        <f t="shared" si="4"/>
        <v>0</v>
      </c>
      <c r="M16" s="1" t="b">
        <f t="shared" si="8"/>
        <v>1</v>
      </c>
      <c r="N16" s="4" t="b">
        <f t="shared" si="6"/>
        <v>1</v>
      </c>
    </row>
    <row r="17" spans="1:14" x14ac:dyDescent="0.25">
      <c r="A17">
        <v>1014</v>
      </c>
      <c r="B17" t="s">
        <v>27</v>
      </c>
      <c r="C17" s="3">
        <v>9</v>
      </c>
      <c r="D17" s="1">
        <v>11</v>
      </c>
      <c r="E17" s="2">
        <v>35840</v>
      </c>
      <c r="F17" s="2">
        <v>44277</v>
      </c>
      <c r="G17" s="1" t="s">
        <v>16</v>
      </c>
      <c r="H17" s="1" t="b">
        <f t="shared" si="7"/>
        <v>1</v>
      </c>
      <c r="I17" s="1" t="b">
        <f t="shared" si="1"/>
        <v>0</v>
      </c>
      <c r="J17" s="1">
        <f t="shared" si="2"/>
        <v>2</v>
      </c>
      <c r="K17" s="1" t="b">
        <f t="shared" ca="1" si="3"/>
        <v>0</v>
      </c>
      <c r="L17" s="1" t="b">
        <f t="shared" si="4"/>
        <v>0</v>
      </c>
      <c r="M17" s="1" t="b">
        <f t="shared" si="8"/>
        <v>0</v>
      </c>
      <c r="N17" s="4" t="b">
        <f t="shared" si="6"/>
        <v>1</v>
      </c>
    </row>
    <row r="18" spans="1:14" x14ac:dyDescent="0.25">
      <c r="A18">
        <v>1015</v>
      </c>
      <c r="B18" t="s">
        <v>28</v>
      </c>
      <c r="C18" s="3">
        <v>7</v>
      </c>
      <c r="D18" s="1">
        <v>11</v>
      </c>
      <c r="E18" s="2">
        <v>36234</v>
      </c>
      <c r="F18" s="2">
        <v>44329</v>
      </c>
      <c r="G18" s="1" t="s">
        <v>14</v>
      </c>
      <c r="H18" s="1" t="b">
        <f t="shared" si="7"/>
        <v>1</v>
      </c>
      <c r="I18" s="1" t="b">
        <f t="shared" si="1"/>
        <v>0</v>
      </c>
      <c r="J18" s="1">
        <f t="shared" si="2"/>
        <v>4</v>
      </c>
      <c r="K18" s="1" t="b">
        <f t="shared" ca="1" si="3"/>
        <v>0</v>
      </c>
      <c r="L18" s="1" t="b">
        <f t="shared" si="4"/>
        <v>0</v>
      </c>
      <c r="M18" s="1" t="b">
        <f t="shared" si="8"/>
        <v>0</v>
      </c>
      <c r="N18" s="4" t="b">
        <f t="shared" si="6"/>
        <v>1</v>
      </c>
    </row>
    <row r="19" spans="1:14" x14ac:dyDescent="0.25">
      <c r="A19">
        <v>1016</v>
      </c>
      <c r="B19" t="s">
        <v>29</v>
      </c>
      <c r="C19" s="3">
        <v>6</v>
      </c>
      <c r="D19" s="1">
        <v>11</v>
      </c>
      <c r="E19" s="2">
        <v>36632</v>
      </c>
      <c r="F19" s="2">
        <v>45729</v>
      </c>
      <c r="G19" s="1" t="s">
        <v>16</v>
      </c>
      <c r="H19" s="1" t="b">
        <f t="shared" si="7"/>
        <v>1</v>
      </c>
      <c r="I19" s="1" t="b">
        <f t="shared" si="1"/>
        <v>0</v>
      </c>
      <c r="J19" s="1">
        <f t="shared" si="2"/>
        <v>5</v>
      </c>
      <c r="K19" s="1" t="b">
        <f t="shared" ca="1" si="3"/>
        <v>1</v>
      </c>
      <c r="L19" s="1" t="b">
        <f t="shared" si="4"/>
        <v>0</v>
      </c>
      <c r="M19" s="1" t="b">
        <f t="shared" si="8"/>
        <v>0</v>
      </c>
      <c r="N19" s="4" t="b">
        <f t="shared" si="6"/>
        <v>1</v>
      </c>
    </row>
    <row r="20" spans="1:14" x14ac:dyDescent="0.25">
      <c r="A20">
        <v>1017</v>
      </c>
      <c r="B20" t="s">
        <v>30</v>
      </c>
      <c r="C20" s="3">
        <v>5</v>
      </c>
      <c r="D20" s="1">
        <v>6</v>
      </c>
      <c r="E20" s="2">
        <v>37028</v>
      </c>
      <c r="F20" s="2">
        <v>43954</v>
      </c>
      <c r="G20" s="1" t="s">
        <v>14</v>
      </c>
      <c r="H20" s="1" t="b">
        <f t="shared" si="7"/>
        <v>1</v>
      </c>
      <c r="I20" s="1" t="b">
        <f t="shared" si="1"/>
        <v>1</v>
      </c>
      <c r="J20" s="1">
        <f t="shared" si="2"/>
        <v>1</v>
      </c>
      <c r="K20" s="1" t="b">
        <f t="shared" ca="1" si="3"/>
        <v>0</v>
      </c>
      <c r="L20" s="1" t="b">
        <f t="shared" si="4"/>
        <v>0</v>
      </c>
      <c r="M20" s="1" t="b">
        <f t="shared" si="8"/>
        <v>1</v>
      </c>
      <c r="N20" s="4" t="b">
        <f t="shared" si="6"/>
        <v>1</v>
      </c>
    </row>
    <row r="21" spans="1:14" x14ac:dyDescent="0.25">
      <c r="A21">
        <v>1018</v>
      </c>
      <c r="B21" t="s">
        <v>31</v>
      </c>
      <c r="C21" s="3">
        <v>3</v>
      </c>
      <c r="D21" s="1">
        <v>6</v>
      </c>
      <c r="E21" s="2">
        <v>37425</v>
      </c>
      <c r="F21" s="2">
        <v>45885</v>
      </c>
      <c r="G21" s="1" t="s">
        <v>16</v>
      </c>
      <c r="H21" s="1" t="b">
        <f t="shared" si="7"/>
        <v>1</v>
      </c>
      <c r="I21" s="1" t="b">
        <f t="shared" si="1"/>
        <v>1</v>
      </c>
      <c r="J21" s="1">
        <f t="shared" si="2"/>
        <v>3</v>
      </c>
      <c r="K21" s="1" t="b">
        <f t="shared" ca="1" si="3"/>
        <v>1</v>
      </c>
      <c r="L21" s="1" t="b">
        <f t="shared" si="4"/>
        <v>0</v>
      </c>
      <c r="M21" s="1" t="b">
        <f t="shared" si="8"/>
        <v>1</v>
      </c>
      <c r="N21" s="4" t="b">
        <f t="shared" si="6"/>
        <v>1</v>
      </c>
    </row>
    <row r="22" spans="1:14" x14ac:dyDescent="0.25">
      <c r="A22">
        <v>1019</v>
      </c>
      <c r="B22" t="s">
        <v>59</v>
      </c>
      <c r="C22" s="3">
        <v>2</v>
      </c>
      <c r="D22" s="1">
        <v>9</v>
      </c>
      <c r="E22" s="2">
        <v>37821</v>
      </c>
      <c r="F22" s="2">
        <v>45148</v>
      </c>
      <c r="G22" s="1" t="s">
        <v>14</v>
      </c>
      <c r="H22" s="1" t="b">
        <f t="shared" si="0"/>
        <v>0</v>
      </c>
      <c r="I22" s="1" t="b">
        <f t="shared" si="1"/>
        <v>1</v>
      </c>
      <c r="J22" s="1">
        <f t="shared" si="2"/>
        <v>7</v>
      </c>
      <c r="K22" s="1" t="b">
        <f t="shared" ca="1" si="3"/>
        <v>0</v>
      </c>
      <c r="L22" s="1" t="b">
        <f t="shared" si="4"/>
        <v>0</v>
      </c>
      <c r="M22" s="1" t="b">
        <f t="shared" si="5"/>
        <v>0</v>
      </c>
      <c r="N22" s="4" t="b">
        <f t="shared" si="6"/>
        <v>1</v>
      </c>
    </row>
    <row r="23" spans="1:14" x14ac:dyDescent="0.25">
      <c r="A23">
        <v>1020</v>
      </c>
      <c r="B23" t="s">
        <v>32</v>
      </c>
      <c r="C23" s="3">
        <v>6</v>
      </c>
      <c r="D23" s="1">
        <v>8</v>
      </c>
      <c r="E23" s="2">
        <v>38219</v>
      </c>
      <c r="F23" s="2">
        <v>45408</v>
      </c>
      <c r="G23" s="1" t="s">
        <v>16</v>
      </c>
      <c r="H23" s="1" t="b">
        <f t="shared" si="0"/>
        <v>1</v>
      </c>
      <c r="I23" s="1" t="b">
        <f t="shared" si="1"/>
        <v>1</v>
      </c>
      <c r="J23" s="1">
        <f t="shared" si="2"/>
        <v>2</v>
      </c>
      <c r="K23" s="1" t="b">
        <f t="shared" ca="1" si="3"/>
        <v>0</v>
      </c>
      <c r="L23" s="1" t="b">
        <f t="shared" si="4"/>
        <v>0</v>
      </c>
      <c r="M23" s="1" t="b">
        <f t="shared" si="5"/>
        <v>1</v>
      </c>
      <c r="N23" s="4" t="b">
        <f t="shared" si="6"/>
        <v>1</v>
      </c>
    </row>
    <row r="24" spans="1:14" x14ac:dyDescent="0.25">
      <c r="A24">
        <v>1021</v>
      </c>
      <c r="B24" t="s">
        <v>33</v>
      </c>
      <c r="C24" s="3">
        <v>11</v>
      </c>
      <c r="D24" s="1">
        <v>2</v>
      </c>
      <c r="E24" s="2">
        <v>38616</v>
      </c>
      <c r="F24" s="2">
        <v>45583</v>
      </c>
      <c r="G24" s="1" t="s">
        <v>14</v>
      </c>
      <c r="H24" s="1" t="b">
        <f t="shared" si="0"/>
        <v>1</v>
      </c>
      <c r="I24" s="1" t="b">
        <f t="shared" si="1"/>
        <v>0</v>
      </c>
      <c r="J24" s="1">
        <f t="shared" si="2"/>
        <v>9</v>
      </c>
      <c r="K24" s="1" t="b">
        <f t="shared" ca="1" si="3"/>
        <v>1</v>
      </c>
      <c r="L24" s="1" t="b">
        <f t="shared" si="4"/>
        <v>0</v>
      </c>
      <c r="M24" s="1" t="b">
        <f t="shared" si="5"/>
        <v>0</v>
      </c>
      <c r="N24" s="4" t="b">
        <f t="shared" si="6"/>
        <v>1</v>
      </c>
    </row>
    <row r="25" spans="1:14" x14ac:dyDescent="0.25">
      <c r="A25">
        <v>1022</v>
      </c>
      <c r="B25" t="s">
        <v>34</v>
      </c>
      <c r="C25" s="3">
        <v>-1</v>
      </c>
      <c r="D25" s="1">
        <v>-1</v>
      </c>
      <c r="E25" s="2">
        <v>39012</v>
      </c>
      <c r="F25" s="2">
        <v>45825</v>
      </c>
      <c r="G25" s="1" t="s">
        <v>16</v>
      </c>
      <c r="H25" s="1" t="b">
        <f t="shared" si="0"/>
        <v>1</v>
      </c>
      <c r="I25" s="1" t="b">
        <f t="shared" si="1"/>
        <v>0</v>
      </c>
      <c r="J25" s="1">
        <f t="shared" si="2"/>
        <v>0</v>
      </c>
      <c r="K25" s="1" t="b">
        <f t="shared" ca="1" si="3"/>
        <v>1</v>
      </c>
      <c r="L25" s="1" t="b">
        <f t="shared" si="4"/>
        <v>0</v>
      </c>
      <c r="M25" s="1" t="b">
        <f t="shared" si="5"/>
        <v>0</v>
      </c>
      <c r="N25" s="4" t="b">
        <f t="shared" si="6"/>
        <v>1</v>
      </c>
    </row>
    <row r="26" spans="1:14" x14ac:dyDescent="0.25">
      <c r="A26">
        <v>1023</v>
      </c>
      <c r="B26" t="s">
        <v>35</v>
      </c>
      <c r="C26" s="3">
        <v>10</v>
      </c>
      <c r="D26" s="1">
        <v>6</v>
      </c>
      <c r="E26" s="2">
        <v>39409</v>
      </c>
      <c r="F26" s="2">
        <v>44163</v>
      </c>
      <c r="G26" s="1" t="s">
        <v>14</v>
      </c>
      <c r="H26" s="1" t="b">
        <f t="shared" si="0"/>
        <v>1</v>
      </c>
      <c r="I26" s="1" t="b">
        <f t="shared" si="1"/>
        <v>1</v>
      </c>
      <c r="J26" s="1">
        <f t="shared" si="2"/>
        <v>4</v>
      </c>
      <c r="K26" s="1" t="b">
        <f t="shared" ca="1" si="3"/>
        <v>0</v>
      </c>
      <c r="L26" s="1" t="b">
        <f t="shared" si="4"/>
        <v>0</v>
      </c>
      <c r="M26" s="1" t="b">
        <f t="shared" si="5"/>
        <v>1</v>
      </c>
      <c r="N26" s="4" t="b">
        <f t="shared" si="6"/>
        <v>1</v>
      </c>
    </row>
    <row r="27" spans="1:14" x14ac:dyDescent="0.25">
      <c r="A27">
        <v>1024</v>
      </c>
      <c r="B27" t="s">
        <v>36</v>
      </c>
      <c r="C27" s="3">
        <v>6</v>
      </c>
      <c r="D27" s="1">
        <v>6</v>
      </c>
      <c r="E27" s="2">
        <v>39806</v>
      </c>
      <c r="F27" s="2">
        <v>45539</v>
      </c>
      <c r="G27" s="1" t="s">
        <v>16</v>
      </c>
      <c r="H27" s="1" t="b">
        <f t="shared" si="0"/>
        <v>1</v>
      </c>
      <c r="I27" s="1" t="b">
        <f t="shared" si="1"/>
        <v>1</v>
      </c>
      <c r="J27" s="1">
        <f t="shared" si="2"/>
        <v>0</v>
      </c>
      <c r="K27" s="1" t="b">
        <f t="shared" ca="1" si="3"/>
        <v>0</v>
      </c>
      <c r="L27" s="1" t="b">
        <f t="shared" si="4"/>
        <v>0</v>
      </c>
      <c r="M27" s="1" t="b">
        <f t="shared" si="5"/>
        <v>1</v>
      </c>
      <c r="N27" s="4" t="b">
        <f t="shared" si="6"/>
        <v>1</v>
      </c>
    </row>
    <row r="28" spans="1:14" x14ac:dyDescent="0.25">
      <c r="A28">
        <v>1025</v>
      </c>
      <c r="B28" t="s">
        <v>37</v>
      </c>
      <c r="C28" s="3">
        <v>9</v>
      </c>
      <c r="D28" s="1">
        <v>11</v>
      </c>
      <c r="E28" s="2">
        <v>39838</v>
      </c>
      <c r="F28" s="2">
        <v>45088</v>
      </c>
      <c r="G28" s="1" t="s">
        <v>14</v>
      </c>
      <c r="H28" s="1" t="b">
        <f t="shared" si="0"/>
        <v>1</v>
      </c>
      <c r="I28" s="1" t="b">
        <f t="shared" si="1"/>
        <v>0</v>
      </c>
      <c r="J28" s="1">
        <f t="shared" si="2"/>
        <v>2</v>
      </c>
      <c r="K28" s="1" t="b">
        <f t="shared" ca="1" si="3"/>
        <v>0</v>
      </c>
      <c r="L28" s="1" t="b">
        <f t="shared" si="4"/>
        <v>0</v>
      </c>
      <c r="M28" s="1" t="b">
        <f t="shared" si="5"/>
        <v>0</v>
      </c>
      <c r="N28" s="4" t="b">
        <f t="shared" si="6"/>
        <v>1</v>
      </c>
    </row>
    <row r="29" spans="1:14" x14ac:dyDescent="0.25">
      <c r="A29">
        <v>1026</v>
      </c>
      <c r="B29" t="s">
        <v>38</v>
      </c>
      <c r="C29" s="3">
        <v>5</v>
      </c>
      <c r="D29" s="1">
        <v>6</v>
      </c>
      <c r="E29" s="2">
        <v>31104</v>
      </c>
      <c r="F29" s="2">
        <v>44073</v>
      </c>
      <c r="G29" s="1" t="s">
        <v>16</v>
      </c>
      <c r="H29" s="1" t="b">
        <f t="shared" si="0"/>
        <v>1</v>
      </c>
      <c r="I29" s="1" t="b">
        <f t="shared" si="1"/>
        <v>1</v>
      </c>
      <c r="J29" s="1">
        <f t="shared" si="2"/>
        <v>1</v>
      </c>
      <c r="K29" s="1" t="b">
        <f t="shared" ca="1" si="3"/>
        <v>0</v>
      </c>
      <c r="L29" s="1" t="b">
        <f t="shared" si="4"/>
        <v>0</v>
      </c>
      <c r="M29" s="1" t="b">
        <f t="shared" si="5"/>
        <v>1</v>
      </c>
      <c r="N29" s="4" t="b">
        <f t="shared" si="6"/>
        <v>1</v>
      </c>
    </row>
    <row r="30" spans="1:14" x14ac:dyDescent="0.25">
      <c r="A30">
        <v>1027</v>
      </c>
      <c r="B30" t="s">
        <v>39</v>
      </c>
      <c r="C30" s="3">
        <v>2</v>
      </c>
      <c r="D30" s="1">
        <v>-1</v>
      </c>
      <c r="E30" s="2">
        <v>31498</v>
      </c>
      <c r="F30" s="2">
        <v>45310</v>
      </c>
      <c r="G30" s="1" t="s">
        <v>14</v>
      </c>
      <c r="H30" s="1" t="b">
        <f t="shared" si="0"/>
        <v>1</v>
      </c>
      <c r="I30" s="1" t="b">
        <f t="shared" si="1"/>
        <v>0</v>
      </c>
      <c r="J30" s="1">
        <f t="shared" si="2"/>
        <v>3</v>
      </c>
      <c r="K30" s="1" t="b">
        <f t="shared" ca="1" si="3"/>
        <v>0</v>
      </c>
      <c r="L30" s="1" t="b">
        <f t="shared" si="4"/>
        <v>0</v>
      </c>
      <c r="M30" s="1" t="b">
        <f t="shared" si="5"/>
        <v>0</v>
      </c>
      <c r="N30" s="4" t="b">
        <f t="shared" si="6"/>
        <v>1</v>
      </c>
    </row>
    <row r="31" spans="1:14" x14ac:dyDescent="0.25">
      <c r="A31">
        <v>1028</v>
      </c>
      <c r="C31" s="3">
        <v>11</v>
      </c>
      <c r="D31" s="1">
        <v>4</v>
      </c>
      <c r="E31" s="2">
        <v>31868</v>
      </c>
      <c r="F31" s="2">
        <v>45278</v>
      </c>
      <c r="G31" s="1" t="s">
        <v>16</v>
      </c>
      <c r="H31" s="1" t="b">
        <f t="shared" si="0"/>
        <v>0</v>
      </c>
      <c r="I31" s="1" t="b">
        <f t="shared" si="1"/>
        <v>0</v>
      </c>
      <c r="J31" s="1">
        <f t="shared" si="2"/>
        <v>7</v>
      </c>
      <c r="K31" s="1" t="b">
        <f t="shared" ca="1" si="3"/>
        <v>0</v>
      </c>
      <c r="L31" s="1" t="b">
        <f t="shared" si="4"/>
        <v>0</v>
      </c>
      <c r="M31" s="1" t="b">
        <f t="shared" si="5"/>
        <v>0</v>
      </c>
      <c r="N31" s="4" t="b">
        <f t="shared" si="6"/>
        <v>0</v>
      </c>
    </row>
    <row r="32" spans="1:14" x14ac:dyDescent="0.25">
      <c r="A32">
        <v>1029</v>
      </c>
      <c r="B32" t="s">
        <v>40</v>
      </c>
      <c r="C32" s="3">
        <v>11</v>
      </c>
      <c r="D32" s="1">
        <v>3</v>
      </c>
      <c r="E32" s="2">
        <v>32265</v>
      </c>
      <c r="F32" s="2">
        <v>45296</v>
      </c>
      <c r="G32" s="1" t="s">
        <v>14</v>
      </c>
      <c r="H32" s="1" t="b">
        <f t="shared" si="0"/>
        <v>1</v>
      </c>
      <c r="I32" s="1" t="b">
        <f t="shared" si="1"/>
        <v>0</v>
      </c>
      <c r="J32" s="1">
        <f t="shared" si="2"/>
        <v>8</v>
      </c>
      <c r="K32" s="1" t="b">
        <f t="shared" ca="1" si="3"/>
        <v>0</v>
      </c>
      <c r="L32" s="1" t="b">
        <f t="shared" si="4"/>
        <v>0</v>
      </c>
      <c r="M32" s="1" t="b">
        <f t="shared" si="5"/>
        <v>0</v>
      </c>
      <c r="N32" s="4" t="b">
        <f t="shared" si="6"/>
        <v>1</v>
      </c>
    </row>
    <row r="33" spans="1:14" x14ac:dyDescent="0.25">
      <c r="A33">
        <v>1030</v>
      </c>
      <c r="B33" t="s">
        <v>41</v>
      </c>
      <c r="C33" s="3">
        <v>4</v>
      </c>
      <c r="D33" s="1">
        <v>2</v>
      </c>
      <c r="E33" s="2">
        <v>32662</v>
      </c>
      <c r="F33" s="2">
        <v>45656</v>
      </c>
      <c r="G33" s="1" t="s">
        <v>16</v>
      </c>
      <c r="H33" s="1" t="b">
        <f t="shared" si="0"/>
        <v>1</v>
      </c>
      <c r="I33" s="1" t="b">
        <f t="shared" si="1"/>
        <v>1</v>
      </c>
      <c r="J33" s="1">
        <f t="shared" si="2"/>
        <v>2</v>
      </c>
      <c r="K33" s="1" t="b">
        <f t="shared" ca="1" si="3"/>
        <v>1</v>
      </c>
      <c r="L33" s="1" t="b">
        <f t="shared" si="4"/>
        <v>0</v>
      </c>
      <c r="M33" s="1" t="b">
        <f t="shared" si="5"/>
        <v>1</v>
      </c>
      <c r="N33" s="4" t="b">
        <f t="shared" si="6"/>
        <v>1</v>
      </c>
    </row>
    <row r="34" spans="1:14" x14ac:dyDescent="0.25">
      <c r="A34">
        <v>1031</v>
      </c>
      <c r="B34" t="s">
        <v>42</v>
      </c>
      <c r="C34" s="3">
        <v>7</v>
      </c>
      <c r="D34" s="1">
        <v>0</v>
      </c>
      <c r="E34" s="2">
        <v>33058</v>
      </c>
      <c r="F34" s="2">
        <v>45623</v>
      </c>
      <c r="G34" s="1" t="s">
        <v>14</v>
      </c>
      <c r="H34" s="1" t="b">
        <f t="shared" si="0"/>
        <v>1</v>
      </c>
      <c r="I34" s="1" t="b">
        <f t="shared" si="1"/>
        <v>1</v>
      </c>
      <c r="J34" s="1">
        <f t="shared" si="2"/>
        <v>7</v>
      </c>
      <c r="K34" s="1" t="b">
        <f t="shared" ca="1" si="3"/>
        <v>1</v>
      </c>
      <c r="L34" s="1" t="b">
        <f t="shared" si="4"/>
        <v>0</v>
      </c>
      <c r="M34" s="1" t="b">
        <f t="shared" si="5"/>
        <v>1</v>
      </c>
      <c r="N34" s="4" t="b">
        <f t="shared" si="6"/>
        <v>1</v>
      </c>
    </row>
    <row r="35" spans="1:14" x14ac:dyDescent="0.25">
      <c r="A35">
        <v>1032</v>
      </c>
      <c r="B35" t="s">
        <v>43</v>
      </c>
      <c r="C35" s="3">
        <v>7</v>
      </c>
      <c r="D35" s="1">
        <v>2</v>
      </c>
      <c r="E35" s="2">
        <v>33455</v>
      </c>
      <c r="F35" s="2">
        <v>43997</v>
      </c>
      <c r="G35" s="1" t="s">
        <v>16</v>
      </c>
      <c r="H35" s="1" t="b">
        <f t="shared" si="0"/>
        <v>1</v>
      </c>
      <c r="I35" s="1" t="b">
        <f t="shared" si="1"/>
        <v>1</v>
      </c>
      <c r="J35" s="1">
        <f t="shared" si="2"/>
        <v>5</v>
      </c>
      <c r="K35" s="1" t="b">
        <f t="shared" ca="1" si="3"/>
        <v>0</v>
      </c>
      <c r="L35" s="1" t="b">
        <f t="shared" si="4"/>
        <v>0</v>
      </c>
      <c r="M35" s="1" t="b">
        <f t="shared" si="5"/>
        <v>1</v>
      </c>
      <c r="N35" s="4" t="b">
        <f t="shared" si="6"/>
        <v>1</v>
      </c>
    </row>
    <row r="36" spans="1:14" x14ac:dyDescent="0.25">
      <c r="A36">
        <v>1033</v>
      </c>
      <c r="B36" t="s">
        <v>44</v>
      </c>
      <c r="C36" s="3">
        <v>6</v>
      </c>
      <c r="D36" s="1">
        <v>10</v>
      </c>
      <c r="E36" s="2">
        <v>33853</v>
      </c>
      <c r="F36" s="2">
        <v>45105</v>
      </c>
      <c r="G36" s="1" t="s">
        <v>14</v>
      </c>
      <c r="H36" s="1" t="b">
        <f t="shared" si="0"/>
        <v>1</v>
      </c>
      <c r="I36" s="1" t="b">
        <f t="shared" si="1"/>
        <v>1</v>
      </c>
      <c r="J36" s="1">
        <f t="shared" si="2"/>
        <v>4</v>
      </c>
      <c r="K36" s="1" t="b">
        <f t="shared" ca="1" si="3"/>
        <v>0</v>
      </c>
      <c r="L36" s="1" t="b">
        <f t="shared" si="4"/>
        <v>0</v>
      </c>
      <c r="M36" s="1" t="b">
        <f t="shared" si="5"/>
        <v>1</v>
      </c>
      <c r="N36" s="4" t="b">
        <f t="shared" si="6"/>
        <v>1</v>
      </c>
    </row>
    <row r="37" spans="1:14" x14ac:dyDescent="0.25">
      <c r="A37">
        <v>1034</v>
      </c>
      <c r="B37" t="s">
        <v>45</v>
      </c>
      <c r="C37" s="3">
        <v>4</v>
      </c>
      <c r="D37" s="1">
        <v>10</v>
      </c>
      <c r="E37" s="2">
        <v>34249</v>
      </c>
      <c r="F37" s="2">
        <v>45897</v>
      </c>
      <c r="G37" s="1" t="s">
        <v>16</v>
      </c>
      <c r="H37" s="1" t="b">
        <f t="shared" si="0"/>
        <v>1</v>
      </c>
      <c r="I37" s="1" t="b">
        <f t="shared" si="1"/>
        <v>1</v>
      </c>
      <c r="J37" s="1">
        <f t="shared" si="2"/>
        <v>6</v>
      </c>
      <c r="K37" s="1" t="b">
        <f t="shared" ca="1" si="3"/>
        <v>1</v>
      </c>
      <c r="L37" s="1" t="b">
        <f t="shared" si="4"/>
        <v>0</v>
      </c>
      <c r="M37" s="1" t="b">
        <f t="shared" si="5"/>
        <v>1</v>
      </c>
      <c r="N37" s="4" t="b">
        <f t="shared" si="6"/>
        <v>1</v>
      </c>
    </row>
    <row r="38" spans="1:14" x14ac:dyDescent="0.25">
      <c r="A38">
        <v>1035</v>
      </c>
      <c r="B38" t="s">
        <v>46</v>
      </c>
      <c r="C38" s="3">
        <v>-1</v>
      </c>
      <c r="D38" s="1">
        <v>0</v>
      </c>
      <c r="E38" s="2">
        <v>34646</v>
      </c>
      <c r="F38" s="2">
        <v>44092</v>
      </c>
      <c r="G38" s="1" t="s">
        <v>14</v>
      </c>
      <c r="H38" s="1" t="b">
        <f t="shared" si="0"/>
        <v>1</v>
      </c>
      <c r="I38" s="1" t="b">
        <f t="shared" si="1"/>
        <v>0</v>
      </c>
      <c r="J38" s="1">
        <f t="shared" si="2"/>
        <v>1</v>
      </c>
      <c r="K38" s="1" t="b">
        <f t="shared" ca="1" si="3"/>
        <v>0</v>
      </c>
      <c r="L38" s="1" t="b">
        <f t="shared" si="4"/>
        <v>0</v>
      </c>
      <c r="M38" s="1" t="b">
        <f t="shared" si="5"/>
        <v>0</v>
      </c>
      <c r="N38" s="4" t="b">
        <f t="shared" si="6"/>
        <v>1</v>
      </c>
    </row>
    <row r="39" spans="1:14" x14ac:dyDescent="0.25">
      <c r="A39">
        <v>1036</v>
      </c>
      <c r="B39" t="s">
        <v>47</v>
      </c>
      <c r="C39" s="3">
        <v>10</v>
      </c>
      <c r="D39" s="1">
        <v>2</v>
      </c>
      <c r="E39" s="2">
        <v>35042</v>
      </c>
      <c r="F39" s="2">
        <v>45672</v>
      </c>
      <c r="G39" s="1" t="s">
        <v>16</v>
      </c>
      <c r="H39" s="1" t="b">
        <f t="shared" si="0"/>
        <v>1</v>
      </c>
      <c r="I39" s="1" t="b">
        <f t="shared" si="1"/>
        <v>1</v>
      </c>
      <c r="J39" s="1">
        <f t="shared" si="2"/>
        <v>8</v>
      </c>
      <c r="K39" s="1" t="b">
        <f t="shared" ca="1" si="3"/>
        <v>1</v>
      </c>
      <c r="L39" s="1" t="b">
        <f t="shared" si="4"/>
        <v>0</v>
      </c>
      <c r="M39" s="1" t="b">
        <f t="shared" si="5"/>
        <v>1</v>
      </c>
      <c r="N39" s="4" t="b">
        <f t="shared" si="6"/>
        <v>1</v>
      </c>
    </row>
    <row r="40" spans="1:14" x14ac:dyDescent="0.25">
      <c r="A40">
        <v>1037</v>
      </c>
      <c r="B40" t="s">
        <v>48</v>
      </c>
      <c r="C40" s="3">
        <v>-1</v>
      </c>
      <c r="D40" s="1">
        <v>10</v>
      </c>
      <c r="E40" s="2">
        <v>35074</v>
      </c>
      <c r="F40" s="2">
        <v>44097</v>
      </c>
      <c r="G40" s="1" t="s">
        <v>14</v>
      </c>
      <c r="H40" s="1" t="b">
        <f t="shared" si="0"/>
        <v>1</v>
      </c>
      <c r="I40" s="1" t="b">
        <f t="shared" si="1"/>
        <v>0</v>
      </c>
      <c r="J40" s="1">
        <f t="shared" si="2"/>
        <v>11</v>
      </c>
      <c r="K40" s="1" t="b">
        <f t="shared" ca="1" si="3"/>
        <v>0</v>
      </c>
      <c r="L40" s="1" t="b">
        <f t="shared" si="4"/>
        <v>0</v>
      </c>
      <c r="M40" s="1" t="b">
        <f t="shared" si="5"/>
        <v>0</v>
      </c>
      <c r="N40" s="4" t="b">
        <f t="shared" si="6"/>
        <v>1</v>
      </c>
    </row>
    <row r="41" spans="1:14" x14ac:dyDescent="0.25">
      <c r="A41">
        <v>1038</v>
      </c>
      <c r="B41" t="s">
        <v>49</v>
      </c>
      <c r="C41" s="3">
        <v>1</v>
      </c>
      <c r="D41" s="1">
        <v>3</v>
      </c>
      <c r="E41" s="2">
        <v>35472</v>
      </c>
      <c r="F41" s="2">
        <v>45476</v>
      </c>
      <c r="G41" s="1" t="s">
        <v>16</v>
      </c>
      <c r="H41" s="1" t="b">
        <f t="shared" si="0"/>
        <v>1</v>
      </c>
      <c r="I41" s="1" t="b">
        <f t="shared" si="1"/>
        <v>1</v>
      </c>
      <c r="J41" s="1">
        <f t="shared" si="2"/>
        <v>2</v>
      </c>
      <c r="K41" s="1" t="b">
        <f t="shared" ca="1" si="3"/>
        <v>0</v>
      </c>
      <c r="L41" s="1" t="b">
        <f t="shared" si="4"/>
        <v>0</v>
      </c>
      <c r="M41" s="1" t="b">
        <f t="shared" si="5"/>
        <v>1</v>
      </c>
      <c r="N41" s="4" t="b">
        <f t="shared" si="6"/>
        <v>1</v>
      </c>
    </row>
    <row r="42" spans="1:14" x14ac:dyDescent="0.25">
      <c r="A42">
        <v>1039</v>
      </c>
      <c r="B42" t="s">
        <v>50</v>
      </c>
      <c r="C42" s="3">
        <v>7</v>
      </c>
      <c r="D42" s="1">
        <v>2</v>
      </c>
      <c r="E42" s="2">
        <v>35866</v>
      </c>
      <c r="F42" s="2">
        <v>44434</v>
      </c>
      <c r="G42" s="1" t="s">
        <v>14</v>
      </c>
      <c r="H42" s="1" t="b">
        <f t="shared" si="0"/>
        <v>1</v>
      </c>
      <c r="I42" s="1" t="b">
        <f t="shared" si="1"/>
        <v>1</v>
      </c>
      <c r="J42" s="1">
        <f t="shared" si="2"/>
        <v>5</v>
      </c>
      <c r="K42" s="1" t="b">
        <f t="shared" ca="1" si="3"/>
        <v>0</v>
      </c>
      <c r="L42" s="1" t="b">
        <f t="shared" si="4"/>
        <v>0</v>
      </c>
      <c r="M42" s="1" t="b">
        <f t="shared" si="5"/>
        <v>1</v>
      </c>
      <c r="N42" s="4" t="b">
        <f t="shared" si="6"/>
        <v>1</v>
      </c>
    </row>
    <row r="43" spans="1:14" ht="15.75" thickBot="1" x14ac:dyDescent="0.3">
      <c r="A43">
        <v>1040</v>
      </c>
      <c r="B43" t="s">
        <v>51</v>
      </c>
      <c r="C43" s="5">
        <v>8</v>
      </c>
      <c r="D43" s="6">
        <v>0</v>
      </c>
      <c r="E43" s="7">
        <v>36263</v>
      </c>
      <c r="F43" s="7">
        <v>44146</v>
      </c>
      <c r="G43" s="6" t="s">
        <v>16</v>
      </c>
      <c r="H43" s="6" t="b">
        <f t="shared" si="0"/>
        <v>1</v>
      </c>
      <c r="I43" s="6" t="b">
        <f t="shared" si="1"/>
        <v>1</v>
      </c>
      <c r="J43" s="6">
        <f t="shared" si="2"/>
        <v>8</v>
      </c>
      <c r="K43" s="6" t="b">
        <f t="shared" ca="1" si="3"/>
        <v>0</v>
      </c>
      <c r="L43" s="6" t="b">
        <f t="shared" si="4"/>
        <v>0</v>
      </c>
      <c r="M43" s="6" t="b">
        <f t="shared" si="5"/>
        <v>1</v>
      </c>
      <c r="N43" s="8" t="b">
        <f t="shared" si="6"/>
        <v>1</v>
      </c>
    </row>
  </sheetData>
  <mergeCells count="2">
    <mergeCell ref="H2:N2"/>
    <mergeCell ref="C2:G2"/>
  </mergeCells>
  <conditionalFormatting sqref="A4:A43">
    <cfRule type="expression" dxfId="0" priority="1">
      <formula>COUNTIF($A$4:$A$43,A4)&gt;1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A22" sqref="A22"/>
    </sheetView>
  </sheetViews>
  <sheetFormatPr baseColWidth="10" defaultColWidth="9.140625" defaultRowHeight="15" x14ac:dyDescent="0.25"/>
  <cols>
    <col min="1" max="1" width="37.85546875" bestFit="1" customWidth="1"/>
  </cols>
  <sheetData>
    <row r="1" spans="1:2" x14ac:dyDescent="0.25">
      <c r="A1" t="s">
        <v>52</v>
      </c>
      <c r="B1" t="s">
        <v>53</v>
      </c>
    </row>
    <row r="2" spans="1:2" x14ac:dyDescent="0.25">
      <c r="A2" t="s">
        <v>62</v>
      </c>
      <c r="B2" cm="1">
        <f t="array" ref="B2">IFERROR(SUMPRODUCT(--('Datos Estudiantes'!M4:M43))/ROWS('Datos Estudiantes'!A4:A43)*100,0)</f>
        <v>60</v>
      </c>
    </row>
    <row r="3" spans="1:2" x14ac:dyDescent="0.25">
      <c r="A3" t="s">
        <v>61</v>
      </c>
      <c r="B3" cm="1">
        <f t="array" ref="B3">IFERROR(SUMPRODUCT(--('Datos Estudiantes'!N4:N43))/ROWS('Datos Estudiantes'!A4:A43)*100,0)</f>
        <v>97.5</v>
      </c>
    </row>
    <row r="4" spans="1:2" x14ac:dyDescent="0.25">
      <c r="A4" t="s">
        <v>54</v>
      </c>
      <c r="B4">
        <f>IFERROR((1-COUNTIF('Datos Estudiantes'!L4:L43,TRUE)/ROWS('Datos Estudiantes'!A4:A43))*100,0)</f>
        <v>100</v>
      </c>
    </row>
    <row r="5" spans="1:2" x14ac:dyDescent="0.25">
      <c r="A5" t="s">
        <v>55</v>
      </c>
      <c r="B5">
        <f>IFERROR(SUMPRODUCT(--('Datos Estudiantes'!I4:I43))/COUNTA('Datos Estudiantes'!I4:I43)*100,0)</f>
        <v>62.5</v>
      </c>
    </row>
    <row r="6" spans="1:2" x14ac:dyDescent="0.25">
      <c r="A6" t="s">
        <v>56</v>
      </c>
      <c r="B6">
        <f>IFERROR(AVERAGE('Datos Estudiantes'!J4:J43),0)</f>
        <v>4.5250000000000004</v>
      </c>
    </row>
    <row r="7" spans="1:2" x14ac:dyDescent="0.25">
      <c r="A7" t="s">
        <v>57</v>
      </c>
      <c r="B7">
        <f ca="1">IFERROR(SUMPRODUCT(--('Datos Estudiantes'!G4:G43="Sí"),--('Datos Estudiantes'!K4:K43))/SUMPRODUCT(--('Datos Estudiantes'!G4:G43="Sí"))*100,0)</f>
        <v>15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Estudiantes</vt:lpstr>
      <vt:lpstr>KPIs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GIL MENDEZ</cp:lastModifiedBy>
  <dcterms:created xsi:type="dcterms:W3CDTF">2025-10-02T15:31:56Z</dcterms:created>
  <dcterms:modified xsi:type="dcterms:W3CDTF">2025-10-02T16:35:44Z</dcterms:modified>
</cp:coreProperties>
</file>