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aban/git/perso/pokemon-cardgame/src/resources/"/>
    </mc:Choice>
  </mc:AlternateContent>
  <xr:revisionPtr revIDLastSave="0" documentId="13_ncr:1_{7CA280C8-B284-0740-A07E-332D29F103FE}" xr6:coauthVersionLast="45" xr6:coauthVersionMax="45" xr10:uidLastSave="{00000000-0000-0000-0000-000000000000}"/>
  <bookViews>
    <workbookView xWindow="0" yWindow="460" windowWidth="28800" windowHeight="17540" activeTab="1" xr2:uid="{BE71EF8B-6600-D646-9D83-D0A0BC675B84}"/>
  </bookViews>
  <sheets>
    <sheet name="Mise a jour" sheetId="3" r:id="rId1"/>
    <sheet name="A copier" sheetId="6" r:id="rId2"/>
    <sheet name="Statistiques" sheetId="5" r:id="rId3"/>
  </sheets>
  <externalReferences>
    <externalReference r:id="rId4"/>
  </externalReferenc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W105" i="6" l="1" a="1"/>
  <c r="AW105" i="6" s="1"/>
  <c r="AW104" i="6" a="1"/>
  <c r="AW104" i="6" s="1"/>
  <c r="AX265" i="3"/>
  <c r="AX266" i="3"/>
  <c r="AX267" i="3"/>
  <c r="AX268" i="3"/>
  <c r="AX269" i="3"/>
  <c r="AX270" i="3"/>
  <c r="AX271" i="3"/>
  <c r="AX272" i="3"/>
  <c r="AX273" i="3"/>
  <c r="AX274" i="3"/>
  <c r="AX275" i="3"/>
  <c r="AX276" i="3"/>
  <c r="AX277" i="3"/>
  <c r="AX278" i="3"/>
  <c r="AX279" i="3"/>
  <c r="AX280" i="3"/>
  <c r="AX281" i="3"/>
  <c r="AX282" i="3"/>
  <c r="AX283" i="3"/>
  <c r="AX284" i="3"/>
  <c r="AX285" i="3"/>
  <c r="AX286" i="3"/>
  <c r="AX287" i="3"/>
  <c r="AX288" i="3"/>
  <c r="AX289" i="3"/>
  <c r="AX290" i="3"/>
  <c r="AX291" i="3"/>
  <c r="AX292" i="3"/>
  <c r="AX293" i="3"/>
  <c r="AX294" i="3"/>
  <c r="AX295" i="3"/>
  <c r="AX296" i="3"/>
  <c r="AX297" i="3"/>
  <c r="AX298" i="3"/>
  <c r="AX299" i="3"/>
  <c r="AX300" i="3"/>
  <c r="AX301" i="3"/>
  <c r="AX302" i="3"/>
  <c r="AX303" i="3"/>
  <c r="AX304" i="3"/>
  <c r="AX305" i="3"/>
  <c r="AX306" i="3"/>
  <c r="AX307" i="3"/>
  <c r="AX308" i="3"/>
  <c r="AX309" i="3"/>
  <c r="AX310" i="3"/>
  <c r="AX311" i="3"/>
  <c r="AX312" i="3"/>
  <c r="AX313" i="3"/>
  <c r="AX314" i="3"/>
  <c r="AX315" i="3"/>
  <c r="AX316" i="3"/>
  <c r="AX317" i="3"/>
  <c r="AX318" i="3"/>
  <c r="AX319" i="3"/>
  <c r="AX320" i="3"/>
  <c r="AX321" i="3"/>
  <c r="AX322" i="3"/>
  <c r="AX323" i="3"/>
  <c r="AX324" i="3"/>
  <c r="AX325" i="3"/>
  <c r="AX326" i="3"/>
  <c r="AX327" i="3"/>
  <c r="AX328" i="3"/>
  <c r="AX329" i="3"/>
  <c r="AX330" i="3"/>
  <c r="AX331" i="3"/>
  <c r="AX332" i="3"/>
  <c r="AX333" i="3"/>
  <c r="AX334" i="3"/>
  <c r="AX335" i="3"/>
  <c r="AX336" i="3"/>
  <c r="AX337" i="3"/>
  <c r="AX338" i="3"/>
  <c r="AX339" i="3"/>
  <c r="AX340" i="3"/>
  <c r="AX341" i="3"/>
  <c r="AX342" i="3"/>
  <c r="AX343" i="3"/>
  <c r="AX344" i="3"/>
  <c r="AX345" i="3"/>
  <c r="AX346" i="3"/>
  <c r="AX347" i="3"/>
  <c r="AX348" i="3"/>
  <c r="AX349" i="3"/>
  <c r="AX350" i="3"/>
  <c r="AX351" i="3"/>
  <c r="AX352" i="3"/>
  <c r="AX353" i="3"/>
  <c r="AX354" i="3"/>
  <c r="AX355" i="3"/>
  <c r="AX356" i="3"/>
  <c r="AX357" i="3"/>
  <c r="AX358" i="3"/>
  <c r="AX359" i="3"/>
  <c r="AX360" i="3"/>
  <c r="AX361" i="3"/>
  <c r="AX362" i="3"/>
  <c r="AX363" i="3"/>
  <c r="AX364" i="3"/>
  <c r="AX365" i="3"/>
  <c r="AX366" i="3"/>
  <c r="AX367" i="3"/>
  <c r="AX368" i="3"/>
  <c r="AX369" i="3"/>
  <c r="AX512" i="3"/>
  <c r="AX513" i="3"/>
  <c r="AX514" i="3"/>
  <c r="AX515" i="3"/>
  <c r="AX516" i="3"/>
  <c r="AS3" i="6" a="1"/>
  <c r="AS3" i="6" s="1"/>
  <c r="AS4" i="6" a="1"/>
  <c r="AS4" i="6" s="1"/>
  <c r="AS5" i="6" a="1"/>
  <c r="AS5" i="6" s="1"/>
  <c r="AS6" i="6" a="1"/>
  <c r="AS6" i="6" s="1"/>
  <c r="AS7" i="6" a="1"/>
  <c r="AS7" i="6" s="1"/>
  <c r="AS8" i="6" a="1"/>
  <c r="AS8" i="6" s="1"/>
  <c r="AS9" i="6" a="1"/>
  <c r="AS9" i="6" s="1"/>
  <c r="AS10" i="6" a="1"/>
  <c r="AS10" i="6" s="1"/>
  <c r="AS11" i="6" a="1"/>
  <c r="AS11" i="6" s="1"/>
  <c r="AS12" i="6" a="1"/>
  <c r="AS12" i="6" s="1"/>
  <c r="AS13" i="6" a="1"/>
  <c r="AS13" i="6" s="1"/>
  <c r="AS14" i="6" a="1"/>
  <c r="AS14" i="6" s="1"/>
  <c r="AS15" i="6" a="1"/>
  <c r="AS15" i="6" s="1"/>
  <c r="AS16" i="6" a="1"/>
  <c r="AS16" i="6" s="1"/>
  <c r="AS17" i="6" a="1"/>
  <c r="AS17" i="6" s="1"/>
  <c r="AS18" i="6" a="1"/>
  <c r="AS18" i="6" s="1"/>
  <c r="AS19" i="6" a="1"/>
  <c r="AS19" i="6" s="1"/>
  <c r="AS20" i="6" a="1"/>
  <c r="AS20" i="6" s="1"/>
  <c r="AS21" i="6" a="1"/>
  <c r="AS21" i="6" s="1"/>
  <c r="AS22" i="6" a="1"/>
  <c r="AS22" i="6" s="1"/>
  <c r="AS23" i="6" a="1"/>
  <c r="AS23" i="6" s="1"/>
  <c r="AS24" i="6" a="1"/>
  <c r="AS24" i="6" s="1"/>
  <c r="AS25" i="6" a="1"/>
  <c r="AS25" i="6" s="1"/>
  <c r="AS26" i="6" a="1"/>
  <c r="AS26" i="6" s="1"/>
  <c r="AS27" i="6" a="1"/>
  <c r="AS27" i="6" s="1"/>
  <c r="AS28" i="6" a="1"/>
  <c r="AS28" i="6" s="1"/>
  <c r="AS29" i="6" a="1"/>
  <c r="AS29" i="6" s="1"/>
  <c r="AS30" i="6" a="1"/>
  <c r="AS30" i="6" s="1"/>
  <c r="AS31" i="6" a="1"/>
  <c r="AS31" i="6" s="1"/>
  <c r="AS32" i="6" a="1"/>
  <c r="AS32" i="6" s="1"/>
  <c r="AS33" i="6" a="1"/>
  <c r="AS33" i="6" s="1"/>
  <c r="AS34" i="6" a="1"/>
  <c r="AS34" i="6" s="1"/>
  <c r="AS35" i="6" a="1"/>
  <c r="AS35" i="6" s="1"/>
  <c r="AS36" i="6" a="1"/>
  <c r="AS36" i="6" s="1"/>
  <c r="AS37" i="6" a="1"/>
  <c r="AS37" i="6" s="1"/>
  <c r="AS38" i="6" a="1"/>
  <c r="AS38" i="6" s="1"/>
  <c r="AS39" i="6" a="1"/>
  <c r="AS39" i="6" s="1"/>
  <c r="AS40" i="6" a="1"/>
  <c r="AS40" i="6" s="1"/>
  <c r="AS41" i="6" a="1"/>
  <c r="AS41" i="6" s="1"/>
  <c r="AS42" i="6" a="1"/>
  <c r="AS42" i="6" s="1"/>
  <c r="AS43" i="6" a="1"/>
  <c r="AS43" i="6" s="1"/>
  <c r="AS44" i="6" a="1"/>
  <c r="AS44" i="6" s="1"/>
  <c r="AS45" i="6" a="1"/>
  <c r="AS45" i="6" s="1"/>
  <c r="AS46" i="6" a="1"/>
  <c r="AS46" i="6" s="1"/>
  <c r="AS47" i="6" a="1"/>
  <c r="AS47" i="6" s="1"/>
  <c r="AS48" i="6" a="1"/>
  <c r="AS48" i="6" s="1"/>
  <c r="AS49" i="6" a="1"/>
  <c r="AS49" i="6" s="1"/>
  <c r="AS50" i="6" a="1"/>
  <c r="AS50" i="6" s="1"/>
  <c r="AS51" i="6" a="1"/>
  <c r="AS51" i="6" s="1"/>
  <c r="AS52" i="6" a="1"/>
  <c r="AS52" i="6" s="1"/>
  <c r="AS53" i="6" a="1"/>
  <c r="AS53" i="6" s="1"/>
  <c r="AS54" i="6" a="1"/>
  <c r="AS54" i="6" s="1"/>
  <c r="AS55" i="6" a="1"/>
  <c r="AS55" i="6" s="1"/>
  <c r="AS56" i="6" a="1"/>
  <c r="AS56" i="6" s="1"/>
  <c r="AS57" i="6" a="1"/>
  <c r="AS57" i="6" s="1"/>
  <c r="AS58" i="6" a="1"/>
  <c r="AS58" i="6" s="1"/>
  <c r="AS59" i="6" a="1"/>
  <c r="AS59" i="6" s="1"/>
  <c r="AS60" i="6" a="1"/>
  <c r="AS60" i="6" s="1"/>
  <c r="AS61" i="6" a="1"/>
  <c r="AS61" i="6" s="1"/>
  <c r="AS62" i="6" a="1"/>
  <c r="AS62" i="6" s="1"/>
  <c r="AS63" i="6" a="1"/>
  <c r="AS63" i="6" s="1"/>
  <c r="AS64" i="6" a="1"/>
  <c r="AS64" i="6" s="1"/>
  <c r="AS65" i="6" a="1"/>
  <c r="AS65" i="6" s="1"/>
  <c r="AS66" i="6" a="1"/>
  <c r="AS66" i="6" s="1"/>
  <c r="AS67" i="6" a="1"/>
  <c r="AS67" i="6" s="1"/>
  <c r="AS68" i="6" a="1"/>
  <c r="AS68" i="6" s="1"/>
  <c r="AS69" i="6" a="1"/>
  <c r="AS69" i="6" s="1"/>
  <c r="AS70" i="6" a="1"/>
  <c r="AS70" i="6" s="1"/>
  <c r="AS71" i="6" a="1"/>
  <c r="AS71" i="6" s="1"/>
  <c r="AS72" i="6" a="1"/>
  <c r="AS72" i="6" s="1"/>
  <c r="AS73" i="6" a="1"/>
  <c r="AS73" i="6" s="1"/>
  <c r="AS74" i="6" a="1"/>
  <c r="AS74" i="6" s="1"/>
  <c r="AS75" i="6" a="1"/>
  <c r="AS75" i="6" s="1"/>
  <c r="AS76" i="6" a="1"/>
  <c r="AS76" i="6" s="1"/>
  <c r="AS77" i="6" a="1"/>
  <c r="AS77" i="6" s="1"/>
  <c r="AS78" i="6" a="1"/>
  <c r="AS78" i="6" s="1"/>
  <c r="AS79" i="6" a="1"/>
  <c r="AS79" i="6" s="1"/>
  <c r="AS80" i="6" a="1"/>
  <c r="AS80" i="6" s="1"/>
  <c r="AS81" i="6" a="1"/>
  <c r="AS81" i="6" s="1"/>
  <c r="AS82" i="6" a="1"/>
  <c r="AS82" i="6" s="1"/>
  <c r="AS83" i="6" a="1"/>
  <c r="AS83" i="6" s="1"/>
  <c r="AS84" i="6" a="1"/>
  <c r="AS84" i="6" s="1"/>
  <c r="AS85" i="6" a="1"/>
  <c r="AS85" i="6" s="1"/>
  <c r="AS86" i="6" a="1"/>
  <c r="AS86" i="6" s="1"/>
  <c r="AS87" i="6" a="1"/>
  <c r="AS87" i="6" s="1"/>
  <c r="AS88" i="6" a="1"/>
  <c r="AS88" i="6" s="1"/>
  <c r="AS89" i="6" a="1"/>
  <c r="AS89" i="6" s="1"/>
  <c r="AS90" i="6" a="1"/>
  <c r="AS90" i="6" s="1"/>
  <c r="AS91" i="6" a="1"/>
  <c r="AS91" i="6" s="1"/>
  <c r="AS92" i="6" a="1"/>
  <c r="AS92" i="6" s="1"/>
  <c r="AS93" i="6" a="1"/>
  <c r="AS93" i="6" s="1"/>
  <c r="AS94" i="6" a="1"/>
  <c r="AS94" i="6" s="1"/>
  <c r="AS95" i="6" a="1"/>
  <c r="AS95" i="6" s="1"/>
  <c r="AS96" i="6" a="1"/>
  <c r="AS96" i="6" s="1"/>
  <c r="AS97" i="6" a="1"/>
  <c r="AS97" i="6" s="1"/>
  <c r="AS98" i="6" a="1"/>
  <c r="AS98" i="6" s="1"/>
  <c r="AS99" i="6" a="1"/>
  <c r="AS99" i="6" s="1"/>
  <c r="AS100" i="6" a="1"/>
  <c r="AS100" i="6" s="1"/>
  <c r="AS101" i="6" a="1"/>
  <c r="AS101" i="6" s="1"/>
  <c r="AS102" i="6" a="1"/>
  <c r="AS102" i="6" s="1"/>
  <c r="AS103" i="6" a="1"/>
  <c r="AS103" i="6" s="1"/>
  <c r="AS104" i="6" a="1"/>
  <c r="AS104" i="6" s="1"/>
  <c r="AS105" i="6" a="1"/>
  <c r="AS105" i="6" s="1"/>
  <c r="AS106" i="6" a="1"/>
  <c r="AS106" i="6" s="1"/>
  <c r="R516" i="3" l="1"/>
  <c r="S516" i="3"/>
  <c r="T516" i="3"/>
  <c r="U516" i="3"/>
  <c r="V516" i="3"/>
  <c r="AP516" i="3"/>
  <c r="AQ516" i="3"/>
  <c r="L513" i="3"/>
  <c r="L516" i="3" l="1"/>
  <c r="M516" i="3"/>
  <c r="N516" i="3"/>
  <c r="O516" i="3"/>
  <c r="P516" i="3"/>
  <c r="B106" i="6" l="1" a="1"/>
  <c r="B106" i="6" s="1"/>
  <c r="C106" i="6" a="1"/>
  <c r="C106" i="6" s="1"/>
  <c r="D106" i="6" a="1"/>
  <c r="D106" i="6" s="1"/>
  <c r="E106" i="6" a="1"/>
  <c r="E106" i="6" s="1"/>
  <c r="F106" i="6" a="1"/>
  <c r="F106" i="6" s="1"/>
  <c r="G106" i="6" a="1"/>
  <c r="G106" i="6" s="1"/>
  <c r="H106" i="6" a="1"/>
  <c r="H106" i="6" s="1"/>
  <c r="I106" i="6" a="1"/>
  <c r="I106" i="6" s="1"/>
  <c r="J106" i="6" a="1"/>
  <c r="J106" i="6" s="1"/>
  <c r="K106" i="6" a="1"/>
  <c r="K106" i="6" s="1"/>
  <c r="Q106" i="6" a="1"/>
  <c r="Q106" i="6" s="1"/>
  <c r="W106" i="6" a="1"/>
  <c r="W106" i="6" s="1"/>
  <c r="X106" i="6" a="1"/>
  <c r="X106" i="6" s="1"/>
  <c r="Y106" i="6" a="1"/>
  <c r="Y106" i="6" s="1"/>
  <c r="Z106" i="6" a="1"/>
  <c r="Z106" i="6" s="1"/>
  <c r="AA106" i="6" a="1"/>
  <c r="AA106" i="6" s="1"/>
  <c r="AB106" i="6" a="1"/>
  <c r="AB106" i="6" s="1"/>
  <c r="AC106" i="6" a="1"/>
  <c r="AC106" i="6" s="1"/>
  <c r="AD106" i="6" a="1"/>
  <c r="AD106" i="6" s="1"/>
  <c r="AE106" i="6" a="1"/>
  <c r="AE106" i="6" s="1"/>
  <c r="AF106" i="6" a="1"/>
  <c r="AF106" i="6" s="1"/>
  <c r="AG106" i="6" a="1"/>
  <c r="AG106" i="6" s="1"/>
  <c r="AH106" i="6" a="1"/>
  <c r="AH106" i="6" s="1"/>
  <c r="AI106" i="6" a="1"/>
  <c r="AI106" i="6" s="1"/>
  <c r="AJ106" i="6" a="1"/>
  <c r="AJ106" i="6" s="1"/>
  <c r="AK106" i="6" a="1"/>
  <c r="AK106" i="6" s="1"/>
  <c r="AL106" i="6" a="1"/>
  <c r="AL106" i="6" s="1"/>
  <c r="AM106" i="6" a="1"/>
  <c r="AM106" i="6" s="1"/>
  <c r="AN106" i="6" a="1"/>
  <c r="AN106" i="6" s="1"/>
  <c r="AO106" i="6" a="1"/>
  <c r="AO106" i="6" s="1"/>
  <c r="AR106" i="6" a="1"/>
  <c r="AR106" i="6" s="1"/>
  <c r="AT106" i="6" a="1"/>
  <c r="AT106" i="6" s="1"/>
  <c r="AU106" i="6" a="1"/>
  <c r="AU106" i="6" s="1"/>
  <c r="AV106" i="6" a="1"/>
  <c r="AV106" i="6" s="1"/>
  <c r="AW106" i="6" a="1"/>
  <c r="AW106" i="6" s="1"/>
  <c r="B104" i="6" a="1"/>
  <c r="B104" i="6" s="1"/>
  <c r="B105" i="6" a="1"/>
  <c r="B105" i="6" s="1"/>
  <c r="C104" i="6" a="1"/>
  <c r="C104" i="6" s="1"/>
  <c r="C105" i="6" a="1"/>
  <c r="C105" i="6" s="1"/>
  <c r="D104" i="6" a="1"/>
  <c r="D104" i="6" s="1"/>
  <c r="D105" i="6" a="1"/>
  <c r="D105" i="6" s="1"/>
  <c r="E104" i="6" a="1"/>
  <c r="E104" i="6" s="1"/>
  <c r="E105" i="6" a="1"/>
  <c r="E105" i="6" s="1"/>
  <c r="F104" i="6" a="1"/>
  <c r="F104" i="6" s="1"/>
  <c r="F105" i="6" a="1"/>
  <c r="F105" i="6" s="1"/>
  <c r="G104" i="6" a="1"/>
  <c r="G104" i="6" s="1"/>
  <c r="G105" i="6" a="1"/>
  <c r="G105" i="6" s="1"/>
  <c r="H104" i="6" a="1"/>
  <c r="H104" i="6" s="1"/>
  <c r="H105" i="6" a="1"/>
  <c r="H105" i="6" s="1"/>
  <c r="I104" i="6" a="1"/>
  <c r="I104" i="6" s="1"/>
  <c r="I105" i="6" a="1"/>
  <c r="I105" i="6" s="1"/>
  <c r="J104" i="6" a="1"/>
  <c r="J104" i="6" s="1"/>
  <c r="J105" i="6" a="1"/>
  <c r="J105" i="6" s="1"/>
  <c r="K104" i="6" a="1"/>
  <c r="K104" i="6" s="1"/>
  <c r="K105" i="6" a="1"/>
  <c r="K105" i="6" s="1"/>
  <c r="Q104" i="6" a="1"/>
  <c r="Q104" i="6" s="1"/>
  <c r="Q105" i="6" a="1"/>
  <c r="Q105" i="6" s="1"/>
  <c r="W104" i="6" a="1"/>
  <c r="W104" i="6" s="1"/>
  <c r="W105" i="6" a="1"/>
  <c r="W105" i="6" s="1"/>
  <c r="X104" i="6" a="1"/>
  <c r="X104" i="6" s="1"/>
  <c r="X105" i="6" a="1"/>
  <c r="X105" i="6" s="1"/>
  <c r="Y104" i="6" a="1"/>
  <c r="Y104" i="6" s="1"/>
  <c r="Y105" i="6" a="1"/>
  <c r="Y105" i="6" s="1"/>
  <c r="Z104" i="6" a="1"/>
  <c r="Z104" i="6" s="1"/>
  <c r="Z105" i="6" a="1"/>
  <c r="Z105" i="6" s="1"/>
  <c r="AA104" i="6" a="1"/>
  <c r="AA104" i="6" s="1"/>
  <c r="AA105" i="6" a="1"/>
  <c r="AA105" i="6" s="1"/>
  <c r="AB104" i="6" a="1"/>
  <c r="AB104" i="6" s="1"/>
  <c r="AB105" i="6" a="1"/>
  <c r="AB105" i="6" s="1"/>
  <c r="AC104" i="6" a="1"/>
  <c r="AC104" i="6" s="1"/>
  <c r="AC105" i="6" a="1"/>
  <c r="AC105" i="6" s="1"/>
  <c r="AD104" i="6" a="1"/>
  <c r="AD104" i="6" s="1"/>
  <c r="AD105" i="6" a="1"/>
  <c r="AD105" i="6" s="1"/>
  <c r="AE104" i="6" a="1"/>
  <c r="AE104" i="6" s="1"/>
  <c r="AE105" i="6" a="1"/>
  <c r="AE105" i="6" s="1"/>
  <c r="AF104" i="6" a="1"/>
  <c r="AF104" i="6" s="1"/>
  <c r="AF105" i="6" a="1"/>
  <c r="AF105" i="6" s="1"/>
  <c r="AG104" i="6" a="1"/>
  <c r="AG104" i="6" s="1"/>
  <c r="AG105" i="6" a="1"/>
  <c r="AG105" i="6" s="1"/>
  <c r="AH104" i="6" a="1"/>
  <c r="AH104" i="6" s="1"/>
  <c r="AH105" i="6" a="1"/>
  <c r="AH105" i="6" s="1"/>
  <c r="AI104" i="6" a="1"/>
  <c r="AI104" i="6" s="1"/>
  <c r="AI105" i="6" a="1"/>
  <c r="AI105" i="6" s="1"/>
  <c r="AJ104" i="6" a="1"/>
  <c r="AJ104" i="6" s="1"/>
  <c r="AJ105" i="6" a="1"/>
  <c r="AJ105" i="6" s="1"/>
  <c r="AK104" i="6" a="1"/>
  <c r="AK104" i="6" s="1"/>
  <c r="AK105" i="6" a="1"/>
  <c r="AK105" i="6" s="1"/>
  <c r="AL104" i="6" a="1"/>
  <c r="AL104" i="6" s="1"/>
  <c r="AL105" i="6" a="1"/>
  <c r="AL105" i="6" s="1"/>
  <c r="AM104" i="6" a="1"/>
  <c r="AM104" i="6" s="1"/>
  <c r="AM105" i="6" a="1"/>
  <c r="AM105" i="6" s="1"/>
  <c r="AN104" i="6" a="1"/>
  <c r="AN104" i="6" s="1"/>
  <c r="AN105" i="6" a="1"/>
  <c r="AN105" i="6" s="1"/>
  <c r="AO104" i="6" a="1"/>
  <c r="AO104" i="6" s="1"/>
  <c r="AO105" i="6" a="1"/>
  <c r="AO105" i="6" s="1"/>
  <c r="AR104" i="6" a="1"/>
  <c r="AR104" i="6" s="1"/>
  <c r="AR105" i="6" a="1"/>
  <c r="AR105" i="6" s="1"/>
  <c r="AT104" i="6" a="1"/>
  <c r="AT104" i="6" s="1"/>
  <c r="AT105" i="6" a="1"/>
  <c r="AT105" i="6" s="1"/>
  <c r="AU104" i="6" a="1"/>
  <c r="AU104" i="6" s="1"/>
  <c r="AU105" i="6" a="1"/>
  <c r="AU105" i="6" s="1"/>
  <c r="AV104" i="6" a="1"/>
  <c r="AV104" i="6" s="1"/>
  <c r="AV105" i="6" a="1"/>
  <c r="AV105" i="6" s="1"/>
  <c r="Q103" i="6" a="1"/>
  <c r="Q103" i="6" s="1"/>
  <c r="B101" i="6" a="1"/>
  <c r="B101" i="6" s="1"/>
  <c r="B102" i="6" a="1"/>
  <c r="B102" i="6" s="1"/>
  <c r="B103" i="6" a="1"/>
  <c r="B103" i="6" s="1"/>
  <c r="C101" i="6" a="1"/>
  <c r="C101" i="6" s="1"/>
  <c r="C102" i="6" a="1"/>
  <c r="C102" i="6" s="1"/>
  <c r="C103" i="6" a="1"/>
  <c r="C103" i="6" s="1"/>
  <c r="D101" i="6" a="1"/>
  <c r="D101" i="6" s="1"/>
  <c r="D102" i="6" a="1"/>
  <c r="D102" i="6" s="1"/>
  <c r="D103" i="6" a="1"/>
  <c r="D103" i="6" s="1"/>
  <c r="E101" i="6" a="1"/>
  <c r="E101" i="6" s="1"/>
  <c r="E102" i="6" a="1"/>
  <c r="E102" i="6" s="1"/>
  <c r="E103" i="6" a="1"/>
  <c r="E103" i="6" s="1"/>
  <c r="F101" i="6" a="1"/>
  <c r="F101" i="6" s="1"/>
  <c r="F102" i="6" a="1"/>
  <c r="F102" i="6" s="1"/>
  <c r="F103" i="6" a="1"/>
  <c r="F103" i="6" s="1"/>
  <c r="G101" i="6" a="1"/>
  <c r="G101" i="6" s="1"/>
  <c r="G102" i="6" a="1"/>
  <c r="G102" i="6" s="1"/>
  <c r="G103" i="6" a="1"/>
  <c r="G103" i="6" s="1"/>
  <c r="H101" i="6" a="1"/>
  <c r="H101" i="6" s="1"/>
  <c r="H102" i="6" a="1"/>
  <c r="H102" i="6" s="1"/>
  <c r="H103" i="6" a="1"/>
  <c r="H103" i="6" s="1"/>
  <c r="I101" i="6" a="1"/>
  <c r="I101" i="6" s="1"/>
  <c r="I102" i="6" a="1"/>
  <c r="I102" i="6" s="1"/>
  <c r="I103" i="6" a="1"/>
  <c r="I103" i="6" s="1"/>
  <c r="J101" i="6" a="1"/>
  <c r="J101" i="6" s="1"/>
  <c r="J102" i="6" a="1"/>
  <c r="J102" i="6" s="1"/>
  <c r="J103" i="6" a="1"/>
  <c r="J103" i="6" s="1"/>
  <c r="K101" i="6" a="1"/>
  <c r="K101" i="6" s="1"/>
  <c r="K102" i="6" a="1"/>
  <c r="K102" i="6" s="1"/>
  <c r="K103" i="6" a="1"/>
  <c r="K103" i="6" s="1"/>
  <c r="Q101" i="6" a="1"/>
  <c r="Q101" i="6" s="1"/>
  <c r="Q102" i="6" a="1"/>
  <c r="Q102" i="6" s="1"/>
  <c r="W101" i="6" a="1"/>
  <c r="W101" i="6" s="1"/>
  <c r="W102" i="6" a="1"/>
  <c r="W102" i="6" s="1"/>
  <c r="W103" i="6" a="1"/>
  <c r="W103" i="6" s="1"/>
  <c r="X101" i="6" a="1"/>
  <c r="X101" i="6" s="1"/>
  <c r="X102" i="6" a="1"/>
  <c r="X102" i="6" s="1"/>
  <c r="X103" i="6" a="1"/>
  <c r="X103" i="6" s="1"/>
  <c r="Y101" i="6" a="1"/>
  <c r="Y101" i="6" s="1"/>
  <c r="Y102" i="6" a="1"/>
  <c r="Y102" i="6" s="1"/>
  <c r="Y103" i="6" a="1"/>
  <c r="Y103" i="6" s="1"/>
  <c r="Z101" i="6" a="1"/>
  <c r="Z101" i="6" s="1"/>
  <c r="Z102" i="6" a="1"/>
  <c r="Z102" i="6" s="1"/>
  <c r="Z103" i="6" a="1"/>
  <c r="Z103" i="6" s="1"/>
  <c r="AA101" i="6" a="1"/>
  <c r="AA101" i="6" s="1"/>
  <c r="AA102" i="6" a="1"/>
  <c r="AA102" i="6" s="1"/>
  <c r="AA103" i="6" a="1"/>
  <c r="AA103" i="6" s="1"/>
  <c r="AB101" i="6" a="1"/>
  <c r="AB101" i="6" s="1"/>
  <c r="AB102" i="6" a="1"/>
  <c r="AB102" i="6" s="1"/>
  <c r="AB103" i="6" a="1"/>
  <c r="AB103" i="6" s="1"/>
  <c r="AC101" i="6" a="1"/>
  <c r="AC101" i="6" s="1"/>
  <c r="AC102" i="6" a="1"/>
  <c r="AC102" i="6" s="1"/>
  <c r="AC103" i="6" a="1"/>
  <c r="AC103" i="6" s="1"/>
  <c r="AD101" i="6" a="1"/>
  <c r="AD101" i="6" s="1"/>
  <c r="AD102" i="6" a="1"/>
  <c r="AD102" i="6" s="1"/>
  <c r="AD103" i="6" a="1"/>
  <c r="AD103" i="6" s="1"/>
  <c r="AE101" i="6" a="1"/>
  <c r="AE101" i="6" s="1"/>
  <c r="AE102" i="6" a="1"/>
  <c r="AE102" i="6" s="1"/>
  <c r="AE103" i="6" a="1"/>
  <c r="AE103" i="6" s="1"/>
  <c r="AF101" i="6" a="1"/>
  <c r="AF101" i="6" s="1"/>
  <c r="AF102" i="6" a="1"/>
  <c r="AF102" i="6" s="1"/>
  <c r="AF103" i="6" a="1"/>
  <c r="AF103" i="6" s="1"/>
  <c r="AG101" i="6" a="1"/>
  <c r="AG101" i="6" s="1"/>
  <c r="AG102" i="6" a="1"/>
  <c r="AG102" i="6" s="1"/>
  <c r="AG103" i="6" a="1"/>
  <c r="AG103" i="6" s="1"/>
  <c r="AH101" i="6" a="1"/>
  <c r="AH101" i="6" s="1"/>
  <c r="AH102" i="6" a="1"/>
  <c r="AH102" i="6" s="1"/>
  <c r="AH103" i="6" a="1"/>
  <c r="AH103" i="6" s="1"/>
  <c r="AI101" i="6" a="1"/>
  <c r="AI101" i="6" s="1"/>
  <c r="AI102" i="6" a="1"/>
  <c r="AI102" i="6" s="1"/>
  <c r="AI103" i="6" a="1"/>
  <c r="AI103" i="6" s="1"/>
  <c r="AJ101" i="6" a="1"/>
  <c r="AJ101" i="6" s="1"/>
  <c r="AJ102" i="6" a="1"/>
  <c r="AJ102" i="6" s="1"/>
  <c r="AJ103" i="6" a="1"/>
  <c r="AJ103" i="6" s="1"/>
  <c r="AK101" i="6" a="1"/>
  <c r="AK101" i="6" s="1"/>
  <c r="AK102" i="6" a="1"/>
  <c r="AK102" i="6" s="1"/>
  <c r="AK103" i="6" a="1"/>
  <c r="AK103" i="6" s="1"/>
  <c r="AL101" i="6" a="1"/>
  <c r="AL101" i="6" s="1"/>
  <c r="AL102" i="6" a="1"/>
  <c r="AL102" i="6" s="1"/>
  <c r="AL103" i="6" a="1"/>
  <c r="AL103" i="6" s="1"/>
  <c r="AM101" i="6" a="1"/>
  <c r="AM101" i="6" s="1"/>
  <c r="AM102" i="6" a="1"/>
  <c r="AM102" i="6" s="1"/>
  <c r="AM103" i="6" a="1"/>
  <c r="AM103" i="6" s="1"/>
  <c r="AN101" i="6" a="1"/>
  <c r="AN101" i="6" s="1"/>
  <c r="AN102" i="6" a="1"/>
  <c r="AN102" i="6" s="1"/>
  <c r="AN103" i="6" a="1"/>
  <c r="AN103" i="6" s="1"/>
  <c r="AO101" i="6" a="1"/>
  <c r="AO101" i="6" s="1"/>
  <c r="AO102" i="6" a="1"/>
  <c r="AO102" i="6" s="1"/>
  <c r="AO103" i="6" a="1"/>
  <c r="AO103" i="6" s="1"/>
  <c r="AR101" i="6" a="1"/>
  <c r="AR101" i="6" s="1"/>
  <c r="AR102" i="6" a="1"/>
  <c r="AR102" i="6" s="1"/>
  <c r="AR103" i="6" a="1"/>
  <c r="AR103" i="6" s="1"/>
  <c r="AT101" i="6" a="1"/>
  <c r="AT101" i="6" s="1"/>
  <c r="AT102" i="6" a="1"/>
  <c r="AT102" i="6" s="1"/>
  <c r="AT103" i="6" a="1"/>
  <c r="AT103" i="6" s="1"/>
  <c r="AU101" i="6" a="1"/>
  <c r="AU101" i="6" s="1"/>
  <c r="AU102" i="6" a="1"/>
  <c r="AU102" i="6" s="1"/>
  <c r="AU103" i="6" a="1"/>
  <c r="AU103" i="6" s="1"/>
  <c r="AV101" i="6" a="1"/>
  <c r="AV101" i="6" s="1"/>
  <c r="AV102" i="6" a="1"/>
  <c r="AV102" i="6" s="1"/>
  <c r="AV103" i="6" a="1"/>
  <c r="AV103" i="6" s="1"/>
  <c r="AW101" i="6" a="1"/>
  <c r="AW101" i="6" s="1"/>
  <c r="AW102" i="6" a="1"/>
  <c r="AW102" i="6" s="1"/>
  <c r="AW103" i="6" a="1"/>
  <c r="AW103" i="6" s="1"/>
  <c r="B100" i="6" a="1"/>
  <c r="B100" i="6" s="1"/>
  <c r="C100" i="6" a="1"/>
  <c r="C100" i="6" s="1"/>
  <c r="D100" i="6" a="1"/>
  <c r="D100" i="6" s="1"/>
  <c r="E100" i="6" a="1"/>
  <c r="E100" i="6" s="1"/>
  <c r="F100" i="6" a="1"/>
  <c r="F100" i="6" s="1"/>
  <c r="G100" i="6" a="1"/>
  <c r="G100" i="6" s="1"/>
  <c r="H100" i="6" a="1"/>
  <c r="H100" i="6" s="1"/>
  <c r="I100" i="6" a="1"/>
  <c r="I100" i="6" s="1"/>
  <c r="J100" i="6" a="1"/>
  <c r="J100" i="6" s="1"/>
  <c r="K100" i="6" a="1"/>
  <c r="K100" i="6" s="1"/>
  <c r="Q100" i="6" a="1"/>
  <c r="Q100" i="6" s="1"/>
  <c r="W100" i="6" a="1"/>
  <c r="W100" i="6" s="1"/>
  <c r="X100" i="6" a="1"/>
  <c r="X100" i="6" s="1"/>
  <c r="Y100" i="6" a="1"/>
  <c r="Y100" i="6" s="1"/>
  <c r="Z100" i="6" a="1"/>
  <c r="Z100" i="6" s="1"/>
  <c r="AA100" i="6" a="1"/>
  <c r="AA100" i="6" s="1"/>
  <c r="AB100" i="6" a="1"/>
  <c r="AB100" i="6" s="1"/>
  <c r="AC100" i="6" a="1"/>
  <c r="AC100" i="6" s="1"/>
  <c r="AD100" i="6" a="1"/>
  <c r="AD100" i="6" s="1"/>
  <c r="AE100" i="6" a="1"/>
  <c r="AE100" i="6" s="1"/>
  <c r="AF100" i="6" a="1"/>
  <c r="AF100" i="6" s="1"/>
  <c r="AG100" i="6" a="1"/>
  <c r="AG100" i="6" s="1"/>
  <c r="AH100" i="6" a="1"/>
  <c r="AH100" i="6" s="1"/>
  <c r="AI100" i="6" a="1"/>
  <c r="AI100" i="6" s="1"/>
  <c r="AJ100" i="6" a="1"/>
  <c r="AJ100" i="6" s="1"/>
  <c r="AK100" i="6" a="1"/>
  <c r="AK100" i="6" s="1"/>
  <c r="AL100" i="6" a="1"/>
  <c r="AL100" i="6" s="1"/>
  <c r="AM100" i="6" a="1"/>
  <c r="AM100" i="6" s="1"/>
  <c r="AN100" i="6" a="1"/>
  <c r="AN100" i="6" s="1"/>
  <c r="AO100" i="6" a="1"/>
  <c r="AO100" i="6" s="1"/>
  <c r="AR100" i="6" a="1"/>
  <c r="AR100" i="6" s="1"/>
  <c r="AT100" i="6" a="1"/>
  <c r="AT100" i="6" s="1"/>
  <c r="AU100" i="6" a="1"/>
  <c r="AU100" i="6" s="1"/>
  <c r="AV100" i="6" a="1"/>
  <c r="AV100" i="6" s="1"/>
  <c r="AW100" i="6" a="1"/>
  <c r="AW100" i="6" s="1"/>
  <c r="B99" i="6" a="1"/>
  <c r="B99" i="6" s="1"/>
  <c r="C99" i="6" a="1"/>
  <c r="C99" i="6" s="1"/>
  <c r="D99" i="6" a="1"/>
  <c r="D99" i="6" s="1"/>
  <c r="E99" i="6" a="1"/>
  <c r="E99" i="6" s="1"/>
  <c r="F99" i="6" a="1"/>
  <c r="F99" i="6" s="1"/>
  <c r="G99" i="6" a="1"/>
  <c r="G99" i="6" s="1"/>
  <c r="H99" i="6" a="1"/>
  <c r="H99" i="6" s="1"/>
  <c r="I99" i="6" a="1"/>
  <c r="I99" i="6" s="1"/>
  <c r="J99" i="6" a="1"/>
  <c r="J99" i="6" s="1"/>
  <c r="K99" i="6" a="1"/>
  <c r="K99" i="6" s="1"/>
  <c r="Q99" i="6" a="1"/>
  <c r="Q99" i="6" s="1"/>
  <c r="W99" i="6" a="1"/>
  <c r="W99" i="6" s="1"/>
  <c r="X99" i="6" a="1"/>
  <c r="X99" i="6" s="1"/>
  <c r="Y99" i="6" a="1"/>
  <c r="Y99" i="6" s="1"/>
  <c r="Z99" i="6" a="1"/>
  <c r="Z99" i="6" s="1"/>
  <c r="AA99" i="6" a="1"/>
  <c r="AA99" i="6" s="1"/>
  <c r="AB99" i="6" a="1"/>
  <c r="AB99" i="6" s="1"/>
  <c r="AC99" i="6" a="1"/>
  <c r="AC99" i="6" s="1"/>
  <c r="AD99" i="6" a="1"/>
  <c r="AD99" i="6" s="1"/>
  <c r="AE99" i="6" a="1"/>
  <c r="AE99" i="6" s="1"/>
  <c r="AF99" i="6" a="1"/>
  <c r="AF99" i="6" s="1"/>
  <c r="AG99" i="6" a="1"/>
  <c r="AG99" i="6" s="1"/>
  <c r="AH99" i="6" a="1"/>
  <c r="AH99" i="6" s="1"/>
  <c r="AI99" i="6" a="1"/>
  <c r="AI99" i="6" s="1"/>
  <c r="AJ99" i="6" a="1"/>
  <c r="AJ99" i="6" s="1"/>
  <c r="AK99" i="6" a="1"/>
  <c r="AK99" i="6" s="1"/>
  <c r="AL99" i="6" a="1"/>
  <c r="AL99" i="6" s="1"/>
  <c r="AM99" i="6" a="1"/>
  <c r="AM99" i="6" s="1"/>
  <c r="AN99" i="6" a="1"/>
  <c r="AN99" i="6" s="1"/>
  <c r="AO99" i="6" a="1"/>
  <c r="AO99" i="6" s="1"/>
  <c r="AR99" i="6" a="1"/>
  <c r="AR99" i="6" s="1"/>
  <c r="AT99" i="6" a="1"/>
  <c r="AT99" i="6" s="1"/>
  <c r="AU99" i="6" a="1"/>
  <c r="AU99" i="6" s="1"/>
  <c r="AV99" i="6" a="1"/>
  <c r="AV99" i="6" s="1"/>
  <c r="AW99" i="6" a="1"/>
  <c r="AW99" i="6" s="1"/>
  <c r="B98" i="6" a="1"/>
  <c r="B98" i="6" s="1"/>
  <c r="C98" i="6" a="1"/>
  <c r="C98" i="6" s="1"/>
  <c r="D98" i="6" a="1"/>
  <c r="D98" i="6" s="1"/>
  <c r="E98" i="6" a="1"/>
  <c r="E98" i="6" s="1"/>
  <c r="F98" i="6" a="1"/>
  <c r="F98" i="6" s="1"/>
  <c r="G98" i="6" a="1"/>
  <c r="G98" i="6" s="1"/>
  <c r="H98" i="6" a="1"/>
  <c r="H98" i="6" s="1"/>
  <c r="I98" i="6" a="1"/>
  <c r="I98" i="6" s="1"/>
  <c r="J98" i="6" a="1"/>
  <c r="J98" i="6" s="1"/>
  <c r="K98" i="6" a="1"/>
  <c r="K98" i="6" s="1"/>
  <c r="Q98" i="6" a="1"/>
  <c r="Q98" i="6" s="1"/>
  <c r="W98" i="6" a="1"/>
  <c r="W98" i="6" s="1"/>
  <c r="X98" i="6" a="1"/>
  <c r="X98" i="6" s="1"/>
  <c r="Y98" i="6" a="1"/>
  <c r="Y98" i="6" s="1"/>
  <c r="Z98" i="6" a="1"/>
  <c r="Z98" i="6" s="1"/>
  <c r="AA98" i="6" a="1"/>
  <c r="AA98" i="6" s="1"/>
  <c r="AB98" i="6" a="1"/>
  <c r="AB98" i="6" s="1"/>
  <c r="AC98" i="6" a="1"/>
  <c r="AC98" i="6" s="1"/>
  <c r="AD98" i="6" a="1"/>
  <c r="AD98" i="6" s="1"/>
  <c r="AE98" i="6" a="1"/>
  <c r="AE98" i="6" s="1"/>
  <c r="AF98" i="6" a="1"/>
  <c r="AF98" i="6" s="1"/>
  <c r="AG98" i="6" a="1"/>
  <c r="AG98" i="6" s="1"/>
  <c r="AH98" i="6" a="1"/>
  <c r="AH98" i="6" s="1"/>
  <c r="AI98" i="6" a="1"/>
  <c r="AI98" i="6" s="1"/>
  <c r="AJ98" i="6" a="1"/>
  <c r="AJ98" i="6" s="1"/>
  <c r="AK98" i="6" a="1"/>
  <c r="AK98" i="6" s="1"/>
  <c r="AL98" i="6" a="1"/>
  <c r="AL98" i="6" s="1"/>
  <c r="AM98" i="6" a="1"/>
  <c r="AM98" i="6" s="1"/>
  <c r="AN98" i="6" a="1"/>
  <c r="AN98" i="6" s="1"/>
  <c r="AO98" i="6" a="1"/>
  <c r="AO98" i="6" s="1"/>
  <c r="AR98" i="6" a="1"/>
  <c r="AR98" i="6" s="1"/>
  <c r="AT98" i="6" a="1"/>
  <c r="AT98" i="6" s="1"/>
  <c r="AU98" i="6" a="1"/>
  <c r="AU98" i="6" s="1"/>
  <c r="AV98" i="6" a="1"/>
  <c r="AV98" i="6" s="1"/>
  <c r="AW98" i="6" a="1"/>
  <c r="AW98" i="6" s="1"/>
  <c r="B97" i="6" a="1"/>
  <c r="B97" i="6" s="1"/>
  <c r="C97" i="6" a="1"/>
  <c r="C97" i="6" s="1"/>
  <c r="D97" i="6" a="1"/>
  <c r="D97" i="6" s="1"/>
  <c r="E97" i="6" a="1"/>
  <c r="E97" i="6" s="1"/>
  <c r="F97" i="6" a="1"/>
  <c r="F97" i="6" s="1"/>
  <c r="G97" i="6" a="1"/>
  <c r="G97" i="6" s="1"/>
  <c r="H97" i="6" a="1"/>
  <c r="H97" i="6" s="1"/>
  <c r="I97" i="6" a="1"/>
  <c r="I97" i="6" s="1"/>
  <c r="J97" i="6" a="1"/>
  <c r="J97" i="6" s="1"/>
  <c r="K97" i="6" a="1"/>
  <c r="K97" i="6" s="1"/>
  <c r="Q97" i="6" a="1"/>
  <c r="Q97" i="6" s="1"/>
  <c r="W97" i="6" a="1"/>
  <c r="W97" i="6" s="1"/>
  <c r="X97" i="6" a="1"/>
  <c r="X97" i="6" s="1"/>
  <c r="Y97" i="6" a="1"/>
  <c r="Y97" i="6" s="1"/>
  <c r="Z97" i="6" a="1"/>
  <c r="Z97" i="6" s="1"/>
  <c r="AA97" i="6" a="1"/>
  <c r="AA97" i="6" s="1"/>
  <c r="AB97" i="6" a="1"/>
  <c r="AB97" i="6" s="1"/>
  <c r="AC97" i="6" a="1"/>
  <c r="AC97" i="6" s="1"/>
  <c r="AD97" i="6" a="1"/>
  <c r="AD97" i="6" s="1"/>
  <c r="AE97" i="6" a="1"/>
  <c r="AE97" i="6" s="1"/>
  <c r="AF97" i="6" a="1"/>
  <c r="AF97" i="6" s="1"/>
  <c r="AG97" i="6" a="1"/>
  <c r="AG97" i="6" s="1"/>
  <c r="AH97" i="6" a="1"/>
  <c r="AH97" i="6" s="1"/>
  <c r="AI97" i="6" a="1"/>
  <c r="AI97" i="6" s="1"/>
  <c r="AJ97" i="6" a="1"/>
  <c r="AJ97" i="6" s="1"/>
  <c r="AK97" i="6" a="1"/>
  <c r="AK97" i="6" s="1"/>
  <c r="AL97" i="6" a="1"/>
  <c r="AL97" i="6" s="1"/>
  <c r="AM97" i="6" a="1"/>
  <c r="AM97" i="6" s="1"/>
  <c r="AN97" i="6" a="1"/>
  <c r="AN97" i="6" s="1"/>
  <c r="AO97" i="6" a="1"/>
  <c r="AO97" i="6" s="1"/>
  <c r="AR97" i="6" a="1"/>
  <c r="AR97" i="6" s="1"/>
  <c r="AT97" i="6" a="1"/>
  <c r="AT97" i="6" s="1"/>
  <c r="AU97" i="6" a="1"/>
  <c r="AU97" i="6" s="1"/>
  <c r="AV97" i="6" a="1"/>
  <c r="AV97" i="6" s="1"/>
  <c r="AW97" i="6" a="1"/>
  <c r="AW97" i="6" s="1"/>
  <c r="AX487" i="3"/>
  <c r="Q95" i="6" a="1"/>
  <c r="Q95" i="6" s="1"/>
  <c r="B96" i="6" a="1"/>
  <c r="B96" i="6" s="1"/>
  <c r="C96" i="6" a="1"/>
  <c r="C96" i="6" s="1"/>
  <c r="D96" i="6" a="1"/>
  <c r="D96" i="6" s="1"/>
  <c r="E96" i="6" a="1"/>
  <c r="E96" i="6" s="1"/>
  <c r="F96" i="6" a="1"/>
  <c r="F96" i="6" s="1"/>
  <c r="G96" i="6" a="1"/>
  <c r="G96" i="6" s="1"/>
  <c r="H96" i="6" a="1"/>
  <c r="H96" i="6" s="1"/>
  <c r="I96" i="6" a="1"/>
  <c r="I96" i="6" s="1"/>
  <c r="J96" i="6" a="1"/>
  <c r="J96" i="6" s="1"/>
  <c r="K96" i="6" a="1"/>
  <c r="K96" i="6" s="1"/>
  <c r="Q96" i="6" a="1"/>
  <c r="Q96" i="6" s="1"/>
  <c r="W96" i="6" a="1"/>
  <c r="W96" i="6" s="1"/>
  <c r="X96" i="6" a="1"/>
  <c r="X96" i="6" s="1"/>
  <c r="Y96" i="6" a="1"/>
  <c r="Y96" i="6" s="1"/>
  <c r="Z96" i="6" a="1"/>
  <c r="Z96" i="6" s="1"/>
  <c r="AA96" i="6" a="1"/>
  <c r="AA96" i="6" s="1"/>
  <c r="AB96" i="6" a="1"/>
  <c r="AB96" i="6" s="1"/>
  <c r="AC96" i="6" a="1"/>
  <c r="AC96" i="6" s="1"/>
  <c r="AD96" i="6" a="1"/>
  <c r="AD96" i="6" s="1"/>
  <c r="AE96" i="6" a="1"/>
  <c r="AE96" i="6" s="1"/>
  <c r="AF96" i="6" a="1"/>
  <c r="AF96" i="6" s="1"/>
  <c r="AG96" i="6" a="1"/>
  <c r="AG96" i="6" s="1"/>
  <c r="AH96" i="6" a="1"/>
  <c r="AH96" i="6" s="1"/>
  <c r="AI96" i="6" a="1"/>
  <c r="AI96" i="6" s="1"/>
  <c r="AJ96" i="6" a="1"/>
  <c r="AJ96" i="6" s="1"/>
  <c r="AK96" i="6" a="1"/>
  <c r="AK96" i="6" s="1"/>
  <c r="AL96" i="6" a="1"/>
  <c r="AL96" i="6" s="1"/>
  <c r="AM96" i="6" a="1"/>
  <c r="AM96" i="6" s="1"/>
  <c r="AN96" i="6" a="1"/>
  <c r="AN96" i="6" s="1"/>
  <c r="AO96" i="6" a="1"/>
  <c r="AO96" i="6" s="1"/>
  <c r="AR96" i="6" a="1"/>
  <c r="AR96" i="6" s="1"/>
  <c r="AT96" i="6" a="1"/>
  <c r="AT96" i="6" s="1"/>
  <c r="AU96" i="6" a="1"/>
  <c r="AU96" i="6" s="1"/>
  <c r="AV96" i="6" a="1"/>
  <c r="AV96" i="6" s="1"/>
  <c r="AW96" i="6" a="1"/>
  <c r="AW96" i="6" s="1"/>
  <c r="B94" i="6" a="1"/>
  <c r="B94" i="6" s="1"/>
  <c r="B95" i="6" a="1"/>
  <c r="B95" i="6" s="1"/>
  <c r="C94" i="6" a="1"/>
  <c r="C94" i="6" s="1"/>
  <c r="C95" i="6" a="1"/>
  <c r="C95" i="6" s="1"/>
  <c r="D94" i="6" a="1"/>
  <c r="D94" i="6" s="1"/>
  <c r="D95" i="6" a="1"/>
  <c r="D95" i="6" s="1"/>
  <c r="E94" i="6" a="1"/>
  <c r="E94" i="6" s="1"/>
  <c r="E95" i="6" a="1"/>
  <c r="E95" i="6" s="1"/>
  <c r="F94" i="6" a="1"/>
  <c r="F94" i="6" s="1"/>
  <c r="F95" i="6" a="1"/>
  <c r="F95" i="6" s="1"/>
  <c r="G94" i="6" a="1"/>
  <c r="G94" i="6" s="1"/>
  <c r="G95" i="6" a="1"/>
  <c r="G95" i="6" s="1"/>
  <c r="H94" i="6" a="1"/>
  <c r="H94" i="6" s="1"/>
  <c r="H95" i="6" a="1"/>
  <c r="H95" i="6" s="1"/>
  <c r="I94" i="6" a="1"/>
  <c r="I94" i="6" s="1"/>
  <c r="I95" i="6" a="1"/>
  <c r="I95" i="6" s="1"/>
  <c r="J94" i="6" a="1"/>
  <c r="J94" i="6" s="1"/>
  <c r="J95" i="6" a="1"/>
  <c r="J95" i="6" s="1"/>
  <c r="K94" i="6" a="1"/>
  <c r="K94" i="6" s="1"/>
  <c r="K95" i="6" a="1"/>
  <c r="K95" i="6" s="1"/>
  <c r="Q94" i="6" a="1"/>
  <c r="Q94" i="6" s="1"/>
  <c r="W94" i="6" a="1"/>
  <c r="W94" i="6" s="1"/>
  <c r="W95" i="6" a="1"/>
  <c r="W95" i="6" s="1"/>
  <c r="X94" i="6" a="1"/>
  <c r="X94" i="6" s="1"/>
  <c r="X95" i="6" a="1"/>
  <c r="X95" i="6" s="1"/>
  <c r="Y94" i="6" a="1"/>
  <c r="Y94" i="6" s="1"/>
  <c r="Y95" i="6" a="1"/>
  <c r="Y95" i="6" s="1"/>
  <c r="Z94" i="6" a="1"/>
  <c r="Z94" i="6" s="1"/>
  <c r="Z95" i="6" a="1"/>
  <c r="Z95" i="6" s="1"/>
  <c r="AA94" i="6" a="1"/>
  <c r="AA94" i="6" s="1"/>
  <c r="AA95" i="6" a="1"/>
  <c r="AA95" i="6" s="1"/>
  <c r="AB94" i="6" a="1"/>
  <c r="AB94" i="6" s="1"/>
  <c r="AB95" i="6" a="1"/>
  <c r="AB95" i="6" s="1"/>
  <c r="AC94" i="6" a="1"/>
  <c r="AC94" i="6" s="1"/>
  <c r="AC95" i="6" a="1"/>
  <c r="AC95" i="6" s="1"/>
  <c r="AD94" i="6" a="1"/>
  <c r="AD94" i="6" s="1"/>
  <c r="AD95" i="6" a="1"/>
  <c r="AD95" i="6" s="1"/>
  <c r="AE94" i="6" a="1"/>
  <c r="AE94" i="6" s="1"/>
  <c r="AE95" i="6" a="1"/>
  <c r="AE95" i="6" s="1"/>
  <c r="AF94" i="6" a="1"/>
  <c r="AF94" i="6" s="1"/>
  <c r="AF95" i="6" a="1"/>
  <c r="AF95" i="6" s="1"/>
  <c r="AG94" i="6" a="1"/>
  <c r="AG94" i="6" s="1"/>
  <c r="AG95" i="6" a="1"/>
  <c r="AG95" i="6" s="1"/>
  <c r="AH94" i="6" a="1"/>
  <c r="AH94" i="6" s="1"/>
  <c r="AH95" i="6" a="1"/>
  <c r="AH95" i="6" s="1"/>
  <c r="AI94" i="6" a="1"/>
  <c r="AI94" i="6" s="1"/>
  <c r="AI95" i="6" a="1"/>
  <c r="AI95" i="6" s="1"/>
  <c r="AJ94" i="6" a="1"/>
  <c r="AJ94" i="6" s="1"/>
  <c r="AJ95" i="6" a="1"/>
  <c r="AJ95" i="6" s="1"/>
  <c r="AK94" i="6" a="1"/>
  <c r="AK94" i="6" s="1"/>
  <c r="AK95" i="6" a="1"/>
  <c r="AK95" i="6" s="1"/>
  <c r="AL94" i="6" a="1"/>
  <c r="AL94" i="6" s="1"/>
  <c r="AL95" i="6" a="1"/>
  <c r="AL95" i="6" s="1"/>
  <c r="AM94" i="6" a="1"/>
  <c r="AM94" i="6" s="1"/>
  <c r="AM95" i="6" a="1"/>
  <c r="AM95" i="6" s="1"/>
  <c r="AN94" i="6" a="1"/>
  <c r="AN94" i="6" s="1"/>
  <c r="AN95" i="6" a="1"/>
  <c r="AN95" i="6" s="1"/>
  <c r="AO94" i="6" a="1"/>
  <c r="AO94" i="6" s="1"/>
  <c r="AO95" i="6" a="1"/>
  <c r="AO95" i="6" s="1"/>
  <c r="AR94" i="6" a="1"/>
  <c r="AR94" i="6" s="1"/>
  <c r="AR95" i="6" a="1"/>
  <c r="AR95" i="6" s="1"/>
  <c r="AT94" i="6" a="1"/>
  <c r="AT94" i="6" s="1"/>
  <c r="AT95" i="6" a="1"/>
  <c r="AT95" i="6" s="1"/>
  <c r="AU94" i="6" a="1"/>
  <c r="AU94" i="6" s="1"/>
  <c r="AU95" i="6" a="1"/>
  <c r="AU95" i="6" s="1"/>
  <c r="AV94" i="6" a="1"/>
  <c r="AV94" i="6" s="1"/>
  <c r="AV95" i="6" a="1"/>
  <c r="AV95" i="6" s="1"/>
  <c r="AW94" i="6" a="1"/>
  <c r="AW94" i="6" s="1"/>
  <c r="AW95" i="6" a="1"/>
  <c r="AW95" i="6" s="1"/>
  <c r="B93" i="6" a="1"/>
  <c r="B93" i="6" s="1"/>
  <c r="C93" i="6" a="1"/>
  <c r="C93" i="6" s="1"/>
  <c r="D93" i="6" a="1"/>
  <c r="D93" i="6" s="1"/>
  <c r="E93" i="6" a="1"/>
  <c r="E93" i="6" s="1"/>
  <c r="F93" i="6" a="1"/>
  <c r="F93" i="6" s="1"/>
  <c r="G93" i="6" a="1"/>
  <c r="G93" i="6" s="1"/>
  <c r="H93" i="6" a="1"/>
  <c r="H93" i="6" s="1"/>
  <c r="I93" i="6" a="1"/>
  <c r="I93" i="6" s="1"/>
  <c r="J93" i="6" a="1"/>
  <c r="J93" i="6" s="1"/>
  <c r="K93" i="6" a="1"/>
  <c r="K93" i="6" s="1"/>
  <c r="Q93" i="6" a="1"/>
  <c r="Q93" i="6" s="1"/>
  <c r="W93" i="6" a="1"/>
  <c r="W93" i="6" s="1"/>
  <c r="X93" i="6" a="1"/>
  <c r="X93" i="6" s="1"/>
  <c r="Y93" i="6" a="1"/>
  <c r="Y93" i="6" s="1"/>
  <c r="Z93" i="6" a="1"/>
  <c r="Z93" i="6" s="1"/>
  <c r="AA93" i="6" a="1"/>
  <c r="AA93" i="6" s="1"/>
  <c r="AB93" i="6" a="1"/>
  <c r="AB93" i="6" s="1"/>
  <c r="AC93" i="6" a="1"/>
  <c r="AC93" i="6" s="1"/>
  <c r="AD93" i="6" a="1"/>
  <c r="AD93" i="6" s="1"/>
  <c r="AE93" i="6" a="1"/>
  <c r="AE93" i="6" s="1"/>
  <c r="AF93" i="6" a="1"/>
  <c r="AF93" i="6" s="1"/>
  <c r="AG93" i="6" a="1"/>
  <c r="AG93" i="6" s="1"/>
  <c r="AH93" i="6" a="1"/>
  <c r="AH93" i="6" s="1"/>
  <c r="AI93" i="6" a="1"/>
  <c r="AI93" i="6" s="1"/>
  <c r="AJ93" i="6" a="1"/>
  <c r="AJ93" i="6" s="1"/>
  <c r="AK93" i="6" a="1"/>
  <c r="AK93" i="6" s="1"/>
  <c r="AL93" i="6" a="1"/>
  <c r="AL93" i="6" s="1"/>
  <c r="AM93" i="6" a="1"/>
  <c r="AM93" i="6" s="1"/>
  <c r="AN93" i="6" a="1"/>
  <c r="AN93" i="6" s="1"/>
  <c r="AO93" i="6" a="1"/>
  <c r="AO93" i="6" s="1"/>
  <c r="AR93" i="6" a="1"/>
  <c r="AR93" i="6" s="1"/>
  <c r="AT93" i="6" a="1"/>
  <c r="AT93" i="6" s="1"/>
  <c r="AU93" i="6" a="1"/>
  <c r="AU93" i="6" s="1"/>
  <c r="AV93" i="6" a="1"/>
  <c r="AV93" i="6" s="1"/>
  <c r="AW93" i="6" a="1"/>
  <c r="AW93" i="6" s="1"/>
  <c r="B92" i="6" a="1"/>
  <c r="B92" i="6" s="1"/>
  <c r="C92" i="6" a="1"/>
  <c r="C92" i="6" s="1"/>
  <c r="D92" i="6" a="1"/>
  <c r="D92" i="6" s="1"/>
  <c r="E92" i="6" a="1"/>
  <c r="E92" i="6" s="1"/>
  <c r="F92" i="6" a="1"/>
  <c r="F92" i="6" s="1"/>
  <c r="G92" i="6" a="1"/>
  <c r="G92" i="6" s="1"/>
  <c r="H92" i="6" a="1"/>
  <c r="H92" i="6" s="1"/>
  <c r="I92" i="6" a="1"/>
  <c r="I92" i="6" s="1"/>
  <c r="J92" i="6" a="1"/>
  <c r="J92" i="6" s="1"/>
  <c r="K92" i="6" a="1"/>
  <c r="K92" i="6" s="1"/>
  <c r="Q92" i="6" a="1"/>
  <c r="Q92" i="6" s="1"/>
  <c r="W92" i="6" a="1"/>
  <c r="W92" i="6" s="1"/>
  <c r="X92" i="6" a="1"/>
  <c r="X92" i="6" s="1"/>
  <c r="Y92" i="6" a="1"/>
  <c r="Y92" i="6" s="1"/>
  <c r="Z92" i="6" a="1"/>
  <c r="Z92" i="6" s="1"/>
  <c r="AA92" i="6" a="1"/>
  <c r="AA92" i="6" s="1"/>
  <c r="AB92" i="6" a="1"/>
  <c r="AB92" i="6" s="1"/>
  <c r="AC92" i="6" a="1"/>
  <c r="AC92" i="6" s="1"/>
  <c r="AD92" i="6" a="1"/>
  <c r="AD92" i="6" s="1"/>
  <c r="AE92" i="6" a="1"/>
  <c r="AE92" i="6" s="1"/>
  <c r="AF92" i="6" a="1"/>
  <c r="AF92" i="6" s="1"/>
  <c r="AG92" i="6" a="1"/>
  <c r="AG92" i="6" s="1"/>
  <c r="AH92" i="6" a="1"/>
  <c r="AH92" i="6" s="1"/>
  <c r="AI92" i="6" a="1"/>
  <c r="AI92" i="6" s="1"/>
  <c r="AJ92" i="6" a="1"/>
  <c r="AJ92" i="6" s="1"/>
  <c r="AK92" i="6" a="1"/>
  <c r="AK92" i="6" s="1"/>
  <c r="AL92" i="6" a="1"/>
  <c r="AL92" i="6" s="1"/>
  <c r="AM92" i="6" a="1"/>
  <c r="AM92" i="6" s="1"/>
  <c r="AN92" i="6" a="1"/>
  <c r="AN92" i="6" s="1"/>
  <c r="AO92" i="6" a="1"/>
  <c r="AO92" i="6" s="1"/>
  <c r="AR92" i="6" a="1"/>
  <c r="AR92" i="6" s="1"/>
  <c r="AT92" i="6" a="1"/>
  <c r="AT92" i="6" s="1"/>
  <c r="AU92" i="6" a="1"/>
  <c r="AU92" i="6" s="1"/>
  <c r="AV92" i="6" a="1"/>
  <c r="AV92" i="6" s="1"/>
  <c r="AW92" i="6" a="1"/>
  <c r="AW92" i="6" s="1"/>
  <c r="B4" i="6" a="1"/>
  <c r="B4" i="6" s="1"/>
  <c r="C4" i="6" a="1"/>
  <c r="C4" i="6" s="1"/>
  <c r="D4" i="6" a="1"/>
  <c r="D4" i="6" s="1"/>
  <c r="E4" i="6" a="1"/>
  <c r="E4" i="6" s="1"/>
  <c r="F4" i="6" a="1"/>
  <c r="F4" i="6" s="1"/>
  <c r="G4" i="6" a="1"/>
  <c r="G4" i="6" s="1"/>
  <c r="H4" i="6" a="1"/>
  <c r="H4" i="6" s="1"/>
  <c r="I4" i="6" a="1"/>
  <c r="I4" i="6" s="1"/>
  <c r="J4" i="6" a="1"/>
  <c r="J4" i="6" s="1"/>
  <c r="K4" i="6" a="1"/>
  <c r="K4" i="6" s="1"/>
  <c r="Q4" i="6" a="1"/>
  <c r="Q4" i="6" s="1"/>
  <c r="W4" i="6" a="1"/>
  <c r="W4" i="6" s="1"/>
  <c r="X4" i="6" a="1"/>
  <c r="X4" i="6" s="1"/>
  <c r="Y4" i="6" a="1"/>
  <c r="Y4" i="6" s="1"/>
  <c r="Z4" i="6" a="1"/>
  <c r="Z4" i="6" s="1"/>
  <c r="AA4" i="6" a="1"/>
  <c r="AA4" i="6" s="1"/>
  <c r="AB4" i="6" a="1"/>
  <c r="AB4" i="6" s="1"/>
  <c r="AC4" i="6" a="1"/>
  <c r="AC4" i="6" s="1"/>
  <c r="AD4" i="6" a="1"/>
  <c r="AD4" i="6" s="1"/>
  <c r="AE4" i="6" a="1"/>
  <c r="AE4" i="6" s="1"/>
  <c r="AF4" i="6" a="1"/>
  <c r="AF4" i="6" s="1"/>
  <c r="AG4" i="6" a="1"/>
  <c r="AG4" i="6" s="1"/>
  <c r="AH4" i="6" a="1"/>
  <c r="AH4" i="6" s="1"/>
  <c r="AI4" i="6" a="1"/>
  <c r="AI4" i="6" s="1"/>
  <c r="AJ4" i="6" a="1"/>
  <c r="AJ4" i="6" s="1"/>
  <c r="AK4" i="6" a="1"/>
  <c r="AK4" i="6" s="1"/>
  <c r="AL4" i="6" a="1"/>
  <c r="AL4" i="6" s="1"/>
  <c r="AM4" i="6" a="1"/>
  <c r="AM4" i="6" s="1"/>
  <c r="AN4" i="6" a="1"/>
  <c r="AN4" i="6" s="1"/>
  <c r="AO4" i="6" a="1"/>
  <c r="AO4" i="6" s="1"/>
  <c r="AR4" i="6" a="1"/>
  <c r="AR4" i="6" s="1"/>
  <c r="AT4" i="6" a="1"/>
  <c r="AT4" i="6" s="1"/>
  <c r="AU4" i="6" a="1"/>
  <c r="AU4" i="6" s="1"/>
  <c r="AV4" i="6" a="1"/>
  <c r="AV4" i="6" s="1"/>
  <c r="AW4" i="6" a="1"/>
  <c r="AW4" i="6" s="1"/>
  <c r="B5" i="6" a="1"/>
  <c r="B5" i="6" s="1"/>
  <c r="C5" i="6" a="1"/>
  <c r="C5" i="6" s="1"/>
  <c r="D5" i="6" a="1"/>
  <c r="D5" i="6" s="1"/>
  <c r="E5" i="6" a="1"/>
  <c r="E5" i="6" s="1"/>
  <c r="F5" i="6" a="1"/>
  <c r="F5" i="6" s="1"/>
  <c r="G5" i="6" a="1"/>
  <c r="G5" i="6" s="1"/>
  <c r="H5" i="6" a="1"/>
  <c r="H5" i="6" s="1"/>
  <c r="I5" i="6" a="1"/>
  <c r="I5" i="6" s="1"/>
  <c r="J5" i="6" a="1"/>
  <c r="J5" i="6" s="1"/>
  <c r="K5" i="6" a="1"/>
  <c r="K5" i="6" s="1"/>
  <c r="Q5" i="6" a="1"/>
  <c r="Q5" i="6" s="1"/>
  <c r="W5" i="6" a="1"/>
  <c r="W5" i="6" s="1"/>
  <c r="X5" i="6" a="1"/>
  <c r="X5" i="6" s="1"/>
  <c r="Y5" i="6" a="1"/>
  <c r="Y5" i="6" s="1"/>
  <c r="Z5" i="6" a="1"/>
  <c r="Z5" i="6" s="1"/>
  <c r="AA5" i="6" a="1"/>
  <c r="AA5" i="6" s="1"/>
  <c r="AB5" i="6" a="1"/>
  <c r="AB5" i="6" s="1"/>
  <c r="AC5" i="6" a="1"/>
  <c r="AC5" i="6" s="1"/>
  <c r="AD5" i="6" a="1"/>
  <c r="AD5" i="6" s="1"/>
  <c r="AE5" i="6" a="1"/>
  <c r="AE5" i="6" s="1"/>
  <c r="AF5" i="6" a="1"/>
  <c r="AF5" i="6" s="1"/>
  <c r="AG5" i="6" a="1"/>
  <c r="AG5" i="6" s="1"/>
  <c r="AH5" i="6" a="1"/>
  <c r="AH5" i="6" s="1"/>
  <c r="AI5" i="6" a="1"/>
  <c r="AI5" i="6" s="1"/>
  <c r="AJ5" i="6" a="1"/>
  <c r="AJ5" i="6" s="1"/>
  <c r="AK5" i="6" a="1"/>
  <c r="AK5" i="6" s="1"/>
  <c r="AL5" i="6" a="1"/>
  <c r="AL5" i="6" s="1"/>
  <c r="AM5" i="6" a="1"/>
  <c r="AM5" i="6" s="1"/>
  <c r="AN5" i="6" a="1"/>
  <c r="AN5" i="6" s="1"/>
  <c r="AO5" i="6" a="1"/>
  <c r="AO5" i="6" s="1"/>
  <c r="AR5" i="6" a="1"/>
  <c r="AR5" i="6" s="1"/>
  <c r="AT5" i="6" a="1"/>
  <c r="AT5" i="6" s="1"/>
  <c r="AU5" i="6" a="1"/>
  <c r="AU5" i="6" s="1"/>
  <c r="AV5" i="6" a="1"/>
  <c r="AV5" i="6" s="1"/>
  <c r="AW5" i="6" a="1"/>
  <c r="AW5" i="6" s="1"/>
  <c r="B6" i="6" a="1"/>
  <c r="B6" i="6" s="1"/>
  <c r="C6" i="6" a="1"/>
  <c r="C6" i="6" s="1"/>
  <c r="D6" i="6" a="1"/>
  <c r="D6" i="6" s="1"/>
  <c r="E6" i="6" a="1"/>
  <c r="E6" i="6" s="1"/>
  <c r="F6" i="6" a="1"/>
  <c r="F6" i="6" s="1"/>
  <c r="G6" i="6" a="1"/>
  <c r="G6" i="6" s="1"/>
  <c r="H6" i="6" a="1"/>
  <c r="H6" i="6" s="1"/>
  <c r="I6" i="6" a="1"/>
  <c r="I6" i="6" s="1"/>
  <c r="J6" i="6" a="1"/>
  <c r="J6" i="6" s="1"/>
  <c r="K6" i="6" a="1"/>
  <c r="K6" i="6" s="1"/>
  <c r="Q6" i="6" a="1"/>
  <c r="Q6" i="6" s="1"/>
  <c r="W6" i="6" a="1"/>
  <c r="W6" i="6" s="1"/>
  <c r="X6" i="6" a="1"/>
  <c r="X6" i="6" s="1"/>
  <c r="Y6" i="6" a="1"/>
  <c r="Y6" i="6" s="1"/>
  <c r="Z6" i="6" a="1"/>
  <c r="Z6" i="6" s="1"/>
  <c r="AA6" i="6" a="1"/>
  <c r="AA6" i="6" s="1"/>
  <c r="AB6" i="6" a="1"/>
  <c r="AB6" i="6" s="1"/>
  <c r="AC6" i="6" a="1"/>
  <c r="AC6" i="6" s="1"/>
  <c r="AD6" i="6" a="1"/>
  <c r="AD6" i="6" s="1"/>
  <c r="AE6" i="6" a="1"/>
  <c r="AE6" i="6" s="1"/>
  <c r="AF6" i="6" a="1"/>
  <c r="AF6" i="6" s="1"/>
  <c r="AG6" i="6" a="1"/>
  <c r="AG6" i="6" s="1"/>
  <c r="AH6" i="6" a="1"/>
  <c r="AH6" i="6" s="1"/>
  <c r="AI6" i="6" a="1"/>
  <c r="AI6" i="6" s="1"/>
  <c r="AJ6" i="6" a="1"/>
  <c r="AJ6" i="6" s="1"/>
  <c r="AK6" i="6" a="1"/>
  <c r="AK6" i="6" s="1"/>
  <c r="AL6" i="6" a="1"/>
  <c r="AL6" i="6" s="1"/>
  <c r="AM6" i="6" a="1"/>
  <c r="AM6" i="6" s="1"/>
  <c r="AN6" i="6" a="1"/>
  <c r="AN6" i="6" s="1"/>
  <c r="AO6" i="6" a="1"/>
  <c r="AO6" i="6" s="1"/>
  <c r="AR6" i="6" a="1"/>
  <c r="AR6" i="6" s="1"/>
  <c r="AT6" i="6" a="1"/>
  <c r="AT6" i="6" s="1"/>
  <c r="AU6" i="6" a="1"/>
  <c r="AU6" i="6" s="1"/>
  <c r="AV6" i="6" a="1"/>
  <c r="AV6" i="6" s="1"/>
  <c r="AW6" i="6" a="1"/>
  <c r="AW6" i="6" s="1"/>
  <c r="B7" i="6" a="1"/>
  <c r="B7" i="6" s="1"/>
  <c r="C7" i="6" a="1"/>
  <c r="C7" i="6" s="1"/>
  <c r="D7" i="6" a="1"/>
  <c r="D7" i="6" s="1"/>
  <c r="E7" i="6" a="1"/>
  <c r="E7" i="6" s="1"/>
  <c r="F7" i="6" a="1"/>
  <c r="F7" i="6" s="1"/>
  <c r="G7" i="6" a="1"/>
  <c r="G7" i="6" s="1"/>
  <c r="H7" i="6" a="1"/>
  <c r="H7" i="6" s="1"/>
  <c r="I7" i="6" a="1"/>
  <c r="I7" i="6" s="1"/>
  <c r="J7" i="6" a="1"/>
  <c r="J7" i="6" s="1"/>
  <c r="K7" i="6" a="1"/>
  <c r="K7" i="6" s="1"/>
  <c r="Q7" i="6" a="1"/>
  <c r="Q7" i="6" s="1"/>
  <c r="W7" i="6" a="1"/>
  <c r="W7" i="6" s="1"/>
  <c r="X7" i="6" a="1"/>
  <c r="X7" i="6" s="1"/>
  <c r="Y7" i="6" a="1"/>
  <c r="Y7" i="6" s="1"/>
  <c r="Z7" i="6" a="1"/>
  <c r="Z7" i="6" s="1"/>
  <c r="AA7" i="6" a="1"/>
  <c r="AA7" i="6" s="1"/>
  <c r="AB7" i="6" a="1"/>
  <c r="AB7" i="6" s="1"/>
  <c r="AC7" i="6" a="1"/>
  <c r="AC7" i="6" s="1"/>
  <c r="AD7" i="6" a="1"/>
  <c r="AD7" i="6" s="1"/>
  <c r="AE7" i="6" a="1"/>
  <c r="AE7" i="6" s="1"/>
  <c r="AF7" i="6" a="1"/>
  <c r="AF7" i="6" s="1"/>
  <c r="AG7" i="6" a="1"/>
  <c r="AG7" i="6" s="1"/>
  <c r="AH7" i="6" a="1"/>
  <c r="AH7" i="6" s="1"/>
  <c r="AI7" i="6" a="1"/>
  <c r="AI7" i="6" s="1"/>
  <c r="AJ7" i="6" a="1"/>
  <c r="AJ7" i="6" s="1"/>
  <c r="AK7" i="6" a="1"/>
  <c r="AK7" i="6" s="1"/>
  <c r="AL7" i="6" a="1"/>
  <c r="AL7" i="6" s="1"/>
  <c r="AM7" i="6" a="1"/>
  <c r="AM7" i="6" s="1"/>
  <c r="AN7" i="6" a="1"/>
  <c r="AN7" i="6" s="1"/>
  <c r="AO7" i="6" a="1"/>
  <c r="AO7" i="6" s="1"/>
  <c r="AR7" i="6" a="1"/>
  <c r="AR7" i="6" s="1"/>
  <c r="AT7" i="6" a="1"/>
  <c r="AT7" i="6" s="1"/>
  <c r="AU7" i="6" a="1"/>
  <c r="AU7" i="6" s="1"/>
  <c r="AV7" i="6" a="1"/>
  <c r="AV7" i="6" s="1"/>
  <c r="AW7" i="6" a="1"/>
  <c r="AW7" i="6" s="1"/>
  <c r="B8" i="6" a="1"/>
  <c r="B8" i="6" s="1"/>
  <c r="C8" i="6" a="1"/>
  <c r="C8" i="6" s="1"/>
  <c r="D8" i="6" a="1"/>
  <c r="D8" i="6" s="1"/>
  <c r="E8" i="6" a="1"/>
  <c r="E8" i="6" s="1"/>
  <c r="F8" i="6" a="1"/>
  <c r="F8" i="6" s="1"/>
  <c r="G8" i="6" a="1"/>
  <c r="G8" i="6" s="1"/>
  <c r="H8" i="6" a="1"/>
  <c r="H8" i="6" s="1"/>
  <c r="I8" i="6" a="1"/>
  <c r="I8" i="6" s="1"/>
  <c r="J8" i="6" a="1"/>
  <c r="J8" i="6" s="1"/>
  <c r="K8" i="6" a="1"/>
  <c r="K8" i="6" s="1"/>
  <c r="Q8" i="6" a="1"/>
  <c r="Q8" i="6" s="1"/>
  <c r="W8" i="6" a="1"/>
  <c r="W8" i="6" s="1"/>
  <c r="X8" i="6" a="1"/>
  <c r="X8" i="6" s="1"/>
  <c r="Y8" i="6" a="1"/>
  <c r="Y8" i="6" s="1"/>
  <c r="Z8" i="6" a="1"/>
  <c r="Z8" i="6" s="1"/>
  <c r="AA8" i="6" a="1"/>
  <c r="AA8" i="6" s="1"/>
  <c r="AB8" i="6" a="1"/>
  <c r="AB8" i="6" s="1"/>
  <c r="AC8" i="6" a="1"/>
  <c r="AC8" i="6" s="1"/>
  <c r="AD8" i="6" a="1"/>
  <c r="AD8" i="6" s="1"/>
  <c r="AE8" i="6" a="1"/>
  <c r="AE8" i="6" s="1"/>
  <c r="AF8" i="6" a="1"/>
  <c r="AF8" i="6" s="1"/>
  <c r="AG8" i="6" a="1"/>
  <c r="AG8" i="6" s="1"/>
  <c r="AH8" i="6" a="1"/>
  <c r="AH8" i="6" s="1"/>
  <c r="AI8" i="6" a="1"/>
  <c r="AI8" i="6" s="1"/>
  <c r="AJ8" i="6" a="1"/>
  <c r="AJ8" i="6" s="1"/>
  <c r="AK8" i="6" a="1"/>
  <c r="AK8" i="6" s="1"/>
  <c r="AL8" i="6" a="1"/>
  <c r="AL8" i="6" s="1"/>
  <c r="AM8" i="6" a="1"/>
  <c r="AM8" i="6" s="1"/>
  <c r="AN8" i="6" a="1"/>
  <c r="AN8" i="6" s="1"/>
  <c r="AO8" i="6" a="1"/>
  <c r="AO8" i="6" s="1"/>
  <c r="AR8" i="6" a="1"/>
  <c r="AR8" i="6" s="1"/>
  <c r="AT8" i="6" a="1"/>
  <c r="AT8" i="6" s="1"/>
  <c r="AU8" i="6" a="1"/>
  <c r="AU8" i="6" s="1"/>
  <c r="AV8" i="6" a="1"/>
  <c r="AV8" i="6" s="1"/>
  <c r="AW8" i="6" a="1"/>
  <c r="AW8" i="6" s="1"/>
  <c r="B9" i="6" a="1"/>
  <c r="B9" i="6" s="1"/>
  <c r="C9" i="6" a="1"/>
  <c r="C9" i="6" s="1"/>
  <c r="D9" i="6" a="1"/>
  <c r="D9" i="6" s="1"/>
  <c r="E9" i="6" a="1"/>
  <c r="E9" i="6" s="1"/>
  <c r="F9" i="6" a="1"/>
  <c r="F9" i="6" s="1"/>
  <c r="G9" i="6" a="1"/>
  <c r="G9" i="6" s="1"/>
  <c r="H9" i="6" a="1"/>
  <c r="H9" i="6" s="1"/>
  <c r="I9" i="6" a="1"/>
  <c r="I9" i="6" s="1"/>
  <c r="J9" i="6" a="1"/>
  <c r="J9" i="6" s="1"/>
  <c r="K9" i="6" a="1"/>
  <c r="K9" i="6" s="1"/>
  <c r="Q9" i="6" a="1"/>
  <c r="Q9" i="6" s="1"/>
  <c r="W9" i="6" a="1"/>
  <c r="W9" i="6" s="1"/>
  <c r="X9" i="6" a="1"/>
  <c r="X9" i="6" s="1"/>
  <c r="Y9" i="6" a="1"/>
  <c r="Y9" i="6" s="1"/>
  <c r="Z9" i="6" a="1"/>
  <c r="Z9" i="6" s="1"/>
  <c r="AA9" i="6" a="1"/>
  <c r="AA9" i="6" s="1"/>
  <c r="AB9" i="6" a="1"/>
  <c r="AB9" i="6" s="1"/>
  <c r="AC9" i="6" a="1"/>
  <c r="AC9" i="6" s="1"/>
  <c r="AD9" i="6" a="1"/>
  <c r="AD9" i="6" s="1"/>
  <c r="AE9" i="6" a="1"/>
  <c r="AE9" i="6" s="1"/>
  <c r="AF9" i="6" a="1"/>
  <c r="AF9" i="6" s="1"/>
  <c r="AG9" i="6" a="1"/>
  <c r="AG9" i="6" s="1"/>
  <c r="AH9" i="6" a="1"/>
  <c r="AH9" i="6" s="1"/>
  <c r="AI9" i="6" a="1"/>
  <c r="AI9" i="6" s="1"/>
  <c r="AJ9" i="6" a="1"/>
  <c r="AJ9" i="6" s="1"/>
  <c r="AK9" i="6" a="1"/>
  <c r="AK9" i="6" s="1"/>
  <c r="AL9" i="6" a="1"/>
  <c r="AL9" i="6" s="1"/>
  <c r="AM9" i="6" a="1"/>
  <c r="AM9" i="6" s="1"/>
  <c r="AN9" i="6" a="1"/>
  <c r="AN9" i="6" s="1"/>
  <c r="AO9" i="6" a="1"/>
  <c r="AO9" i="6" s="1"/>
  <c r="AR9" i="6" a="1"/>
  <c r="AR9" i="6" s="1"/>
  <c r="AT9" i="6" a="1"/>
  <c r="AT9" i="6" s="1"/>
  <c r="AU9" i="6" a="1"/>
  <c r="AU9" i="6" s="1"/>
  <c r="AV9" i="6" a="1"/>
  <c r="AV9" i="6" s="1"/>
  <c r="AW9" i="6" a="1"/>
  <c r="AW9" i="6" s="1"/>
  <c r="B10" i="6" a="1"/>
  <c r="B10" i="6" s="1"/>
  <c r="C10" i="6" a="1"/>
  <c r="C10" i="6" s="1"/>
  <c r="D10" i="6" a="1"/>
  <c r="D10" i="6" s="1"/>
  <c r="E10" i="6" a="1"/>
  <c r="E10" i="6" s="1"/>
  <c r="F10" i="6" a="1"/>
  <c r="F10" i="6" s="1"/>
  <c r="G10" i="6" a="1"/>
  <c r="G10" i="6" s="1"/>
  <c r="H10" i="6" a="1"/>
  <c r="H10" i="6" s="1"/>
  <c r="I10" i="6" a="1"/>
  <c r="I10" i="6" s="1"/>
  <c r="J10" i="6" a="1"/>
  <c r="J10" i="6" s="1"/>
  <c r="K10" i="6" a="1"/>
  <c r="K10" i="6" s="1"/>
  <c r="Q10" i="6" a="1"/>
  <c r="Q10" i="6" s="1"/>
  <c r="W10" i="6" a="1"/>
  <c r="W10" i="6" s="1"/>
  <c r="X10" i="6" a="1"/>
  <c r="X10" i="6" s="1"/>
  <c r="Y10" i="6" a="1"/>
  <c r="Y10" i="6" s="1"/>
  <c r="Z10" i="6" a="1"/>
  <c r="Z10" i="6" s="1"/>
  <c r="AA10" i="6" a="1"/>
  <c r="AA10" i="6" s="1"/>
  <c r="AB10" i="6" a="1"/>
  <c r="AB10" i="6" s="1"/>
  <c r="AC10" i="6" a="1"/>
  <c r="AC10" i="6" s="1"/>
  <c r="AD10" i="6" a="1"/>
  <c r="AD10" i="6" s="1"/>
  <c r="AE10" i="6" a="1"/>
  <c r="AE10" i="6" s="1"/>
  <c r="AF10" i="6" a="1"/>
  <c r="AF10" i="6" s="1"/>
  <c r="AG10" i="6" a="1"/>
  <c r="AG10" i="6" s="1"/>
  <c r="AH10" i="6" a="1"/>
  <c r="AH10" i="6" s="1"/>
  <c r="AI10" i="6" a="1"/>
  <c r="AI10" i="6" s="1"/>
  <c r="AJ10" i="6" a="1"/>
  <c r="AJ10" i="6" s="1"/>
  <c r="AK10" i="6" a="1"/>
  <c r="AK10" i="6" s="1"/>
  <c r="AL10" i="6" a="1"/>
  <c r="AL10" i="6" s="1"/>
  <c r="AM10" i="6" a="1"/>
  <c r="AM10" i="6" s="1"/>
  <c r="AN10" i="6" a="1"/>
  <c r="AN10" i="6" s="1"/>
  <c r="AO10" i="6" a="1"/>
  <c r="AO10" i="6" s="1"/>
  <c r="AR10" i="6" a="1"/>
  <c r="AR10" i="6" s="1"/>
  <c r="AT10" i="6" a="1"/>
  <c r="AT10" i="6" s="1"/>
  <c r="AU10" i="6" a="1"/>
  <c r="AU10" i="6" s="1"/>
  <c r="AV10" i="6" a="1"/>
  <c r="AV10" i="6" s="1"/>
  <c r="AW10" i="6" a="1"/>
  <c r="AW10" i="6" s="1"/>
  <c r="B11" i="6" a="1"/>
  <c r="B11" i="6" s="1"/>
  <c r="C11" i="6" a="1"/>
  <c r="C11" i="6" s="1"/>
  <c r="D11" i="6" a="1"/>
  <c r="D11" i="6" s="1"/>
  <c r="E11" i="6" a="1"/>
  <c r="E11" i="6" s="1"/>
  <c r="F11" i="6" a="1"/>
  <c r="F11" i="6" s="1"/>
  <c r="G11" i="6" a="1"/>
  <c r="G11" i="6" s="1"/>
  <c r="H11" i="6" a="1"/>
  <c r="H11" i="6" s="1"/>
  <c r="I11" i="6" a="1"/>
  <c r="I11" i="6" s="1"/>
  <c r="J11" i="6" a="1"/>
  <c r="J11" i="6" s="1"/>
  <c r="K11" i="6" a="1"/>
  <c r="K11" i="6" s="1"/>
  <c r="Q11" i="6" a="1"/>
  <c r="Q11" i="6" s="1"/>
  <c r="W11" i="6" a="1"/>
  <c r="W11" i="6" s="1"/>
  <c r="X11" i="6" a="1"/>
  <c r="X11" i="6" s="1"/>
  <c r="Y11" i="6" a="1"/>
  <c r="Y11" i="6" s="1"/>
  <c r="Z11" i="6" a="1"/>
  <c r="Z11" i="6" s="1"/>
  <c r="AA11" i="6" a="1"/>
  <c r="AA11" i="6" s="1"/>
  <c r="AB11" i="6" a="1"/>
  <c r="AB11" i="6" s="1"/>
  <c r="AC11" i="6" a="1"/>
  <c r="AC11" i="6" s="1"/>
  <c r="AD11" i="6" a="1"/>
  <c r="AD11" i="6" s="1"/>
  <c r="AE11" i="6" a="1"/>
  <c r="AE11" i="6" s="1"/>
  <c r="AF11" i="6" a="1"/>
  <c r="AF11" i="6" s="1"/>
  <c r="AG11" i="6" a="1"/>
  <c r="AG11" i="6" s="1"/>
  <c r="AH11" i="6" a="1"/>
  <c r="AH11" i="6" s="1"/>
  <c r="AI11" i="6" a="1"/>
  <c r="AI11" i="6" s="1"/>
  <c r="AJ11" i="6" a="1"/>
  <c r="AJ11" i="6" s="1"/>
  <c r="AK11" i="6" a="1"/>
  <c r="AK11" i="6" s="1"/>
  <c r="AL11" i="6" a="1"/>
  <c r="AL11" i="6" s="1"/>
  <c r="AM11" i="6" a="1"/>
  <c r="AM11" i="6" s="1"/>
  <c r="AN11" i="6" a="1"/>
  <c r="AN11" i="6" s="1"/>
  <c r="AO11" i="6" a="1"/>
  <c r="AO11" i="6" s="1"/>
  <c r="AR11" i="6" a="1"/>
  <c r="AR11" i="6" s="1"/>
  <c r="AT11" i="6" a="1"/>
  <c r="AT11" i="6" s="1"/>
  <c r="AU11" i="6" a="1"/>
  <c r="AU11" i="6" s="1"/>
  <c r="AV11" i="6" a="1"/>
  <c r="AV11" i="6" s="1"/>
  <c r="AW11" i="6" a="1"/>
  <c r="AW11" i="6" s="1"/>
  <c r="B12" i="6" a="1"/>
  <c r="B12" i="6" s="1"/>
  <c r="C12" i="6" a="1"/>
  <c r="C12" i="6" s="1"/>
  <c r="D12" i="6" a="1"/>
  <c r="D12" i="6" s="1"/>
  <c r="E12" i="6" a="1"/>
  <c r="E12" i="6" s="1"/>
  <c r="F12" i="6" a="1"/>
  <c r="F12" i="6" s="1"/>
  <c r="G12" i="6" a="1"/>
  <c r="G12" i="6" s="1"/>
  <c r="H12" i="6" a="1"/>
  <c r="H12" i="6" s="1"/>
  <c r="I12" i="6" a="1"/>
  <c r="I12" i="6" s="1"/>
  <c r="J12" i="6" a="1"/>
  <c r="J12" i="6" s="1"/>
  <c r="K12" i="6" a="1"/>
  <c r="K12" i="6" s="1"/>
  <c r="Q12" i="6" a="1"/>
  <c r="Q12" i="6" s="1"/>
  <c r="W12" i="6" a="1"/>
  <c r="W12" i="6" s="1"/>
  <c r="X12" i="6" a="1"/>
  <c r="X12" i="6" s="1"/>
  <c r="Y12" i="6" a="1"/>
  <c r="Y12" i="6" s="1"/>
  <c r="Z12" i="6" a="1"/>
  <c r="Z12" i="6" s="1"/>
  <c r="AA12" i="6" a="1"/>
  <c r="AA12" i="6" s="1"/>
  <c r="AB12" i="6" a="1"/>
  <c r="AB12" i="6" s="1"/>
  <c r="AC12" i="6" a="1"/>
  <c r="AC12" i="6" s="1"/>
  <c r="AD12" i="6" a="1"/>
  <c r="AD12" i="6" s="1"/>
  <c r="AE12" i="6" a="1"/>
  <c r="AE12" i="6" s="1"/>
  <c r="AF12" i="6" a="1"/>
  <c r="AF12" i="6" s="1"/>
  <c r="AG12" i="6" a="1"/>
  <c r="AG12" i="6" s="1"/>
  <c r="AH12" i="6" a="1"/>
  <c r="AH12" i="6" s="1"/>
  <c r="AI12" i="6" a="1"/>
  <c r="AI12" i="6" s="1"/>
  <c r="AJ12" i="6" a="1"/>
  <c r="AJ12" i="6" s="1"/>
  <c r="AK12" i="6" a="1"/>
  <c r="AK12" i="6" s="1"/>
  <c r="AL12" i="6" a="1"/>
  <c r="AL12" i="6" s="1"/>
  <c r="AM12" i="6" a="1"/>
  <c r="AM12" i="6" s="1"/>
  <c r="AN12" i="6" a="1"/>
  <c r="AN12" i="6" s="1"/>
  <c r="AO12" i="6" a="1"/>
  <c r="AO12" i="6" s="1"/>
  <c r="AR12" i="6" a="1"/>
  <c r="AR12" i="6" s="1"/>
  <c r="AT12" i="6" a="1"/>
  <c r="AT12" i="6" s="1"/>
  <c r="AU12" i="6" a="1"/>
  <c r="AU12" i="6" s="1"/>
  <c r="AV12" i="6" a="1"/>
  <c r="AV12" i="6" s="1"/>
  <c r="AW12" i="6" a="1"/>
  <c r="AW12" i="6" s="1"/>
  <c r="B13" i="6" a="1"/>
  <c r="B13" i="6" s="1"/>
  <c r="C13" i="6" a="1"/>
  <c r="C13" i="6" s="1"/>
  <c r="D13" i="6" a="1"/>
  <c r="D13" i="6" s="1"/>
  <c r="E13" i="6" a="1"/>
  <c r="E13" i="6" s="1"/>
  <c r="F13" i="6" a="1"/>
  <c r="F13" i="6" s="1"/>
  <c r="G13" i="6" a="1"/>
  <c r="G13" i="6" s="1"/>
  <c r="H13" i="6" a="1"/>
  <c r="H13" i="6" s="1"/>
  <c r="I13" i="6" a="1"/>
  <c r="I13" i="6" s="1"/>
  <c r="J13" i="6" a="1"/>
  <c r="J13" i="6" s="1"/>
  <c r="K13" i="6" a="1"/>
  <c r="K13" i="6" s="1"/>
  <c r="Q13" i="6" a="1"/>
  <c r="Q13" i="6" s="1"/>
  <c r="W13" i="6" a="1"/>
  <c r="W13" i="6" s="1"/>
  <c r="X13" i="6" a="1"/>
  <c r="X13" i="6" s="1"/>
  <c r="Y13" i="6" a="1"/>
  <c r="Y13" i="6" s="1"/>
  <c r="Z13" i="6" a="1"/>
  <c r="Z13" i="6" s="1"/>
  <c r="AA13" i="6" a="1"/>
  <c r="AA13" i="6" s="1"/>
  <c r="AB13" i="6" a="1"/>
  <c r="AB13" i="6" s="1"/>
  <c r="AC13" i="6" a="1"/>
  <c r="AC13" i="6" s="1"/>
  <c r="AD13" i="6" a="1"/>
  <c r="AD13" i="6" s="1"/>
  <c r="AE13" i="6" a="1"/>
  <c r="AE13" i="6" s="1"/>
  <c r="AF13" i="6" a="1"/>
  <c r="AF13" i="6" s="1"/>
  <c r="AG13" i="6" a="1"/>
  <c r="AG13" i="6" s="1"/>
  <c r="AH13" i="6" a="1"/>
  <c r="AH13" i="6" s="1"/>
  <c r="AI13" i="6" a="1"/>
  <c r="AI13" i="6" s="1"/>
  <c r="AJ13" i="6" a="1"/>
  <c r="AJ13" i="6" s="1"/>
  <c r="AK13" i="6" a="1"/>
  <c r="AK13" i="6" s="1"/>
  <c r="AL13" i="6" a="1"/>
  <c r="AL13" i="6" s="1"/>
  <c r="AM13" i="6" a="1"/>
  <c r="AM13" i="6" s="1"/>
  <c r="AN13" i="6" a="1"/>
  <c r="AN13" i="6" s="1"/>
  <c r="AO13" i="6" a="1"/>
  <c r="AO13" i="6" s="1"/>
  <c r="AR13" i="6" a="1"/>
  <c r="AR13" i="6" s="1"/>
  <c r="AT13" i="6" a="1"/>
  <c r="AT13" i="6" s="1"/>
  <c r="AU13" i="6" a="1"/>
  <c r="AU13" i="6" s="1"/>
  <c r="AV13" i="6" a="1"/>
  <c r="AV13" i="6" s="1"/>
  <c r="AW13" i="6" a="1"/>
  <c r="AW13" i="6" s="1"/>
  <c r="B14" i="6" a="1"/>
  <c r="B14" i="6" s="1"/>
  <c r="C14" i="6" a="1"/>
  <c r="C14" i="6" s="1"/>
  <c r="D14" i="6" a="1"/>
  <c r="D14" i="6" s="1"/>
  <c r="E14" i="6" a="1"/>
  <c r="E14" i="6" s="1"/>
  <c r="F14" i="6" a="1"/>
  <c r="F14" i="6" s="1"/>
  <c r="G14" i="6" a="1"/>
  <c r="G14" i="6" s="1"/>
  <c r="H14" i="6" a="1"/>
  <c r="H14" i="6" s="1"/>
  <c r="I14" i="6" a="1"/>
  <c r="I14" i="6" s="1"/>
  <c r="J14" i="6" a="1"/>
  <c r="J14" i="6" s="1"/>
  <c r="K14" i="6" a="1"/>
  <c r="K14" i="6" s="1"/>
  <c r="Q14" i="6" a="1"/>
  <c r="Q14" i="6" s="1"/>
  <c r="W14" i="6" a="1"/>
  <c r="W14" i="6" s="1"/>
  <c r="X14" i="6" a="1"/>
  <c r="X14" i="6" s="1"/>
  <c r="Y14" i="6" a="1"/>
  <c r="Y14" i="6" s="1"/>
  <c r="Z14" i="6" a="1"/>
  <c r="Z14" i="6" s="1"/>
  <c r="AA14" i="6" a="1"/>
  <c r="AA14" i="6" s="1"/>
  <c r="AB14" i="6" a="1"/>
  <c r="AB14" i="6" s="1"/>
  <c r="AC14" i="6" a="1"/>
  <c r="AC14" i="6" s="1"/>
  <c r="AD14" i="6" a="1"/>
  <c r="AD14" i="6" s="1"/>
  <c r="AE14" i="6" a="1"/>
  <c r="AE14" i="6" s="1"/>
  <c r="AF14" i="6" a="1"/>
  <c r="AF14" i="6" s="1"/>
  <c r="AG14" i="6" a="1"/>
  <c r="AG14" i="6" s="1"/>
  <c r="AH14" i="6" a="1"/>
  <c r="AH14" i="6" s="1"/>
  <c r="AI14" i="6" a="1"/>
  <c r="AI14" i="6" s="1"/>
  <c r="AJ14" i="6" a="1"/>
  <c r="AJ14" i="6" s="1"/>
  <c r="AK14" i="6" a="1"/>
  <c r="AK14" i="6" s="1"/>
  <c r="AL14" i="6" a="1"/>
  <c r="AL14" i="6" s="1"/>
  <c r="AM14" i="6" a="1"/>
  <c r="AM14" i="6" s="1"/>
  <c r="AN14" i="6" a="1"/>
  <c r="AN14" i="6" s="1"/>
  <c r="AO14" i="6" a="1"/>
  <c r="AO14" i="6" s="1"/>
  <c r="AR14" i="6" a="1"/>
  <c r="AR14" i="6" s="1"/>
  <c r="AT14" i="6" a="1"/>
  <c r="AT14" i="6" s="1"/>
  <c r="AU14" i="6" a="1"/>
  <c r="AU14" i="6" s="1"/>
  <c r="AV14" i="6" a="1"/>
  <c r="AV14" i="6" s="1"/>
  <c r="AW14" i="6" a="1"/>
  <c r="AW14" i="6" s="1"/>
  <c r="B15" i="6" a="1"/>
  <c r="B15" i="6" s="1"/>
  <c r="C15" i="6" a="1"/>
  <c r="C15" i="6" s="1"/>
  <c r="D15" i="6" a="1"/>
  <c r="D15" i="6" s="1"/>
  <c r="E15" i="6" a="1"/>
  <c r="E15" i="6" s="1"/>
  <c r="F15" i="6" a="1"/>
  <c r="F15" i="6" s="1"/>
  <c r="G15" i="6" a="1"/>
  <c r="G15" i="6" s="1"/>
  <c r="H15" i="6" a="1"/>
  <c r="H15" i="6" s="1"/>
  <c r="I15" i="6" a="1"/>
  <c r="I15" i="6" s="1"/>
  <c r="J15" i="6" a="1"/>
  <c r="J15" i="6" s="1"/>
  <c r="K15" i="6" a="1"/>
  <c r="K15" i="6" s="1"/>
  <c r="Q15" i="6" a="1"/>
  <c r="Q15" i="6" s="1"/>
  <c r="W15" i="6" a="1"/>
  <c r="W15" i="6" s="1"/>
  <c r="X15" i="6" a="1"/>
  <c r="X15" i="6" s="1"/>
  <c r="Y15" i="6" a="1"/>
  <c r="Y15" i="6" s="1"/>
  <c r="Z15" i="6" a="1"/>
  <c r="Z15" i="6" s="1"/>
  <c r="AA15" i="6" a="1"/>
  <c r="AA15" i="6" s="1"/>
  <c r="AB15" i="6" a="1"/>
  <c r="AB15" i="6" s="1"/>
  <c r="AC15" i="6" a="1"/>
  <c r="AC15" i="6" s="1"/>
  <c r="AD15" i="6" a="1"/>
  <c r="AD15" i="6" s="1"/>
  <c r="AE15" i="6" a="1"/>
  <c r="AE15" i="6" s="1"/>
  <c r="AF15" i="6" a="1"/>
  <c r="AF15" i="6" s="1"/>
  <c r="AG15" i="6" a="1"/>
  <c r="AG15" i="6" s="1"/>
  <c r="AH15" i="6" a="1"/>
  <c r="AH15" i="6" s="1"/>
  <c r="AI15" i="6" a="1"/>
  <c r="AI15" i="6" s="1"/>
  <c r="AJ15" i="6" a="1"/>
  <c r="AJ15" i="6" s="1"/>
  <c r="AK15" i="6" a="1"/>
  <c r="AK15" i="6" s="1"/>
  <c r="AL15" i="6" a="1"/>
  <c r="AL15" i="6" s="1"/>
  <c r="AM15" i="6" a="1"/>
  <c r="AM15" i="6" s="1"/>
  <c r="AN15" i="6" a="1"/>
  <c r="AN15" i="6" s="1"/>
  <c r="AO15" i="6" a="1"/>
  <c r="AO15" i="6" s="1"/>
  <c r="AR15" i="6" a="1"/>
  <c r="AR15" i="6" s="1"/>
  <c r="AT15" i="6" a="1"/>
  <c r="AT15" i="6" s="1"/>
  <c r="AU15" i="6" a="1"/>
  <c r="AU15" i="6" s="1"/>
  <c r="AV15" i="6" a="1"/>
  <c r="AV15" i="6" s="1"/>
  <c r="AW15" i="6" a="1"/>
  <c r="AW15" i="6" s="1"/>
  <c r="B16" i="6" a="1"/>
  <c r="B16" i="6" s="1"/>
  <c r="C16" i="6" a="1"/>
  <c r="C16" i="6" s="1"/>
  <c r="D16" i="6" a="1"/>
  <c r="D16" i="6" s="1"/>
  <c r="E16" i="6" a="1"/>
  <c r="E16" i="6" s="1"/>
  <c r="F16" i="6" a="1"/>
  <c r="F16" i="6" s="1"/>
  <c r="G16" i="6" a="1"/>
  <c r="G16" i="6" s="1"/>
  <c r="H16" i="6" a="1"/>
  <c r="H16" i="6" s="1"/>
  <c r="I16" i="6" a="1"/>
  <c r="I16" i="6" s="1"/>
  <c r="J16" i="6" a="1"/>
  <c r="J16" i="6" s="1"/>
  <c r="K16" i="6" a="1"/>
  <c r="K16" i="6" s="1"/>
  <c r="Q16" i="6" a="1"/>
  <c r="Q16" i="6" s="1"/>
  <c r="W16" i="6" a="1"/>
  <c r="W16" i="6" s="1"/>
  <c r="X16" i="6" a="1"/>
  <c r="X16" i="6" s="1"/>
  <c r="Y16" i="6" a="1"/>
  <c r="Y16" i="6" s="1"/>
  <c r="Z16" i="6" a="1"/>
  <c r="Z16" i="6" s="1"/>
  <c r="AA16" i="6" a="1"/>
  <c r="AA16" i="6" s="1"/>
  <c r="AB16" i="6" a="1"/>
  <c r="AB16" i="6" s="1"/>
  <c r="AC16" i="6" a="1"/>
  <c r="AC16" i="6" s="1"/>
  <c r="AD16" i="6" a="1"/>
  <c r="AD16" i="6" s="1"/>
  <c r="AE16" i="6" a="1"/>
  <c r="AE16" i="6" s="1"/>
  <c r="AF16" i="6" a="1"/>
  <c r="AF16" i="6" s="1"/>
  <c r="AG16" i="6" a="1"/>
  <c r="AG16" i="6" s="1"/>
  <c r="AH16" i="6" a="1"/>
  <c r="AH16" i="6" s="1"/>
  <c r="AI16" i="6" a="1"/>
  <c r="AI16" i="6" s="1"/>
  <c r="AJ16" i="6" a="1"/>
  <c r="AJ16" i="6" s="1"/>
  <c r="AK16" i="6" a="1"/>
  <c r="AK16" i="6" s="1"/>
  <c r="AL16" i="6" a="1"/>
  <c r="AL16" i="6" s="1"/>
  <c r="AM16" i="6" a="1"/>
  <c r="AM16" i="6" s="1"/>
  <c r="AN16" i="6" a="1"/>
  <c r="AN16" i="6" s="1"/>
  <c r="AO16" i="6" a="1"/>
  <c r="AO16" i="6" s="1"/>
  <c r="AR16" i="6" a="1"/>
  <c r="AR16" i="6" s="1"/>
  <c r="AT16" i="6" a="1"/>
  <c r="AT16" i="6" s="1"/>
  <c r="AU16" i="6" a="1"/>
  <c r="AU16" i="6" s="1"/>
  <c r="AV16" i="6" a="1"/>
  <c r="AV16" i="6" s="1"/>
  <c r="AW16" i="6" a="1"/>
  <c r="AW16" i="6" s="1"/>
  <c r="B17" i="6" a="1"/>
  <c r="B17" i="6" s="1"/>
  <c r="C17" i="6" a="1"/>
  <c r="C17" i="6" s="1"/>
  <c r="D17" i="6" a="1"/>
  <c r="D17" i="6" s="1"/>
  <c r="E17" i="6" a="1"/>
  <c r="E17" i="6" s="1"/>
  <c r="F17" i="6" a="1"/>
  <c r="F17" i="6" s="1"/>
  <c r="G17" i="6" a="1"/>
  <c r="G17" i="6" s="1"/>
  <c r="H17" i="6" a="1"/>
  <c r="H17" i="6" s="1"/>
  <c r="I17" i="6" a="1"/>
  <c r="I17" i="6" s="1"/>
  <c r="J17" i="6" a="1"/>
  <c r="J17" i="6" s="1"/>
  <c r="K17" i="6" a="1"/>
  <c r="K17" i="6" s="1"/>
  <c r="Q17" i="6" a="1"/>
  <c r="Q17" i="6" s="1"/>
  <c r="W17" i="6" a="1"/>
  <c r="W17" i="6" s="1"/>
  <c r="X17" i="6" a="1"/>
  <c r="X17" i="6" s="1"/>
  <c r="Y17" i="6" a="1"/>
  <c r="Y17" i="6" s="1"/>
  <c r="Z17" i="6" a="1"/>
  <c r="Z17" i="6" s="1"/>
  <c r="AA17" i="6" a="1"/>
  <c r="AA17" i="6" s="1"/>
  <c r="AB17" i="6" a="1"/>
  <c r="AB17" i="6" s="1"/>
  <c r="AC17" i="6" a="1"/>
  <c r="AC17" i="6" s="1"/>
  <c r="AD17" i="6" a="1"/>
  <c r="AD17" i="6" s="1"/>
  <c r="AE17" i="6" a="1"/>
  <c r="AE17" i="6" s="1"/>
  <c r="AF17" i="6" a="1"/>
  <c r="AF17" i="6" s="1"/>
  <c r="AG17" i="6" a="1"/>
  <c r="AG17" i="6" s="1"/>
  <c r="AH17" i="6" a="1"/>
  <c r="AH17" i="6" s="1"/>
  <c r="AI17" i="6" a="1"/>
  <c r="AI17" i="6" s="1"/>
  <c r="AJ17" i="6" a="1"/>
  <c r="AJ17" i="6" s="1"/>
  <c r="AK17" i="6" a="1"/>
  <c r="AK17" i="6" s="1"/>
  <c r="AL17" i="6" a="1"/>
  <c r="AL17" i="6" s="1"/>
  <c r="AM17" i="6" a="1"/>
  <c r="AM17" i="6" s="1"/>
  <c r="AN17" i="6" a="1"/>
  <c r="AN17" i="6" s="1"/>
  <c r="AO17" i="6" a="1"/>
  <c r="AO17" i="6" s="1"/>
  <c r="AR17" i="6" a="1"/>
  <c r="AR17" i="6" s="1"/>
  <c r="AT17" i="6" a="1"/>
  <c r="AT17" i="6" s="1"/>
  <c r="AU17" i="6" a="1"/>
  <c r="AU17" i="6" s="1"/>
  <c r="AV17" i="6" a="1"/>
  <c r="AV17" i="6" s="1"/>
  <c r="AW17" i="6" a="1"/>
  <c r="AW17" i="6" s="1"/>
  <c r="B18" i="6" a="1"/>
  <c r="B18" i="6" s="1"/>
  <c r="C18" i="6" a="1"/>
  <c r="C18" i="6" s="1"/>
  <c r="D18" i="6" a="1"/>
  <c r="D18" i="6" s="1"/>
  <c r="E18" i="6" a="1"/>
  <c r="E18" i="6" s="1"/>
  <c r="F18" i="6" a="1"/>
  <c r="F18" i="6" s="1"/>
  <c r="G18" i="6" a="1"/>
  <c r="G18" i="6" s="1"/>
  <c r="H18" i="6" a="1"/>
  <c r="H18" i="6" s="1"/>
  <c r="I18" i="6" a="1"/>
  <c r="I18" i="6" s="1"/>
  <c r="J18" i="6" a="1"/>
  <c r="J18" i="6" s="1"/>
  <c r="K18" i="6" a="1"/>
  <c r="K18" i="6" s="1"/>
  <c r="Q18" i="6" a="1"/>
  <c r="Q18" i="6" s="1"/>
  <c r="W18" i="6" a="1"/>
  <c r="W18" i="6" s="1"/>
  <c r="X18" i="6" a="1"/>
  <c r="X18" i="6" s="1"/>
  <c r="Y18" i="6" a="1"/>
  <c r="Y18" i="6" s="1"/>
  <c r="Z18" i="6" a="1"/>
  <c r="Z18" i="6" s="1"/>
  <c r="AA18" i="6" a="1"/>
  <c r="AA18" i="6" s="1"/>
  <c r="AB18" i="6" a="1"/>
  <c r="AB18" i="6" s="1"/>
  <c r="AC18" i="6" a="1"/>
  <c r="AC18" i="6" s="1"/>
  <c r="AD18" i="6" a="1"/>
  <c r="AD18" i="6" s="1"/>
  <c r="AE18" i="6" a="1"/>
  <c r="AE18" i="6" s="1"/>
  <c r="AF18" i="6" a="1"/>
  <c r="AF18" i="6" s="1"/>
  <c r="AG18" i="6" a="1"/>
  <c r="AG18" i="6" s="1"/>
  <c r="AH18" i="6" a="1"/>
  <c r="AH18" i="6" s="1"/>
  <c r="AI18" i="6" a="1"/>
  <c r="AI18" i="6" s="1"/>
  <c r="AJ18" i="6" a="1"/>
  <c r="AJ18" i="6" s="1"/>
  <c r="AK18" i="6" a="1"/>
  <c r="AK18" i="6" s="1"/>
  <c r="AL18" i="6" a="1"/>
  <c r="AL18" i="6" s="1"/>
  <c r="AM18" i="6" a="1"/>
  <c r="AM18" i="6" s="1"/>
  <c r="AN18" i="6" a="1"/>
  <c r="AN18" i="6" s="1"/>
  <c r="AO18" i="6" a="1"/>
  <c r="AO18" i="6" s="1"/>
  <c r="AR18" i="6" a="1"/>
  <c r="AR18" i="6" s="1"/>
  <c r="AT18" i="6" a="1"/>
  <c r="AT18" i="6" s="1"/>
  <c r="AU18" i="6" a="1"/>
  <c r="AU18" i="6" s="1"/>
  <c r="AV18" i="6" a="1"/>
  <c r="AV18" i="6" s="1"/>
  <c r="AW18" i="6" a="1"/>
  <c r="AW18" i="6" s="1"/>
  <c r="B19" i="6" a="1"/>
  <c r="B19" i="6" s="1"/>
  <c r="C19" i="6" a="1"/>
  <c r="C19" i="6" s="1"/>
  <c r="D19" i="6" a="1"/>
  <c r="D19" i="6" s="1"/>
  <c r="E19" i="6" a="1"/>
  <c r="E19" i="6" s="1"/>
  <c r="F19" i="6" a="1"/>
  <c r="F19" i="6" s="1"/>
  <c r="G19" i="6" a="1"/>
  <c r="G19" i="6" s="1"/>
  <c r="H19" i="6" a="1"/>
  <c r="H19" i="6" s="1"/>
  <c r="I19" i="6" a="1"/>
  <c r="I19" i="6" s="1"/>
  <c r="J19" i="6" a="1"/>
  <c r="J19" i="6" s="1"/>
  <c r="K19" i="6" a="1"/>
  <c r="K19" i="6" s="1"/>
  <c r="Q19" i="6" a="1"/>
  <c r="Q19" i="6" s="1"/>
  <c r="W19" i="6" a="1"/>
  <c r="W19" i="6" s="1"/>
  <c r="X19" i="6" a="1"/>
  <c r="X19" i="6" s="1"/>
  <c r="Y19" i="6" a="1"/>
  <c r="Y19" i="6" s="1"/>
  <c r="Z19" i="6" a="1"/>
  <c r="Z19" i="6" s="1"/>
  <c r="AA19" i="6" a="1"/>
  <c r="AA19" i="6" s="1"/>
  <c r="AB19" i="6" a="1"/>
  <c r="AB19" i="6" s="1"/>
  <c r="AC19" i="6" a="1"/>
  <c r="AC19" i="6" s="1"/>
  <c r="AD19" i="6" a="1"/>
  <c r="AD19" i="6" s="1"/>
  <c r="AE19" i="6" a="1"/>
  <c r="AE19" i="6" s="1"/>
  <c r="AF19" i="6" a="1"/>
  <c r="AF19" i="6" s="1"/>
  <c r="AG19" i="6" a="1"/>
  <c r="AG19" i="6" s="1"/>
  <c r="AH19" i="6" a="1"/>
  <c r="AH19" i="6" s="1"/>
  <c r="AI19" i="6" a="1"/>
  <c r="AI19" i="6" s="1"/>
  <c r="AJ19" i="6" a="1"/>
  <c r="AJ19" i="6" s="1"/>
  <c r="AK19" i="6" a="1"/>
  <c r="AK19" i="6" s="1"/>
  <c r="AL19" i="6" a="1"/>
  <c r="AL19" i="6" s="1"/>
  <c r="AM19" i="6" a="1"/>
  <c r="AM19" i="6" s="1"/>
  <c r="AN19" i="6" a="1"/>
  <c r="AN19" i="6" s="1"/>
  <c r="AO19" i="6" a="1"/>
  <c r="AO19" i="6" s="1"/>
  <c r="AR19" i="6" a="1"/>
  <c r="AR19" i="6" s="1"/>
  <c r="AT19" i="6" a="1"/>
  <c r="AT19" i="6" s="1"/>
  <c r="AU19" i="6" a="1"/>
  <c r="AU19" i="6" s="1"/>
  <c r="AV19" i="6" a="1"/>
  <c r="AV19" i="6" s="1"/>
  <c r="AW19" i="6" a="1"/>
  <c r="AW19" i="6" s="1"/>
  <c r="B20" i="6" a="1"/>
  <c r="B20" i="6" s="1"/>
  <c r="C20" i="6" a="1"/>
  <c r="C20" i="6" s="1"/>
  <c r="D20" i="6" a="1"/>
  <c r="D20" i="6" s="1"/>
  <c r="E20" i="6" a="1"/>
  <c r="E20" i="6" s="1"/>
  <c r="F20" i="6" a="1"/>
  <c r="F20" i="6" s="1"/>
  <c r="G20" i="6" a="1"/>
  <c r="G20" i="6" s="1"/>
  <c r="H20" i="6" a="1"/>
  <c r="H20" i="6" s="1"/>
  <c r="I20" i="6" a="1"/>
  <c r="I20" i="6" s="1"/>
  <c r="J20" i="6" a="1"/>
  <c r="J20" i="6" s="1"/>
  <c r="K20" i="6" a="1"/>
  <c r="K20" i="6" s="1"/>
  <c r="Q20" i="6" a="1"/>
  <c r="Q20" i="6" s="1"/>
  <c r="W20" i="6" a="1"/>
  <c r="W20" i="6" s="1"/>
  <c r="X20" i="6" a="1"/>
  <c r="X20" i="6" s="1"/>
  <c r="Y20" i="6" a="1"/>
  <c r="Y20" i="6" s="1"/>
  <c r="Z20" i="6" a="1"/>
  <c r="Z20" i="6" s="1"/>
  <c r="AA20" i="6" a="1"/>
  <c r="AA20" i="6" s="1"/>
  <c r="AB20" i="6" a="1"/>
  <c r="AB20" i="6" s="1"/>
  <c r="AC20" i="6" a="1"/>
  <c r="AC20" i="6" s="1"/>
  <c r="AD20" i="6" a="1"/>
  <c r="AD20" i="6" s="1"/>
  <c r="AE20" i="6" a="1"/>
  <c r="AE20" i="6" s="1"/>
  <c r="AF20" i="6" a="1"/>
  <c r="AF20" i="6" s="1"/>
  <c r="AG20" i="6" a="1"/>
  <c r="AG20" i="6" s="1"/>
  <c r="AH20" i="6" a="1"/>
  <c r="AH20" i="6" s="1"/>
  <c r="AI20" i="6" a="1"/>
  <c r="AI20" i="6" s="1"/>
  <c r="AJ20" i="6" a="1"/>
  <c r="AJ20" i="6" s="1"/>
  <c r="AK20" i="6" a="1"/>
  <c r="AK20" i="6" s="1"/>
  <c r="AL20" i="6" a="1"/>
  <c r="AL20" i="6" s="1"/>
  <c r="AM20" i="6" a="1"/>
  <c r="AM20" i="6" s="1"/>
  <c r="AN20" i="6" a="1"/>
  <c r="AN20" i="6" s="1"/>
  <c r="AO20" i="6" a="1"/>
  <c r="AO20" i="6" s="1"/>
  <c r="AR20" i="6" a="1"/>
  <c r="AR20" i="6" s="1"/>
  <c r="AT20" i="6" a="1"/>
  <c r="AT20" i="6" s="1"/>
  <c r="AU20" i="6" a="1"/>
  <c r="AU20" i="6" s="1"/>
  <c r="AV20" i="6" a="1"/>
  <c r="AV20" i="6" s="1"/>
  <c r="AW20" i="6" a="1"/>
  <c r="AW20" i="6" s="1"/>
  <c r="B21" i="6" a="1"/>
  <c r="B21" i="6" s="1"/>
  <c r="C21" i="6" a="1"/>
  <c r="C21" i="6" s="1"/>
  <c r="D21" i="6" a="1"/>
  <c r="D21" i="6" s="1"/>
  <c r="E21" i="6" a="1"/>
  <c r="E21" i="6" s="1"/>
  <c r="F21" i="6" a="1"/>
  <c r="F21" i="6" s="1"/>
  <c r="G21" i="6" a="1"/>
  <c r="G21" i="6" s="1"/>
  <c r="H21" i="6" a="1"/>
  <c r="H21" i="6" s="1"/>
  <c r="I21" i="6" a="1"/>
  <c r="I21" i="6" s="1"/>
  <c r="J21" i="6" a="1"/>
  <c r="J21" i="6" s="1"/>
  <c r="K21" i="6" a="1"/>
  <c r="K21" i="6" s="1"/>
  <c r="Q21" i="6" a="1"/>
  <c r="Q21" i="6" s="1"/>
  <c r="W21" i="6" a="1"/>
  <c r="W21" i="6" s="1"/>
  <c r="X21" i="6" a="1"/>
  <c r="X21" i="6" s="1"/>
  <c r="Y21" i="6" a="1"/>
  <c r="Y21" i="6" s="1"/>
  <c r="Z21" i="6" a="1"/>
  <c r="Z21" i="6" s="1"/>
  <c r="AA21" i="6" a="1"/>
  <c r="AA21" i="6" s="1"/>
  <c r="AB21" i="6" a="1"/>
  <c r="AB21" i="6" s="1"/>
  <c r="AC21" i="6" a="1"/>
  <c r="AC21" i="6" s="1"/>
  <c r="AD21" i="6" a="1"/>
  <c r="AD21" i="6" s="1"/>
  <c r="AE21" i="6" a="1"/>
  <c r="AE21" i="6" s="1"/>
  <c r="AF21" i="6" a="1"/>
  <c r="AF21" i="6" s="1"/>
  <c r="AG21" i="6" a="1"/>
  <c r="AG21" i="6" s="1"/>
  <c r="AH21" i="6" a="1"/>
  <c r="AH21" i="6" s="1"/>
  <c r="AI21" i="6" a="1"/>
  <c r="AI21" i="6" s="1"/>
  <c r="AJ21" i="6" a="1"/>
  <c r="AJ21" i="6" s="1"/>
  <c r="AK21" i="6" a="1"/>
  <c r="AK21" i="6" s="1"/>
  <c r="AL21" i="6" a="1"/>
  <c r="AL21" i="6" s="1"/>
  <c r="AM21" i="6" a="1"/>
  <c r="AM21" i="6" s="1"/>
  <c r="AN21" i="6" a="1"/>
  <c r="AN21" i="6" s="1"/>
  <c r="AO21" i="6" a="1"/>
  <c r="AO21" i="6" s="1"/>
  <c r="AR21" i="6" a="1"/>
  <c r="AR21" i="6" s="1"/>
  <c r="AT21" i="6" a="1"/>
  <c r="AT21" i="6" s="1"/>
  <c r="AU21" i="6" a="1"/>
  <c r="AU21" i="6" s="1"/>
  <c r="AV21" i="6" a="1"/>
  <c r="AV21" i="6" s="1"/>
  <c r="AW21" i="6" a="1"/>
  <c r="AW21" i="6" s="1"/>
  <c r="B22" i="6" a="1"/>
  <c r="B22" i="6" s="1"/>
  <c r="C22" i="6" a="1"/>
  <c r="C22" i="6" s="1"/>
  <c r="D22" i="6" a="1"/>
  <c r="D22" i="6" s="1"/>
  <c r="E22" i="6" a="1"/>
  <c r="E22" i="6" s="1"/>
  <c r="F22" i="6" a="1"/>
  <c r="F22" i="6" s="1"/>
  <c r="G22" i="6" a="1"/>
  <c r="G22" i="6" s="1"/>
  <c r="H22" i="6" a="1"/>
  <c r="H22" i="6" s="1"/>
  <c r="I22" i="6" a="1"/>
  <c r="I22" i="6" s="1"/>
  <c r="J22" i="6" a="1"/>
  <c r="J22" i="6" s="1"/>
  <c r="K22" i="6" a="1"/>
  <c r="K22" i="6" s="1"/>
  <c r="Q22" i="6" a="1"/>
  <c r="Q22" i="6" s="1"/>
  <c r="W22" i="6" a="1"/>
  <c r="W22" i="6" s="1"/>
  <c r="X22" i="6" a="1"/>
  <c r="X22" i="6" s="1"/>
  <c r="Y22" i="6" a="1"/>
  <c r="Y22" i="6" s="1"/>
  <c r="Z22" i="6" a="1"/>
  <c r="Z22" i="6" s="1"/>
  <c r="AA22" i="6" a="1"/>
  <c r="AA22" i="6" s="1"/>
  <c r="AB22" i="6" a="1"/>
  <c r="AB22" i="6" s="1"/>
  <c r="AC22" i="6" a="1"/>
  <c r="AC22" i="6" s="1"/>
  <c r="AD22" i="6" a="1"/>
  <c r="AD22" i="6" s="1"/>
  <c r="AE22" i="6" a="1"/>
  <c r="AE22" i="6" s="1"/>
  <c r="AF22" i="6" a="1"/>
  <c r="AF22" i="6" s="1"/>
  <c r="AG22" i="6" a="1"/>
  <c r="AG22" i="6" s="1"/>
  <c r="AH22" i="6" a="1"/>
  <c r="AH22" i="6" s="1"/>
  <c r="AI22" i="6" a="1"/>
  <c r="AI22" i="6" s="1"/>
  <c r="AJ22" i="6" a="1"/>
  <c r="AJ22" i="6" s="1"/>
  <c r="AK22" i="6" a="1"/>
  <c r="AK22" i="6" s="1"/>
  <c r="AL22" i="6" a="1"/>
  <c r="AL22" i="6" s="1"/>
  <c r="AM22" i="6" a="1"/>
  <c r="AM22" i="6" s="1"/>
  <c r="AN22" i="6" a="1"/>
  <c r="AN22" i="6" s="1"/>
  <c r="AO22" i="6" a="1"/>
  <c r="AO22" i="6" s="1"/>
  <c r="AR22" i="6" a="1"/>
  <c r="AR22" i="6" s="1"/>
  <c r="AT22" i="6" a="1"/>
  <c r="AT22" i="6" s="1"/>
  <c r="AU22" i="6" a="1"/>
  <c r="AU22" i="6" s="1"/>
  <c r="AV22" i="6" a="1"/>
  <c r="AV22" i="6" s="1"/>
  <c r="AW22" i="6" a="1"/>
  <c r="AW22" i="6" s="1"/>
  <c r="B23" i="6" a="1"/>
  <c r="B23" i="6" s="1"/>
  <c r="C23" i="6" a="1"/>
  <c r="C23" i="6" s="1"/>
  <c r="D23" i="6" a="1"/>
  <c r="D23" i="6" s="1"/>
  <c r="E23" i="6" a="1"/>
  <c r="E23" i="6" s="1"/>
  <c r="F23" i="6" a="1"/>
  <c r="F23" i="6" s="1"/>
  <c r="G23" i="6" a="1"/>
  <c r="G23" i="6" s="1"/>
  <c r="H23" i="6" a="1"/>
  <c r="H23" i="6" s="1"/>
  <c r="I23" i="6" a="1"/>
  <c r="I23" i="6" s="1"/>
  <c r="J23" i="6" a="1"/>
  <c r="J23" i="6" s="1"/>
  <c r="K23" i="6" a="1"/>
  <c r="K23" i="6" s="1"/>
  <c r="Q23" i="6" a="1"/>
  <c r="Q23" i="6" s="1"/>
  <c r="W23" i="6" a="1"/>
  <c r="W23" i="6" s="1"/>
  <c r="X23" i="6" a="1"/>
  <c r="X23" i="6" s="1"/>
  <c r="Y23" i="6" a="1"/>
  <c r="Y23" i="6" s="1"/>
  <c r="Z23" i="6" a="1"/>
  <c r="Z23" i="6" s="1"/>
  <c r="AA23" i="6" a="1"/>
  <c r="AA23" i="6" s="1"/>
  <c r="AB23" i="6" a="1"/>
  <c r="AB23" i="6" s="1"/>
  <c r="AC23" i="6" a="1"/>
  <c r="AC23" i="6" s="1"/>
  <c r="AD23" i="6" a="1"/>
  <c r="AD23" i="6" s="1"/>
  <c r="AE23" i="6" a="1"/>
  <c r="AE23" i="6" s="1"/>
  <c r="AF23" i="6" a="1"/>
  <c r="AF23" i="6" s="1"/>
  <c r="AG23" i="6" a="1"/>
  <c r="AG23" i="6" s="1"/>
  <c r="AH23" i="6" a="1"/>
  <c r="AH23" i="6" s="1"/>
  <c r="AI23" i="6" a="1"/>
  <c r="AI23" i="6" s="1"/>
  <c r="AJ23" i="6" a="1"/>
  <c r="AJ23" i="6" s="1"/>
  <c r="AK23" i="6" a="1"/>
  <c r="AK23" i="6" s="1"/>
  <c r="AL23" i="6" a="1"/>
  <c r="AL23" i="6" s="1"/>
  <c r="AM23" i="6" a="1"/>
  <c r="AM23" i="6" s="1"/>
  <c r="AN23" i="6" a="1"/>
  <c r="AN23" i="6" s="1"/>
  <c r="AO23" i="6" a="1"/>
  <c r="AO23" i="6" s="1"/>
  <c r="AR23" i="6" a="1"/>
  <c r="AR23" i="6" s="1"/>
  <c r="AT23" i="6" a="1"/>
  <c r="AT23" i="6" s="1"/>
  <c r="AU23" i="6" a="1"/>
  <c r="AU23" i="6" s="1"/>
  <c r="AV23" i="6" a="1"/>
  <c r="AV23" i="6" s="1"/>
  <c r="AW23" i="6" a="1"/>
  <c r="AW23" i="6" s="1"/>
  <c r="B24" i="6" a="1"/>
  <c r="B24" i="6" s="1"/>
  <c r="C24" i="6" a="1"/>
  <c r="C24" i="6" s="1"/>
  <c r="D24" i="6" a="1"/>
  <c r="D24" i="6" s="1"/>
  <c r="E24" i="6" a="1"/>
  <c r="E24" i="6" s="1"/>
  <c r="F24" i="6" a="1"/>
  <c r="F24" i="6" s="1"/>
  <c r="G24" i="6" a="1"/>
  <c r="G24" i="6" s="1"/>
  <c r="H24" i="6" a="1"/>
  <c r="H24" i="6" s="1"/>
  <c r="I24" i="6" a="1"/>
  <c r="I24" i="6" s="1"/>
  <c r="J24" i="6" a="1"/>
  <c r="J24" i="6" s="1"/>
  <c r="K24" i="6" a="1"/>
  <c r="K24" i="6" s="1"/>
  <c r="Q24" i="6" a="1"/>
  <c r="Q24" i="6" s="1"/>
  <c r="W24" i="6" a="1"/>
  <c r="W24" i="6" s="1"/>
  <c r="X24" i="6" a="1"/>
  <c r="X24" i="6" s="1"/>
  <c r="Y24" i="6" a="1"/>
  <c r="Y24" i="6" s="1"/>
  <c r="Z24" i="6" a="1"/>
  <c r="Z24" i="6" s="1"/>
  <c r="AA24" i="6" a="1"/>
  <c r="AA24" i="6" s="1"/>
  <c r="AB24" i="6" a="1"/>
  <c r="AB24" i="6" s="1"/>
  <c r="AC24" i="6" a="1"/>
  <c r="AC24" i="6" s="1"/>
  <c r="AD24" i="6" a="1"/>
  <c r="AD24" i="6" s="1"/>
  <c r="AE24" i="6" a="1"/>
  <c r="AE24" i="6" s="1"/>
  <c r="AF24" i="6" a="1"/>
  <c r="AF24" i="6" s="1"/>
  <c r="AG24" i="6" a="1"/>
  <c r="AG24" i="6" s="1"/>
  <c r="AH24" i="6" a="1"/>
  <c r="AH24" i="6" s="1"/>
  <c r="AI24" i="6" a="1"/>
  <c r="AI24" i="6" s="1"/>
  <c r="AJ24" i="6" a="1"/>
  <c r="AJ24" i="6" s="1"/>
  <c r="AK24" i="6" a="1"/>
  <c r="AK24" i="6" s="1"/>
  <c r="AL24" i="6" a="1"/>
  <c r="AL24" i="6" s="1"/>
  <c r="AM24" i="6" a="1"/>
  <c r="AM24" i="6" s="1"/>
  <c r="AN24" i="6" a="1"/>
  <c r="AN24" i="6" s="1"/>
  <c r="AO24" i="6" a="1"/>
  <c r="AO24" i="6" s="1"/>
  <c r="AR24" i="6" a="1"/>
  <c r="AR24" i="6" s="1"/>
  <c r="AT24" i="6" a="1"/>
  <c r="AT24" i="6" s="1"/>
  <c r="AU24" i="6" a="1"/>
  <c r="AU24" i="6" s="1"/>
  <c r="AV24" i="6" a="1"/>
  <c r="AV24" i="6" s="1"/>
  <c r="AW24" i="6" a="1"/>
  <c r="AW24" i="6" s="1"/>
  <c r="B25" i="6" a="1"/>
  <c r="B25" i="6" s="1"/>
  <c r="C25" i="6" a="1"/>
  <c r="C25" i="6" s="1"/>
  <c r="D25" i="6" a="1"/>
  <c r="D25" i="6" s="1"/>
  <c r="E25" i="6" a="1"/>
  <c r="E25" i="6" s="1"/>
  <c r="F25" i="6" a="1"/>
  <c r="F25" i="6" s="1"/>
  <c r="G25" i="6" a="1"/>
  <c r="G25" i="6" s="1"/>
  <c r="H25" i="6" a="1"/>
  <c r="H25" i="6" s="1"/>
  <c r="I25" i="6" a="1"/>
  <c r="I25" i="6" s="1"/>
  <c r="J25" i="6" a="1"/>
  <c r="J25" i="6" s="1"/>
  <c r="K25" i="6" a="1"/>
  <c r="K25" i="6" s="1"/>
  <c r="Q25" i="6" a="1"/>
  <c r="Q25" i="6" s="1"/>
  <c r="W25" i="6" a="1"/>
  <c r="W25" i="6" s="1"/>
  <c r="X25" i="6" a="1"/>
  <c r="X25" i="6" s="1"/>
  <c r="Y25" i="6" a="1"/>
  <c r="Y25" i="6" s="1"/>
  <c r="Z25" i="6" a="1"/>
  <c r="Z25" i="6" s="1"/>
  <c r="AA25" i="6" a="1"/>
  <c r="AA25" i="6" s="1"/>
  <c r="AB25" i="6" a="1"/>
  <c r="AB25" i="6" s="1"/>
  <c r="AC25" i="6" a="1"/>
  <c r="AC25" i="6" s="1"/>
  <c r="AD25" i="6" a="1"/>
  <c r="AD25" i="6" s="1"/>
  <c r="AE25" i="6" a="1"/>
  <c r="AE25" i="6" s="1"/>
  <c r="AF25" i="6" a="1"/>
  <c r="AF25" i="6" s="1"/>
  <c r="AG25" i="6" a="1"/>
  <c r="AG25" i="6" s="1"/>
  <c r="AH25" i="6" a="1"/>
  <c r="AH25" i="6" s="1"/>
  <c r="AI25" i="6" a="1"/>
  <c r="AI25" i="6" s="1"/>
  <c r="AJ25" i="6" a="1"/>
  <c r="AJ25" i="6" s="1"/>
  <c r="AK25" i="6" a="1"/>
  <c r="AK25" i="6" s="1"/>
  <c r="AL25" i="6" a="1"/>
  <c r="AL25" i="6" s="1"/>
  <c r="AM25" i="6" a="1"/>
  <c r="AM25" i="6" s="1"/>
  <c r="AN25" i="6" a="1"/>
  <c r="AN25" i="6" s="1"/>
  <c r="AO25" i="6" a="1"/>
  <c r="AO25" i="6" s="1"/>
  <c r="AR25" i="6" a="1"/>
  <c r="AR25" i="6" s="1"/>
  <c r="AT25" i="6" a="1"/>
  <c r="AT25" i="6" s="1"/>
  <c r="AU25" i="6" a="1"/>
  <c r="AU25" i="6" s="1"/>
  <c r="AV25" i="6" a="1"/>
  <c r="AV25" i="6" s="1"/>
  <c r="AW25" i="6" a="1"/>
  <c r="AW25" i="6" s="1"/>
  <c r="B26" i="6" a="1"/>
  <c r="B26" i="6" s="1"/>
  <c r="C26" i="6" a="1"/>
  <c r="C26" i="6" s="1"/>
  <c r="D26" i="6" a="1"/>
  <c r="D26" i="6" s="1"/>
  <c r="E26" i="6" a="1"/>
  <c r="E26" i="6" s="1"/>
  <c r="F26" i="6" a="1"/>
  <c r="F26" i="6" s="1"/>
  <c r="G26" i="6" a="1"/>
  <c r="G26" i="6" s="1"/>
  <c r="H26" i="6" a="1"/>
  <c r="H26" i="6" s="1"/>
  <c r="I26" i="6" a="1"/>
  <c r="I26" i="6" s="1"/>
  <c r="J26" i="6" a="1"/>
  <c r="J26" i="6" s="1"/>
  <c r="K26" i="6" a="1"/>
  <c r="K26" i="6" s="1"/>
  <c r="Q26" i="6" a="1"/>
  <c r="Q26" i="6" s="1"/>
  <c r="W26" i="6" a="1"/>
  <c r="W26" i="6" s="1"/>
  <c r="X26" i="6" a="1"/>
  <c r="X26" i="6" s="1"/>
  <c r="Y26" i="6" a="1"/>
  <c r="Y26" i="6" s="1"/>
  <c r="Z26" i="6" a="1"/>
  <c r="Z26" i="6" s="1"/>
  <c r="AA26" i="6" a="1"/>
  <c r="AA26" i="6" s="1"/>
  <c r="AB26" i="6" a="1"/>
  <c r="AB26" i="6" s="1"/>
  <c r="AC26" i="6" a="1"/>
  <c r="AC26" i="6" s="1"/>
  <c r="AD26" i="6" a="1"/>
  <c r="AD26" i="6" s="1"/>
  <c r="AE26" i="6" a="1"/>
  <c r="AE26" i="6" s="1"/>
  <c r="AF26" i="6" a="1"/>
  <c r="AF26" i="6" s="1"/>
  <c r="AG26" i="6" a="1"/>
  <c r="AG26" i="6" s="1"/>
  <c r="AH26" i="6" a="1"/>
  <c r="AH26" i="6" s="1"/>
  <c r="AI26" i="6" a="1"/>
  <c r="AI26" i="6" s="1"/>
  <c r="AJ26" i="6" a="1"/>
  <c r="AJ26" i="6" s="1"/>
  <c r="AK26" i="6" a="1"/>
  <c r="AK26" i="6" s="1"/>
  <c r="AL26" i="6" a="1"/>
  <c r="AL26" i="6" s="1"/>
  <c r="AM26" i="6" a="1"/>
  <c r="AM26" i="6" s="1"/>
  <c r="AN26" i="6" a="1"/>
  <c r="AN26" i="6" s="1"/>
  <c r="AO26" i="6" a="1"/>
  <c r="AO26" i="6" s="1"/>
  <c r="AR26" i="6" a="1"/>
  <c r="AR26" i="6" s="1"/>
  <c r="AT26" i="6" a="1"/>
  <c r="AT26" i="6" s="1"/>
  <c r="AU26" i="6" a="1"/>
  <c r="AU26" i="6" s="1"/>
  <c r="AV26" i="6" a="1"/>
  <c r="AV26" i="6" s="1"/>
  <c r="AW26" i="6" a="1"/>
  <c r="AW26" i="6" s="1"/>
  <c r="B27" i="6" a="1"/>
  <c r="B27" i="6" s="1"/>
  <c r="C27" i="6" a="1"/>
  <c r="C27" i="6" s="1"/>
  <c r="D27" i="6" a="1"/>
  <c r="D27" i="6" s="1"/>
  <c r="E27" i="6" a="1"/>
  <c r="E27" i="6" s="1"/>
  <c r="F27" i="6" a="1"/>
  <c r="F27" i="6" s="1"/>
  <c r="G27" i="6" a="1"/>
  <c r="G27" i="6" s="1"/>
  <c r="H27" i="6" a="1"/>
  <c r="H27" i="6" s="1"/>
  <c r="I27" i="6" a="1"/>
  <c r="I27" i="6" s="1"/>
  <c r="J27" i="6" a="1"/>
  <c r="J27" i="6" s="1"/>
  <c r="K27" i="6" a="1"/>
  <c r="K27" i="6" s="1"/>
  <c r="Q27" i="6" a="1"/>
  <c r="Q27" i="6" s="1"/>
  <c r="W27" i="6" a="1"/>
  <c r="W27" i="6" s="1"/>
  <c r="X27" i="6" a="1"/>
  <c r="X27" i="6" s="1"/>
  <c r="Y27" i="6" a="1"/>
  <c r="Y27" i="6" s="1"/>
  <c r="Z27" i="6" a="1"/>
  <c r="Z27" i="6" s="1"/>
  <c r="AA27" i="6" a="1"/>
  <c r="AA27" i="6" s="1"/>
  <c r="AB27" i="6" a="1"/>
  <c r="AB27" i="6" s="1"/>
  <c r="AC27" i="6" a="1"/>
  <c r="AC27" i="6" s="1"/>
  <c r="AD27" i="6" a="1"/>
  <c r="AD27" i="6" s="1"/>
  <c r="AE27" i="6" a="1"/>
  <c r="AE27" i="6" s="1"/>
  <c r="AF27" i="6" a="1"/>
  <c r="AF27" i="6" s="1"/>
  <c r="AG27" i="6" a="1"/>
  <c r="AG27" i="6" s="1"/>
  <c r="AH27" i="6" a="1"/>
  <c r="AH27" i="6" s="1"/>
  <c r="AI27" i="6" a="1"/>
  <c r="AI27" i="6" s="1"/>
  <c r="AJ27" i="6" a="1"/>
  <c r="AJ27" i="6" s="1"/>
  <c r="AK27" i="6" a="1"/>
  <c r="AK27" i="6" s="1"/>
  <c r="AL27" i="6" a="1"/>
  <c r="AL27" i="6" s="1"/>
  <c r="AM27" i="6" a="1"/>
  <c r="AM27" i="6" s="1"/>
  <c r="AN27" i="6" a="1"/>
  <c r="AN27" i="6" s="1"/>
  <c r="AO27" i="6" a="1"/>
  <c r="AO27" i="6" s="1"/>
  <c r="AR27" i="6" a="1"/>
  <c r="AR27" i="6" s="1"/>
  <c r="AT27" i="6" a="1"/>
  <c r="AT27" i="6" s="1"/>
  <c r="AU27" i="6" a="1"/>
  <c r="AU27" i="6" s="1"/>
  <c r="AV27" i="6" a="1"/>
  <c r="AV27" i="6" s="1"/>
  <c r="AW27" i="6" a="1"/>
  <c r="AW27" i="6" s="1"/>
  <c r="B28" i="6" a="1"/>
  <c r="B28" i="6" s="1"/>
  <c r="C28" i="6" a="1"/>
  <c r="C28" i="6" s="1"/>
  <c r="D28" i="6" a="1"/>
  <c r="D28" i="6" s="1"/>
  <c r="E28" i="6" a="1"/>
  <c r="E28" i="6" s="1"/>
  <c r="F28" i="6" a="1"/>
  <c r="F28" i="6" s="1"/>
  <c r="G28" i="6" a="1"/>
  <c r="G28" i="6" s="1"/>
  <c r="H28" i="6" a="1"/>
  <c r="H28" i="6" s="1"/>
  <c r="I28" i="6" a="1"/>
  <c r="I28" i="6" s="1"/>
  <c r="J28" i="6" a="1"/>
  <c r="J28" i="6" s="1"/>
  <c r="K28" i="6" a="1"/>
  <c r="K28" i="6" s="1"/>
  <c r="Q28" i="6" a="1"/>
  <c r="Q28" i="6" s="1"/>
  <c r="W28" i="6" a="1"/>
  <c r="W28" i="6" s="1"/>
  <c r="X28" i="6" a="1"/>
  <c r="X28" i="6" s="1"/>
  <c r="Y28" i="6" a="1"/>
  <c r="Y28" i="6" s="1"/>
  <c r="Z28" i="6" a="1"/>
  <c r="Z28" i="6" s="1"/>
  <c r="AA28" i="6" a="1"/>
  <c r="AA28" i="6" s="1"/>
  <c r="AB28" i="6" a="1"/>
  <c r="AB28" i="6" s="1"/>
  <c r="AC28" i="6" a="1"/>
  <c r="AC28" i="6" s="1"/>
  <c r="AD28" i="6" a="1"/>
  <c r="AD28" i="6" s="1"/>
  <c r="AE28" i="6" a="1"/>
  <c r="AE28" i="6" s="1"/>
  <c r="AF28" i="6" a="1"/>
  <c r="AF28" i="6" s="1"/>
  <c r="AG28" i="6" a="1"/>
  <c r="AG28" i="6" s="1"/>
  <c r="AH28" i="6" a="1"/>
  <c r="AH28" i="6" s="1"/>
  <c r="AI28" i="6" a="1"/>
  <c r="AI28" i="6" s="1"/>
  <c r="AJ28" i="6" a="1"/>
  <c r="AJ28" i="6" s="1"/>
  <c r="AK28" i="6" a="1"/>
  <c r="AK28" i="6" s="1"/>
  <c r="AL28" i="6" a="1"/>
  <c r="AL28" i="6" s="1"/>
  <c r="AM28" i="6" a="1"/>
  <c r="AM28" i="6" s="1"/>
  <c r="AN28" i="6" a="1"/>
  <c r="AN28" i="6" s="1"/>
  <c r="AO28" i="6" a="1"/>
  <c r="AO28" i="6" s="1"/>
  <c r="AR28" i="6" a="1"/>
  <c r="AR28" i="6" s="1"/>
  <c r="AT28" i="6" a="1"/>
  <c r="AT28" i="6" s="1"/>
  <c r="AU28" i="6" a="1"/>
  <c r="AU28" i="6" s="1"/>
  <c r="AV28" i="6" a="1"/>
  <c r="AV28" i="6" s="1"/>
  <c r="AW28" i="6" a="1"/>
  <c r="AW28" i="6" s="1"/>
  <c r="B29" i="6" a="1"/>
  <c r="B29" i="6" s="1"/>
  <c r="C29" i="6" a="1"/>
  <c r="C29" i="6" s="1"/>
  <c r="D29" i="6" a="1"/>
  <c r="D29" i="6" s="1"/>
  <c r="E29" i="6" a="1"/>
  <c r="E29" i="6" s="1"/>
  <c r="F29" i="6" a="1"/>
  <c r="F29" i="6" s="1"/>
  <c r="G29" i="6" a="1"/>
  <c r="G29" i="6" s="1"/>
  <c r="H29" i="6" a="1"/>
  <c r="H29" i="6" s="1"/>
  <c r="I29" i="6" a="1"/>
  <c r="I29" i="6" s="1"/>
  <c r="J29" i="6" a="1"/>
  <c r="J29" i="6" s="1"/>
  <c r="K29" i="6" a="1"/>
  <c r="K29" i="6" s="1"/>
  <c r="Q29" i="6" a="1"/>
  <c r="Q29" i="6" s="1"/>
  <c r="W29" i="6" a="1"/>
  <c r="W29" i="6" s="1"/>
  <c r="X29" i="6" a="1"/>
  <c r="X29" i="6" s="1"/>
  <c r="Y29" i="6" a="1"/>
  <c r="Y29" i="6" s="1"/>
  <c r="Z29" i="6" a="1"/>
  <c r="Z29" i="6" s="1"/>
  <c r="AA29" i="6" a="1"/>
  <c r="AA29" i="6" s="1"/>
  <c r="AB29" i="6" a="1"/>
  <c r="AB29" i="6" s="1"/>
  <c r="AC29" i="6" a="1"/>
  <c r="AC29" i="6" s="1"/>
  <c r="AD29" i="6" a="1"/>
  <c r="AD29" i="6" s="1"/>
  <c r="AE29" i="6" a="1"/>
  <c r="AE29" i="6" s="1"/>
  <c r="AF29" i="6" a="1"/>
  <c r="AF29" i="6" s="1"/>
  <c r="AG29" i="6" a="1"/>
  <c r="AG29" i="6" s="1"/>
  <c r="AH29" i="6" a="1"/>
  <c r="AH29" i="6" s="1"/>
  <c r="AI29" i="6" a="1"/>
  <c r="AI29" i="6" s="1"/>
  <c r="AJ29" i="6" a="1"/>
  <c r="AJ29" i="6" s="1"/>
  <c r="AK29" i="6" a="1"/>
  <c r="AK29" i="6" s="1"/>
  <c r="AL29" i="6" a="1"/>
  <c r="AL29" i="6" s="1"/>
  <c r="AM29" i="6" a="1"/>
  <c r="AM29" i="6" s="1"/>
  <c r="AN29" i="6" a="1"/>
  <c r="AN29" i="6" s="1"/>
  <c r="AO29" i="6" a="1"/>
  <c r="AO29" i="6" s="1"/>
  <c r="AR29" i="6" a="1"/>
  <c r="AR29" i="6" s="1"/>
  <c r="AT29" i="6" a="1"/>
  <c r="AT29" i="6" s="1"/>
  <c r="AU29" i="6" a="1"/>
  <c r="AU29" i="6" s="1"/>
  <c r="AV29" i="6" a="1"/>
  <c r="AV29" i="6" s="1"/>
  <c r="AW29" i="6" a="1"/>
  <c r="AW29" i="6" s="1"/>
  <c r="B30" i="6" a="1"/>
  <c r="B30" i="6" s="1"/>
  <c r="C30" i="6" a="1"/>
  <c r="C30" i="6" s="1"/>
  <c r="D30" i="6" a="1"/>
  <c r="D30" i="6" s="1"/>
  <c r="E30" i="6" a="1"/>
  <c r="E30" i="6" s="1"/>
  <c r="F30" i="6" a="1"/>
  <c r="F30" i="6" s="1"/>
  <c r="G30" i="6" a="1"/>
  <c r="G30" i="6" s="1"/>
  <c r="H30" i="6" a="1"/>
  <c r="H30" i="6" s="1"/>
  <c r="I30" i="6" a="1"/>
  <c r="I30" i="6" s="1"/>
  <c r="J30" i="6" a="1"/>
  <c r="J30" i="6" s="1"/>
  <c r="K30" i="6" a="1"/>
  <c r="K30" i="6" s="1"/>
  <c r="Q30" i="6" a="1"/>
  <c r="Q30" i="6" s="1"/>
  <c r="W30" i="6" a="1"/>
  <c r="W30" i="6" s="1"/>
  <c r="X30" i="6" a="1"/>
  <c r="X30" i="6" s="1"/>
  <c r="Y30" i="6" a="1"/>
  <c r="Y30" i="6" s="1"/>
  <c r="Z30" i="6" a="1"/>
  <c r="Z30" i="6" s="1"/>
  <c r="AA30" i="6" a="1"/>
  <c r="AA30" i="6" s="1"/>
  <c r="AB30" i="6" a="1"/>
  <c r="AB30" i="6" s="1"/>
  <c r="AC30" i="6" a="1"/>
  <c r="AC30" i="6" s="1"/>
  <c r="AD30" i="6" a="1"/>
  <c r="AD30" i="6" s="1"/>
  <c r="AE30" i="6" a="1"/>
  <c r="AE30" i="6" s="1"/>
  <c r="AF30" i="6" a="1"/>
  <c r="AF30" i="6" s="1"/>
  <c r="AG30" i="6" a="1"/>
  <c r="AG30" i="6" s="1"/>
  <c r="AH30" i="6" a="1"/>
  <c r="AH30" i="6" s="1"/>
  <c r="AI30" i="6" a="1"/>
  <c r="AI30" i="6" s="1"/>
  <c r="AJ30" i="6" a="1"/>
  <c r="AJ30" i="6" s="1"/>
  <c r="AK30" i="6" a="1"/>
  <c r="AK30" i="6" s="1"/>
  <c r="AL30" i="6" a="1"/>
  <c r="AL30" i="6" s="1"/>
  <c r="AM30" i="6" a="1"/>
  <c r="AM30" i="6" s="1"/>
  <c r="AN30" i="6" a="1"/>
  <c r="AN30" i="6" s="1"/>
  <c r="AO30" i="6" a="1"/>
  <c r="AO30" i="6" s="1"/>
  <c r="AR30" i="6" a="1"/>
  <c r="AR30" i="6" s="1"/>
  <c r="AT30" i="6" a="1"/>
  <c r="AT30" i="6" s="1"/>
  <c r="AU30" i="6" a="1"/>
  <c r="AU30" i="6" s="1"/>
  <c r="AV30" i="6" a="1"/>
  <c r="AV30" i="6" s="1"/>
  <c r="AW30" i="6" a="1"/>
  <c r="AW30" i="6" s="1"/>
  <c r="B31" i="6" a="1"/>
  <c r="B31" i="6" s="1"/>
  <c r="C31" i="6" a="1"/>
  <c r="C31" i="6" s="1"/>
  <c r="D31" i="6" a="1"/>
  <c r="D31" i="6" s="1"/>
  <c r="E31" i="6" a="1"/>
  <c r="E31" i="6" s="1"/>
  <c r="F31" i="6" a="1"/>
  <c r="F31" i="6" s="1"/>
  <c r="G31" i="6" a="1"/>
  <c r="G31" i="6" s="1"/>
  <c r="H31" i="6" a="1"/>
  <c r="H31" i="6" s="1"/>
  <c r="I31" i="6" a="1"/>
  <c r="I31" i="6" s="1"/>
  <c r="J31" i="6" a="1"/>
  <c r="J31" i="6" s="1"/>
  <c r="K31" i="6" a="1"/>
  <c r="K31" i="6" s="1"/>
  <c r="Q31" i="6" a="1"/>
  <c r="Q31" i="6" s="1"/>
  <c r="W31" i="6" a="1"/>
  <c r="W31" i="6" s="1"/>
  <c r="X31" i="6" a="1"/>
  <c r="X31" i="6" s="1"/>
  <c r="Y31" i="6" a="1"/>
  <c r="Y31" i="6" s="1"/>
  <c r="Z31" i="6" a="1"/>
  <c r="Z31" i="6" s="1"/>
  <c r="AA31" i="6" a="1"/>
  <c r="AA31" i="6" s="1"/>
  <c r="AB31" i="6" a="1"/>
  <c r="AB31" i="6" s="1"/>
  <c r="AC31" i="6" a="1"/>
  <c r="AC31" i="6" s="1"/>
  <c r="AD31" i="6" a="1"/>
  <c r="AD31" i="6" s="1"/>
  <c r="AE31" i="6" a="1"/>
  <c r="AE31" i="6" s="1"/>
  <c r="AF31" i="6" a="1"/>
  <c r="AF31" i="6" s="1"/>
  <c r="AG31" i="6" a="1"/>
  <c r="AG31" i="6" s="1"/>
  <c r="AH31" i="6" a="1"/>
  <c r="AH31" i="6" s="1"/>
  <c r="AI31" i="6" a="1"/>
  <c r="AI31" i="6" s="1"/>
  <c r="AJ31" i="6" a="1"/>
  <c r="AJ31" i="6" s="1"/>
  <c r="AK31" i="6" a="1"/>
  <c r="AK31" i="6" s="1"/>
  <c r="AL31" i="6" a="1"/>
  <c r="AL31" i="6" s="1"/>
  <c r="AM31" i="6" a="1"/>
  <c r="AM31" i="6" s="1"/>
  <c r="AN31" i="6" a="1"/>
  <c r="AN31" i="6" s="1"/>
  <c r="AO31" i="6" a="1"/>
  <c r="AO31" i="6" s="1"/>
  <c r="AR31" i="6" a="1"/>
  <c r="AR31" i="6" s="1"/>
  <c r="AT31" i="6" a="1"/>
  <c r="AT31" i="6" s="1"/>
  <c r="AU31" i="6" a="1"/>
  <c r="AU31" i="6" s="1"/>
  <c r="AV31" i="6" a="1"/>
  <c r="AV31" i="6" s="1"/>
  <c r="AW31" i="6" a="1"/>
  <c r="AW31" i="6" s="1"/>
  <c r="B32" i="6" a="1"/>
  <c r="B32" i="6" s="1"/>
  <c r="C32" i="6" a="1"/>
  <c r="C32" i="6" s="1"/>
  <c r="D32" i="6" a="1"/>
  <c r="D32" i="6" s="1"/>
  <c r="E32" i="6" a="1"/>
  <c r="E32" i="6" s="1"/>
  <c r="F32" i="6" a="1"/>
  <c r="F32" i="6" s="1"/>
  <c r="G32" i="6" a="1"/>
  <c r="G32" i="6" s="1"/>
  <c r="H32" i="6" a="1"/>
  <c r="H32" i="6" s="1"/>
  <c r="I32" i="6" a="1"/>
  <c r="I32" i="6" s="1"/>
  <c r="J32" i="6" a="1"/>
  <c r="J32" i="6" s="1"/>
  <c r="K32" i="6" a="1"/>
  <c r="K32" i="6" s="1"/>
  <c r="Q32" i="6" a="1"/>
  <c r="Q32" i="6" s="1"/>
  <c r="W32" i="6" a="1"/>
  <c r="W32" i="6" s="1"/>
  <c r="X32" i="6" a="1"/>
  <c r="X32" i="6" s="1"/>
  <c r="Y32" i="6" a="1"/>
  <c r="Y32" i="6" s="1"/>
  <c r="Z32" i="6" a="1"/>
  <c r="Z32" i="6" s="1"/>
  <c r="AA32" i="6" a="1"/>
  <c r="AA32" i="6" s="1"/>
  <c r="AB32" i="6" a="1"/>
  <c r="AB32" i="6" s="1"/>
  <c r="AC32" i="6" a="1"/>
  <c r="AC32" i="6" s="1"/>
  <c r="AD32" i="6" a="1"/>
  <c r="AD32" i="6" s="1"/>
  <c r="AE32" i="6" a="1"/>
  <c r="AE32" i="6" s="1"/>
  <c r="AF32" i="6" a="1"/>
  <c r="AF32" i="6" s="1"/>
  <c r="AG32" i="6" a="1"/>
  <c r="AG32" i="6" s="1"/>
  <c r="AH32" i="6" a="1"/>
  <c r="AH32" i="6" s="1"/>
  <c r="AI32" i="6" a="1"/>
  <c r="AI32" i="6" s="1"/>
  <c r="AJ32" i="6" a="1"/>
  <c r="AJ32" i="6" s="1"/>
  <c r="AK32" i="6" a="1"/>
  <c r="AK32" i="6" s="1"/>
  <c r="AL32" i="6" a="1"/>
  <c r="AL32" i="6" s="1"/>
  <c r="AM32" i="6" a="1"/>
  <c r="AM32" i="6" s="1"/>
  <c r="AN32" i="6" a="1"/>
  <c r="AN32" i="6" s="1"/>
  <c r="AO32" i="6" a="1"/>
  <c r="AO32" i="6" s="1"/>
  <c r="AR32" i="6" a="1"/>
  <c r="AR32" i="6" s="1"/>
  <c r="AT32" i="6" a="1"/>
  <c r="AT32" i="6" s="1"/>
  <c r="AU32" i="6" a="1"/>
  <c r="AU32" i="6" s="1"/>
  <c r="AV32" i="6" a="1"/>
  <c r="AV32" i="6" s="1"/>
  <c r="AW32" i="6" a="1"/>
  <c r="AW32" i="6" s="1"/>
  <c r="B33" i="6" a="1"/>
  <c r="B33" i="6" s="1"/>
  <c r="C33" i="6" a="1"/>
  <c r="C33" i="6" s="1"/>
  <c r="D33" i="6" a="1"/>
  <c r="D33" i="6" s="1"/>
  <c r="E33" i="6" a="1"/>
  <c r="E33" i="6" s="1"/>
  <c r="F33" i="6" a="1"/>
  <c r="F33" i="6" s="1"/>
  <c r="G33" i="6" a="1"/>
  <c r="G33" i="6" s="1"/>
  <c r="H33" i="6" a="1"/>
  <c r="H33" i="6" s="1"/>
  <c r="I33" i="6" a="1"/>
  <c r="I33" i="6" s="1"/>
  <c r="J33" i="6" a="1"/>
  <c r="J33" i="6" s="1"/>
  <c r="K33" i="6" a="1"/>
  <c r="K33" i="6" s="1"/>
  <c r="Q33" i="6" a="1"/>
  <c r="Q33" i="6" s="1"/>
  <c r="W33" i="6" a="1"/>
  <c r="W33" i="6" s="1"/>
  <c r="X33" i="6" a="1"/>
  <c r="X33" i="6" s="1"/>
  <c r="Y33" i="6" a="1"/>
  <c r="Y33" i="6" s="1"/>
  <c r="Z33" i="6" a="1"/>
  <c r="Z33" i="6" s="1"/>
  <c r="AA33" i="6" a="1"/>
  <c r="AA33" i="6" s="1"/>
  <c r="AB33" i="6" a="1"/>
  <c r="AB33" i="6" s="1"/>
  <c r="AC33" i="6" a="1"/>
  <c r="AC33" i="6" s="1"/>
  <c r="AD33" i="6" a="1"/>
  <c r="AD33" i="6" s="1"/>
  <c r="AE33" i="6" a="1"/>
  <c r="AE33" i="6" s="1"/>
  <c r="AF33" i="6" a="1"/>
  <c r="AF33" i="6" s="1"/>
  <c r="AG33" i="6" a="1"/>
  <c r="AG33" i="6" s="1"/>
  <c r="AH33" i="6" a="1"/>
  <c r="AH33" i="6" s="1"/>
  <c r="AI33" i="6" a="1"/>
  <c r="AI33" i="6" s="1"/>
  <c r="AJ33" i="6" a="1"/>
  <c r="AJ33" i="6" s="1"/>
  <c r="AK33" i="6" a="1"/>
  <c r="AK33" i="6" s="1"/>
  <c r="AL33" i="6" a="1"/>
  <c r="AL33" i="6" s="1"/>
  <c r="AM33" i="6" a="1"/>
  <c r="AM33" i="6" s="1"/>
  <c r="AN33" i="6" a="1"/>
  <c r="AN33" i="6" s="1"/>
  <c r="AO33" i="6" a="1"/>
  <c r="AO33" i="6" s="1"/>
  <c r="AR33" i="6" a="1"/>
  <c r="AR33" i="6" s="1"/>
  <c r="AT33" i="6" a="1"/>
  <c r="AT33" i="6" s="1"/>
  <c r="AU33" i="6" a="1"/>
  <c r="AU33" i="6" s="1"/>
  <c r="AV33" i="6" a="1"/>
  <c r="AV33" i="6" s="1"/>
  <c r="AW33" i="6" a="1"/>
  <c r="AW33" i="6" s="1"/>
  <c r="B34" i="6" a="1"/>
  <c r="B34" i="6" s="1"/>
  <c r="C34" i="6" a="1"/>
  <c r="C34" i="6" s="1"/>
  <c r="D34" i="6" a="1"/>
  <c r="D34" i="6" s="1"/>
  <c r="E34" i="6" a="1"/>
  <c r="E34" i="6" s="1"/>
  <c r="F34" i="6" a="1"/>
  <c r="F34" i="6" s="1"/>
  <c r="G34" i="6" a="1"/>
  <c r="G34" i="6" s="1"/>
  <c r="H34" i="6" a="1"/>
  <c r="H34" i="6" s="1"/>
  <c r="I34" i="6" a="1"/>
  <c r="I34" i="6" s="1"/>
  <c r="J34" i="6" a="1"/>
  <c r="J34" i="6" s="1"/>
  <c r="K34" i="6" a="1"/>
  <c r="K34" i="6" s="1"/>
  <c r="Q34" i="6" a="1"/>
  <c r="Q34" i="6" s="1"/>
  <c r="W34" i="6" a="1"/>
  <c r="W34" i="6" s="1"/>
  <c r="X34" i="6" a="1"/>
  <c r="X34" i="6" s="1"/>
  <c r="Y34" i="6" a="1"/>
  <c r="Y34" i="6" s="1"/>
  <c r="Z34" i="6" a="1"/>
  <c r="Z34" i="6" s="1"/>
  <c r="AA34" i="6" a="1"/>
  <c r="AA34" i="6" s="1"/>
  <c r="AB34" i="6" a="1"/>
  <c r="AB34" i="6" s="1"/>
  <c r="AC34" i="6" a="1"/>
  <c r="AC34" i="6" s="1"/>
  <c r="AD34" i="6" a="1"/>
  <c r="AD34" i="6" s="1"/>
  <c r="AE34" i="6" a="1"/>
  <c r="AE34" i="6" s="1"/>
  <c r="AF34" i="6" a="1"/>
  <c r="AF34" i="6" s="1"/>
  <c r="AG34" i="6" a="1"/>
  <c r="AG34" i="6" s="1"/>
  <c r="AH34" i="6" a="1"/>
  <c r="AH34" i="6" s="1"/>
  <c r="AI34" i="6" a="1"/>
  <c r="AI34" i="6" s="1"/>
  <c r="AJ34" i="6" a="1"/>
  <c r="AJ34" i="6" s="1"/>
  <c r="AK34" i="6" a="1"/>
  <c r="AK34" i="6" s="1"/>
  <c r="AL34" i="6" a="1"/>
  <c r="AL34" i="6" s="1"/>
  <c r="AM34" i="6" a="1"/>
  <c r="AM34" i="6" s="1"/>
  <c r="AN34" i="6" a="1"/>
  <c r="AN34" i="6" s="1"/>
  <c r="AO34" i="6" a="1"/>
  <c r="AO34" i="6" s="1"/>
  <c r="AR34" i="6" a="1"/>
  <c r="AR34" i="6" s="1"/>
  <c r="AT34" i="6" a="1"/>
  <c r="AT34" i="6" s="1"/>
  <c r="AU34" i="6" a="1"/>
  <c r="AU34" i="6" s="1"/>
  <c r="AV34" i="6" a="1"/>
  <c r="AV34" i="6" s="1"/>
  <c r="AW34" i="6" a="1"/>
  <c r="AW34" i="6" s="1"/>
  <c r="B35" i="6" a="1"/>
  <c r="B35" i="6" s="1"/>
  <c r="C35" i="6" a="1"/>
  <c r="C35" i="6" s="1"/>
  <c r="D35" i="6" a="1"/>
  <c r="D35" i="6" s="1"/>
  <c r="E35" i="6" a="1"/>
  <c r="E35" i="6" s="1"/>
  <c r="F35" i="6" a="1"/>
  <c r="F35" i="6" s="1"/>
  <c r="G35" i="6" a="1"/>
  <c r="G35" i="6" s="1"/>
  <c r="H35" i="6" a="1"/>
  <c r="H35" i="6" s="1"/>
  <c r="I35" i="6" a="1"/>
  <c r="I35" i="6" s="1"/>
  <c r="J35" i="6" a="1"/>
  <c r="J35" i="6" s="1"/>
  <c r="K35" i="6" a="1"/>
  <c r="K35" i="6" s="1"/>
  <c r="Q35" i="6" a="1"/>
  <c r="Q35" i="6" s="1"/>
  <c r="W35" i="6" a="1"/>
  <c r="W35" i="6" s="1"/>
  <c r="X35" i="6" a="1"/>
  <c r="X35" i="6" s="1"/>
  <c r="Y35" i="6" a="1"/>
  <c r="Y35" i="6" s="1"/>
  <c r="Z35" i="6" a="1"/>
  <c r="Z35" i="6" s="1"/>
  <c r="AA35" i="6" a="1"/>
  <c r="AA35" i="6" s="1"/>
  <c r="AB35" i="6" a="1"/>
  <c r="AB35" i="6" s="1"/>
  <c r="AC35" i="6" a="1"/>
  <c r="AC35" i="6" s="1"/>
  <c r="AD35" i="6" a="1"/>
  <c r="AD35" i="6" s="1"/>
  <c r="AE35" i="6" a="1"/>
  <c r="AE35" i="6" s="1"/>
  <c r="AF35" i="6" a="1"/>
  <c r="AF35" i="6" s="1"/>
  <c r="AG35" i="6" a="1"/>
  <c r="AG35" i="6" s="1"/>
  <c r="AH35" i="6" a="1"/>
  <c r="AH35" i="6" s="1"/>
  <c r="AI35" i="6" a="1"/>
  <c r="AI35" i="6" s="1"/>
  <c r="AJ35" i="6" a="1"/>
  <c r="AJ35" i="6" s="1"/>
  <c r="AK35" i="6" a="1"/>
  <c r="AK35" i="6" s="1"/>
  <c r="AL35" i="6" a="1"/>
  <c r="AL35" i="6" s="1"/>
  <c r="AM35" i="6" a="1"/>
  <c r="AM35" i="6" s="1"/>
  <c r="AN35" i="6" a="1"/>
  <c r="AN35" i="6" s="1"/>
  <c r="AO35" i="6" a="1"/>
  <c r="AO35" i="6" s="1"/>
  <c r="AR35" i="6" a="1"/>
  <c r="AR35" i="6" s="1"/>
  <c r="AT35" i="6" a="1"/>
  <c r="AT35" i="6" s="1"/>
  <c r="AU35" i="6" a="1"/>
  <c r="AU35" i="6" s="1"/>
  <c r="AV35" i="6" a="1"/>
  <c r="AV35" i="6" s="1"/>
  <c r="AW35" i="6" a="1"/>
  <c r="AW35" i="6" s="1"/>
  <c r="B36" i="6" a="1"/>
  <c r="B36" i="6" s="1"/>
  <c r="C36" i="6" a="1"/>
  <c r="C36" i="6" s="1"/>
  <c r="D36" i="6" a="1"/>
  <c r="D36" i="6" s="1"/>
  <c r="E36" i="6" a="1"/>
  <c r="E36" i="6" s="1"/>
  <c r="F36" i="6" a="1"/>
  <c r="F36" i="6" s="1"/>
  <c r="G36" i="6" a="1"/>
  <c r="G36" i="6" s="1"/>
  <c r="H36" i="6" a="1"/>
  <c r="H36" i="6" s="1"/>
  <c r="I36" i="6" a="1"/>
  <c r="I36" i="6" s="1"/>
  <c r="J36" i="6" a="1"/>
  <c r="J36" i="6" s="1"/>
  <c r="K36" i="6" a="1"/>
  <c r="K36" i="6" s="1"/>
  <c r="Q36" i="6" a="1"/>
  <c r="Q36" i="6" s="1"/>
  <c r="W36" i="6" a="1"/>
  <c r="W36" i="6" s="1"/>
  <c r="X36" i="6" a="1"/>
  <c r="X36" i="6" s="1"/>
  <c r="Y36" i="6" a="1"/>
  <c r="Y36" i="6" s="1"/>
  <c r="Z36" i="6" a="1"/>
  <c r="Z36" i="6" s="1"/>
  <c r="AA36" i="6" a="1"/>
  <c r="AA36" i="6" s="1"/>
  <c r="AB36" i="6" a="1"/>
  <c r="AB36" i="6" s="1"/>
  <c r="AC36" i="6" a="1"/>
  <c r="AC36" i="6" s="1"/>
  <c r="AD36" i="6" a="1"/>
  <c r="AD36" i="6" s="1"/>
  <c r="AE36" i="6" a="1"/>
  <c r="AE36" i="6" s="1"/>
  <c r="AF36" i="6" a="1"/>
  <c r="AF36" i="6" s="1"/>
  <c r="AG36" i="6" a="1"/>
  <c r="AG36" i="6" s="1"/>
  <c r="AH36" i="6" a="1"/>
  <c r="AH36" i="6" s="1"/>
  <c r="AI36" i="6" a="1"/>
  <c r="AI36" i="6" s="1"/>
  <c r="AJ36" i="6" a="1"/>
  <c r="AJ36" i="6" s="1"/>
  <c r="AK36" i="6" a="1"/>
  <c r="AK36" i="6" s="1"/>
  <c r="AL36" i="6" a="1"/>
  <c r="AL36" i="6" s="1"/>
  <c r="AM36" i="6" a="1"/>
  <c r="AM36" i="6" s="1"/>
  <c r="AN36" i="6" a="1"/>
  <c r="AN36" i="6" s="1"/>
  <c r="AO36" i="6" a="1"/>
  <c r="AO36" i="6" s="1"/>
  <c r="AR36" i="6" a="1"/>
  <c r="AR36" i="6" s="1"/>
  <c r="AT36" i="6" a="1"/>
  <c r="AT36" i="6" s="1"/>
  <c r="AU36" i="6" a="1"/>
  <c r="AU36" i="6" s="1"/>
  <c r="AV36" i="6" a="1"/>
  <c r="AV36" i="6" s="1"/>
  <c r="AW36" i="6" a="1"/>
  <c r="AW36" i="6" s="1"/>
  <c r="B37" i="6" a="1"/>
  <c r="B37" i="6" s="1"/>
  <c r="C37" i="6" a="1"/>
  <c r="C37" i="6" s="1"/>
  <c r="D37" i="6" a="1"/>
  <c r="D37" i="6" s="1"/>
  <c r="E37" i="6" a="1"/>
  <c r="E37" i="6" s="1"/>
  <c r="F37" i="6" a="1"/>
  <c r="F37" i="6" s="1"/>
  <c r="G37" i="6" a="1"/>
  <c r="G37" i="6" s="1"/>
  <c r="H37" i="6" a="1"/>
  <c r="H37" i="6" s="1"/>
  <c r="I37" i="6" a="1"/>
  <c r="I37" i="6" s="1"/>
  <c r="J37" i="6" a="1"/>
  <c r="J37" i="6" s="1"/>
  <c r="K37" i="6" a="1"/>
  <c r="K37" i="6" s="1"/>
  <c r="Q37" i="6" a="1"/>
  <c r="Q37" i="6" s="1"/>
  <c r="W37" i="6" a="1"/>
  <c r="W37" i="6" s="1"/>
  <c r="X37" i="6" a="1"/>
  <c r="X37" i="6" s="1"/>
  <c r="Y37" i="6" a="1"/>
  <c r="Y37" i="6" s="1"/>
  <c r="Z37" i="6" a="1"/>
  <c r="Z37" i="6" s="1"/>
  <c r="AA37" i="6" a="1"/>
  <c r="AA37" i="6" s="1"/>
  <c r="AB37" i="6" a="1"/>
  <c r="AB37" i="6" s="1"/>
  <c r="AC37" i="6" a="1"/>
  <c r="AC37" i="6" s="1"/>
  <c r="AD37" i="6" a="1"/>
  <c r="AD37" i="6" s="1"/>
  <c r="AE37" i="6" a="1"/>
  <c r="AE37" i="6" s="1"/>
  <c r="AF37" i="6" a="1"/>
  <c r="AF37" i="6" s="1"/>
  <c r="AG37" i="6" a="1"/>
  <c r="AG37" i="6" s="1"/>
  <c r="AH37" i="6" a="1"/>
  <c r="AH37" i="6" s="1"/>
  <c r="AI37" i="6" a="1"/>
  <c r="AI37" i="6" s="1"/>
  <c r="AJ37" i="6" a="1"/>
  <c r="AJ37" i="6" s="1"/>
  <c r="AK37" i="6" a="1"/>
  <c r="AK37" i="6" s="1"/>
  <c r="AL37" i="6" a="1"/>
  <c r="AL37" i="6" s="1"/>
  <c r="AM37" i="6" a="1"/>
  <c r="AM37" i="6" s="1"/>
  <c r="AN37" i="6" a="1"/>
  <c r="AN37" i="6" s="1"/>
  <c r="AO37" i="6" a="1"/>
  <c r="AO37" i="6" s="1"/>
  <c r="AR37" i="6" a="1"/>
  <c r="AR37" i="6" s="1"/>
  <c r="AT37" i="6" a="1"/>
  <c r="AT37" i="6" s="1"/>
  <c r="AU37" i="6" a="1"/>
  <c r="AU37" i="6" s="1"/>
  <c r="AV37" i="6" a="1"/>
  <c r="AV37" i="6" s="1"/>
  <c r="AW37" i="6" a="1"/>
  <c r="AW37" i="6" s="1"/>
  <c r="B38" i="6" a="1"/>
  <c r="B38" i="6" s="1"/>
  <c r="C38" i="6" a="1"/>
  <c r="C38" i="6" s="1"/>
  <c r="D38" i="6" a="1"/>
  <c r="D38" i="6" s="1"/>
  <c r="E38" i="6" a="1"/>
  <c r="E38" i="6" s="1"/>
  <c r="F38" i="6" a="1"/>
  <c r="F38" i="6" s="1"/>
  <c r="G38" i="6" a="1"/>
  <c r="G38" i="6" s="1"/>
  <c r="H38" i="6" a="1"/>
  <c r="H38" i="6" s="1"/>
  <c r="I38" i="6" a="1"/>
  <c r="I38" i="6" s="1"/>
  <c r="J38" i="6" a="1"/>
  <c r="J38" i="6" s="1"/>
  <c r="K38" i="6" a="1"/>
  <c r="K38" i="6" s="1"/>
  <c r="Q38" i="6" a="1"/>
  <c r="Q38" i="6" s="1"/>
  <c r="W38" i="6" a="1"/>
  <c r="W38" i="6" s="1"/>
  <c r="X38" i="6" a="1"/>
  <c r="X38" i="6" s="1"/>
  <c r="Y38" i="6" a="1"/>
  <c r="Y38" i="6" s="1"/>
  <c r="Z38" i="6" a="1"/>
  <c r="Z38" i="6" s="1"/>
  <c r="AA38" i="6" a="1"/>
  <c r="AA38" i="6" s="1"/>
  <c r="AB38" i="6" a="1"/>
  <c r="AB38" i="6" s="1"/>
  <c r="AC38" i="6" a="1"/>
  <c r="AC38" i="6" s="1"/>
  <c r="AD38" i="6" a="1"/>
  <c r="AD38" i="6" s="1"/>
  <c r="AE38" i="6" a="1"/>
  <c r="AE38" i="6" s="1"/>
  <c r="AF38" i="6" a="1"/>
  <c r="AF38" i="6" s="1"/>
  <c r="AG38" i="6" a="1"/>
  <c r="AG38" i="6" s="1"/>
  <c r="AH38" i="6" a="1"/>
  <c r="AH38" i="6" s="1"/>
  <c r="AI38" i="6" a="1"/>
  <c r="AI38" i="6" s="1"/>
  <c r="AJ38" i="6" a="1"/>
  <c r="AJ38" i="6" s="1"/>
  <c r="AK38" i="6" a="1"/>
  <c r="AK38" i="6" s="1"/>
  <c r="AL38" i="6" a="1"/>
  <c r="AL38" i="6" s="1"/>
  <c r="AM38" i="6" a="1"/>
  <c r="AM38" i="6" s="1"/>
  <c r="AN38" i="6" a="1"/>
  <c r="AN38" i="6" s="1"/>
  <c r="AO38" i="6" a="1"/>
  <c r="AO38" i="6" s="1"/>
  <c r="AR38" i="6" a="1"/>
  <c r="AR38" i="6" s="1"/>
  <c r="AT38" i="6" a="1"/>
  <c r="AT38" i="6" s="1"/>
  <c r="AU38" i="6" a="1"/>
  <c r="AU38" i="6" s="1"/>
  <c r="AV38" i="6" a="1"/>
  <c r="AV38" i="6" s="1"/>
  <c r="AW38" i="6" a="1"/>
  <c r="AW38" i="6" s="1"/>
  <c r="B39" i="6" a="1"/>
  <c r="B39" i="6" s="1"/>
  <c r="C39" i="6" a="1"/>
  <c r="C39" i="6" s="1"/>
  <c r="D39" i="6" a="1"/>
  <c r="D39" i="6" s="1"/>
  <c r="E39" i="6" a="1"/>
  <c r="E39" i="6" s="1"/>
  <c r="F39" i="6" a="1"/>
  <c r="F39" i="6" s="1"/>
  <c r="G39" i="6" a="1"/>
  <c r="G39" i="6" s="1"/>
  <c r="H39" i="6" a="1"/>
  <c r="H39" i="6" s="1"/>
  <c r="I39" i="6" a="1"/>
  <c r="I39" i="6" s="1"/>
  <c r="J39" i="6" a="1"/>
  <c r="J39" i="6" s="1"/>
  <c r="K39" i="6" a="1"/>
  <c r="K39" i="6" s="1"/>
  <c r="Q39" i="6" a="1"/>
  <c r="Q39" i="6" s="1"/>
  <c r="W39" i="6" a="1"/>
  <c r="W39" i="6" s="1"/>
  <c r="X39" i="6" a="1"/>
  <c r="X39" i="6" s="1"/>
  <c r="Y39" i="6" a="1"/>
  <c r="Y39" i="6" s="1"/>
  <c r="Z39" i="6" a="1"/>
  <c r="Z39" i="6" s="1"/>
  <c r="AA39" i="6" a="1"/>
  <c r="AA39" i="6" s="1"/>
  <c r="AB39" i="6" a="1"/>
  <c r="AB39" i="6" s="1"/>
  <c r="AC39" i="6" a="1"/>
  <c r="AC39" i="6" s="1"/>
  <c r="AD39" i="6" a="1"/>
  <c r="AD39" i="6" s="1"/>
  <c r="AE39" i="6" a="1"/>
  <c r="AE39" i="6" s="1"/>
  <c r="AF39" i="6" a="1"/>
  <c r="AF39" i="6" s="1"/>
  <c r="AG39" i="6" a="1"/>
  <c r="AG39" i="6" s="1"/>
  <c r="AH39" i="6" a="1"/>
  <c r="AH39" i="6" s="1"/>
  <c r="AI39" i="6" a="1"/>
  <c r="AI39" i="6" s="1"/>
  <c r="AJ39" i="6" a="1"/>
  <c r="AJ39" i="6" s="1"/>
  <c r="AK39" i="6" a="1"/>
  <c r="AK39" i="6" s="1"/>
  <c r="AL39" i="6" a="1"/>
  <c r="AL39" i="6" s="1"/>
  <c r="AM39" i="6" a="1"/>
  <c r="AM39" i="6" s="1"/>
  <c r="AN39" i="6" a="1"/>
  <c r="AN39" i="6" s="1"/>
  <c r="AO39" i="6" a="1"/>
  <c r="AO39" i="6" s="1"/>
  <c r="AR39" i="6" a="1"/>
  <c r="AR39" i="6" s="1"/>
  <c r="AT39" i="6" a="1"/>
  <c r="AT39" i="6" s="1"/>
  <c r="AU39" i="6" a="1"/>
  <c r="AU39" i="6" s="1"/>
  <c r="AV39" i="6" a="1"/>
  <c r="AV39" i="6" s="1"/>
  <c r="AW39" i="6" a="1"/>
  <c r="AW39" i="6" s="1"/>
  <c r="B40" i="6" a="1"/>
  <c r="B40" i="6" s="1"/>
  <c r="C40" i="6" a="1"/>
  <c r="C40" i="6" s="1"/>
  <c r="D40" i="6" a="1"/>
  <c r="D40" i="6" s="1"/>
  <c r="E40" i="6" a="1"/>
  <c r="E40" i="6" s="1"/>
  <c r="F40" i="6" a="1"/>
  <c r="F40" i="6" s="1"/>
  <c r="G40" i="6" a="1"/>
  <c r="G40" i="6" s="1"/>
  <c r="H40" i="6" a="1"/>
  <c r="H40" i="6" s="1"/>
  <c r="I40" i="6" a="1"/>
  <c r="I40" i="6" s="1"/>
  <c r="J40" i="6" a="1"/>
  <c r="J40" i="6" s="1"/>
  <c r="K40" i="6" a="1"/>
  <c r="K40" i="6" s="1"/>
  <c r="Q40" i="6" a="1"/>
  <c r="Q40" i="6" s="1"/>
  <c r="W40" i="6" a="1"/>
  <c r="W40" i="6" s="1"/>
  <c r="X40" i="6" a="1"/>
  <c r="X40" i="6" s="1"/>
  <c r="Y40" i="6" a="1"/>
  <c r="Y40" i="6" s="1"/>
  <c r="Z40" i="6" a="1"/>
  <c r="Z40" i="6" s="1"/>
  <c r="AA40" i="6" a="1"/>
  <c r="AA40" i="6" s="1"/>
  <c r="AB40" i="6" a="1"/>
  <c r="AB40" i="6" s="1"/>
  <c r="AC40" i="6" a="1"/>
  <c r="AC40" i="6" s="1"/>
  <c r="AD40" i="6" a="1"/>
  <c r="AD40" i="6" s="1"/>
  <c r="AE40" i="6" a="1"/>
  <c r="AE40" i="6" s="1"/>
  <c r="AF40" i="6" a="1"/>
  <c r="AF40" i="6" s="1"/>
  <c r="AG40" i="6" a="1"/>
  <c r="AG40" i="6" s="1"/>
  <c r="AH40" i="6" a="1"/>
  <c r="AH40" i="6" s="1"/>
  <c r="AI40" i="6" a="1"/>
  <c r="AI40" i="6" s="1"/>
  <c r="AJ40" i="6" a="1"/>
  <c r="AJ40" i="6" s="1"/>
  <c r="AK40" i="6" a="1"/>
  <c r="AK40" i="6" s="1"/>
  <c r="AL40" i="6" a="1"/>
  <c r="AL40" i="6" s="1"/>
  <c r="AM40" i="6" a="1"/>
  <c r="AM40" i="6" s="1"/>
  <c r="AN40" i="6" a="1"/>
  <c r="AN40" i="6" s="1"/>
  <c r="AO40" i="6" a="1"/>
  <c r="AO40" i="6" s="1"/>
  <c r="AR40" i="6" a="1"/>
  <c r="AR40" i="6" s="1"/>
  <c r="AT40" i="6" a="1"/>
  <c r="AT40" i="6" s="1"/>
  <c r="AU40" i="6" a="1"/>
  <c r="AU40" i="6" s="1"/>
  <c r="AV40" i="6" a="1"/>
  <c r="AV40" i="6" s="1"/>
  <c r="AW40" i="6" a="1"/>
  <c r="AW40" i="6" s="1"/>
  <c r="B41" i="6" a="1"/>
  <c r="B41" i="6" s="1"/>
  <c r="C41" i="6" a="1"/>
  <c r="C41" i="6" s="1"/>
  <c r="D41" i="6" a="1"/>
  <c r="D41" i="6" s="1"/>
  <c r="E41" i="6" a="1"/>
  <c r="E41" i="6" s="1"/>
  <c r="F41" i="6" a="1"/>
  <c r="F41" i="6" s="1"/>
  <c r="G41" i="6" a="1"/>
  <c r="G41" i="6" s="1"/>
  <c r="H41" i="6" a="1"/>
  <c r="H41" i="6" s="1"/>
  <c r="I41" i="6" a="1"/>
  <c r="I41" i="6" s="1"/>
  <c r="J41" i="6" a="1"/>
  <c r="J41" i="6" s="1"/>
  <c r="K41" i="6" a="1"/>
  <c r="K41" i="6" s="1"/>
  <c r="Q41" i="6" a="1"/>
  <c r="Q41" i="6" s="1"/>
  <c r="W41" i="6" a="1"/>
  <c r="W41" i="6" s="1"/>
  <c r="X41" i="6" a="1"/>
  <c r="X41" i="6" s="1"/>
  <c r="Y41" i="6" a="1"/>
  <c r="Y41" i="6" s="1"/>
  <c r="Z41" i="6" a="1"/>
  <c r="Z41" i="6" s="1"/>
  <c r="AA41" i="6" a="1"/>
  <c r="AA41" i="6" s="1"/>
  <c r="AB41" i="6" a="1"/>
  <c r="AB41" i="6" s="1"/>
  <c r="AC41" i="6" a="1"/>
  <c r="AC41" i="6" s="1"/>
  <c r="AD41" i="6" a="1"/>
  <c r="AD41" i="6" s="1"/>
  <c r="AE41" i="6" a="1"/>
  <c r="AE41" i="6" s="1"/>
  <c r="AF41" i="6" a="1"/>
  <c r="AF41" i="6" s="1"/>
  <c r="AG41" i="6" a="1"/>
  <c r="AG41" i="6" s="1"/>
  <c r="AH41" i="6" a="1"/>
  <c r="AH41" i="6" s="1"/>
  <c r="AI41" i="6" a="1"/>
  <c r="AI41" i="6" s="1"/>
  <c r="AJ41" i="6" a="1"/>
  <c r="AJ41" i="6" s="1"/>
  <c r="AK41" i="6" a="1"/>
  <c r="AK41" i="6" s="1"/>
  <c r="AL41" i="6" a="1"/>
  <c r="AL41" i="6" s="1"/>
  <c r="AM41" i="6" a="1"/>
  <c r="AM41" i="6" s="1"/>
  <c r="AN41" i="6" a="1"/>
  <c r="AN41" i="6" s="1"/>
  <c r="AO41" i="6" a="1"/>
  <c r="AO41" i="6" s="1"/>
  <c r="AR41" i="6" a="1"/>
  <c r="AR41" i="6" s="1"/>
  <c r="AT41" i="6" a="1"/>
  <c r="AT41" i="6" s="1"/>
  <c r="AU41" i="6" a="1"/>
  <c r="AU41" i="6" s="1"/>
  <c r="AV41" i="6" a="1"/>
  <c r="AV41" i="6" s="1"/>
  <c r="AW41" i="6" a="1"/>
  <c r="AW41" i="6" s="1"/>
  <c r="B42" i="6" a="1"/>
  <c r="B42" i="6" s="1"/>
  <c r="C42" i="6" a="1"/>
  <c r="C42" i="6" s="1"/>
  <c r="D42" i="6" a="1"/>
  <c r="D42" i="6" s="1"/>
  <c r="E42" i="6" a="1"/>
  <c r="E42" i="6" s="1"/>
  <c r="F42" i="6" a="1"/>
  <c r="F42" i="6" s="1"/>
  <c r="G42" i="6" a="1"/>
  <c r="G42" i="6" s="1"/>
  <c r="H42" i="6" a="1"/>
  <c r="H42" i="6" s="1"/>
  <c r="I42" i="6" a="1"/>
  <c r="I42" i="6" s="1"/>
  <c r="J42" i="6" a="1"/>
  <c r="J42" i="6" s="1"/>
  <c r="K42" i="6" a="1"/>
  <c r="K42" i="6" s="1"/>
  <c r="Q42" i="6" a="1"/>
  <c r="Q42" i="6" s="1"/>
  <c r="W42" i="6" a="1"/>
  <c r="W42" i="6" s="1"/>
  <c r="X42" i="6" a="1"/>
  <c r="X42" i="6" s="1"/>
  <c r="Y42" i="6" a="1"/>
  <c r="Y42" i="6" s="1"/>
  <c r="Z42" i="6" a="1"/>
  <c r="Z42" i="6" s="1"/>
  <c r="AA42" i="6" a="1"/>
  <c r="AA42" i="6" s="1"/>
  <c r="AB42" i="6" a="1"/>
  <c r="AB42" i="6" s="1"/>
  <c r="AC42" i="6" a="1"/>
  <c r="AC42" i="6" s="1"/>
  <c r="AD42" i="6" a="1"/>
  <c r="AD42" i="6" s="1"/>
  <c r="AE42" i="6" a="1"/>
  <c r="AE42" i="6" s="1"/>
  <c r="AF42" i="6" a="1"/>
  <c r="AF42" i="6" s="1"/>
  <c r="AG42" i="6" a="1"/>
  <c r="AG42" i="6" s="1"/>
  <c r="AH42" i="6" a="1"/>
  <c r="AH42" i="6" s="1"/>
  <c r="AI42" i="6" a="1"/>
  <c r="AI42" i="6" s="1"/>
  <c r="AJ42" i="6" a="1"/>
  <c r="AJ42" i="6" s="1"/>
  <c r="AK42" i="6" a="1"/>
  <c r="AK42" i="6" s="1"/>
  <c r="AL42" i="6" a="1"/>
  <c r="AL42" i="6" s="1"/>
  <c r="AM42" i="6" a="1"/>
  <c r="AM42" i="6" s="1"/>
  <c r="AN42" i="6" a="1"/>
  <c r="AN42" i="6" s="1"/>
  <c r="AO42" i="6" a="1"/>
  <c r="AO42" i="6" s="1"/>
  <c r="AR42" i="6" a="1"/>
  <c r="AR42" i="6" s="1"/>
  <c r="AT42" i="6" a="1"/>
  <c r="AT42" i="6" s="1"/>
  <c r="AU42" i="6" a="1"/>
  <c r="AU42" i="6" s="1"/>
  <c r="AV42" i="6" a="1"/>
  <c r="AV42" i="6" s="1"/>
  <c r="AW42" i="6" a="1"/>
  <c r="AW42" i="6" s="1"/>
  <c r="B43" i="6" a="1"/>
  <c r="B43" i="6" s="1"/>
  <c r="C43" i="6" a="1"/>
  <c r="C43" i="6" s="1"/>
  <c r="D43" i="6" a="1"/>
  <c r="D43" i="6" s="1"/>
  <c r="E43" i="6" a="1"/>
  <c r="E43" i="6" s="1"/>
  <c r="F43" i="6" a="1"/>
  <c r="F43" i="6" s="1"/>
  <c r="G43" i="6" a="1"/>
  <c r="G43" i="6" s="1"/>
  <c r="H43" i="6" a="1"/>
  <c r="H43" i="6" s="1"/>
  <c r="I43" i="6" a="1"/>
  <c r="I43" i="6" s="1"/>
  <c r="J43" i="6" a="1"/>
  <c r="J43" i="6" s="1"/>
  <c r="K43" i="6" a="1"/>
  <c r="K43" i="6" s="1"/>
  <c r="Q43" i="6" a="1"/>
  <c r="Q43" i="6" s="1"/>
  <c r="W43" i="6" a="1"/>
  <c r="W43" i="6" s="1"/>
  <c r="X43" i="6" a="1"/>
  <c r="X43" i="6" s="1"/>
  <c r="Y43" i="6" a="1"/>
  <c r="Y43" i="6" s="1"/>
  <c r="Z43" i="6" a="1"/>
  <c r="Z43" i="6" s="1"/>
  <c r="AA43" i="6" a="1"/>
  <c r="AA43" i="6" s="1"/>
  <c r="AB43" i="6" a="1"/>
  <c r="AB43" i="6" s="1"/>
  <c r="AC43" i="6" a="1"/>
  <c r="AC43" i="6" s="1"/>
  <c r="AD43" i="6" a="1"/>
  <c r="AD43" i="6" s="1"/>
  <c r="AE43" i="6" a="1"/>
  <c r="AE43" i="6" s="1"/>
  <c r="AF43" i="6" a="1"/>
  <c r="AF43" i="6" s="1"/>
  <c r="AG43" i="6" a="1"/>
  <c r="AG43" i="6" s="1"/>
  <c r="AH43" i="6" a="1"/>
  <c r="AH43" i="6" s="1"/>
  <c r="AI43" i="6" a="1"/>
  <c r="AI43" i="6" s="1"/>
  <c r="AJ43" i="6" a="1"/>
  <c r="AJ43" i="6" s="1"/>
  <c r="AK43" i="6" a="1"/>
  <c r="AK43" i="6" s="1"/>
  <c r="AL43" i="6" a="1"/>
  <c r="AL43" i="6" s="1"/>
  <c r="AM43" i="6" a="1"/>
  <c r="AM43" i="6" s="1"/>
  <c r="AN43" i="6" a="1"/>
  <c r="AN43" i="6" s="1"/>
  <c r="AO43" i="6" a="1"/>
  <c r="AO43" i="6" s="1"/>
  <c r="AR43" i="6" a="1"/>
  <c r="AR43" i="6" s="1"/>
  <c r="AT43" i="6" a="1"/>
  <c r="AT43" i="6" s="1"/>
  <c r="AU43" i="6" a="1"/>
  <c r="AU43" i="6" s="1"/>
  <c r="AV43" i="6" a="1"/>
  <c r="AV43" i="6" s="1"/>
  <c r="AW43" i="6" a="1"/>
  <c r="AW43" i="6" s="1"/>
  <c r="B44" i="6" a="1"/>
  <c r="B44" i="6" s="1"/>
  <c r="C44" i="6" a="1"/>
  <c r="C44" i="6" s="1"/>
  <c r="D44" i="6" a="1"/>
  <c r="D44" i="6" s="1"/>
  <c r="E44" i="6" a="1"/>
  <c r="E44" i="6" s="1"/>
  <c r="F44" i="6" a="1"/>
  <c r="F44" i="6" s="1"/>
  <c r="G44" i="6" a="1"/>
  <c r="G44" i="6" s="1"/>
  <c r="H44" i="6" a="1"/>
  <c r="H44" i="6" s="1"/>
  <c r="I44" i="6" a="1"/>
  <c r="I44" i="6" s="1"/>
  <c r="J44" i="6" a="1"/>
  <c r="J44" i="6" s="1"/>
  <c r="K44" i="6" a="1"/>
  <c r="K44" i="6" s="1"/>
  <c r="Q44" i="6" a="1"/>
  <c r="Q44" i="6" s="1"/>
  <c r="W44" i="6" a="1"/>
  <c r="W44" i="6" s="1"/>
  <c r="X44" i="6" a="1"/>
  <c r="X44" i="6" s="1"/>
  <c r="Y44" i="6" a="1"/>
  <c r="Y44" i="6" s="1"/>
  <c r="Z44" i="6" a="1"/>
  <c r="Z44" i="6" s="1"/>
  <c r="AA44" i="6" a="1"/>
  <c r="AA44" i="6" s="1"/>
  <c r="AB44" i="6" a="1"/>
  <c r="AB44" i="6" s="1"/>
  <c r="AC44" i="6" a="1"/>
  <c r="AC44" i="6" s="1"/>
  <c r="AD44" i="6" a="1"/>
  <c r="AD44" i="6" s="1"/>
  <c r="AE44" i="6" a="1"/>
  <c r="AE44" i="6" s="1"/>
  <c r="AF44" i="6" a="1"/>
  <c r="AF44" i="6" s="1"/>
  <c r="AG44" i="6" a="1"/>
  <c r="AG44" i="6" s="1"/>
  <c r="AH44" i="6" a="1"/>
  <c r="AH44" i="6" s="1"/>
  <c r="AI44" i="6" a="1"/>
  <c r="AI44" i="6" s="1"/>
  <c r="AJ44" i="6" a="1"/>
  <c r="AJ44" i="6" s="1"/>
  <c r="AK44" i="6" a="1"/>
  <c r="AK44" i="6" s="1"/>
  <c r="AL44" i="6" a="1"/>
  <c r="AL44" i="6" s="1"/>
  <c r="AM44" i="6" a="1"/>
  <c r="AM44" i="6" s="1"/>
  <c r="AN44" i="6" a="1"/>
  <c r="AN44" i="6" s="1"/>
  <c r="AO44" i="6" a="1"/>
  <c r="AO44" i="6" s="1"/>
  <c r="AR44" i="6" a="1"/>
  <c r="AR44" i="6" s="1"/>
  <c r="AT44" i="6" a="1"/>
  <c r="AT44" i="6" s="1"/>
  <c r="AU44" i="6" a="1"/>
  <c r="AU44" i="6" s="1"/>
  <c r="AV44" i="6" a="1"/>
  <c r="AV44" i="6" s="1"/>
  <c r="AW44" i="6" a="1"/>
  <c r="AW44" i="6" s="1"/>
  <c r="B45" i="6" a="1"/>
  <c r="B45" i="6" s="1"/>
  <c r="C45" i="6" a="1"/>
  <c r="C45" i="6" s="1"/>
  <c r="D45" i="6" a="1"/>
  <c r="D45" i="6" s="1"/>
  <c r="E45" i="6" a="1"/>
  <c r="E45" i="6" s="1"/>
  <c r="F45" i="6" a="1"/>
  <c r="F45" i="6" s="1"/>
  <c r="G45" i="6" a="1"/>
  <c r="G45" i="6" s="1"/>
  <c r="H45" i="6" a="1"/>
  <c r="H45" i="6" s="1"/>
  <c r="I45" i="6" a="1"/>
  <c r="I45" i="6" s="1"/>
  <c r="J45" i="6" a="1"/>
  <c r="J45" i="6" s="1"/>
  <c r="K45" i="6" a="1"/>
  <c r="K45" i="6" s="1"/>
  <c r="Q45" i="6" a="1"/>
  <c r="Q45" i="6" s="1"/>
  <c r="W45" i="6" a="1"/>
  <c r="W45" i="6" s="1"/>
  <c r="X45" i="6" a="1"/>
  <c r="X45" i="6" s="1"/>
  <c r="Y45" i="6" a="1"/>
  <c r="Y45" i="6" s="1"/>
  <c r="Z45" i="6" a="1"/>
  <c r="Z45" i="6" s="1"/>
  <c r="AA45" i="6" a="1"/>
  <c r="AA45" i="6" s="1"/>
  <c r="AB45" i="6" a="1"/>
  <c r="AB45" i="6" s="1"/>
  <c r="AC45" i="6" a="1"/>
  <c r="AC45" i="6" s="1"/>
  <c r="AD45" i="6" a="1"/>
  <c r="AD45" i="6" s="1"/>
  <c r="AE45" i="6" a="1"/>
  <c r="AE45" i="6" s="1"/>
  <c r="AF45" i="6" a="1"/>
  <c r="AF45" i="6" s="1"/>
  <c r="AG45" i="6" a="1"/>
  <c r="AG45" i="6" s="1"/>
  <c r="AH45" i="6" a="1"/>
  <c r="AH45" i="6" s="1"/>
  <c r="AI45" i="6" a="1"/>
  <c r="AI45" i="6" s="1"/>
  <c r="AJ45" i="6" a="1"/>
  <c r="AJ45" i="6" s="1"/>
  <c r="AK45" i="6" a="1"/>
  <c r="AK45" i="6" s="1"/>
  <c r="AL45" i="6" a="1"/>
  <c r="AL45" i="6" s="1"/>
  <c r="AM45" i="6" a="1"/>
  <c r="AM45" i="6" s="1"/>
  <c r="AN45" i="6" a="1"/>
  <c r="AN45" i="6" s="1"/>
  <c r="AO45" i="6" a="1"/>
  <c r="AO45" i="6" s="1"/>
  <c r="AR45" i="6" a="1"/>
  <c r="AR45" i="6" s="1"/>
  <c r="AT45" i="6" a="1"/>
  <c r="AT45" i="6" s="1"/>
  <c r="AU45" i="6" a="1"/>
  <c r="AU45" i="6" s="1"/>
  <c r="AV45" i="6" a="1"/>
  <c r="AV45" i="6" s="1"/>
  <c r="AW45" i="6" a="1"/>
  <c r="AW45" i="6" s="1"/>
  <c r="B46" i="6" a="1"/>
  <c r="B46" i="6" s="1"/>
  <c r="C46" i="6" a="1"/>
  <c r="C46" i="6" s="1"/>
  <c r="D46" i="6" a="1"/>
  <c r="D46" i="6" s="1"/>
  <c r="E46" i="6" a="1"/>
  <c r="E46" i="6" s="1"/>
  <c r="F46" i="6" a="1"/>
  <c r="F46" i="6" s="1"/>
  <c r="G46" i="6" a="1"/>
  <c r="G46" i="6" s="1"/>
  <c r="H46" i="6" a="1"/>
  <c r="H46" i="6" s="1"/>
  <c r="I46" i="6" a="1"/>
  <c r="I46" i="6" s="1"/>
  <c r="J46" i="6" a="1"/>
  <c r="J46" i="6" s="1"/>
  <c r="K46" i="6" a="1"/>
  <c r="K46" i="6" s="1"/>
  <c r="Q46" i="6" a="1"/>
  <c r="Q46" i="6" s="1"/>
  <c r="W46" i="6" a="1"/>
  <c r="W46" i="6" s="1"/>
  <c r="X46" i="6" a="1"/>
  <c r="X46" i="6" s="1"/>
  <c r="Y46" i="6" a="1"/>
  <c r="Y46" i="6" s="1"/>
  <c r="Z46" i="6" a="1"/>
  <c r="Z46" i="6" s="1"/>
  <c r="AA46" i="6" a="1"/>
  <c r="AA46" i="6" s="1"/>
  <c r="AB46" i="6" a="1"/>
  <c r="AB46" i="6" s="1"/>
  <c r="AC46" i="6" a="1"/>
  <c r="AC46" i="6" s="1"/>
  <c r="AD46" i="6" a="1"/>
  <c r="AD46" i="6" s="1"/>
  <c r="AE46" i="6" a="1"/>
  <c r="AE46" i="6" s="1"/>
  <c r="AF46" i="6" a="1"/>
  <c r="AF46" i="6" s="1"/>
  <c r="AG46" i="6" a="1"/>
  <c r="AG46" i="6" s="1"/>
  <c r="AH46" i="6" a="1"/>
  <c r="AH46" i="6" s="1"/>
  <c r="AI46" i="6" a="1"/>
  <c r="AI46" i="6" s="1"/>
  <c r="AJ46" i="6" a="1"/>
  <c r="AJ46" i="6" s="1"/>
  <c r="AK46" i="6" a="1"/>
  <c r="AK46" i="6" s="1"/>
  <c r="AL46" i="6" a="1"/>
  <c r="AL46" i="6" s="1"/>
  <c r="AM46" i="6" a="1"/>
  <c r="AM46" i="6" s="1"/>
  <c r="AN46" i="6" a="1"/>
  <c r="AN46" i="6" s="1"/>
  <c r="AO46" i="6" a="1"/>
  <c r="AO46" i="6" s="1"/>
  <c r="AR46" i="6" a="1"/>
  <c r="AR46" i="6" s="1"/>
  <c r="AT46" i="6" a="1"/>
  <c r="AT46" i="6" s="1"/>
  <c r="AU46" i="6" a="1"/>
  <c r="AU46" i="6" s="1"/>
  <c r="AV46" i="6" a="1"/>
  <c r="AV46" i="6" s="1"/>
  <c r="AW46" i="6" a="1"/>
  <c r="AW46" i="6" s="1"/>
  <c r="B47" i="6" a="1"/>
  <c r="B47" i="6" s="1"/>
  <c r="C47" i="6" a="1"/>
  <c r="C47" i="6" s="1"/>
  <c r="D47" i="6" a="1"/>
  <c r="D47" i="6" s="1"/>
  <c r="E47" i="6" a="1"/>
  <c r="E47" i="6" s="1"/>
  <c r="F47" i="6" a="1"/>
  <c r="F47" i="6" s="1"/>
  <c r="G47" i="6" a="1"/>
  <c r="G47" i="6" s="1"/>
  <c r="H47" i="6" a="1"/>
  <c r="H47" i="6" s="1"/>
  <c r="I47" i="6" a="1"/>
  <c r="I47" i="6" s="1"/>
  <c r="J47" i="6" a="1"/>
  <c r="J47" i="6" s="1"/>
  <c r="K47" i="6" a="1"/>
  <c r="K47" i="6" s="1"/>
  <c r="Q47" i="6" a="1"/>
  <c r="Q47" i="6" s="1"/>
  <c r="W47" i="6" a="1"/>
  <c r="W47" i="6" s="1"/>
  <c r="X47" i="6" a="1"/>
  <c r="X47" i="6" s="1"/>
  <c r="Y47" i="6" a="1"/>
  <c r="Y47" i="6" s="1"/>
  <c r="Z47" i="6" a="1"/>
  <c r="Z47" i="6" s="1"/>
  <c r="AA47" i="6" a="1"/>
  <c r="AA47" i="6" s="1"/>
  <c r="AB47" i="6" a="1"/>
  <c r="AB47" i="6" s="1"/>
  <c r="AC47" i="6" a="1"/>
  <c r="AC47" i="6" s="1"/>
  <c r="AD47" i="6" a="1"/>
  <c r="AD47" i="6" s="1"/>
  <c r="AE47" i="6" a="1"/>
  <c r="AE47" i="6" s="1"/>
  <c r="AF47" i="6" a="1"/>
  <c r="AF47" i="6" s="1"/>
  <c r="AG47" i="6" a="1"/>
  <c r="AG47" i="6" s="1"/>
  <c r="AH47" i="6" a="1"/>
  <c r="AH47" i="6" s="1"/>
  <c r="AI47" i="6" a="1"/>
  <c r="AI47" i="6" s="1"/>
  <c r="AJ47" i="6" a="1"/>
  <c r="AJ47" i="6" s="1"/>
  <c r="AK47" i="6" a="1"/>
  <c r="AK47" i="6" s="1"/>
  <c r="AL47" i="6" a="1"/>
  <c r="AL47" i="6" s="1"/>
  <c r="AM47" i="6" a="1"/>
  <c r="AM47" i="6" s="1"/>
  <c r="AN47" i="6" a="1"/>
  <c r="AN47" i="6" s="1"/>
  <c r="AO47" i="6" a="1"/>
  <c r="AO47" i="6" s="1"/>
  <c r="AR47" i="6" a="1"/>
  <c r="AR47" i="6" s="1"/>
  <c r="AT47" i="6" a="1"/>
  <c r="AT47" i="6" s="1"/>
  <c r="AU47" i="6" a="1"/>
  <c r="AU47" i="6" s="1"/>
  <c r="AV47" i="6" a="1"/>
  <c r="AV47" i="6" s="1"/>
  <c r="AW47" i="6" a="1"/>
  <c r="AW47" i="6" s="1"/>
  <c r="B48" i="6" a="1"/>
  <c r="B48" i="6" s="1"/>
  <c r="C48" i="6" a="1"/>
  <c r="C48" i="6" s="1"/>
  <c r="D48" i="6" a="1"/>
  <c r="D48" i="6" s="1"/>
  <c r="E48" i="6" a="1"/>
  <c r="E48" i="6" s="1"/>
  <c r="F48" i="6" a="1"/>
  <c r="F48" i="6" s="1"/>
  <c r="G48" i="6" a="1"/>
  <c r="G48" i="6" s="1"/>
  <c r="H48" i="6" a="1"/>
  <c r="H48" i="6" s="1"/>
  <c r="I48" i="6" a="1"/>
  <c r="I48" i="6" s="1"/>
  <c r="J48" i="6" a="1"/>
  <c r="J48" i="6" s="1"/>
  <c r="K48" i="6" a="1"/>
  <c r="K48" i="6" s="1"/>
  <c r="Q48" i="6" a="1"/>
  <c r="Q48" i="6" s="1"/>
  <c r="W48" i="6" a="1"/>
  <c r="W48" i="6" s="1"/>
  <c r="X48" i="6" a="1"/>
  <c r="X48" i="6" s="1"/>
  <c r="Y48" i="6" a="1"/>
  <c r="Y48" i="6" s="1"/>
  <c r="Z48" i="6" a="1"/>
  <c r="Z48" i="6" s="1"/>
  <c r="AA48" i="6" a="1"/>
  <c r="AA48" i="6" s="1"/>
  <c r="AB48" i="6" a="1"/>
  <c r="AB48" i="6" s="1"/>
  <c r="AC48" i="6" a="1"/>
  <c r="AC48" i="6" s="1"/>
  <c r="AD48" i="6" a="1"/>
  <c r="AD48" i="6" s="1"/>
  <c r="AE48" i="6" a="1"/>
  <c r="AE48" i="6" s="1"/>
  <c r="AF48" i="6" a="1"/>
  <c r="AF48" i="6" s="1"/>
  <c r="AG48" i="6" a="1"/>
  <c r="AG48" i="6" s="1"/>
  <c r="AH48" i="6" a="1"/>
  <c r="AH48" i="6" s="1"/>
  <c r="AI48" i="6" a="1"/>
  <c r="AI48" i="6" s="1"/>
  <c r="AJ48" i="6" a="1"/>
  <c r="AJ48" i="6" s="1"/>
  <c r="AK48" i="6" a="1"/>
  <c r="AK48" i="6" s="1"/>
  <c r="AL48" i="6" a="1"/>
  <c r="AL48" i="6" s="1"/>
  <c r="AM48" i="6" a="1"/>
  <c r="AM48" i="6" s="1"/>
  <c r="AN48" i="6" a="1"/>
  <c r="AN48" i="6" s="1"/>
  <c r="AO48" i="6" a="1"/>
  <c r="AO48" i="6" s="1"/>
  <c r="AR48" i="6" a="1"/>
  <c r="AR48" i="6" s="1"/>
  <c r="AT48" i="6" a="1"/>
  <c r="AT48" i="6" s="1"/>
  <c r="AU48" i="6" a="1"/>
  <c r="AU48" i="6" s="1"/>
  <c r="AV48" i="6" a="1"/>
  <c r="AV48" i="6" s="1"/>
  <c r="AW48" i="6" a="1"/>
  <c r="AW48" i="6" s="1"/>
  <c r="B49" i="6" a="1"/>
  <c r="B49" i="6" s="1"/>
  <c r="C49" i="6" a="1"/>
  <c r="C49" i="6" s="1"/>
  <c r="D49" i="6" a="1"/>
  <c r="D49" i="6" s="1"/>
  <c r="E49" i="6" a="1"/>
  <c r="E49" i="6" s="1"/>
  <c r="F49" i="6" a="1"/>
  <c r="F49" i="6" s="1"/>
  <c r="G49" i="6" a="1"/>
  <c r="G49" i="6" s="1"/>
  <c r="H49" i="6" a="1"/>
  <c r="H49" i="6" s="1"/>
  <c r="I49" i="6" a="1"/>
  <c r="I49" i="6" s="1"/>
  <c r="J49" i="6" a="1"/>
  <c r="J49" i="6" s="1"/>
  <c r="K49" i="6" a="1"/>
  <c r="K49" i="6" s="1"/>
  <c r="Q49" i="6" a="1"/>
  <c r="Q49" i="6" s="1"/>
  <c r="W49" i="6" a="1"/>
  <c r="W49" i="6" s="1"/>
  <c r="X49" i="6" a="1"/>
  <c r="X49" i="6" s="1"/>
  <c r="Y49" i="6" a="1"/>
  <c r="Y49" i="6" s="1"/>
  <c r="Z49" i="6" a="1"/>
  <c r="Z49" i="6" s="1"/>
  <c r="AA49" i="6" a="1"/>
  <c r="AA49" i="6" s="1"/>
  <c r="AB49" i="6" a="1"/>
  <c r="AB49" i="6" s="1"/>
  <c r="AC49" i="6" a="1"/>
  <c r="AC49" i="6" s="1"/>
  <c r="AD49" i="6" a="1"/>
  <c r="AD49" i="6" s="1"/>
  <c r="AE49" i="6" a="1"/>
  <c r="AE49" i="6" s="1"/>
  <c r="AF49" i="6" a="1"/>
  <c r="AF49" i="6" s="1"/>
  <c r="AG49" i="6" a="1"/>
  <c r="AG49" i="6" s="1"/>
  <c r="AH49" i="6" a="1"/>
  <c r="AH49" i="6" s="1"/>
  <c r="AI49" i="6" a="1"/>
  <c r="AI49" i="6" s="1"/>
  <c r="AJ49" i="6" a="1"/>
  <c r="AJ49" i="6" s="1"/>
  <c r="AK49" i="6" a="1"/>
  <c r="AK49" i="6" s="1"/>
  <c r="AL49" i="6" a="1"/>
  <c r="AL49" i="6" s="1"/>
  <c r="AM49" i="6" a="1"/>
  <c r="AM49" i="6" s="1"/>
  <c r="AN49" i="6" a="1"/>
  <c r="AN49" i="6" s="1"/>
  <c r="AO49" i="6" a="1"/>
  <c r="AO49" i="6" s="1"/>
  <c r="AR49" i="6" a="1"/>
  <c r="AR49" i="6" s="1"/>
  <c r="AT49" i="6" a="1"/>
  <c r="AT49" i="6" s="1"/>
  <c r="AU49" i="6" a="1"/>
  <c r="AU49" i="6" s="1"/>
  <c r="AV49" i="6" a="1"/>
  <c r="AV49" i="6" s="1"/>
  <c r="AW49" i="6" a="1"/>
  <c r="AW49" i="6" s="1"/>
  <c r="B50" i="6" a="1"/>
  <c r="B50" i="6" s="1"/>
  <c r="C50" i="6" a="1"/>
  <c r="C50" i="6" s="1"/>
  <c r="D50" i="6" a="1"/>
  <c r="D50" i="6" s="1"/>
  <c r="E50" i="6" a="1"/>
  <c r="E50" i="6" s="1"/>
  <c r="F50" i="6" a="1"/>
  <c r="F50" i="6" s="1"/>
  <c r="G50" i="6" a="1"/>
  <c r="G50" i="6" s="1"/>
  <c r="H50" i="6" a="1"/>
  <c r="H50" i="6" s="1"/>
  <c r="I50" i="6" a="1"/>
  <c r="I50" i="6" s="1"/>
  <c r="J50" i="6" a="1"/>
  <c r="J50" i="6" s="1"/>
  <c r="K50" i="6" a="1"/>
  <c r="K50" i="6" s="1"/>
  <c r="Q50" i="6" a="1"/>
  <c r="Q50" i="6" s="1"/>
  <c r="W50" i="6" a="1"/>
  <c r="W50" i="6" s="1"/>
  <c r="X50" i="6" a="1"/>
  <c r="X50" i="6" s="1"/>
  <c r="Y50" i="6" a="1"/>
  <c r="Y50" i="6" s="1"/>
  <c r="Z50" i="6" a="1"/>
  <c r="Z50" i="6" s="1"/>
  <c r="AA50" i="6" a="1"/>
  <c r="AA50" i="6" s="1"/>
  <c r="AB50" i="6" a="1"/>
  <c r="AB50" i="6" s="1"/>
  <c r="AC50" i="6" a="1"/>
  <c r="AC50" i="6" s="1"/>
  <c r="AD50" i="6" a="1"/>
  <c r="AD50" i="6" s="1"/>
  <c r="AE50" i="6" a="1"/>
  <c r="AE50" i="6" s="1"/>
  <c r="AF50" i="6" a="1"/>
  <c r="AF50" i="6" s="1"/>
  <c r="AG50" i="6" a="1"/>
  <c r="AG50" i="6" s="1"/>
  <c r="AH50" i="6" a="1"/>
  <c r="AH50" i="6" s="1"/>
  <c r="AI50" i="6" a="1"/>
  <c r="AI50" i="6" s="1"/>
  <c r="AJ50" i="6" a="1"/>
  <c r="AJ50" i="6" s="1"/>
  <c r="AK50" i="6" a="1"/>
  <c r="AK50" i="6" s="1"/>
  <c r="AL50" i="6" a="1"/>
  <c r="AL50" i="6" s="1"/>
  <c r="AM50" i="6" a="1"/>
  <c r="AM50" i="6" s="1"/>
  <c r="AN50" i="6" a="1"/>
  <c r="AN50" i="6" s="1"/>
  <c r="AO50" i="6" a="1"/>
  <c r="AO50" i="6" s="1"/>
  <c r="AR50" i="6" a="1"/>
  <c r="AR50" i="6" s="1"/>
  <c r="AT50" i="6" a="1"/>
  <c r="AT50" i="6" s="1"/>
  <c r="AU50" i="6" a="1"/>
  <c r="AU50" i="6" s="1"/>
  <c r="AV50" i="6" a="1"/>
  <c r="AV50" i="6" s="1"/>
  <c r="AW50" i="6" a="1"/>
  <c r="AW50" i="6" s="1"/>
  <c r="B51" i="6" a="1"/>
  <c r="B51" i="6" s="1"/>
  <c r="C51" i="6" a="1"/>
  <c r="C51" i="6" s="1"/>
  <c r="D51" i="6" a="1"/>
  <c r="D51" i="6" s="1"/>
  <c r="E51" i="6" a="1"/>
  <c r="E51" i="6" s="1"/>
  <c r="F51" i="6" a="1"/>
  <c r="F51" i="6" s="1"/>
  <c r="G51" i="6" a="1"/>
  <c r="G51" i="6" s="1"/>
  <c r="H51" i="6" a="1"/>
  <c r="H51" i="6" s="1"/>
  <c r="I51" i="6" a="1"/>
  <c r="I51" i="6" s="1"/>
  <c r="J51" i="6" a="1"/>
  <c r="J51" i="6" s="1"/>
  <c r="K51" i="6" a="1"/>
  <c r="K51" i="6" s="1"/>
  <c r="Q51" i="6" a="1"/>
  <c r="Q51" i="6" s="1"/>
  <c r="W51" i="6" a="1"/>
  <c r="W51" i="6" s="1"/>
  <c r="X51" i="6" a="1"/>
  <c r="X51" i="6" s="1"/>
  <c r="Y51" i="6" a="1"/>
  <c r="Y51" i="6" s="1"/>
  <c r="Z51" i="6" a="1"/>
  <c r="Z51" i="6" s="1"/>
  <c r="AA51" i="6" a="1"/>
  <c r="AA51" i="6" s="1"/>
  <c r="AB51" i="6" a="1"/>
  <c r="AB51" i="6" s="1"/>
  <c r="AC51" i="6" a="1"/>
  <c r="AC51" i="6" s="1"/>
  <c r="AD51" i="6" a="1"/>
  <c r="AD51" i="6" s="1"/>
  <c r="AE51" i="6" a="1"/>
  <c r="AE51" i="6" s="1"/>
  <c r="AF51" i="6" a="1"/>
  <c r="AF51" i="6" s="1"/>
  <c r="AG51" i="6" a="1"/>
  <c r="AG51" i="6" s="1"/>
  <c r="AH51" i="6" a="1"/>
  <c r="AH51" i="6" s="1"/>
  <c r="AI51" i="6" a="1"/>
  <c r="AI51" i="6" s="1"/>
  <c r="AJ51" i="6" a="1"/>
  <c r="AJ51" i="6" s="1"/>
  <c r="AK51" i="6" a="1"/>
  <c r="AK51" i="6" s="1"/>
  <c r="AL51" i="6" a="1"/>
  <c r="AL51" i="6" s="1"/>
  <c r="AM51" i="6" a="1"/>
  <c r="AM51" i="6" s="1"/>
  <c r="AN51" i="6" a="1"/>
  <c r="AN51" i="6" s="1"/>
  <c r="AO51" i="6" a="1"/>
  <c r="AO51" i="6" s="1"/>
  <c r="AR51" i="6" a="1"/>
  <c r="AR51" i="6" s="1"/>
  <c r="AT51" i="6" a="1"/>
  <c r="AT51" i="6" s="1"/>
  <c r="AU51" i="6" a="1"/>
  <c r="AU51" i="6" s="1"/>
  <c r="AV51" i="6" a="1"/>
  <c r="AV51" i="6" s="1"/>
  <c r="AW51" i="6" a="1"/>
  <c r="AW51" i="6" s="1"/>
  <c r="B52" i="6" a="1"/>
  <c r="B52" i="6" s="1"/>
  <c r="C52" i="6" a="1"/>
  <c r="C52" i="6" s="1"/>
  <c r="D52" i="6" a="1"/>
  <c r="D52" i="6" s="1"/>
  <c r="E52" i="6" a="1"/>
  <c r="E52" i="6" s="1"/>
  <c r="F52" i="6" a="1"/>
  <c r="F52" i="6" s="1"/>
  <c r="G52" i="6" a="1"/>
  <c r="G52" i="6" s="1"/>
  <c r="H52" i="6" a="1"/>
  <c r="H52" i="6" s="1"/>
  <c r="I52" i="6" a="1"/>
  <c r="I52" i="6" s="1"/>
  <c r="J52" i="6" a="1"/>
  <c r="J52" i="6" s="1"/>
  <c r="K52" i="6" a="1"/>
  <c r="K52" i="6" s="1"/>
  <c r="Q52" i="6" a="1"/>
  <c r="Q52" i="6" s="1"/>
  <c r="W52" i="6" a="1"/>
  <c r="W52" i="6" s="1"/>
  <c r="X52" i="6" a="1"/>
  <c r="X52" i="6" s="1"/>
  <c r="Y52" i="6" a="1"/>
  <c r="Y52" i="6" s="1"/>
  <c r="Z52" i="6" a="1"/>
  <c r="Z52" i="6" s="1"/>
  <c r="AA52" i="6" a="1"/>
  <c r="AA52" i="6" s="1"/>
  <c r="AB52" i="6" a="1"/>
  <c r="AB52" i="6" s="1"/>
  <c r="AC52" i="6" a="1"/>
  <c r="AC52" i="6" s="1"/>
  <c r="AD52" i="6" a="1"/>
  <c r="AD52" i="6" s="1"/>
  <c r="AE52" i="6" a="1"/>
  <c r="AE52" i="6" s="1"/>
  <c r="AF52" i="6" a="1"/>
  <c r="AF52" i="6" s="1"/>
  <c r="AG52" i="6" a="1"/>
  <c r="AG52" i="6" s="1"/>
  <c r="AH52" i="6" a="1"/>
  <c r="AH52" i="6" s="1"/>
  <c r="AI52" i="6" a="1"/>
  <c r="AI52" i="6" s="1"/>
  <c r="AJ52" i="6" a="1"/>
  <c r="AJ52" i="6" s="1"/>
  <c r="AK52" i="6" a="1"/>
  <c r="AK52" i="6" s="1"/>
  <c r="AL52" i="6" a="1"/>
  <c r="AL52" i="6" s="1"/>
  <c r="AM52" i="6" a="1"/>
  <c r="AM52" i="6" s="1"/>
  <c r="AN52" i="6" a="1"/>
  <c r="AN52" i="6" s="1"/>
  <c r="AO52" i="6" a="1"/>
  <c r="AO52" i="6" s="1"/>
  <c r="AR52" i="6" a="1"/>
  <c r="AR52" i="6" s="1"/>
  <c r="AT52" i="6" a="1"/>
  <c r="AT52" i="6" s="1"/>
  <c r="AU52" i="6" a="1"/>
  <c r="AU52" i="6" s="1"/>
  <c r="AV52" i="6" a="1"/>
  <c r="AV52" i="6" s="1"/>
  <c r="AW52" i="6" a="1"/>
  <c r="AW52" i="6" s="1"/>
  <c r="B53" i="6" a="1"/>
  <c r="B53" i="6" s="1"/>
  <c r="C53" i="6" a="1"/>
  <c r="C53" i="6" s="1"/>
  <c r="D53" i="6" a="1"/>
  <c r="D53" i="6" s="1"/>
  <c r="E53" i="6" a="1"/>
  <c r="E53" i="6" s="1"/>
  <c r="F53" i="6" a="1"/>
  <c r="F53" i="6" s="1"/>
  <c r="G53" i="6" a="1"/>
  <c r="G53" i="6" s="1"/>
  <c r="H53" i="6" a="1"/>
  <c r="H53" i="6" s="1"/>
  <c r="I53" i="6" a="1"/>
  <c r="I53" i="6" s="1"/>
  <c r="J53" i="6" a="1"/>
  <c r="J53" i="6" s="1"/>
  <c r="K53" i="6" a="1"/>
  <c r="K53" i="6" s="1"/>
  <c r="Q53" i="6" a="1"/>
  <c r="Q53" i="6" s="1"/>
  <c r="W53" i="6" a="1"/>
  <c r="W53" i="6" s="1"/>
  <c r="X53" i="6" a="1"/>
  <c r="X53" i="6" s="1"/>
  <c r="Y53" i="6" a="1"/>
  <c r="Y53" i="6" s="1"/>
  <c r="Z53" i="6" a="1"/>
  <c r="Z53" i="6" s="1"/>
  <c r="AA53" i="6" a="1"/>
  <c r="AA53" i="6" s="1"/>
  <c r="AB53" i="6" a="1"/>
  <c r="AB53" i="6" s="1"/>
  <c r="AC53" i="6" a="1"/>
  <c r="AC53" i="6" s="1"/>
  <c r="AD53" i="6" a="1"/>
  <c r="AD53" i="6" s="1"/>
  <c r="AE53" i="6" a="1"/>
  <c r="AE53" i="6" s="1"/>
  <c r="AF53" i="6" a="1"/>
  <c r="AF53" i="6" s="1"/>
  <c r="AG53" i="6" a="1"/>
  <c r="AG53" i="6" s="1"/>
  <c r="AH53" i="6" a="1"/>
  <c r="AH53" i="6" s="1"/>
  <c r="AI53" i="6" a="1"/>
  <c r="AI53" i="6" s="1"/>
  <c r="AJ53" i="6" a="1"/>
  <c r="AJ53" i="6" s="1"/>
  <c r="AK53" i="6" a="1"/>
  <c r="AK53" i="6" s="1"/>
  <c r="AL53" i="6" a="1"/>
  <c r="AL53" i="6" s="1"/>
  <c r="AM53" i="6" a="1"/>
  <c r="AM53" i="6" s="1"/>
  <c r="AN53" i="6" a="1"/>
  <c r="AN53" i="6" s="1"/>
  <c r="AO53" i="6" a="1"/>
  <c r="AO53" i="6" s="1"/>
  <c r="AR53" i="6" a="1"/>
  <c r="AR53" i="6" s="1"/>
  <c r="AT53" i="6" a="1"/>
  <c r="AT53" i="6" s="1"/>
  <c r="AU53" i="6" a="1"/>
  <c r="AU53" i="6" s="1"/>
  <c r="AV53" i="6" a="1"/>
  <c r="AV53" i="6" s="1"/>
  <c r="AW53" i="6" a="1"/>
  <c r="AW53" i="6" s="1"/>
  <c r="B54" i="6" a="1"/>
  <c r="B54" i="6" s="1"/>
  <c r="C54" i="6" a="1"/>
  <c r="C54" i="6" s="1"/>
  <c r="D54" i="6" a="1"/>
  <c r="D54" i="6" s="1"/>
  <c r="E54" i="6" a="1"/>
  <c r="E54" i="6" s="1"/>
  <c r="F54" i="6" a="1"/>
  <c r="F54" i="6" s="1"/>
  <c r="G54" i="6" a="1"/>
  <c r="G54" i="6" s="1"/>
  <c r="H54" i="6" a="1"/>
  <c r="H54" i="6" s="1"/>
  <c r="I54" i="6" a="1"/>
  <c r="I54" i="6" s="1"/>
  <c r="J54" i="6" a="1"/>
  <c r="J54" i="6" s="1"/>
  <c r="K54" i="6" a="1"/>
  <c r="K54" i="6" s="1"/>
  <c r="Q54" i="6" a="1"/>
  <c r="Q54" i="6" s="1"/>
  <c r="W54" i="6" a="1"/>
  <c r="W54" i="6" s="1"/>
  <c r="X54" i="6" a="1"/>
  <c r="X54" i="6" s="1"/>
  <c r="Y54" i="6" a="1"/>
  <c r="Y54" i="6" s="1"/>
  <c r="Z54" i="6" a="1"/>
  <c r="Z54" i="6" s="1"/>
  <c r="AA54" i="6" a="1"/>
  <c r="AA54" i="6" s="1"/>
  <c r="AB54" i="6" a="1"/>
  <c r="AB54" i="6" s="1"/>
  <c r="AC54" i="6" a="1"/>
  <c r="AC54" i="6" s="1"/>
  <c r="AD54" i="6" a="1"/>
  <c r="AD54" i="6" s="1"/>
  <c r="AE54" i="6" a="1"/>
  <c r="AE54" i="6" s="1"/>
  <c r="AF54" i="6" a="1"/>
  <c r="AF54" i="6" s="1"/>
  <c r="AG54" i="6" a="1"/>
  <c r="AG54" i="6" s="1"/>
  <c r="AH54" i="6" a="1"/>
  <c r="AH54" i="6" s="1"/>
  <c r="AI54" i="6" a="1"/>
  <c r="AI54" i="6" s="1"/>
  <c r="AJ54" i="6" a="1"/>
  <c r="AJ54" i="6" s="1"/>
  <c r="AK54" i="6" a="1"/>
  <c r="AK54" i="6" s="1"/>
  <c r="AL54" i="6" a="1"/>
  <c r="AL54" i="6" s="1"/>
  <c r="AM54" i="6" a="1"/>
  <c r="AM54" i="6" s="1"/>
  <c r="AN54" i="6" a="1"/>
  <c r="AN54" i="6" s="1"/>
  <c r="AO54" i="6" a="1"/>
  <c r="AO54" i="6" s="1"/>
  <c r="AR54" i="6" a="1"/>
  <c r="AR54" i="6" s="1"/>
  <c r="AT54" i="6" a="1"/>
  <c r="AT54" i="6" s="1"/>
  <c r="AU54" i="6" a="1"/>
  <c r="AU54" i="6" s="1"/>
  <c r="AV54" i="6" a="1"/>
  <c r="AV54" i="6" s="1"/>
  <c r="AW54" i="6" a="1"/>
  <c r="AW54" i="6" s="1"/>
  <c r="B55" i="6" a="1"/>
  <c r="B55" i="6" s="1"/>
  <c r="C55" i="6" a="1"/>
  <c r="C55" i="6" s="1"/>
  <c r="D55" i="6" a="1"/>
  <c r="D55" i="6" s="1"/>
  <c r="E55" i="6" a="1"/>
  <c r="E55" i="6" s="1"/>
  <c r="F55" i="6" a="1"/>
  <c r="F55" i="6" s="1"/>
  <c r="G55" i="6" a="1"/>
  <c r="G55" i="6" s="1"/>
  <c r="H55" i="6" a="1"/>
  <c r="H55" i="6" s="1"/>
  <c r="I55" i="6" a="1"/>
  <c r="I55" i="6" s="1"/>
  <c r="J55" i="6" a="1"/>
  <c r="J55" i="6" s="1"/>
  <c r="K55" i="6" a="1"/>
  <c r="K55" i="6" s="1"/>
  <c r="Q55" i="6" a="1"/>
  <c r="Q55" i="6" s="1"/>
  <c r="W55" i="6" a="1"/>
  <c r="W55" i="6" s="1"/>
  <c r="X55" i="6" a="1"/>
  <c r="X55" i="6" s="1"/>
  <c r="Y55" i="6" a="1"/>
  <c r="Y55" i="6" s="1"/>
  <c r="Z55" i="6" a="1"/>
  <c r="Z55" i="6" s="1"/>
  <c r="AA55" i="6" a="1"/>
  <c r="AA55" i="6" s="1"/>
  <c r="AB55" i="6" a="1"/>
  <c r="AB55" i="6" s="1"/>
  <c r="AC55" i="6" a="1"/>
  <c r="AC55" i="6" s="1"/>
  <c r="AD55" i="6" a="1"/>
  <c r="AD55" i="6" s="1"/>
  <c r="AE55" i="6" a="1"/>
  <c r="AE55" i="6" s="1"/>
  <c r="AF55" i="6" a="1"/>
  <c r="AF55" i="6" s="1"/>
  <c r="AG55" i="6" a="1"/>
  <c r="AG55" i="6" s="1"/>
  <c r="AH55" i="6" a="1"/>
  <c r="AH55" i="6" s="1"/>
  <c r="AI55" i="6" a="1"/>
  <c r="AI55" i="6" s="1"/>
  <c r="AJ55" i="6" a="1"/>
  <c r="AJ55" i="6" s="1"/>
  <c r="AK55" i="6" a="1"/>
  <c r="AK55" i="6" s="1"/>
  <c r="AL55" i="6" a="1"/>
  <c r="AL55" i="6" s="1"/>
  <c r="AM55" i="6" a="1"/>
  <c r="AM55" i="6" s="1"/>
  <c r="AN55" i="6" a="1"/>
  <c r="AN55" i="6" s="1"/>
  <c r="AO55" i="6" a="1"/>
  <c r="AO55" i="6" s="1"/>
  <c r="AR55" i="6" a="1"/>
  <c r="AR55" i="6" s="1"/>
  <c r="AT55" i="6" a="1"/>
  <c r="AT55" i="6" s="1"/>
  <c r="AU55" i="6" a="1"/>
  <c r="AU55" i="6" s="1"/>
  <c r="AV55" i="6" a="1"/>
  <c r="AV55" i="6" s="1"/>
  <c r="AW55" i="6" a="1"/>
  <c r="AW55" i="6" s="1"/>
  <c r="B56" i="6" a="1"/>
  <c r="B56" i="6" s="1"/>
  <c r="C56" i="6" a="1"/>
  <c r="C56" i="6" s="1"/>
  <c r="D56" i="6" a="1"/>
  <c r="D56" i="6" s="1"/>
  <c r="E56" i="6" a="1"/>
  <c r="E56" i="6" s="1"/>
  <c r="F56" i="6" a="1"/>
  <c r="F56" i="6" s="1"/>
  <c r="G56" i="6" a="1"/>
  <c r="G56" i="6" s="1"/>
  <c r="H56" i="6" a="1"/>
  <c r="H56" i="6" s="1"/>
  <c r="I56" i="6" a="1"/>
  <c r="I56" i="6" s="1"/>
  <c r="J56" i="6" a="1"/>
  <c r="J56" i="6" s="1"/>
  <c r="K56" i="6" a="1"/>
  <c r="K56" i="6" s="1"/>
  <c r="Q56" i="6" a="1"/>
  <c r="Q56" i="6" s="1"/>
  <c r="W56" i="6" a="1"/>
  <c r="W56" i="6" s="1"/>
  <c r="X56" i="6" a="1"/>
  <c r="X56" i="6" s="1"/>
  <c r="Y56" i="6" a="1"/>
  <c r="Y56" i="6" s="1"/>
  <c r="Z56" i="6" a="1"/>
  <c r="Z56" i="6" s="1"/>
  <c r="AA56" i="6" a="1"/>
  <c r="AA56" i="6" s="1"/>
  <c r="AB56" i="6" a="1"/>
  <c r="AB56" i="6" s="1"/>
  <c r="AC56" i="6" a="1"/>
  <c r="AC56" i="6" s="1"/>
  <c r="AD56" i="6" a="1"/>
  <c r="AD56" i="6" s="1"/>
  <c r="AE56" i="6" a="1"/>
  <c r="AE56" i="6" s="1"/>
  <c r="AF56" i="6" a="1"/>
  <c r="AF56" i="6" s="1"/>
  <c r="AG56" i="6" a="1"/>
  <c r="AG56" i="6" s="1"/>
  <c r="AH56" i="6" a="1"/>
  <c r="AH56" i="6" s="1"/>
  <c r="AI56" i="6" a="1"/>
  <c r="AI56" i="6" s="1"/>
  <c r="AJ56" i="6" a="1"/>
  <c r="AJ56" i="6" s="1"/>
  <c r="AK56" i="6" a="1"/>
  <c r="AK56" i="6" s="1"/>
  <c r="AL56" i="6" a="1"/>
  <c r="AL56" i="6" s="1"/>
  <c r="AM56" i="6" a="1"/>
  <c r="AM56" i="6" s="1"/>
  <c r="AN56" i="6" a="1"/>
  <c r="AN56" i="6" s="1"/>
  <c r="AO56" i="6" a="1"/>
  <c r="AO56" i="6" s="1"/>
  <c r="AR56" i="6" a="1"/>
  <c r="AR56" i="6" s="1"/>
  <c r="AT56" i="6" a="1"/>
  <c r="AT56" i="6" s="1"/>
  <c r="AU56" i="6" a="1"/>
  <c r="AU56" i="6" s="1"/>
  <c r="AV56" i="6" a="1"/>
  <c r="AV56" i="6" s="1"/>
  <c r="AW56" i="6" a="1"/>
  <c r="AW56" i="6" s="1"/>
  <c r="B57" i="6" a="1"/>
  <c r="B57" i="6" s="1"/>
  <c r="C57" i="6" a="1"/>
  <c r="C57" i="6" s="1"/>
  <c r="D57" i="6" a="1"/>
  <c r="D57" i="6" s="1"/>
  <c r="E57" i="6" a="1"/>
  <c r="E57" i="6" s="1"/>
  <c r="F57" i="6" a="1"/>
  <c r="F57" i="6" s="1"/>
  <c r="G57" i="6" a="1"/>
  <c r="G57" i="6" s="1"/>
  <c r="H57" i="6" a="1"/>
  <c r="H57" i="6" s="1"/>
  <c r="I57" i="6" a="1"/>
  <c r="I57" i="6" s="1"/>
  <c r="J57" i="6" a="1"/>
  <c r="J57" i="6" s="1"/>
  <c r="K57" i="6" a="1"/>
  <c r="K57" i="6" s="1"/>
  <c r="Q57" i="6" a="1"/>
  <c r="Q57" i="6" s="1"/>
  <c r="W57" i="6" a="1"/>
  <c r="W57" i="6" s="1"/>
  <c r="X57" i="6" a="1"/>
  <c r="X57" i="6" s="1"/>
  <c r="Y57" i="6" a="1"/>
  <c r="Y57" i="6" s="1"/>
  <c r="Z57" i="6" a="1"/>
  <c r="Z57" i="6" s="1"/>
  <c r="AA57" i="6" a="1"/>
  <c r="AA57" i="6" s="1"/>
  <c r="AB57" i="6" a="1"/>
  <c r="AB57" i="6" s="1"/>
  <c r="AC57" i="6" a="1"/>
  <c r="AC57" i="6" s="1"/>
  <c r="AD57" i="6" a="1"/>
  <c r="AD57" i="6" s="1"/>
  <c r="AE57" i="6" a="1"/>
  <c r="AE57" i="6" s="1"/>
  <c r="AF57" i="6" a="1"/>
  <c r="AF57" i="6" s="1"/>
  <c r="AG57" i="6" a="1"/>
  <c r="AG57" i="6" s="1"/>
  <c r="AH57" i="6" a="1"/>
  <c r="AH57" i="6" s="1"/>
  <c r="AI57" i="6" a="1"/>
  <c r="AI57" i="6" s="1"/>
  <c r="AJ57" i="6" a="1"/>
  <c r="AJ57" i="6" s="1"/>
  <c r="AK57" i="6" a="1"/>
  <c r="AK57" i="6" s="1"/>
  <c r="AL57" i="6" a="1"/>
  <c r="AL57" i="6" s="1"/>
  <c r="AM57" i="6" a="1"/>
  <c r="AM57" i="6" s="1"/>
  <c r="AN57" i="6" a="1"/>
  <c r="AN57" i="6" s="1"/>
  <c r="AO57" i="6" a="1"/>
  <c r="AO57" i="6" s="1"/>
  <c r="AR57" i="6" a="1"/>
  <c r="AR57" i="6" s="1"/>
  <c r="AT57" i="6" a="1"/>
  <c r="AT57" i="6" s="1"/>
  <c r="AU57" i="6" a="1"/>
  <c r="AU57" i="6" s="1"/>
  <c r="AV57" i="6" a="1"/>
  <c r="AV57" i="6" s="1"/>
  <c r="AW57" i="6" a="1"/>
  <c r="AW57" i="6" s="1"/>
  <c r="B58" i="6" a="1"/>
  <c r="B58" i="6" s="1"/>
  <c r="C58" i="6" a="1"/>
  <c r="C58" i="6" s="1"/>
  <c r="D58" i="6" a="1"/>
  <c r="D58" i="6" s="1"/>
  <c r="E58" i="6" a="1"/>
  <c r="E58" i="6" s="1"/>
  <c r="F58" i="6" a="1"/>
  <c r="F58" i="6" s="1"/>
  <c r="G58" i="6" a="1"/>
  <c r="G58" i="6" s="1"/>
  <c r="H58" i="6" a="1"/>
  <c r="H58" i="6" s="1"/>
  <c r="I58" i="6" a="1"/>
  <c r="I58" i="6" s="1"/>
  <c r="J58" i="6" a="1"/>
  <c r="J58" i="6" s="1"/>
  <c r="K58" i="6" a="1"/>
  <c r="K58" i="6" s="1"/>
  <c r="Q58" i="6" a="1"/>
  <c r="Q58" i="6" s="1"/>
  <c r="W58" i="6" a="1"/>
  <c r="W58" i="6" s="1"/>
  <c r="X58" i="6" a="1"/>
  <c r="X58" i="6" s="1"/>
  <c r="Y58" i="6" a="1"/>
  <c r="Y58" i="6" s="1"/>
  <c r="Z58" i="6" a="1"/>
  <c r="Z58" i="6" s="1"/>
  <c r="AA58" i="6" a="1"/>
  <c r="AA58" i="6" s="1"/>
  <c r="AB58" i="6" a="1"/>
  <c r="AB58" i="6" s="1"/>
  <c r="AC58" i="6" a="1"/>
  <c r="AC58" i="6" s="1"/>
  <c r="AD58" i="6" a="1"/>
  <c r="AD58" i="6" s="1"/>
  <c r="AE58" i="6" a="1"/>
  <c r="AE58" i="6" s="1"/>
  <c r="AF58" i="6" a="1"/>
  <c r="AF58" i="6" s="1"/>
  <c r="AG58" i="6" a="1"/>
  <c r="AG58" i="6" s="1"/>
  <c r="AH58" i="6" a="1"/>
  <c r="AH58" i="6" s="1"/>
  <c r="AI58" i="6" a="1"/>
  <c r="AI58" i="6" s="1"/>
  <c r="AJ58" i="6" a="1"/>
  <c r="AJ58" i="6" s="1"/>
  <c r="AK58" i="6" a="1"/>
  <c r="AK58" i="6" s="1"/>
  <c r="AL58" i="6" a="1"/>
  <c r="AL58" i="6" s="1"/>
  <c r="AM58" i="6" a="1"/>
  <c r="AM58" i="6" s="1"/>
  <c r="AN58" i="6" a="1"/>
  <c r="AN58" i="6" s="1"/>
  <c r="AO58" i="6" a="1"/>
  <c r="AO58" i="6" s="1"/>
  <c r="AR58" i="6" a="1"/>
  <c r="AR58" i="6" s="1"/>
  <c r="AT58" i="6" a="1"/>
  <c r="AT58" i="6" s="1"/>
  <c r="AU58" i="6" a="1"/>
  <c r="AU58" i="6" s="1"/>
  <c r="AV58" i="6" a="1"/>
  <c r="AV58" i="6" s="1"/>
  <c r="AW58" i="6" a="1"/>
  <c r="AW58" i="6" s="1"/>
  <c r="B59" i="6" a="1"/>
  <c r="B59" i="6" s="1"/>
  <c r="C59" i="6" a="1"/>
  <c r="C59" i="6" s="1"/>
  <c r="D59" i="6" a="1"/>
  <c r="D59" i="6" s="1"/>
  <c r="E59" i="6" a="1"/>
  <c r="E59" i="6" s="1"/>
  <c r="F59" i="6" a="1"/>
  <c r="F59" i="6" s="1"/>
  <c r="G59" i="6" a="1"/>
  <c r="G59" i="6" s="1"/>
  <c r="H59" i="6" a="1"/>
  <c r="H59" i="6" s="1"/>
  <c r="I59" i="6" a="1"/>
  <c r="I59" i="6" s="1"/>
  <c r="J59" i="6" a="1"/>
  <c r="J59" i="6" s="1"/>
  <c r="K59" i="6" a="1"/>
  <c r="K59" i="6" s="1"/>
  <c r="Q59" i="6" a="1"/>
  <c r="Q59" i="6" s="1"/>
  <c r="W59" i="6" a="1"/>
  <c r="W59" i="6" s="1"/>
  <c r="X59" i="6" a="1"/>
  <c r="X59" i="6" s="1"/>
  <c r="Y59" i="6" a="1"/>
  <c r="Y59" i="6" s="1"/>
  <c r="Z59" i="6" a="1"/>
  <c r="Z59" i="6" s="1"/>
  <c r="AA59" i="6" a="1"/>
  <c r="AA59" i="6" s="1"/>
  <c r="AB59" i="6" a="1"/>
  <c r="AB59" i="6" s="1"/>
  <c r="AC59" i="6" a="1"/>
  <c r="AC59" i="6" s="1"/>
  <c r="AD59" i="6" a="1"/>
  <c r="AD59" i="6" s="1"/>
  <c r="AE59" i="6" a="1"/>
  <c r="AE59" i="6" s="1"/>
  <c r="AF59" i="6" a="1"/>
  <c r="AF59" i="6" s="1"/>
  <c r="AG59" i="6" a="1"/>
  <c r="AG59" i="6" s="1"/>
  <c r="AH59" i="6" a="1"/>
  <c r="AH59" i="6" s="1"/>
  <c r="AI59" i="6" a="1"/>
  <c r="AI59" i="6" s="1"/>
  <c r="AJ59" i="6" a="1"/>
  <c r="AJ59" i="6" s="1"/>
  <c r="AK59" i="6" a="1"/>
  <c r="AK59" i="6" s="1"/>
  <c r="AL59" i="6" a="1"/>
  <c r="AL59" i="6" s="1"/>
  <c r="AM59" i="6" a="1"/>
  <c r="AM59" i="6" s="1"/>
  <c r="AN59" i="6" a="1"/>
  <c r="AN59" i="6" s="1"/>
  <c r="AO59" i="6" a="1"/>
  <c r="AO59" i="6" s="1"/>
  <c r="AR59" i="6" a="1"/>
  <c r="AR59" i="6" s="1"/>
  <c r="AT59" i="6" a="1"/>
  <c r="AT59" i="6" s="1"/>
  <c r="AU59" i="6" a="1"/>
  <c r="AU59" i="6" s="1"/>
  <c r="AV59" i="6" a="1"/>
  <c r="AV59" i="6" s="1"/>
  <c r="AW59" i="6" a="1"/>
  <c r="AW59" i="6" s="1"/>
  <c r="B60" i="6" a="1"/>
  <c r="B60" i="6" s="1"/>
  <c r="C60" i="6" a="1"/>
  <c r="C60" i="6" s="1"/>
  <c r="D60" i="6" a="1"/>
  <c r="D60" i="6" s="1"/>
  <c r="E60" i="6" a="1"/>
  <c r="E60" i="6" s="1"/>
  <c r="F60" i="6" a="1"/>
  <c r="F60" i="6" s="1"/>
  <c r="G60" i="6" a="1"/>
  <c r="G60" i="6" s="1"/>
  <c r="H60" i="6" a="1"/>
  <c r="H60" i="6" s="1"/>
  <c r="I60" i="6" a="1"/>
  <c r="I60" i="6" s="1"/>
  <c r="J60" i="6" a="1"/>
  <c r="J60" i="6" s="1"/>
  <c r="K60" i="6" a="1"/>
  <c r="K60" i="6" s="1"/>
  <c r="Q60" i="6" a="1"/>
  <c r="Q60" i="6" s="1"/>
  <c r="W60" i="6" a="1"/>
  <c r="W60" i="6" s="1"/>
  <c r="X60" i="6" a="1"/>
  <c r="X60" i="6" s="1"/>
  <c r="Y60" i="6" a="1"/>
  <c r="Y60" i="6" s="1"/>
  <c r="Z60" i="6" a="1"/>
  <c r="Z60" i="6" s="1"/>
  <c r="AA60" i="6" a="1"/>
  <c r="AA60" i="6" s="1"/>
  <c r="AB60" i="6" a="1"/>
  <c r="AB60" i="6" s="1"/>
  <c r="AC60" i="6" a="1"/>
  <c r="AC60" i="6" s="1"/>
  <c r="AD60" i="6" a="1"/>
  <c r="AD60" i="6" s="1"/>
  <c r="AE60" i="6" a="1"/>
  <c r="AE60" i="6" s="1"/>
  <c r="AF60" i="6" a="1"/>
  <c r="AF60" i="6" s="1"/>
  <c r="AG60" i="6" a="1"/>
  <c r="AG60" i="6" s="1"/>
  <c r="AH60" i="6" a="1"/>
  <c r="AH60" i="6" s="1"/>
  <c r="AI60" i="6" a="1"/>
  <c r="AI60" i="6" s="1"/>
  <c r="AJ60" i="6" a="1"/>
  <c r="AJ60" i="6" s="1"/>
  <c r="AK60" i="6" a="1"/>
  <c r="AK60" i="6" s="1"/>
  <c r="AL60" i="6" a="1"/>
  <c r="AL60" i="6" s="1"/>
  <c r="AM60" i="6" a="1"/>
  <c r="AM60" i="6" s="1"/>
  <c r="AN60" i="6" a="1"/>
  <c r="AN60" i="6" s="1"/>
  <c r="AO60" i="6" a="1"/>
  <c r="AO60" i="6" s="1"/>
  <c r="AR60" i="6" a="1"/>
  <c r="AR60" i="6" s="1"/>
  <c r="AT60" i="6" a="1"/>
  <c r="AT60" i="6" s="1"/>
  <c r="AU60" i="6" a="1"/>
  <c r="AU60" i="6" s="1"/>
  <c r="AV60" i="6" a="1"/>
  <c r="AV60" i="6" s="1"/>
  <c r="AW60" i="6" a="1"/>
  <c r="AW60" i="6" s="1"/>
  <c r="B61" i="6" a="1"/>
  <c r="B61" i="6" s="1"/>
  <c r="C61" i="6" a="1"/>
  <c r="C61" i="6" s="1"/>
  <c r="D61" i="6" a="1"/>
  <c r="D61" i="6" s="1"/>
  <c r="E61" i="6" a="1"/>
  <c r="E61" i="6" s="1"/>
  <c r="F61" i="6" a="1"/>
  <c r="F61" i="6" s="1"/>
  <c r="G61" i="6" a="1"/>
  <c r="G61" i="6" s="1"/>
  <c r="H61" i="6" a="1"/>
  <c r="H61" i="6" s="1"/>
  <c r="I61" i="6" a="1"/>
  <c r="I61" i="6" s="1"/>
  <c r="J61" i="6" a="1"/>
  <c r="J61" i="6" s="1"/>
  <c r="K61" i="6" a="1"/>
  <c r="K61" i="6" s="1"/>
  <c r="Q61" i="6" a="1"/>
  <c r="Q61" i="6" s="1"/>
  <c r="W61" i="6" a="1"/>
  <c r="W61" i="6" s="1"/>
  <c r="X61" i="6" a="1"/>
  <c r="X61" i="6" s="1"/>
  <c r="Y61" i="6" a="1"/>
  <c r="Y61" i="6" s="1"/>
  <c r="Z61" i="6" a="1"/>
  <c r="Z61" i="6" s="1"/>
  <c r="AA61" i="6" a="1"/>
  <c r="AA61" i="6" s="1"/>
  <c r="AB61" i="6" a="1"/>
  <c r="AB61" i="6" s="1"/>
  <c r="AC61" i="6" a="1"/>
  <c r="AC61" i="6" s="1"/>
  <c r="AD61" i="6" a="1"/>
  <c r="AD61" i="6" s="1"/>
  <c r="AE61" i="6" a="1"/>
  <c r="AE61" i="6" s="1"/>
  <c r="AF61" i="6" a="1"/>
  <c r="AF61" i="6" s="1"/>
  <c r="AG61" i="6" a="1"/>
  <c r="AG61" i="6" s="1"/>
  <c r="AH61" i="6" a="1"/>
  <c r="AH61" i="6" s="1"/>
  <c r="AI61" i="6" a="1"/>
  <c r="AI61" i="6" s="1"/>
  <c r="AJ61" i="6" a="1"/>
  <c r="AJ61" i="6" s="1"/>
  <c r="AK61" i="6" a="1"/>
  <c r="AK61" i="6" s="1"/>
  <c r="AL61" i="6" a="1"/>
  <c r="AL61" i="6" s="1"/>
  <c r="AM61" i="6" a="1"/>
  <c r="AM61" i="6" s="1"/>
  <c r="AN61" i="6" a="1"/>
  <c r="AN61" i="6" s="1"/>
  <c r="AO61" i="6" a="1"/>
  <c r="AO61" i="6" s="1"/>
  <c r="AR61" i="6" a="1"/>
  <c r="AR61" i="6" s="1"/>
  <c r="AT61" i="6" a="1"/>
  <c r="AT61" i="6" s="1"/>
  <c r="AU61" i="6" a="1"/>
  <c r="AU61" i="6" s="1"/>
  <c r="AV61" i="6" a="1"/>
  <c r="AV61" i="6" s="1"/>
  <c r="AW61" i="6" a="1"/>
  <c r="AW61" i="6" s="1"/>
  <c r="B62" i="6" a="1"/>
  <c r="B62" i="6" s="1"/>
  <c r="C62" i="6" a="1"/>
  <c r="C62" i="6" s="1"/>
  <c r="D62" i="6" a="1"/>
  <c r="D62" i="6" s="1"/>
  <c r="E62" i="6" a="1"/>
  <c r="E62" i="6" s="1"/>
  <c r="F62" i="6" a="1"/>
  <c r="F62" i="6" s="1"/>
  <c r="G62" i="6" a="1"/>
  <c r="G62" i="6" s="1"/>
  <c r="H62" i="6" a="1"/>
  <c r="H62" i="6" s="1"/>
  <c r="I62" i="6" a="1"/>
  <c r="I62" i="6" s="1"/>
  <c r="J62" i="6" a="1"/>
  <c r="J62" i="6" s="1"/>
  <c r="K62" i="6" a="1"/>
  <c r="K62" i="6" s="1"/>
  <c r="Q62" i="6" a="1"/>
  <c r="Q62" i="6" s="1"/>
  <c r="W62" i="6" a="1"/>
  <c r="W62" i="6" s="1"/>
  <c r="X62" i="6" a="1"/>
  <c r="X62" i="6" s="1"/>
  <c r="Y62" i="6" a="1"/>
  <c r="Y62" i="6" s="1"/>
  <c r="Z62" i="6" a="1"/>
  <c r="Z62" i="6" s="1"/>
  <c r="AA62" i="6" a="1"/>
  <c r="AA62" i="6" s="1"/>
  <c r="AB62" i="6" a="1"/>
  <c r="AB62" i="6" s="1"/>
  <c r="AC62" i="6" a="1"/>
  <c r="AC62" i="6" s="1"/>
  <c r="AD62" i="6" a="1"/>
  <c r="AD62" i="6" s="1"/>
  <c r="AE62" i="6" a="1"/>
  <c r="AE62" i="6" s="1"/>
  <c r="AF62" i="6" a="1"/>
  <c r="AF62" i="6" s="1"/>
  <c r="AG62" i="6" a="1"/>
  <c r="AG62" i="6" s="1"/>
  <c r="AH62" i="6" a="1"/>
  <c r="AH62" i="6" s="1"/>
  <c r="AI62" i="6" a="1"/>
  <c r="AI62" i="6" s="1"/>
  <c r="AJ62" i="6" a="1"/>
  <c r="AJ62" i="6" s="1"/>
  <c r="AK62" i="6" a="1"/>
  <c r="AK62" i="6" s="1"/>
  <c r="AL62" i="6" a="1"/>
  <c r="AL62" i="6" s="1"/>
  <c r="AM62" i="6" a="1"/>
  <c r="AM62" i="6" s="1"/>
  <c r="AN62" i="6" a="1"/>
  <c r="AN62" i="6" s="1"/>
  <c r="AO62" i="6" a="1"/>
  <c r="AO62" i="6" s="1"/>
  <c r="AR62" i="6" a="1"/>
  <c r="AR62" i="6" s="1"/>
  <c r="AT62" i="6" a="1"/>
  <c r="AT62" i="6" s="1"/>
  <c r="AU62" i="6" a="1"/>
  <c r="AU62" i="6" s="1"/>
  <c r="AV62" i="6" a="1"/>
  <c r="AV62" i="6" s="1"/>
  <c r="AW62" i="6" a="1"/>
  <c r="AW62" i="6" s="1"/>
  <c r="B63" i="6" a="1"/>
  <c r="B63" i="6" s="1"/>
  <c r="C63" i="6" a="1"/>
  <c r="C63" i="6" s="1"/>
  <c r="D63" i="6" a="1"/>
  <c r="D63" i="6" s="1"/>
  <c r="E63" i="6" a="1"/>
  <c r="E63" i="6" s="1"/>
  <c r="F63" i="6" a="1"/>
  <c r="F63" i="6" s="1"/>
  <c r="G63" i="6" a="1"/>
  <c r="G63" i="6" s="1"/>
  <c r="H63" i="6" a="1"/>
  <c r="H63" i="6" s="1"/>
  <c r="I63" i="6" a="1"/>
  <c r="I63" i="6" s="1"/>
  <c r="J63" i="6" a="1"/>
  <c r="J63" i="6" s="1"/>
  <c r="K63" i="6" a="1"/>
  <c r="K63" i="6" s="1"/>
  <c r="Q63" i="6" a="1"/>
  <c r="Q63" i="6" s="1"/>
  <c r="W63" i="6" a="1"/>
  <c r="W63" i="6" s="1"/>
  <c r="X63" i="6" a="1"/>
  <c r="X63" i="6" s="1"/>
  <c r="Y63" i="6" a="1"/>
  <c r="Y63" i="6" s="1"/>
  <c r="Z63" i="6" a="1"/>
  <c r="Z63" i="6" s="1"/>
  <c r="AA63" i="6" a="1"/>
  <c r="AA63" i="6" s="1"/>
  <c r="AB63" i="6" a="1"/>
  <c r="AB63" i="6" s="1"/>
  <c r="AC63" i="6" a="1"/>
  <c r="AC63" i="6" s="1"/>
  <c r="AD63" i="6" a="1"/>
  <c r="AD63" i="6" s="1"/>
  <c r="AE63" i="6" a="1"/>
  <c r="AE63" i="6" s="1"/>
  <c r="AF63" i="6" a="1"/>
  <c r="AF63" i="6" s="1"/>
  <c r="AG63" i="6" a="1"/>
  <c r="AG63" i="6" s="1"/>
  <c r="AH63" i="6" a="1"/>
  <c r="AH63" i="6" s="1"/>
  <c r="AI63" i="6" a="1"/>
  <c r="AI63" i="6" s="1"/>
  <c r="AJ63" i="6" a="1"/>
  <c r="AJ63" i="6" s="1"/>
  <c r="AK63" i="6" a="1"/>
  <c r="AK63" i="6" s="1"/>
  <c r="AL63" i="6" a="1"/>
  <c r="AL63" i="6" s="1"/>
  <c r="AM63" i="6" a="1"/>
  <c r="AM63" i="6" s="1"/>
  <c r="AN63" i="6" a="1"/>
  <c r="AN63" i="6" s="1"/>
  <c r="AO63" i="6" a="1"/>
  <c r="AO63" i="6" s="1"/>
  <c r="AR63" i="6" a="1"/>
  <c r="AR63" i="6" s="1"/>
  <c r="AT63" i="6" a="1"/>
  <c r="AT63" i="6" s="1"/>
  <c r="AU63" i="6" a="1"/>
  <c r="AU63" i="6" s="1"/>
  <c r="AV63" i="6" a="1"/>
  <c r="AV63" i="6" s="1"/>
  <c r="AW63" i="6" a="1"/>
  <c r="AW63" i="6" s="1"/>
  <c r="B64" i="6" a="1"/>
  <c r="B64" i="6" s="1"/>
  <c r="C64" i="6" a="1"/>
  <c r="C64" i="6" s="1"/>
  <c r="D64" i="6" a="1"/>
  <c r="D64" i="6" s="1"/>
  <c r="E64" i="6" a="1"/>
  <c r="E64" i="6" s="1"/>
  <c r="F64" i="6" a="1"/>
  <c r="F64" i="6" s="1"/>
  <c r="G64" i="6" a="1"/>
  <c r="G64" i="6" s="1"/>
  <c r="H64" i="6" a="1"/>
  <c r="H64" i="6" s="1"/>
  <c r="I64" i="6" a="1"/>
  <c r="I64" i="6" s="1"/>
  <c r="J64" i="6" a="1"/>
  <c r="J64" i="6" s="1"/>
  <c r="K64" i="6" a="1"/>
  <c r="K64" i="6" s="1"/>
  <c r="Q64" i="6" a="1"/>
  <c r="Q64" i="6" s="1"/>
  <c r="W64" i="6" a="1"/>
  <c r="W64" i="6" s="1"/>
  <c r="X64" i="6" a="1"/>
  <c r="X64" i="6" s="1"/>
  <c r="Y64" i="6" a="1"/>
  <c r="Y64" i="6" s="1"/>
  <c r="Z64" i="6" a="1"/>
  <c r="Z64" i="6" s="1"/>
  <c r="AA64" i="6" a="1"/>
  <c r="AA64" i="6" s="1"/>
  <c r="AB64" i="6" a="1"/>
  <c r="AB64" i="6" s="1"/>
  <c r="AC64" i="6" a="1"/>
  <c r="AC64" i="6" s="1"/>
  <c r="AD64" i="6" a="1"/>
  <c r="AD64" i="6" s="1"/>
  <c r="AE64" i="6" a="1"/>
  <c r="AE64" i="6" s="1"/>
  <c r="AF64" i="6" a="1"/>
  <c r="AF64" i="6" s="1"/>
  <c r="AG64" i="6" a="1"/>
  <c r="AG64" i="6" s="1"/>
  <c r="AH64" i="6" a="1"/>
  <c r="AH64" i="6" s="1"/>
  <c r="AI64" i="6" a="1"/>
  <c r="AI64" i="6" s="1"/>
  <c r="AJ64" i="6" a="1"/>
  <c r="AJ64" i="6" s="1"/>
  <c r="AK64" i="6" a="1"/>
  <c r="AK64" i="6" s="1"/>
  <c r="AL64" i="6" a="1"/>
  <c r="AL64" i="6" s="1"/>
  <c r="AM64" i="6" a="1"/>
  <c r="AM64" i="6" s="1"/>
  <c r="AN64" i="6" a="1"/>
  <c r="AN64" i="6" s="1"/>
  <c r="AO64" i="6" a="1"/>
  <c r="AO64" i="6" s="1"/>
  <c r="AR64" i="6" a="1"/>
  <c r="AR64" i="6" s="1"/>
  <c r="AT64" i="6" a="1"/>
  <c r="AT64" i="6" s="1"/>
  <c r="AU64" i="6" a="1"/>
  <c r="AU64" i="6" s="1"/>
  <c r="AV64" i="6" a="1"/>
  <c r="AV64" i="6" s="1"/>
  <c r="AW64" i="6" a="1"/>
  <c r="AW64" i="6" s="1"/>
  <c r="B65" i="6" a="1"/>
  <c r="B65" i="6" s="1"/>
  <c r="C65" i="6" a="1"/>
  <c r="C65" i="6" s="1"/>
  <c r="D65" i="6" a="1"/>
  <c r="D65" i="6" s="1"/>
  <c r="E65" i="6" a="1"/>
  <c r="E65" i="6" s="1"/>
  <c r="F65" i="6" a="1"/>
  <c r="F65" i="6" s="1"/>
  <c r="G65" i="6" a="1"/>
  <c r="G65" i="6" s="1"/>
  <c r="H65" i="6" a="1"/>
  <c r="H65" i="6" s="1"/>
  <c r="I65" i="6" a="1"/>
  <c r="I65" i="6" s="1"/>
  <c r="J65" i="6" a="1"/>
  <c r="J65" i="6" s="1"/>
  <c r="K65" i="6" a="1"/>
  <c r="K65" i="6" s="1"/>
  <c r="Q65" i="6" a="1"/>
  <c r="Q65" i="6" s="1"/>
  <c r="W65" i="6" a="1"/>
  <c r="W65" i="6" s="1"/>
  <c r="X65" i="6" a="1"/>
  <c r="X65" i="6" s="1"/>
  <c r="Y65" i="6" a="1"/>
  <c r="Y65" i="6" s="1"/>
  <c r="Z65" i="6" a="1"/>
  <c r="Z65" i="6" s="1"/>
  <c r="AA65" i="6" a="1"/>
  <c r="AA65" i="6" s="1"/>
  <c r="AB65" i="6" a="1"/>
  <c r="AB65" i="6" s="1"/>
  <c r="AC65" i="6" a="1"/>
  <c r="AC65" i="6" s="1"/>
  <c r="AD65" i="6" a="1"/>
  <c r="AD65" i="6" s="1"/>
  <c r="AE65" i="6" a="1"/>
  <c r="AE65" i="6" s="1"/>
  <c r="AF65" i="6" a="1"/>
  <c r="AF65" i="6" s="1"/>
  <c r="AG65" i="6" a="1"/>
  <c r="AG65" i="6" s="1"/>
  <c r="AH65" i="6" a="1"/>
  <c r="AH65" i="6" s="1"/>
  <c r="AI65" i="6" a="1"/>
  <c r="AI65" i="6" s="1"/>
  <c r="AJ65" i="6" a="1"/>
  <c r="AJ65" i="6" s="1"/>
  <c r="AK65" i="6" a="1"/>
  <c r="AK65" i="6" s="1"/>
  <c r="AL65" i="6" a="1"/>
  <c r="AL65" i="6" s="1"/>
  <c r="AM65" i="6" a="1"/>
  <c r="AM65" i="6" s="1"/>
  <c r="AN65" i="6" a="1"/>
  <c r="AN65" i="6" s="1"/>
  <c r="AO65" i="6" a="1"/>
  <c r="AO65" i="6" s="1"/>
  <c r="AR65" i="6" a="1"/>
  <c r="AR65" i="6" s="1"/>
  <c r="AT65" i="6" a="1"/>
  <c r="AT65" i="6" s="1"/>
  <c r="AU65" i="6" a="1"/>
  <c r="AU65" i="6" s="1"/>
  <c r="AV65" i="6" a="1"/>
  <c r="AV65" i="6" s="1"/>
  <c r="AW65" i="6" a="1"/>
  <c r="AW65" i="6" s="1"/>
  <c r="B66" i="6" a="1"/>
  <c r="B66" i="6" s="1"/>
  <c r="C66" i="6" a="1"/>
  <c r="C66" i="6" s="1"/>
  <c r="D66" i="6" a="1"/>
  <c r="D66" i="6" s="1"/>
  <c r="E66" i="6" a="1"/>
  <c r="E66" i="6" s="1"/>
  <c r="F66" i="6" a="1"/>
  <c r="F66" i="6" s="1"/>
  <c r="G66" i="6" a="1"/>
  <c r="G66" i="6" s="1"/>
  <c r="H66" i="6" a="1"/>
  <c r="H66" i="6" s="1"/>
  <c r="I66" i="6" a="1"/>
  <c r="I66" i="6" s="1"/>
  <c r="J66" i="6" a="1"/>
  <c r="J66" i="6" s="1"/>
  <c r="K66" i="6" a="1"/>
  <c r="K66" i="6" s="1"/>
  <c r="Q66" i="6" a="1"/>
  <c r="Q66" i="6" s="1"/>
  <c r="W66" i="6" a="1"/>
  <c r="W66" i="6" s="1"/>
  <c r="X66" i="6" a="1"/>
  <c r="X66" i="6" s="1"/>
  <c r="Y66" i="6" a="1"/>
  <c r="Y66" i="6" s="1"/>
  <c r="Z66" i="6" a="1"/>
  <c r="Z66" i="6" s="1"/>
  <c r="AA66" i="6" a="1"/>
  <c r="AA66" i="6" s="1"/>
  <c r="AB66" i="6" a="1"/>
  <c r="AB66" i="6" s="1"/>
  <c r="AC66" i="6" a="1"/>
  <c r="AC66" i="6" s="1"/>
  <c r="AD66" i="6" a="1"/>
  <c r="AD66" i="6" s="1"/>
  <c r="AE66" i="6" a="1"/>
  <c r="AE66" i="6" s="1"/>
  <c r="AF66" i="6" a="1"/>
  <c r="AF66" i="6" s="1"/>
  <c r="AG66" i="6" a="1"/>
  <c r="AG66" i="6" s="1"/>
  <c r="AH66" i="6" a="1"/>
  <c r="AH66" i="6" s="1"/>
  <c r="AI66" i="6" a="1"/>
  <c r="AI66" i="6" s="1"/>
  <c r="AJ66" i="6" a="1"/>
  <c r="AJ66" i="6" s="1"/>
  <c r="AK66" i="6" a="1"/>
  <c r="AK66" i="6" s="1"/>
  <c r="AL66" i="6" a="1"/>
  <c r="AL66" i="6" s="1"/>
  <c r="AM66" i="6" a="1"/>
  <c r="AM66" i="6" s="1"/>
  <c r="AN66" i="6" a="1"/>
  <c r="AN66" i="6" s="1"/>
  <c r="AO66" i="6" a="1"/>
  <c r="AO66" i="6" s="1"/>
  <c r="AR66" i="6" a="1"/>
  <c r="AR66" i="6" s="1"/>
  <c r="AT66" i="6" a="1"/>
  <c r="AT66" i="6" s="1"/>
  <c r="AU66" i="6" a="1"/>
  <c r="AU66" i="6" s="1"/>
  <c r="AV66" i="6" a="1"/>
  <c r="AV66" i="6" s="1"/>
  <c r="AW66" i="6" a="1"/>
  <c r="AW66" i="6" s="1"/>
  <c r="B67" i="6" a="1"/>
  <c r="B67" i="6" s="1"/>
  <c r="C67" i="6" a="1"/>
  <c r="C67" i="6" s="1"/>
  <c r="D67" i="6" a="1"/>
  <c r="D67" i="6" s="1"/>
  <c r="E67" i="6" a="1"/>
  <c r="E67" i="6" s="1"/>
  <c r="F67" i="6" a="1"/>
  <c r="F67" i="6" s="1"/>
  <c r="G67" i="6" a="1"/>
  <c r="G67" i="6" s="1"/>
  <c r="H67" i="6" a="1"/>
  <c r="H67" i="6" s="1"/>
  <c r="I67" i="6" a="1"/>
  <c r="I67" i="6" s="1"/>
  <c r="J67" i="6" a="1"/>
  <c r="J67" i="6" s="1"/>
  <c r="K67" i="6" a="1"/>
  <c r="K67" i="6" s="1"/>
  <c r="Q67" i="6" a="1"/>
  <c r="Q67" i="6" s="1"/>
  <c r="W67" i="6" a="1"/>
  <c r="W67" i="6" s="1"/>
  <c r="X67" i="6" a="1"/>
  <c r="X67" i="6" s="1"/>
  <c r="Y67" i="6" a="1"/>
  <c r="Y67" i="6" s="1"/>
  <c r="Z67" i="6" a="1"/>
  <c r="Z67" i="6" s="1"/>
  <c r="AA67" i="6" a="1"/>
  <c r="AA67" i="6" s="1"/>
  <c r="AB67" i="6" a="1"/>
  <c r="AB67" i="6" s="1"/>
  <c r="AC67" i="6" a="1"/>
  <c r="AC67" i="6" s="1"/>
  <c r="AD67" i="6" a="1"/>
  <c r="AD67" i="6" s="1"/>
  <c r="AE67" i="6" a="1"/>
  <c r="AE67" i="6" s="1"/>
  <c r="AF67" i="6" a="1"/>
  <c r="AF67" i="6" s="1"/>
  <c r="AG67" i="6" a="1"/>
  <c r="AG67" i="6" s="1"/>
  <c r="AH67" i="6" a="1"/>
  <c r="AH67" i="6" s="1"/>
  <c r="AI67" i="6" a="1"/>
  <c r="AI67" i="6" s="1"/>
  <c r="AJ67" i="6" a="1"/>
  <c r="AJ67" i="6" s="1"/>
  <c r="AK67" i="6" a="1"/>
  <c r="AK67" i="6" s="1"/>
  <c r="AL67" i="6" a="1"/>
  <c r="AL67" i="6" s="1"/>
  <c r="AM67" i="6" a="1"/>
  <c r="AM67" i="6" s="1"/>
  <c r="AN67" i="6" a="1"/>
  <c r="AN67" i="6" s="1"/>
  <c r="AO67" i="6" a="1"/>
  <c r="AO67" i="6" s="1"/>
  <c r="AR67" i="6" a="1"/>
  <c r="AR67" i="6" s="1"/>
  <c r="AT67" i="6" a="1"/>
  <c r="AT67" i="6" s="1"/>
  <c r="AU67" i="6" a="1"/>
  <c r="AU67" i="6" s="1"/>
  <c r="AV67" i="6" a="1"/>
  <c r="AV67" i="6" s="1"/>
  <c r="AW67" i="6" a="1"/>
  <c r="AW67" i="6" s="1"/>
  <c r="B68" i="6" a="1"/>
  <c r="B68" i="6" s="1"/>
  <c r="C68" i="6" a="1"/>
  <c r="C68" i="6" s="1"/>
  <c r="D68" i="6" a="1"/>
  <c r="D68" i="6" s="1"/>
  <c r="E68" i="6" a="1"/>
  <c r="E68" i="6" s="1"/>
  <c r="F68" i="6" a="1"/>
  <c r="F68" i="6" s="1"/>
  <c r="G68" i="6" a="1"/>
  <c r="G68" i="6" s="1"/>
  <c r="H68" i="6" a="1"/>
  <c r="H68" i="6" s="1"/>
  <c r="I68" i="6" a="1"/>
  <c r="I68" i="6" s="1"/>
  <c r="J68" i="6" a="1"/>
  <c r="J68" i="6" s="1"/>
  <c r="K68" i="6" a="1"/>
  <c r="K68" i="6" s="1"/>
  <c r="Q68" i="6" a="1"/>
  <c r="Q68" i="6" s="1"/>
  <c r="W68" i="6" a="1"/>
  <c r="W68" i="6" s="1"/>
  <c r="X68" i="6" a="1"/>
  <c r="X68" i="6" s="1"/>
  <c r="Y68" i="6" a="1"/>
  <c r="Y68" i="6" s="1"/>
  <c r="Z68" i="6" a="1"/>
  <c r="Z68" i="6" s="1"/>
  <c r="AA68" i="6" a="1"/>
  <c r="AA68" i="6" s="1"/>
  <c r="AB68" i="6" a="1"/>
  <c r="AB68" i="6" s="1"/>
  <c r="AC68" i="6" a="1"/>
  <c r="AC68" i="6" s="1"/>
  <c r="AD68" i="6" a="1"/>
  <c r="AD68" i="6" s="1"/>
  <c r="AE68" i="6" a="1"/>
  <c r="AE68" i="6" s="1"/>
  <c r="AF68" i="6" a="1"/>
  <c r="AF68" i="6" s="1"/>
  <c r="AG68" i="6" a="1"/>
  <c r="AG68" i="6" s="1"/>
  <c r="AH68" i="6" a="1"/>
  <c r="AH68" i="6" s="1"/>
  <c r="AI68" i="6" a="1"/>
  <c r="AI68" i="6" s="1"/>
  <c r="AJ68" i="6" a="1"/>
  <c r="AJ68" i="6" s="1"/>
  <c r="AK68" i="6" a="1"/>
  <c r="AK68" i="6" s="1"/>
  <c r="AL68" i="6" a="1"/>
  <c r="AL68" i="6" s="1"/>
  <c r="AM68" i="6" a="1"/>
  <c r="AM68" i="6" s="1"/>
  <c r="AN68" i="6" a="1"/>
  <c r="AN68" i="6" s="1"/>
  <c r="AO68" i="6" a="1"/>
  <c r="AO68" i="6" s="1"/>
  <c r="AR68" i="6" a="1"/>
  <c r="AR68" i="6" s="1"/>
  <c r="AT68" i="6" a="1"/>
  <c r="AT68" i="6" s="1"/>
  <c r="AU68" i="6" a="1"/>
  <c r="AU68" i="6" s="1"/>
  <c r="AV68" i="6" a="1"/>
  <c r="AV68" i="6" s="1"/>
  <c r="AW68" i="6" a="1"/>
  <c r="AW68" i="6" s="1"/>
  <c r="B69" i="6" a="1"/>
  <c r="B69" i="6" s="1"/>
  <c r="C69" i="6" a="1"/>
  <c r="C69" i="6" s="1"/>
  <c r="D69" i="6" a="1"/>
  <c r="D69" i="6" s="1"/>
  <c r="E69" i="6" a="1"/>
  <c r="E69" i="6" s="1"/>
  <c r="F69" i="6" a="1"/>
  <c r="F69" i="6" s="1"/>
  <c r="G69" i="6" a="1"/>
  <c r="G69" i="6" s="1"/>
  <c r="H69" i="6" a="1"/>
  <c r="H69" i="6" s="1"/>
  <c r="I69" i="6" a="1"/>
  <c r="I69" i="6" s="1"/>
  <c r="J69" i="6" a="1"/>
  <c r="J69" i="6" s="1"/>
  <c r="K69" i="6" a="1"/>
  <c r="K69" i="6" s="1"/>
  <c r="Q69" i="6" a="1"/>
  <c r="Q69" i="6" s="1"/>
  <c r="W69" i="6" a="1"/>
  <c r="W69" i="6" s="1"/>
  <c r="X69" i="6" a="1"/>
  <c r="X69" i="6" s="1"/>
  <c r="Y69" i="6" a="1"/>
  <c r="Y69" i="6" s="1"/>
  <c r="Z69" i="6" a="1"/>
  <c r="Z69" i="6" s="1"/>
  <c r="AA69" i="6" a="1"/>
  <c r="AA69" i="6" s="1"/>
  <c r="AB69" i="6" a="1"/>
  <c r="AB69" i="6" s="1"/>
  <c r="AC69" i="6" a="1"/>
  <c r="AC69" i="6" s="1"/>
  <c r="AD69" i="6" a="1"/>
  <c r="AD69" i="6" s="1"/>
  <c r="AE69" i="6" a="1"/>
  <c r="AE69" i="6" s="1"/>
  <c r="AF69" i="6" a="1"/>
  <c r="AF69" i="6" s="1"/>
  <c r="AG69" i="6" a="1"/>
  <c r="AG69" i="6" s="1"/>
  <c r="AH69" i="6" a="1"/>
  <c r="AH69" i="6" s="1"/>
  <c r="AI69" i="6" a="1"/>
  <c r="AI69" i="6" s="1"/>
  <c r="AJ69" i="6" a="1"/>
  <c r="AJ69" i="6" s="1"/>
  <c r="AK69" i="6" a="1"/>
  <c r="AK69" i="6" s="1"/>
  <c r="AL69" i="6" a="1"/>
  <c r="AL69" i="6" s="1"/>
  <c r="AM69" i="6" a="1"/>
  <c r="AM69" i="6" s="1"/>
  <c r="AN69" i="6" a="1"/>
  <c r="AN69" i="6" s="1"/>
  <c r="AO69" i="6" a="1"/>
  <c r="AO69" i="6" s="1"/>
  <c r="AR69" i="6" a="1"/>
  <c r="AR69" i="6" s="1"/>
  <c r="AT69" i="6" a="1"/>
  <c r="AT69" i="6" s="1"/>
  <c r="AU69" i="6" a="1"/>
  <c r="AU69" i="6" s="1"/>
  <c r="AV69" i="6" a="1"/>
  <c r="AV69" i="6" s="1"/>
  <c r="AW69" i="6" a="1"/>
  <c r="AW69" i="6" s="1"/>
  <c r="B70" i="6" a="1"/>
  <c r="B70" i="6" s="1"/>
  <c r="C70" i="6" a="1"/>
  <c r="C70" i="6" s="1"/>
  <c r="D70" i="6" a="1"/>
  <c r="D70" i="6" s="1"/>
  <c r="E70" i="6" a="1"/>
  <c r="E70" i="6" s="1"/>
  <c r="F70" i="6" a="1"/>
  <c r="F70" i="6" s="1"/>
  <c r="G70" i="6" a="1"/>
  <c r="G70" i="6" s="1"/>
  <c r="H70" i="6" a="1"/>
  <c r="H70" i="6" s="1"/>
  <c r="I70" i="6" a="1"/>
  <c r="I70" i="6" s="1"/>
  <c r="J70" i="6" a="1"/>
  <c r="J70" i="6" s="1"/>
  <c r="K70" i="6" a="1"/>
  <c r="K70" i="6" s="1"/>
  <c r="Q70" i="6" a="1"/>
  <c r="Q70" i="6" s="1"/>
  <c r="W70" i="6" a="1"/>
  <c r="W70" i="6" s="1"/>
  <c r="X70" i="6" a="1"/>
  <c r="X70" i="6" s="1"/>
  <c r="Y70" i="6" a="1"/>
  <c r="Y70" i="6" s="1"/>
  <c r="Z70" i="6" a="1"/>
  <c r="Z70" i="6" s="1"/>
  <c r="AA70" i="6" a="1"/>
  <c r="AA70" i="6" s="1"/>
  <c r="AB70" i="6" a="1"/>
  <c r="AB70" i="6" s="1"/>
  <c r="AC70" i="6" a="1"/>
  <c r="AC70" i="6" s="1"/>
  <c r="AD70" i="6" a="1"/>
  <c r="AD70" i="6" s="1"/>
  <c r="AE70" i="6" a="1"/>
  <c r="AE70" i="6" s="1"/>
  <c r="AF70" i="6" a="1"/>
  <c r="AF70" i="6" s="1"/>
  <c r="AG70" i="6" a="1"/>
  <c r="AG70" i="6" s="1"/>
  <c r="AH70" i="6" a="1"/>
  <c r="AH70" i="6" s="1"/>
  <c r="AI70" i="6" a="1"/>
  <c r="AI70" i="6" s="1"/>
  <c r="AJ70" i="6" a="1"/>
  <c r="AJ70" i="6" s="1"/>
  <c r="AK70" i="6" a="1"/>
  <c r="AK70" i="6" s="1"/>
  <c r="AL70" i="6" a="1"/>
  <c r="AL70" i="6" s="1"/>
  <c r="AM70" i="6" a="1"/>
  <c r="AM70" i="6" s="1"/>
  <c r="AN70" i="6" a="1"/>
  <c r="AN70" i="6" s="1"/>
  <c r="AO70" i="6" a="1"/>
  <c r="AO70" i="6" s="1"/>
  <c r="AR70" i="6" a="1"/>
  <c r="AR70" i="6" s="1"/>
  <c r="AT70" i="6" a="1"/>
  <c r="AT70" i="6" s="1"/>
  <c r="AU70" i="6" a="1"/>
  <c r="AU70" i="6" s="1"/>
  <c r="AV70" i="6" a="1"/>
  <c r="AV70" i="6" s="1"/>
  <c r="AW70" i="6" a="1"/>
  <c r="AW70" i="6" s="1"/>
  <c r="B71" i="6" a="1"/>
  <c r="B71" i="6" s="1"/>
  <c r="C71" i="6" a="1"/>
  <c r="C71" i="6" s="1"/>
  <c r="D71" i="6" a="1"/>
  <c r="D71" i="6" s="1"/>
  <c r="E71" i="6" a="1"/>
  <c r="E71" i="6" s="1"/>
  <c r="F71" i="6" a="1"/>
  <c r="F71" i="6" s="1"/>
  <c r="G71" i="6" a="1"/>
  <c r="G71" i="6" s="1"/>
  <c r="H71" i="6" a="1"/>
  <c r="H71" i="6" s="1"/>
  <c r="I71" i="6" a="1"/>
  <c r="I71" i="6" s="1"/>
  <c r="J71" i="6" a="1"/>
  <c r="J71" i="6" s="1"/>
  <c r="K71" i="6" a="1"/>
  <c r="K71" i="6" s="1"/>
  <c r="Q71" i="6" a="1"/>
  <c r="Q71" i="6" s="1"/>
  <c r="W71" i="6" a="1"/>
  <c r="W71" i="6" s="1"/>
  <c r="X71" i="6" a="1"/>
  <c r="X71" i="6" s="1"/>
  <c r="Y71" i="6" a="1"/>
  <c r="Y71" i="6" s="1"/>
  <c r="Z71" i="6" a="1"/>
  <c r="Z71" i="6" s="1"/>
  <c r="AA71" i="6" a="1"/>
  <c r="AA71" i="6" s="1"/>
  <c r="AB71" i="6" a="1"/>
  <c r="AB71" i="6" s="1"/>
  <c r="AC71" i="6" a="1"/>
  <c r="AC71" i="6" s="1"/>
  <c r="AD71" i="6" a="1"/>
  <c r="AD71" i="6" s="1"/>
  <c r="AE71" i="6" a="1"/>
  <c r="AE71" i="6" s="1"/>
  <c r="AF71" i="6" a="1"/>
  <c r="AF71" i="6" s="1"/>
  <c r="AG71" i="6" a="1"/>
  <c r="AG71" i="6" s="1"/>
  <c r="AH71" i="6" a="1"/>
  <c r="AH71" i="6" s="1"/>
  <c r="AI71" i="6" a="1"/>
  <c r="AI71" i="6" s="1"/>
  <c r="AJ71" i="6" a="1"/>
  <c r="AJ71" i="6" s="1"/>
  <c r="AK71" i="6" a="1"/>
  <c r="AK71" i="6" s="1"/>
  <c r="AL71" i="6" a="1"/>
  <c r="AL71" i="6" s="1"/>
  <c r="AM71" i="6" a="1"/>
  <c r="AM71" i="6" s="1"/>
  <c r="AN71" i="6" a="1"/>
  <c r="AN71" i="6" s="1"/>
  <c r="AO71" i="6" a="1"/>
  <c r="AO71" i="6" s="1"/>
  <c r="AR71" i="6" a="1"/>
  <c r="AR71" i="6" s="1"/>
  <c r="AT71" i="6" a="1"/>
  <c r="AT71" i="6" s="1"/>
  <c r="AU71" i="6" a="1"/>
  <c r="AU71" i="6" s="1"/>
  <c r="AV71" i="6" a="1"/>
  <c r="AV71" i="6" s="1"/>
  <c r="AW71" i="6" a="1"/>
  <c r="AW71" i="6" s="1"/>
  <c r="B72" i="6" a="1"/>
  <c r="B72" i="6" s="1"/>
  <c r="C72" i="6" a="1"/>
  <c r="C72" i="6" s="1"/>
  <c r="D72" i="6" a="1"/>
  <c r="D72" i="6" s="1"/>
  <c r="E72" i="6" a="1"/>
  <c r="E72" i="6" s="1"/>
  <c r="F72" i="6" a="1"/>
  <c r="F72" i="6" s="1"/>
  <c r="G72" i="6" a="1"/>
  <c r="G72" i="6" s="1"/>
  <c r="H72" i="6" a="1"/>
  <c r="H72" i="6" s="1"/>
  <c r="I72" i="6" a="1"/>
  <c r="I72" i="6" s="1"/>
  <c r="J72" i="6" a="1"/>
  <c r="J72" i="6" s="1"/>
  <c r="K72" i="6" a="1"/>
  <c r="K72" i="6" s="1"/>
  <c r="Q72" i="6" a="1"/>
  <c r="Q72" i="6" s="1"/>
  <c r="W72" i="6" a="1"/>
  <c r="W72" i="6" s="1"/>
  <c r="X72" i="6" a="1"/>
  <c r="X72" i="6" s="1"/>
  <c r="Y72" i="6" a="1"/>
  <c r="Y72" i="6" s="1"/>
  <c r="Z72" i="6" a="1"/>
  <c r="Z72" i="6" s="1"/>
  <c r="AA72" i="6" a="1"/>
  <c r="AA72" i="6" s="1"/>
  <c r="AB72" i="6" a="1"/>
  <c r="AB72" i="6" s="1"/>
  <c r="AC72" i="6" a="1"/>
  <c r="AC72" i="6" s="1"/>
  <c r="AD72" i="6" a="1"/>
  <c r="AD72" i="6" s="1"/>
  <c r="AE72" i="6" a="1"/>
  <c r="AE72" i="6" s="1"/>
  <c r="AF72" i="6" a="1"/>
  <c r="AF72" i="6" s="1"/>
  <c r="AG72" i="6" a="1"/>
  <c r="AG72" i="6" s="1"/>
  <c r="AH72" i="6" a="1"/>
  <c r="AH72" i="6" s="1"/>
  <c r="AI72" i="6" a="1"/>
  <c r="AI72" i="6" s="1"/>
  <c r="AJ72" i="6" a="1"/>
  <c r="AJ72" i="6" s="1"/>
  <c r="AK72" i="6" a="1"/>
  <c r="AK72" i="6" s="1"/>
  <c r="AL72" i="6" a="1"/>
  <c r="AL72" i="6" s="1"/>
  <c r="AM72" i="6" a="1"/>
  <c r="AM72" i="6" s="1"/>
  <c r="AN72" i="6" a="1"/>
  <c r="AN72" i="6" s="1"/>
  <c r="AO72" i="6" a="1"/>
  <c r="AO72" i="6" s="1"/>
  <c r="AR72" i="6" a="1"/>
  <c r="AR72" i="6" s="1"/>
  <c r="AT72" i="6" a="1"/>
  <c r="AT72" i="6" s="1"/>
  <c r="AU72" i="6" a="1"/>
  <c r="AU72" i="6" s="1"/>
  <c r="AV72" i="6" a="1"/>
  <c r="AV72" i="6" s="1"/>
  <c r="AW72" i="6" a="1"/>
  <c r="AW72" i="6" s="1"/>
  <c r="B73" i="6" a="1"/>
  <c r="B73" i="6" s="1"/>
  <c r="C73" i="6" a="1"/>
  <c r="C73" i="6" s="1"/>
  <c r="D73" i="6" a="1"/>
  <c r="D73" i="6" s="1"/>
  <c r="E73" i="6" a="1"/>
  <c r="E73" i="6" s="1"/>
  <c r="F73" i="6" a="1"/>
  <c r="F73" i="6" s="1"/>
  <c r="G73" i="6" a="1"/>
  <c r="G73" i="6" s="1"/>
  <c r="H73" i="6" a="1"/>
  <c r="H73" i="6" s="1"/>
  <c r="I73" i="6" a="1"/>
  <c r="I73" i="6" s="1"/>
  <c r="J73" i="6" a="1"/>
  <c r="J73" i="6" s="1"/>
  <c r="K73" i="6" a="1"/>
  <c r="K73" i="6" s="1"/>
  <c r="Q73" i="6" a="1"/>
  <c r="Q73" i="6" s="1"/>
  <c r="W73" i="6" a="1"/>
  <c r="W73" i="6" s="1"/>
  <c r="X73" i="6" a="1"/>
  <c r="X73" i="6" s="1"/>
  <c r="Y73" i="6" a="1"/>
  <c r="Y73" i="6" s="1"/>
  <c r="Z73" i="6" a="1"/>
  <c r="Z73" i="6" s="1"/>
  <c r="AA73" i="6" a="1"/>
  <c r="AA73" i="6" s="1"/>
  <c r="AB73" i="6" a="1"/>
  <c r="AB73" i="6" s="1"/>
  <c r="AC73" i="6" a="1"/>
  <c r="AC73" i="6" s="1"/>
  <c r="AD73" i="6" a="1"/>
  <c r="AD73" i="6" s="1"/>
  <c r="AE73" i="6" a="1"/>
  <c r="AE73" i="6" s="1"/>
  <c r="AF73" i="6" a="1"/>
  <c r="AF73" i="6" s="1"/>
  <c r="AG73" i="6" a="1"/>
  <c r="AG73" i="6" s="1"/>
  <c r="AH73" i="6" a="1"/>
  <c r="AH73" i="6" s="1"/>
  <c r="AI73" i="6" a="1"/>
  <c r="AI73" i="6" s="1"/>
  <c r="AJ73" i="6" a="1"/>
  <c r="AJ73" i="6" s="1"/>
  <c r="AK73" i="6" a="1"/>
  <c r="AK73" i="6" s="1"/>
  <c r="AL73" i="6" a="1"/>
  <c r="AL73" i="6" s="1"/>
  <c r="AM73" i="6" a="1"/>
  <c r="AM73" i="6" s="1"/>
  <c r="AN73" i="6" a="1"/>
  <c r="AN73" i="6" s="1"/>
  <c r="AO73" i="6" a="1"/>
  <c r="AO73" i="6" s="1"/>
  <c r="AR73" i="6" a="1"/>
  <c r="AR73" i="6" s="1"/>
  <c r="AT73" i="6" a="1"/>
  <c r="AT73" i="6" s="1"/>
  <c r="AU73" i="6" a="1"/>
  <c r="AU73" i="6" s="1"/>
  <c r="AV73" i="6" a="1"/>
  <c r="AV73" i="6" s="1"/>
  <c r="AW73" i="6" a="1"/>
  <c r="AW73" i="6" s="1"/>
  <c r="B74" i="6" a="1"/>
  <c r="B74" i="6" s="1"/>
  <c r="C74" i="6" a="1"/>
  <c r="C74" i="6" s="1"/>
  <c r="D74" i="6" a="1"/>
  <c r="D74" i="6" s="1"/>
  <c r="E74" i="6" a="1"/>
  <c r="E74" i="6" s="1"/>
  <c r="F74" i="6" a="1"/>
  <c r="F74" i="6" s="1"/>
  <c r="G74" i="6" a="1"/>
  <c r="G74" i="6" s="1"/>
  <c r="H74" i="6" a="1"/>
  <c r="H74" i="6" s="1"/>
  <c r="I74" i="6" a="1"/>
  <c r="I74" i="6" s="1"/>
  <c r="J74" i="6" a="1"/>
  <c r="J74" i="6" s="1"/>
  <c r="K74" i="6" a="1"/>
  <c r="K74" i="6" s="1"/>
  <c r="Q74" i="6" a="1"/>
  <c r="Q74" i="6" s="1"/>
  <c r="W74" i="6" a="1"/>
  <c r="W74" i="6" s="1"/>
  <c r="X74" i="6" a="1"/>
  <c r="X74" i="6" s="1"/>
  <c r="Y74" i="6" a="1"/>
  <c r="Y74" i="6" s="1"/>
  <c r="Z74" i="6" a="1"/>
  <c r="Z74" i="6" s="1"/>
  <c r="AA74" i="6" a="1"/>
  <c r="AA74" i="6" s="1"/>
  <c r="AB74" i="6" a="1"/>
  <c r="AB74" i="6" s="1"/>
  <c r="AC74" i="6" a="1"/>
  <c r="AC74" i="6" s="1"/>
  <c r="AD74" i="6" a="1"/>
  <c r="AD74" i="6" s="1"/>
  <c r="AE74" i="6" a="1"/>
  <c r="AE74" i="6" s="1"/>
  <c r="AF74" i="6" a="1"/>
  <c r="AF74" i="6" s="1"/>
  <c r="AG74" i="6" a="1"/>
  <c r="AG74" i="6" s="1"/>
  <c r="AH74" i="6" a="1"/>
  <c r="AH74" i="6" s="1"/>
  <c r="AI74" i="6" a="1"/>
  <c r="AI74" i="6" s="1"/>
  <c r="AJ74" i="6" a="1"/>
  <c r="AJ74" i="6" s="1"/>
  <c r="AK74" i="6" a="1"/>
  <c r="AK74" i="6" s="1"/>
  <c r="AL74" i="6" a="1"/>
  <c r="AL74" i="6" s="1"/>
  <c r="AM74" i="6" a="1"/>
  <c r="AM74" i="6" s="1"/>
  <c r="AN74" i="6" a="1"/>
  <c r="AN74" i="6" s="1"/>
  <c r="AO74" i="6" a="1"/>
  <c r="AO74" i="6" s="1"/>
  <c r="AR74" i="6" a="1"/>
  <c r="AR74" i="6" s="1"/>
  <c r="AT74" i="6" a="1"/>
  <c r="AT74" i="6" s="1"/>
  <c r="AU74" i="6" a="1"/>
  <c r="AU74" i="6" s="1"/>
  <c r="AV74" i="6" a="1"/>
  <c r="AV74" i="6" s="1"/>
  <c r="AW74" i="6" a="1"/>
  <c r="AW74" i="6" s="1"/>
  <c r="B75" i="6" a="1"/>
  <c r="B75" i="6" s="1"/>
  <c r="C75" i="6" a="1"/>
  <c r="C75" i="6" s="1"/>
  <c r="D75" i="6" a="1"/>
  <c r="D75" i="6" s="1"/>
  <c r="E75" i="6" a="1"/>
  <c r="E75" i="6" s="1"/>
  <c r="F75" i="6" a="1"/>
  <c r="F75" i="6" s="1"/>
  <c r="G75" i="6" a="1"/>
  <c r="G75" i="6" s="1"/>
  <c r="H75" i="6" a="1"/>
  <c r="H75" i="6" s="1"/>
  <c r="I75" i="6" a="1"/>
  <c r="I75" i="6" s="1"/>
  <c r="J75" i="6" a="1"/>
  <c r="J75" i="6" s="1"/>
  <c r="K75" i="6" a="1"/>
  <c r="K75" i="6" s="1"/>
  <c r="Q75" i="6" a="1"/>
  <c r="Q75" i="6" s="1"/>
  <c r="W75" i="6" a="1"/>
  <c r="W75" i="6" s="1"/>
  <c r="X75" i="6" a="1"/>
  <c r="X75" i="6" s="1"/>
  <c r="Y75" i="6" a="1"/>
  <c r="Y75" i="6" s="1"/>
  <c r="Z75" i="6" a="1"/>
  <c r="Z75" i="6" s="1"/>
  <c r="AA75" i="6" a="1"/>
  <c r="AA75" i="6" s="1"/>
  <c r="AB75" i="6" a="1"/>
  <c r="AB75" i="6" s="1"/>
  <c r="AC75" i="6" a="1"/>
  <c r="AC75" i="6" s="1"/>
  <c r="AD75" i="6" a="1"/>
  <c r="AD75" i="6" s="1"/>
  <c r="AE75" i="6" a="1"/>
  <c r="AE75" i="6" s="1"/>
  <c r="AF75" i="6" a="1"/>
  <c r="AF75" i="6" s="1"/>
  <c r="AG75" i="6" a="1"/>
  <c r="AG75" i="6" s="1"/>
  <c r="AH75" i="6" a="1"/>
  <c r="AH75" i="6" s="1"/>
  <c r="AI75" i="6" a="1"/>
  <c r="AI75" i="6" s="1"/>
  <c r="AJ75" i="6" a="1"/>
  <c r="AJ75" i="6" s="1"/>
  <c r="AK75" i="6" a="1"/>
  <c r="AK75" i="6" s="1"/>
  <c r="AL75" i="6" a="1"/>
  <c r="AL75" i="6" s="1"/>
  <c r="AM75" i="6" a="1"/>
  <c r="AM75" i="6" s="1"/>
  <c r="AN75" i="6" a="1"/>
  <c r="AN75" i="6" s="1"/>
  <c r="AO75" i="6" a="1"/>
  <c r="AO75" i="6" s="1"/>
  <c r="AR75" i="6" a="1"/>
  <c r="AR75" i="6" s="1"/>
  <c r="AT75" i="6" a="1"/>
  <c r="AT75" i="6" s="1"/>
  <c r="AU75" i="6" a="1"/>
  <c r="AU75" i="6" s="1"/>
  <c r="AV75" i="6" a="1"/>
  <c r="AV75" i="6" s="1"/>
  <c r="AW75" i="6" a="1"/>
  <c r="AW75" i="6" s="1"/>
  <c r="B76" i="6" a="1"/>
  <c r="B76" i="6" s="1"/>
  <c r="C76" i="6" a="1"/>
  <c r="C76" i="6" s="1"/>
  <c r="D76" i="6" a="1"/>
  <c r="D76" i="6" s="1"/>
  <c r="E76" i="6" a="1"/>
  <c r="E76" i="6" s="1"/>
  <c r="F76" i="6" a="1"/>
  <c r="F76" i="6" s="1"/>
  <c r="G76" i="6" a="1"/>
  <c r="G76" i="6" s="1"/>
  <c r="H76" i="6" a="1"/>
  <c r="H76" i="6" s="1"/>
  <c r="I76" i="6" a="1"/>
  <c r="I76" i="6" s="1"/>
  <c r="J76" i="6" a="1"/>
  <c r="J76" i="6" s="1"/>
  <c r="K76" i="6" a="1"/>
  <c r="K76" i="6" s="1"/>
  <c r="Q76" i="6" a="1"/>
  <c r="Q76" i="6" s="1"/>
  <c r="W76" i="6" a="1"/>
  <c r="W76" i="6" s="1"/>
  <c r="X76" i="6" a="1"/>
  <c r="X76" i="6" s="1"/>
  <c r="Y76" i="6" a="1"/>
  <c r="Y76" i="6" s="1"/>
  <c r="Z76" i="6" a="1"/>
  <c r="Z76" i="6" s="1"/>
  <c r="AA76" i="6" a="1"/>
  <c r="AA76" i="6" s="1"/>
  <c r="AB76" i="6" a="1"/>
  <c r="AB76" i="6" s="1"/>
  <c r="AC76" i="6" a="1"/>
  <c r="AC76" i="6" s="1"/>
  <c r="AD76" i="6" a="1"/>
  <c r="AD76" i="6" s="1"/>
  <c r="AE76" i="6" a="1"/>
  <c r="AE76" i="6" s="1"/>
  <c r="AF76" i="6" a="1"/>
  <c r="AF76" i="6" s="1"/>
  <c r="AG76" i="6" a="1"/>
  <c r="AG76" i="6" s="1"/>
  <c r="AH76" i="6" a="1"/>
  <c r="AH76" i="6" s="1"/>
  <c r="AI76" i="6" a="1"/>
  <c r="AI76" i="6" s="1"/>
  <c r="AJ76" i="6" a="1"/>
  <c r="AJ76" i="6" s="1"/>
  <c r="AK76" i="6" a="1"/>
  <c r="AK76" i="6" s="1"/>
  <c r="AL76" i="6" a="1"/>
  <c r="AL76" i="6" s="1"/>
  <c r="AM76" i="6" a="1"/>
  <c r="AM76" i="6" s="1"/>
  <c r="AN76" i="6" a="1"/>
  <c r="AN76" i="6" s="1"/>
  <c r="AO76" i="6" a="1"/>
  <c r="AO76" i="6" s="1"/>
  <c r="AR76" i="6" a="1"/>
  <c r="AR76" i="6" s="1"/>
  <c r="AT76" i="6" a="1"/>
  <c r="AT76" i="6" s="1"/>
  <c r="AU76" i="6" a="1"/>
  <c r="AU76" i="6" s="1"/>
  <c r="AV76" i="6" a="1"/>
  <c r="AV76" i="6" s="1"/>
  <c r="AW76" i="6" a="1"/>
  <c r="AW76" i="6" s="1"/>
  <c r="B77" i="6" a="1"/>
  <c r="B77" i="6" s="1"/>
  <c r="C77" i="6" a="1"/>
  <c r="C77" i="6" s="1"/>
  <c r="D77" i="6" a="1"/>
  <c r="D77" i="6" s="1"/>
  <c r="E77" i="6" a="1"/>
  <c r="E77" i="6" s="1"/>
  <c r="F77" i="6" a="1"/>
  <c r="F77" i="6" s="1"/>
  <c r="G77" i="6" a="1"/>
  <c r="G77" i="6" s="1"/>
  <c r="H77" i="6" a="1"/>
  <c r="H77" i="6" s="1"/>
  <c r="I77" i="6" a="1"/>
  <c r="I77" i="6" s="1"/>
  <c r="J77" i="6" a="1"/>
  <c r="J77" i="6" s="1"/>
  <c r="K77" i="6" a="1"/>
  <c r="K77" i="6" s="1"/>
  <c r="Q77" i="6" a="1"/>
  <c r="Q77" i="6" s="1"/>
  <c r="W77" i="6" a="1"/>
  <c r="W77" i="6" s="1"/>
  <c r="X77" i="6" a="1"/>
  <c r="X77" i="6" s="1"/>
  <c r="Y77" i="6" a="1"/>
  <c r="Y77" i="6" s="1"/>
  <c r="Z77" i="6" a="1"/>
  <c r="Z77" i="6" s="1"/>
  <c r="AA77" i="6" a="1"/>
  <c r="AA77" i="6" s="1"/>
  <c r="AB77" i="6" a="1"/>
  <c r="AB77" i="6" s="1"/>
  <c r="AC77" i="6" a="1"/>
  <c r="AC77" i="6" s="1"/>
  <c r="AD77" i="6" a="1"/>
  <c r="AD77" i="6" s="1"/>
  <c r="AE77" i="6" a="1"/>
  <c r="AE77" i="6" s="1"/>
  <c r="AF77" i="6" a="1"/>
  <c r="AF77" i="6" s="1"/>
  <c r="AG77" i="6" a="1"/>
  <c r="AG77" i="6" s="1"/>
  <c r="AH77" i="6" a="1"/>
  <c r="AH77" i="6" s="1"/>
  <c r="AI77" i="6" a="1"/>
  <c r="AI77" i="6" s="1"/>
  <c r="AJ77" i="6" a="1"/>
  <c r="AJ77" i="6" s="1"/>
  <c r="AK77" i="6" a="1"/>
  <c r="AK77" i="6" s="1"/>
  <c r="AL77" i="6" a="1"/>
  <c r="AL77" i="6" s="1"/>
  <c r="AM77" i="6" a="1"/>
  <c r="AM77" i="6" s="1"/>
  <c r="AN77" i="6" a="1"/>
  <c r="AN77" i="6" s="1"/>
  <c r="AO77" i="6" a="1"/>
  <c r="AO77" i="6" s="1"/>
  <c r="AR77" i="6" a="1"/>
  <c r="AR77" i="6" s="1"/>
  <c r="AT77" i="6" a="1"/>
  <c r="AT77" i="6" s="1"/>
  <c r="AU77" i="6" a="1"/>
  <c r="AU77" i="6" s="1"/>
  <c r="AV77" i="6" a="1"/>
  <c r="AV77" i="6" s="1"/>
  <c r="AW77" i="6" a="1"/>
  <c r="AW77" i="6" s="1"/>
  <c r="B78" i="6" a="1"/>
  <c r="B78" i="6" s="1"/>
  <c r="C78" i="6" a="1"/>
  <c r="C78" i="6" s="1"/>
  <c r="D78" i="6" a="1"/>
  <c r="D78" i="6" s="1"/>
  <c r="E78" i="6" a="1"/>
  <c r="E78" i="6" s="1"/>
  <c r="F78" i="6" a="1"/>
  <c r="F78" i="6" s="1"/>
  <c r="G78" i="6" a="1"/>
  <c r="G78" i="6" s="1"/>
  <c r="H78" i="6" a="1"/>
  <c r="H78" i="6" s="1"/>
  <c r="I78" i="6" a="1"/>
  <c r="I78" i="6" s="1"/>
  <c r="J78" i="6" a="1"/>
  <c r="J78" i="6" s="1"/>
  <c r="K78" i="6" a="1"/>
  <c r="K78" i="6" s="1"/>
  <c r="Q78" i="6" a="1"/>
  <c r="Q78" i="6" s="1"/>
  <c r="W78" i="6" a="1"/>
  <c r="W78" i="6" s="1"/>
  <c r="X78" i="6" a="1"/>
  <c r="X78" i="6" s="1"/>
  <c r="Y78" i="6" a="1"/>
  <c r="Y78" i="6" s="1"/>
  <c r="Z78" i="6" a="1"/>
  <c r="Z78" i="6" s="1"/>
  <c r="AA78" i="6" a="1"/>
  <c r="AA78" i="6" s="1"/>
  <c r="AB78" i="6" a="1"/>
  <c r="AB78" i="6" s="1"/>
  <c r="AC78" i="6" a="1"/>
  <c r="AC78" i="6" s="1"/>
  <c r="AD78" i="6" a="1"/>
  <c r="AD78" i="6" s="1"/>
  <c r="AE78" i="6" a="1"/>
  <c r="AE78" i="6" s="1"/>
  <c r="AF78" i="6" a="1"/>
  <c r="AF78" i="6" s="1"/>
  <c r="AG78" i="6" a="1"/>
  <c r="AG78" i="6" s="1"/>
  <c r="AH78" i="6" a="1"/>
  <c r="AH78" i="6" s="1"/>
  <c r="AI78" i="6" a="1"/>
  <c r="AI78" i="6" s="1"/>
  <c r="AJ78" i="6" a="1"/>
  <c r="AJ78" i="6" s="1"/>
  <c r="AK78" i="6" a="1"/>
  <c r="AK78" i="6" s="1"/>
  <c r="AL78" i="6" a="1"/>
  <c r="AL78" i="6" s="1"/>
  <c r="AM78" i="6" a="1"/>
  <c r="AM78" i="6" s="1"/>
  <c r="AN78" i="6" a="1"/>
  <c r="AN78" i="6" s="1"/>
  <c r="AO78" i="6" a="1"/>
  <c r="AO78" i="6" s="1"/>
  <c r="AR78" i="6" a="1"/>
  <c r="AR78" i="6" s="1"/>
  <c r="AT78" i="6" a="1"/>
  <c r="AT78" i="6" s="1"/>
  <c r="AU78" i="6" a="1"/>
  <c r="AU78" i="6" s="1"/>
  <c r="AV78" i="6" a="1"/>
  <c r="AV78" i="6" s="1"/>
  <c r="AW78" i="6" a="1"/>
  <c r="AW78" i="6" s="1"/>
  <c r="B79" i="6" a="1"/>
  <c r="B79" i="6" s="1"/>
  <c r="C79" i="6" a="1"/>
  <c r="C79" i="6" s="1"/>
  <c r="D79" i="6" a="1"/>
  <c r="D79" i="6" s="1"/>
  <c r="E79" i="6" a="1"/>
  <c r="E79" i="6" s="1"/>
  <c r="F79" i="6" a="1"/>
  <c r="F79" i="6" s="1"/>
  <c r="G79" i="6" a="1"/>
  <c r="G79" i="6" s="1"/>
  <c r="H79" i="6" a="1"/>
  <c r="H79" i="6" s="1"/>
  <c r="I79" i="6" a="1"/>
  <c r="I79" i="6" s="1"/>
  <c r="J79" i="6" a="1"/>
  <c r="J79" i="6" s="1"/>
  <c r="K79" i="6" a="1"/>
  <c r="K79" i="6" s="1"/>
  <c r="Q79" i="6" a="1"/>
  <c r="Q79" i="6" s="1"/>
  <c r="W79" i="6" a="1"/>
  <c r="W79" i="6" s="1"/>
  <c r="X79" i="6" a="1"/>
  <c r="X79" i="6" s="1"/>
  <c r="Y79" i="6" a="1"/>
  <c r="Y79" i="6" s="1"/>
  <c r="Z79" i="6" a="1"/>
  <c r="Z79" i="6" s="1"/>
  <c r="AA79" i="6" a="1"/>
  <c r="AA79" i="6" s="1"/>
  <c r="AB79" i="6" a="1"/>
  <c r="AB79" i="6" s="1"/>
  <c r="AC79" i="6" a="1"/>
  <c r="AC79" i="6" s="1"/>
  <c r="AD79" i="6" a="1"/>
  <c r="AD79" i="6" s="1"/>
  <c r="AE79" i="6" a="1"/>
  <c r="AE79" i="6" s="1"/>
  <c r="AF79" i="6" a="1"/>
  <c r="AF79" i="6" s="1"/>
  <c r="AG79" i="6" a="1"/>
  <c r="AG79" i="6" s="1"/>
  <c r="AH79" i="6" a="1"/>
  <c r="AH79" i="6" s="1"/>
  <c r="AI79" i="6" a="1"/>
  <c r="AI79" i="6" s="1"/>
  <c r="AJ79" i="6" a="1"/>
  <c r="AJ79" i="6" s="1"/>
  <c r="AK79" i="6" a="1"/>
  <c r="AK79" i="6" s="1"/>
  <c r="AL79" i="6" a="1"/>
  <c r="AL79" i="6" s="1"/>
  <c r="AM79" i="6" a="1"/>
  <c r="AM79" i="6" s="1"/>
  <c r="AN79" i="6" a="1"/>
  <c r="AN79" i="6" s="1"/>
  <c r="AO79" i="6" a="1"/>
  <c r="AO79" i="6" s="1"/>
  <c r="AR79" i="6" a="1"/>
  <c r="AR79" i="6" s="1"/>
  <c r="AT79" i="6" a="1"/>
  <c r="AT79" i="6" s="1"/>
  <c r="AU79" i="6" a="1"/>
  <c r="AU79" i="6" s="1"/>
  <c r="AV79" i="6" a="1"/>
  <c r="AV79" i="6" s="1"/>
  <c r="AW79" i="6" a="1"/>
  <c r="AW79" i="6" s="1"/>
  <c r="B80" i="6" a="1"/>
  <c r="B80" i="6" s="1"/>
  <c r="C80" i="6" a="1"/>
  <c r="C80" i="6" s="1"/>
  <c r="D80" i="6" a="1"/>
  <c r="D80" i="6" s="1"/>
  <c r="E80" i="6" a="1"/>
  <c r="E80" i="6" s="1"/>
  <c r="F80" i="6" a="1"/>
  <c r="F80" i="6" s="1"/>
  <c r="G80" i="6" a="1"/>
  <c r="G80" i="6" s="1"/>
  <c r="H80" i="6" a="1"/>
  <c r="H80" i="6" s="1"/>
  <c r="I80" i="6" a="1"/>
  <c r="I80" i="6" s="1"/>
  <c r="J80" i="6" a="1"/>
  <c r="J80" i="6" s="1"/>
  <c r="K80" i="6" a="1"/>
  <c r="K80" i="6" s="1"/>
  <c r="Q80" i="6" a="1"/>
  <c r="Q80" i="6" s="1"/>
  <c r="W80" i="6" a="1"/>
  <c r="W80" i="6" s="1"/>
  <c r="X80" i="6" a="1"/>
  <c r="X80" i="6" s="1"/>
  <c r="Y80" i="6" a="1"/>
  <c r="Y80" i="6" s="1"/>
  <c r="Z80" i="6" a="1"/>
  <c r="Z80" i="6" s="1"/>
  <c r="AA80" i="6" a="1"/>
  <c r="AA80" i="6" s="1"/>
  <c r="AB80" i="6" a="1"/>
  <c r="AB80" i="6" s="1"/>
  <c r="AC80" i="6" a="1"/>
  <c r="AC80" i="6" s="1"/>
  <c r="AD80" i="6" a="1"/>
  <c r="AD80" i="6" s="1"/>
  <c r="AE80" i="6" a="1"/>
  <c r="AE80" i="6" s="1"/>
  <c r="AF80" i="6" a="1"/>
  <c r="AF80" i="6" s="1"/>
  <c r="AG80" i="6" a="1"/>
  <c r="AG80" i="6" s="1"/>
  <c r="AH80" i="6" a="1"/>
  <c r="AH80" i="6" s="1"/>
  <c r="AI80" i="6" a="1"/>
  <c r="AI80" i="6" s="1"/>
  <c r="AJ80" i="6" a="1"/>
  <c r="AJ80" i="6" s="1"/>
  <c r="AK80" i="6" a="1"/>
  <c r="AK80" i="6" s="1"/>
  <c r="AL80" i="6" a="1"/>
  <c r="AL80" i="6" s="1"/>
  <c r="AM80" i="6" a="1"/>
  <c r="AM80" i="6" s="1"/>
  <c r="AN80" i="6" a="1"/>
  <c r="AN80" i="6" s="1"/>
  <c r="AO80" i="6" a="1"/>
  <c r="AO80" i="6" s="1"/>
  <c r="AR80" i="6" a="1"/>
  <c r="AR80" i="6" s="1"/>
  <c r="AT80" i="6" a="1"/>
  <c r="AT80" i="6" s="1"/>
  <c r="AU80" i="6" a="1"/>
  <c r="AU80" i="6" s="1"/>
  <c r="AV80" i="6" a="1"/>
  <c r="AV80" i="6" s="1"/>
  <c r="AW80" i="6" a="1"/>
  <c r="AW80" i="6" s="1"/>
  <c r="B81" i="6" a="1"/>
  <c r="B81" i="6" s="1"/>
  <c r="C81" i="6" a="1"/>
  <c r="C81" i="6" s="1"/>
  <c r="D81" i="6" a="1"/>
  <c r="D81" i="6" s="1"/>
  <c r="E81" i="6" a="1"/>
  <c r="E81" i="6" s="1"/>
  <c r="F81" i="6" a="1"/>
  <c r="F81" i="6" s="1"/>
  <c r="G81" i="6" a="1"/>
  <c r="G81" i="6" s="1"/>
  <c r="H81" i="6" a="1"/>
  <c r="H81" i="6" s="1"/>
  <c r="I81" i="6" a="1"/>
  <c r="I81" i="6" s="1"/>
  <c r="J81" i="6" a="1"/>
  <c r="J81" i="6" s="1"/>
  <c r="K81" i="6" a="1"/>
  <c r="K81" i="6" s="1"/>
  <c r="Q81" i="6" a="1"/>
  <c r="Q81" i="6" s="1"/>
  <c r="W81" i="6" a="1"/>
  <c r="W81" i="6" s="1"/>
  <c r="X81" i="6" a="1"/>
  <c r="X81" i="6" s="1"/>
  <c r="Y81" i="6" a="1"/>
  <c r="Y81" i="6" s="1"/>
  <c r="Z81" i="6" a="1"/>
  <c r="Z81" i="6" s="1"/>
  <c r="AA81" i="6" a="1"/>
  <c r="AA81" i="6" s="1"/>
  <c r="AB81" i="6" a="1"/>
  <c r="AB81" i="6" s="1"/>
  <c r="AC81" i="6" a="1"/>
  <c r="AC81" i="6" s="1"/>
  <c r="AD81" i="6" a="1"/>
  <c r="AD81" i="6" s="1"/>
  <c r="AE81" i="6" a="1"/>
  <c r="AE81" i="6" s="1"/>
  <c r="AF81" i="6" a="1"/>
  <c r="AF81" i="6" s="1"/>
  <c r="AG81" i="6" a="1"/>
  <c r="AG81" i="6" s="1"/>
  <c r="AH81" i="6" a="1"/>
  <c r="AH81" i="6" s="1"/>
  <c r="AI81" i="6" a="1"/>
  <c r="AI81" i="6" s="1"/>
  <c r="AJ81" i="6" a="1"/>
  <c r="AJ81" i="6" s="1"/>
  <c r="AK81" i="6" a="1"/>
  <c r="AK81" i="6" s="1"/>
  <c r="AL81" i="6" a="1"/>
  <c r="AL81" i="6" s="1"/>
  <c r="AM81" i="6" a="1"/>
  <c r="AM81" i="6" s="1"/>
  <c r="AN81" i="6" a="1"/>
  <c r="AN81" i="6" s="1"/>
  <c r="AO81" i="6" a="1"/>
  <c r="AO81" i="6" s="1"/>
  <c r="AR81" i="6" a="1"/>
  <c r="AR81" i="6" s="1"/>
  <c r="AT81" i="6" a="1"/>
  <c r="AT81" i="6" s="1"/>
  <c r="AU81" i="6" a="1"/>
  <c r="AU81" i="6" s="1"/>
  <c r="AV81" i="6" a="1"/>
  <c r="AV81" i="6" s="1"/>
  <c r="AW81" i="6" a="1"/>
  <c r="AW81" i="6" s="1"/>
  <c r="B82" i="6" a="1"/>
  <c r="B82" i="6" s="1"/>
  <c r="C82" i="6" a="1"/>
  <c r="C82" i="6" s="1"/>
  <c r="D82" i="6" a="1"/>
  <c r="D82" i="6" s="1"/>
  <c r="E82" i="6" a="1"/>
  <c r="E82" i="6" s="1"/>
  <c r="F82" i="6" a="1"/>
  <c r="F82" i="6" s="1"/>
  <c r="G82" i="6" a="1"/>
  <c r="G82" i="6" s="1"/>
  <c r="H82" i="6" a="1"/>
  <c r="H82" i="6" s="1"/>
  <c r="I82" i="6" a="1"/>
  <c r="I82" i="6" s="1"/>
  <c r="J82" i="6" a="1"/>
  <c r="J82" i="6" s="1"/>
  <c r="K82" i="6" a="1"/>
  <c r="K82" i="6" s="1"/>
  <c r="Q82" i="6" a="1"/>
  <c r="Q82" i="6" s="1"/>
  <c r="W82" i="6" a="1"/>
  <c r="W82" i="6" s="1"/>
  <c r="X82" i="6" a="1"/>
  <c r="X82" i="6" s="1"/>
  <c r="Y82" i="6" a="1"/>
  <c r="Y82" i="6" s="1"/>
  <c r="Z82" i="6" a="1"/>
  <c r="Z82" i="6" s="1"/>
  <c r="AA82" i="6" a="1"/>
  <c r="AA82" i="6" s="1"/>
  <c r="AB82" i="6" a="1"/>
  <c r="AB82" i="6" s="1"/>
  <c r="AC82" i="6" a="1"/>
  <c r="AC82" i="6" s="1"/>
  <c r="AD82" i="6" a="1"/>
  <c r="AD82" i="6" s="1"/>
  <c r="AE82" i="6" a="1"/>
  <c r="AE82" i="6" s="1"/>
  <c r="AF82" i="6" a="1"/>
  <c r="AF82" i="6" s="1"/>
  <c r="AG82" i="6" a="1"/>
  <c r="AG82" i="6" s="1"/>
  <c r="AH82" i="6" a="1"/>
  <c r="AH82" i="6" s="1"/>
  <c r="AI82" i="6" a="1"/>
  <c r="AI82" i="6" s="1"/>
  <c r="AJ82" i="6" a="1"/>
  <c r="AJ82" i="6" s="1"/>
  <c r="AK82" i="6" a="1"/>
  <c r="AK82" i="6" s="1"/>
  <c r="AL82" i="6" a="1"/>
  <c r="AL82" i="6" s="1"/>
  <c r="AM82" i="6" a="1"/>
  <c r="AM82" i="6" s="1"/>
  <c r="AN82" i="6" a="1"/>
  <c r="AN82" i="6" s="1"/>
  <c r="AO82" i="6" a="1"/>
  <c r="AO82" i="6" s="1"/>
  <c r="AR82" i="6" a="1"/>
  <c r="AR82" i="6" s="1"/>
  <c r="AT82" i="6" a="1"/>
  <c r="AT82" i="6" s="1"/>
  <c r="AU82" i="6" a="1"/>
  <c r="AU82" i="6" s="1"/>
  <c r="AV82" i="6" a="1"/>
  <c r="AV82" i="6" s="1"/>
  <c r="AW82" i="6" a="1"/>
  <c r="AW82" i="6" s="1"/>
  <c r="B83" i="6" a="1"/>
  <c r="B83" i="6" s="1"/>
  <c r="C83" i="6" a="1"/>
  <c r="C83" i="6" s="1"/>
  <c r="D83" i="6" a="1"/>
  <c r="D83" i="6" s="1"/>
  <c r="E83" i="6" a="1"/>
  <c r="E83" i="6" s="1"/>
  <c r="F83" i="6" a="1"/>
  <c r="F83" i="6" s="1"/>
  <c r="G83" i="6" a="1"/>
  <c r="G83" i="6" s="1"/>
  <c r="H83" i="6" a="1"/>
  <c r="H83" i="6" s="1"/>
  <c r="I83" i="6" a="1"/>
  <c r="I83" i="6" s="1"/>
  <c r="J83" i="6" a="1"/>
  <c r="J83" i="6" s="1"/>
  <c r="K83" i="6" a="1"/>
  <c r="K83" i="6" s="1"/>
  <c r="Q83" i="6" a="1"/>
  <c r="Q83" i="6" s="1"/>
  <c r="W83" i="6" a="1"/>
  <c r="W83" i="6" s="1"/>
  <c r="X83" i="6" a="1"/>
  <c r="X83" i="6" s="1"/>
  <c r="Y83" i="6" a="1"/>
  <c r="Y83" i="6" s="1"/>
  <c r="Z83" i="6" a="1"/>
  <c r="Z83" i="6" s="1"/>
  <c r="AA83" i="6" a="1"/>
  <c r="AA83" i="6" s="1"/>
  <c r="AB83" i="6" a="1"/>
  <c r="AB83" i="6" s="1"/>
  <c r="AC83" i="6" a="1"/>
  <c r="AC83" i="6" s="1"/>
  <c r="AD83" i="6" a="1"/>
  <c r="AD83" i="6" s="1"/>
  <c r="AE83" i="6" a="1"/>
  <c r="AE83" i="6" s="1"/>
  <c r="AF83" i="6" a="1"/>
  <c r="AF83" i="6" s="1"/>
  <c r="AG83" i="6" a="1"/>
  <c r="AG83" i="6" s="1"/>
  <c r="AH83" i="6" a="1"/>
  <c r="AH83" i="6" s="1"/>
  <c r="AI83" i="6" a="1"/>
  <c r="AI83" i="6" s="1"/>
  <c r="AJ83" i="6" a="1"/>
  <c r="AJ83" i="6" s="1"/>
  <c r="AK83" i="6" a="1"/>
  <c r="AK83" i="6" s="1"/>
  <c r="AL83" i="6" a="1"/>
  <c r="AL83" i="6" s="1"/>
  <c r="AM83" i="6" a="1"/>
  <c r="AM83" i="6" s="1"/>
  <c r="AN83" i="6" a="1"/>
  <c r="AN83" i="6" s="1"/>
  <c r="AO83" i="6" a="1"/>
  <c r="AO83" i="6" s="1"/>
  <c r="AR83" i="6" a="1"/>
  <c r="AR83" i="6" s="1"/>
  <c r="AT83" i="6" a="1"/>
  <c r="AT83" i="6" s="1"/>
  <c r="AU83" i="6" a="1"/>
  <c r="AU83" i="6" s="1"/>
  <c r="AV83" i="6" a="1"/>
  <c r="AV83" i="6" s="1"/>
  <c r="AW83" i="6" a="1"/>
  <c r="AW83" i="6" s="1"/>
  <c r="B84" i="6" a="1"/>
  <c r="B84" i="6" s="1"/>
  <c r="C84" i="6" a="1"/>
  <c r="C84" i="6" s="1"/>
  <c r="D84" i="6" a="1"/>
  <c r="D84" i="6" s="1"/>
  <c r="E84" i="6" a="1"/>
  <c r="E84" i="6" s="1"/>
  <c r="F84" i="6" a="1"/>
  <c r="F84" i="6" s="1"/>
  <c r="G84" i="6" a="1"/>
  <c r="G84" i="6" s="1"/>
  <c r="H84" i="6" a="1"/>
  <c r="H84" i="6" s="1"/>
  <c r="I84" i="6" a="1"/>
  <c r="I84" i="6" s="1"/>
  <c r="J84" i="6" a="1"/>
  <c r="J84" i="6" s="1"/>
  <c r="K84" i="6" a="1"/>
  <c r="K84" i="6" s="1"/>
  <c r="Q84" i="6" a="1"/>
  <c r="Q84" i="6" s="1"/>
  <c r="W84" i="6" a="1"/>
  <c r="W84" i="6" s="1"/>
  <c r="X84" i="6" a="1"/>
  <c r="X84" i="6" s="1"/>
  <c r="Y84" i="6" a="1"/>
  <c r="Y84" i="6" s="1"/>
  <c r="Z84" i="6" a="1"/>
  <c r="Z84" i="6" s="1"/>
  <c r="AA84" i="6" a="1"/>
  <c r="AA84" i="6" s="1"/>
  <c r="AB84" i="6" a="1"/>
  <c r="AB84" i="6" s="1"/>
  <c r="AC84" i="6" a="1"/>
  <c r="AC84" i="6" s="1"/>
  <c r="AD84" i="6" a="1"/>
  <c r="AD84" i="6" s="1"/>
  <c r="AE84" i="6" a="1"/>
  <c r="AE84" i="6" s="1"/>
  <c r="AF84" i="6" a="1"/>
  <c r="AF84" i="6" s="1"/>
  <c r="AG84" i="6" a="1"/>
  <c r="AG84" i="6" s="1"/>
  <c r="AH84" i="6" a="1"/>
  <c r="AH84" i="6" s="1"/>
  <c r="AI84" i="6" a="1"/>
  <c r="AI84" i="6" s="1"/>
  <c r="AJ84" i="6" a="1"/>
  <c r="AJ84" i="6" s="1"/>
  <c r="AK84" i="6" a="1"/>
  <c r="AK84" i="6" s="1"/>
  <c r="AL84" i="6" a="1"/>
  <c r="AL84" i="6" s="1"/>
  <c r="AM84" i="6" a="1"/>
  <c r="AM84" i="6" s="1"/>
  <c r="AN84" i="6" a="1"/>
  <c r="AN84" i="6" s="1"/>
  <c r="AO84" i="6" a="1"/>
  <c r="AO84" i="6" s="1"/>
  <c r="AR84" i="6" a="1"/>
  <c r="AR84" i="6" s="1"/>
  <c r="AT84" i="6" a="1"/>
  <c r="AT84" i="6" s="1"/>
  <c r="AU84" i="6" a="1"/>
  <c r="AU84" i="6" s="1"/>
  <c r="AV84" i="6" a="1"/>
  <c r="AV84" i="6" s="1"/>
  <c r="AW84" i="6" a="1"/>
  <c r="AW84" i="6" s="1"/>
  <c r="B85" i="6" a="1"/>
  <c r="B85" i="6" s="1"/>
  <c r="C85" i="6" a="1"/>
  <c r="C85" i="6" s="1"/>
  <c r="D85" i="6" a="1"/>
  <c r="D85" i="6" s="1"/>
  <c r="E85" i="6" a="1"/>
  <c r="E85" i="6" s="1"/>
  <c r="F85" i="6" a="1"/>
  <c r="F85" i="6" s="1"/>
  <c r="G85" i="6" a="1"/>
  <c r="G85" i="6" s="1"/>
  <c r="H85" i="6" a="1"/>
  <c r="H85" i="6" s="1"/>
  <c r="I85" i="6" a="1"/>
  <c r="I85" i="6" s="1"/>
  <c r="J85" i="6" a="1"/>
  <c r="J85" i="6" s="1"/>
  <c r="K85" i="6" a="1"/>
  <c r="K85" i="6" s="1"/>
  <c r="Q85" i="6" a="1"/>
  <c r="Q85" i="6" s="1"/>
  <c r="W85" i="6" a="1"/>
  <c r="W85" i="6" s="1"/>
  <c r="X85" i="6" a="1"/>
  <c r="X85" i="6" s="1"/>
  <c r="Y85" i="6" a="1"/>
  <c r="Y85" i="6" s="1"/>
  <c r="Z85" i="6" a="1"/>
  <c r="Z85" i="6" s="1"/>
  <c r="AA85" i="6" a="1"/>
  <c r="AA85" i="6" s="1"/>
  <c r="AB85" i="6" a="1"/>
  <c r="AB85" i="6" s="1"/>
  <c r="AC85" i="6" a="1"/>
  <c r="AC85" i="6" s="1"/>
  <c r="AD85" i="6" a="1"/>
  <c r="AD85" i="6" s="1"/>
  <c r="AE85" i="6" a="1"/>
  <c r="AE85" i="6" s="1"/>
  <c r="AF85" i="6" a="1"/>
  <c r="AF85" i="6" s="1"/>
  <c r="AG85" i="6" a="1"/>
  <c r="AG85" i="6" s="1"/>
  <c r="AH85" i="6" a="1"/>
  <c r="AH85" i="6" s="1"/>
  <c r="AI85" i="6" a="1"/>
  <c r="AI85" i="6" s="1"/>
  <c r="AJ85" i="6" a="1"/>
  <c r="AJ85" i="6" s="1"/>
  <c r="AK85" i="6" a="1"/>
  <c r="AK85" i="6" s="1"/>
  <c r="AL85" i="6" a="1"/>
  <c r="AL85" i="6" s="1"/>
  <c r="AM85" i="6" a="1"/>
  <c r="AM85" i="6" s="1"/>
  <c r="AN85" i="6" a="1"/>
  <c r="AN85" i="6" s="1"/>
  <c r="AO85" i="6" a="1"/>
  <c r="AO85" i="6" s="1"/>
  <c r="AR85" i="6" a="1"/>
  <c r="AR85" i="6" s="1"/>
  <c r="AT85" i="6" a="1"/>
  <c r="AT85" i="6" s="1"/>
  <c r="AU85" i="6" a="1"/>
  <c r="AU85" i="6" s="1"/>
  <c r="AV85" i="6" a="1"/>
  <c r="AV85" i="6" s="1"/>
  <c r="AW85" i="6" a="1"/>
  <c r="AW85" i="6" s="1"/>
  <c r="B86" i="6" a="1"/>
  <c r="B86" i="6" s="1"/>
  <c r="C86" i="6" a="1"/>
  <c r="C86" i="6" s="1"/>
  <c r="D86" i="6" a="1"/>
  <c r="D86" i="6" s="1"/>
  <c r="E86" i="6" a="1"/>
  <c r="E86" i="6" s="1"/>
  <c r="F86" i="6" a="1"/>
  <c r="F86" i="6" s="1"/>
  <c r="G86" i="6" a="1"/>
  <c r="G86" i="6" s="1"/>
  <c r="H86" i="6" a="1"/>
  <c r="H86" i="6" s="1"/>
  <c r="I86" i="6" a="1"/>
  <c r="I86" i="6" s="1"/>
  <c r="J86" i="6" a="1"/>
  <c r="J86" i="6" s="1"/>
  <c r="K86" i="6" a="1"/>
  <c r="K86" i="6" s="1"/>
  <c r="Q86" i="6" a="1"/>
  <c r="Q86" i="6" s="1"/>
  <c r="W86" i="6" a="1"/>
  <c r="W86" i="6" s="1"/>
  <c r="X86" i="6" a="1"/>
  <c r="X86" i="6" s="1"/>
  <c r="Y86" i="6" a="1"/>
  <c r="Y86" i="6" s="1"/>
  <c r="Z86" i="6" a="1"/>
  <c r="Z86" i="6" s="1"/>
  <c r="AA86" i="6" a="1"/>
  <c r="AA86" i="6" s="1"/>
  <c r="AB86" i="6" a="1"/>
  <c r="AB86" i="6" s="1"/>
  <c r="AC86" i="6" a="1"/>
  <c r="AC86" i="6" s="1"/>
  <c r="AD86" i="6" a="1"/>
  <c r="AD86" i="6" s="1"/>
  <c r="AE86" i="6" a="1"/>
  <c r="AE86" i="6" s="1"/>
  <c r="AF86" i="6" a="1"/>
  <c r="AF86" i="6" s="1"/>
  <c r="AG86" i="6" a="1"/>
  <c r="AG86" i="6" s="1"/>
  <c r="AH86" i="6" a="1"/>
  <c r="AH86" i="6" s="1"/>
  <c r="AI86" i="6" a="1"/>
  <c r="AI86" i="6" s="1"/>
  <c r="AJ86" i="6" a="1"/>
  <c r="AJ86" i="6" s="1"/>
  <c r="AK86" i="6" a="1"/>
  <c r="AK86" i="6" s="1"/>
  <c r="AL86" i="6" a="1"/>
  <c r="AL86" i="6" s="1"/>
  <c r="AM86" i="6" a="1"/>
  <c r="AM86" i="6" s="1"/>
  <c r="AN86" i="6" a="1"/>
  <c r="AN86" i="6" s="1"/>
  <c r="AO86" i="6" a="1"/>
  <c r="AO86" i="6" s="1"/>
  <c r="AR86" i="6" a="1"/>
  <c r="AR86" i="6" s="1"/>
  <c r="AT86" i="6" a="1"/>
  <c r="AT86" i="6" s="1"/>
  <c r="AU86" i="6" a="1"/>
  <c r="AU86" i="6" s="1"/>
  <c r="AV86" i="6" a="1"/>
  <c r="AV86" i="6" s="1"/>
  <c r="AW86" i="6" a="1"/>
  <c r="AW86" i="6" s="1"/>
  <c r="B87" i="6" a="1"/>
  <c r="B87" i="6" s="1"/>
  <c r="C87" i="6" a="1"/>
  <c r="C87" i="6" s="1"/>
  <c r="D87" i="6" a="1"/>
  <c r="D87" i="6" s="1"/>
  <c r="E87" i="6" a="1"/>
  <c r="E87" i="6" s="1"/>
  <c r="F87" i="6" a="1"/>
  <c r="F87" i="6" s="1"/>
  <c r="G87" i="6" a="1"/>
  <c r="G87" i="6" s="1"/>
  <c r="H87" i="6" a="1"/>
  <c r="H87" i="6" s="1"/>
  <c r="I87" i="6" a="1"/>
  <c r="I87" i="6" s="1"/>
  <c r="J87" i="6" a="1"/>
  <c r="J87" i="6" s="1"/>
  <c r="K87" i="6" a="1"/>
  <c r="K87" i="6" s="1"/>
  <c r="Q87" i="6" a="1"/>
  <c r="Q87" i="6" s="1"/>
  <c r="W87" i="6" a="1"/>
  <c r="W87" i="6" s="1"/>
  <c r="X87" i="6" a="1"/>
  <c r="X87" i="6" s="1"/>
  <c r="Y87" i="6" a="1"/>
  <c r="Y87" i="6" s="1"/>
  <c r="Z87" i="6" a="1"/>
  <c r="Z87" i="6" s="1"/>
  <c r="AA87" i="6" a="1"/>
  <c r="AA87" i="6" s="1"/>
  <c r="AB87" i="6" a="1"/>
  <c r="AB87" i="6" s="1"/>
  <c r="AC87" i="6" a="1"/>
  <c r="AC87" i="6" s="1"/>
  <c r="AD87" i="6" a="1"/>
  <c r="AD87" i="6" s="1"/>
  <c r="AE87" i="6" a="1"/>
  <c r="AE87" i="6" s="1"/>
  <c r="AF87" i="6" a="1"/>
  <c r="AF87" i="6" s="1"/>
  <c r="AG87" i="6" a="1"/>
  <c r="AG87" i="6" s="1"/>
  <c r="AH87" i="6" a="1"/>
  <c r="AH87" i="6" s="1"/>
  <c r="AI87" i="6" a="1"/>
  <c r="AI87" i="6" s="1"/>
  <c r="AJ87" i="6" a="1"/>
  <c r="AJ87" i="6" s="1"/>
  <c r="AK87" i="6" a="1"/>
  <c r="AK87" i="6" s="1"/>
  <c r="AL87" i="6" a="1"/>
  <c r="AL87" i="6" s="1"/>
  <c r="AM87" i="6" a="1"/>
  <c r="AM87" i="6" s="1"/>
  <c r="AN87" i="6" a="1"/>
  <c r="AN87" i="6" s="1"/>
  <c r="AO87" i="6" a="1"/>
  <c r="AO87" i="6" s="1"/>
  <c r="AR87" i="6" a="1"/>
  <c r="AR87" i="6" s="1"/>
  <c r="AT87" i="6" a="1"/>
  <c r="AT87" i="6" s="1"/>
  <c r="AU87" i="6" a="1"/>
  <c r="AU87" i="6" s="1"/>
  <c r="AV87" i="6" a="1"/>
  <c r="AV87" i="6" s="1"/>
  <c r="AW87" i="6" a="1"/>
  <c r="AW87" i="6" s="1"/>
  <c r="B88" i="6" a="1"/>
  <c r="B88" i="6" s="1"/>
  <c r="C88" i="6" a="1"/>
  <c r="C88" i="6" s="1"/>
  <c r="D88" i="6" a="1"/>
  <c r="D88" i="6" s="1"/>
  <c r="E88" i="6" a="1"/>
  <c r="E88" i="6" s="1"/>
  <c r="F88" i="6" a="1"/>
  <c r="F88" i="6" s="1"/>
  <c r="G88" i="6" a="1"/>
  <c r="G88" i="6" s="1"/>
  <c r="H88" i="6" a="1"/>
  <c r="H88" i="6" s="1"/>
  <c r="I88" i="6" a="1"/>
  <c r="I88" i="6" s="1"/>
  <c r="J88" i="6" a="1"/>
  <c r="J88" i="6" s="1"/>
  <c r="K88" i="6" a="1"/>
  <c r="K88" i="6" s="1"/>
  <c r="Q88" i="6" a="1"/>
  <c r="Q88" i="6" s="1"/>
  <c r="W88" i="6" a="1"/>
  <c r="W88" i="6" s="1"/>
  <c r="X88" i="6" a="1"/>
  <c r="X88" i="6" s="1"/>
  <c r="Y88" i="6" a="1"/>
  <c r="Y88" i="6" s="1"/>
  <c r="Z88" i="6" a="1"/>
  <c r="Z88" i="6" s="1"/>
  <c r="AA88" i="6" a="1"/>
  <c r="AA88" i="6" s="1"/>
  <c r="AB88" i="6" a="1"/>
  <c r="AB88" i="6" s="1"/>
  <c r="AC88" i="6" a="1"/>
  <c r="AC88" i="6" s="1"/>
  <c r="AD88" i="6" a="1"/>
  <c r="AD88" i="6" s="1"/>
  <c r="AE88" i="6" a="1"/>
  <c r="AE88" i="6" s="1"/>
  <c r="AF88" i="6" a="1"/>
  <c r="AF88" i="6" s="1"/>
  <c r="AG88" i="6" a="1"/>
  <c r="AG88" i="6" s="1"/>
  <c r="AH88" i="6" a="1"/>
  <c r="AH88" i="6" s="1"/>
  <c r="AI88" i="6" a="1"/>
  <c r="AI88" i="6" s="1"/>
  <c r="AJ88" i="6" a="1"/>
  <c r="AJ88" i="6" s="1"/>
  <c r="AK88" i="6" a="1"/>
  <c r="AK88" i="6" s="1"/>
  <c r="AL88" i="6" a="1"/>
  <c r="AL88" i="6" s="1"/>
  <c r="AM88" i="6" a="1"/>
  <c r="AM88" i="6" s="1"/>
  <c r="AN88" i="6" a="1"/>
  <c r="AN88" i="6" s="1"/>
  <c r="AO88" i="6" a="1"/>
  <c r="AO88" i="6" s="1"/>
  <c r="AR88" i="6" a="1"/>
  <c r="AR88" i="6" s="1"/>
  <c r="AT88" i="6" a="1"/>
  <c r="AT88" i="6" s="1"/>
  <c r="AU88" i="6" a="1"/>
  <c r="AU88" i="6" s="1"/>
  <c r="AV88" i="6" a="1"/>
  <c r="AV88" i="6" s="1"/>
  <c r="AW88" i="6" a="1"/>
  <c r="AW88" i="6" s="1"/>
  <c r="B89" i="6" a="1"/>
  <c r="B89" i="6" s="1"/>
  <c r="C89" i="6" a="1"/>
  <c r="C89" i="6" s="1"/>
  <c r="D89" i="6" a="1"/>
  <c r="D89" i="6" s="1"/>
  <c r="E89" i="6" a="1"/>
  <c r="E89" i="6" s="1"/>
  <c r="F89" i="6" a="1"/>
  <c r="F89" i="6" s="1"/>
  <c r="G89" i="6" a="1"/>
  <c r="G89" i="6" s="1"/>
  <c r="H89" i="6" a="1"/>
  <c r="H89" i="6" s="1"/>
  <c r="I89" i="6" a="1"/>
  <c r="I89" i="6" s="1"/>
  <c r="J89" i="6" a="1"/>
  <c r="J89" i="6" s="1"/>
  <c r="K89" i="6" a="1"/>
  <c r="K89" i="6" s="1"/>
  <c r="Q89" i="6" a="1"/>
  <c r="Q89" i="6" s="1"/>
  <c r="W89" i="6" a="1"/>
  <c r="W89" i="6" s="1"/>
  <c r="X89" i="6" a="1"/>
  <c r="X89" i="6" s="1"/>
  <c r="Y89" i="6" a="1"/>
  <c r="Y89" i="6" s="1"/>
  <c r="Z89" i="6" a="1"/>
  <c r="Z89" i="6" s="1"/>
  <c r="AA89" i="6" a="1"/>
  <c r="AA89" i="6" s="1"/>
  <c r="AB89" i="6" a="1"/>
  <c r="AB89" i="6" s="1"/>
  <c r="AC89" i="6" a="1"/>
  <c r="AC89" i="6" s="1"/>
  <c r="AD89" i="6" a="1"/>
  <c r="AD89" i="6" s="1"/>
  <c r="AE89" i="6" a="1"/>
  <c r="AE89" i="6" s="1"/>
  <c r="AF89" i="6" a="1"/>
  <c r="AF89" i="6" s="1"/>
  <c r="AG89" i="6" a="1"/>
  <c r="AG89" i="6" s="1"/>
  <c r="AH89" i="6" a="1"/>
  <c r="AH89" i="6" s="1"/>
  <c r="AI89" i="6" a="1"/>
  <c r="AI89" i="6" s="1"/>
  <c r="AJ89" i="6" a="1"/>
  <c r="AJ89" i="6" s="1"/>
  <c r="AK89" i="6" a="1"/>
  <c r="AK89" i="6" s="1"/>
  <c r="AL89" i="6" a="1"/>
  <c r="AL89" i="6" s="1"/>
  <c r="AM89" i="6" a="1"/>
  <c r="AM89" i="6" s="1"/>
  <c r="AN89" i="6" a="1"/>
  <c r="AN89" i="6" s="1"/>
  <c r="AO89" i="6" a="1"/>
  <c r="AO89" i="6" s="1"/>
  <c r="AR89" i="6" a="1"/>
  <c r="AR89" i="6" s="1"/>
  <c r="AT89" i="6" a="1"/>
  <c r="AT89" i="6" s="1"/>
  <c r="AU89" i="6" a="1"/>
  <c r="AU89" i="6" s="1"/>
  <c r="AV89" i="6" a="1"/>
  <c r="AV89" i="6" s="1"/>
  <c r="AW89" i="6" a="1"/>
  <c r="AW89" i="6" s="1"/>
  <c r="B90" i="6" a="1"/>
  <c r="B90" i="6" s="1"/>
  <c r="C90" i="6" a="1"/>
  <c r="C90" i="6" s="1"/>
  <c r="D90" i="6" a="1"/>
  <c r="D90" i="6" s="1"/>
  <c r="E90" i="6" a="1"/>
  <c r="E90" i="6" s="1"/>
  <c r="F90" i="6" a="1"/>
  <c r="F90" i="6" s="1"/>
  <c r="G90" i="6" a="1"/>
  <c r="G90" i="6" s="1"/>
  <c r="H90" i="6" a="1"/>
  <c r="H90" i="6" s="1"/>
  <c r="I90" i="6" a="1"/>
  <c r="I90" i="6" s="1"/>
  <c r="J90" i="6" a="1"/>
  <c r="J90" i="6" s="1"/>
  <c r="K90" i="6" a="1"/>
  <c r="K90" i="6" s="1"/>
  <c r="Q90" i="6" a="1"/>
  <c r="Q90" i="6" s="1"/>
  <c r="W90" i="6" a="1"/>
  <c r="W90" i="6" s="1"/>
  <c r="X90" i="6" a="1"/>
  <c r="X90" i="6" s="1"/>
  <c r="Y90" i="6" a="1"/>
  <c r="Y90" i="6" s="1"/>
  <c r="Z90" i="6" a="1"/>
  <c r="Z90" i="6" s="1"/>
  <c r="AA90" i="6" a="1"/>
  <c r="AA90" i="6" s="1"/>
  <c r="AB90" i="6" a="1"/>
  <c r="AB90" i="6" s="1"/>
  <c r="AC90" i="6" a="1"/>
  <c r="AC90" i="6" s="1"/>
  <c r="AD90" i="6" a="1"/>
  <c r="AD90" i="6" s="1"/>
  <c r="AE90" i="6" a="1"/>
  <c r="AE90" i="6" s="1"/>
  <c r="AF90" i="6" a="1"/>
  <c r="AF90" i="6" s="1"/>
  <c r="AG90" i="6" a="1"/>
  <c r="AG90" i="6" s="1"/>
  <c r="AH90" i="6" a="1"/>
  <c r="AH90" i="6" s="1"/>
  <c r="AI90" i="6" a="1"/>
  <c r="AI90" i="6" s="1"/>
  <c r="AJ90" i="6" a="1"/>
  <c r="AJ90" i="6" s="1"/>
  <c r="AK90" i="6" a="1"/>
  <c r="AK90" i="6" s="1"/>
  <c r="AL90" i="6" a="1"/>
  <c r="AL90" i="6" s="1"/>
  <c r="AM90" i="6" a="1"/>
  <c r="AM90" i="6" s="1"/>
  <c r="AN90" i="6" a="1"/>
  <c r="AN90" i="6" s="1"/>
  <c r="AO90" i="6" a="1"/>
  <c r="AO90" i="6" s="1"/>
  <c r="AR90" i="6" a="1"/>
  <c r="AR90" i="6" s="1"/>
  <c r="AT90" i="6" a="1"/>
  <c r="AT90" i="6" s="1"/>
  <c r="AU90" i="6" a="1"/>
  <c r="AU90" i="6" s="1"/>
  <c r="AV90" i="6" a="1"/>
  <c r="AV90" i="6" s="1"/>
  <c r="AW90" i="6" a="1"/>
  <c r="AW90" i="6" s="1"/>
  <c r="B91" i="6" a="1"/>
  <c r="B91" i="6" s="1"/>
  <c r="C91" i="6" a="1"/>
  <c r="C91" i="6" s="1"/>
  <c r="D91" i="6" a="1"/>
  <c r="D91" i="6" s="1"/>
  <c r="E91" i="6" a="1"/>
  <c r="E91" i="6" s="1"/>
  <c r="F91" i="6" a="1"/>
  <c r="F91" i="6" s="1"/>
  <c r="G91" i="6" a="1"/>
  <c r="G91" i="6" s="1"/>
  <c r="H91" i="6" a="1"/>
  <c r="H91" i="6" s="1"/>
  <c r="I91" i="6" a="1"/>
  <c r="I91" i="6" s="1"/>
  <c r="J91" i="6" a="1"/>
  <c r="J91" i="6" s="1"/>
  <c r="K91" i="6" a="1"/>
  <c r="K91" i="6" s="1"/>
  <c r="Q91" i="6" a="1"/>
  <c r="Q91" i="6" s="1"/>
  <c r="W91" i="6" a="1"/>
  <c r="W91" i="6" s="1"/>
  <c r="X91" i="6" a="1"/>
  <c r="X91" i="6" s="1"/>
  <c r="Y91" i="6" a="1"/>
  <c r="Y91" i="6" s="1"/>
  <c r="Z91" i="6" a="1"/>
  <c r="Z91" i="6" s="1"/>
  <c r="AA91" i="6" a="1"/>
  <c r="AA91" i="6" s="1"/>
  <c r="AB91" i="6" a="1"/>
  <c r="AB91" i="6" s="1"/>
  <c r="AC91" i="6" a="1"/>
  <c r="AC91" i="6" s="1"/>
  <c r="AD91" i="6" a="1"/>
  <c r="AD91" i="6" s="1"/>
  <c r="AE91" i="6" a="1"/>
  <c r="AE91" i="6" s="1"/>
  <c r="AF91" i="6" a="1"/>
  <c r="AF91" i="6" s="1"/>
  <c r="AG91" i="6" a="1"/>
  <c r="AG91" i="6" s="1"/>
  <c r="AH91" i="6" a="1"/>
  <c r="AH91" i="6" s="1"/>
  <c r="AI91" i="6" a="1"/>
  <c r="AI91" i="6" s="1"/>
  <c r="AJ91" i="6" a="1"/>
  <c r="AJ91" i="6" s="1"/>
  <c r="AK91" i="6" a="1"/>
  <c r="AK91" i="6" s="1"/>
  <c r="AL91" i="6" a="1"/>
  <c r="AL91" i="6" s="1"/>
  <c r="AM91" i="6" a="1"/>
  <c r="AM91" i="6" s="1"/>
  <c r="AN91" i="6" a="1"/>
  <c r="AN91" i="6" s="1"/>
  <c r="AO91" i="6" a="1"/>
  <c r="AO91" i="6" s="1"/>
  <c r="AR91" i="6" a="1"/>
  <c r="AR91" i="6" s="1"/>
  <c r="AT91" i="6" a="1"/>
  <c r="AT91" i="6" s="1"/>
  <c r="AU91" i="6" a="1"/>
  <c r="AU91" i="6" s="1"/>
  <c r="AV91" i="6" a="1"/>
  <c r="AV91" i="6" s="1"/>
  <c r="AW91" i="6" a="1"/>
  <c r="AW91" i="6" s="1"/>
  <c r="G3" i="6" a="1"/>
  <c r="G3" i="6" s="1"/>
  <c r="H3" i="6" a="1"/>
  <c r="H3" i="6" s="1"/>
  <c r="I3" i="6" a="1"/>
  <c r="I3" i="6" s="1"/>
  <c r="J3" i="6" a="1"/>
  <c r="J3" i="6" s="1"/>
  <c r="K3" i="6" a="1"/>
  <c r="K3" i="6" s="1"/>
  <c r="Q3" i="6" a="1"/>
  <c r="Q3" i="6" s="1"/>
  <c r="F3" i="6" a="1"/>
  <c r="F3" i="6" s="1"/>
  <c r="E3" i="6" a="1"/>
  <c r="E3" i="6" s="1"/>
  <c r="D3" i="6" a="1"/>
  <c r="D3" i="6" s="1"/>
  <c r="C3" i="6" a="1"/>
  <c r="C3" i="6" s="1"/>
  <c r="B3" i="6" a="1"/>
  <c r="B3" i="6" s="1"/>
  <c r="T82" i="3"/>
  <c r="T87" i="6" s="1" a="1"/>
  <c r="T87" i="6" s="1"/>
  <c r="T127" i="3"/>
  <c r="T46" i="3"/>
  <c r="T89" i="6" s="1" a="1"/>
  <c r="T89" i="6" s="1"/>
  <c r="T114" i="3"/>
  <c r="T82" i="6" s="1" a="1"/>
  <c r="T82" i="6" s="1"/>
  <c r="T144" i="3"/>
  <c r="T134" i="3"/>
  <c r="T137" i="3"/>
  <c r="T50" i="3" l="1"/>
  <c r="T93" i="6" s="1" a="1"/>
  <c r="T93" i="6" s="1"/>
  <c r="T343" i="3"/>
  <c r="T115" i="3"/>
  <c r="T83" i="6" s="1" a="1"/>
  <c r="T83" i="6" s="1"/>
  <c r="T208" i="3"/>
  <c r="T167" i="3"/>
  <c r="T88" i="6" s="1" a="1"/>
  <c r="T88" i="6" s="1"/>
  <c r="T57" i="3"/>
  <c r="T100" i="6" s="1" a="1"/>
  <c r="T100" i="6" s="1"/>
  <c r="T65" i="3"/>
  <c r="T83" i="3"/>
  <c r="T93" i="3"/>
  <c r="T98" i="6" s="1" a="1"/>
  <c r="T98" i="6" s="1"/>
  <c r="T101" i="3"/>
  <c r="T117" i="3"/>
  <c r="T168" i="3"/>
  <c r="T181" i="3"/>
  <c r="T203" i="3"/>
  <c r="T223" i="3"/>
  <c r="T232" i="3"/>
  <c r="T246" i="3"/>
  <c r="T258" i="3"/>
  <c r="T269" i="3"/>
  <c r="T302" i="3"/>
  <c r="T318" i="3"/>
  <c r="T340" i="3"/>
  <c r="T354" i="3"/>
  <c r="T365" i="3"/>
  <c r="T374" i="3"/>
  <c r="T387" i="3"/>
  <c r="T393" i="3"/>
  <c r="T409" i="3"/>
  <c r="T432" i="3"/>
  <c r="T472" i="3"/>
  <c r="T479" i="3"/>
  <c r="T489" i="3"/>
  <c r="T97" i="6" s="1" a="1"/>
  <c r="T97" i="6" s="1"/>
  <c r="T509" i="3"/>
  <c r="T470" i="3"/>
  <c r="T59" i="3"/>
  <c r="T66" i="3"/>
  <c r="T84" i="3"/>
  <c r="T97" i="3"/>
  <c r="T102" i="6" s="1" a="1"/>
  <c r="T102" i="6" s="1"/>
  <c r="T102" i="3"/>
  <c r="T121" i="3"/>
  <c r="T135" i="3"/>
  <c r="T173" i="3"/>
  <c r="T182" i="3"/>
  <c r="T215" i="3"/>
  <c r="T225" i="3"/>
  <c r="T234" i="3"/>
  <c r="T248" i="3"/>
  <c r="T262" i="3"/>
  <c r="T286" i="3"/>
  <c r="T308" i="3"/>
  <c r="T322" i="3"/>
  <c r="T348" i="3"/>
  <c r="T367" i="3"/>
  <c r="T376" i="3"/>
  <c r="T388" i="3"/>
  <c r="T394" i="3"/>
  <c r="T419" i="3"/>
  <c r="T454" i="3"/>
  <c r="T473" i="3"/>
  <c r="T484" i="3"/>
  <c r="T490" i="3"/>
  <c r="T510" i="3"/>
  <c r="T492" i="3"/>
  <c r="T91" i="3"/>
  <c r="T99" i="6" s="1" a="1"/>
  <c r="T99" i="6" s="1"/>
  <c r="T111" i="3"/>
  <c r="T166" i="3"/>
  <c r="T198" i="3"/>
  <c r="T221" i="3"/>
  <c r="T243" i="3"/>
  <c r="T268" i="3"/>
  <c r="T312" i="3"/>
  <c r="T61" i="3"/>
  <c r="T67" i="3"/>
  <c r="T86" i="3"/>
  <c r="T107" i="3"/>
  <c r="T122" i="3"/>
  <c r="T178" i="3"/>
  <c r="T184" i="3"/>
  <c r="T210" i="3"/>
  <c r="T218" i="3"/>
  <c r="T228" i="3"/>
  <c r="T238" i="3"/>
  <c r="T251" i="3"/>
  <c r="T267" i="3"/>
  <c r="T287" i="3"/>
  <c r="T309" i="3"/>
  <c r="T323" i="3"/>
  <c r="T350" i="3"/>
  <c r="T358" i="3"/>
  <c r="T372" i="3"/>
  <c r="T382" i="3"/>
  <c r="T389" i="3"/>
  <c r="T395" i="3"/>
  <c r="T424" i="3"/>
  <c r="T461" i="3"/>
  <c r="T474" i="3"/>
  <c r="T485" i="3"/>
  <c r="T513" i="3"/>
  <c r="T105" i="6" s="1" a="1"/>
  <c r="T105" i="6" s="1"/>
  <c r="T64" i="3"/>
  <c r="T70" i="3"/>
  <c r="T100" i="3"/>
  <c r="T132" i="3"/>
  <c r="T179" i="3"/>
  <c r="T213" i="3"/>
  <c r="T229" i="3"/>
  <c r="T253" i="3"/>
  <c r="T295" i="3"/>
  <c r="T338" i="3"/>
  <c r="T352" i="3"/>
  <c r="T373" i="3"/>
  <c r="T391" i="3"/>
  <c r="T429" i="3"/>
  <c r="T486" i="3"/>
  <c r="T362" i="3"/>
  <c r="T384" i="3"/>
  <c r="T408" i="3"/>
  <c r="T477" i="3"/>
  <c r="T498" i="3"/>
  <c r="T175" i="3"/>
  <c r="T514" i="3"/>
  <c r="T74" i="6" s="1" a="1"/>
  <c r="T74" i="6" s="1"/>
  <c r="T515" i="3"/>
  <c r="T75" i="6" s="1" a="1"/>
  <c r="T75" i="6" s="1"/>
  <c r="T214" i="3" l="1"/>
  <c r="T356" i="3"/>
  <c r="T81" i="3"/>
  <c r="T86" i="6" s="1" a="1"/>
  <c r="T86" i="6" s="1"/>
  <c r="T27" i="3"/>
  <c r="T28" i="6" s="1" a="1"/>
  <c r="T28" i="6" s="1"/>
  <c r="T162" i="3" l="1"/>
  <c r="T230" i="3"/>
  <c r="T163" i="3"/>
  <c r="T164" i="3"/>
  <c r="T161" i="3"/>
  <c r="T138" i="3"/>
  <c r="T70" i="6" s="1" a="1"/>
  <c r="T70" i="6" s="1"/>
  <c r="T139" i="3"/>
  <c r="T71" i="6" s="1" a="1"/>
  <c r="T71" i="6" s="1"/>
  <c r="T171" i="3"/>
  <c r="T80" i="6" s="1" a="1"/>
  <c r="T80" i="6" s="1"/>
  <c r="T140" i="3"/>
  <c r="T72" i="6" s="1" a="1"/>
  <c r="T72" i="6" s="1"/>
  <c r="T172" i="3"/>
  <c r="T76" i="6" s="1" a="1"/>
  <c r="T76" i="6" s="1"/>
  <c r="T264" i="3"/>
  <c r="T77" i="6" s="1" a="1"/>
  <c r="T77" i="6" s="1"/>
  <c r="T265" i="3"/>
  <c r="T79" i="6" s="1" a="1"/>
  <c r="T79" i="6" s="1"/>
  <c r="T141" i="3"/>
  <c r="T73" i="6" s="1" a="1"/>
  <c r="T73" i="6" s="1"/>
  <c r="T185" i="3"/>
  <c r="T78" i="3"/>
  <c r="T52" i="6" s="1" a="1"/>
  <c r="T52" i="6" s="1"/>
  <c r="T463" i="3"/>
  <c r="T369" i="3"/>
  <c r="T337" i="3"/>
  <c r="T361" i="3" l="1"/>
  <c r="T306" i="3"/>
  <c r="T327" i="3"/>
  <c r="T499" i="3"/>
  <c r="T296" i="3"/>
  <c r="T136" i="3"/>
  <c r="T69" i="6" s="1" a="1"/>
  <c r="T69" i="6" s="1"/>
  <c r="T39" i="3"/>
  <c r="T40" i="6" s="1" a="1"/>
  <c r="T40" i="6" s="1"/>
  <c r="T483" i="3"/>
  <c r="T512" i="3"/>
  <c r="T104" i="6" s="1" a="1"/>
  <c r="T104" i="6" s="1"/>
  <c r="T493" i="3"/>
  <c r="T298" i="3" l="1"/>
  <c r="T375" i="3"/>
  <c r="T377" i="3"/>
  <c r="T401" i="3"/>
  <c r="T4" i="3"/>
  <c r="T5" i="6" s="1" a="1"/>
  <c r="T5" i="6" s="1"/>
  <c r="T349" i="3"/>
  <c r="T256" i="3"/>
  <c r="T257" i="3"/>
  <c r="T285" i="3"/>
  <c r="T433" i="3" l="1"/>
  <c r="T129" i="3"/>
  <c r="T442" i="3"/>
  <c r="T397" i="3"/>
  <c r="T482" i="3"/>
  <c r="T205" i="3"/>
  <c r="T242" i="3"/>
  <c r="T98" i="3"/>
  <c r="T103" i="6" s="1" a="1"/>
  <c r="T103" i="6" s="1"/>
  <c r="T317" i="3"/>
  <c r="T16" i="3"/>
  <c r="T17" i="6" s="1" a="1"/>
  <c r="T17" i="6" s="1"/>
  <c r="T418" i="3"/>
  <c r="T487" i="3"/>
  <c r="T96" i="6" s="1" a="1"/>
  <c r="T96" i="6" s="1"/>
  <c r="T399" i="3"/>
  <c r="T146" i="3"/>
  <c r="T160" i="3"/>
  <c r="T73" i="3"/>
  <c r="T400" i="3"/>
  <c r="T10" i="3"/>
  <c r="T11" i="6" s="1" a="1"/>
  <c r="T11" i="6" s="1"/>
  <c r="T235" i="3"/>
  <c r="T95" i="3"/>
  <c r="T241" i="3"/>
  <c r="T156" i="3"/>
  <c r="T106" i="6" s="1" a="1"/>
  <c r="T106" i="6" s="1"/>
  <c r="T425" i="3"/>
  <c r="T331" i="3"/>
  <c r="T436" i="3"/>
  <c r="T247" i="3"/>
  <c r="T7" i="3"/>
  <c r="T8" i="6" s="1" a="1"/>
  <c r="T8" i="6" s="1"/>
  <c r="T371" i="3"/>
  <c r="T23" i="3"/>
  <c r="T24" i="6" s="1" a="1"/>
  <c r="T24" i="6" s="1"/>
  <c r="T119" i="3"/>
  <c r="T47" i="3"/>
  <c r="T45" i="6" s="1" a="1"/>
  <c r="T45" i="6" s="1"/>
  <c r="T87" i="3"/>
  <c r="T55" i="6" s="1" a="1"/>
  <c r="T55" i="6" s="1"/>
  <c r="T360" i="3"/>
  <c r="T335" i="3"/>
  <c r="T307" i="3"/>
  <c r="T366" i="3"/>
  <c r="T126" i="3"/>
  <c r="T81" i="6" s="1" a="1"/>
  <c r="T81" i="6" s="1"/>
  <c r="T249" i="3"/>
  <c r="T209" i="3"/>
  <c r="T96" i="3"/>
  <c r="T101" i="6" s="1" a="1"/>
  <c r="T101" i="6" s="1"/>
  <c r="T390" i="3"/>
  <c r="T439" i="3"/>
  <c r="T261" i="3"/>
  <c r="T386" i="3"/>
  <c r="T186" i="3"/>
  <c r="T183" i="3"/>
  <c r="T21" i="3"/>
  <c r="T22" i="6" s="1" a="1"/>
  <c r="T22" i="6" s="1"/>
  <c r="T299" i="3"/>
  <c r="L3" i="3"/>
  <c r="L4" i="6" s="1" a="1"/>
  <c r="L4" i="6" s="1"/>
  <c r="L4" i="3"/>
  <c r="L5" i="6" s="1" a="1"/>
  <c r="L5" i="6" s="1"/>
  <c r="L5" i="3"/>
  <c r="L6" i="6" s="1" a="1"/>
  <c r="L6" i="6" s="1"/>
  <c r="L6" i="3"/>
  <c r="L7" i="6" s="1" a="1"/>
  <c r="L7" i="6" s="1"/>
  <c r="L7" i="3"/>
  <c r="L8" i="6" s="1" a="1"/>
  <c r="L8" i="6" s="1"/>
  <c r="L8" i="3"/>
  <c r="L9" i="6" s="1" a="1"/>
  <c r="L9" i="6" s="1"/>
  <c r="L9" i="3"/>
  <c r="L10" i="6" s="1" a="1"/>
  <c r="L10" i="6" s="1"/>
  <c r="L10" i="3"/>
  <c r="L11" i="6" s="1" a="1"/>
  <c r="L11" i="6" s="1"/>
  <c r="L11" i="3"/>
  <c r="L12" i="6" s="1" a="1"/>
  <c r="L12" i="6" s="1"/>
  <c r="L12" i="3"/>
  <c r="L13" i="6" s="1" a="1"/>
  <c r="L13" i="6" s="1"/>
  <c r="L13" i="3"/>
  <c r="L14" i="6" s="1" a="1"/>
  <c r="L14" i="6" s="1"/>
  <c r="L14" i="3"/>
  <c r="L15" i="6" s="1" a="1"/>
  <c r="L15" i="6" s="1"/>
  <c r="L15" i="3"/>
  <c r="L16" i="6" s="1" a="1"/>
  <c r="L16" i="6" s="1"/>
  <c r="L16" i="3"/>
  <c r="L17" i="6" s="1" a="1"/>
  <c r="L17" i="6" s="1"/>
  <c r="L17" i="3"/>
  <c r="L18" i="6" s="1" a="1"/>
  <c r="L18" i="6" s="1"/>
  <c r="L18" i="3"/>
  <c r="L19" i="6" s="1" a="1"/>
  <c r="L19" i="6" s="1"/>
  <c r="L19" i="3"/>
  <c r="L20" i="6" s="1" a="1"/>
  <c r="L20" i="6" s="1"/>
  <c r="L20" i="3"/>
  <c r="L21" i="6" s="1" a="1"/>
  <c r="L21" i="6" s="1"/>
  <c r="L21" i="3"/>
  <c r="L22" i="6" s="1" a="1"/>
  <c r="L22" i="6" s="1"/>
  <c r="L22" i="3"/>
  <c r="L23" i="6" s="1" a="1"/>
  <c r="L23" i="6" s="1"/>
  <c r="L23" i="3"/>
  <c r="L24" i="6" s="1" a="1"/>
  <c r="L24" i="6" s="1"/>
  <c r="L24" i="3"/>
  <c r="L25" i="6" s="1" a="1"/>
  <c r="L25" i="6" s="1"/>
  <c r="L25" i="3"/>
  <c r="L26" i="6" s="1" a="1"/>
  <c r="L26" i="6" s="1"/>
  <c r="L26" i="3"/>
  <c r="L27" i="6" s="1" a="1"/>
  <c r="L27" i="6" s="1"/>
  <c r="L27" i="3"/>
  <c r="L28" i="6" s="1" a="1"/>
  <c r="L28" i="6" s="1"/>
  <c r="L28" i="3"/>
  <c r="L29" i="6" s="1" a="1"/>
  <c r="L29" i="6" s="1"/>
  <c r="L29" i="3"/>
  <c r="L30" i="6" s="1" a="1"/>
  <c r="L30" i="6" s="1"/>
  <c r="L30" i="3"/>
  <c r="L31" i="6" s="1" a="1"/>
  <c r="L31" i="6" s="1"/>
  <c r="L31" i="3"/>
  <c r="L32" i="6" s="1" a="1"/>
  <c r="L32" i="6" s="1"/>
  <c r="L32" i="3"/>
  <c r="L33" i="6" s="1" a="1"/>
  <c r="L33" i="6" s="1"/>
  <c r="L33" i="3"/>
  <c r="L34" i="6" s="1" a="1"/>
  <c r="L34" i="6" s="1"/>
  <c r="L34" i="3"/>
  <c r="L35" i="6" s="1" a="1"/>
  <c r="L35" i="6" s="1"/>
  <c r="L35" i="3"/>
  <c r="L36" i="6" s="1" a="1"/>
  <c r="L36" i="6" s="1"/>
  <c r="L36" i="3"/>
  <c r="L37" i="6" s="1" a="1"/>
  <c r="L37" i="6" s="1"/>
  <c r="L37" i="3"/>
  <c r="L38" i="6" s="1" a="1"/>
  <c r="L38" i="6" s="1"/>
  <c r="L38" i="3"/>
  <c r="L39" i="6" s="1" a="1"/>
  <c r="L39" i="6" s="1"/>
  <c r="L39" i="3"/>
  <c r="L40" i="6" s="1" a="1"/>
  <c r="L40" i="6" s="1"/>
  <c r="L40" i="3"/>
  <c r="L41" i="6" s="1" a="1"/>
  <c r="L41" i="6" s="1"/>
  <c r="L41" i="3"/>
  <c r="L42" i="6" s="1" a="1"/>
  <c r="L42" i="6" s="1"/>
  <c r="L42" i="3"/>
  <c r="L43" i="6" s="1" a="1"/>
  <c r="L43" i="6" s="1"/>
  <c r="L43" i="3"/>
  <c r="L44" i="6" s="1" a="1"/>
  <c r="L44" i="6" s="1"/>
  <c r="L44" i="3"/>
  <c r="L91" i="6" s="1" a="1"/>
  <c r="L91" i="6" s="1"/>
  <c r="L45" i="3"/>
  <c r="L90" i="6" s="1" a="1"/>
  <c r="L90" i="6" s="1"/>
  <c r="L46" i="3"/>
  <c r="L89" i="6" s="1" a="1"/>
  <c r="L89" i="6" s="1"/>
  <c r="L47" i="3"/>
  <c r="L45" i="6" s="1" a="1"/>
  <c r="L45" i="6" s="1"/>
  <c r="L48" i="3"/>
  <c r="L85" i="6" s="1" a="1"/>
  <c r="L85" i="6" s="1"/>
  <c r="L49" i="3"/>
  <c r="L92" i="6" s="1" a="1"/>
  <c r="L92" i="6" s="1"/>
  <c r="L50" i="3"/>
  <c r="L93" i="6" s="1" a="1"/>
  <c r="L93" i="6" s="1"/>
  <c r="L51" i="3"/>
  <c r="L52" i="3"/>
  <c r="L53" i="3"/>
  <c r="L46" i="6" s="1" a="1"/>
  <c r="L46" i="6" s="1"/>
  <c r="L54" i="3"/>
  <c r="L94" i="6" s="1" a="1"/>
  <c r="L94" i="6" s="1"/>
  <c r="L55" i="3"/>
  <c r="L95" i="6" s="1" a="1"/>
  <c r="L95" i="6" s="1"/>
  <c r="L56" i="3"/>
  <c r="L47" i="6" s="1" a="1"/>
  <c r="L47" i="6" s="1"/>
  <c r="L57" i="3"/>
  <c r="L100" i="6" s="1" a="1"/>
  <c r="L100" i="6" s="1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48" i="6" s="1" a="1"/>
  <c r="L48" i="6" s="1"/>
  <c r="L75" i="3"/>
  <c r="L49" i="6" s="1" a="1"/>
  <c r="L49" i="6" s="1"/>
  <c r="L76" i="3"/>
  <c r="L50" i="6" s="1" a="1"/>
  <c r="L50" i="6" s="1"/>
  <c r="L77" i="3"/>
  <c r="L51" i="6" s="1" a="1"/>
  <c r="L51" i="6" s="1"/>
  <c r="L78" i="3"/>
  <c r="L52" i="6" s="1" a="1"/>
  <c r="L52" i="6" s="1"/>
  <c r="L79" i="3"/>
  <c r="L53" i="6" s="1" a="1"/>
  <c r="L53" i="6" s="1"/>
  <c r="L80" i="3"/>
  <c r="L54" i="6" s="1" a="1"/>
  <c r="L54" i="6" s="1"/>
  <c r="L81" i="3"/>
  <c r="L86" i="6" s="1" a="1"/>
  <c r="L86" i="6" s="1"/>
  <c r="L82" i="3"/>
  <c r="L87" i="6" s="1" a="1"/>
  <c r="L87" i="6" s="1"/>
  <c r="L83" i="3"/>
  <c r="L84" i="3"/>
  <c r="L85" i="3"/>
  <c r="L86" i="3"/>
  <c r="L87" i="3"/>
  <c r="L55" i="6" s="1" a="1"/>
  <c r="L55" i="6" s="1"/>
  <c r="L88" i="3"/>
  <c r="L56" i="6" s="1" a="1"/>
  <c r="L56" i="6" s="1"/>
  <c r="L89" i="3"/>
  <c r="L57" i="6" s="1" a="1"/>
  <c r="L57" i="6" s="1"/>
  <c r="L90" i="3"/>
  <c r="L58" i="6" s="1" a="1"/>
  <c r="L58" i="6" s="1"/>
  <c r="L91" i="3"/>
  <c r="L99" i="6" s="1" a="1"/>
  <c r="L99" i="6" s="1"/>
  <c r="L92" i="3"/>
  <c r="L59" i="6" s="1" a="1"/>
  <c r="L59" i="6" s="1"/>
  <c r="L93" i="3"/>
  <c r="L98" i="6" s="1" a="1"/>
  <c r="L98" i="6" s="1"/>
  <c r="L94" i="3"/>
  <c r="L95" i="3"/>
  <c r="L96" i="3"/>
  <c r="L101" i="6" s="1" a="1"/>
  <c r="L101" i="6" s="1"/>
  <c r="L97" i="3"/>
  <c r="L102" i="6" s="1" a="1"/>
  <c r="L102" i="6" s="1"/>
  <c r="L98" i="3"/>
  <c r="L103" i="6" s="1" a="1"/>
  <c r="L103" i="6" s="1"/>
  <c r="L99" i="3"/>
  <c r="L60" i="6" s="1" a="1"/>
  <c r="L60" i="6" s="1"/>
  <c r="L100" i="3"/>
  <c r="L101" i="3"/>
  <c r="L102" i="3"/>
  <c r="L103" i="3"/>
  <c r="L104" i="3"/>
  <c r="L61" i="6" s="1" a="1"/>
  <c r="L61" i="6" s="1"/>
  <c r="L105" i="3"/>
  <c r="L62" i="6" s="1" a="1"/>
  <c r="L62" i="6" s="1"/>
  <c r="L106" i="3"/>
  <c r="L107" i="3"/>
  <c r="L108" i="3"/>
  <c r="L63" i="6" s="1" a="1"/>
  <c r="L63" i="6" s="1"/>
  <c r="L109" i="3"/>
  <c r="L64" i="6" s="1" a="1"/>
  <c r="L64" i="6" s="1"/>
  <c r="L110" i="3"/>
  <c r="L111" i="3"/>
  <c r="L112" i="3"/>
  <c r="L113" i="3"/>
  <c r="L65" i="6" s="1" a="1"/>
  <c r="L65" i="6" s="1"/>
  <c r="L114" i="3"/>
  <c r="L82" i="6" s="1" a="1"/>
  <c r="L82" i="6" s="1"/>
  <c r="L115" i="3"/>
  <c r="L83" i="6" s="1" a="1"/>
  <c r="L83" i="6" s="1"/>
  <c r="L116" i="3"/>
  <c r="L117" i="3"/>
  <c r="L118" i="3"/>
  <c r="L119" i="3"/>
  <c r="L120" i="3"/>
  <c r="L121" i="3"/>
  <c r="L122" i="3"/>
  <c r="L123" i="3"/>
  <c r="L66" i="6" s="1" a="1"/>
  <c r="L66" i="6" s="1"/>
  <c r="L124" i="3"/>
  <c r="L67" i="6" s="1" a="1"/>
  <c r="L67" i="6" s="1"/>
  <c r="L125" i="3"/>
  <c r="L68" i="6" s="1" a="1"/>
  <c r="L68" i="6" s="1"/>
  <c r="L126" i="3"/>
  <c r="L81" i="6" s="1" a="1"/>
  <c r="L81" i="6" s="1"/>
  <c r="L127" i="3"/>
  <c r="L128" i="3"/>
  <c r="L129" i="3"/>
  <c r="L130" i="3"/>
  <c r="L131" i="3"/>
  <c r="L132" i="3"/>
  <c r="L133" i="3"/>
  <c r="L134" i="3"/>
  <c r="L135" i="3"/>
  <c r="L136" i="3"/>
  <c r="L69" i="6" s="1" a="1"/>
  <c r="L69" i="6" s="1"/>
  <c r="L137" i="3"/>
  <c r="L138" i="3"/>
  <c r="L70" i="6" s="1" a="1"/>
  <c r="L70" i="6" s="1"/>
  <c r="L139" i="3"/>
  <c r="L71" i="6" s="1" a="1"/>
  <c r="L71" i="6" s="1"/>
  <c r="L140" i="3"/>
  <c r="L72" i="6" s="1" a="1"/>
  <c r="L72" i="6" s="1"/>
  <c r="L141" i="3"/>
  <c r="L73" i="6" s="1" a="1"/>
  <c r="L73" i="6" s="1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06" i="6" s="1" a="1"/>
  <c r="L106" i="6" s="1"/>
  <c r="L157" i="3"/>
  <c r="L158" i="3"/>
  <c r="L159" i="3"/>
  <c r="L160" i="3"/>
  <c r="L161" i="3"/>
  <c r="L162" i="3"/>
  <c r="L163" i="3"/>
  <c r="L164" i="3"/>
  <c r="L165" i="3"/>
  <c r="L166" i="3"/>
  <c r="L167" i="3"/>
  <c r="L88" i="6" s="1" a="1"/>
  <c r="L88" i="6" s="1"/>
  <c r="L168" i="3"/>
  <c r="L169" i="3"/>
  <c r="L170" i="3"/>
  <c r="L171" i="3"/>
  <c r="L80" i="6" s="1" a="1"/>
  <c r="L80" i="6" s="1"/>
  <c r="L172" i="3"/>
  <c r="L76" i="6" s="1" a="1"/>
  <c r="L76" i="6" s="1"/>
  <c r="L173" i="3"/>
  <c r="L174" i="3"/>
  <c r="L84" i="6" s="1" a="1"/>
  <c r="L84" i="6" s="1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77" i="6" s="1" a="1"/>
  <c r="L77" i="6" s="1"/>
  <c r="L265" i="3"/>
  <c r="L79" i="6" s="1" a="1"/>
  <c r="L79" i="6" s="1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78" i="6" s="1" a="1"/>
  <c r="L78" i="6" s="1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96" i="6" s="1" a="1"/>
  <c r="L96" i="6" s="1"/>
  <c r="L488" i="3"/>
  <c r="L489" i="3"/>
  <c r="L97" i="6" s="1" a="1"/>
  <c r="L97" i="6" s="1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104" i="6" s="1" a="1"/>
  <c r="L104" i="6" s="1"/>
  <c r="L105" i="6" a="1"/>
  <c r="L105" i="6" s="1"/>
  <c r="L514" i="3"/>
  <c r="L74" i="6" s="1" a="1"/>
  <c r="L74" i="6" s="1"/>
  <c r="L515" i="3"/>
  <c r="L75" i="6" s="1" a="1"/>
  <c r="L75" i="6" s="1"/>
  <c r="AX2" i="3"/>
  <c r="AX3" i="3"/>
  <c r="AX4" i="3"/>
  <c r="AX5" i="3"/>
  <c r="AX6" i="3"/>
  <c r="AX7" i="3"/>
  <c r="AX8" i="3"/>
  <c r="AX9" i="3"/>
  <c r="AX10" i="3"/>
  <c r="AX11" i="3"/>
  <c r="AX12" i="3"/>
  <c r="AX13" i="3"/>
  <c r="AX14" i="3"/>
  <c r="AX15" i="3"/>
  <c r="AX16" i="3"/>
  <c r="AX17" i="3"/>
  <c r="AX18" i="3"/>
  <c r="AX19" i="3"/>
  <c r="AX20" i="3"/>
  <c r="AX21" i="3"/>
  <c r="AX22" i="3"/>
  <c r="AX23" i="3"/>
  <c r="AX24" i="3"/>
  <c r="AX25" i="3"/>
  <c r="AX26" i="3"/>
  <c r="AX27" i="3"/>
  <c r="AX28" i="3"/>
  <c r="AX29" i="3"/>
  <c r="AX30" i="3"/>
  <c r="AX31" i="3"/>
  <c r="AX32" i="3"/>
  <c r="AX33" i="3"/>
  <c r="AX34" i="3"/>
  <c r="AX35" i="3"/>
  <c r="AX36" i="3"/>
  <c r="AX37" i="3"/>
  <c r="AX38" i="3"/>
  <c r="AX39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AX70" i="3"/>
  <c r="AX71" i="3"/>
  <c r="AX72" i="3"/>
  <c r="AX73" i="3"/>
  <c r="AX74" i="3"/>
  <c r="AX75" i="3"/>
  <c r="AX76" i="3"/>
  <c r="AX77" i="3"/>
  <c r="AX78" i="3"/>
  <c r="AX79" i="3"/>
  <c r="AX80" i="3"/>
  <c r="AX81" i="3"/>
  <c r="AX82" i="3"/>
  <c r="AX83" i="3"/>
  <c r="AX84" i="3"/>
  <c r="AX85" i="3"/>
  <c r="AX86" i="3"/>
  <c r="AX87" i="3"/>
  <c r="AX88" i="3"/>
  <c r="AX89" i="3"/>
  <c r="AX90" i="3"/>
  <c r="AX91" i="3"/>
  <c r="AX92" i="3"/>
  <c r="AX93" i="3"/>
  <c r="AX94" i="3"/>
  <c r="AX95" i="3"/>
  <c r="AX96" i="3"/>
  <c r="AX97" i="3"/>
  <c r="AX98" i="3"/>
  <c r="AX99" i="3"/>
  <c r="AX100" i="3"/>
  <c r="AX101" i="3"/>
  <c r="AX102" i="3"/>
  <c r="AX103" i="3"/>
  <c r="AX104" i="3"/>
  <c r="AX105" i="3"/>
  <c r="AX106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1" i="3"/>
  <c r="AX122" i="3"/>
  <c r="AX123" i="3"/>
  <c r="AX124" i="3"/>
  <c r="AX125" i="3"/>
  <c r="AX126" i="3"/>
  <c r="AX127" i="3"/>
  <c r="AX128" i="3"/>
  <c r="AX129" i="3"/>
  <c r="AX130" i="3"/>
  <c r="AX131" i="3"/>
  <c r="AX132" i="3"/>
  <c r="AX133" i="3"/>
  <c r="AX134" i="3"/>
  <c r="AX135" i="3"/>
  <c r="AX136" i="3"/>
  <c r="AX137" i="3"/>
  <c r="AX138" i="3"/>
  <c r="AX139" i="3"/>
  <c r="AX140" i="3"/>
  <c r="AX141" i="3"/>
  <c r="AX142" i="3"/>
  <c r="AX143" i="3"/>
  <c r="AX144" i="3"/>
  <c r="AX145" i="3"/>
  <c r="AX146" i="3"/>
  <c r="AX147" i="3"/>
  <c r="AX148" i="3"/>
  <c r="AX149" i="3"/>
  <c r="AX150" i="3"/>
  <c r="AX151" i="3"/>
  <c r="AX152" i="3"/>
  <c r="AX153" i="3"/>
  <c r="AX154" i="3"/>
  <c r="AX155" i="3"/>
  <c r="AX156" i="3"/>
  <c r="AX157" i="3"/>
  <c r="AX158" i="3"/>
  <c r="AX159" i="3"/>
  <c r="AX160" i="3"/>
  <c r="AX161" i="3"/>
  <c r="AX162" i="3"/>
  <c r="AX163" i="3"/>
  <c r="AX164" i="3"/>
  <c r="AX165" i="3"/>
  <c r="AX166" i="3"/>
  <c r="AX167" i="3"/>
  <c r="AX168" i="3"/>
  <c r="AX169" i="3"/>
  <c r="AX170" i="3"/>
  <c r="AX171" i="3"/>
  <c r="AX172" i="3"/>
  <c r="AX173" i="3"/>
  <c r="AX174" i="3"/>
  <c r="AX175" i="3"/>
  <c r="AX176" i="3"/>
  <c r="AX177" i="3"/>
  <c r="AX178" i="3"/>
  <c r="AX179" i="3"/>
  <c r="AX180" i="3"/>
  <c r="AX181" i="3"/>
  <c r="AX182" i="3"/>
  <c r="AX183" i="3"/>
  <c r="AX184" i="3"/>
  <c r="AX185" i="3"/>
  <c r="AX186" i="3"/>
  <c r="AX187" i="3"/>
  <c r="AX188" i="3"/>
  <c r="AX189" i="3"/>
  <c r="AX190" i="3"/>
  <c r="AX191" i="3"/>
  <c r="AX192" i="3"/>
  <c r="AX193" i="3"/>
  <c r="AX194" i="3"/>
  <c r="AX195" i="3"/>
  <c r="AX196" i="3"/>
  <c r="AX197" i="3"/>
  <c r="AX198" i="3"/>
  <c r="AX199" i="3"/>
  <c r="AX200" i="3"/>
  <c r="AX201" i="3"/>
  <c r="AX202" i="3"/>
  <c r="AX203" i="3"/>
  <c r="AX204" i="3"/>
  <c r="AX205" i="3"/>
  <c r="AX206" i="3"/>
  <c r="AX207" i="3"/>
  <c r="AX208" i="3"/>
  <c r="AX209" i="3"/>
  <c r="AX210" i="3"/>
  <c r="AX211" i="3"/>
  <c r="AX212" i="3"/>
  <c r="AX213" i="3"/>
  <c r="AX214" i="3"/>
  <c r="AX215" i="3"/>
  <c r="AX216" i="3"/>
  <c r="AX217" i="3"/>
  <c r="AX218" i="3"/>
  <c r="AX219" i="3"/>
  <c r="AX220" i="3"/>
  <c r="AX221" i="3"/>
  <c r="AX222" i="3"/>
  <c r="AX223" i="3"/>
  <c r="AX224" i="3"/>
  <c r="AX225" i="3"/>
  <c r="AX226" i="3"/>
  <c r="AX227" i="3"/>
  <c r="AX228" i="3"/>
  <c r="AX229" i="3"/>
  <c r="AX230" i="3"/>
  <c r="AX231" i="3"/>
  <c r="AX232" i="3"/>
  <c r="AX233" i="3"/>
  <c r="AX234" i="3"/>
  <c r="AX235" i="3"/>
  <c r="AX236" i="3"/>
  <c r="AX237" i="3"/>
  <c r="AX238" i="3"/>
  <c r="AX239" i="3"/>
  <c r="AX240" i="3"/>
  <c r="AX241" i="3"/>
  <c r="AX242" i="3"/>
  <c r="AX243" i="3"/>
  <c r="AX244" i="3"/>
  <c r="AX245" i="3"/>
  <c r="AX246" i="3"/>
  <c r="AX247" i="3"/>
  <c r="AX248" i="3"/>
  <c r="AX249" i="3"/>
  <c r="AX250" i="3"/>
  <c r="AX251" i="3"/>
  <c r="AX252" i="3"/>
  <c r="AX253" i="3"/>
  <c r="AX254" i="3"/>
  <c r="AX255" i="3"/>
  <c r="AX256" i="3"/>
  <c r="AX257" i="3"/>
  <c r="AX258" i="3"/>
  <c r="AX259" i="3"/>
  <c r="AX260" i="3"/>
  <c r="AX261" i="3"/>
  <c r="AX262" i="3"/>
  <c r="AX263" i="3"/>
  <c r="AX264" i="3"/>
  <c r="AX370" i="3"/>
  <c r="AX371" i="3"/>
  <c r="AX372" i="3"/>
  <c r="AX373" i="3"/>
  <c r="AX374" i="3"/>
  <c r="AX375" i="3"/>
  <c r="AX376" i="3"/>
  <c r="AX377" i="3"/>
  <c r="AX378" i="3"/>
  <c r="AX379" i="3"/>
  <c r="AX380" i="3"/>
  <c r="AX381" i="3"/>
  <c r="AX382" i="3"/>
  <c r="AX383" i="3"/>
  <c r="AX384" i="3"/>
  <c r="AX385" i="3"/>
  <c r="AX386" i="3"/>
  <c r="AX387" i="3"/>
  <c r="AX388" i="3"/>
  <c r="AX389" i="3"/>
  <c r="AX390" i="3"/>
  <c r="AX391" i="3"/>
  <c r="AX392" i="3"/>
  <c r="AX393" i="3"/>
  <c r="AX394" i="3"/>
  <c r="AX395" i="3"/>
  <c r="AX396" i="3"/>
  <c r="AX397" i="3"/>
  <c r="AX398" i="3"/>
  <c r="AX399" i="3"/>
  <c r="AX400" i="3"/>
  <c r="AX401" i="3"/>
  <c r="AX402" i="3"/>
  <c r="AX403" i="3"/>
  <c r="AX404" i="3"/>
  <c r="AX405" i="3"/>
  <c r="AX406" i="3"/>
  <c r="AX407" i="3"/>
  <c r="AX408" i="3"/>
  <c r="AX409" i="3"/>
  <c r="AX410" i="3"/>
  <c r="AX411" i="3"/>
  <c r="AX412" i="3"/>
  <c r="AX413" i="3"/>
  <c r="AX414" i="3"/>
  <c r="AX415" i="3"/>
  <c r="AX416" i="3"/>
  <c r="AX417" i="3"/>
  <c r="AX418" i="3"/>
  <c r="AX419" i="3"/>
  <c r="AX420" i="3"/>
  <c r="AX421" i="3"/>
  <c r="AX422" i="3"/>
  <c r="AX423" i="3"/>
  <c r="AX424" i="3"/>
  <c r="AX425" i="3"/>
  <c r="AX426" i="3"/>
  <c r="AX427" i="3"/>
  <c r="AX428" i="3"/>
  <c r="AX429" i="3"/>
  <c r="AX430" i="3"/>
  <c r="AX431" i="3"/>
  <c r="AX432" i="3"/>
  <c r="AX433" i="3"/>
  <c r="AX434" i="3"/>
  <c r="AX435" i="3"/>
  <c r="AX436" i="3"/>
  <c r="AX437" i="3"/>
  <c r="AX438" i="3"/>
  <c r="AX439" i="3"/>
  <c r="AX440" i="3"/>
  <c r="AX441" i="3"/>
  <c r="AX442" i="3"/>
  <c r="AX443" i="3"/>
  <c r="AX444" i="3"/>
  <c r="AX445" i="3"/>
  <c r="AX446" i="3"/>
  <c r="AX447" i="3"/>
  <c r="AX448" i="3"/>
  <c r="AX449" i="3"/>
  <c r="AX450" i="3"/>
  <c r="AX451" i="3"/>
  <c r="AX452" i="3"/>
  <c r="AX453" i="3"/>
  <c r="AX454" i="3"/>
  <c r="AX455" i="3"/>
  <c r="AX456" i="3"/>
  <c r="AX457" i="3"/>
  <c r="AX458" i="3"/>
  <c r="AX459" i="3"/>
  <c r="AX460" i="3"/>
  <c r="AX461" i="3"/>
  <c r="AX462" i="3"/>
  <c r="AX463" i="3"/>
  <c r="AX464" i="3"/>
  <c r="AX465" i="3"/>
  <c r="AX466" i="3"/>
  <c r="AX467" i="3"/>
  <c r="AX468" i="3"/>
  <c r="AX469" i="3"/>
  <c r="AX470" i="3"/>
  <c r="AX471" i="3"/>
  <c r="AX472" i="3"/>
  <c r="AX473" i="3"/>
  <c r="AX474" i="3"/>
  <c r="AX475" i="3"/>
  <c r="AX476" i="3"/>
  <c r="AX477" i="3"/>
  <c r="AX478" i="3"/>
  <c r="AX479" i="3"/>
  <c r="AX480" i="3"/>
  <c r="AX481" i="3"/>
  <c r="AX482" i="3"/>
  <c r="AX483" i="3"/>
  <c r="AX484" i="3"/>
  <c r="AX485" i="3"/>
  <c r="AX486" i="3"/>
  <c r="AX488" i="3"/>
  <c r="AX489" i="3"/>
  <c r="AX490" i="3"/>
  <c r="AX491" i="3"/>
  <c r="AX492" i="3"/>
  <c r="AX493" i="3"/>
  <c r="AX494" i="3"/>
  <c r="AX495" i="3"/>
  <c r="AX496" i="3"/>
  <c r="AX497" i="3"/>
  <c r="AX498" i="3"/>
  <c r="AX499" i="3"/>
  <c r="AX500" i="3"/>
  <c r="AX501" i="3"/>
  <c r="AX502" i="3"/>
  <c r="AX503" i="3"/>
  <c r="AX504" i="3"/>
  <c r="AX505" i="3"/>
  <c r="AX506" i="3"/>
  <c r="AX507" i="3"/>
  <c r="AX508" i="3"/>
  <c r="AX509" i="3"/>
  <c r="AX510" i="3"/>
  <c r="AX511" i="3"/>
  <c r="U1" i="6"/>
  <c r="AQ2" i="3"/>
  <c r="AQ3" i="3"/>
  <c r="AQ4" i="6" s="1" a="1"/>
  <c r="AQ4" i="6" s="1"/>
  <c r="AQ4" i="3"/>
  <c r="AQ5" i="6" s="1" a="1"/>
  <c r="AQ5" i="6" s="1"/>
  <c r="AQ5" i="3"/>
  <c r="AQ6" i="6" s="1" a="1"/>
  <c r="AQ6" i="6" s="1"/>
  <c r="AQ6" i="3"/>
  <c r="AQ7" i="6" s="1" a="1"/>
  <c r="AQ7" i="6" s="1"/>
  <c r="AQ7" i="3"/>
  <c r="AQ8" i="6" s="1" a="1"/>
  <c r="AQ8" i="6" s="1"/>
  <c r="AQ8" i="3"/>
  <c r="AQ9" i="6" s="1" a="1"/>
  <c r="AQ9" i="6" s="1"/>
  <c r="AQ9" i="3"/>
  <c r="AQ10" i="6" s="1" a="1"/>
  <c r="AQ10" i="6" s="1"/>
  <c r="AQ10" i="3"/>
  <c r="AQ11" i="6" s="1" a="1"/>
  <c r="AQ11" i="6" s="1"/>
  <c r="AQ11" i="3"/>
  <c r="AQ12" i="6" s="1" a="1"/>
  <c r="AQ12" i="6" s="1"/>
  <c r="AQ12" i="3"/>
  <c r="AQ13" i="6" s="1" a="1"/>
  <c r="AQ13" i="6" s="1"/>
  <c r="AQ13" i="3"/>
  <c r="AQ14" i="6" s="1" a="1"/>
  <c r="AQ14" i="6" s="1"/>
  <c r="AQ14" i="3"/>
  <c r="AQ15" i="6" s="1" a="1"/>
  <c r="AQ15" i="6" s="1"/>
  <c r="AQ15" i="3"/>
  <c r="AQ16" i="6" s="1" a="1"/>
  <c r="AQ16" i="6" s="1"/>
  <c r="AQ16" i="3"/>
  <c r="AQ17" i="6" s="1" a="1"/>
  <c r="AQ17" i="6" s="1"/>
  <c r="AQ17" i="3"/>
  <c r="AQ18" i="6" s="1" a="1"/>
  <c r="AQ18" i="6" s="1"/>
  <c r="AQ18" i="3"/>
  <c r="AQ19" i="6" s="1" a="1"/>
  <c r="AQ19" i="6" s="1"/>
  <c r="AQ19" i="3"/>
  <c r="AQ20" i="6" s="1" a="1"/>
  <c r="AQ20" i="6" s="1"/>
  <c r="AQ20" i="3"/>
  <c r="AQ21" i="6" s="1" a="1"/>
  <c r="AQ21" i="6" s="1"/>
  <c r="AQ21" i="3"/>
  <c r="AQ22" i="6" s="1" a="1"/>
  <c r="AQ22" i="6" s="1"/>
  <c r="AQ22" i="3"/>
  <c r="AQ23" i="6" s="1" a="1"/>
  <c r="AQ23" i="6" s="1"/>
  <c r="AQ23" i="3"/>
  <c r="AQ24" i="6" s="1" a="1"/>
  <c r="AQ24" i="6" s="1"/>
  <c r="AQ24" i="3"/>
  <c r="AQ25" i="6" s="1" a="1"/>
  <c r="AQ25" i="6" s="1"/>
  <c r="AQ25" i="3"/>
  <c r="AQ26" i="6" s="1" a="1"/>
  <c r="AQ26" i="6" s="1"/>
  <c r="AQ26" i="3"/>
  <c r="AQ27" i="6" s="1" a="1"/>
  <c r="AQ27" i="6" s="1"/>
  <c r="AQ27" i="3"/>
  <c r="AQ28" i="6" s="1" a="1"/>
  <c r="AQ28" i="6" s="1"/>
  <c r="AQ28" i="3"/>
  <c r="AQ29" i="6" s="1" a="1"/>
  <c r="AQ29" i="6" s="1"/>
  <c r="AQ29" i="3"/>
  <c r="AQ30" i="6" s="1" a="1"/>
  <c r="AQ30" i="6" s="1"/>
  <c r="AQ30" i="3"/>
  <c r="AQ31" i="6" s="1" a="1"/>
  <c r="AQ31" i="6" s="1"/>
  <c r="AQ31" i="3"/>
  <c r="AQ32" i="6" s="1" a="1"/>
  <c r="AQ32" i="6" s="1"/>
  <c r="AQ32" i="3"/>
  <c r="AQ33" i="6" s="1" a="1"/>
  <c r="AQ33" i="6" s="1"/>
  <c r="AQ33" i="3"/>
  <c r="AQ34" i="6" s="1" a="1"/>
  <c r="AQ34" i="6" s="1"/>
  <c r="AQ34" i="3"/>
  <c r="AQ35" i="6" s="1" a="1"/>
  <c r="AQ35" i="6" s="1"/>
  <c r="AQ35" i="3"/>
  <c r="AQ36" i="6" s="1" a="1"/>
  <c r="AQ36" i="6" s="1"/>
  <c r="AQ36" i="3"/>
  <c r="AQ37" i="6" s="1" a="1"/>
  <c r="AQ37" i="6" s="1"/>
  <c r="AQ37" i="3"/>
  <c r="AQ38" i="6" s="1" a="1"/>
  <c r="AQ38" i="6" s="1"/>
  <c r="AQ38" i="3"/>
  <c r="AQ39" i="6" s="1" a="1"/>
  <c r="AQ39" i="6" s="1"/>
  <c r="AQ39" i="3"/>
  <c r="AQ40" i="6" s="1" a="1"/>
  <c r="AQ40" i="6" s="1"/>
  <c r="AQ40" i="3"/>
  <c r="AQ41" i="6" s="1" a="1"/>
  <c r="AQ41" i="6" s="1"/>
  <c r="AQ41" i="3"/>
  <c r="AQ42" i="6" s="1" a="1"/>
  <c r="AQ42" i="6" s="1"/>
  <c r="AQ42" i="3"/>
  <c r="AQ43" i="6" s="1" a="1"/>
  <c r="AQ43" i="6" s="1"/>
  <c r="AQ43" i="3"/>
  <c r="AQ44" i="6" s="1" a="1"/>
  <c r="AQ44" i="6" s="1"/>
  <c r="AQ44" i="3"/>
  <c r="AQ91" i="6" s="1" a="1"/>
  <c r="AQ91" i="6" s="1"/>
  <c r="AQ45" i="3"/>
  <c r="AQ90" i="6" s="1" a="1"/>
  <c r="AQ90" i="6" s="1"/>
  <c r="AQ46" i="3"/>
  <c r="AQ89" i="6" s="1" a="1"/>
  <c r="AQ89" i="6" s="1"/>
  <c r="AQ47" i="3"/>
  <c r="AQ45" i="6" s="1" a="1"/>
  <c r="AQ45" i="6" s="1"/>
  <c r="AQ48" i="3"/>
  <c r="AQ85" i="6" s="1" a="1"/>
  <c r="AQ85" i="6" s="1"/>
  <c r="AQ49" i="3"/>
  <c r="AQ92" i="6" s="1" a="1"/>
  <c r="AQ92" i="6" s="1"/>
  <c r="AQ50" i="3"/>
  <c r="AQ93" i="6" s="1" a="1"/>
  <c r="AQ93" i="6" s="1"/>
  <c r="AQ51" i="3"/>
  <c r="AQ52" i="3"/>
  <c r="AQ53" i="3"/>
  <c r="AQ46" i="6" s="1" a="1"/>
  <c r="AQ46" i="6" s="1"/>
  <c r="AQ54" i="3"/>
  <c r="AQ94" i="6" s="1" a="1"/>
  <c r="AQ94" i="6" s="1"/>
  <c r="AQ55" i="3"/>
  <c r="AQ95" i="6" s="1" a="1"/>
  <c r="AQ95" i="6" s="1"/>
  <c r="AQ56" i="3"/>
  <c r="AQ47" i="6" s="1" a="1"/>
  <c r="AQ47" i="6" s="1"/>
  <c r="AQ57" i="3"/>
  <c r="AQ100" i="6" s="1" a="1"/>
  <c r="AQ100" i="6" s="1"/>
  <c r="AQ58" i="3"/>
  <c r="AQ59" i="3"/>
  <c r="AQ60" i="3"/>
  <c r="AQ61" i="3"/>
  <c r="AQ62" i="3"/>
  <c r="AQ63" i="3"/>
  <c r="AQ64" i="3"/>
  <c r="AQ65" i="3"/>
  <c r="AQ66" i="3"/>
  <c r="AQ67" i="3"/>
  <c r="AQ68" i="3"/>
  <c r="AQ69" i="3"/>
  <c r="AQ70" i="3"/>
  <c r="AQ71" i="3"/>
  <c r="AQ72" i="3"/>
  <c r="AQ73" i="3"/>
  <c r="AQ74" i="3"/>
  <c r="AQ48" i="6" s="1" a="1"/>
  <c r="AQ48" i="6" s="1"/>
  <c r="AQ75" i="3"/>
  <c r="AQ49" i="6" s="1" a="1"/>
  <c r="AQ49" i="6" s="1"/>
  <c r="AQ76" i="3"/>
  <c r="AQ50" i="6" s="1" a="1"/>
  <c r="AQ50" i="6" s="1"/>
  <c r="AQ77" i="3"/>
  <c r="AQ51" i="6" s="1" a="1"/>
  <c r="AQ51" i="6" s="1"/>
  <c r="AQ78" i="3"/>
  <c r="AQ52" i="6" s="1" a="1"/>
  <c r="AQ52" i="6" s="1"/>
  <c r="AQ79" i="3"/>
  <c r="AQ53" i="6" s="1" a="1"/>
  <c r="AQ53" i="6" s="1"/>
  <c r="AQ80" i="3"/>
  <c r="AQ54" i="6" s="1" a="1"/>
  <c r="AQ54" i="6" s="1"/>
  <c r="AQ81" i="3"/>
  <c r="AQ86" i="6" s="1" a="1"/>
  <c r="AQ86" i="6" s="1"/>
  <c r="AQ82" i="3"/>
  <c r="AQ87" i="6" s="1" a="1"/>
  <c r="AQ87" i="6" s="1"/>
  <c r="AQ83" i="3"/>
  <c r="AQ84" i="3"/>
  <c r="AQ85" i="3"/>
  <c r="AQ86" i="3"/>
  <c r="AQ87" i="3"/>
  <c r="AQ55" i="6" s="1" a="1"/>
  <c r="AQ55" i="6" s="1"/>
  <c r="AQ88" i="3"/>
  <c r="AQ56" i="6" s="1" a="1"/>
  <c r="AQ56" i="6" s="1"/>
  <c r="AQ89" i="3"/>
  <c r="AQ57" i="6" s="1" a="1"/>
  <c r="AQ57" i="6" s="1"/>
  <c r="AQ90" i="3"/>
  <c r="AQ58" i="6" s="1" a="1"/>
  <c r="AQ58" i="6" s="1"/>
  <c r="AQ91" i="3"/>
  <c r="AQ99" i="6" s="1" a="1"/>
  <c r="AQ99" i="6" s="1"/>
  <c r="AQ92" i="3"/>
  <c r="AQ59" i="6" s="1" a="1"/>
  <c r="AQ59" i="6" s="1"/>
  <c r="AQ93" i="3"/>
  <c r="AQ98" i="6" s="1" a="1"/>
  <c r="AQ98" i="6" s="1"/>
  <c r="AQ94" i="3"/>
  <c r="AQ95" i="3"/>
  <c r="AQ96" i="3"/>
  <c r="AQ101" i="6" s="1" a="1"/>
  <c r="AQ101" i="6" s="1"/>
  <c r="AQ97" i="3"/>
  <c r="AQ102" i="6" s="1" a="1"/>
  <c r="AQ102" i="6" s="1"/>
  <c r="AQ98" i="3"/>
  <c r="AQ103" i="6" s="1" a="1"/>
  <c r="AQ103" i="6" s="1"/>
  <c r="AQ99" i="3"/>
  <c r="AQ60" i="6" s="1" a="1"/>
  <c r="AQ60" i="6" s="1"/>
  <c r="AQ100" i="3"/>
  <c r="AQ101" i="3"/>
  <c r="AQ102" i="3"/>
  <c r="AQ103" i="3"/>
  <c r="AQ104" i="3"/>
  <c r="AQ61" i="6" s="1" a="1"/>
  <c r="AQ61" i="6" s="1"/>
  <c r="AQ105" i="3"/>
  <c r="AQ62" i="6" s="1" a="1"/>
  <c r="AQ62" i="6" s="1"/>
  <c r="AQ106" i="3"/>
  <c r="AQ107" i="3"/>
  <c r="AQ108" i="3"/>
  <c r="AQ63" i="6" s="1" a="1"/>
  <c r="AQ63" i="6" s="1"/>
  <c r="AQ109" i="3"/>
  <c r="AQ64" i="6" s="1" a="1"/>
  <c r="AQ64" i="6" s="1"/>
  <c r="AQ110" i="3"/>
  <c r="AQ111" i="3"/>
  <c r="AQ112" i="3"/>
  <c r="AQ113" i="3"/>
  <c r="AQ65" i="6" s="1" a="1"/>
  <c r="AQ65" i="6" s="1"/>
  <c r="AQ114" i="3"/>
  <c r="AQ82" i="6" s="1" a="1"/>
  <c r="AQ82" i="6" s="1"/>
  <c r="AQ115" i="3"/>
  <c r="AQ83" i="6" s="1" a="1"/>
  <c r="AQ83" i="6" s="1"/>
  <c r="AQ116" i="3"/>
  <c r="AQ117" i="3"/>
  <c r="AQ118" i="3"/>
  <c r="AQ119" i="3"/>
  <c r="AQ120" i="3"/>
  <c r="AQ121" i="3"/>
  <c r="AQ122" i="3"/>
  <c r="AQ123" i="3"/>
  <c r="AQ66" i="6" s="1" a="1"/>
  <c r="AQ66" i="6" s="1"/>
  <c r="AQ124" i="3"/>
  <c r="AQ67" i="6" s="1" a="1"/>
  <c r="AQ67" i="6" s="1"/>
  <c r="AQ125" i="3"/>
  <c r="AQ68" i="6" s="1" a="1"/>
  <c r="AQ68" i="6" s="1"/>
  <c r="AQ126" i="3"/>
  <c r="AQ81" i="6" s="1" a="1"/>
  <c r="AQ81" i="6" s="1"/>
  <c r="AQ127" i="3"/>
  <c r="AQ128" i="3"/>
  <c r="AQ129" i="3"/>
  <c r="AQ130" i="3"/>
  <c r="AQ131" i="3"/>
  <c r="AQ132" i="3"/>
  <c r="AQ133" i="3"/>
  <c r="AQ134" i="3"/>
  <c r="AQ135" i="3"/>
  <c r="AQ136" i="3"/>
  <c r="AQ69" i="6" s="1" a="1"/>
  <c r="AQ69" i="6" s="1"/>
  <c r="AQ137" i="3"/>
  <c r="AQ138" i="3"/>
  <c r="AQ70" i="6" s="1" a="1"/>
  <c r="AQ70" i="6" s="1"/>
  <c r="AQ139" i="3"/>
  <c r="AQ71" i="6" s="1" a="1"/>
  <c r="AQ71" i="6" s="1"/>
  <c r="AQ140" i="3"/>
  <c r="AQ72" i="6" s="1" a="1"/>
  <c r="AQ72" i="6" s="1"/>
  <c r="AQ141" i="3"/>
  <c r="AQ73" i="6" s="1" a="1"/>
  <c r="AQ73" i="6" s="1"/>
  <c r="AQ142" i="3"/>
  <c r="AQ143" i="3"/>
  <c r="AQ144" i="3"/>
  <c r="AQ145" i="3"/>
  <c r="AQ146" i="3"/>
  <c r="AQ147" i="3"/>
  <c r="AQ148" i="3"/>
  <c r="AQ149" i="3"/>
  <c r="AQ150" i="3"/>
  <c r="AQ151" i="3"/>
  <c r="AQ152" i="3"/>
  <c r="AQ153" i="3"/>
  <c r="AQ154" i="3"/>
  <c r="AQ155" i="3"/>
  <c r="AQ156" i="3"/>
  <c r="AQ106" i="6" s="1" a="1"/>
  <c r="AQ106" i="6" s="1"/>
  <c r="AQ157" i="3"/>
  <c r="AQ158" i="3"/>
  <c r="AQ159" i="3"/>
  <c r="AQ160" i="3"/>
  <c r="AQ161" i="3"/>
  <c r="AQ162" i="3"/>
  <c r="AQ163" i="3"/>
  <c r="AQ164" i="3"/>
  <c r="AQ165" i="3"/>
  <c r="AQ166" i="3"/>
  <c r="AQ167" i="3"/>
  <c r="AQ88" i="6" s="1" a="1"/>
  <c r="AQ88" i="6" s="1"/>
  <c r="AQ168" i="3"/>
  <c r="AQ169" i="3"/>
  <c r="AQ170" i="3"/>
  <c r="AQ171" i="3"/>
  <c r="AQ80" i="6" s="1" a="1"/>
  <c r="AQ80" i="6" s="1"/>
  <c r="AQ172" i="3"/>
  <c r="AQ76" i="6" s="1" a="1"/>
  <c r="AQ76" i="6" s="1"/>
  <c r="AQ173" i="3"/>
  <c r="AQ174" i="3"/>
  <c r="AQ84" i="6" s="1" a="1"/>
  <c r="AQ84" i="6" s="1"/>
  <c r="AQ175" i="3"/>
  <c r="AQ176" i="3"/>
  <c r="AQ177" i="3"/>
  <c r="AQ178" i="3"/>
  <c r="AQ179" i="3"/>
  <c r="AQ180" i="3"/>
  <c r="AQ181" i="3"/>
  <c r="AQ182" i="3"/>
  <c r="AQ183" i="3"/>
  <c r="AQ184" i="3"/>
  <c r="AQ185" i="3"/>
  <c r="AQ186" i="3"/>
  <c r="AQ187" i="3"/>
  <c r="AQ188" i="3"/>
  <c r="AQ189" i="3"/>
  <c r="AQ190" i="3"/>
  <c r="AQ191" i="3"/>
  <c r="AQ192" i="3"/>
  <c r="AQ193" i="3"/>
  <c r="AQ194" i="3"/>
  <c r="AQ195" i="3"/>
  <c r="AQ196" i="3"/>
  <c r="AQ197" i="3"/>
  <c r="AQ198" i="3"/>
  <c r="AQ199" i="3"/>
  <c r="AQ200" i="3"/>
  <c r="AQ201" i="3"/>
  <c r="AQ202" i="3"/>
  <c r="AQ203" i="3"/>
  <c r="AQ204" i="3"/>
  <c r="AQ205" i="3"/>
  <c r="AQ206" i="3"/>
  <c r="AQ207" i="3"/>
  <c r="AQ208" i="3"/>
  <c r="AQ209" i="3"/>
  <c r="AQ210" i="3"/>
  <c r="AQ211" i="3"/>
  <c r="AQ212" i="3"/>
  <c r="AQ213" i="3"/>
  <c r="AQ214" i="3"/>
  <c r="AQ215" i="3"/>
  <c r="AQ216" i="3"/>
  <c r="AQ217" i="3"/>
  <c r="AQ218" i="3"/>
  <c r="AQ219" i="3"/>
  <c r="AQ220" i="3"/>
  <c r="AQ221" i="3"/>
  <c r="AQ222" i="3"/>
  <c r="AQ223" i="3"/>
  <c r="AQ224" i="3"/>
  <c r="AQ225" i="3"/>
  <c r="AQ226" i="3"/>
  <c r="AQ227" i="3"/>
  <c r="AQ228" i="3"/>
  <c r="AQ229" i="3"/>
  <c r="AQ230" i="3"/>
  <c r="AQ231" i="3"/>
  <c r="AQ232" i="3"/>
  <c r="AQ233" i="3"/>
  <c r="AQ234" i="3"/>
  <c r="AQ235" i="3"/>
  <c r="AQ236" i="3"/>
  <c r="AQ237" i="3"/>
  <c r="AQ238" i="3"/>
  <c r="AQ239" i="3"/>
  <c r="AQ240" i="3"/>
  <c r="AQ241" i="3"/>
  <c r="AQ242" i="3"/>
  <c r="AQ243" i="3"/>
  <c r="AQ244" i="3"/>
  <c r="AQ245" i="3"/>
  <c r="AQ246" i="3"/>
  <c r="AQ247" i="3"/>
  <c r="AQ248" i="3"/>
  <c r="AQ249" i="3"/>
  <c r="AQ250" i="3"/>
  <c r="AQ251" i="3"/>
  <c r="AQ252" i="3"/>
  <c r="AQ253" i="3"/>
  <c r="AQ254" i="3"/>
  <c r="AQ255" i="3"/>
  <c r="AQ256" i="3"/>
  <c r="AQ257" i="3"/>
  <c r="AQ258" i="3"/>
  <c r="AQ259" i="3"/>
  <c r="AQ260" i="3"/>
  <c r="AQ261" i="3"/>
  <c r="AQ262" i="3"/>
  <c r="AQ263" i="3"/>
  <c r="AQ264" i="3"/>
  <c r="AQ77" i="6" s="1" a="1"/>
  <c r="AQ77" i="6" s="1"/>
  <c r="AQ265" i="3"/>
  <c r="AQ79" i="6" s="1" a="1"/>
  <c r="AQ79" i="6" s="1"/>
  <c r="AQ266" i="3"/>
  <c r="AQ267" i="3"/>
  <c r="AQ268" i="3"/>
  <c r="AQ269" i="3"/>
  <c r="AQ270" i="3"/>
  <c r="AQ271" i="3"/>
  <c r="AQ272" i="3"/>
  <c r="AQ273" i="3"/>
  <c r="AQ274" i="3"/>
  <c r="AQ275" i="3"/>
  <c r="AQ276" i="3"/>
  <c r="AQ277" i="3"/>
  <c r="AQ278" i="3"/>
  <c r="AQ279" i="3"/>
  <c r="AQ280" i="3"/>
  <c r="AQ281" i="3"/>
  <c r="AQ282" i="3"/>
  <c r="AQ283" i="3"/>
  <c r="AQ284" i="3"/>
  <c r="AQ285" i="3"/>
  <c r="AQ286" i="3"/>
  <c r="AQ287" i="3"/>
  <c r="AQ288" i="3"/>
  <c r="AQ289" i="3"/>
  <c r="AQ290" i="3"/>
  <c r="AQ291" i="3"/>
  <c r="AQ292" i="3"/>
  <c r="AQ293" i="3"/>
  <c r="AQ294" i="3"/>
  <c r="AQ295" i="3"/>
  <c r="AQ296" i="3"/>
  <c r="AQ297" i="3"/>
  <c r="AQ298" i="3"/>
  <c r="AQ299" i="3"/>
  <c r="AQ300" i="3"/>
  <c r="AQ301" i="3"/>
  <c r="AQ302" i="3"/>
  <c r="AQ303" i="3"/>
  <c r="AQ304" i="3"/>
  <c r="AQ305" i="3"/>
  <c r="AQ306" i="3"/>
  <c r="AQ307" i="3"/>
  <c r="AQ308" i="3"/>
  <c r="AQ309" i="3"/>
  <c r="AQ310" i="3"/>
  <c r="AQ311" i="3"/>
  <c r="AQ312" i="3"/>
  <c r="AQ313" i="3"/>
  <c r="AQ314" i="3"/>
  <c r="AQ315" i="3"/>
  <c r="AQ316" i="3"/>
  <c r="AQ317" i="3"/>
  <c r="AQ318" i="3"/>
  <c r="AQ319" i="3"/>
  <c r="AQ320" i="3"/>
  <c r="AQ321" i="3"/>
  <c r="AQ322" i="3"/>
  <c r="AQ323" i="3"/>
  <c r="AQ324" i="3"/>
  <c r="AQ325" i="3"/>
  <c r="AQ326" i="3"/>
  <c r="AQ327" i="3"/>
  <c r="AQ328" i="3"/>
  <c r="AQ329" i="3"/>
  <c r="AQ330" i="3"/>
  <c r="AQ331" i="3"/>
  <c r="AQ332" i="3"/>
  <c r="AQ333" i="3"/>
  <c r="AQ334" i="3"/>
  <c r="AQ335" i="3"/>
  <c r="AQ336" i="3"/>
  <c r="AQ337" i="3"/>
  <c r="AQ338" i="3"/>
  <c r="AQ339" i="3"/>
  <c r="AQ340" i="3"/>
  <c r="AQ341" i="3"/>
  <c r="AQ342" i="3"/>
  <c r="AQ343" i="3"/>
  <c r="AQ344" i="3"/>
  <c r="AQ345" i="3"/>
  <c r="AQ346" i="3"/>
  <c r="AQ347" i="3"/>
  <c r="AQ348" i="3"/>
  <c r="AQ349" i="3"/>
  <c r="AQ350" i="3"/>
  <c r="AQ351" i="3"/>
  <c r="AQ352" i="3"/>
  <c r="AQ353" i="3"/>
  <c r="AQ354" i="3"/>
  <c r="AQ355" i="3"/>
  <c r="AQ356" i="3"/>
  <c r="AQ357" i="3"/>
  <c r="AQ358" i="3"/>
  <c r="AQ359" i="3"/>
  <c r="AQ360" i="3"/>
  <c r="AQ361" i="3"/>
  <c r="AQ362" i="3"/>
  <c r="AQ363" i="3"/>
  <c r="AQ364" i="3"/>
  <c r="AQ365" i="3"/>
  <c r="AQ366" i="3"/>
  <c r="AQ367" i="3"/>
  <c r="AQ368" i="3"/>
  <c r="AQ369" i="3"/>
  <c r="AQ370" i="3"/>
  <c r="AQ371" i="3"/>
  <c r="AQ372" i="3"/>
  <c r="AQ373" i="3"/>
  <c r="AQ374" i="3"/>
  <c r="AQ375" i="3"/>
  <c r="AQ376" i="3"/>
  <c r="AQ377" i="3"/>
  <c r="AQ378" i="3"/>
  <c r="AQ379" i="3"/>
  <c r="AQ380" i="3"/>
  <c r="AQ381" i="3"/>
  <c r="AQ382" i="3"/>
  <c r="AQ383" i="3"/>
  <c r="AQ384" i="3"/>
  <c r="AQ385" i="3"/>
  <c r="AQ78" i="6" s="1" a="1"/>
  <c r="AQ78" i="6" s="1"/>
  <c r="AQ386" i="3"/>
  <c r="AQ387" i="3"/>
  <c r="AQ388" i="3"/>
  <c r="AQ389" i="3"/>
  <c r="AQ390" i="3"/>
  <c r="AQ391" i="3"/>
  <c r="AQ392" i="3"/>
  <c r="AQ393" i="3"/>
  <c r="AQ394" i="3"/>
  <c r="AQ395" i="3"/>
  <c r="AQ396" i="3"/>
  <c r="AQ397" i="3"/>
  <c r="AQ398" i="3"/>
  <c r="AQ399" i="3"/>
  <c r="AQ400" i="3"/>
  <c r="AQ401" i="3"/>
  <c r="AQ402" i="3"/>
  <c r="AQ403" i="3"/>
  <c r="AQ404" i="3"/>
  <c r="AQ405" i="3"/>
  <c r="AQ406" i="3"/>
  <c r="AQ407" i="3"/>
  <c r="AQ408" i="3"/>
  <c r="AQ409" i="3"/>
  <c r="AQ410" i="3"/>
  <c r="AQ411" i="3"/>
  <c r="AQ412" i="3"/>
  <c r="AQ413" i="3"/>
  <c r="AQ414" i="3"/>
  <c r="AQ415" i="3"/>
  <c r="AQ416" i="3"/>
  <c r="AQ417" i="3"/>
  <c r="AQ418" i="3"/>
  <c r="AQ419" i="3"/>
  <c r="AQ420" i="3"/>
  <c r="AQ421" i="3"/>
  <c r="AQ422" i="3"/>
  <c r="AQ423" i="3"/>
  <c r="AQ424" i="3"/>
  <c r="AQ425" i="3"/>
  <c r="AQ426" i="3"/>
  <c r="AQ427" i="3"/>
  <c r="AQ428" i="3"/>
  <c r="AQ429" i="3"/>
  <c r="AQ430" i="3"/>
  <c r="AQ431" i="3"/>
  <c r="AQ432" i="3"/>
  <c r="AQ433" i="3"/>
  <c r="AQ434" i="3"/>
  <c r="AQ435" i="3"/>
  <c r="AQ436" i="3"/>
  <c r="AQ437" i="3"/>
  <c r="AQ438" i="3"/>
  <c r="AQ439" i="3"/>
  <c r="AQ440" i="3"/>
  <c r="AQ441" i="3"/>
  <c r="AQ442" i="3"/>
  <c r="AQ443" i="3"/>
  <c r="AQ444" i="3"/>
  <c r="AQ445" i="3"/>
  <c r="AQ446" i="3"/>
  <c r="AQ447" i="3"/>
  <c r="AQ448" i="3"/>
  <c r="AQ449" i="3"/>
  <c r="AQ450" i="3"/>
  <c r="AQ451" i="3"/>
  <c r="AQ452" i="3"/>
  <c r="AQ453" i="3"/>
  <c r="AQ454" i="3"/>
  <c r="AQ455" i="3"/>
  <c r="AQ456" i="3"/>
  <c r="AQ457" i="3"/>
  <c r="AQ458" i="3"/>
  <c r="AQ459" i="3"/>
  <c r="AQ460" i="3"/>
  <c r="AQ461" i="3"/>
  <c r="AQ462" i="3"/>
  <c r="AQ463" i="3"/>
  <c r="AQ464" i="3"/>
  <c r="AQ465" i="3"/>
  <c r="AQ466" i="3"/>
  <c r="AQ467" i="3"/>
  <c r="AQ468" i="3"/>
  <c r="AQ469" i="3"/>
  <c r="AQ470" i="3"/>
  <c r="AQ471" i="3"/>
  <c r="AQ472" i="3"/>
  <c r="AQ473" i="3"/>
  <c r="AQ474" i="3"/>
  <c r="AQ475" i="3"/>
  <c r="AQ476" i="3"/>
  <c r="AQ477" i="3"/>
  <c r="AQ478" i="3"/>
  <c r="AQ479" i="3"/>
  <c r="AQ480" i="3"/>
  <c r="AQ481" i="3"/>
  <c r="AQ482" i="3"/>
  <c r="AQ483" i="3"/>
  <c r="AQ484" i="3"/>
  <c r="AQ485" i="3"/>
  <c r="AQ486" i="3"/>
  <c r="AQ487" i="3"/>
  <c r="AQ96" i="6" s="1" a="1"/>
  <c r="AQ96" i="6" s="1"/>
  <c r="AQ488" i="3"/>
  <c r="AQ489" i="3"/>
  <c r="AQ97" i="6" s="1" a="1"/>
  <c r="AQ97" i="6" s="1"/>
  <c r="AQ490" i="3"/>
  <c r="AQ491" i="3"/>
  <c r="AQ492" i="3"/>
  <c r="AQ493" i="3"/>
  <c r="AQ494" i="3"/>
  <c r="AQ495" i="3"/>
  <c r="AQ496" i="3"/>
  <c r="AQ497" i="3"/>
  <c r="AQ498" i="3"/>
  <c r="AQ499" i="3"/>
  <c r="AQ500" i="3"/>
  <c r="AQ501" i="3"/>
  <c r="AQ502" i="3"/>
  <c r="AQ503" i="3"/>
  <c r="AQ504" i="3"/>
  <c r="AQ505" i="3"/>
  <c r="AQ506" i="3"/>
  <c r="AQ507" i="3"/>
  <c r="AQ508" i="3"/>
  <c r="AQ509" i="3"/>
  <c r="AQ510" i="3"/>
  <c r="AQ511" i="3"/>
  <c r="AQ512" i="3"/>
  <c r="AQ104" i="6" s="1" a="1"/>
  <c r="AQ104" i="6" s="1"/>
  <c r="AQ513" i="3"/>
  <c r="AQ105" i="6" s="1" a="1"/>
  <c r="AQ105" i="6" s="1"/>
  <c r="AQ514" i="3"/>
  <c r="AQ74" i="6" s="1" a="1"/>
  <c r="AQ74" i="6" s="1"/>
  <c r="AQ515" i="3"/>
  <c r="AQ75" i="6" s="1" a="1"/>
  <c r="AQ75" i="6" s="1"/>
  <c r="AP2" i="3"/>
  <c r="AP3" i="3"/>
  <c r="AP4" i="6" s="1" a="1"/>
  <c r="AP4" i="6" s="1"/>
  <c r="AP4" i="3"/>
  <c r="AP5" i="6" s="1" a="1"/>
  <c r="AP5" i="6" s="1"/>
  <c r="AP5" i="3"/>
  <c r="AP6" i="6" s="1" a="1"/>
  <c r="AP6" i="6" s="1"/>
  <c r="AP6" i="3"/>
  <c r="AP7" i="6" s="1" a="1"/>
  <c r="AP7" i="6" s="1"/>
  <c r="AP7" i="3"/>
  <c r="AP8" i="6" s="1" a="1"/>
  <c r="AP8" i="6" s="1"/>
  <c r="AP8" i="3"/>
  <c r="AP9" i="6" s="1" a="1"/>
  <c r="AP9" i="6" s="1"/>
  <c r="AP9" i="3"/>
  <c r="AP10" i="6" s="1" a="1"/>
  <c r="AP10" i="6" s="1"/>
  <c r="AP10" i="3"/>
  <c r="AP11" i="6" s="1" a="1"/>
  <c r="AP11" i="6" s="1"/>
  <c r="AP11" i="3"/>
  <c r="AP12" i="6" s="1" a="1"/>
  <c r="AP12" i="6" s="1"/>
  <c r="AP12" i="3"/>
  <c r="AP13" i="6" s="1" a="1"/>
  <c r="AP13" i="6" s="1"/>
  <c r="AP13" i="3"/>
  <c r="AP14" i="6" s="1" a="1"/>
  <c r="AP14" i="6" s="1"/>
  <c r="AP14" i="3"/>
  <c r="AP15" i="6" s="1" a="1"/>
  <c r="AP15" i="6" s="1"/>
  <c r="AP15" i="3"/>
  <c r="AP16" i="6" s="1" a="1"/>
  <c r="AP16" i="6" s="1"/>
  <c r="AP16" i="3"/>
  <c r="AP17" i="6" s="1" a="1"/>
  <c r="AP17" i="6" s="1"/>
  <c r="AP17" i="3"/>
  <c r="AP18" i="6" s="1" a="1"/>
  <c r="AP18" i="6" s="1"/>
  <c r="AP18" i="3"/>
  <c r="AP19" i="6" s="1" a="1"/>
  <c r="AP19" i="6" s="1"/>
  <c r="AP19" i="3"/>
  <c r="AP20" i="6" s="1" a="1"/>
  <c r="AP20" i="6" s="1"/>
  <c r="AP20" i="3"/>
  <c r="AP21" i="6" s="1" a="1"/>
  <c r="AP21" i="6" s="1"/>
  <c r="AP21" i="3"/>
  <c r="AP22" i="6" s="1" a="1"/>
  <c r="AP22" i="6" s="1"/>
  <c r="AP22" i="3"/>
  <c r="AP23" i="6" s="1" a="1"/>
  <c r="AP23" i="6" s="1"/>
  <c r="AP23" i="3"/>
  <c r="AP24" i="6" s="1" a="1"/>
  <c r="AP24" i="6" s="1"/>
  <c r="AP24" i="3"/>
  <c r="AP25" i="6" s="1" a="1"/>
  <c r="AP25" i="6" s="1"/>
  <c r="AP25" i="3"/>
  <c r="AP26" i="6" s="1" a="1"/>
  <c r="AP26" i="6" s="1"/>
  <c r="AP26" i="3"/>
  <c r="AP27" i="6" s="1" a="1"/>
  <c r="AP27" i="6" s="1"/>
  <c r="AP27" i="3"/>
  <c r="AP28" i="6" s="1" a="1"/>
  <c r="AP28" i="6" s="1"/>
  <c r="AP28" i="3"/>
  <c r="AP29" i="6" s="1" a="1"/>
  <c r="AP29" i="6" s="1"/>
  <c r="AP29" i="3"/>
  <c r="AP30" i="6" s="1" a="1"/>
  <c r="AP30" i="6" s="1"/>
  <c r="AP30" i="3"/>
  <c r="AP31" i="6" s="1" a="1"/>
  <c r="AP31" i="6" s="1"/>
  <c r="AP31" i="3"/>
  <c r="AP32" i="6" s="1" a="1"/>
  <c r="AP32" i="6" s="1"/>
  <c r="AP32" i="3"/>
  <c r="AP33" i="6" s="1" a="1"/>
  <c r="AP33" i="6" s="1"/>
  <c r="AP33" i="3"/>
  <c r="AP34" i="6" s="1" a="1"/>
  <c r="AP34" i="6" s="1"/>
  <c r="AP34" i="3"/>
  <c r="AP35" i="6" s="1" a="1"/>
  <c r="AP35" i="6" s="1"/>
  <c r="AP35" i="3"/>
  <c r="AP36" i="6" s="1" a="1"/>
  <c r="AP36" i="6" s="1"/>
  <c r="AP36" i="3"/>
  <c r="AP37" i="6" s="1" a="1"/>
  <c r="AP37" i="6" s="1"/>
  <c r="AP37" i="3"/>
  <c r="AP38" i="6" s="1" a="1"/>
  <c r="AP38" i="6" s="1"/>
  <c r="AP38" i="3"/>
  <c r="AP39" i="6" s="1" a="1"/>
  <c r="AP39" i="6" s="1"/>
  <c r="AP39" i="3"/>
  <c r="AP40" i="6" s="1" a="1"/>
  <c r="AP40" i="6" s="1"/>
  <c r="AP40" i="3"/>
  <c r="AP41" i="6" s="1" a="1"/>
  <c r="AP41" i="6" s="1"/>
  <c r="AP41" i="3"/>
  <c r="AP42" i="6" s="1" a="1"/>
  <c r="AP42" i="6" s="1"/>
  <c r="AP42" i="3"/>
  <c r="AP43" i="6" s="1" a="1"/>
  <c r="AP43" i="6" s="1"/>
  <c r="AP43" i="3"/>
  <c r="AP44" i="6" s="1" a="1"/>
  <c r="AP44" i="6" s="1"/>
  <c r="AP44" i="3"/>
  <c r="AP91" i="6" s="1" a="1"/>
  <c r="AP91" i="6" s="1"/>
  <c r="AP45" i="3"/>
  <c r="AP90" i="6" s="1" a="1"/>
  <c r="AP90" i="6" s="1"/>
  <c r="AP46" i="3"/>
  <c r="AP89" i="6" s="1" a="1"/>
  <c r="AP89" i="6" s="1"/>
  <c r="AP47" i="3"/>
  <c r="AP45" i="6" s="1" a="1"/>
  <c r="AP45" i="6" s="1"/>
  <c r="AP48" i="3"/>
  <c r="AP85" i="6" s="1" a="1"/>
  <c r="AP85" i="6" s="1"/>
  <c r="AP49" i="3"/>
  <c r="AP92" i="6" s="1" a="1"/>
  <c r="AP92" i="6" s="1"/>
  <c r="AP50" i="3"/>
  <c r="AP93" i="6" s="1" a="1"/>
  <c r="AP93" i="6" s="1"/>
  <c r="AP51" i="3"/>
  <c r="AP52" i="3"/>
  <c r="AP53" i="3"/>
  <c r="AP46" i="6" s="1" a="1"/>
  <c r="AP46" i="6" s="1"/>
  <c r="AP54" i="3"/>
  <c r="AP94" i="6" s="1" a="1"/>
  <c r="AP94" i="6" s="1"/>
  <c r="AP55" i="3"/>
  <c r="AP95" i="6" s="1" a="1"/>
  <c r="AP95" i="6" s="1"/>
  <c r="AP56" i="3"/>
  <c r="AP47" i="6" s="1" a="1"/>
  <c r="AP47" i="6" s="1"/>
  <c r="AP57" i="3"/>
  <c r="AP100" i="6" s="1" a="1"/>
  <c r="AP100" i="6" s="1"/>
  <c r="AP58" i="3"/>
  <c r="AP59" i="3"/>
  <c r="AP60" i="3"/>
  <c r="AP61" i="3"/>
  <c r="AP62" i="3"/>
  <c r="AP63" i="3"/>
  <c r="AP64" i="3"/>
  <c r="AP65" i="3"/>
  <c r="AP66" i="3"/>
  <c r="AP67" i="3"/>
  <c r="AP68" i="3"/>
  <c r="AP69" i="3"/>
  <c r="AP70" i="3"/>
  <c r="AP71" i="3"/>
  <c r="AP72" i="3"/>
  <c r="AP73" i="3"/>
  <c r="AP74" i="3"/>
  <c r="AP48" i="6" s="1" a="1"/>
  <c r="AP48" i="6" s="1"/>
  <c r="AP75" i="3"/>
  <c r="AP49" i="6" s="1" a="1"/>
  <c r="AP49" i="6" s="1"/>
  <c r="AP76" i="3"/>
  <c r="AP50" i="6" s="1" a="1"/>
  <c r="AP50" i="6" s="1"/>
  <c r="AP77" i="3"/>
  <c r="AP51" i="6" s="1" a="1"/>
  <c r="AP51" i="6" s="1"/>
  <c r="AP78" i="3"/>
  <c r="AP52" i="6" s="1" a="1"/>
  <c r="AP52" i="6" s="1"/>
  <c r="AP79" i="3"/>
  <c r="AP53" i="6" s="1" a="1"/>
  <c r="AP53" i="6" s="1"/>
  <c r="AP80" i="3"/>
  <c r="AP54" i="6" s="1" a="1"/>
  <c r="AP54" i="6" s="1"/>
  <c r="AP81" i="3"/>
  <c r="AP86" i="6" s="1" a="1"/>
  <c r="AP86" i="6" s="1"/>
  <c r="AP82" i="3"/>
  <c r="AP87" i="6" s="1" a="1"/>
  <c r="AP87" i="6" s="1"/>
  <c r="AP83" i="3"/>
  <c r="AP84" i="3"/>
  <c r="AP85" i="3"/>
  <c r="AP86" i="3"/>
  <c r="AP87" i="3"/>
  <c r="AP55" i="6" s="1" a="1"/>
  <c r="AP55" i="6" s="1"/>
  <c r="AP88" i="3"/>
  <c r="AP56" i="6" s="1" a="1"/>
  <c r="AP56" i="6" s="1"/>
  <c r="AP89" i="3"/>
  <c r="AP57" i="6" s="1" a="1"/>
  <c r="AP57" i="6" s="1"/>
  <c r="AP90" i="3"/>
  <c r="AP58" i="6" s="1" a="1"/>
  <c r="AP58" i="6" s="1"/>
  <c r="AP91" i="3"/>
  <c r="AP99" i="6" s="1" a="1"/>
  <c r="AP99" i="6" s="1"/>
  <c r="AP92" i="3"/>
  <c r="AP59" i="6" s="1" a="1"/>
  <c r="AP59" i="6" s="1"/>
  <c r="AP93" i="3"/>
  <c r="AP98" i="6" s="1" a="1"/>
  <c r="AP98" i="6" s="1"/>
  <c r="AP94" i="3"/>
  <c r="AP95" i="3"/>
  <c r="AP96" i="3"/>
  <c r="AP101" i="6" s="1" a="1"/>
  <c r="AP101" i="6" s="1"/>
  <c r="AP97" i="3"/>
  <c r="AP102" i="6" s="1" a="1"/>
  <c r="AP102" i="6" s="1"/>
  <c r="AP98" i="3"/>
  <c r="AP103" i="6" s="1" a="1"/>
  <c r="AP103" i="6" s="1"/>
  <c r="AP99" i="3"/>
  <c r="AP60" i="6" s="1" a="1"/>
  <c r="AP60" i="6" s="1"/>
  <c r="AP100" i="3"/>
  <c r="AP101" i="3"/>
  <c r="AP102" i="3"/>
  <c r="AP103" i="3"/>
  <c r="AP104" i="3"/>
  <c r="AP61" i="6" s="1" a="1"/>
  <c r="AP61" i="6" s="1"/>
  <c r="AP105" i="3"/>
  <c r="AP62" i="6" s="1" a="1"/>
  <c r="AP62" i="6" s="1"/>
  <c r="AP106" i="3"/>
  <c r="AP107" i="3"/>
  <c r="AP108" i="3"/>
  <c r="AP63" i="6" s="1" a="1"/>
  <c r="AP63" i="6" s="1"/>
  <c r="AP109" i="3"/>
  <c r="AP64" i="6" s="1" a="1"/>
  <c r="AP64" i="6" s="1"/>
  <c r="AP110" i="3"/>
  <c r="AP111" i="3"/>
  <c r="AP112" i="3"/>
  <c r="AP113" i="3"/>
  <c r="AP65" i="6" s="1" a="1"/>
  <c r="AP65" i="6" s="1"/>
  <c r="AP114" i="3"/>
  <c r="AP82" i="6" s="1" a="1"/>
  <c r="AP82" i="6" s="1"/>
  <c r="AP115" i="3"/>
  <c r="AP83" i="6" s="1" a="1"/>
  <c r="AP83" i="6" s="1"/>
  <c r="AP116" i="3"/>
  <c r="AP117" i="3"/>
  <c r="AP118" i="3"/>
  <c r="AP119" i="3"/>
  <c r="AP120" i="3"/>
  <c r="AP121" i="3"/>
  <c r="AP122" i="3"/>
  <c r="AP123" i="3"/>
  <c r="AP66" i="6" s="1" a="1"/>
  <c r="AP66" i="6" s="1"/>
  <c r="AP124" i="3"/>
  <c r="AP67" i="6" s="1" a="1"/>
  <c r="AP67" i="6" s="1"/>
  <c r="AP125" i="3"/>
  <c r="AP68" i="6" s="1" a="1"/>
  <c r="AP68" i="6" s="1"/>
  <c r="AP126" i="3"/>
  <c r="AP81" i="6" s="1" a="1"/>
  <c r="AP81" i="6" s="1"/>
  <c r="AP127" i="3"/>
  <c r="AP128" i="3"/>
  <c r="AP129" i="3"/>
  <c r="AP130" i="3"/>
  <c r="AP131" i="3"/>
  <c r="AP132" i="3"/>
  <c r="AP133" i="3"/>
  <c r="AP134" i="3"/>
  <c r="AP135" i="3"/>
  <c r="AP136" i="3"/>
  <c r="AP69" i="6" s="1" a="1"/>
  <c r="AP69" i="6" s="1"/>
  <c r="AP137" i="3"/>
  <c r="AP138" i="3"/>
  <c r="AP70" i="6" s="1" a="1"/>
  <c r="AP70" i="6" s="1"/>
  <c r="AP139" i="3"/>
  <c r="AP71" i="6" s="1" a="1"/>
  <c r="AP71" i="6" s="1"/>
  <c r="AP140" i="3"/>
  <c r="AP72" i="6" s="1" a="1"/>
  <c r="AP72" i="6" s="1"/>
  <c r="AP141" i="3"/>
  <c r="AP73" i="6" s="1" a="1"/>
  <c r="AP73" i="6" s="1"/>
  <c r="AP142" i="3"/>
  <c r="AP143" i="3"/>
  <c r="AP144" i="3"/>
  <c r="AP145" i="3"/>
  <c r="AP146" i="3"/>
  <c r="AP147" i="3"/>
  <c r="AP148" i="3"/>
  <c r="AP149" i="3"/>
  <c r="AP150" i="3"/>
  <c r="AP151" i="3"/>
  <c r="AP152" i="3"/>
  <c r="AP153" i="3"/>
  <c r="AP154" i="3"/>
  <c r="AP155" i="3"/>
  <c r="AP156" i="3"/>
  <c r="AP106" i="6" s="1" a="1"/>
  <c r="AP106" i="6" s="1"/>
  <c r="AP157" i="3"/>
  <c r="AP158" i="3"/>
  <c r="AP159" i="3"/>
  <c r="AP160" i="3"/>
  <c r="AP161" i="3"/>
  <c r="AP162" i="3"/>
  <c r="AP163" i="3"/>
  <c r="AP164" i="3"/>
  <c r="AP165" i="3"/>
  <c r="AP166" i="3"/>
  <c r="AP167" i="3"/>
  <c r="AP88" i="6" s="1" a="1"/>
  <c r="AP88" i="6" s="1"/>
  <c r="AP168" i="3"/>
  <c r="AP169" i="3"/>
  <c r="AP170" i="3"/>
  <c r="AP171" i="3"/>
  <c r="AP80" i="6" s="1" a="1"/>
  <c r="AP80" i="6" s="1"/>
  <c r="AP172" i="3"/>
  <c r="AP76" i="6" s="1" a="1"/>
  <c r="AP76" i="6" s="1"/>
  <c r="AP173" i="3"/>
  <c r="AP174" i="3"/>
  <c r="AP84" i="6" s="1" a="1"/>
  <c r="AP84" i="6" s="1"/>
  <c r="AP175" i="3"/>
  <c r="AP176" i="3"/>
  <c r="AP177" i="3"/>
  <c r="AP178" i="3"/>
  <c r="AP179" i="3"/>
  <c r="AP180" i="3"/>
  <c r="AP181" i="3"/>
  <c r="AP182" i="3"/>
  <c r="AP183" i="3"/>
  <c r="AP184" i="3"/>
  <c r="AP185" i="3"/>
  <c r="AP186" i="3"/>
  <c r="AP187" i="3"/>
  <c r="AP188" i="3"/>
  <c r="AP189" i="3"/>
  <c r="AP190" i="3"/>
  <c r="AP191" i="3"/>
  <c r="AP192" i="3"/>
  <c r="AP193" i="3"/>
  <c r="AP194" i="3"/>
  <c r="AP195" i="3"/>
  <c r="AP196" i="3"/>
  <c r="AP197" i="3"/>
  <c r="AP198" i="3"/>
  <c r="AP199" i="3"/>
  <c r="AP200" i="3"/>
  <c r="AP201" i="3"/>
  <c r="AP202" i="3"/>
  <c r="AP203" i="3"/>
  <c r="AP204" i="3"/>
  <c r="AP205" i="3"/>
  <c r="AP206" i="3"/>
  <c r="AP207" i="3"/>
  <c r="AP208" i="3"/>
  <c r="AP209" i="3"/>
  <c r="AP210" i="3"/>
  <c r="AP211" i="3"/>
  <c r="AP212" i="3"/>
  <c r="AP213" i="3"/>
  <c r="AP214" i="3"/>
  <c r="AP215" i="3"/>
  <c r="AP216" i="3"/>
  <c r="AP217" i="3"/>
  <c r="AP218" i="3"/>
  <c r="AP219" i="3"/>
  <c r="AP220" i="3"/>
  <c r="AP221" i="3"/>
  <c r="AP222" i="3"/>
  <c r="AP223" i="3"/>
  <c r="AP224" i="3"/>
  <c r="AP225" i="3"/>
  <c r="AP226" i="3"/>
  <c r="AP227" i="3"/>
  <c r="AP228" i="3"/>
  <c r="AP229" i="3"/>
  <c r="AP230" i="3"/>
  <c r="AP231" i="3"/>
  <c r="AP232" i="3"/>
  <c r="AP233" i="3"/>
  <c r="AP234" i="3"/>
  <c r="AP235" i="3"/>
  <c r="AP236" i="3"/>
  <c r="AP237" i="3"/>
  <c r="AP238" i="3"/>
  <c r="AP239" i="3"/>
  <c r="AP240" i="3"/>
  <c r="AP241" i="3"/>
  <c r="AP242" i="3"/>
  <c r="AP243" i="3"/>
  <c r="AP244" i="3"/>
  <c r="AP245" i="3"/>
  <c r="AP246" i="3"/>
  <c r="AP247" i="3"/>
  <c r="AP248" i="3"/>
  <c r="AP249" i="3"/>
  <c r="AP250" i="3"/>
  <c r="AP251" i="3"/>
  <c r="AP252" i="3"/>
  <c r="AP253" i="3"/>
  <c r="AP254" i="3"/>
  <c r="AP255" i="3"/>
  <c r="AP256" i="3"/>
  <c r="AP257" i="3"/>
  <c r="AP258" i="3"/>
  <c r="AP259" i="3"/>
  <c r="AP260" i="3"/>
  <c r="AP261" i="3"/>
  <c r="AP262" i="3"/>
  <c r="AP263" i="3"/>
  <c r="AP264" i="3"/>
  <c r="AP77" i="6" s="1" a="1"/>
  <c r="AP77" i="6" s="1"/>
  <c r="AP265" i="3"/>
  <c r="AP79" i="6" s="1" a="1"/>
  <c r="AP79" i="6" s="1"/>
  <c r="AP266" i="3"/>
  <c r="AP267" i="3"/>
  <c r="AP268" i="3"/>
  <c r="AP269" i="3"/>
  <c r="AP270" i="3"/>
  <c r="AP271" i="3"/>
  <c r="AP272" i="3"/>
  <c r="AP273" i="3"/>
  <c r="AP274" i="3"/>
  <c r="AP275" i="3"/>
  <c r="AP276" i="3"/>
  <c r="AP277" i="3"/>
  <c r="AP278" i="3"/>
  <c r="AP279" i="3"/>
  <c r="AP280" i="3"/>
  <c r="AP281" i="3"/>
  <c r="AP282" i="3"/>
  <c r="AP283" i="3"/>
  <c r="AP284" i="3"/>
  <c r="AP285" i="3"/>
  <c r="AP286" i="3"/>
  <c r="AP287" i="3"/>
  <c r="AP288" i="3"/>
  <c r="AP289" i="3"/>
  <c r="AP290" i="3"/>
  <c r="AP291" i="3"/>
  <c r="AP292" i="3"/>
  <c r="AP293" i="3"/>
  <c r="AP294" i="3"/>
  <c r="AP295" i="3"/>
  <c r="AP296" i="3"/>
  <c r="AP297" i="3"/>
  <c r="AP298" i="3"/>
  <c r="AP299" i="3"/>
  <c r="AP300" i="3"/>
  <c r="AP301" i="3"/>
  <c r="AP302" i="3"/>
  <c r="AP303" i="3"/>
  <c r="AP304" i="3"/>
  <c r="AP305" i="3"/>
  <c r="AP306" i="3"/>
  <c r="AP307" i="3"/>
  <c r="AP308" i="3"/>
  <c r="AP309" i="3"/>
  <c r="AP310" i="3"/>
  <c r="AP311" i="3"/>
  <c r="AP312" i="3"/>
  <c r="AP313" i="3"/>
  <c r="AP314" i="3"/>
  <c r="AP315" i="3"/>
  <c r="AP316" i="3"/>
  <c r="AP317" i="3"/>
  <c r="AP318" i="3"/>
  <c r="AP319" i="3"/>
  <c r="AP320" i="3"/>
  <c r="AP321" i="3"/>
  <c r="AP322" i="3"/>
  <c r="AP323" i="3"/>
  <c r="AP324" i="3"/>
  <c r="AP325" i="3"/>
  <c r="AP326" i="3"/>
  <c r="AP327" i="3"/>
  <c r="AP328" i="3"/>
  <c r="AP329" i="3"/>
  <c r="AP330" i="3"/>
  <c r="AP331" i="3"/>
  <c r="AP332" i="3"/>
  <c r="AP333" i="3"/>
  <c r="AP334" i="3"/>
  <c r="AP335" i="3"/>
  <c r="AP336" i="3"/>
  <c r="AP337" i="3"/>
  <c r="AP338" i="3"/>
  <c r="AP339" i="3"/>
  <c r="AP340" i="3"/>
  <c r="AP341" i="3"/>
  <c r="AP342" i="3"/>
  <c r="AP343" i="3"/>
  <c r="AP344" i="3"/>
  <c r="AP345" i="3"/>
  <c r="AP346" i="3"/>
  <c r="AP347" i="3"/>
  <c r="AP348" i="3"/>
  <c r="AP349" i="3"/>
  <c r="AP350" i="3"/>
  <c r="AP351" i="3"/>
  <c r="AP352" i="3"/>
  <c r="AP353" i="3"/>
  <c r="AP354" i="3"/>
  <c r="AP355" i="3"/>
  <c r="AP356" i="3"/>
  <c r="AP357" i="3"/>
  <c r="AP358" i="3"/>
  <c r="AP359" i="3"/>
  <c r="AP360" i="3"/>
  <c r="AP361" i="3"/>
  <c r="AP362" i="3"/>
  <c r="AP363" i="3"/>
  <c r="AP364" i="3"/>
  <c r="AP365" i="3"/>
  <c r="AP366" i="3"/>
  <c r="AP367" i="3"/>
  <c r="AP368" i="3"/>
  <c r="AP369" i="3"/>
  <c r="AP370" i="3"/>
  <c r="AP371" i="3"/>
  <c r="AP372" i="3"/>
  <c r="AP373" i="3"/>
  <c r="AP374" i="3"/>
  <c r="AP375" i="3"/>
  <c r="AP376" i="3"/>
  <c r="AP377" i="3"/>
  <c r="AP378" i="3"/>
  <c r="AP379" i="3"/>
  <c r="AP380" i="3"/>
  <c r="AP381" i="3"/>
  <c r="AP382" i="3"/>
  <c r="AP383" i="3"/>
  <c r="AP384" i="3"/>
  <c r="AP385" i="3"/>
  <c r="AP78" i="6" s="1" a="1"/>
  <c r="AP78" i="6" s="1"/>
  <c r="AP386" i="3"/>
  <c r="AP387" i="3"/>
  <c r="AP388" i="3"/>
  <c r="AP389" i="3"/>
  <c r="AP390" i="3"/>
  <c r="AP391" i="3"/>
  <c r="AP392" i="3"/>
  <c r="AP393" i="3"/>
  <c r="AP394" i="3"/>
  <c r="AP395" i="3"/>
  <c r="AP396" i="3"/>
  <c r="AP397" i="3"/>
  <c r="AP398" i="3"/>
  <c r="AP399" i="3"/>
  <c r="AP400" i="3"/>
  <c r="AP401" i="3"/>
  <c r="AP402" i="3"/>
  <c r="AP403" i="3"/>
  <c r="AP404" i="3"/>
  <c r="AP405" i="3"/>
  <c r="AP406" i="3"/>
  <c r="AP407" i="3"/>
  <c r="AP408" i="3"/>
  <c r="AP409" i="3"/>
  <c r="AP410" i="3"/>
  <c r="AP411" i="3"/>
  <c r="AP412" i="3"/>
  <c r="AP413" i="3"/>
  <c r="AP414" i="3"/>
  <c r="AP415" i="3"/>
  <c r="AP416" i="3"/>
  <c r="AP417" i="3"/>
  <c r="AP418" i="3"/>
  <c r="AP419" i="3"/>
  <c r="AP420" i="3"/>
  <c r="AP421" i="3"/>
  <c r="AP422" i="3"/>
  <c r="AP423" i="3"/>
  <c r="AP424" i="3"/>
  <c r="AP425" i="3"/>
  <c r="AP426" i="3"/>
  <c r="AP427" i="3"/>
  <c r="AP428" i="3"/>
  <c r="AP429" i="3"/>
  <c r="AP430" i="3"/>
  <c r="AP431" i="3"/>
  <c r="AP432" i="3"/>
  <c r="AP433" i="3"/>
  <c r="AP434" i="3"/>
  <c r="AP435" i="3"/>
  <c r="AP436" i="3"/>
  <c r="AP437" i="3"/>
  <c r="AP438" i="3"/>
  <c r="AP439" i="3"/>
  <c r="AP440" i="3"/>
  <c r="AP441" i="3"/>
  <c r="AP442" i="3"/>
  <c r="AP443" i="3"/>
  <c r="AP444" i="3"/>
  <c r="AP445" i="3"/>
  <c r="AP446" i="3"/>
  <c r="AP447" i="3"/>
  <c r="AP448" i="3"/>
  <c r="AP449" i="3"/>
  <c r="AP450" i="3"/>
  <c r="AP451" i="3"/>
  <c r="AP452" i="3"/>
  <c r="AP453" i="3"/>
  <c r="AP454" i="3"/>
  <c r="AP455" i="3"/>
  <c r="AP456" i="3"/>
  <c r="AP457" i="3"/>
  <c r="AP458" i="3"/>
  <c r="AP459" i="3"/>
  <c r="AP460" i="3"/>
  <c r="AP461" i="3"/>
  <c r="AP462" i="3"/>
  <c r="AP463" i="3"/>
  <c r="AP464" i="3"/>
  <c r="AP465" i="3"/>
  <c r="AP466" i="3"/>
  <c r="AP467" i="3"/>
  <c r="AP468" i="3"/>
  <c r="AP469" i="3"/>
  <c r="AP470" i="3"/>
  <c r="AP471" i="3"/>
  <c r="AP472" i="3"/>
  <c r="AP473" i="3"/>
  <c r="AP474" i="3"/>
  <c r="AP475" i="3"/>
  <c r="AP476" i="3"/>
  <c r="AP477" i="3"/>
  <c r="AP478" i="3"/>
  <c r="AP479" i="3"/>
  <c r="AP480" i="3"/>
  <c r="AP481" i="3"/>
  <c r="AP482" i="3"/>
  <c r="AP483" i="3"/>
  <c r="AP484" i="3"/>
  <c r="AP485" i="3"/>
  <c r="AP486" i="3"/>
  <c r="AP487" i="3"/>
  <c r="AP96" i="6" s="1" a="1"/>
  <c r="AP96" i="6" s="1"/>
  <c r="AP488" i="3"/>
  <c r="AP489" i="3"/>
  <c r="AP97" i="6" s="1" a="1"/>
  <c r="AP97" i="6" s="1"/>
  <c r="AP490" i="3"/>
  <c r="AP491" i="3"/>
  <c r="AP492" i="3"/>
  <c r="AP493" i="3"/>
  <c r="AP494" i="3"/>
  <c r="AP495" i="3"/>
  <c r="AP496" i="3"/>
  <c r="AP497" i="3"/>
  <c r="AP498" i="3"/>
  <c r="AP499" i="3"/>
  <c r="AP500" i="3"/>
  <c r="AP501" i="3"/>
  <c r="AP502" i="3"/>
  <c r="AP503" i="3"/>
  <c r="AP504" i="3"/>
  <c r="AP505" i="3"/>
  <c r="AP506" i="3"/>
  <c r="AP507" i="3"/>
  <c r="AP508" i="3"/>
  <c r="AP509" i="3"/>
  <c r="AP510" i="3"/>
  <c r="AP511" i="3"/>
  <c r="AP512" i="3"/>
  <c r="AP104" i="6" s="1" a="1"/>
  <c r="AP104" i="6" s="1"/>
  <c r="AP513" i="3"/>
  <c r="AP105" i="6" s="1" a="1"/>
  <c r="AP105" i="6" s="1"/>
  <c r="AP514" i="3"/>
  <c r="AP74" i="6" s="1" a="1"/>
  <c r="AP74" i="6" s="1"/>
  <c r="AP515" i="3"/>
  <c r="AP75" i="6" s="1" a="1"/>
  <c r="AP75" i="6" s="1"/>
  <c r="T41" i="3" l="1"/>
  <c r="T42" i="6" s="1" a="1"/>
  <c r="T42" i="6" s="1"/>
  <c r="T55" i="3"/>
  <c r="T95" i="6" s="1" a="1"/>
  <c r="T95" i="6" s="1"/>
  <c r="V1" i="6"/>
  <c r="T202" i="3"/>
  <c r="T219" i="3"/>
  <c r="T80" i="3"/>
  <c r="T54" i="6" s="1" a="1"/>
  <c r="T54" i="6" s="1"/>
  <c r="T224" i="3"/>
  <c r="T320" i="3"/>
  <c r="T201" i="3"/>
  <c r="T481" i="3"/>
  <c r="T13" i="3"/>
  <c r="T14" i="6" s="1" a="1"/>
  <c r="T14" i="6" s="1"/>
  <c r="T319" i="3"/>
  <c r="T245" i="3"/>
  <c r="T321" i="3"/>
  <c r="T37" i="3"/>
  <c r="T38" i="6" s="1" a="1"/>
  <c r="T38" i="6" s="1"/>
  <c r="T453" i="3"/>
  <c r="T43" i="3"/>
  <c r="T44" i="6" s="1" a="1"/>
  <c r="T44" i="6" s="1"/>
  <c r="T332" i="3"/>
  <c r="T402" i="3"/>
  <c r="T430" i="3"/>
  <c r="T227" i="3"/>
  <c r="T468" i="3"/>
  <c r="T313" i="3"/>
  <c r="T494" i="3"/>
  <c r="T14" i="3"/>
  <c r="T15" i="6" s="1" a="1"/>
  <c r="T15" i="6" s="1"/>
  <c r="T11" i="3"/>
  <c r="T12" i="6" s="1" a="1"/>
  <c r="T12" i="6" s="1"/>
  <c r="T12" i="3"/>
  <c r="T13" i="6" s="1" a="1"/>
  <c r="T13" i="6" s="1"/>
  <c r="T333" i="3"/>
  <c r="T398" i="3"/>
  <c r="T271" i="3"/>
  <c r="T275" i="3"/>
  <c r="T272" i="3"/>
  <c r="T336" i="3"/>
  <c r="T274" i="3"/>
  <c r="T105" i="3"/>
  <c r="T62" i="6" s="1" a="1"/>
  <c r="T62" i="6" s="1"/>
  <c r="T270" i="3"/>
  <c r="T273" i="3"/>
  <c r="T428" i="3"/>
  <c r="T417" i="3"/>
  <c r="T71" i="3"/>
  <c r="T211" i="3"/>
  <c r="T44" i="3"/>
  <c r="T91" i="6" s="1" a="1"/>
  <c r="T91" i="6" s="1"/>
  <c r="T72" i="3"/>
  <c r="T233" i="3"/>
  <c r="T45" i="3"/>
  <c r="T90" i="6" s="1" a="1"/>
  <c r="T90" i="6" s="1"/>
  <c r="T36" i="3"/>
  <c r="T37" i="6" s="1" a="1"/>
  <c r="T37" i="6" s="1"/>
  <c r="T385" i="3"/>
  <c r="T78" i="6" s="1" a="1"/>
  <c r="T78" i="6" s="1"/>
  <c r="T266" i="3"/>
  <c r="T491" i="3"/>
  <c r="T118" i="3"/>
  <c r="T197" i="3"/>
  <c r="T423" i="3"/>
  <c r="T330" i="3"/>
  <c r="T155" i="3"/>
  <c r="T324" i="3"/>
  <c r="T449" i="3"/>
  <c r="T450" i="3"/>
  <c r="T34" i="3"/>
  <c r="T35" i="6" s="1" a="1"/>
  <c r="T35" i="6" s="1"/>
  <c r="T254" i="3"/>
  <c r="T35" i="3"/>
  <c r="T36" i="6" s="1" a="1"/>
  <c r="T36" i="6" s="1"/>
  <c r="T75" i="3"/>
  <c r="T49" i="6" s="1" a="1"/>
  <c r="T49" i="6" s="1"/>
  <c r="T32" i="3"/>
  <c r="T33" i="6" s="1" a="1"/>
  <c r="T33" i="6" s="1"/>
  <c r="T405" i="3"/>
  <c r="T174" i="3"/>
  <c r="T84" i="6" s="1" a="1"/>
  <c r="T84" i="6" s="1"/>
  <c r="T147" i="3"/>
  <c r="T255" i="3"/>
  <c r="T189" i="3"/>
  <c r="T25" i="3"/>
  <c r="T26" i="6" s="1" a="1"/>
  <c r="T26" i="6" s="1"/>
  <c r="T143" i="3"/>
  <c r="T176" i="3"/>
  <c r="T478" i="3"/>
  <c r="T422" i="3"/>
  <c r="T496" i="3"/>
  <c r="T38" i="3"/>
  <c r="T39" i="6" s="1" a="1"/>
  <c r="T39" i="6" s="1"/>
  <c r="T170" i="3"/>
  <c r="T123" i="3"/>
  <c r="T66" i="6" s="1" a="1"/>
  <c r="T66" i="6" s="1"/>
  <c r="T8" i="3"/>
  <c r="T9" i="6" s="1" a="1"/>
  <c r="T9" i="6" s="1"/>
  <c r="T20" i="3"/>
  <c r="T21" i="6" s="1" a="1"/>
  <c r="T21" i="6" s="1"/>
  <c r="T108" i="3"/>
  <c r="T63" i="6" s="1" a="1"/>
  <c r="T63" i="6" s="1"/>
  <c r="T116" i="3"/>
  <c r="T124" i="3"/>
  <c r="T67" i="6" s="1" a="1"/>
  <c r="T67" i="6" s="1"/>
  <c r="T383" i="3"/>
  <c r="T501" i="3"/>
  <c r="T9" i="3"/>
  <c r="T10" i="6" s="1" a="1"/>
  <c r="T10" i="6" s="1"/>
  <c r="T169" i="3"/>
  <c r="T443" i="3"/>
  <c r="T451" i="3"/>
  <c r="T459" i="3"/>
  <c r="T109" i="3"/>
  <c r="T64" i="6" s="1" a="1"/>
  <c r="T64" i="6" s="1"/>
  <c r="T133" i="3"/>
  <c r="T444" i="3"/>
  <c r="T2" i="3"/>
  <c r="T3" i="6" s="1" a="1"/>
  <c r="T3" i="6" s="1"/>
  <c r="T6" i="3"/>
  <c r="T7" i="6" s="1" a="1"/>
  <c r="T7" i="6" s="1"/>
  <c r="T22" i="3"/>
  <c r="T23" i="6" s="1" a="1"/>
  <c r="T23" i="6" s="1"/>
  <c r="T54" i="3"/>
  <c r="T94" i="6" s="1" a="1"/>
  <c r="T94" i="6" s="1"/>
  <c r="T90" i="3"/>
  <c r="T58" i="6" s="1" a="1"/>
  <c r="T58" i="6" s="1"/>
  <c r="T190" i="3"/>
  <c r="T194" i="3"/>
  <c r="T3" i="3"/>
  <c r="T4" i="6" s="1" a="1"/>
  <c r="T4" i="6" s="1"/>
  <c r="T195" i="3"/>
  <c r="T88" i="3"/>
  <c r="T56" i="6" s="1" a="1"/>
  <c r="T56" i="6" s="1"/>
  <c r="T212" i="3"/>
  <c r="T276" i="3"/>
  <c r="T280" i="3"/>
  <c r="T440" i="3"/>
  <c r="T5" i="3"/>
  <c r="T6" i="6" s="1" a="1"/>
  <c r="T6" i="6" s="1"/>
  <c r="T157" i="3"/>
  <c r="T282" i="3"/>
  <c r="T293" i="3"/>
  <c r="T441" i="3"/>
  <c r="T434" i="3"/>
  <c r="T193" i="3"/>
  <c r="T277" i="3"/>
  <c r="T294" i="3"/>
  <c r="T339" i="3"/>
  <c r="T403" i="3"/>
  <c r="T437" i="3"/>
  <c r="T502" i="3"/>
  <c r="T53" i="3"/>
  <c r="T46" i="6" s="1" a="1"/>
  <c r="T46" i="6" s="1"/>
  <c r="T438" i="3"/>
  <c r="T455" i="3"/>
  <c r="T281" i="3"/>
  <c r="T456" i="3"/>
  <c r="T130" i="3"/>
  <c r="T131" i="3"/>
  <c r="T187" i="3"/>
  <c r="T231" i="3"/>
  <c r="T259" i="3"/>
  <c r="T24" i="3"/>
  <c r="T25" i="6" s="1" a="1"/>
  <c r="T25" i="6" s="1"/>
  <c r="T68" i="3"/>
  <c r="T120" i="3"/>
  <c r="T152" i="3"/>
  <c r="T188" i="3"/>
  <c r="T292" i="3"/>
  <c r="T328" i="3"/>
  <c r="T344" i="3"/>
  <c r="T368" i="3"/>
  <c r="T420" i="3"/>
  <c r="T355" i="3"/>
  <c r="T359" i="3"/>
  <c r="T370" i="3"/>
  <c r="T431" i="3"/>
  <c r="T445" i="3"/>
  <c r="T177" i="3"/>
  <c r="T446" i="3"/>
  <c r="T165" i="3"/>
  <c r="T290" i="3"/>
  <c r="T345" i="3"/>
  <c r="T357" i="3"/>
  <c r="T414" i="3"/>
  <c r="T69" i="3"/>
  <c r="T153" i="3"/>
  <c r="T291" i="3"/>
  <c r="T297" i="3"/>
  <c r="T508" i="3"/>
  <c r="T392" i="3"/>
  <c r="T342" i="3"/>
  <c r="T411" i="3"/>
  <c r="T465" i="3"/>
  <c r="T464" i="3"/>
  <c r="T466" i="3"/>
  <c r="T314" i="3"/>
  <c r="T353" i="3"/>
  <c r="T341" i="3"/>
  <c r="T410" i="3"/>
  <c r="T154" i="3"/>
  <c r="T200" i="3"/>
  <c r="T364" i="3"/>
  <c r="T363" i="3"/>
  <c r="T26" i="3"/>
  <c r="T27" i="6" s="1" a="1"/>
  <c r="T27" i="6" s="1"/>
  <c r="T150" i="3"/>
  <c r="T104" i="3"/>
  <c r="T61" i="6" s="1" a="1"/>
  <c r="T61" i="6" s="1"/>
  <c r="T505" i="3"/>
  <c r="T427" i="3"/>
  <c r="T504" i="3"/>
  <c r="T495" i="3"/>
  <c r="T158" i="3"/>
  <c r="T263" i="3"/>
  <c r="T92" i="3"/>
  <c r="T59" i="6" s="1" a="1"/>
  <c r="T59" i="6" s="1"/>
  <c r="T316" i="3"/>
  <c r="T315" i="3"/>
  <c r="T476" i="3"/>
  <c r="T503" i="3"/>
  <c r="T279" i="3"/>
  <c r="T28" i="3"/>
  <c r="T29" i="6" s="1" a="1"/>
  <c r="T29" i="6" s="1"/>
  <c r="T40" i="3"/>
  <c r="T41" i="6" s="1" a="1"/>
  <c r="T41" i="6" s="1"/>
  <c r="T76" i="3"/>
  <c r="T50" i="6" s="1" a="1"/>
  <c r="T50" i="6" s="1"/>
  <c r="T148" i="3"/>
  <c r="T29" i="3"/>
  <c r="T30" i="6" s="1" a="1"/>
  <c r="T30" i="6" s="1"/>
  <c r="T77" i="3"/>
  <c r="T51" i="6" s="1" a="1"/>
  <c r="T51" i="6" s="1"/>
  <c r="T278" i="3"/>
  <c r="T260" i="3"/>
  <c r="T304" i="3"/>
  <c r="T303" i="3"/>
  <c r="T347" i="3"/>
  <c r="T497" i="3"/>
  <c r="T149" i="3"/>
  <c r="T310" i="3"/>
  <c r="T311" i="3"/>
  <c r="T206" i="3"/>
  <c r="T222" i="3"/>
  <c r="T99" i="3"/>
  <c r="T60" i="6" s="1" a="1"/>
  <c r="T60" i="6" s="1"/>
  <c r="T180" i="3"/>
  <c r="T196" i="3"/>
  <c r="T204" i="3"/>
  <c r="T145" i="3"/>
  <c r="T283" i="3"/>
  <c r="T334" i="3"/>
  <c r="T325" i="3"/>
  <c r="T125" i="3"/>
  <c r="T68" i="6" s="1" a="1"/>
  <c r="T68" i="6" s="1"/>
  <c r="T326" i="3"/>
  <c r="T106" i="3"/>
  <c r="T300" i="3"/>
  <c r="T30" i="3"/>
  <c r="T31" i="6" s="1" a="1"/>
  <c r="T31" i="6" s="1"/>
  <c r="T58" i="3"/>
  <c r="T31" i="3"/>
  <c r="T32" i="6" s="1" a="1"/>
  <c r="T32" i="6" s="1"/>
  <c r="T51" i="3"/>
  <c r="T207" i="3"/>
  <c r="T48" i="3"/>
  <c r="T85" i="6" s="1" a="1"/>
  <c r="T85" i="6" s="1"/>
  <c r="T56" i="3"/>
  <c r="T47" i="6" s="1" a="1"/>
  <c r="T47" i="6" s="1"/>
  <c r="T244" i="3"/>
  <c r="T412" i="3"/>
  <c r="T435" i="3"/>
  <c r="T381" i="3"/>
  <c r="T346" i="3"/>
  <c r="T15" i="3"/>
  <c r="T16" i="6" s="1" a="1"/>
  <c r="T16" i="6" s="1"/>
  <c r="T447" i="3"/>
  <c r="T79" i="3"/>
  <c r="T53" i="6" s="1" a="1"/>
  <c r="T53" i="6" s="1"/>
  <c r="T151" i="3"/>
  <c r="T475" i="3"/>
  <c r="T404" i="3"/>
  <c r="T469" i="3"/>
  <c r="T379" i="3"/>
  <c r="T471" i="3"/>
  <c r="T33" i="3"/>
  <c r="T34" i="6" s="1" a="1"/>
  <c r="T34" i="6" s="1"/>
  <c r="T49" i="3"/>
  <c r="T92" i="6" s="1" a="1"/>
  <c r="T92" i="6" s="1"/>
  <c r="T413" i="3"/>
  <c r="T488" i="3"/>
  <c r="T110" i="3"/>
  <c r="T415" i="3"/>
  <c r="T217" i="3"/>
  <c r="T511" i="3"/>
  <c r="T42" i="3"/>
  <c r="T43" i="6" s="1" a="1"/>
  <c r="T43" i="6" s="1"/>
  <c r="T74" i="3"/>
  <c r="T48" i="6" s="1" a="1"/>
  <c r="T48" i="6" s="1"/>
  <c r="T159" i="3"/>
  <c r="T112" i="3"/>
  <c r="T396" i="3"/>
  <c r="T448" i="3"/>
  <c r="T89" i="3"/>
  <c r="T57" i="6" s="1" a="1"/>
  <c r="T57" i="6" s="1"/>
  <c r="T85" i="3"/>
  <c r="T250" i="3"/>
  <c r="T128" i="3"/>
  <c r="T452" i="3"/>
  <c r="T142" i="3"/>
  <c r="T226" i="3"/>
  <c r="T284" i="3"/>
  <c r="T380" i="3"/>
  <c r="T351" i="3"/>
  <c r="T378" i="3"/>
  <c r="T426" i="3"/>
  <c r="T113" i="3"/>
  <c r="T65" i="6" s="1" a="1"/>
  <c r="T65" i="6" s="1"/>
  <c r="T305" i="3"/>
  <c r="T462" i="3"/>
  <c r="T460" i="3"/>
  <c r="T301" i="3"/>
  <c r="T237" i="3"/>
  <c r="T18" i="3"/>
  <c r="T19" i="6" s="1" a="1"/>
  <c r="T19" i="6" s="1"/>
  <c r="T19" i="3"/>
  <c r="T20" i="6" s="1" a="1"/>
  <c r="T20" i="6" s="1"/>
  <c r="T216" i="3"/>
  <c r="T252" i="3"/>
  <c r="T421" i="3"/>
  <c r="T467" i="3"/>
  <c r="T17" i="3"/>
  <c r="T18" i="6" s="1" a="1"/>
  <c r="T18" i="6" s="1"/>
  <c r="T52" i="3"/>
  <c r="T192" i="3"/>
  <c r="T289" i="3"/>
  <c r="T416" i="3"/>
  <c r="T480" i="3"/>
  <c r="T500" i="3"/>
  <c r="T191" i="3"/>
  <c r="T60" i="3"/>
  <c r="T62" i="3"/>
  <c r="T94" i="3"/>
  <c r="T63" i="3"/>
  <c r="T199" i="3"/>
  <c r="T457" i="3"/>
  <c r="T458" i="3"/>
  <c r="T506" i="3"/>
  <c r="T507" i="3"/>
  <c r="T236" i="3"/>
  <c r="T329" i="3"/>
  <c r="T103" i="3"/>
  <c r="T239" i="3"/>
  <c r="T220" i="3"/>
  <c r="T240" i="3"/>
  <c r="T288" i="3"/>
  <c r="T407" i="3"/>
  <c r="T406" i="3"/>
  <c r="O46" i="3"/>
  <c r="O89" i="6" s="1" a="1"/>
  <c r="O89" i="6" s="1"/>
  <c r="O52" i="3"/>
  <c r="O55" i="3"/>
  <c r="O95" i="6" s="1" a="1"/>
  <c r="O95" i="6" s="1"/>
  <c r="O57" i="3"/>
  <c r="O100" i="6" s="1" a="1"/>
  <c r="O100" i="6" s="1"/>
  <c r="O59" i="3"/>
  <c r="O60" i="3"/>
  <c r="O61" i="3"/>
  <c r="O65" i="3"/>
  <c r="O66" i="3"/>
  <c r="O67" i="3"/>
  <c r="O68" i="3"/>
  <c r="O69" i="3"/>
  <c r="O73" i="3"/>
  <c r="O81" i="3"/>
  <c r="O86" i="6" s="1" a="1"/>
  <c r="O86" i="6" s="1"/>
  <c r="O83" i="3"/>
  <c r="O86" i="3"/>
  <c r="O91" i="3"/>
  <c r="O99" i="6" s="1" a="1"/>
  <c r="O99" i="6" s="1"/>
  <c r="O93" i="3"/>
  <c r="O98" i="6" s="1" a="1"/>
  <c r="O98" i="6" s="1"/>
  <c r="O95" i="3"/>
  <c r="O96" i="3"/>
  <c r="O101" i="6" s="1" a="1"/>
  <c r="O101" i="6" s="1"/>
  <c r="O97" i="3"/>
  <c r="O102" i="6" s="1" a="1"/>
  <c r="O102" i="6" s="1"/>
  <c r="O101" i="3"/>
  <c r="O103" i="3"/>
  <c r="O106" i="3"/>
  <c r="O107" i="3"/>
  <c r="O110" i="3"/>
  <c r="O111" i="3"/>
  <c r="O116" i="3"/>
  <c r="O120" i="3"/>
  <c r="O121" i="3"/>
  <c r="O122" i="3"/>
  <c r="O126" i="3"/>
  <c r="O81" i="6" s="1" a="1"/>
  <c r="O81" i="6" s="1"/>
  <c r="O127" i="3"/>
  <c r="O128" i="3"/>
  <c r="O131" i="3"/>
  <c r="O135" i="3"/>
  <c r="O137" i="3"/>
  <c r="O144" i="3"/>
  <c r="O147" i="3"/>
  <c r="O155" i="3"/>
  <c r="O159" i="3"/>
  <c r="O164" i="3"/>
  <c r="O167" i="3"/>
  <c r="O88" i="6" s="1" a="1"/>
  <c r="O88" i="6" s="1"/>
  <c r="O173" i="3"/>
  <c r="O174" i="3"/>
  <c r="O84" i="6" s="1" a="1"/>
  <c r="O84" i="6" s="1"/>
  <c r="O176" i="3"/>
  <c r="O181" i="3"/>
  <c r="O182" i="3"/>
  <c r="O186" i="3"/>
  <c r="O187" i="3"/>
  <c r="O188" i="3"/>
  <c r="O189" i="3"/>
  <c r="O203" i="3"/>
  <c r="O205" i="3"/>
  <c r="O208" i="3"/>
  <c r="O210" i="3"/>
  <c r="O213" i="3"/>
  <c r="O221" i="3"/>
  <c r="O222" i="3"/>
  <c r="O223" i="3"/>
  <c r="O225" i="3"/>
  <c r="O229" i="3"/>
  <c r="O234" i="3"/>
  <c r="O242" i="3"/>
  <c r="O246" i="3"/>
  <c r="O248" i="3"/>
  <c r="O251" i="3"/>
  <c r="O254" i="3"/>
  <c r="O255" i="3"/>
  <c r="O263" i="3"/>
  <c r="O268" i="3"/>
  <c r="O289" i="3"/>
  <c r="O293" i="3"/>
  <c r="O294" i="3"/>
  <c r="O307" i="3"/>
  <c r="O308" i="3"/>
  <c r="O318" i="3"/>
  <c r="O324" i="3"/>
  <c r="O327" i="3"/>
  <c r="O330" i="3"/>
  <c r="O331" i="3"/>
  <c r="O333" i="3"/>
  <c r="O335" i="3"/>
  <c r="O338" i="3"/>
  <c r="O343" i="3"/>
  <c r="O346" i="3"/>
  <c r="O350" i="3"/>
  <c r="O352" i="3"/>
  <c r="O356" i="3"/>
  <c r="O365" i="3"/>
  <c r="O374" i="3"/>
  <c r="O376" i="3"/>
  <c r="O382" i="3"/>
  <c r="O384" i="3"/>
  <c r="O405" i="3"/>
  <c r="O409" i="3"/>
  <c r="O413" i="3"/>
  <c r="O418" i="3"/>
  <c r="O422" i="3"/>
  <c r="O428" i="3"/>
  <c r="O432" i="3"/>
  <c r="O433" i="3"/>
  <c r="O452" i="3"/>
  <c r="O453" i="3"/>
  <c r="O454" i="3"/>
  <c r="O468" i="3"/>
  <c r="O469" i="3"/>
  <c r="O471" i="3"/>
  <c r="O472" i="3"/>
  <c r="O479" i="3"/>
  <c r="O482" i="3"/>
  <c r="O483" i="3"/>
  <c r="O484" i="3"/>
  <c r="O485" i="3"/>
  <c r="O486" i="3"/>
  <c r="O487" i="3"/>
  <c r="O96" i="6" s="1" a="1"/>
  <c r="O96" i="6" s="1"/>
  <c r="O500" i="3"/>
  <c r="O510" i="3"/>
  <c r="O511" i="3"/>
  <c r="O512" i="3"/>
  <c r="O104" i="6" s="1" a="1"/>
  <c r="O104" i="6" s="1"/>
  <c r="N46" i="3"/>
  <c r="N89" i="6" s="1" a="1"/>
  <c r="N89" i="6" s="1"/>
  <c r="N52" i="3"/>
  <c r="N55" i="3"/>
  <c r="N95" i="6" s="1" a="1"/>
  <c r="N95" i="6" s="1"/>
  <c r="N57" i="3"/>
  <c r="N100" i="6" s="1" a="1"/>
  <c r="N100" i="6" s="1"/>
  <c r="N59" i="3"/>
  <c r="N60" i="3"/>
  <c r="N61" i="3"/>
  <c r="N65" i="3"/>
  <c r="N66" i="3"/>
  <c r="N67" i="3"/>
  <c r="N68" i="3"/>
  <c r="N69" i="3"/>
  <c r="N73" i="3"/>
  <c r="N81" i="3"/>
  <c r="N86" i="6" s="1" a="1"/>
  <c r="N86" i="6" s="1"/>
  <c r="N83" i="3"/>
  <c r="N86" i="3"/>
  <c r="N91" i="3"/>
  <c r="N99" i="6" s="1" a="1"/>
  <c r="N99" i="6" s="1"/>
  <c r="N93" i="3"/>
  <c r="N98" i="6" s="1" a="1"/>
  <c r="N98" i="6" s="1"/>
  <c r="N95" i="3"/>
  <c r="N96" i="3"/>
  <c r="N101" i="6" s="1" a="1"/>
  <c r="N101" i="6" s="1"/>
  <c r="N97" i="3"/>
  <c r="N102" i="6" s="1" a="1"/>
  <c r="N102" i="6" s="1"/>
  <c r="N101" i="3"/>
  <c r="N103" i="3"/>
  <c r="N106" i="3"/>
  <c r="N107" i="3"/>
  <c r="N110" i="3"/>
  <c r="N111" i="3"/>
  <c r="N116" i="3"/>
  <c r="N120" i="3"/>
  <c r="N121" i="3"/>
  <c r="N122" i="3"/>
  <c r="N126" i="3"/>
  <c r="N81" i="6" s="1" a="1"/>
  <c r="N81" i="6" s="1"/>
  <c r="N127" i="3"/>
  <c r="N128" i="3"/>
  <c r="N131" i="3"/>
  <c r="N135" i="3"/>
  <c r="N137" i="3"/>
  <c r="N144" i="3"/>
  <c r="N147" i="3"/>
  <c r="N155" i="3"/>
  <c r="N159" i="3"/>
  <c r="N164" i="3"/>
  <c r="N167" i="3"/>
  <c r="N88" i="6" s="1" a="1"/>
  <c r="N88" i="6" s="1"/>
  <c r="N173" i="3"/>
  <c r="N174" i="3"/>
  <c r="N84" i="6" s="1" a="1"/>
  <c r="N84" i="6" s="1"/>
  <c r="N176" i="3"/>
  <c r="N181" i="3"/>
  <c r="N182" i="3"/>
  <c r="N186" i="3"/>
  <c r="N187" i="3"/>
  <c r="N188" i="3"/>
  <c r="N189" i="3"/>
  <c r="N203" i="3"/>
  <c r="N205" i="3"/>
  <c r="N208" i="3"/>
  <c r="N210" i="3"/>
  <c r="N213" i="3"/>
  <c r="N221" i="3"/>
  <c r="N222" i="3"/>
  <c r="N223" i="3"/>
  <c r="N225" i="3"/>
  <c r="N229" i="3"/>
  <c r="N234" i="3"/>
  <c r="N242" i="3"/>
  <c r="N246" i="3"/>
  <c r="N248" i="3"/>
  <c r="N251" i="3"/>
  <c r="N254" i="3"/>
  <c r="N255" i="3"/>
  <c r="N263" i="3"/>
  <c r="N268" i="3"/>
  <c r="N289" i="3"/>
  <c r="N293" i="3"/>
  <c r="N294" i="3"/>
  <c r="N307" i="3"/>
  <c r="N308" i="3"/>
  <c r="N318" i="3"/>
  <c r="N324" i="3"/>
  <c r="N327" i="3"/>
  <c r="N330" i="3"/>
  <c r="N331" i="3"/>
  <c r="N333" i="3"/>
  <c r="N335" i="3"/>
  <c r="N338" i="3"/>
  <c r="N343" i="3"/>
  <c r="N346" i="3"/>
  <c r="N350" i="3"/>
  <c r="N352" i="3"/>
  <c r="N356" i="3"/>
  <c r="N365" i="3"/>
  <c r="N374" i="3"/>
  <c r="N376" i="3"/>
  <c r="N382" i="3"/>
  <c r="N384" i="3"/>
  <c r="N405" i="3"/>
  <c r="N409" i="3"/>
  <c r="N413" i="3"/>
  <c r="N418" i="3"/>
  <c r="N422" i="3"/>
  <c r="N428" i="3"/>
  <c r="N432" i="3"/>
  <c r="N433" i="3"/>
  <c r="N452" i="3"/>
  <c r="N453" i="3"/>
  <c r="N454" i="3"/>
  <c r="N468" i="3"/>
  <c r="N469" i="3"/>
  <c r="N471" i="3"/>
  <c r="N472" i="3"/>
  <c r="N479" i="3"/>
  <c r="N482" i="3"/>
  <c r="N483" i="3"/>
  <c r="N484" i="3"/>
  <c r="N485" i="3"/>
  <c r="N486" i="3"/>
  <c r="N487" i="3"/>
  <c r="N96" i="6" s="1" a="1"/>
  <c r="N96" i="6" s="1"/>
  <c r="N500" i="3"/>
  <c r="N510" i="3"/>
  <c r="N511" i="3"/>
  <c r="N512" i="3"/>
  <c r="N104" i="6" s="1" a="1"/>
  <c r="N104" i="6" s="1"/>
  <c r="M46" i="3"/>
  <c r="M89" i="6" s="1" a="1"/>
  <c r="M89" i="6" s="1"/>
  <c r="M52" i="3"/>
  <c r="M55" i="3"/>
  <c r="M95" i="6" s="1" a="1"/>
  <c r="M95" i="6" s="1"/>
  <c r="M57" i="3"/>
  <c r="M100" i="6" s="1" a="1"/>
  <c r="M100" i="6" s="1"/>
  <c r="M59" i="3"/>
  <c r="M60" i="3"/>
  <c r="M61" i="3"/>
  <c r="M65" i="3"/>
  <c r="M66" i="3"/>
  <c r="M67" i="3"/>
  <c r="M68" i="3"/>
  <c r="M69" i="3"/>
  <c r="M73" i="3"/>
  <c r="M81" i="3"/>
  <c r="M86" i="6" s="1" a="1"/>
  <c r="M86" i="6" s="1"/>
  <c r="M83" i="3"/>
  <c r="M86" i="3"/>
  <c r="M91" i="3"/>
  <c r="M99" i="6" s="1" a="1"/>
  <c r="M99" i="6" s="1"/>
  <c r="M93" i="3"/>
  <c r="M98" i="6" s="1" a="1"/>
  <c r="M98" i="6" s="1"/>
  <c r="M95" i="3"/>
  <c r="M96" i="3"/>
  <c r="M101" i="6" s="1" a="1"/>
  <c r="M101" i="6" s="1"/>
  <c r="M97" i="3"/>
  <c r="M102" i="6" s="1" a="1"/>
  <c r="M102" i="6" s="1"/>
  <c r="M101" i="3"/>
  <c r="M103" i="3"/>
  <c r="M106" i="3"/>
  <c r="M107" i="3"/>
  <c r="M110" i="3"/>
  <c r="M111" i="3"/>
  <c r="M116" i="3"/>
  <c r="M120" i="3"/>
  <c r="M121" i="3"/>
  <c r="M122" i="3"/>
  <c r="M126" i="3"/>
  <c r="M81" i="6" s="1" a="1"/>
  <c r="M81" i="6" s="1"/>
  <c r="M127" i="3"/>
  <c r="M128" i="3"/>
  <c r="M131" i="3"/>
  <c r="M135" i="3"/>
  <c r="M137" i="3"/>
  <c r="M144" i="3"/>
  <c r="M147" i="3"/>
  <c r="M155" i="3"/>
  <c r="M159" i="3"/>
  <c r="M164" i="3"/>
  <c r="M167" i="3"/>
  <c r="M88" i="6" s="1" a="1"/>
  <c r="M88" i="6" s="1"/>
  <c r="M173" i="3"/>
  <c r="M174" i="3"/>
  <c r="M84" i="6" s="1" a="1"/>
  <c r="M84" i="6" s="1"/>
  <c r="M176" i="3"/>
  <c r="M181" i="3"/>
  <c r="M182" i="3"/>
  <c r="M186" i="3"/>
  <c r="M187" i="3"/>
  <c r="M188" i="3"/>
  <c r="M189" i="3"/>
  <c r="M203" i="3"/>
  <c r="M205" i="3"/>
  <c r="M208" i="3"/>
  <c r="M210" i="3"/>
  <c r="M213" i="3"/>
  <c r="M221" i="3"/>
  <c r="M222" i="3"/>
  <c r="M223" i="3"/>
  <c r="M225" i="3"/>
  <c r="M229" i="3"/>
  <c r="M234" i="3"/>
  <c r="M242" i="3"/>
  <c r="M246" i="3"/>
  <c r="M248" i="3"/>
  <c r="M251" i="3"/>
  <c r="M254" i="3"/>
  <c r="M255" i="3"/>
  <c r="M263" i="3"/>
  <c r="M268" i="3"/>
  <c r="M289" i="3"/>
  <c r="M293" i="3"/>
  <c r="M294" i="3"/>
  <c r="M307" i="3"/>
  <c r="M308" i="3"/>
  <c r="M318" i="3"/>
  <c r="M324" i="3"/>
  <c r="M327" i="3"/>
  <c r="M330" i="3"/>
  <c r="M331" i="3"/>
  <c r="M333" i="3"/>
  <c r="M335" i="3"/>
  <c r="M338" i="3"/>
  <c r="M343" i="3"/>
  <c r="M346" i="3"/>
  <c r="M350" i="3"/>
  <c r="M352" i="3"/>
  <c r="M356" i="3"/>
  <c r="M365" i="3"/>
  <c r="M374" i="3"/>
  <c r="M376" i="3"/>
  <c r="M382" i="3"/>
  <c r="M384" i="3"/>
  <c r="M405" i="3"/>
  <c r="M409" i="3"/>
  <c r="M413" i="3"/>
  <c r="M418" i="3"/>
  <c r="M422" i="3"/>
  <c r="M428" i="3"/>
  <c r="M432" i="3"/>
  <c r="M433" i="3"/>
  <c r="M452" i="3"/>
  <c r="M453" i="3"/>
  <c r="M454" i="3"/>
  <c r="M468" i="3"/>
  <c r="M469" i="3"/>
  <c r="M471" i="3"/>
  <c r="M472" i="3"/>
  <c r="M479" i="3"/>
  <c r="M482" i="3"/>
  <c r="M483" i="3"/>
  <c r="M484" i="3"/>
  <c r="M485" i="3"/>
  <c r="M486" i="3"/>
  <c r="M487" i="3"/>
  <c r="M96" i="6" s="1" a="1"/>
  <c r="M96" i="6" s="1"/>
  <c r="M500" i="3"/>
  <c r="M510" i="3"/>
  <c r="M511" i="3"/>
  <c r="M512" i="3"/>
  <c r="M104" i="6" s="1" a="1"/>
  <c r="M104" i="6" s="1"/>
  <c r="U46" i="3"/>
  <c r="U89" i="6" s="1" a="1"/>
  <c r="U89" i="6" s="1"/>
  <c r="U50" i="3"/>
  <c r="U93" i="6" s="1" a="1"/>
  <c r="U93" i="6" s="1"/>
  <c r="U55" i="3"/>
  <c r="U95" i="6" s="1" a="1"/>
  <c r="U95" i="6" s="1"/>
  <c r="U57" i="3"/>
  <c r="U100" i="6" s="1" a="1"/>
  <c r="U100" i="6" s="1"/>
  <c r="U59" i="3"/>
  <c r="U61" i="3"/>
  <c r="U64" i="3"/>
  <c r="U65" i="3"/>
  <c r="U66" i="3"/>
  <c r="U67" i="3"/>
  <c r="U70" i="3"/>
  <c r="U82" i="3"/>
  <c r="U87" i="6" s="1" a="1"/>
  <c r="U87" i="6" s="1"/>
  <c r="U83" i="3"/>
  <c r="U84" i="3"/>
  <c r="U86" i="3"/>
  <c r="U91" i="3"/>
  <c r="U99" i="6" s="1" a="1"/>
  <c r="U99" i="6" s="1"/>
  <c r="U93" i="3"/>
  <c r="U98" i="6" s="1" a="1"/>
  <c r="U98" i="6" s="1"/>
  <c r="U97" i="3"/>
  <c r="U102" i="6" s="1" a="1"/>
  <c r="U102" i="6" s="1"/>
  <c r="U98" i="3"/>
  <c r="U103" i="6" s="1" a="1"/>
  <c r="U103" i="6" s="1"/>
  <c r="U100" i="3"/>
  <c r="U101" i="3"/>
  <c r="U102" i="3"/>
  <c r="U107" i="3"/>
  <c r="U111" i="3"/>
  <c r="U114" i="3"/>
  <c r="U82" i="6" s="1" a="1"/>
  <c r="U82" i="6" s="1"/>
  <c r="U115" i="3"/>
  <c r="U83" i="6" s="1" a="1"/>
  <c r="U83" i="6" s="1"/>
  <c r="U117" i="3"/>
  <c r="U121" i="3"/>
  <c r="U122" i="3"/>
  <c r="U127" i="3"/>
  <c r="U132" i="3"/>
  <c r="U134" i="3"/>
  <c r="U135" i="3"/>
  <c r="U137" i="3"/>
  <c r="U144" i="3"/>
  <c r="U166" i="3"/>
  <c r="U167" i="3"/>
  <c r="U88" i="6" s="1" a="1"/>
  <c r="U88" i="6" s="1"/>
  <c r="U168" i="3"/>
  <c r="U173" i="3"/>
  <c r="U175" i="3"/>
  <c r="U178" i="3"/>
  <c r="U179" i="3"/>
  <c r="U181" i="3"/>
  <c r="U182" i="3"/>
  <c r="U184" i="3"/>
  <c r="U198" i="3"/>
  <c r="U203" i="3"/>
  <c r="U208" i="3"/>
  <c r="U210" i="3"/>
  <c r="U213" i="3"/>
  <c r="U214" i="3"/>
  <c r="U215" i="3"/>
  <c r="U218" i="3"/>
  <c r="U221" i="3"/>
  <c r="U223" i="3"/>
  <c r="U225" i="3"/>
  <c r="U228" i="3"/>
  <c r="U229" i="3"/>
  <c r="U232" i="3"/>
  <c r="U234" i="3"/>
  <c r="U238" i="3"/>
  <c r="U243" i="3"/>
  <c r="U246" i="3"/>
  <c r="U248" i="3"/>
  <c r="U251" i="3"/>
  <c r="U253" i="3"/>
  <c r="U258" i="3"/>
  <c r="U262" i="3"/>
  <c r="U267" i="3"/>
  <c r="U268" i="3"/>
  <c r="U269" i="3"/>
  <c r="U286" i="3"/>
  <c r="U287" i="3"/>
  <c r="U295" i="3"/>
  <c r="U302" i="3"/>
  <c r="U308" i="3"/>
  <c r="U309" i="3"/>
  <c r="U312" i="3"/>
  <c r="U318" i="3"/>
  <c r="U322" i="3"/>
  <c r="U323" i="3"/>
  <c r="U338" i="3"/>
  <c r="U340" i="3"/>
  <c r="U343" i="3"/>
  <c r="U348" i="3"/>
  <c r="U350" i="3"/>
  <c r="U352" i="3"/>
  <c r="U354" i="3"/>
  <c r="U356" i="3"/>
  <c r="U358" i="3"/>
  <c r="U362" i="3"/>
  <c r="U365" i="3"/>
  <c r="U367" i="3"/>
  <c r="U372" i="3"/>
  <c r="U373" i="3"/>
  <c r="U374" i="3"/>
  <c r="U376" i="3"/>
  <c r="U382" i="3"/>
  <c r="U384" i="3"/>
  <c r="U387" i="3"/>
  <c r="U388" i="3"/>
  <c r="U389" i="3"/>
  <c r="U391" i="3"/>
  <c r="U393" i="3"/>
  <c r="U394" i="3"/>
  <c r="U395" i="3"/>
  <c r="U408" i="3"/>
  <c r="U409" i="3"/>
  <c r="U419" i="3"/>
  <c r="U424" i="3"/>
  <c r="U429" i="3"/>
  <c r="U432" i="3"/>
  <c r="U454" i="3"/>
  <c r="U461" i="3"/>
  <c r="U470" i="3"/>
  <c r="U472" i="3"/>
  <c r="U473" i="3"/>
  <c r="U474" i="3"/>
  <c r="U477" i="3"/>
  <c r="U479" i="3"/>
  <c r="U484" i="3"/>
  <c r="U485" i="3"/>
  <c r="U486" i="3"/>
  <c r="U489" i="3"/>
  <c r="U97" i="6" s="1" a="1"/>
  <c r="U97" i="6" s="1"/>
  <c r="U490" i="3"/>
  <c r="U492" i="3"/>
  <c r="U498" i="3"/>
  <c r="U509" i="3"/>
  <c r="U510" i="3"/>
  <c r="U513" i="3"/>
  <c r="U105" i="6" s="1" a="1"/>
  <c r="U105" i="6" s="1"/>
  <c r="S46" i="3"/>
  <c r="S89" i="6" s="1" a="1"/>
  <c r="S89" i="6" s="1"/>
  <c r="S50" i="3"/>
  <c r="S93" i="6" s="1" a="1"/>
  <c r="S93" i="6" s="1"/>
  <c r="S55" i="3"/>
  <c r="S95" i="6" s="1" a="1"/>
  <c r="S95" i="6" s="1"/>
  <c r="S57" i="3"/>
  <c r="S100" i="6" s="1" a="1"/>
  <c r="S100" i="6" s="1"/>
  <c r="S59" i="3"/>
  <c r="S61" i="3"/>
  <c r="S64" i="3"/>
  <c r="S65" i="3"/>
  <c r="S66" i="3"/>
  <c r="S67" i="3"/>
  <c r="S70" i="3"/>
  <c r="S82" i="3"/>
  <c r="S87" i="6" s="1" a="1"/>
  <c r="S87" i="6" s="1"/>
  <c r="S83" i="3"/>
  <c r="S84" i="3"/>
  <c r="S86" i="3"/>
  <c r="S91" i="3"/>
  <c r="S99" i="6" s="1" a="1"/>
  <c r="S99" i="6" s="1"/>
  <c r="S93" i="3"/>
  <c r="S98" i="6" s="1" a="1"/>
  <c r="S98" i="6" s="1"/>
  <c r="S97" i="3"/>
  <c r="S102" i="6" s="1" a="1"/>
  <c r="S102" i="6" s="1"/>
  <c r="S98" i="3"/>
  <c r="S103" i="6" s="1" a="1"/>
  <c r="S103" i="6" s="1"/>
  <c r="S100" i="3"/>
  <c r="S101" i="3"/>
  <c r="S102" i="3"/>
  <c r="S107" i="3"/>
  <c r="S111" i="3"/>
  <c r="S114" i="3"/>
  <c r="S82" i="6" s="1" a="1"/>
  <c r="S82" i="6" s="1"/>
  <c r="S115" i="3"/>
  <c r="S83" i="6" s="1" a="1"/>
  <c r="S83" i="6" s="1"/>
  <c r="S117" i="3"/>
  <c r="S121" i="3"/>
  <c r="S122" i="3"/>
  <c r="S127" i="3"/>
  <c r="S132" i="3"/>
  <c r="S134" i="3"/>
  <c r="S135" i="3"/>
  <c r="S137" i="3"/>
  <c r="S144" i="3"/>
  <c r="S166" i="3"/>
  <c r="S167" i="3"/>
  <c r="S88" i="6" s="1" a="1"/>
  <c r="S88" i="6" s="1"/>
  <c r="S168" i="3"/>
  <c r="S173" i="3"/>
  <c r="S175" i="3"/>
  <c r="S178" i="3"/>
  <c r="S179" i="3"/>
  <c r="S181" i="3"/>
  <c r="S182" i="3"/>
  <c r="S184" i="3"/>
  <c r="S198" i="3"/>
  <c r="S203" i="3"/>
  <c r="S208" i="3"/>
  <c r="S210" i="3"/>
  <c r="S213" i="3"/>
  <c r="S214" i="3"/>
  <c r="S215" i="3"/>
  <c r="S218" i="3"/>
  <c r="S221" i="3"/>
  <c r="S223" i="3"/>
  <c r="S225" i="3"/>
  <c r="S228" i="3"/>
  <c r="S229" i="3"/>
  <c r="S232" i="3"/>
  <c r="S234" i="3"/>
  <c r="S238" i="3"/>
  <c r="S243" i="3"/>
  <c r="S246" i="3"/>
  <c r="S248" i="3"/>
  <c r="S251" i="3"/>
  <c r="S253" i="3"/>
  <c r="S258" i="3"/>
  <c r="S262" i="3"/>
  <c r="S267" i="3"/>
  <c r="S268" i="3"/>
  <c r="S269" i="3"/>
  <c r="S286" i="3"/>
  <c r="S287" i="3"/>
  <c r="S295" i="3"/>
  <c r="S302" i="3"/>
  <c r="S308" i="3"/>
  <c r="S309" i="3"/>
  <c r="S312" i="3"/>
  <c r="S318" i="3"/>
  <c r="S322" i="3"/>
  <c r="S323" i="3"/>
  <c r="S338" i="3"/>
  <c r="S340" i="3"/>
  <c r="S343" i="3"/>
  <c r="S348" i="3"/>
  <c r="S350" i="3"/>
  <c r="S352" i="3"/>
  <c r="S354" i="3"/>
  <c r="S356" i="3"/>
  <c r="S358" i="3"/>
  <c r="S362" i="3"/>
  <c r="S365" i="3"/>
  <c r="S367" i="3"/>
  <c r="S372" i="3"/>
  <c r="S373" i="3"/>
  <c r="S374" i="3"/>
  <c r="S376" i="3"/>
  <c r="S382" i="3"/>
  <c r="S384" i="3"/>
  <c r="S387" i="3"/>
  <c r="S388" i="3"/>
  <c r="S389" i="3"/>
  <c r="S391" i="3"/>
  <c r="S393" i="3"/>
  <c r="S394" i="3"/>
  <c r="S395" i="3"/>
  <c r="S408" i="3"/>
  <c r="S409" i="3"/>
  <c r="S419" i="3"/>
  <c r="S424" i="3"/>
  <c r="S429" i="3"/>
  <c r="S432" i="3"/>
  <c r="S454" i="3"/>
  <c r="S461" i="3"/>
  <c r="S470" i="3"/>
  <c r="S472" i="3"/>
  <c r="S473" i="3"/>
  <c r="S474" i="3"/>
  <c r="S477" i="3"/>
  <c r="S479" i="3"/>
  <c r="S484" i="3"/>
  <c r="S485" i="3"/>
  <c r="S486" i="3"/>
  <c r="S489" i="3"/>
  <c r="S97" i="6" s="1" a="1"/>
  <c r="S97" i="6" s="1"/>
  <c r="S490" i="3"/>
  <c r="S492" i="3"/>
  <c r="S498" i="3"/>
  <c r="S509" i="3"/>
  <c r="S510" i="3"/>
  <c r="S513" i="3"/>
  <c r="S105" i="6" s="1" a="1"/>
  <c r="S105" i="6" s="1"/>
  <c r="R46" i="3"/>
  <c r="R89" i="6" s="1" a="1"/>
  <c r="R89" i="6" s="1"/>
  <c r="R50" i="3"/>
  <c r="R93" i="6" s="1" a="1"/>
  <c r="R93" i="6" s="1"/>
  <c r="R55" i="3"/>
  <c r="R95" i="6" s="1" a="1"/>
  <c r="R95" i="6" s="1"/>
  <c r="R57" i="3"/>
  <c r="R100" i="6" s="1" a="1"/>
  <c r="R100" i="6" s="1"/>
  <c r="R59" i="3"/>
  <c r="R61" i="3"/>
  <c r="R64" i="3"/>
  <c r="R65" i="3"/>
  <c r="R66" i="3"/>
  <c r="R67" i="3"/>
  <c r="R70" i="3"/>
  <c r="R82" i="3"/>
  <c r="R87" i="6" s="1" a="1"/>
  <c r="R87" i="6" s="1"/>
  <c r="R83" i="3"/>
  <c r="R84" i="3"/>
  <c r="R86" i="3"/>
  <c r="R91" i="3"/>
  <c r="R99" i="6" s="1" a="1"/>
  <c r="R99" i="6" s="1"/>
  <c r="R93" i="3"/>
  <c r="R98" i="6" s="1" a="1"/>
  <c r="R98" i="6" s="1"/>
  <c r="R97" i="3"/>
  <c r="R102" i="6" s="1" a="1"/>
  <c r="R102" i="6" s="1"/>
  <c r="R98" i="3"/>
  <c r="R103" i="6" s="1" a="1"/>
  <c r="R103" i="6" s="1"/>
  <c r="R100" i="3"/>
  <c r="R101" i="3"/>
  <c r="R102" i="3"/>
  <c r="R107" i="3"/>
  <c r="R111" i="3"/>
  <c r="R114" i="3"/>
  <c r="R82" i="6" s="1" a="1"/>
  <c r="R82" i="6" s="1"/>
  <c r="R115" i="3"/>
  <c r="R83" i="6" s="1" a="1"/>
  <c r="R83" i="6" s="1"/>
  <c r="R117" i="3"/>
  <c r="R121" i="3"/>
  <c r="R122" i="3"/>
  <c r="R127" i="3"/>
  <c r="R132" i="3"/>
  <c r="R134" i="3"/>
  <c r="R135" i="3"/>
  <c r="R137" i="3"/>
  <c r="R144" i="3"/>
  <c r="R166" i="3"/>
  <c r="R167" i="3"/>
  <c r="R88" i="6" s="1" a="1"/>
  <c r="R88" i="6" s="1"/>
  <c r="R168" i="3"/>
  <c r="R173" i="3"/>
  <c r="R175" i="3"/>
  <c r="R178" i="3"/>
  <c r="R179" i="3"/>
  <c r="R181" i="3"/>
  <c r="R182" i="3"/>
  <c r="R184" i="3"/>
  <c r="R198" i="3"/>
  <c r="R203" i="3"/>
  <c r="R208" i="3"/>
  <c r="R210" i="3"/>
  <c r="R213" i="3"/>
  <c r="R214" i="3"/>
  <c r="R215" i="3"/>
  <c r="R218" i="3"/>
  <c r="R221" i="3"/>
  <c r="R223" i="3"/>
  <c r="R225" i="3"/>
  <c r="R228" i="3"/>
  <c r="R229" i="3"/>
  <c r="R232" i="3"/>
  <c r="R234" i="3"/>
  <c r="R238" i="3"/>
  <c r="R243" i="3"/>
  <c r="R246" i="3"/>
  <c r="R248" i="3"/>
  <c r="R251" i="3"/>
  <c r="R253" i="3"/>
  <c r="R258" i="3"/>
  <c r="R262" i="3"/>
  <c r="R267" i="3"/>
  <c r="R268" i="3"/>
  <c r="R269" i="3"/>
  <c r="R286" i="3"/>
  <c r="R287" i="3"/>
  <c r="R295" i="3"/>
  <c r="R302" i="3"/>
  <c r="R308" i="3"/>
  <c r="R309" i="3"/>
  <c r="R312" i="3"/>
  <c r="R318" i="3"/>
  <c r="R322" i="3"/>
  <c r="R323" i="3"/>
  <c r="R338" i="3"/>
  <c r="R340" i="3"/>
  <c r="R343" i="3"/>
  <c r="R348" i="3"/>
  <c r="R350" i="3"/>
  <c r="R352" i="3"/>
  <c r="R354" i="3"/>
  <c r="R356" i="3"/>
  <c r="R358" i="3"/>
  <c r="R362" i="3"/>
  <c r="R365" i="3"/>
  <c r="R367" i="3"/>
  <c r="R372" i="3"/>
  <c r="R373" i="3"/>
  <c r="R374" i="3"/>
  <c r="R376" i="3"/>
  <c r="R382" i="3"/>
  <c r="R384" i="3"/>
  <c r="R387" i="3"/>
  <c r="R388" i="3"/>
  <c r="R389" i="3"/>
  <c r="R391" i="3"/>
  <c r="R393" i="3"/>
  <c r="R394" i="3"/>
  <c r="R395" i="3"/>
  <c r="R408" i="3"/>
  <c r="R409" i="3"/>
  <c r="R419" i="3"/>
  <c r="R424" i="3"/>
  <c r="R429" i="3"/>
  <c r="R432" i="3"/>
  <c r="R454" i="3"/>
  <c r="R461" i="3"/>
  <c r="R470" i="3"/>
  <c r="R472" i="3"/>
  <c r="R473" i="3"/>
  <c r="R474" i="3"/>
  <c r="R477" i="3"/>
  <c r="R479" i="3"/>
  <c r="R484" i="3"/>
  <c r="R485" i="3"/>
  <c r="R486" i="3"/>
  <c r="R489" i="3"/>
  <c r="R97" i="6" s="1" a="1"/>
  <c r="R97" i="6" s="1"/>
  <c r="R490" i="3"/>
  <c r="R492" i="3"/>
  <c r="R498" i="3"/>
  <c r="R509" i="3"/>
  <c r="R510" i="3"/>
  <c r="R513" i="3"/>
  <c r="R105" i="6" s="1" a="1"/>
  <c r="R105" i="6" s="1"/>
  <c r="V46" i="3"/>
  <c r="V89" i="6" s="1" a="1"/>
  <c r="V89" i="6" s="1"/>
  <c r="V50" i="3"/>
  <c r="V93" i="6" s="1" a="1"/>
  <c r="V93" i="6" s="1"/>
  <c r="V55" i="3"/>
  <c r="V95" i="6" s="1" a="1"/>
  <c r="V95" i="6" s="1"/>
  <c r="V57" i="3"/>
  <c r="V100" i="6" s="1" a="1"/>
  <c r="V100" i="6" s="1"/>
  <c r="V59" i="3"/>
  <c r="V61" i="3"/>
  <c r="V64" i="3"/>
  <c r="V65" i="3"/>
  <c r="V66" i="3"/>
  <c r="V67" i="3"/>
  <c r="V70" i="3"/>
  <c r="V82" i="3"/>
  <c r="V87" i="6" s="1" a="1"/>
  <c r="V87" i="6" s="1"/>
  <c r="V83" i="3"/>
  <c r="V84" i="3"/>
  <c r="V86" i="3"/>
  <c r="V91" i="3"/>
  <c r="V99" i="6" s="1" a="1"/>
  <c r="V99" i="6" s="1"/>
  <c r="V93" i="3"/>
  <c r="V98" i="6" s="1" a="1"/>
  <c r="V98" i="6" s="1"/>
  <c r="V97" i="3"/>
  <c r="V102" i="6" s="1" a="1"/>
  <c r="V102" i="6" s="1"/>
  <c r="V98" i="3"/>
  <c r="V103" i="6" s="1" a="1"/>
  <c r="V103" i="6" s="1"/>
  <c r="V100" i="3"/>
  <c r="V101" i="3"/>
  <c r="V102" i="3"/>
  <c r="V107" i="3"/>
  <c r="V111" i="3"/>
  <c r="V114" i="3"/>
  <c r="V82" i="6" s="1" a="1"/>
  <c r="V82" i="6" s="1"/>
  <c r="V115" i="3"/>
  <c r="V83" i="6" s="1" a="1"/>
  <c r="V83" i="6" s="1"/>
  <c r="V117" i="3"/>
  <c r="V121" i="3"/>
  <c r="V122" i="3"/>
  <c r="V127" i="3"/>
  <c r="V132" i="3"/>
  <c r="V134" i="3"/>
  <c r="V135" i="3"/>
  <c r="V137" i="3"/>
  <c r="V144" i="3"/>
  <c r="V166" i="3"/>
  <c r="V167" i="3"/>
  <c r="V88" i="6" s="1" a="1"/>
  <c r="V88" i="6" s="1"/>
  <c r="V168" i="3"/>
  <c r="V173" i="3"/>
  <c r="V175" i="3"/>
  <c r="V178" i="3"/>
  <c r="V179" i="3"/>
  <c r="V181" i="3"/>
  <c r="V182" i="3"/>
  <c r="V184" i="3"/>
  <c r="V198" i="3"/>
  <c r="V203" i="3"/>
  <c r="V208" i="3"/>
  <c r="V210" i="3"/>
  <c r="V213" i="3"/>
  <c r="V214" i="3"/>
  <c r="V215" i="3"/>
  <c r="V218" i="3"/>
  <c r="V221" i="3"/>
  <c r="V223" i="3"/>
  <c r="V225" i="3"/>
  <c r="V228" i="3"/>
  <c r="V229" i="3"/>
  <c r="V232" i="3"/>
  <c r="V234" i="3"/>
  <c r="V238" i="3"/>
  <c r="V243" i="3"/>
  <c r="V246" i="3"/>
  <c r="V248" i="3"/>
  <c r="V251" i="3"/>
  <c r="V253" i="3"/>
  <c r="V258" i="3"/>
  <c r="V262" i="3"/>
  <c r="V267" i="3"/>
  <c r="V268" i="3"/>
  <c r="V269" i="3"/>
  <c r="V286" i="3"/>
  <c r="V287" i="3"/>
  <c r="V295" i="3"/>
  <c r="V302" i="3"/>
  <c r="V308" i="3"/>
  <c r="V309" i="3"/>
  <c r="V312" i="3"/>
  <c r="V318" i="3"/>
  <c r="V322" i="3"/>
  <c r="V323" i="3"/>
  <c r="V338" i="3"/>
  <c r="V340" i="3"/>
  <c r="V343" i="3"/>
  <c r="V348" i="3"/>
  <c r="V350" i="3"/>
  <c r="V352" i="3"/>
  <c r="V354" i="3"/>
  <c r="V356" i="3"/>
  <c r="V358" i="3"/>
  <c r="V362" i="3"/>
  <c r="V365" i="3"/>
  <c r="V367" i="3"/>
  <c r="V372" i="3"/>
  <c r="V373" i="3"/>
  <c r="V374" i="3"/>
  <c r="V376" i="3"/>
  <c r="V382" i="3"/>
  <c r="V384" i="3"/>
  <c r="V387" i="3"/>
  <c r="V388" i="3"/>
  <c r="V389" i="3"/>
  <c r="V391" i="3"/>
  <c r="V393" i="3"/>
  <c r="V394" i="3"/>
  <c r="V395" i="3"/>
  <c r="V408" i="3"/>
  <c r="V409" i="3"/>
  <c r="V419" i="3"/>
  <c r="V424" i="3"/>
  <c r="V429" i="3"/>
  <c r="V432" i="3"/>
  <c r="V454" i="3"/>
  <c r="V461" i="3"/>
  <c r="V470" i="3"/>
  <c r="V472" i="3"/>
  <c r="V473" i="3"/>
  <c r="V474" i="3"/>
  <c r="V477" i="3"/>
  <c r="V479" i="3"/>
  <c r="V484" i="3"/>
  <c r="V485" i="3"/>
  <c r="V486" i="3"/>
  <c r="V489" i="3"/>
  <c r="V97" i="6" s="1" a="1"/>
  <c r="V97" i="6" s="1"/>
  <c r="V490" i="3"/>
  <c r="V492" i="3"/>
  <c r="V498" i="3"/>
  <c r="V509" i="3"/>
  <c r="V510" i="3"/>
  <c r="V513" i="3"/>
  <c r="V105" i="6" s="1" a="1"/>
  <c r="V105" i="6" s="1"/>
  <c r="P46" i="3"/>
  <c r="P89" i="6" s="1" a="1"/>
  <c r="P89" i="6" s="1"/>
  <c r="P52" i="3"/>
  <c r="P55" i="3"/>
  <c r="P95" i="6" s="1" a="1"/>
  <c r="P95" i="6" s="1"/>
  <c r="P57" i="3"/>
  <c r="P100" i="6" s="1" a="1"/>
  <c r="P100" i="6" s="1"/>
  <c r="P59" i="3"/>
  <c r="P60" i="3"/>
  <c r="P61" i="3"/>
  <c r="P65" i="3"/>
  <c r="P66" i="3"/>
  <c r="P67" i="3"/>
  <c r="P68" i="3"/>
  <c r="P69" i="3"/>
  <c r="P73" i="3"/>
  <c r="P81" i="3"/>
  <c r="P86" i="6" s="1" a="1"/>
  <c r="P86" i="6" s="1"/>
  <c r="P83" i="3"/>
  <c r="P86" i="3"/>
  <c r="P91" i="3"/>
  <c r="P99" i="6" s="1" a="1"/>
  <c r="P99" i="6" s="1"/>
  <c r="P93" i="3"/>
  <c r="P98" i="6" s="1" a="1"/>
  <c r="P98" i="6" s="1"/>
  <c r="P95" i="3"/>
  <c r="P96" i="3"/>
  <c r="P101" i="6" s="1" a="1"/>
  <c r="P101" i="6" s="1"/>
  <c r="P97" i="3"/>
  <c r="P102" i="6" s="1" a="1"/>
  <c r="P102" i="6" s="1"/>
  <c r="P101" i="3"/>
  <c r="P103" i="3"/>
  <c r="P106" i="3"/>
  <c r="P107" i="3"/>
  <c r="P110" i="3"/>
  <c r="P111" i="3"/>
  <c r="P116" i="3"/>
  <c r="P120" i="3"/>
  <c r="P121" i="3"/>
  <c r="P122" i="3"/>
  <c r="P126" i="3"/>
  <c r="P81" i="6" s="1" a="1"/>
  <c r="P81" i="6" s="1"/>
  <c r="P127" i="3"/>
  <c r="P128" i="3"/>
  <c r="P131" i="3"/>
  <c r="P135" i="3"/>
  <c r="P137" i="3"/>
  <c r="P144" i="3"/>
  <c r="P147" i="3"/>
  <c r="P155" i="3"/>
  <c r="P159" i="3"/>
  <c r="P164" i="3"/>
  <c r="P167" i="3"/>
  <c r="P88" i="6" s="1" a="1"/>
  <c r="P88" i="6" s="1"/>
  <c r="P173" i="3"/>
  <c r="P174" i="3"/>
  <c r="P84" i="6" s="1" a="1"/>
  <c r="P84" i="6" s="1"/>
  <c r="P176" i="3"/>
  <c r="P181" i="3"/>
  <c r="P182" i="3"/>
  <c r="P186" i="3"/>
  <c r="P187" i="3"/>
  <c r="P188" i="3"/>
  <c r="P189" i="3"/>
  <c r="P203" i="3"/>
  <c r="P205" i="3"/>
  <c r="P208" i="3"/>
  <c r="P210" i="3"/>
  <c r="P213" i="3"/>
  <c r="P221" i="3"/>
  <c r="P222" i="3"/>
  <c r="P223" i="3"/>
  <c r="P225" i="3"/>
  <c r="P229" i="3"/>
  <c r="P234" i="3"/>
  <c r="P242" i="3"/>
  <c r="P246" i="3"/>
  <c r="P248" i="3"/>
  <c r="P251" i="3"/>
  <c r="P254" i="3"/>
  <c r="P255" i="3"/>
  <c r="P263" i="3"/>
  <c r="P268" i="3"/>
  <c r="P289" i="3"/>
  <c r="P293" i="3"/>
  <c r="P294" i="3"/>
  <c r="P307" i="3"/>
  <c r="P308" i="3"/>
  <c r="P318" i="3"/>
  <c r="P324" i="3"/>
  <c r="P327" i="3"/>
  <c r="P330" i="3"/>
  <c r="P331" i="3"/>
  <c r="P333" i="3"/>
  <c r="P335" i="3"/>
  <c r="P338" i="3"/>
  <c r="P343" i="3"/>
  <c r="P346" i="3"/>
  <c r="P350" i="3"/>
  <c r="P352" i="3"/>
  <c r="P356" i="3"/>
  <c r="P365" i="3"/>
  <c r="P374" i="3"/>
  <c r="P376" i="3"/>
  <c r="P382" i="3"/>
  <c r="P384" i="3"/>
  <c r="P405" i="3"/>
  <c r="P409" i="3"/>
  <c r="P413" i="3"/>
  <c r="P418" i="3"/>
  <c r="P422" i="3"/>
  <c r="P428" i="3"/>
  <c r="P432" i="3"/>
  <c r="P433" i="3"/>
  <c r="P452" i="3"/>
  <c r="P453" i="3"/>
  <c r="P454" i="3"/>
  <c r="P468" i="3"/>
  <c r="P469" i="3"/>
  <c r="P471" i="3"/>
  <c r="P472" i="3"/>
  <c r="P479" i="3"/>
  <c r="P482" i="3"/>
  <c r="P483" i="3"/>
  <c r="P484" i="3"/>
  <c r="P485" i="3"/>
  <c r="P486" i="3"/>
  <c r="P487" i="3"/>
  <c r="P96" i="6" s="1" a="1"/>
  <c r="P96" i="6" s="1"/>
  <c r="P500" i="3"/>
  <c r="P510" i="3"/>
  <c r="P511" i="3"/>
  <c r="P512" i="3"/>
  <c r="P104" i="6" s="1" a="1"/>
  <c r="P104" i="6" s="1"/>
  <c r="W1" i="6" l="1"/>
  <c r="W3" i="6" l="1" a="1"/>
  <c r="W3" i="6" s="1"/>
  <c r="X1" i="6"/>
  <c r="M514" i="3"/>
  <c r="M74" i="6" s="1" a="1"/>
  <c r="M74" i="6" s="1"/>
  <c r="X3" i="6" l="1" a="1"/>
  <c r="X3" i="6" s="1"/>
  <c r="Y1" i="6"/>
  <c r="P41" i="3"/>
  <c r="P42" i="6" s="1" a="1"/>
  <c r="P42" i="6" s="1"/>
  <c r="P329" i="3"/>
  <c r="Y3" i="6" l="1" a="1"/>
  <c r="Y3" i="6" s="1"/>
  <c r="Z1" i="6"/>
  <c r="N514" i="3"/>
  <c r="N74" i="6" s="1" a="1"/>
  <c r="N74" i="6" s="1"/>
  <c r="O514" i="3"/>
  <c r="O74" i="6" s="1" a="1"/>
  <c r="O74" i="6" s="1"/>
  <c r="P514" i="3"/>
  <c r="P74" i="6" s="1" a="1"/>
  <c r="P74" i="6" s="1"/>
  <c r="Z3" i="6" l="1" a="1"/>
  <c r="Z3" i="6" s="1"/>
  <c r="AA1" i="6"/>
  <c r="U159" i="3"/>
  <c r="U74" i="3"/>
  <c r="U48" i="6" s="1" a="1"/>
  <c r="U48" i="6" s="1"/>
  <c r="U89" i="3"/>
  <c r="U57" i="6" s="1" a="1"/>
  <c r="U57" i="6" s="1"/>
  <c r="U112" i="3"/>
  <c r="U42" i="3"/>
  <c r="U43" i="6" s="1" a="1"/>
  <c r="U43" i="6" s="1"/>
  <c r="U85" i="3"/>
  <c r="U396" i="3"/>
  <c r="U448" i="3"/>
  <c r="AA3" i="6" l="1" a="1"/>
  <c r="AA3" i="6" s="1"/>
  <c r="AB1" i="6"/>
  <c r="AB3" i="6" l="1" a="1"/>
  <c r="AB3" i="6" s="1"/>
  <c r="AC1" i="6"/>
  <c r="O475" i="3"/>
  <c r="M475" i="3"/>
  <c r="N475" i="3"/>
  <c r="P475" i="3"/>
  <c r="R514" i="3"/>
  <c r="R74" i="6" s="1" a="1"/>
  <c r="R74" i="6" s="1"/>
  <c r="S514" i="3"/>
  <c r="S74" i="6" s="1" a="1"/>
  <c r="S74" i="6" s="1"/>
  <c r="U514" i="3"/>
  <c r="U74" i="6" s="1" a="1"/>
  <c r="U74" i="6" s="1"/>
  <c r="V514" i="3"/>
  <c r="V74" i="6" s="1" a="1"/>
  <c r="V74" i="6" s="1"/>
  <c r="V515" i="3"/>
  <c r="V75" i="6" s="1" a="1"/>
  <c r="V75" i="6" s="1"/>
  <c r="R515" i="3"/>
  <c r="R75" i="6" s="1" a="1"/>
  <c r="R75" i="6" s="1"/>
  <c r="S515" i="3"/>
  <c r="S75" i="6" s="1" a="1"/>
  <c r="S75" i="6" s="1"/>
  <c r="U515" i="3"/>
  <c r="U75" i="6" s="1" a="1"/>
  <c r="U75" i="6" s="1"/>
  <c r="AC3" i="6" l="1" a="1"/>
  <c r="AC3" i="6" s="1"/>
  <c r="AD1" i="6"/>
  <c r="N48" i="3"/>
  <c r="N85" i="6" s="1" a="1"/>
  <c r="N85" i="6" s="1"/>
  <c r="N515" i="3"/>
  <c r="N75" i="6" s="1" a="1"/>
  <c r="N75" i="6" s="1"/>
  <c r="M48" i="3"/>
  <c r="M85" i="6" s="1" a="1"/>
  <c r="M85" i="6" s="1"/>
  <c r="M515" i="3"/>
  <c r="M75" i="6" s="1" a="1"/>
  <c r="M75" i="6" s="1"/>
  <c r="O48" i="3"/>
  <c r="O85" i="6" s="1" a="1"/>
  <c r="O85" i="6" s="1"/>
  <c r="O515" i="3"/>
  <c r="O75" i="6" s="1" a="1"/>
  <c r="O75" i="6" s="1"/>
  <c r="P48" i="3"/>
  <c r="P85" i="6" s="1" a="1"/>
  <c r="P85" i="6" s="1"/>
  <c r="P515" i="3"/>
  <c r="P75" i="6" s="1" a="1"/>
  <c r="P75" i="6" s="1"/>
  <c r="R27" i="3"/>
  <c r="R28" i="6" s="1" a="1"/>
  <c r="R28" i="6" s="1"/>
  <c r="S27" i="3"/>
  <c r="S28" i="6" s="1" a="1"/>
  <c r="S28" i="6" s="1"/>
  <c r="U27" i="3"/>
  <c r="U28" i="6" s="1" a="1"/>
  <c r="U28" i="6" s="1"/>
  <c r="V27" i="3"/>
  <c r="V28" i="6" s="1" a="1"/>
  <c r="V28" i="6" s="1"/>
  <c r="AD3" i="6" l="1" a="1"/>
  <c r="AD3" i="6" s="1"/>
  <c r="AE1" i="6"/>
  <c r="V140" i="3"/>
  <c r="V72" i="6" s="1" a="1"/>
  <c r="V72" i="6" s="1"/>
  <c r="V141" i="3"/>
  <c r="V73" i="6" s="1" a="1"/>
  <c r="V73" i="6" s="1"/>
  <c r="V264" i="3"/>
  <c r="V77" i="6" s="1" a="1"/>
  <c r="V77" i="6" s="1"/>
  <c r="V172" i="3"/>
  <c r="V76" i="6" s="1" a="1"/>
  <c r="V76" i="6" s="1"/>
  <c r="V185" i="3"/>
  <c r="V139" i="3"/>
  <c r="V71" i="6" s="1" a="1"/>
  <c r="V71" i="6" s="1"/>
  <c r="V171" i="3"/>
  <c r="V80" i="6" s="1" a="1"/>
  <c r="V80" i="6" s="1"/>
  <c r="V138" i="3"/>
  <c r="V70" i="6" s="1" a="1"/>
  <c r="V70" i="6" s="1"/>
  <c r="V265" i="3"/>
  <c r="V79" i="6" s="1" a="1"/>
  <c r="V79" i="6" s="1"/>
  <c r="R141" i="3"/>
  <c r="R73" i="6" s="1" a="1"/>
  <c r="R73" i="6" s="1"/>
  <c r="R172" i="3"/>
  <c r="R76" i="6" s="1" a="1"/>
  <c r="R76" i="6" s="1"/>
  <c r="R264" i="3"/>
  <c r="R77" i="6" s="1" a="1"/>
  <c r="R77" i="6" s="1"/>
  <c r="R139" i="3"/>
  <c r="R71" i="6" s="1" a="1"/>
  <c r="R71" i="6" s="1"/>
  <c r="R138" i="3"/>
  <c r="R70" i="6" s="1" a="1"/>
  <c r="R70" i="6" s="1"/>
  <c r="R140" i="3"/>
  <c r="R72" i="6" s="1" a="1"/>
  <c r="R72" i="6" s="1"/>
  <c r="R185" i="3"/>
  <c r="R265" i="3"/>
  <c r="R79" i="6" s="1" a="1"/>
  <c r="R79" i="6" s="1"/>
  <c r="R171" i="3"/>
  <c r="R80" i="6" s="1" a="1"/>
  <c r="R80" i="6" s="1"/>
  <c r="U139" i="3"/>
  <c r="U71" i="6" s="1" a="1"/>
  <c r="U71" i="6" s="1"/>
  <c r="U172" i="3"/>
  <c r="U76" i="6" s="1" a="1"/>
  <c r="U76" i="6" s="1"/>
  <c r="U138" i="3"/>
  <c r="U70" i="6" s="1" a="1"/>
  <c r="U70" i="6" s="1"/>
  <c r="U140" i="3"/>
  <c r="U72" i="6" s="1" a="1"/>
  <c r="U72" i="6" s="1"/>
  <c r="U171" i="3"/>
  <c r="U80" i="6" s="1" a="1"/>
  <c r="U80" i="6" s="1"/>
  <c r="U185" i="3"/>
  <c r="U264" i="3"/>
  <c r="U77" i="6" s="1" a="1"/>
  <c r="U77" i="6" s="1"/>
  <c r="U141" i="3"/>
  <c r="U73" i="6" s="1" a="1"/>
  <c r="U73" i="6" s="1"/>
  <c r="U265" i="3"/>
  <c r="U79" i="6" s="1" a="1"/>
  <c r="U79" i="6" s="1"/>
  <c r="M35" i="3"/>
  <c r="M36" i="6" s="1" a="1"/>
  <c r="M36" i="6" s="1"/>
  <c r="S81" i="3"/>
  <c r="S86" i="6" s="1" a="1"/>
  <c r="S86" i="6" s="1"/>
  <c r="O244" i="3"/>
  <c r="U7" i="3"/>
  <c r="U8" i="6" s="1" a="1"/>
  <c r="U8" i="6" s="1"/>
  <c r="P35" i="3"/>
  <c r="P36" i="6" s="1" a="1"/>
  <c r="P36" i="6" s="1"/>
  <c r="V81" i="3"/>
  <c r="V86" i="6" s="1" a="1"/>
  <c r="V86" i="6" s="1"/>
  <c r="R81" i="3"/>
  <c r="R86" i="6" s="1" a="1"/>
  <c r="R86" i="6" s="1"/>
  <c r="S161" i="3"/>
  <c r="S163" i="3"/>
  <c r="S162" i="3"/>
  <c r="S230" i="3"/>
  <c r="S164" i="3"/>
  <c r="N244" i="3"/>
  <c r="S140" i="3"/>
  <c r="S72" i="6" s="1" a="1"/>
  <c r="S72" i="6" s="1"/>
  <c r="S185" i="3"/>
  <c r="S171" i="3"/>
  <c r="S80" i="6" s="1" a="1"/>
  <c r="S80" i="6" s="1"/>
  <c r="S264" i="3"/>
  <c r="S77" i="6" s="1" a="1"/>
  <c r="S77" i="6" s="1"/>
  <c r="S138" i="3"/>
  <c r="S70" i="6" s="1" a="1"/>
  <c r="S70" i="6" s="1"/>
  <c r="S172" i="3"/>
  <c r="S76" i="6" s="1" a="1"/>
  <c r="S76" i="6" s="1"/>
  <c r="S139" i="3"/>
  <c r="S71" i="6" s="1" a="1"/>
  <c r="S71" i="6" s="1"/>
  <c r="S141" i="3"/>
  <c r="S73" i="6" s="1" a="1"/>
  <c r="S73" i="6" s="1"/>
  <c r="S265" i="3"/>
  <c r="S79" i="6" s="1" a="1"/>
  <c r="S79" i="6" s="1"/>
  <c r="O35" i="3"/>
  <c r="O36" i="6" s="1" a="1"/>
  <c r="O36" i="6" s="1"/>
  <c r="U81" i="3"/>
  <c r="U86" i="6" s="1" a="1"/>
  <c r="U86" i="6" s="1"/>
  <c r="V162" i="3"/>
  <c r="V163" i="3"/>
  <c r="V161" i="3"/>
  <c r="V164" i="3"/>
  <c r="V230" i="3"/>
  <c r="R162" i="3"/>
  <c r="R230" i="3"/>
  <c r="R161" i="3"/>
  <c r="R163" i="3"/>
  <c r="R164" i="3"/>
  <c r="M244" i="3"/>
  <c r="S7" i="3"/>
  <c r="S8" i="6" s="1" a="1"/>
  <c r="S8" i="6" s="1"/>
  <c r="N35" i="3"/>
  <c r="N36" i="6" s="1" a="1"/>
  <c r="N36" i="6" s="1"/>
  <c r="U162" i="3"/>
  <c r="U163" i="3"/>
  <c r="U164" i="3"/>
  <c r="U161" i="3"/>
  <c r="U230" i="3"/>
  <c r="P244" i="3"/>
  <c r="V7" i="3"/>
  <c r="V8" i="6" s="1" a="1"/>
  <c r="V8" i="6" s="1"/>
  <c r="R7" i="3"/>
  <c r="R8" i="6" s="1" a="1"/>
  <c r="R8" i="6" s="1"/>
  <c r="M78" i="3"/>
  <c r="M52" i="6" s="1" a="1"/>
  <c r="M52" i="6" s="1"/>
  <c r="N78" i="3"/>
  <c r="N52" i="6" s="1" a="1"/>
  <c r="N52" i="6" s="1"/>
  <c r="O78" i="3"/>
  <c r="O52" i="6" s="1" a="1"/>
  <c r="O52" i="6" s="1"/>
  <c r="P78" i="3"/>
  <c r="P52" i="6" s="1" a="1"/>
  <c r="P52" i="6" s="1"/>
  <c r="R78" i="3"/>
  <c r="R52" i="6" s="1" a="1"/>
  <c r="R52" i="6" s="1"/>
  <c r="S78" i="3"/>
  <c r="S52" i="6" s="1" a="1"/>
  <c r="S52" i="6" s="1"/>
  <c r="U78" i="3"/>
  <c r="U52" i="6" s="1" a="1"/>
  <c r="U52" i="6" s="1"/>
  <c r="V78" i="3"/>
  <c r="V52" i="6" s="1" a="1"/>
  <c r="V52" i="6" s="1"/>
  <c r="M463" i="3"/>
  <c r="N463" i="3"/>
  <c r="O463" i="3"/>
  <c r="P463" i="3"/>
  <c r="R337" i="3"/>
  <c r="S337" i="3"/>
  <c r="U337" i="3"/>
  <c r="V337" i="3"/>
  <c r="AE3" i="6" l="1" a="1"/>
  <c r="AE3" i="6" s="1"/>
  <c r="AF1" i="6"/>
  <c r="S306" i="3"/>
  <c r="S361" i="3"/>
  <c r="N232" i="3"/>
  <c r="O273" i="3"/>
  <c r="O271" i="3"/>
  <c r="O270" i="3"/>
  <c r="O274" i="3"/>
  <c r="O272" i="3"/>
  <c r="O275" i="3"/>
  <c r="P262" i="3"/>
  <c r="V369" i="3"/>
  <c r="P305" i="3"/>
  <c r="P306" i="3"/>
  <c r="P117" i="3"/>
  <c r="R369" i="3"/>
  <c r="M462" i="3"/>
  <c r="S463" i="3"/>
  <c r="U499" i="3"/>
  <c r="O232" i="3"/>
  <c r="U327" i="3"/>
  <c r="P275" i="3"/>
  <c r="P273" i="3"/>
  <c r="P270" i="3"/>
  <c r="P274" i="3"/>
  <c r="P271" i="3"/>
  <c r="P272" i="3"/>
  <c r="M305" i="3"/>
  <c r="M306" i="3"/>
  <c r="M262" i="3"/>
  <c r="M117" i="3"/>
  <c r="S369" i="3"/>
  <c r="N462" i="3"/>
  <c r="V361" i="3"/>
  <c r="V306" i="3"/>
  <c r="R361" i="3"/>
  <c r="R306" i="3"/>
  <c r="S499" i="3"/>
  <c r="M232" i="3"/>
  <c r="S327" i="3"/>
  <c r="N270" i="3"/>
  <c r="N275" i="3"/>
  <c r="N273" i="3"/>
  <c r="N271" i="3"/>
  <c r="N272" i="3"/>
  <c r="N274" i="3"/>
  <c r="O117" i="3"/>
  <c r="O305" i="3"/>
  <c r="O306" i="3"/>
  <c r="O262" i="3"/>
  <c r="U369" i="3"/>
  <c r="V463" i="3"/>
  <c r="P462" i="3"/>
  <c r="R463" i="3"/>
  <c r="U306" i="3"/>
  <c r="U361" i="3"/>
  <c r="V499" i="3"/>
  <c r="V327" i="3"/>
  <c r="P232" i="3"/>
  <c r="R327" i="3"/>
  <c r="R499" i="3"/>
  <c r="M272" i="3"/>
  <c r="M271" i="3"/>
  <c r="M270" i="3"/>
  <c r="M274" i="3"/>
  <c r="M273" i="3"/>
  <c r="M275" i="3"/>
  <c r="N305" i="3"/>
  <c r="N306" i="3"/>
  <c r="N117" i="3"/>
  <c r="N262" i="3"/>
  <c r="O462" i="3"/>
  <c r="U463" i="3"/>
  <c r="R136" i="3"/>
  <c r="R69" i="6" s="1" a="1"/>
  <c r="R69" i="6" s="1"/>
  <c r="S136" i="3"/>
  <c r="S69" i="6" s="1" a="1"/>
  <c r="S69" i="6" s="1"/>
  <c r="U136" i="3"/>
  <c r="U69" i="6" s="1" a="1"/>
  <c r="U69" i="6" s="1"/>
  <c r="V136" i="3"/>
  <c r="V69" i="6" s="1" a="1"/>
  <c r="V69" i="6" s="1"/>
  <c r="R39" i="3"/>
  <c r="R40" i="6" s="1" a="1"/>
  <c r="R40" i="6" s="1"/>
  <c r="S39" i="3"/>
  <c r="S40" i="6" s="1" a="1"/>
  <c r="S40" i="6" s="1"/>
  <c r="U39" i="3"/>
  <c r="U40" i="6" s="1" a="1"/>
  <c r="U40" i="6" s="1"/>
  <c r="V39" i="3"/>
  <c r="V40" i="6" s="1" a="1"/>
  <c r="V40" i="6" s="1"/>
  <c r="M105" i="3"/>
  <c r="M62" i="6" s="1" a="1"/>
  <c r="M62" i="6" s="1"/>
  <c r="N105" i="3"/>
  <c r="N62" i="6" s="1" a="1"/>
  <c r="N62" i="6" s="1"/>
  <c r="O105" i="3"/>
  <c r="O62" i="6" s="1" a="1"/>
  <c r="O62" i="6" s="1"/>
  <c r="P105" i="3"/>
  <c r="P62" i="6" s="1" a="1"/>
  <c r="P62" i="6" s="1"/>
  <c r="S442" i="3"/>
  <c r="M508" i="3"/>
  <c r="S397" i="3"/>
  <c r="M249" i="3"/>
  <c r="M261" i="3"/>
  <c r="S317" i="3"/>
  <c r="M168" i="3"/>
  <c r="S146" i="3"/>
  <c r="M29" i="3"/>
  <c r="M30" i="6" s="1" a="1"/>
  <c r="M30" i="6" s="1"/>
  <c r="S160" i="3"/>
  <c r="M64" i="3"/>
  <c r="M439" i="3"/>
  <c r="M183" i="3"/>
  <c r="M436" i="3"/>
  <c r="M142" i="3"/>
  <c r="M70" i="3"/>
  <c r="S241" i="3"/>
  <c r="M10" i="3"/>
  <c r="M11" i="6" s="1" a="1"/>
  <c r="M11" i="6" s="1"/>
  <c r="M269" i="3"/>
  <c r="M477" i="3"/>
  <c r="S425" i="3"/>
  <c r="M196" i="3"/>
  <c r="M369" i="3"/>
  <c r="M227" i="3"/>
  <c r="S331" i="3"/>
  <c r="M393" i="3"/>
  <c r="M360" i="3"/>
  <c r="S247" i="3"/>
  <c r="M217" i="3"/>
  <c r="M158" i="3"/>
  <c r="M25" i="3"/>
  <c r="M26" i="6" s="1" a="1"/>
  <c r="M26" i="6" s="1"/>
  <c r="M442" i="3"/>
  <c r="S371" i="3"/>
  <c r="S23" i="3"/>
  <c r="S24" i="6" s="1" a="1"/>
  <c r="S24" i="6" s="1"/>
  <c r="S119" i="3"/>
  <c r="M392" i="3"/>
  <c r="S47" i="3"/>
  <c r="S45" i="6" s="1" a="1"/>
  <c r="S45" i="6" s="1"/>
  <c r="S87" i="3"/>
  <c r="S55" i="6" s="1" a="1"/>
  <c r="S55" i="6" s="1"/>
  <c r="M361" i="3"/>
  <c r="M219" i="3"/>
  <c r="S335" i="3"/>
  <c r="M395" i="3"/>
  <c r="S307" i="3"/>
  <c r="S366" i="3"/>
  <c r="M23" i="3"/>
  <c r="M24" i="6" s="1" a="1"/>
  <c r="M24" i="6" s="1"/>
  <c r="M425" i="3"/>
  <c r="M430" i="3"/>
  <c r="M250" i="3"/>
  <c r="S249" i="3"/>
  <c r="M397" i="3"/>
  <c r="M296" i="3"/>
  <c r="M39" i="3"/>
  <c r="M40" i="6" s="1" a="1"/>
  <c r="M40" i="6" s="1"/>
  <c r="M260" i="3"/>
  <c r="M16" i="3"/>
  <c r="M17" i="6" s="1" a="1"/>
  <c r="M17" i="6" s="1"/>
  <c r="M184" i="3"/>
  <c r="S209" i="3"/>
  <c r="S390" i="3"/>
  <c r="S439" i="3"/>
  <c r="S261" i="3"/>
  <c r="M172" i="3"/>
  <c r="M76" i="6" s="1" a="1"/>
  <c r="M76" i="6" s="1"/>
  <c r="S186" i="3"/>
  <c r="S183" i="3"/>
  <c r="S21" i="3"/>
  <c r="S22" i="6" s="1" a="1"/>
  <c r="S22" i="6" s="1"/>
  <c r="M400" i="3"/>
  <c r="M402" i="3"/>
  <c r="S433" i="3"/>
  <c r="R442" i="3"/>
  <c r="R397" i="3"/>
  <c r="R317" i="3"/>
  <c r="R146" i="3"/>
  <c r="R160" i="3"/>
  <c r="R241" i="3"/>
  <c r="R425" i="3"/>
  <c r="R331" i="3"/>
  <c r="R247" i="3"/>
  <c r="R371" i="3"/>
  <c r="R23" i="3"/>
  <c r="R24" i="6" s="1" a="1"/>
  <c r="R24" i="6" s="1"/>
  <c r="R119" i="3"/>
  <c r="R47" i="3"/>
  <c r="R45" i="6" s="1" a="1"/>
  <c r="R45" i="6" s="1"/>
  <c r="R87" i="3"/>
  <c r="R55" i="6" s="1" a="1"/>
  <c r="R55" i="6" s="1"/>
  <c r="R335" i="3"/>
  <c r="R307" i="3"/>
  <c r="R366" i="3"/>
  <c r="R249" i="3"/>
  <c r="R209" i="3"/>
  <c r="R390" i="3"/>
  <c r="R439" i="3"/>
  <c r="R261" i="3"/>
  <c r="R186" i="3"/>
  <c r="R183" i="3"/>
  <c r="R21" i="3"/>
  <c r="R22" i="6" s="1" a="1"/>
  <c r="R22" i="6" s="1"/>
  <c r="R433" i="3"/>
  <c r="AF3" i="6" l="1" a="1"/>
  <c r="AF3" i="6" s="1"/>
  <c r="AG1" i="6"/>
  <c r="R453" i="3"/>
  <c r="R37" i="3"/>
  <c r="R38" i="6" s="1" a="1"/>
  <c r="R38" i="6" s="1"/>
  <c r="R505" i="3"/>
  <c r="R504" i="3"/>
  <c r="R150" i="3"/>
  <c r="R104" i="3"/>
  <c r="R61" i="6" s="1" a="1"/>
  <c r="R61" i="6" s="1"/>
  <c r="R495" i="3"/>
  <c r="R26" i="3"/>
  <c r="R27" i="6" s="1" a="1"/>
  <c r="R27" i="6" s="1"/>
  <c r="R427" i="3"/>
  <c r="R158" i="3"/>
  <c r="R263" i="3"/>
  <c r="R316" i="3"/>
  <c r="R92" i="3"/>
  <c r="R59" i="6" s="1" a="1"/>
  <c r="R59" i="6" s="1"/>
  <c r="R315" i="3"/>
  <c r="R476" i="3"/>
  <c r="R503" i="3"/>
  <c r="R126" i="3"/>
  <c r="R81" i="6" s="1" a="1"/>
  <c r="R81" i="6" s="1"/>
  <c r="V493" i="3"/>
  <c r="P37" i="3"/>
  <c r="P38" i="6" s="1" a="1"/>
  <c r="P38" i="6" s="1"/>
  <c r="R493" i="3"/>
  <c r="R299" i="3"/>
  <c r="R96" i="3"/>
  <c r="R101" i="6" s="1" a="1"/>
  <c r="R101" i="6" s="1"/>
  <c r="R110" i="3"/>
  <c r="R415" i="3"/>
  <c r="R511" i="3"/>
  <c r="R217" i="3"/>
  <c r="R159" i="3"/>
  <c r="R89" i="3"/>
  <c r="R57" i="6" s="1" a="1"/>
  <c r="R57" i="6" s="1"/>
  <c r="R85" i="3"/>
  <c r="R74" i="3"/>
  <c r="R48" i="6" s="1" a="1"/>
  <c r="R48" i="6" s="1"/>
  <c r="R396" i="3"/>
  <c r="R42" i="3"/>
  <c r="R43" i="6" s="1" a="1"/>
  <c r="R43" i="6" s="1"/>
  <c r="R448" i="3"/>
  <c r="R112" i="3"/>
  <c r="R452" i="3"/>
  <c r="R128" i="3"/>
  <c r="R250" i="3"/>
  <c r="R237" i="3"/>
  <c r="R378" i="3"/>
  <c r="R284" i="3"/>
  <c r="R301" i="3"/>
  <c r="R426" i="3"/>
  <c r="R380" i="3"/>
  <c r="R142" i="3"/>
  <c r="R226" i="3"/>
  <c r="R351" i="3"/>
  <c r="R460" i="3"/>
  <c r="R113" i="3"/>
  <c r="R65" i="6" s="1" a="1"/>
  <c r="R65" i="6" s="1"/>
  <c r="R462" i="3"/>
  <c r="R305" i="3"/>
  <c r="R235" i="3"/>
  <c r="R19" i="3"/>
  <c r="R20" i="6" s="1" a="1"/>
  <c r="R20" i="6" s="1"/>
  <c r="R252" i="3"/>
  <c r="R421" i="3"/>
  <c r="R18" i="3"/>
  <c r="R19" i="6" s="1" a="1"/>
  <c r="R19" i="6" s="1"/>
  <c r="R216" i="3"/>
  <c r="R467" i="3"/>
  <c r="R17" i="3"/>
  <c r="R18" i="6" s="1" a="1"/>
  <c r="R18" i="6" s="1"/>
  <c r="R52" i="3"/>
  <c r="R289" i="3"/>
  <c r="R192" i="3"/>
  <c r="R480" i="3"/>
  <c r="R500" i="3"/>
  <c r="R416" i="3"/>
  <c r="R487" i="3"/>
  <c r="R96" i="6" s="1" a="1"/>
  <c r="R96" i="6" s="1"/>
  <c r="R16" i="3"/>
  <c r="R17" i="6" s="1" a="1"/>
  <c r="R17" i="6" s="1"/>
  <c r="R191" i="3"/>
  <c r="R60" i="3"/>
  <c r="R199" i="3"/>
  <c r="R506" i="3"/>
  <c r="R62" i="3"/>
  <c r="R507" i="3"/>
  <c r="R94" i="3"/>
  <c r="R458" i="3"/>
  <c r="R63" i="3"/>
  <c r="R457" i="3"/>
  <c r="R329" i="3"/>
  <c r="R236" i="3"/>
  <c r="R407" i="3"/>
  <c r="R103" i="3"/>
  <c r="R220" i="3"/>
  <c r="R239" i="3"/>
  <c r="R288" i="3"/>
  <c r="R240" i="3"/>
  <c r="R406" i="3"/>
  <c r="M265" i="3"/>
  <c r="M79" i="6" s="1" a="1"/>
  <c r="M79" i="6" s="1"/>
  <c r="M497" i="3"/>
  <c r="M171" i="3"/>
  <c r="M80" i="6" s="1" a="1"/>
  <c r="M80" i="6" s="1"/>
  <c r="M286" i="3"/>
  <c r="S245" i="3"/>
  <c r="S219" i="3"/>
  <c r="S481" i="3"/>
  <c r="M419" i="3"/>
  <c r="M287" i="3"/>
  <c r="S319" i="3"/>
  <c r="S224" i="3"/>
  <c r="M480" i="3"/>
  <c r="S80" i="3"/>
  <c r="S54" i="6" s="1" a="1"/>
  <c r="S54" i="6" s="1"/>
  <c r="S201" i="3"/>
  <c r="S321" i="3"/>
  <c r="S320" i="3"/>
  <c r="M339" i="3"/>
  <c r="S13" i="3"/>
  <c r="S14" i="6" s="1" a="1"/>
  <c r="S14" i="6" s="1"/>
  <c r="S202" i="3"/>
  <c r="S453" i="3"/>
  <c r="M40" i="3"/>
  <c r="M41" i="6" s="1" a="1"/>
  <c r="M41" i="6" s="1"/>
  <c r="S37" i="3"/>
  <c r="S38" i="6" s="1" a="1"/>
  <c r="S38" i="6" s="1"/>
  <c r="M136" i="3"/>
  <c r="M69" i="6" s="1" a="1"/>
  <c r="M69" i="6" s="1"/>
  <c r="M349" i="3"/>
  <c r="M401" i="3"/>
  <c r="S402" i="3"/>
  <c r="M44" i="3"/>
  <c r="M91" i="6" s="1" a="1"/>
  <c r="M91" i="6" s="1"/>
  <c r="M411" i="3"/>
  <c r="M42" i="3"/>
  <c r="M43" i="6" s="1" a="1"/>
  <c r="M43" i="6" s="1"/>
  <c r="S430" i="3"/>
  <c r="M233" i="3"/>
  <c r="M211" i="3"/>
  <c r="M410" i="3"/>
  <c r="S332" i="3"/>
  <c r="M119" i="3"/>
  <c r="S43" i="3"/>
  <c r="S44" i="6" s="1" a="1"/>
  <c r="S44" i="6" s="1"/>
  <c r="M298" i="3"/>
  <c r="M45" i="3"/>
  <c r="M90" i="6" s="1" a="1"/>
  <c r="M90" i="6" s="1"/>
  <c r="M267" i="3"/>
  <c r="M146" i="3"/>
  <c r="M236" i="3"/>
  <c r="M138" i="3"/>
  <c r="M70" i="6" s="1" a="1"/>
  <c r="M70" i="6" s="1"/>
  <c r="M58" i="3"/>
  <c r="M444" i="3"/>
  <c r="M153" i="3"/>
  <c r="S468" i="3"/>
  <c r="M467" i="3"/>
  <c r="M24" i="3"/>
  <c r="M25" i="6" s="1" a="1"/>
  <c r="M25" i="6" s="1"/>
  <c r="S227" i="3"/>
  <c r="M152" i="3"/>
  <c r="M247" i="3"/>
  <c r="M490" i="3"/>
  <c r="M386" i="3"/>
  <c r="S494" i="3"/>
  <c r="S313" i="3"/>
  <c r="M200" i="3"/>
  <c r="S14" i="3"/>
  <c r="S15" i="6" s="1" a="1"/>
  <c r="S15" i="6" s="1"/>
  <c r="S333" i="3"/>
  <c r="S11" i="3"/>
  <c r="S12" i="6" s="1" a="1"/>
  <c r="S12" i="6" s="1"/>
  <c r="S12" i="3"/>
  <c r="S13" i="6" s="1" a="1"/>
  <c r="S13" i="6" s="1"/>
  <c r="M332" i="3"/>
  <c r="S398" i="3"/>
  <c r="S274" i="3"/>
  <c r="S105" i="3"/>
  <c r="S62" i="6" s="1" a="1"/>
  <c r="S62" i="6" s="1"/>
  <c r="S270" i="3"/>
  <c r="S272" i="3"/>
  <c r="S273" i="3"/>
  <c r="S336" i="3"/>
  <c r="S275" i="3"/>
  <c r="M104" i="3"/>
  <c r="M61" i="6" s="1" a="1"/>
  <c r="M61" i="6" s="1"/>
  <c r="M399" i="3"/>
  <c r="S271" i="3"/>
  <c r="M134" i="3"/>
  <c r="M226" i="3"/>
  <c r="M212" i="3"/>
  <c r="M416" i="3"/>
  <c r="S428" i="3"/>
  <c r="M230" i="3"/>
  <c r="S417" i="3"/>
  <c r="M299" i="3"/>
  <c r="S45" i="3"/>
  <c r="S90" i="6" s="1" a="1"/>
  <c r="S90" i="6" s="1"/>
  <c r="S71" i="3"/>
  <c r="S233" i="3"/>
  <c r="S72" i="3"/>
  <c r="M237" i="3"/>
  <c r="S44" i="3"/>
  <c r="S91" i="6" s="1" a="1"/>
  <c r="S91" i="6" s="1"/>
  <c r="S211" i="3"/>
  <c r="S36" i="3"/>
  <c r="S37" i="6" s="1" a="1"/>
  <c r="S37" i="6" s="1"/>
  <c r="S385" i="3"/>
  <c r="S78" i="6" s="1" a="1"/>
  <c r="S78" i="6" s="1"/>
  <c r="M154" i="3"/>
  <c r="M151" i="3"/>
  <c r="M7" i="3"/>
  <c r="M8" i="6" s="1" a="1"/>
  <c r="M8" i="6" s="1"/>
  <c r="S491" i="3"/>
  <c r="M21" i="3"/>
  <c r="M22" i="6" s="1" a="1"/>
  <c r="M22" i="6" s="1"/>
  <c r="S266" i="3"/>
  <c r="M314" i="3"/>
  <c r="M348" i="3"/>
  <c r="M304" i="3"/>
  <c r="M303" i="3"/>
  <c r="M129" i="3"/>
  <c r="M92" i="3"/>
  <c r="M59" i="6" s="1" a="1"/>
  <c r="M59" i="6" s="1"/>
  <c r="M156" i="3"/>
  <c r="M106" i="6" s="1" a="1"/>
  <c r="M106" i="6" s="1"/>
  <c r="M163" i="3"/>
  <c r="M291" i="3"/>
  <c r="M317" i="3"/>
  <c r="M100" i="3"/>
  <c r="M162" i="3"/>
  <c r="M290" i="3"/>
  <c r="M316" i="3"/>
  <c r="M353" i="3"/>
  <c r="M383" i="3"/>
  <c r="M440" i="3"/>
  <c r="M320" i="3"/>
  <c r="S197" i="3"/>
  <c r="M315" i="3"/>
  <c r="M321" i="3"/>
  <c r="S118" i="3"/>
  <c r="M319" i="3"/>
  <c r="M292" i="3"/>
  <c r="M396" i="3"/>
  <c r="M43" i="3"/>
  <c r="M44" i="6" s="1" a="1"/>
  <c r="M44" i="6" s="1"/>
  <c r="S205" i="3"/>
  <c r="M62" i="3"/>
  <c r="M63" i="3"/>
  <c r="S330" i="3"/>
  <c r="M56" i="3"/>
  <c r="M47" i="6" s="1" a="1"/>
  <c r="M47" i="6" s="1"/>
  <c r="S423" i="3"/>
  <c r="M408" i="3"/>
  <c r="N41" i="3"/>
  <c r="N42" i="6" s="1" a="1"/>
  <c r="N42" i="6" s="1"/>
  <c r="N329" i="3"/>
  <c r="V512" i="3"/>
  <c r="V104" i="6" s="1" a="1"/>
  <c r="V104" i="6" s="1"/>
  <c r="P371" i="3"/>
  <c r="R512" i="3"/>
  <c r="R104" i="6" s="1" a="1"/>
  <c r="R104" i="6" s="1"/>
  <c r="M385" i="3"/>
  <c r="M78" i="6" s="1" a="1"/>
  <c r="M78" i="6" s="1"/>
  <c r="S375" i="3"/>
  <c r="S298" i="3"/>
  <c r="S401" i="3"/>
  <c r="S377" i="3"/>
  <c r="N54" i="3"/>
  <c r="N94" i="6" s="1" a="1"/>
  <c r="N94" i="6" s="1"/>
  <c r="S349" i="3"/>
  <c r="S4" i="3"/>
  <c r="S5" i="6" s="1" a="1"/>
  <c r="S5" i="6" s="1"/>
  <c r="M295" i="3"/>
  <c r="U296" i="3"/>
  <c r="O415" i="3"/>
  <c r="O99" i="3"/>
  <c r="O60" i="6" s="1" a="1"/>
  <c r="O60" i="6" s="1"/>
  <c r="M351" i="3"/>
  <c r="S285" i="3"/>
  <c r="M240" i="3"/>
  <c r="M239" i="3"/>
  <c r="S257" i="3"/>
  <c r="M220" i="3"/>
  <c r="S256" i="3"/>
  <c r="M407" i="3"/>
  <c r="M406" i="3"/>
  <c r="R44" i="3"/>
  <c r="R91" i="6" s="1" a="1"/>
  <c r="R91" i="6" s="1"/>
  <c r="R233" i="3"/>
  <c r="R45" i="3"/>
  <c r="R90" i="6" s="1" a="1"/>
  <c r="R90" i="6" s="1"/>
  <c r="R72" i="3"/>
  <c r="R71" i="3"/>
  <c r="R211" i="3"/>
  <c r="R266" i="3"/>
  <c r="R491" i="3"/>
  <c r="R197" i="3"/>
  <c r="R118" i="3"/>
  <c r="R205" i="3"/>
  <c r="R330" i="3"/>
  <c r="R423" i="3"/>
  <c r="S364" i="3"/>
  <c r="S363" i="3"/>
  <c r="M398" i="3"/>
  <c r="M336" i="3"/>
  <c r="S399" i="3"/>
  <c r="M132" i="3"/>
  <c r="M337" i="3"/>
  <c r="S418" i="3"/>
  <c r="M417" i="3"/>
  <c r="M71" i="3"/>
  <c r="M72" i="3"/>
  <c r="M198" i="3"/>
  <c r="M197" i="3"/>
  <c r="M264" i="3"/>
  <c r="M77" i="6" s="1" a="1"/>
  <c r="M77" i="6" s="1"/>
  <c r="M41" i="3"/>
  <c r="M42" i="6" s="1" a="1"/>
  <c r="M42" i="6" s="1"/>
  <c r="M329" i="3"/>
  <c r="U512" i="3"/>
  <c r="U104" i="6" s="1" a="1"/>
  <c r="U104" i="6" s="1"/>
  <c r="O371" i="3"/>
  <c r="V375" i="3"/>
  <c r="P385" i="3"/>
  <c r="P78" i="6" s="1" a="1"/>
  <c r="P78" i="6" s="1"/>
  <c r="V377" i="3"/>
  <c r="V401" i="3"/>
  <c r="V298" i="3"/>
  <c r="R375" i="3"/>
  <c r="R377" i="3"/>
  <c r="R298" i="3"/>
  <c r="R401" i="3"/>
  <c r="M54" i="3"/>
  <c r="M94" i="6" s="1" a="1"/>
  <c r="M94" i="6" s="1"/>
  <c r="S483" i="3"/>
  <c r="P295" i="3"/>
  <c r="V4" i="3"/>
  <c r="V5" i="6" s="1" a="1"/>
  <c r="V5" i="6" s="1"/>
  <c r="V349" i="3"/>
  <c r="R4" i="3"/>
  <c r="R5" i="6" s="1" a="1"/>
  <c r="R5" i="6" s="1"/>
  <c r="R349" i="3"/>
  <c r="N415" i="3"/>
  <c r="N99" i="3"/>
  <c r="N60" i="6" s="1" a="1"/>
  <c r="N60" i="6" s="1"/>
  <c r="V256" i="3"/>
  <c r="V257" i="3"/>
  <c r="P406" i="3"/>
  <c r="P351" i="3"/>
  <c r="P407" i="3"/>
  <c r="P220" i="3"/>
  <c r="V285" i="3"/>
  <c r="P239" i="3"/>
  <c r="P240" i="3"/>
  <c r="R285" i="3"/>
  <c r="R256" i="3"/>
  <c r="R257" i="3"/>
  <c r="O37" i="3"/>
  <c r="O38" i="6" s="1" a="1"/>
  <c r="O38" i="6" s="1"/>
  <c r="U493" i="3"/>
  <c r="R245" i="3"/>
  <c r="R219" i="3"/>
  <c r="R320" i="3"/>
  <c r="R321" i="3"/>
  <c r="R319" i="3"/>
  <c r="R80" i="3"/>
  <c r="R54" i="6" s="1" a="1"/>
  <c r="R54" i="6" s="1"/>
  <c r="R201" i="3"/>
  <c r="R224" i="3"/>
  <c r="R13" i="3"/>
  <c r="R14" i="6" s="1" a="1"/>
  <c r="R14" i="6" s="1"/>
  <c r="R481" i="3"/>
  <c r="R202" i="3"/>
  <c r="R43" i="3"/>
  <c r="R44" i="6" s="1" a="1"/>
  <c r="R44" i="6" s="1"/>
  <c r="R402" i="3"/>
  <c r="R332" i="3"/>
  <c r="R430" i="3"/>
  <c r="R468" i="3"/>
  <c r="R227" i="3"/>
  <c r="R313" i="3"/>
  <c r="R494" i="3"/>
  <c r="R14" i="3"/>
  <c r="R15" i="6" s="1" a="1"/>
  <c r="R15" i="6" s="1"/>
  <c r="R11" i="3"/>
  <c r="R12" i="6" s="1" a="1"/>
  <c r="R12" i="6" s="1"/>
  <c r="R12" i="3"/>
  <c r="R13" i="6" s="1" a="1"/>
  <c r="R13" i="6" s="1"/>
  <c r="R398" i="3"/>
  <c r="R333" i="3"/>
  <c r="R270" i="3"/>
  <c r="R272" i="3"/>
  <c r="R274" i="3"/>
  <c r="R273" i="3"/>
  <c r="R275" i="3"/>
  <c r="R336" i="3"/>
  <c r="R271" i="3"/>
  <c r="R105" i="3"/>
  <c r="R62" i="6" s="1" a="1"/>
  <c r="R62" i="6" s="1"/>
  <c r="R428" i="3"/>
  <c r="R417" i="3"/>
  <c r="R36" i="3"/>
  <c r="R37" i="6" s="1" a="1"/>
  <c r="R37" i="6" s="1"/>
  <c r="R385" i="3"/>
  <c r="R78" i="6" s="1" a="1"/>
  <c r="R78" i="6" s="1"/>
  <c r="M322" i="3"/>
  <c r="M323" i="3"/>
  <c r="S324" i="3"/>
  <c r="M278" i="3"/>
  <c r="S155" i="3"/>
  <c r="M358" i="3"/>
  <c r="S386" i="3"/>
  <c r="M32" i="3"/>
  <c r="M33" i="6" s="1" a="1"/>
  <c r="M33" i="6" s="1"/>
  <c r="S450" i="3"/>
  <c r="S449" i="3"/>
  <c r="M404" i="3"/>
  <c r="S32" i="3"/>
  <c r="S33" i="6" s="1" a="1"/>
  <c r="S33" i="6" s="1"/>
  <c r="M31" i="3"/>
  <c r="M32" i="6" s="1" a="1"/>
  <c r="M32" i="6" s="1"/>
  <c r="S254" i="3"/>
  <c r="M74" i="3"/>
  <c r="M48" i="6" s="1" a="1"/>
  <c r="M48" i="6" s="1"/>
  <c r="S75" i="3"/>
  <c r="S49" i="6" s="1" a="1"/>
  <c r="S49" i="6" s="1"/>
  <c r="S34" i="3"/>
  <c r="S35" i="6" s="1" a="1"/>
  <c r="S35" i="6" s="1"/>
  <c r="S405" i="3"/>
  <c r="M14" i="3"/>
  <c r="M15" i="6" s="1" a="1"/>
  <c r="M15" i="6" s="1"/>
  <c r="S35" i="3"/>
  <c r="S36" i="6" s="1" a="1"/>
  <c r="S36" i="6" s="1"/>
  <c r="M279" i="3"/>
  <c r="M340" i="3"/>
  <c r="S189" i="3"/>
  <c r="S147" i="3"/>
  <c r="M253" i="3"/>
  <c r="S25" i="3"/>
  <c r="S26" i="6" s="1" a="1"/>
  <c r="S26" i="6" s="1"/>
  <c r="S255" i="3"/>
  <c r="S174" i="3"/>
  <c r="S84" i="6" s="1" a="1"/>
  <c r="S84" i="6" s="1"/>
  <c r="M464" i="3"/>
  <c r="S478" i="3"/>
  <c r="M466" i="3"/>
  <c r="S176" i="3"/>
  <c r="M465" i="3"/>
  <c r="M84" i="3"/>
  <c r="S143" i="3"/>
  <c r="M421" i="3"/>
  <c r="S496" i="3"/>
  <c r="M449" i="3"/>
  <c r="M450" i="3"/>
  <c r="M448" i="3"/>
  <c r="S422" i="3"/>
  <c r="S116" i="3"/>
  <c r="S383" i="3"/>
  <c r="S109" i="3"/>
  <c r="S64" i="6" s="1" a="1"/>
  <c r="S64" i="6" s="1"/>
  <c r="S20" i="3"/>
  <c r="S21" i="6" s="1" a="1"/>
  <c r="S21" i="6" s="1"/>
  <c r="S38" i="3"/>
  <c r="S39" i="6" s="1" a="1"/>
  <c r="S39" i="6" s="1"/>
  <c r="S108" i="3"/>
  <c r="S63" i="6" s="1" a="1"/>
  <c r="S63" i="6" s="1"/>
  <c r="S123" i="3"/>
  <c r="S66" i="6" s="1" a="1"/>
  <c r="S66" i="6" s="1"/>
  <c r="S169" i="3"/>
  <c r="S170" i="3"/>
  <c r="S451" i="3"/>
  <c r="S133" i="3"/>
  <c r="S443" i="3"/>
  <c r="M26" i="3"/>
  <c r="M27" i="6" s="1" a="1"/>
  <c r="M27" i="6" s="1"/>
  <c r="S459" i="3"/>
  <c r="S8" i="3"/>
  <c r="S9" i="6" s="1" a="1"/>
  <c r="S9" i="6" s="1"/>
  <c r="S124" i="3"/>
  <c r="S67" i="6" s="1" a="1"/>
  <c r="S67" i="6" s="1"/>
  <c r="S501" i="3"/>
  <c r="S9" i="3"/>
  <c r="S10" i="6" s="1" a="1"/>
  <c r="S10" i="6" s="1"/>
  <c r="S444" i="3"/>
  <c r="M109" i="3"/>
  <c r="M64" i="6" s="1" a="1"/>
  <c r="M64" i="6" s="1"/>
  <c r="M202" i="3"/>
  <c r="S2" i="3"/>
  <c r="S3" i="6" s="1" a="1"/>
  <c r="S3" i="6" s="1"/>
  <c r="S90" i="3"/>
  <c r="S58" i="6" s="1" a="1"/>
  <c r="S58" i="6" s="1"/>
  <c r="S294" i="3"/>
  <c r="S5" i="3"/>
  <c r="S6" i="6" s="1" a="1"/>
  <c r="S6" i="6" s="1"/>
  <c r="S157" i="3"/>
  <c r="S455" i="3"/>
  <c r="S281" i="3"/>
  <c r="S193" i="3"/>
  <c r="M80" i="3"/>
  <c r="M54" i="6" s="1" a="1"/>
  <c r="M54" i="6" s="1"/>
  <c r="S6" i="3"/>
  <c r="S7" i="6" s="1" a="1"/>
  <c r="S7" i="6" s="1"/>
  <c r="S194" i="3"/>
  <c r="S502" i="3"/>
  <c r="S280" i="3"/>
  <c r="S53" i="3"/>
  <c r="S46" i="6" s="1" a="1"/>
  <c r="S46" i="6" s="1"/>
  <c r="S456" i="3"/>
  <c r="M30" i="3"/>
  <c r="M31" i="6" s="1" a="1"/>
  <c r="M31" i="6" s="1"/>
  <c r="S22" i="3"/>
  <c r="S23" i="6" s="1" a="1"/>
  <c r="S23" i="6" s="1"/>
  <c r="S282" i="3"/>
  <c r="S88" i="3"/>
  <c r="S56" i="6" s="1" a="1"/>
  <c r="S56" i="6" s="1"/>
  <c r="S403" i="3"/>
  <c r="S276" i="3"/>
  <c r="S212" i="3"/>
  <c r="M199" i="3"/>
  <c r="M347" i="3"/>
  <c r="S190" i="3"/>
  <c r="S438" i="3"/>
  <c r="S293" i="3"/>
  <c r="S3" i="3"/>
  <c r="S4" i="6" s="1" a="1"/>
  <c r="S4" i="6" s="1"/>
  <c r="S441" i="3"/>
  <c r="S437" i="3"/>
  <c r="S54" i="3"/>
  <c r="S94" i="6" s="1" a="1"/>
  <c r="S94" i="6" s="1"/>
  <c r="S339" i="3"/>
  <c r="S434" i="3"/>
  <c r="S277" i="3"/>
  <c r="M201" i="3"/>
  <c r="S195" i="3"/>
  <c r="M108" i="3"/>
  <c r="M63" i="6" s="1" a="1"/>
  <c r="M63" i="6" s="1"/>
  <c r="S440" i="3"/>
  <c r="M77" i="3"/>
  <c r="M51" i="6" s="1" a="1"/>
  <c r="M51" i="6" s="1"/>
  <c r="M498" i="3"/>
  <c r="M476" i="3"/>
  <c r="M207" i="3"/>
  <c r="S370" i="3"/>
  <c r="S259" i="3"/>
  <c r="S152" i="3"/>
  <c r="S24" i="3"/>
  <c r="S25" i="6" s="1" a="1"/>
  <c r="S25" i="6" s="1"/>
  <c r="S291" i="3"/>
  <c r="S431" i="3"/>
  <c r="S165" i="3"/>
  <c r="S297" i="3"/>
  <c r="M228" i="3"/>
  <c r="S290" i="3"/>
  <c r="S355" i="3"/>
  <c r="S328" i="3"/>
  <c r="S187" i="3"/>
  <c r="S508" i="3"/>
  <c r="S231" i="3"/>
  <c r="M33" i="3"/>
  <c r="M34" i="6" s="1" a="1"/>
  <c r="M34" i="6" s="1"/>
  <c r="M310" i="3"/>
  <c r="S414" i="3"/>
  <c r="S359" i="3"/>
  <c r="S445" i="3"/>
  <c r="S344" i="3"/>
  <c r="S69" i="3"/>
  <c r="S292" i="3"/>
  <c r="M191" i="3"/>
  <c r="S130" i="3"/>
  <c r="S131" i="3"/>
  <c r="S177" i="3"/>
  <c r="S153" i="3"/>
  <c r="S420" i="3"/>
  <c r="S188" i="3"/>
  <c r="S446" i="3"/>
  <c r="S120" i="3"/>
  <c r="S368" i="3"/>
  <c r="S345" i="3"/>
  <c r="M34" i="3"/>
  <c r="M35" i="6" s="1" a="1"/>
  <c r="M35" i="6" s="1"/>
  <c r="S68" i="3"/>
  <c r="M311" i="3"/>
  <c r="S357" i="3"/>
  <c r="S156" i="3"/>
  <c r="S106" i="6" s="1" a="1"/>
  <c r="S106" i="6" s="1"/>
  <c r="M75" i="3"/>
  <c r="M49" i="6" s="1" a="1"/>
  <c r="M49" i="6" s="1"/>
  <c r="M309" i="3"/>
  <c r="M381" i="3"/>
  <c r="S95" i="3"/>
  <c r="M257" i="3"/>
  <c r="M195" i="3"/>
  <c r="S314" i="3"/>
  <c r="S341" i="3"/>
  <c r="S353" i="3"/>
  <c r="M313" i="3"/>
  <c r="M509" i="3"/>
  <c r="S466" i="3"/>
  <c r="S411" i="3"/>
  <c r="M194" i="3"/>
  <c r="M478" i="3"/>
  <c r="S392" i="3"/>
  <c r="M193" i="3"/>
  <c r="M488" i="3"/>
  <c r="S410" i="3"/>
  <c r="S465" i="3"/>
  <c r="S342" i="3"/>
  <c r="S464" i="3"/>
  <c r="M256" i="3"/>
  <c r="M389" i="3"/>
  <c r="S10" i="3"/>
  <c r="S11" i="6" s="1" a="1"/>
  <c r="S11" i="6" s="1"/>
  <c r="M19" i="3"/>
  <c r="M20" i="6" s="1" a="1"/>
  <c r="M20" i="6" s="1"/>
  <c r="S200" i="3"/>
  <c r="S154" i="3"/>
  <c r="N37" i="3"/>
  <c r="N38" i="6" s="1" a="1"/>
  <c r="N38" i="6" s="1"/>
  <c r="R324" i="3"/>
  <c r="R155" i="3"/>
  <c r="R386" i="3"/>
  <c r="R449" i="3"/>
  <c r="R450" i="3"/>
  <c r="R35" i="3"/>
  <c r="R36" i="6" s="1" a="1"/>
  <c r="R36" i="6" s="1"/>
  <c r="R254" i="3"/>
  <c r="R405" i="3"/>
  <c r="R34" i="3"/>
  <c r="R35" i="6" s="1" a="1"/>
  <c r="R35" i="6" s="1"/>
  <c r="R32" i="3"/>
  <c r="R33" i="6" s="1" a="1"/>
  <c r="R33" i="6" s="1"/>
  <c r="R75" i="3"/>
  <c r="R49" i="6" s="1" a="1"/>
  <c r="R49" i="6" s="1"/>
  <c r="R25" i="3"/>
  <c r="R26" i="6" s="1" a="1"/>
  <c r="R26" i="6" s="1"/>
  <c r="R255" i="3"/>
  <c r="R147" i="3"/>
  <c r="R174" i="3"/>
  <c r="R84" i="6" s="1" a="1"/>
  <c r="R84" i="6" s="1"/>
  <c r="R189" i="3"/>
  <c r="R176" i="3"/>
  <c r="R478" i="3"/>
  <c r="R143" i="3"/>
  <c r="R422" i="3"/>
  <c r="R496" i="3"/>
  <c r="R8" i="3"/>
  <c r="R9" i="6" s="1" a="1"/>
  <c r="R9" i="6" s="1"/>
  <c r="R20" i="3"/>
  <c r="R21" i="6" s="1" a="1"/>
  <c r="R21" i="6" s="1"/>
  <c r="R38" i="3"/>
  <c r="R39" i="6" s="1" a="1"/>
  <c r="R39" i="6" s="1"/>
  <c r="R109" i="3"/>
  <c r="R64" i="6" s="1" a="1"/>
  <c r="R64" i="6" s="1"/>
  <c r="R451" i="3"/>
  <c r="R108" i="3"/>
  <c r="R63" i="6" s="1" a="1"/>
  <c r="R63" i="6" s="1"/>
  <c r="R169" i="3"/>
  <c r="R133" i="3"/>
  <c r="R459" i="3"/>
  <c r="R123" i="3"/>
  <c r="R66" i="6" s="1" a="1"/>
  <c r="R66" i="6" s="1"/>
  <c r="R124" i="3"/>
  <c r="R67" i="6" s="1" a="1"/>
  <c r="R67" i="6" s="1"/>
  <c r="R170" i="3"/>
  <c r="R443" i="3"/>
  <c r="R501" i="3"/>
  <c r="R383" i="3"/>
  <c r="R9" i="3"/>
  <c r="R10" i="6" s="1" a="1"/>
  <c r="R10" i="6" s="1"/>
  <c r="R444" i="3"/>
  <c r="R116" i="3"/>
  <c r="R53" i="3"/>
  <c r="R46" i="6" s="1" a="1"/>
  <c r="R46" i="6" s="1"/>
  <c r="R195" i="3"/>
  <c r="R54" i="3"/>
  <c r="R94" i="6" s="1" a="1"/>
  <c r="R94" i="6" s="1"/>
  <c r="R281" i="3"/>
  <c r="R194" i="3"/>
  <c r="R438" i="3"/>
  <c r="R403" i="3"/>
  <c r="R280" i="3"/>
  <c r="R2" i="3"/>
  <c r="R3" i="6" s="1" a="1"/>
  <c r="R3" i="6" s="1"/>
  <c r="R88" i="3"/>
  <c r="R56" i="6" s="1" a="1"/>
  <c r="R56" i="6" s="1"/>
  <c r="R157" i="3"/>
  <c r="R293" i="3"/>
  <c r="R282" i="3"/>
  <c r="R502" i="3"/>
  <c r="R455" i="3"/>
  <c r="R440" i="3"/>
  <c r="R5" i="3"/>
  <c r="R6" i="6" s="1" a="1"/>
  <c r="R6" i="6" s="1"/>
  <c r="R3" i="3"/>
  <c r="R4" i="6" s="1" a="1"/>
  <c r="R4" i="6" s="1"/>
  <c r="R22" i="3"/>
  <c r="R23" i="6" s="1" a="1"/>
  <c r="R23" i="6" s="1"/>
  <c r="R277" i="3"/>
  <c r="R441" i="3"/>
  <c r="R434" i="3"/>
  <c r="R339" i="3"/>
  <c r="R276" i="3"/>
  <c r="R437" i="3"/>
  <c r="R456" i="3"/>
  <c r="R90" i="3"/>
  <c r="R58" i="6" s="1" a="1"/>
  <c r="R58" i="6" s="1"/>
  <c r="R294" i="3"/>
  <c r="R6" i="3"/>
  <c r="R7" i="6" s="1" a="1"/>
  <c r="R7" i="6" s="1"/>
  <c r="R190" i="3"/>
  <c r="R193" i="3"/>
  <c r="R212" i="3"/>
  <c r="R68" i="3"/>
  <c r="R152" i="3"/>
  <c r="R345" i="3"/>
  <c r="R370" i="3"/>
  <c r="R231" i="3"/>
  <c r="R359" i="3"/>
  <c r="R328" i="3"/>
  <c r="R508" i="3"/>
  <c r="R69" i="3"/>
  <c r="R131" i="3"/>
  <c r="R165" i="3"/>
  <c r="R357" i="3"/>
  <c r="R414" i="3"/>
  <c r="R259" i="3"/>
  <c r="R431" i="3"/>
  <c r="R344" i="3"/>
  <c r="R24" i="3"/>
  <c r="R25" i="6" s="1" a="1"/>
  <c r="R25" i="6" s="1"/>
  <c r="R120" i="3"/>
  <c r="R297" i="3"/>
  <c r="R290" i="3"/>
  <c r="R153" i="3"/>
  <c r="R355" i="3"/>
  <c r="R292" i="3"/>
  <c r="R420" i="3"/>
  <c r="R187" i="3"/>
  <c r="R291" i="3"/>
  <c r="R188" i="3"/>
  <c r="R177" i="3"/>
  <c r="R445" i="3"/>
  <c r="R368" i="3"/>
  <c r="R130" i="3"/>
  <c r="R446" i="3"/>
  <c r="R156" i="3"/>
  <c r="R106" i="6" s="1" a="1"/>
  <c r="R106" i="6" s="1"/>
  <c r="R95" i="3"/>
  <c r="R353" i="3"/>
  <c r="R410" i="3"/>
  <c r="R464" i="3"/>
  <c r="R465" i="3"/>
  <c r="R466" i="3"/>
  <c r="R341" i="3"/>
  <c r="R342" i="3"/>
  <c r="R392" i="3"/>
  <c r="R411" i="3"/>
  <c r="R314" i="3"/>
  <c r="R10" i="3"/>
  <c r="R11" i="6" s="1" a="1"/>
  <c r="R11" i="6" s="1"/>
  <c r="R200" i="3"/>
  <c r="R154" i="3"/>
  <c r="R364" i="3"/>
  <c r="R363" i="3"/>
  <c r="R399" i="3"/>
  <c r="R418" i="3"/>
  <c r="M27" i="3"/>
  <c r="M28" i="6" s="1" a="1"/>
  <c r="M28" i="6" s="1"/>
  <c r="S26" i="3"/>
  <c r="S27" i="6" s="1" a="1"/>
  <c r="S27" i="6" s="1"/>
  <c r="S427" i="3"/>
  <c r="M161" i="3"/>
  <c r="S150" i="3"/>
  <c r="S495" i="3"/>
  <c r="M501" i="3"/>
  <c r="S104" i="3"/>
  <c r="S61" i="6" s="1" a="1"/>
  <c r="S61" i="6" s="1"/>
  <c r="S504" i="3"/>
  <c r="M140" i="3"/>
  <c r="M72" i="6" s="1" a="1"/>
  <c r="M72" i="6" s="1"/>
  <c r="S505" i="3"/>
  <c r="S263" i="3"/>
  <c r="S158" i="3"/>
  <c r="S316" i="3"/>
  <c r="M113" i="3"/>
  <c r="M65" i="6" s="1" a="1"/>
  <c r="M65" i="6" s="1"/>
  <c r="S92" i="3"/>
  <c r="S59" i="6" s="1" a="1"/>
  <c r="S59" i="6" s="1"/>
  <c r="S315" i="3"/>
  <c r="M412" i="3"/>
  <c r="M362" i="3"/>
  <c r="M447" i="3"/>
  <c r="M354" i="3"/>
  <c r="M503" i="3"/>
  <c r="S476" i="3"/>
  <c r="S503" i="3"/>
  <c r="M297" i="3"/>
  <c r="M36" i="3"/>
  <c r="M37" i="6" s="1" a="1"/>
  <c r="M37" i="6" s="1"/>
  <c r="S126" i="3"/>
  <c r="S81" i="6" s="1" a="1"/>
  <c r="S81" i="6" s="1"/>
  <c r="S278" i="3"/>
  <c r="S29" i="3"/>
  <c r="S30" i="6" s="1" a="1"/>
  <c r="S30" i="6" s="1"/>
  <c r="S279" i="3"/>
  <c r="S40" i="3"/>
  <c r="S41" i="6" s="1" a="1"/>
  <c r="S41" i="6" s="1"/>
  <c r="M118" i="3"/>
  <c r="S76" i="3"/>
  <c r="S50" i="6" s="1" a="1"/>
  <c r="S50" i="6" s="1"/>
  <c r="S148" i="3"/>
  <c r="S28" i="3"/>
  <c r="S29" i="6" s="1" a="1"/>
  <c r="S29" i="6" s="1"/>
  <c r="S77" i="3"/>
  <c r="S51" i="6" s="1" a="1"/>
  <c r="S51" i="6" s="1"/>
  <c r="M89" i="3"/>
  <c r="M57" i="6" s="1" a="1"/>
  <c r="M57" i="6" s="1"/>
  <c r="M87" i="3"/>
  <c r="M55" i="6" s="1" a="1"/>
  <c r="M55" i="6" s="1"/>
  <c r="S360" i="3"/>
  <c r="M231" i="3"/>
  <c r="M507" i="3"/>
  <c r="S260" i="3"/>
  <c r="M496" i="3"/>
  <c r="M499" i="3"/>
  <c r="S304" i="3"/>
  <c r="M301" i="3"/>
  <c r="M505" i="3"/>
  <c r="S347" i="3"/>
  <c r="S149" i="3"/>
  <c r="M259" i="3"/>
  <c r="S303" i="3"/>
  <c r="S497" i="3"/>
  <c r="M435" i="3"/>
  <c r="M114" i="3"/>
  <c r="M82" i="6" s="1" a="1"/>
  <c r="M82" i="6" s="1"/>
  <c r="M364" i="3"/>
  <c r="S436" i="3"/>
  <c r="M115" i="3"/>
  <c r="M83" i="6" s="1" a="1"/>
  <c r="M83" i="6" s="1"/>
  <c r="S310" i="3"/>
  <c r="S311" i="3"/>
  <c r="M90" i="3"/>
  <c r="M58" i="6" s="1" a="1"/>
  <c r="M58" i="6" s="1"/>
  <c r="M423" i="3"/>
  <c r="S326" i="3"/>
  <c r="S180" i="3"/>
  <c r="S283" i="3"/>
  <c r="M224" i="3"/>
  <c r="S334" i="3"/>
  <c r="S204" i="3"/>
  <c r="S325" i="3"/>
  <c r="M12" i="3"/>
  <c r="M13" i="6" s="1" a="1"/>
  <c r="M13" i="6" s="1"/>
  <c r="S222" i="3"/>
  <c r="S145" i="3"/>
  <c r="S196" i="3"/>
  <c r="S99" i="3"/>
  <c r="S60" i="6" s="1" a="1"/>
  <c r="S60" i="6" s="1"/>
  <c r="M15" i="3"/>
  <c r="M16" i="6" s="1" a="1"/>
  <c r="M16" i="6" s="1"/>
  <c r="S206" i="3"/>
  <c r="S125" i="3"/>
  <c r="S68" i="6" s="1" a="1"/>
  <c r="S68" i="6" s="1"/>
  <c r="S300" i="3"/>
  <c r="S106" i="3"/>
  <c r="M166" i="3"/>
  <c r="S400" i="3"/>
  <c r="S73" i="3"/>
  <c r="M160" i="3"/>
  <c r="M460" i="3"/>
  <c r="M473" i="3"/>
  <c r="M5" i="3"/>
  <c r="M6" i="6" s="1" a="1"/>
  <c r="M6" i="6" s="1"/>
  <c r="M277" i="3"/>
  <c r="M344" i="3"/>
  <c r="M206" i="3"/>
  <c r="S30" i="3"/>
  <c r="S31" i="6" s="1" a="1"/>
  <c r="S31" i="6" s="1"/>
  <c r="S56" i="3"/>
  <c r="S47" i="6" s="1" a="1"/>
  <c r="S47" i="6" s="1"/>
  <c r="S207" i="3"/>
  <c r="M53" i="3"/>
  <c r="M46" i="6" s="1" a="1"/>
  <c r="M46" i="6" s="1"/>
  <c r="M345" i="3"/>
  <c r="M355" i="3"/>
  <c r="M243" i="3"/>
  <c r="S58" i="3"/>
  <c r="S412" i="3"/>
  <c r="S31" i="3"/>
  <c r="S32" i="6" s="1" a="1"/>
  <c r="S32" i="6" s="1"/>
  <c r="M28" i="3"/>
  <c r="M29" i="6" s="1" a="1"/>
  <c r="M29" i="6" s="1"/>
  <c r="M177" i="3"/>
  <c r="M288" i="3"/>
  <c r="M47" i="3"/>
  <c r="M45" i="6" s="1" a="1"/>
  <c r="M45" i="6" s="1"/>
  <c r="M434" i="3"/>
  <c r="S51" i="3"/>
  <c r="S435" i="3"/>
  <c r="S381" i="3"/>
  <c r="M145" i="3"/>
  <c r="S346" i="3"/>
  <c r="M204" i="3"/>
  <c r="S48" i="3"/>
  <c r="S85" i="6" s="1" a="1"/>
  <c r="S85" i="6" s="1"/>
  <c r="M370" i="3"/>
  <c r="S244" i="3"/>
  <c r="M20" i="3"/>
  <c r="M21" i="6" s="1" a="1"/>
  <c r="M21" i="6" s="1"/>
  <c r="M276" i="3"/>
  <c r="M489" i="3"/>
  <c r="M97" i="6" s="1" a="1"/>
  <c r="M97" i="6" s="1"/>
  <c r="S447" i="3"/>
  <c r="S15" i="3"/>
  <c r="S16" i="6" s="1" a="1"/>
  <c r="S16" i="6" s="1"/>
  <c r="M341" i="3"/>
  <c r="M342" i="3"/>
  <c r="S475" i="3"/>
  <c r="M6" i="3"/>
  <c r="M7" i="6" s="1" a="1"/>
  <c r="M7" i="6" s="1"/>
  <c r="M426" i="3"/>
  <c r="S79" i="3"/>
  <c r="S53" i="6" s="1" a="1"/>
  <c r="S53" i="6" s="1"/>
  <c r="M141" i="3"/>
  <c r="M73" i="6" s="1" a="1"/>
  <c r="M73" i="6" s="1"/>
  <c r="M214" i="3"/>
  <c r="S151" i="3"/>
  <c r="M38" i="3"/>
  <c r="M39" i="6" s="1" a="1"/>
  <c r="M39" i="6" s="1"/>
  <c r="M474" i="3"/>
  <c r="M124" i="3"/>
  <c r="M67" i="6" s="1" a="1"/>
  <c r="M67" i="6" s="1"/>
  <c r="M88" i="3"/>
  <c r="M56" i="6" s="1" a="1"/>
  <c r="M56" i="6" s="1"/>
  <c r="M470" i="3"/>
  <c r="S379" i="3"/>
  <c r="M150" i="3"/>
  <c r="M445" i="3"/>
  <c r="M495" i="3"/>
  <c r="S404" i="3"/>
  <c r="M357" i="3"/>
  <c r="M22" i="3"/>
  <c r="M23" i="6" s="1" a="1"/>
  <c r="M23" i="6" s="1"/>
  <c r="M446" i="3"/>
  <c r="S33" i="3"/>
  <c r="S34" i="6" s="1" a="1"/>
  <c r="S34" i="6" s="1"/>
  <c r="M123" i="3"/>
  <c r="M66" i="6" s="1" a="1"/>
  <c r="M66" i="6" s="1"/>
  <c r="S469" i="3"/>
  <c r="M165" i="3"/>
  <c r="S471" i="3"/>
  <c r="M328" i="3"/>
  <c r="S413" i="3"/>
  <c r="S488" i="3"/>
  <c r="M98" i="3"/>
  <c r="M103" i="6" s="1" a="1"/>
  <c r="M103" i="6" s="1"/>
  <c r="S49" i="3"/>
  <c r="S92" i="6" s="1" a="1"/>
  <c r="S92" i="6" s="1"/>
  <c r="M143" i="3"/>
  <c r="S242" i="3"/>
  <c r="M241" i="3"/>
  <c r="S482" i="3"/>
  <c r="M481" i="3"/>
  <c r="M192" i="3"/>
  <c r="S41" i="3"/>
  <c r="S42" i="6" s="1" a="1"/>
  <c r="S42" i="6" s="1"/>
  <c r="S129" i="3"/>
  <c r="M493" i="3"/>
  <c r="N371" i="3"/>
  <c r="O385" i="3"/>
  <c r="O78" i="6" s="1" a="1"/>
  <c r="O78" i="6" s="1"/>
  <c r="U401" i="3"/>
  <c r="U298" i="3"/>
  <c r="U375" i="3"/>
  <c r="U377" i="3"/>
  <c r="P54" i="3"/>
  <c r="P94" i="6" s="1" a="1"/>
  <c r="P94" i="6" s="1"/>
  <c r="V483" i="3"/>
  <c r="R483" i="3"/>
  <c r="U4" i="3"/>
  <c r="U5" i="6" s="1" a="1"/>
  <c r="U5" i="6" s="1"/>
  <c r="U349" i="3"/>
  <c r="O295" i="3"/>
  <c r="S296" i="3"/>
  <c r="M415" i="3"/>
  <c r="M99" i="3"/>
  <c r="M60" i="6" s="1" a="1"/>
  <c r="M60" i="6" s="1"/>
  <c r="O351" i="3"/>
  <c r="U285" i="3"/>
  <c r="O220" i="3"/>
  <c r="U257" i="3"/>
  <c r="O240" i="3"/>
  <c r="U256" i="3"/>
  <c r="O406" i="3"/>
  <c r="O239" i="3"/>
  <c r="O407" i="3"/>
  <c r="R29" i="3"/>
  <c r="R30" i="6" s="1" a="1"/>
  <c r="R30" i="6" s="1"/>
  <c r="R148" i="3"/>
  <c r="R40" i="3"/>
  <c r="R41" i="6" s="1" a="1"/>
  <c r="R41" i="6" s="1"/>
  <c r="R76" i="3"/>
  <c r="R50" i="6" s="1" a="1"/>
  <c r="R50" i="6" s="1"/>
  <c r="R77" i="3"/>
  <c r="R51" i="6" s="1" a="1"/>
  <c r="R51" i="6" s="1"/>
  <c r="R278" i="3"/>
  <c r="R28" i="3"/>
  <c r="R29" i="6" s="1" a="1"/>
  <c r="R29" i="6" s="1"/>
  <c r="R279" i="3"/>
  <c r="R360" i="3"/>
  <c r="R303" i="3"/>
  <c r="R497" i="3"/>
  <c r="R347" i="3"/>
  <c r="R260" i="3"/>
  <c r="R149" i="3"/>
  <c r="R304" i="3"/>
  <c r="R436" i="3"/>
  <c r="R310" i="3"/>
  <c r="R311" i="3"/>
  <c r="R204" i="3"/>
  <c r="R125" i="3"/>
  <c r="R68" i="6" s="1" a="1"/>
  <c r="R68" i="6" s="1"/>
  <c r="R283" i="3"/>
  <c r="R145" i="3"/>
  <c r="R206" i="3"/>
  <c r="R222" i="3"/>
  <c r="R325" i="3"/>
  <c r="R334" i="3"/>
  <c r="R196" i="3"/>
  <c r="R99" i="3"/>
  <c r="R60" i="6" s="1" a="1"/>
  <c r="R60" i="6" s="1"/>
  <c r="R326" i="3"/>
  <c r="R180" i="3"/>
  <c r="R300" i="3"/>
  <c r="R106" i="3"/>
  <c r="R400" i="3"/>
  <c r="R73" i="3"/>
  <c r="R56" i="3"/>
  <c r="R47" i="6" s="1" a="1"/>
  <c r="R47" i="6" s="1"/>
  <c r="R58" i="3"/>
  <c r="R244" i="3"/>
  <c r="R207" i="3"/>
  <c r="R412" i="3"/>
  <c r="R381" i="3"/>
  <c r="R30" i="3"/>
  <c r="R31" i="6" s="1" a="1"/>
  <c r="R31" i="6" s="1"/>
  <c r="R346" i="3"/>
  <c r="R51" i="3"/>
  <c r="R435" i="3"/>
  <c r="R31" i="3"/>
  <c r="R32" i="6" s="1" a="1"/>
  <c r="R32" i="6" s="1"/>
  <c r="R48" i="3"/>
  <c r="R85" i="6" s="1" a="1"/>
  <c r="R85" i="6" s="1"/>
  <c r="R447" i="3"/>
  <c r="R15" i="3"/>
  <c r="R16" i="6" s="1" a="1"/>
  <c r="R16" i="6" s="1"/>
  <c r="R475" i="3"/>
  <c r="R79" i="3"/>
  <c r="R53" i="6" s="1" a="1"/>
  <c r="R53" i="6" s="1"/>
  <c r="R151" i="3"/>
  <c r="R404" i="3"/>
  <c r="R469" i="3"/>
  <c r="R33" i="3"/>
  <c r="R34" i="6" s="1" a="1"/>
  <c r="R34" i="6" s="1"/>
  <c r="R471" i="3"/>
  <c r="R379" i="3"/>
  <c r="R488" i="3"/>
  <c r="R413" i="3"/>
  <c r="R49" i="3"/>
  <c r="R92" i="6" s="1" a="1"/>
  <c r="R92" i="6" s="1"/>
  <c r="R242" i="3"/>
  <c r="R482" i="3"/>
  <c r="R41" i="3"/>
  <c r="R42" i="6" s="1" a="1"/>
  <c r="R42" i="6" s="1"/>
  <c r="R129" i="3"/>
  <c r="S493" i="3"/>
  <c r="M37" i="3"/>
  <c r="M38" i="6" s="1" a="1"/>
  <c r="M38" i="6" s="1"/>
  <c r="M3" i="3"/>
  <c r="M4" i="6" s="1" a="1"/>
  <c r="M4" i="6" s="1"/>
  <c r="S299" i="3"/>
  <c r="S96" i="3"/>
  <c r="S101" i="6" s="1" a="1"/>
  <c r="S101" i="6" s="1"/>
  <c r="M112" i="3"/>
  <c r="M377" i="3"/>
  <c r="M235" i="3"/>
  <c r="M375" i="3"/>
  <c r="S110" i="3"/>
  <c r="S415" i="3"/>
  <c r="M380" i="3"/>
  <c r="M216" i="3"/>
  <c r="S217" i="3"/>
  <c r="S511" i="3"/>
  <c r="S74" i="3"/>
  <c r="S48" i="6" s="1" a="1"/>
  <c r="S48" i="6" s="1"/>
  <c r="S89" i="3"/>
  <c r="S57" i="6" s="1" a="1"/>
  <c r="S57" i="6" s="1"/>
  <c r="S112" i="3"/>
  <c r="S159" i="3"/>
  <c r="S42" i="3"/>
  <c r="S43" i="6" s="1" a="1"/>
  <c r="S43" i="6" s="1"/>
  <c r="S85" i="3"/>
  <c r="S396" i="3"/>
  <c r="S448" i="3"/>
  <c r="M325" i="3"/>
  <c r="M326" i="3"/>
  <c r="M79" i="3"/>
  <c r="M53" i="6" s="1" a="1"/>
  <c r="M53" i="6" s="1"/>
  <c r="S128" i="3"/>
  <c r="M130" i="3"/>
  <c r="S452" i="3"/>
  <c r="M451" i="3"/>
  <c r="S250" i="3"/>
  <c r="M17" i="3"/>
  <c r="M18" i="6" s="1" a="1"/>
  <c r="M18" i="6" s="1"/>
  <c r="M133" i="3"/>
  <c r="M245" i="3"/>
  <c r="M283" i="3"/>
  <c r="M387" i="3"/>
  <c r="M455" i="3"/>
  <c r="M258" i="3"/>
  <c r="M424" i="3"/>
  <c r="M94" i="3"/>
  <c r="M441" i="3"/>
  <c r="M148" i="3"/>
  <c r="M394" i="3"/>
  <c r="M494" i="3"/>
  <c r="S378" i="3"/>
  <c r="S351" i="3"/>
  <c r="M506" i="3"/>
  <c r="M49" i="3"/>
  <c r="M92" i="6" s="1" a="1"/>
  <c r="M92" i="6" s="1"/>
  <c r="M373" i="3"/>
  <c r="M157" i="3"/>
  <c r="M11" i="3"/>
  <c r="M12" i="6" s="1" a="1"/>
  <c r="M12" i="6" s="1"/>
  <c r="M185" i="3"/>
  <c r="M302" i="3"/>
  <c r="M431" i="3"/>
  <c r="M252" i="3"/>
  <c r="M456" i="3"/>
  <c r="M366" i="3"/>
  <c r="M76" i="3"/>
  <c r="M50" i="6" s="1" a="1"/>
  <c r="M50" i="6" s="1"/>
  <c r="M414" i="3"/>
  <c r="S142" i="3"/>
  <c r="S284" i="3"/>
  <c r="S301" i="3"/>
  <c r="M8" i="3"/>
  <c r="M9" i="6" s="1" a="1"/>
  <c r="M9" i="6" s="1"/>
  <c r="M209" i="3"/>
  <c r="M368" i="3"/>
  <c r="M443" i="3"/>
  <c r="M334" i="3"/>
  <c r="M492" i="3"/>
  <c r="M437" i="3"/>
  <c r="M363" i="3"/>
  <c r="M438" i="3"/>
  <c r="S226" i="3"/>
  <c r="S113" i="3"/>
  <c r="S65" i="6" s="1" a="1"/>
  <c r="S65" i="6" s="1"/>
  <c r="S305" i="3"/>
  <c r="M85" i="3"/>
  <c r="M379" i="3"/>
  <c r="M459" i="3"/>
  <c r="M388" i="3"/>
  <c r="M504" i="3"/>
  <c r="M457" i="3"/>
  <c r="M372" i="3"/>
  <c r="M458" i="3"/>
  <c r="S426" i="3"/>
  <c r="S237" i="3"/>
  <c r="S380" i="3"/>
  <c r="M125" i="3"/>
  <c r="M68" i="6" s="1" a="1"/>
  <c r="M68" i="6" s="1"/>
  <c r="M180" i="3"/>
  <c r="M427" i="3"/>
  <c r="M190" i="3"/>
  <c r="M420" i="3"/>
  <c r="M178" i="3"/>
  <c r="M461" i="3"/>
  <c r="M390" i="3"/>
  <c r="M502" i="3"/>
  <c r="S462" i="3"/>
  <c r="S460" i="3"/>
  <c r="M13" i="3"/>
  <c r="M14" i="6" s="1" a="1"/>
  <c r="M14" i="6" s="1"/>
  <c r="M50" i="3"/>
  <c r="M93" i="6" s="1" a="1"/>
  <c r="M93" i="6" s="1"/>
  <c r="M282" i="3"/>
  <c r="M281" i="3"/>
  <c r="M280" i="3"/>
  <c r="M18" i="3"/>
  <c r="M19" i="6" s="1" a="1"/>
  <c r="M19" i="6" s="1"/>
  <c r="S235" i="3"/>
  <c r="M312" i="3"/>
  <c r="M149" i="3"/>
  <c r="M359" i="3"/>
  <c r="M238" i="3"/>
  <c r="M4" i="3"/>
  <c r="M5" i="6" s="1" a="1"/>
  <c r="M5" i="6" s="1"/>
  <c r="M284" i="3"/>
  <c r="M285" i="3"/>
  <c r="M218" i="3"/>
  <c r="S17" i="3"/>
  <c r="S18" i="6" s="1" a="1"/>
  <c r="S18" i="6" s="1"/>
  <c r="S216" i="3"/>
  <c r="M51" i="3"/>
  <c r="S19" i="3"/>
  <c r="S20" i="6" s="1" a="1"/>
  <c r="S20" i="6" s="1"/>
  <c r="S421" i="3"/>
  <c r="S18" i="3"/>
  <c r="S19" i="6" s="1" a="1"/>
  <c r="S19" i="6" s="1"/>
  <c r="S467" i="3"/>
  <c r="S252" i="3"/>
  <c r="M215" i="3"/>
  <c r="M367" i="3"/>
  <c r="S192" i="3"/>
  <c r="S52" i="3"/>
  <c r="S289" i="3"/>
  <c r="S500" i="3"/>
  <c r="S480" i="3"/>
  <c r="M378" i="3"/>
  <c r="M429" i="3"/>
  <c r="S416" i="3"/>
  <c r="M513" i="3"/>
  <c r="M105" i="6" s="1" a="1"/>
  <c r="M105" i="6" s="1"/>
  <c r="S487" i="3"/>
  <c r="S96" i="6" s="1" a="1"/>
  <c r="S96" i="6" s="1"/>
  <c r="M179" i="3"/>
  <c r="M266" i="3"/>
  <c r="M82" i="3"/>
  <c r="M87" i="6" s="1" a="1"/>
  <c r="M87" i="6" s="1"/>
  <c r="S16" i="3"/>
  <c r="S17" i="6" s="1" a="1"/>
  <c r="S17" i="6" s="1"/>
  <c r="S60" i="3"/>
  <c r="S191" i="3"/>
  <c r="M139" i="3"/>
  <c r="M71" i="6" s="1" a="1"/>
  <c r="M71" i="6" s="1"/>
  <c r="S62" i="3"/>
  <c r="S199" i="3"/>
  <c r="M403" i="3"/>
  <c r="S458" i="3"/>
  <c r="S457" i="3"/>
  <c r="M170" i="3"/>
  <c r="S506" i="3"/>
  <c r="M9" i="3"/>
  <c r="M10" i="6" s="1" a="1"/>
  <c r="M10" i="6" s="1"/>
  <c r="M300" i="3"/>
  <c r="S63" i="3"/>
  <c r="M169" i="3"/>
  <c r="S94" i="3"/>
  <c r="S507" i="3"/>
  <c r="M175" i="3"/>
  <c r="S236" i="3"/>
  <c r="S329" i="3"/>
  <c r="M391" i="3"/>
  <c r="M491" i="3"/>
  <c r="M102" i="3"/>
  <c r="S407" i="3"/>
  <c r="S103" i="3"/>
  <c r="S406" i="3"/>
  <c r="S220" i="3"/>
  <c r="S240" i="3"/>
  <c r="S239" i="3"/>
  <c r="S288" i="3"/>
  <c r="O329" i="3"/>
  <c r="O41" i="3"/>
  <c r="O42" i="6" s="1" a="1"/>
  <c r="O42" i="6" s="1"/>
  <c r="M371" i="3"/>
  <c r="S512" i="3"/>
  <c r="S104" i="6" s="1" a="1"/>
  <c r="S104" i="6" s="1"/>
  <c r="N385" i="3"/>
  <c r="N78" i="6" s="1" a="1"/>
  <c r="N78" i="6" s="1"/>
  <c r="O54" i="3"/>
  <c r="O94" i="6" s="1" a="1"/>
  <c r="O94" i="6" s="1"/>
  <c r="U483" i="3"/>
  <c r="N295" i="3"/>
  <c r="P99" i="3"/>
  <c r="P60" i="6" s="1" a="1"/>
  <c r="P60" i="6" s="1"/>
  <c r="V296" i="3"/>
  <c r="P415" i="3"/>
  <c r="R296" i="3"/>
  <c r="N406" i="3"/>
  <c r="N407" i="3"/>
  <c r="N220" i="3"/>
  <c r="N351" i="3"/>
  <c r="N239" i="3"/>
  <c r="N240" i="3"/>
  <c r="AG3" i="6" l="1" a="1"/>
  <c r="AG3" i="6" s="1"/>
  <c r="AH1" i="6"/>
  <c r="N265" i="3"/>
  <c r="N79" i="6" s="1" a="1"/>
  <c r="N79" i="6" s="1"/>
  <c r="N497" i="3"/>
  <c r="O265" i="3"/>
  <c r="O79" i="6" s="1" a="1"/>
  <c r="O79" i="6" s="1"/>
  <c r="O497" i="3"/>
  <c r="P265" i="3"/>
  <c r="P79" i="6" s="1" a="1"/>
  <c r="P79" i="6" s="1"/>
  <c r="P497" i="3"/>
  <c r="N508" i="3"/>
  <c r="N249" i="3"/>
  <c r="N261" i="3"/>
  <c r="N168" i="3"/>
  <c r="N29" i="3"/>
  <c r="N30" i="6" s="1" a="1"/>
  <c r="N30" i="6" s="1"/>
  <c r="N64" i="3"/>
  <c r="N439" i="3"/>
  <c r="N183" i="3"/>
  <c r="N436" i="3"/>
  <c r="N142" i="3"/>
  <c r="N70" i="3"/>
  <c r="N10" i="3"/>
  <c r="N11" i="6" s="1" a="1"/>
  <c r="N11" i="6" s="1"/>
  <c r="N269" i="3"/>
  <c r="N477" i="3"/>
  <c r="N196" i="3"/>
  <c r="N369" i="3"/>
  <c r="N227" i="3"/>
  <c r="N393" i="3"/>
  <c r="N360" i="3"/>
  <c r="N217" i="3"/>
  <c r="N158" i="3"/>
  <c r="N25" i="3"/>
  <c r="N26" i="6" s="1" a="1"/>
  <c r="N26" i="6" s="1"/>
  <c r="N442" i="3"/>
  <c r="N392" i="3"/>
  <c r="N361" i="3"/>
  <c r="N219" i="3"/>
  <c r="N395" i="3"/>
  <c r="N23" i="3"/>
  <c r="N24" i="6" s="1" a="1"/>
  <c r="N24" i="6" s="1"/>
  <c r="N425" i="3"/>
  <c r="N430" i="3"/>
  <c r="N250" i="3"/>
  <c r="N397" i="3"/>
  <c r="N296" i="3"/>
  <c r="N39" i="3"/>
  <c r="N40" i="6" s="1" a="1"/>
  <c r="N40" i="6" s="1"/>
  <c r="N260" i="3"/>
  <c r="N16" i="3"/>
  <c r="N17" i="6" s="1" a="1"/>
  <c r="N17" i="6" s="1"/>
  <c r="N184" i="3"/>
  <c r="N172" i="3"/>
  <c r="N76" i="6" s="1" a="1"/>
  <c r="N76" i="6" s="1"/>
  <c r="N400" i="3"/>
  <c r="N402" i="3"/>
  <c r="U433" i="3"/>
  <c r="U442" i="3"/>
  <c r="O508" i="3"/>
  <c r="U397" i="3"/>
  <c r="O249" i="3"/>
  <c r="O261" i="3"/>
  <c r="U317" i="3"/>
  <c r="O168" i="3"/>
  <c r="U146" i="3"/>
  <c r="O29" i="3"/>
  <c r="O30" i="6" s="1" a="1"/>
  <c r="O30" i="6" s="1"/>
  <c r="U160" i="3"/>
  <c r="O64" i="3"/>
  <c r="O439" i="3"/>
  <c r="O183" i="3"/>
  <c r="O436" i="3"/>
  <c r="O142" i="3"/>
  <c r="O70" i="3"/>
  <c r="U241" i="3"/>
  <c r="O10" i="3"/>
  <c r="O11" i="6" s="1" a="1"/>
  <c r="O11" i="6" s="1"/>
  <c r="O269" i="3"/>
  <c r="O477" i="3"/>
  <c r="U425" i="3"/>
  <c r="O196" i="3"/>
  <c r="O369" i="3"/>
  <c r="O227" i="3"/>
  <c r="U331" i="3"/>
  <c r="O393" i="3"/>
  <c r="O360" i="3"/>
  <c r="U247" i="3"/>
  <c r="O217" i="3"/>
  <c r="O158" i="3"/>
  <c r="O25" i="3"/>
  <c r="O26" i="6" s="1" a="1"/>
  <c r="O26" i="6" s="1"/>
  <c r="O442" i="3"/>
  <c r="U371" i="3"/>
  <c r="U23" i="3"/>
  <c r="U24" i="6" s="1" a="1"/>
  <c r="U24" i="6" s="1"/>
  <c r="U119" i="3"/>
  <c r="O392" i="3"/>
  <c r="U47" i="3"/>
  <c r="U45" i="6" s="1" a="1"/>
  <c r="U45" i="6" s="1"/>
  <c r="U87" i="3"/>
  <c r="U55" i="6" s="1" a="1"/>
  <c r="U55" i="6" s="1"/>
  <c r="O361" i="3"/>
  <c r="O219" i="3"/>
  <c r="U335" i="3"/>
  <c r="O395" i="3"/>
  <c r="U307" i="3"/>
  <c r="U366" i="3"/>
  <c r="O23" i="3"/>
  <c r="O24" i="6" s="1" a="1"/>
  <c r="O24" i="6" s="1"/>
  <c r="O425" i="3"/>
  <c r="O430" i="3"/>
  <c r="O250" i="3"/>
  <c r="U249" i="3"/>
  <c r="O397" i="3"/>
  <c r="O296" i="3"/>
  <c r="O39" i="3"/>
  <c r="O40" i="6" s="1" a="1"/>
  <c r="O40" i="6" s="1"/>
  <c r="O260" i="3"/>
  <c r="O16" i="3"/>
  <c r="O17" i="6" s="1" a="1"/>
  <c r="O17" i="6" s="1"/>
  <c r="O184" i="3"/>
  <c r="U209" i="3"/>
  <c r="U390" i="3"/>
  <c r="U439" i="3"/>
  <c r="U261" i="3"/>
  <c r="O172" i="3"/>
  <c r="O76" i="6" s="1" a="1"/>
  <c r="O76" i="6" s="1"/>
  <c r="U186" i="3"/>
  <c r="U183" i="3"/>
  <c r="U21" i="3"/>
  <c r="U22" i="6" s="1" a="1"/>
  <c r="U22" i="6" s="1"/>
  <c r="O400" i="3"/>
  <c r="O402" i="3"/>
  <c r="V433" i="3"/>
  <c r="V442" i="3"/>
  <c r="P508" i="3"/>
  <c r="V397" i="3"/>
  <c r="P249" i="3"/>
  <c r="P261" i="3"/>
  <c r="V317" i="3"/>
  <c r="P168" i="3"/>
  <c r="V146" i="3"/>
  <c r="P29" i="3"/>
  <c r="P30" i="6" s="1" a="1"/>
  <c r="P30" i="6" s="1"/>
  <c r="V160" i="3"/>
  <c r="P64" i="3"/>
  <c r="P439" i="3"/>
  <c r="P183" i="3"/>
  <c r="P436" i="3"/>
  <c r="P142" i="3"/>
  <c r="P70" i="3"/>
  <c r="V241" i="3"/>
  <c r="P10" i="3"/>
  <c r="P11" i="6" s="1" a="1"/>
  <c r="P11" i="6" s="1"/>
  <c r="P269" i="3"/>
  <c r="P477" i="3"/>
  <c r="V425" i="3"/>
  <c r="P196" i="3"/>
  <c r="P369" i="3"/>
  <c r="P227" i="3"/>
  <c r="V331" i="3"/>
  <c r="P393" i="3"/>
  <c r="P360" i="3"/>
  <c r="V247" i="3"/>
  <c r="P217" i="3"/>
  <c r="P158" i="3"/>
  <c r="P25" i="3"/>
  <c r="P26" i="6" s="1" a="1"/>
  <c r="P26" i="6" s="1"/>
  <c r="P442" i="3"/>
  <c r="V371" i="3"/>
  <c r="V23" i="3"/>
  <c r="V24" i="6" s="1" a="1"/>
  <c r="V24" i="6" s="1"/>
  <c r="V119" i="3"/>
  <c r="P392" i="3"/>
  <c r="V47" i="3"/>
  <c r="V45" i="6" s="1" a="1"/>
  <c r="V45" i="6" s="1"/>
  <c r="V87" i="3"/>
  <c r="V55" i="6" s="1" a="1"/>
  <c r="V55" i="6" s="1"/>
  <c r="P361" i="3"/>
  <c r="P219" i="3"/>
  <c r="V335" i="3"/>
  <c r="P395" i="3"/>
  <c r="V307" i="3"/>
  <c r="V366" i="3"/>
  <c r="P23" i="3"/>
  <c r="P24" i="6" s="1" a="1"/>
  <c r="P24" i="6" s="1"/>
  <c r="P425" i="3"/>
  <c r="P430" i="3"/>
  <c r="P250" i="3"/>
  <c r="V249" i="3"/>
  <c r="P397" i="3"/>
  <c r="P296" i="3"/>
  <c r="P39" i="3"/>
  <c r="P40" i="6" s="1" a="1"/>
  <c r="P40" i="6" s="1"/>
  <c r="P260" i="3"/>
  <c r="P16" i="3"/>
  <c r="P17" i="6" s="1" a="1"/>
  <c r="P17" i="6" s="1"/>
  <c r="P184" i="3"/>
  <c r="V209" i="3"/>
  <c r="V390" i="3"/>
  <c r="V439" i="3"/>
  <c r="V261" i="3"/>
  <c r="P172" i="3"/>
  <c r="P76" i="6" s="1" a="1"/>
  <c r="P76" i="6" s="1"/>
  <c r="V186" i="3"/>
  <c r="V183" i="3"/>
  <c r="V21" i="3"/>
  <c r="V22" i="6" s="1" a="1"/>
  <c r="V22" i="6" s="1"/>
  <c r="P400" i="3"/>
  <c r="P402" i="3"/>
  <c r="AH3" i="6" l="1" a="1"/>
  <c r="AH3" i="6" s="1"/>
  <c r="AI1" i="6"/>
  <c r="P247" i="3"/>
  <c r="P490" i="3"/>
  <c r="V313" i="3"/>
  <c r="V494" i="3"/>
  <c r="P386" i="3"/>
  <c r="P200" i="3"/>
  <c r="V12" i="3"/>
  <c r="V13" i="6" s="1" a="1"/>
  <c r="V13" i="6" s="1"/>
  <c r="V11" i="3"/>
  <c r="V12" i="6" s="1" a="1"/>
  <c r="V12" i="6" s="1"/>
  <c r="P332" i="3"/>
  <c r="V14" i="3"/>
  <c r="V15" i="6" s="1" a="1"/>
  <c r="V15" i="6" s="1"/>
  <c r="V333" i="3"/>
  <c r="V398" i="3"/>
  <c r="V105" i="3"/>
  <c r="V62" i="6" s="1" a="1"/>
  <c r="V62" i="6" s="1"/>
  <c r="P104" i="3"/>
  <c r="P61" i="6" s="1" a="1"/>
  <c r="P61" i="6" s="1"/>
  <c r="V273" i="3"/>
  <c r="P399" i="3"/>
  <c r="V274" i="3"/>
  <c r="V271" i="3"/>
  <c r="V270" i="3"/>
  <c r="V275" i="3"/>
  <c r="V272" i="3"/>
  <c r="V336" i="3"/>
  <c r="O112" i="3"/>
  <c r="U96" i="3"/>
  <c r="U101" i="6" s="1" a="1"/>
  <c r="U101" i="6" s="1"/>
  <c r="O377" i="3"/>
  <c r="O375" i="3"/>
  <c r="O235" i="3"/>
  <c r="U110" i="3"/>
  <c r="O380" i="3"/>
  <c r="U415" i="3"/>
  <c r="U217" i="3"/>
  <c r="U511" i="3"/>
  <c r="O216" i="3"/>
  <c r="P3" i="3"/>
  <c r="P4" i="6" s="1" a="1"/>
  <c r="P4" i="6" s="1"/>
  <c r="V299" i="3"/>
  <c r="V96" i="3"/>
  <c r="V101" i="6" s="1" a="1"/>
  <c r="V101" i="6" s="1"/>
  <c r="P112" i="3"/>
  <c r="P375" i="3"/>
  <c r="P377" i="3"/>
  <c r="P235" i="3"/>
  <c r="P380" i="3"/>
  <c r="V415" i="3"/>
  <c r="V110" i="3"/>
  <c r="V511" i="3"/>
  <c r="P216" i="3"/>
  <c r="V217" i="3"/>
  <c r="V112" i="3"/>
  <c r="V159" i="3"/>
  <c r="V396" i="3"/>
  <c r="V85" i="3"/>
  <c r="V89" i="3"/>
  <c r="V57" i="6" s="1" a="1"/>
  <c r="V57" i="6" s="1"/>
  <c r="V42" i="3"/>
  <c r="V43" i="6" s="1" a="1"/>
  <c r="V43" i="6" s="1"/>
  <c r="V448" i="3"/>
  <c r="V74" i="3"/>
  <c r="V48" i="6" s="1" a="1"/>
  <c r="V48" i="6" s="1"/>
  <c r="P326" i="3"/>
  <c r="P325" i="3"/>
  <c r="V452" i="3"/>
  <c r="P79" i="3"/>
  <c r="P53" i="6" s="1" a="1"/>
  <c r="P53" i="6" s="1"/>
  <c r="V250" i="3"/>
  <c r="P451" i="3"/>
  <c r="P130" i="3"/>
  <c r="V128" i="3"/>
  <c r="V284" i="3"/>
  <c r="P17" i="3"/>
  <c r="P18" i="6" s="1" a="1"/>
  <c r="P18" i="6" s="1"/>
  <c r="V142" i="3"/>
  <c r="P363" i="3"/>
  <c r="P85" i="3"/>
  <c r="P190" i="3"/>
  <c r="V351" i="3"/>
  <c r="P302" i="3"/>
  <c r="P178" i="3"/>
  <c r="P420" i="3"/>
  <c r="P504" i="3"/>
  <c r="P438" i="3"/>
  <c r="P368" i="3"/>
  <c r="P459" i="3"/>
  <c r="P457" i="3"/>
  <c r="P441" i="3"/>
  <c r="P180" i="3"/>
  <c r="V380" i="3"/>
  <c r="P49" i="3"/>
  <c r="P92" i="6" s="1" a="1"/>
  <c r="P92" i="6" s="1"/>
  <c r="V460" i="3"/>
  <c r="V237" i="3"/>
  <c r="P94" i="3"/>
  <c r="P334" i="3"/>
  <c r="V426" i="3"/>
  <c r="P379" i="3"/>
  <c r="P366" i="3"/>
  <c r="P424" i="3"/>
  <c r="P8" i="3"/>
  <c r="P9" i="6" s="1" a="1"/>
  <c r="P9" i="6" s="1"/>
  <c r="P443" i="3"/>
  <c r="P414" i="3"/>
  <c r="P502" i="3"/>
  <c r="P185" i="3"/>
  <c r="P461" i="3"/>
  <c r="P258" i="3"/>
  <c r="V462" i="3"/>
  <c r="V301" i="3"/>
  <c r="P283" i="3"/>
  <c r="P157" i="3"/>
  <c r="P394" i="3"/>
  <c r="P252" i="3"/>
  <c r="V113" i="3"/>
  <c r="V65" i="6" s="1" a="1"/>
  <c r="V65" i="6" s="1"/>
  <c r="P388" i="3"/>
  <c r="P492" i="3"/>
  <c r="P373" i="3"/>
  <c r="P506" i="3"/>
  <c r="P209" i="3"/>
  <c r="P494" i="3"/>
  <c r="P431" i="3"/>
  <c r="P125" i="3"/>
  <c r="P68" i="6" s="1" a="1"/>
  <c r="P68" i="6" s="1"/>
  <c r="V226" i="3"/>
  <c r="P390" i="3"/>
  <c r="P456" i="3"/>
  <c r="P455" i="3"/>
  <c r="P458" i="3"/>
  <c r="P11" i="3"/>
  <c r="P12" i="6" s="1" a="1"/>
  <c r="P12" i="6" s="1"/>
  <c r="P76" i="3"/>
  <c r="P50" i="6" s="1" a="1"/>
  <c r="P50" i="6" s="1"/>
  <c r="P245" i="3"/>
  <c r="P427" i="3"/>
  <c r="V378" i="3"/>
  <c r="V305" i="3"/>
  <c r="P148" i="3"/>
  <c r="P372" i="3"/>
  <c r="P133" i="3"/>
  <c r="P387" i="3"/>
  <c r="P437" i="3"/>
  <c r="P18" i="3"/>
  <c r="P19" i="6" s="1" a="1"/>
  <c r="P19" i="6" s="1"/>
  <c r="P281" i="3"/>
  <c r="V235" i="3"/>
  <c r="P359" i="3"/>
  <c r="P312" i="3"/>
  <c r="P50" i="3"/>
  <c r="P93" i="6" s="1" a="1"/>
  <c r="P93" i="6" s="1"/>
  <c r="P13" i="3"/>
  <c r="P14" i="6" s="1" a="1"/>
  <c r="P14" i="6" s="1"/>
  <c r="P280" i="3"/>
  <c r="P149" i="3"/>
  <c r="P282" i="3"/>
  <c r="P238" i="3"/>
  <c r="P4" i="3"/>
  <c r="P5" i="6" s="1" a="1"/>
  <c r="P5" i="6" s="1"/>
  <c r="P284" i="3"/>
  <c r="P218" i="3"/>
  <c r="P285" i="3"/>
  <c r="V216" i="3"/>
  <c r="V467" i="3"/>
  <c r="P215" i="3"/>
  <c r="V17" i="3"/>
  <c r="V18" i="6" s="1" a="1"/>
  <c r="V18" i="6" s="1"/>
  <c r="V19" i="3"/>
  <c r="V20" i="6" s="1" a="1"/>
  <c r="V20" i="6" s="1"/>
  <c r="V252" i="3"/>
  <c r="V421" i="3"/>
  <c r="P51" i="3"/>
  <c r="V18" i="3"/>
  <c r="V19" i="6" s="1" a="1"/>
  <c r="V19" i="6" s="1"/>
  <c r="P367" i="3"/>
  <c r="V52" i="3"/>
  <c r="V289" i="3"/>
  <c r="V192" i="3"/>
  <c r="P378" i="3"/>
  <c r="V416" i="3"/>
  <c r="V480" i="3"/>
  <c r="P429" i="3"/>
  <c r="V500" i="3"/>
  <c r="V487" i="3"/>
  <c r="V96" i="6" s="1" a="1"/>
  <c r="V96" i="6" s="1"/>
  <c r="P513" i="3"/>
  <c r="P105" i="6" s="1" a="1"/>
  <c r="P105" i="6" s="1"/>
  <c r="V16" i="3"/>
  <c r="V17" i="6" s="1" a="1"/>
  <c r="V17" i="6" s="1"/>
  <c r="P179" i="3"/>
  <c r="P82" i="3"/>
  <c r="P87" i="6" s="1" a="1"/>
  <c r="P87" i="6" s="1"/>
  <c r="P266" i="3"/>
  <c r="V60" i="3"/>
  <c r="V191" i="3"/>
  <c r="V458" i="3"/>
  <c r="V62" i="3"/>
  <c r="P403" i="3"/>
  <c r="V506" i="3"/>
  <c r="P9" i="3"/>
  <c r="P10" i="6" s="1" a="1"/>
  <c r="P10" i="6" s="1"/>
  <c r="P170" i="3"/>
  <c r="V94" i="3"/>
  <c r="V199" i="3"/>
  <c r="P139" i="3"/>
  <c r="P71" i="6" s="1" a="1"/>
  <c r="P71" i="6" s="1"/>
  <c r="V457" i="3"/>
  <c r="V63" i="3"/>
  <c r="P169" i="3"/>
  <c r="V507" i="3"/>
  <c r="P300" i="3"/>
  <c r="V236" i="3"/>
  <c r="P175" i="3"/>
  <c r="V329" i="3"/>
  <c r="P491" i="3"/>
  <c r="P391" i="3"/>
  <c r="V103" i="3"/>
  <c r="P102" i="3"/>
  <c r="V220" i="3"/>
  <c r="V240" i="3"/>
  <c r="V239" i="3"/>
  <c r="V406" i="3"/>
  <c r="V407" i="3"/>
  <c r="V288" i="3"/>
  <c r="O501" i="3"/>
  <c r="U427" i="3"/>
  <c r="O140" i="3"/>
  <c r="O72" i="6" s="1" a="1"/>
  <c r="O72" i="6" s="1"/>
  <c r="U26" i="3"/>
  <c r="U27" i="6" s="1" a="1"/>
  <c r="U27" i="6" s="1"/>
  <c r="O161" i="3"/>
  <c r="U495" i="3"/>
  <c r="U504" i="3"/>
  <c r="O27" i="3"/>
  <c r="O28" i="6" s="1" a="1"/>
  <c r="O28" i="6" s="1"/>
  <c r="U505" i="3"/>
  <c r="U104" i="3"/>
  <c r="U61" i="6" s="1" a="1"/>
  <c r="U61" i="6" s="1"/>
  <c r="U150" i="3"/>
  <c r="U263" i="3"/>
  <c r="U158" i="3"/>
  <c r="U315" i="3"/>
  <c r="U316" i="3"/>
  <c r="O412" i="3"/>
  <c r="O113" i="3"/>
  <c r="O65" i="6" s="1" a="1"/>
  <c r="O65" i="6" s="1"/>
  <c r="U92" i="3"/>
  <c r="U59" i="6" s="1" a="1"/>
  <c r="U59" i="6" s="1"/>
  <c r="O362" i="3"/>
  <c r="O447" i="3"/>
  <c r="O354" i="3"/>
  <c r="O503" i="3"/>
  <c r="U503" i="3"/>
  <c r="O297" i="3"/>
  <c r="U476" i="3"/>
  <c r="O36" i="3"/>
  <c r="O37" i="6" s="1" a="1"/>
  <c r="O37" i="6" s="1"/>
  <c r="U126" i="3"/>
  <c r="U81" i="6" s="1" a="1"/>
  <c r="U81" i="6" s="1"/>
  <c r="O118" i="3"/>
  <c r="U28" i="3"/>
  <c r="U29" i="6" s="1" a="1"/>
  <c r="U29" i="6" s="1"/>
  <c r="U40" i="3"/>
  <c r="U41" i="6" s="1" a="1"/>
  <c r="U41" i="6" s="1"/>
  <c r="U279" i="3"/>
  <c r="U148" i="3"/>
  <c r="U76" i="3"/>
  <c r="U50" i="6" s="1" a="1"/>
  <c r="U50" i="6" s="1"/>
  <c r="U29" i="3"/>
  <c r="U30" i="6" s="1" a="1"/>
  <c r="U30" i="6" s="1"/>
  <c r="U278" i="3"/>
  <c r="U77" i="3"/>
  <c r="U51" i="6" s="1" a="1"/>
  <c r="U51" i="6" s="1"/>
  <c r="U360" i="3"/>
  <c r="O87" i="3"/>
  <c r="O55" i="6" s="1" a="1"/>
  <c r="O55" i="6" s="1"/>
  <c r="O89" i="3"/>
  <c r="O57" i="6" s="1" a="1"/>
  <c r="O57" i="6" s="1"/>
  <c r="O231" i="3"/>
  <c r="O259" i="3"/>
  <c r="U347" i="3"/>
  <c r="U497" i="3"/>
  <c r="O496" i="3"/>
  <c r="U304" i="3"/>
  <c r="O301" i="3"/>
  <c r="O505" i="3"/>
  <c r="U149" i="3"/>
  <c r="O499" i="3"/>
  <c r="O507" i="3"/>
  <c r="U303" i="3"/>
  <c r="U260" i="3"/>
  <c r="O325" i="3"/>
  <c r="O326" i="3"/>
  <c r="O79" i="3"/>
  <c r="O53" i="6" s="1" a="1"/>
  <c r="O53" i="6" s="1"/>
  <c r="U452" i="3"/>
  <c r="O451" i="3"/>
  <c r="O130" i="3"/>
  <c r="U250" i="3"/>
  <c r="U128" i="3"/>
  <c r="O190" i="3"/>
  <c r="O76" i="3"/>
  <c r="O50" i="6" s="1" a="1"/>
  <c r="O50" i="6" s="1"/>
  <c r="O368" i="3"/>
  <c r="O424" i="3"/>
  <c r="O245" i="3"/>
  <c r="O387" i="3"/>
  <c r="O494" i="3"/>
  <c r="O185" i="3"/>
  <c r="O455" i="3"/>
  <c r="O302" i="3"/>
  <c r="O431" i="3"/>
  <c r="O17" i="3"/>
  <c r="O18" i="6" s="1" a="1"/>
  <c r="O18" i="6" s="1"/>
  <c r="O441" i="3"/>
  <c r="U426" i="3"/>
  <c r="U378" i="3"/>
  <c r="U237" i="3"/>
  <c r="O258" i="3"/>
  <c r="O148" i="3"/>
  <c r="O372" i="3"/>
  <c r="O125" i="3"/>
  <c r="O68" i="6" s="1" a="1"/>
  <c r="O68" i="6" s="1"/>
  <c r="O283" i="3"/>
  <c r="O414" i="3"/>
  <c r="O502" i="3"/>
  <c r="O379" i="3"/>
  <c r="O459" i="3"/>
  <c r="O366" i="3"/>
  <c r="O456" i="3"/>
  <c r="O373" i="3"/>
  <c r="O457" i="3"/>
  <c r="U462" i="3"/>
  <c r="U142" i="3"/>
  <c r="U305" i="3"/>
  <c r="O178" i="3"/>
  <c r="O8" i="3"/>
  <c r="O9" i="6" s="1" a="1"/>
  <c r="O9" i="6" s="1"/>
  <c r="O252" i="3"/>
  <c r="O420" i="3"/>
  <c r="O209" i="3"/>
  <c r="O363" i="3"/>
  <c r="O458" i="3"/>
  <c r="O49" i="3"/>
  <c r="O92" i="6" s="1" a="1"/>
  <c r="O92" i="6" s="1"/>
  <c r="O443" i="3"/>
  <c r="O133" i="3"/>
  <c r="O427" i="3"/>
  <c r="O504" i="3"/>
  <c r="O461" i="3"/>
  <c r="U301" i="3"/>
  <c r="U284" i="3"/>
  <c r="U460" i="3"/>
  <c r="O94" i="3"/>
  <c r="O157" i="3"/>
  <c r="O394" i="3"/>
  <c r="O437" i="3"/>
  <c r="U226" i="3"/>
  <c r="O11" i="3"/>
  <c r="O12" i="6" s="1" a="1"/>
  <c r="O12" i="6" s="1"/>
  <c r="O334" i="3"/>
  <c r="O85" i="3"/>
  <c r="U351" i="3"/>
  <c r="O180" i="3"/>
  <c r="O438" i="3"/>
  <c r="O388" i="3"/>
  <c r="O506" i="3"/>
  <c r="O492" i="3"/>
  <c r="U380" i="3"/>
  <c r="O390" i="3"/>
  <c r="U113" i="3"/>
  <c r="U65" i="6" s="1" a="1"/>
  <c r="U65" i="6" s="1"/>
  <c r="O50" i="3"/>
  <c r="O93" i="6" s="1" a="1"/>
  <c r="O93" i="6" s="1"/>
  <c r="O359" i="3"/>
  <c r="U235" i="3"/>
  <c r="O280" i="3"/>
  <c r="O13" i="3"/>
  <c r="O14" i="6" s="1" a="1"/>
  <c r="O14" i="6" s="1"/>
  <c r="O18" i="3"/>
  <c r="O19" i="6" s="1" a="1"/>
  <c r="O19" i="6" s="1"/>
  <c r="O149" i="3"/>
  <c r="O282" i="3"/>
  <c r="O312" i="3"/>
  <c r="O281" i="3"/>
  <c r="O238" i="3"/>
  <c r="O4" i="3"/>
  <c r="O5" i="6" s="1" a="1"/>
  <c r="O5" i="6" s="1"/>
  <c r="O284" i="3"/>
  <c r="O285" i="3"/>
  <c r="O218" i="3"/>
  <c r="U19" i="3"/>
  <c r="U20" i="6" s="1" a="1"/>
  <c r="U20" i="6" s="1"/>
  <c r="U216" i="3"/>
  <c r="U252" i="3"/>
  <c r="U18" i="3"/>
  <c r="U19" i="6" s="1" a="1"/>
  <c r="U19" i="6" s="1"/>
  <c r="O215" i="3"/>
  <c r="U17" i="3"/>
  <c r="U18" i="6" s="1" a="1"/>
  <c r="U18" i="6" s="1"/>
  <c r="O51" i="3"/>
  <c r="U467" i="3"/>
  <c r="U421" i="3"/>
  <c r="U52" i="3"/>
  <c r="U192" i="3"/>
  <c r="O367" i="3"/>
  <c r="U289" i="3"/>
  <c r="O429" i="3"/>
  <c r="U416" i="3"/>
  <c r="O378" i="3"/>
  <c r="U500" i="3"/>
  <c r="U480" i="3"/>
  <c r="O513" i="3"/>
  <c r="O105" i="6" s="1" a="1"/>
  <c r="O105" i="6" s="1"/>
  <c r="U487" i="3"/>
  <c r="U96" i="6" s="1" a="1"/>
  <c r="U96" i="6" s="1"/>
  <c r="O266" i="3"/>
  <c r="U16" i="3"/>
  <c r="U17" i="6" s="1" a="1"/>
  <c r="U17" i="6" s="1"/>
  <c r="O179" i="3"/>
  <c r="O82" i="3"/>
  <c r="O87" i="6" s="1" a="1"/>
  <c r="O87" i="6" s="1"/>
  <c r="U191" i="3"/>
  <c r="U60" i="3"/>
  <c r="O300" i="3"/>
  <c r="U63" i="3"/>
  <c r="U94" i="3"/>
  <c r="O403" i="3"/>
  <c r="U199" i="3"/>
  <c r="U507" i="3"/>
  <c r="O139" i="3"/>
  <c r="O71" i="6" s="1" a="1"/>
  <c r="O71" i="6" s="1"/>
  <c r="O169" i="3"/>
  <c r="U506" i="3"/>
  <c r="U457" i="3"/>
  <c r="U458" i="3"/>
  <c r="U62" i="3"/>
  <c r="O9" i="3"/>
  <c r="O10" i="6" s="1" a="1"/>
  <c r="O10" i="6" s="1"/>
  <c r="O170" i="3"/>
  <c r="O175" i="3"/>
  <c r="U236" i="3"/>
  <c r="U329" i="3"/>
  <c r="O391" i="3"/>
  <c r="O491" i="3"/>
  <c r="U406" i="3"/>
  <c r="U407" i="3"/>
  <c r="O102" i="3"/>
  <c r="U220" i="3"/>
  <c r="U239" i="3"/>
  <c r="U288" i="3"/>
  <c r="U240" i="3"/>
  <c r="U103" i="3"/>
  <c r="N501" i="3"/>
  <c r="N27" i="3"/>
  <c r="N28" i="6" s="1" a="1"/>
  <c r="N28" i="6" s="1"/>
  <c r="N161" i="3"/>
  <c r="N140" i="3"/>
  <c r="N72" i="6" s="1" a="1"/>
  <c r="N72" i="6" s="1"/>
  <c r="N412" i="3"/>
  <c r="N113" i="3"/>
  <c r="N65" i="6" s="1" a="1"/>
  <c r="N65" i="6" s="1"/>
  <c r="N447" i="3"/>
  <c r="N362" i="3"/>
  <c r="N354" i="3"/>
  <c r="N503" i="3"/>
  <c r="N297" i="3"/>
  <c r="N36" i="3"/>
  <c r="N37" i="6" s="1" a="1"/>
  <c r="N37" i="6" s="1"/>
  <c r="N118" i="3"/>
  <c r="N89" i="3"/>
  <c r="N57" i="6" s="1" a="1"/>
  <c r="N57" i="6" s="1"/>
  <c r="N87" i="3"/>
  <c r="N55" i="6" s="1" a="1"/>
  <c r="N55" i="6" s="1"/>
  <c r="N231" i="3"/>
  <c r="N505" i="3"/>
  <c r="N259" i="3"/>
  <c r="N507" i="3"/>
  <c r="N496" i="3"/>
  <c r="N499" i="3"/>
  <c r="N301" i="3"/>
  <c r="N115" i="3"/>
  <c r="N83" i="6" s="1" a="1"/>
  <c r="N83" i="6" s="1"/>
  <c r="N364" i="3"/>
  <c r="N114" i="3"/>
  <c r="N82" i="6" s="1" a="1"/>
  <c r="N82" i="6" s="1"/>
  <c r="N435" i="3"/>
  <c r="N90" i="3"/>
  <c r="N58" i="6" s="1" a="1"/>
  <c r="N58" i="6" s="1"/>
  <c r="N423" i="3"/>
  <c r="N12" i="3"/>
  <c r="N13" i="6" s="1" a="1"/>
  <c r="N13" i="6" s="1"/>
  <c r="N15" i="3"/>
  <c r="N16" i="6" s="1" a="1"/>
  <c r="N16" i="6" s="1"/>
  <c r="N224" i="3"/>
  <c r="N166" i="3"/>
  <c r="N160" i="3"/>
  <c r="N460" i="3"/>
  <c r="N473" i="3"/>
  <c r="N53" i="3"/>
  <c r="N46" i="6" s="1" a="1"/>
  <c r="N46" i="6" s="1"/>
  <c r="N20" i="3"/>
  <c r="N21" i="6" s="1" a="1"/>
  <c r="N21" i="6" s="1"/>
  <c r="N344" i="3"/>
  <c r="N277" i="3"/>
  <c r="N204" i="3"/>
  <c r="N47" i="3"/>
  <c r="N45" i="6" s="1" a="1"/>
  <c r="N45" i="6" s="1"/>
  <c r="N177" i="3"/>
  <c r="N370" i="3"/>
  <c r="N288" i="3"/>
  <c r="N5" i="3"/>
  <c r="N6" i="6" s="1" a="1"/>
  <c r="N6" i="6" s="1"/>
  <c r="N355" i="3"/>
  <c r="N276" i="3"/>
  <c r="N145" i="3"/>
  <c r="N434" i="3"/>
  <c r="N206" i="3"/>
  <c r="N28" i="3"/>
  <c r="N29" i="6" s="1" a="1"/>
  <c r="N29" i="6" s="1"/>
  <c r="N243" i="3"/>
  <c r="N345" i="3"/>
  <c r="N489" i="3"/>
  <c r="N97" i="6" s="1" a="1"/>
  <c r="N97" i="6" s="1"/>
  <c r="N141" i="3"/>
  <c r="N73" i="6" s="1" a="1"/>
  <c r="N73" i="6" s="1"/>
  <c r="N474" i="3"/>
  <c r="N6" i="3"/>
  <c r="N7" i="6" s="1" a="1"/>
  <c r="N7" i="6" s="1"/>
  <c r="N214" i="3"/>
  <c r="N341" i="3"/>
  <c r="N342" i="3"/>
  <c r="N426" i="3"/>
  <c r="N38" i="3"/>
  <c r="N39" i="6" s="1" a="1"/>
  <c r="N39" i="6" s="1"/>
  <c r="N150" i="3"/>
  <c r="N328" i="3"/>
  <c r="N124" i="3"/>
  <c r="N67" i="6" s="1" a="1"/>
  <c r="N67" i="6" s="1"/>
  <c r="N123" i="3"/>
  <c r="N66" i="6" s="1" a="1"/>
  <c r="N66" i="6" s="1"/>
  <c r="N446" i="3"/>
  <c r="N357" i="3"/>
  <c r="N22" i="3"/>
  <c r="N23" i="6" s="1" a="1"/>
  <c r="N23" i="6" s="1"/>
  <c r="N88" i="3"/>
  <c r="N56" i="6" s="1" a="1"/>
  <c r="N56" i="6" s="1"/>
  <c r="N495" i="3"/>
  <c r="N165" i="3"/>
  <c r="N470" i="3"/>
  <c r="N445" i="3"/>
  <c r="N98" i="3"/>
  <c r="N103" i="6" s="1" a="1"/>
  <c r="N103" i="6" s="1"/>
  <c r="N143" i="3"/>
  <c r="N241" i="3"/>
  <c r="N481" i="3"/>
  <c r="N192" i="3"/>
  <c r="N493" i="3"/>
  <c r="P146" i="3"/>
  <c r="P267" i="3"/>
  <c r="P236" i="3"/>
  <c r="P58" i="3"/>
  <c r="P444" i="3"/>
  <c r="P138" i="3"/>
  <c r="P70" i="6" s="1" a="1"/>
  <c r="P70" i="6" s="1"/>
  <c r="V227" i="3"/>
  <c r="P467" i="3"/>
  <c r="P24" i="3"/>
  <c r="P25" i="6" s="1" a="1"/>
  <c r="P25" i="6" s="1"/>
  <c r="P152" i="3"/>
  <c r="V468" i="3"/>
  <c r="P153" i="3"/>
  <c r="V423" i="3"/>
  <c r="P62" i="3"/>
  <c r="P408" i="3"/>
  <c r="V330" i="3"/>
  <c r="P63" i="3"/>
  <c r="P56" i="3"/>
  <c r="P47" i="6" s="1" a="1"/>
  <c r="P47" i="6" s="1"/>
  <c r="U299" i="3"/>
  <c r="O3" i="3"/>
  <c r="O4" i="6" s="1" a="1"/>
  <c r="O4" i="6" s="1"/>
  <c r="O226" i="3"/>
  <c r="U428" i="3"/>
  <c r="O230" i="3"/>
  <c r="U417" i="3"/>
  <c r="O134" i="3"/>
  <c r="O416" i="3"/>
  <c r="O212" i="3"/>
  <c r="U71" i="3"/>
  <c r="U72" i="3"/>
  <c r="U211" i="3"/>
  <c r="U45" i="3"/>
  <c r="U90" i="6" s="1" a="1"/>
  <c r="U90" i="6" s="1"/>
  <c r="O237" i="3"/>
  <c r="U44" i="3"/>
  <c r="U91" i="6" s="1" a="1"/>
  <c r="U91" i="6" s="1"/>
  <c r="O299" i="3"/>
  <c r="U233" i="3"/>
  <c r="U385" i="3"/>
  <c r="U78" i="6" s="1" a="1"/>
  <c r="U78" i="6" s="1"/>
  <c r="U36" i="3"/>
  <c r="U37" i="6" s="1" a="1"/>
  <c r="U37" i="6" s="1"/>
  <c r="N112" i="3"/>
  <c r="N375" i="3"/>
  <c r="N377" i="3"/>
  <c r="N235" i="3"/>
  <c r="N380" i="3"/>
  <c r="N216" i="3"/>
  <c r="N17" i="3"/>
  <c r="N18" i="6" s="1" a="1"/>
  <c r="N18" i="6" s="1"/>
  <c r="N133" i="3"/>
  <c r="N283" i="3"/>
  <c r="N427" i="3"/>
  <c r="N334" i="3"/>
  <c r="N504" i="3"/>
  <c r="N424" i="3"/>
  <c r="N461" i="3"/>
  <c r="N372" i="3"/>
  <c r="N438" i="3"/>
  <c r="N506" i="3"/>
  <c r="N394" i="3"/>
  <c r="N373" i="3"/>
  <c r="N455" i="3"/>
  <c r="N49" i="3"/>
  <c r="N92" i="6" s="1" a="1"/>
  <c r="N92" i="6" s="1"/>
  <c r="N363" i="3"/>
  <c r="N76" i="3"/>
  <c r="N50" i="6" s="1" a="1"/>
  <c r="N50" i="6" s="1"/>
  <c r="N390" i="3"/>
  <c r="N8" i="3"/>
  <c r="N9" i="6" s="1" a="1"/>
  <c r="N9" i="6" s="1"/>
  <c r="N437" i="3"/>
  <c r="N157" i="3"/>
  <c r="N388" i="3"/>
  <c r="N458" i="3"/>
  <c r="N180" i="3"/>
  <c r="N431" i="3"/>
  <c r="N443" i="3"/>
  <c r="N125" i="3"/>
  <c r="N68" i="6" s="1" a="1"/>
  <c r="N68" i="6" s="1"/>
  <c r="N11" i="3"/>
  <c r="N12" i="6" s="1" a="1"/>
  <c r="N12" i="6" s="1"/>
  <c r="N387" i="3"/>
  <c r="N190" i="3"/>
  <c r="N492" i="3"/>
  <c r="N302" i="3"/>
  <c r="N457" i="3"/>
  <c r="N366" i="3"/>
  <c r="N420" i="3"/>
  <c r="N502" i="3"/>
  <c r="N368" i="3"/>
  <c r="N245" i="3"/>
  <c r="N185" i="3"/>
  <c r="N85" i="3"/>
  <c r="N456" i="3"/>
  <c r="N414" i="3"/>
  <c r="N209" i="3"/>
  <c r="N94" i="3"/>
  <c r="N252" i="3"/>
  <c r="N494" i="3"/>
  <c r="N148" i="3"/>
  <c r="N178" i="3"/>
  <c r="N459" i="3"/>
  <c r="N258" i="3"/>
  <c r="N379" i="3"/>
  <c r="N441" i="3"/>
  <c r="N50" i="3"/>
  <c r="N93" i="6" s="1" a="1"/>
  <c r="N93" i="6" s="1"/>
  <c r="N281" i="3"/>
  <c r="N359" i="3"/>
  <c r="N312" i="3"/>
  <c r="N18" i="3"/>
  <c r="N19" i="6" s="1" a="1"/>
  <c r="N19" i="6" s="1"/>
  <c r="N149" i="3"/>
  <c r="N13" i="3"/>
  <c r="N14" i="6" s="1" a="1"/>
  <c r="N14" i="6" s="1"/>
  <c r="N280" i="3"/>
  <c r="N282" i="3"/>
  <c r="N4" i="3"/>
  <c r="N5" i="6" s="1" a="1"/>
  <c r="N5" i="6" s="1"/>
  <c r="N238" i="3"/>
  <c r="N284" i="3"/>
  <c r="N218" i="3"/>
  <c r="N285" i="3"/>
  <c r="N51" i="3"/>
  <c r="N215" i="3"/>
  <c r="N367" i="3"/>
  <c r="N378" i="3"/>
  <c r="N429" i="3"/>
  <c r="N513" i="3"/>
  <c r="N105" i="6" s="1" a="1"/>
  <c r="N105" i="6" s="1"/>
  <c r="N82" i="3"/>
  <c r="N87" i="6" s="1" a="1"/>
  <c r="N87" i="6" s="1"/>
  <c r="N266" i="3"/>
  <c r="N179" i="3"/>
  <c r="N139" i="3"/>
  <c r="N71" i="6" s="1" a="1"/>
  <c r="N71" i="6" s="1"/>
  <c r="N300" i="3"/>
  <c r="N403" i="3"/>
  <c r="N9" i="3"/>
  <c r="N10" i="6" s="1" a="1"/>
  <c r="N10" i="6" s="1"/>
  <c r="N169" i="3"/>
  <c r="N170" i="3"/>
  <c r="N175" i="3"/>
  <c r="N391" i="3"/>
  <c r="N491" i="3"/>
  <c r="N102" i="3"/>
  <c r="V324" i="3"/>
  <c r="P278" i="3"/>
  <c r="V155" i="3"/>
  <c r="P323" i="3"/>
  <c r="P322" i="3"/>
  <c r="V386" i="3"/>
  <c r="P358" i="3"/>
  <c r="P32" i="3"/>
  <c r="P33" i="6" s="1" a="1"/>
  <c r="P33" i="6" s="1"/>
  <c r="V450" i="3"/>
  <c r="V449" i="3"/>
  <c r="V34" i="3"/>
  <c r="V35" i="6" s="1" a="1"/>
  <c r="V35" i="6" s="1"/>
  <c r="V35" i="3"/>
  <c r="V36" i="6" s="1" a="1"/>
  <c r="V36" i="6" s="1"/>
  <c r="P404" i="3"/>
  <c r="V254" i="3"/>
  <c r="P14" i="3"/>
  <c r="P15" i="6" s="1" a="1"/>
  <c r="P15" i="6" s="1"/>
  <c r="V405" i="3"/>
  <c r="V32" i="3"/>
  <c r="V33" i="6" s="1" a="1"/>
  <c r="V33" i="6" s="1"/>
  <c r="P31" i="3"/>
  <c r="P32" i="6" s="1" a="1"/>
  <c r="P32" i="6" s="1"/>
  <c r="V75" i="3"/>
  <c r="V49" i="6" s="1" a="1"/>
  <c r="V49" i="6" s="1"/>
  <c r="P74" i="3"/>
  <c r="P48" i="6" s="1" a="1"/>
  <c r="P48" i="6" s="1"/>
  <c r="V364" i="3"/>
  <c r="V363" i="3"/>
  <c r="V399" i="3"/>
  <c r="P398" i="3"/>
  <c r="P132" i="3"/>
  <c r="P336" i="3"/>
  <c r="P337" i="3"/>
  <c r="V418" i="3"/>
  <c r="P417" i="3"/>
  <c r="P72" i="3"/>
  <c r="P71" i="3"/>
  <c r="P264" i="3"/>
  <c r="P77" i="6" s="1" a="1"/>
  <c r="P77" i="6" s="1"/>
  <c r="P197" i="3"/>
  <c r="P198" i="3"/>
  <c r="O286" i="3"/>
  <c r="U319" i="3"/>
  <c r="U202" i="3"/>
  <c r="U481" i="3"/>
  <c r="O171" i="3"/>
  <c r="O80" i="6" s="1" a="1"/>
  <c r="O80" i="6" s="1"/>
  <c r="O480" i="3"/>
  <c r="U80" i="3"/>
  <c r="U54" i="6" s="1" a="1"/>
  <c r="U54" i="6" s="1"/>
  <c r="U245" i="3"/>
  <c r="U13" i="3"/>
  <c r="U14" i="6" s="1" a="1"/>
  <c r="U14" i="6" s="1"/>
  <c r="O419" i="3"/>
  <c r="U219" i="3"/>
  <c r="U224" i="3"/>
  <c r="U321" i="3"/>
  <c r="U320" i="3"/>
  <c r="O339" i="3"/>
  <c r="U201" i="3"/>
  <c r="O287" i="3"/>
  <c r="U37" i="3"/>
  <c r="U38" i="6" s="1" a="1"/>
  <c r="U38" i="6" s="1"/>
  <c r="U453" i="3"/>
  <c r="O136" i="3"/>
  <c r="O69" i="6" s="1" a="1"/>
  <c r="O69" i="6" s="1"/>
  <c r="O40" i="3"/>
  <c r="O41" i="6" s="1" a="1"/>
  <c r="O41" i="6" s="1"/>
  <c r="O211" i="3"/>
  <c r="O45" i="3"/>
  <c r="O90" i="6" s="1" a="1"/>
  <c r="O90" i="6" s="1"/>
  <c r="O298" i="3"/>
  <c r="U430" i="3"/>
  <c r="O44" i="3"/>
  <c r="O91" i="6" s="1" a="1"/>
  <c r="O91" i="6" s="1"/>
  <c r="O401" i="3"/>
  <c r="U43" i="3"/>
  <c r="U44" i="6" s="1" a="1"/>
  <c r="U44" i="6" s="1"/>
  <c r="O119" i="3"/>
  <c r="O410" i="3"/>
  <c r="O349" i="3"/>
  <c r="U402" i="3"/>
  <c r="O411" i="3"/>
  <c r="U332" i="3"/>
  <c r="O233" i="3"/>
  <c r="O42" i="3"/>
  <c r="O43" i="6" s="1" a="1"/>
  <c r="O43" i="6" s="1"/>
  <c r="O146" i="3"/>
  <c r="O267" i="3"/>
  <c r="O236" i="3"/>
  <c r="O58" i="3"/>
  <c r="O138" i="3"/>
  <c r="O70" i="6" s="1" a="1"/>
  <c r="O70" i="6" s="1"/>
  <c r="O444" i="3"/>
  <c r="U363" i="3"/>
  <c r="U364" i="3"/>
  <c r="O132" i="3"/>
  <c r="U399" i="3"/>
  <c r="O337" i="3"/>
  <c r="O336" i="3"/>
  <c r="O398" i="3"/>
  <c r="O417" i="3"/>
  <c r="U418" i="3"/>
  <c r="O72" i="3"/>
  <c r="O71" i="3"/>
  <c r="O198" i="3"/>
  <c r="O264" i="3"/>
  <c r="O77" i="6" s="1" a="1"/>
  <c r="O77" i="6" s="1"/>
  <c r="O197" i="3"/>
  <c r="N171" i="3"/>
  <c r="N80" i="6" s="1" a="1"/>
  <c r="N80" i="6" s="1"/>
  <c r="N480" i="3"/>
  <c r="N339" i="3"/>
  <c r="N419" i="3"/>
  <c r="N287" i="3"/>
  <c r="N286" i="3"/>
  <c r="N136" i="3"/>
  <c r="N69" i="6" s="1" a="1"/>
  <c r="N69" i="6" s="1"/>
  <c r="N40" i="3"/>
  <c r="N41" i="6" s="1" a="1"/>
  <c r="N41" i="6" s="1"/>
  <c r="N211" i="3"/>
  <c r="N44" i="3"/>
  <c r="N91" i="6" s="1" a="1"/>
  <c r="N91" i="6" s="1"/>
  <c r="N119" i="3"/>
  <c r="N233" i="3"/>
  <c r="N411" i="3"/>
  <c r="N298" i="3"/>
  <c r="N45" i="3"/>
  <c r="N90" i="6" s="1" a="1"/>
  <c r="N90" i="6" s="1"/>
  <c r="N410" i="3"/>
  <c r="N42" i="3"/>
  <c r="N43" i="6" s="1" a="1"/>
  <c r="N43" i="6" s="1"/>
  <c r="N401" i="3"/>
  <c r="N349" i="3"/>
  <c r="N146" i="3"/>
  <c r="N267" i="3"/>
  <c r="N236" i="3"/>
  <c r="N138" i="3"/>
  <c r="N70" i="6" s="1" a="1"/>
  <c r="N70" i="6" s="1"/>
  <c r="N58" i="3"/>
  <c r="N444" i="3"/>
  <c r="N153" i="3"/>
  <c r="N467" i="3"/>
  <c r="N24" i="3"/>
  <c r="N25" i="6" s="1" a="1"/>
  <c r="N25" i="6" s="1"/>
  <c r="N152" i="3"/>
  <c r="N247" i="3"/>
  <c r="N490" i="3"/>
  <c r="N386" i="3"/>
  <c r="N200" i="3"/>
  <c r="N332" i="3"/>
  <c r="N399" i="3"/>
  <c r="N104" i="3"/>
  <c r="N61" i="6" s="1" a="1"/>
  <c r="N61" i="6" s="1"/>
  <c r="N212" i="3"/>
  <c r="N230" i="3"/>
  <c r="N226" i="3"/>
  <c r="N416" i="3"/>
  <c r="N134" i="3"/>
  <c r="N299" i="3"/>
  <c r="N237" i="3"/>
  <c r="N7" i="3"/>
  <c r="N8" i="6" s="1" a="1"/>
  <c r="N8" i="6" s="1"/>
  <c r="N154" i="3"/>
  <c r="N151" i="3"/>
  <c r="N21" i="3"/>
  <c r="N22" i="6" s="1" a="1"/>
  <c r="N22" i="6" s="1"/>
  <c r="N314" i="3"/>
  <c r="N304" i="3"/>
  <c r="N303" i="3"/>
  <c r="N348" i="3"/>
  <c r="N291" i="3"/>
  <c r="N92" i="3"/>
  <c r="N59" i="6" s="1" a="1"/>
  <c r="N59" i="6" s="1"/>
  <c r="N353" i="3"/>
  <c r="N292" i="3"/>
  <c r="N162" i="3"/>
  <c r="N383" i="3"/>
  <c r="N440" i="3"/>
  <c r="N320" i="3"/>
  <c r="N163" i="3"/>
  <c r="N290" i="3"/>
  <c r="N100" i="3"/>
  <c r="N316" i="3"/>
  <c r="N129" i="3"/>
  <c r="N321" i="3"/>
  <c r="N315" i="3"/>
  <c r="N156" i="3"/>
  <c r="N106" i="6" s="1" a="1"/>
  <c r="N106" i="6" s="1"/>
  <c r="N319" i="3"/>
  <c r="N317" i="3"/>
  <c r="N43" i="3"/>
  <c r="N44" i="6" s="1" a="1"/>
  <c r="N44" i="6" s="1"/>
  <c r="N396" i="3"/>
  <c r="N62" i="3"/>
  <c r="N63" i="3"/>
  <c r="N408" i="3"/>
  <c r="N56" i="3"/>
  <c r="N47" i="6" s="1" a="1"/>
  <c r="N47" i="6" s="1"/>
  <c r="V219" i="3"/>
  <c r="V319" i="3"/>
  <c r="P287" i="3"/>
  <c r="P419" i="3"/>
  <c r="V80" i="3"/>
  <c r="V54" i="6" s="1" a="1"/>
  <c r="V54" i="6" s="1"/>
  <c r="V201" i="3"/>
  <c r="P171" i="3"/>
  <c r="P80" i="6" s="1" a="1"/>
  <c r="P80" i="6" s="1"/>
  <c r="P480" i="3"/>
  <c r="V224" i="3"/>
  <c r="V245" i="3"/>
  <c r="P339" i="3"/>
  <c r="V320" i="3"/>
  <c r="V481" i="3"/>
  <c r="V13" i="3"/>
  <c r="V14" i="6" s="1" a="1"/>
  <c r="V14" i="6" s="1"/>
  <c r="P286" i="3"/>
  <c r="V202" i="3"/>
  <c r="V321" i="3"/>
  <c r="V37" i="3"/>
  <c r="V38" i="6" s="1" a="1"/>
  <c r="V38" i="6" s="1"/>
  <c r="V453" i="3"/>
  <c r="P136" i="3"/>
  <c r="P69" i="6" s="1" a="1"/>
  <c r="P69" i="6" s="1"/>
  <c r="P40" i="3"/>
  <c r="P41" i="6" s="1" a="1"/>
  <c r="P41" i="6" s="1"/>
  <c r="P45" i="3"/>
  <c r="P90" i="6" s="1" a="1"/>
  <c r="P90" i="6" s="1"/>
  <c r="V402" i="3"/>
  <c r="P411" i="3"/>
  <c r="P410" i="3"/>
  <c r="P119" i="3"/>
  <c r="P349" i="3"/>
  <c r="V332" i="3"/>
  <c r="P211" i="3"/>
  <c r="P233" i="3"/>
  <c r="V43" i="3"/>
  <c r="V44" i="6" s="1" a="1"/>
  <c r="V44" i="6" s="1"/>
  <c r="P42" i="3"/>
  <c r="P43" i="6" s="1" a="1"/>
  <c r="P43" i="6" s="1"/>
  <c r="P298" i="3"/>
  <c r="V430" i="3"/>
  <c r="P44" i="3"/>
  <c r="P91" i="6" s="1" a="1"/>
  <c r="P91" i="6" s="1"/>
  <c r="P401" i="3"/>
  <c r="P134" i="3"/>
  <c r="P226" i="3"/>
  <c r="V417" i="3"/>
  <c r="P212" i="3"/>
  <c r="P416" i="3"/>
  <c r="V428" i="3"/>
  <c r="P230" i="3"/>
  <c r="V233" i="3"/>
  <c r="P299" i="3"/>
  <c r="V72" i="3"/>
  <c r="P237" i="3"/>
  <c r="V45" i="3"/>
  <c r="V90" i="6" s="1" a="1"/>
  <c r="V90" i="6" s="1"/>
  <c r="V44" i="3"/>
  <c r="V91" i="6" s="1" a="1"/>
  <c r="V91" i="6" s="1"/>
  <c r="V71" i="3"/>
  <c r="V211" i="3"/>
  <c r="V36" i="3"/>
  <c r="V37" i="6" s="1" a="1"/>
  <c r="V37" i="6" s="1"/>
  <c r="V385" i="3"/>
  <c r="V78" i="6" s="1" a="1"/>
  <c r="V78" i="6" s="1"/>
  <c r="P7" i="3"/>
  <c r="P8" i="6" s="1" a="1"/>
  <c r="P8" i="6" s="1"/>
  <c r="P154" i="3"/>
  <c r="P151" i="3"/>
  <c r="V491" i="3"/>
  <c r="V266" i="3"/>
  <c r="P314" i="3"/>
  <c r="P21" i="3"/>
  <c r="P22" i="6" s="1" a="1"/>
  <c r="P22" i="6" s="1"/>
  <c r="P348" i="3"/>
  <c r="P303" i="3"/>
  <c r="P304" i="3"/>
  <c r="P291" i="3"/>
  <c r="P316" i="3"/>
  <c r="P162" i="3"/>
  <c r="V118" i="3"/>
  <c r="P129" i="3"/>
  <c r="P315" i="3"/>
  <c r="P353" i="3"/>
  <c r="P383" i="3"/>
  <c r="P320" i="3"/>
  <c r="P163" i="3"/>
  <c r="P100" i="3"/>
  <c r="P440" i="3"/>
  <c r="P319" i="3"/>
  <c r="P292" i="3"/>
  <c r="P156" i="3"/>
  <c r="P106" i="6" s="1" a="1"/>
  <c r="P106" i="6" s="1"/>
  <c r="P290" i="3"/>
  <c r="P317" i="3"/>
  <c r="V197" i="3"/>
  <c r="P321" i="3"/>
  <c r="P92" i="3"/>
  <c r="P59" i="6" s="1" a="1"/>
  <c r="P59" i="6" s="1"/>
  <c r="P396" i="3"/>
  <c r="V205" i="3"/>
  <c r="P43" i="3"/>
  <c r="P44" i="6" s="1" a="1"/>
  <c r="P44" i="6" s="1"/>
  <c r="O152" i="3"/>
  <c r="U468" i="3"/>
  <c r="O467" i="3"/>
  <c r="O24" i="3"/>
  <c r="O25" i="6" s="1" a="1"/>
  <c r="O25" i="6" s="1"/>
  <c r="U227" i="3"/>
  <c r="O153" i="3"/>
  <c r="O490" i="3"/>
  <c r="O247" i="3"/>
  <c r="O386" i="3"/>
  <c r="U494" i="3"/>
  <c r="O200" i="3"/>
  <c r="U313" i="3"/>
  <c r="U11" i="3"/>
  <c r="U12" i="6" s="1" a="1"/>
  <c r="U12" i="6" s="1"/>
  <c r="U12" i="3"/>
  <c r="U13" i="6" s="1" a="1"/>
  <c r="U13" i="6" s="1"/>
  <c r="U14" i="3"/>
  <c r="U15" i="6" s="1" a="1"/>
  <c r="U15" i="6" s="1"/>
  <c r="O332" i="3"/>
  <c r="U333" i="3"/>
  <c r="U398" i="3"/>
  <c r="U275" i="3"/>
  <c r="U274" i="3"/>
  <c r="O104" i="3"/>
  <c r="O61" i="6" s="1" a="1"/>
  <c r="O61" i="6" s="1"/>
  <c r="U272" i="3"/>
  <c r="U270" i="3"/>
  <c r="U271" i="3"/>
  <c r="U273" i="3"/>
  <c r="O399" i="3"/>
  <c r="U105" i="3"/>
  <c r="U62" i="6" s="1" a="1"/>
  <c r="U62" i="6" s="1"/>
  <c r="U336" i="3"/>
  <c r="O154" i="3"/>
  <c r="O7" i="3"/>
  <c r="O8" i="6" s="1" a="1"/>
  <c r="O8" i="6" s="1"/>
  <c r="O151" i="3"/>
  <c r="O314" i="3"/>
  <c r="U491" i="3"/>
  <c r="O21" i="3"/>
  <c r="O22" i="6" s="1" a="1"/>
  <c r="O22" i="6" s="1"/>
  <c r="U266" i="3"/>
  <c r="O348" i="3"/>
  <c r="O303" i="3"/>
  <c r="O304" i="3"/>
  <c r="O92" i="3"/>
  <c r="O59" i="6" s="1" a="1"/>
  <c r="O59" i="6" s="1"/>
  <c r="O316" i="3"/>
  <c r="O383" i="3"/>
  <c r="O291" i="3"/>
  <c r="U118" i="3"/>
  <c r="O100" i="3"/>
  <c r="O320" i="3"/>
  <c r="O290" i="3"/>
  <c r="O317" i="3"/>
  <c r="U197" i="3"/>
  <c r="O163" i="3"/>
  <c r="O292" i="3"/>
  <c r="O319" i="3"/>
  <c r="O321" i="3"/>
  <c r="O353" i="3"/>
  <c r="O315" i="3"/>
  <c r="O162" i="3"/>
  <c r="O440" i="3"/>
  <c r="O129" i="3"/>
  <c r="O156" i="3"/>
  <c r="O106" i="6" s="1" a="1"/>
  <c r="O106" i="6" s="1"/>
  <c r="U205" i="3"/>
  <c r="O396" i="3"/>
  <c r="O43" i="3"/>
  <c r="O44" i="6" s="1" a="1"/>
  <c r="O44" i="6" s="1"/>
  <c r="O408" i="3"/>
  <c r="O62" i="3"/>
  <c r="U423" i="3"/>
  <c r="O56" i="3"/>
  <c r="O47" i="6" s="1" a="1"/>
  <c r="O47" i="6" s="1"/>
  <c r="U330" i="3"/>
  <c r="O63" i="3"/>
  <c r="N3" i="3"/>
  <c r="N4" i="6" s="1" a="1"/>
  <c r="N4" i="6" s="1"/>
  <c r="N326" i="3"/>
  <c r="N325" i="3"/>
  <c r="N451" i="3"/>
  <c r="N79" i="3"/>
  <c r="N53" i="6" s="1" a="1"/>
  <c r="N53" i="6" s="1"/>
  <c r="N130" i="3"/>
  <c r="P279" i="3"/>
  <c r="P340" i="3"/>
  <c r="V174" i="3"/>
  <c r="V84" i="6" s="1" a="1"/>
  <c r="V84" i="6" s="1"/>
  <c r="V147" i="3"/>
  <c r="V189" i="3"/>
  <c r="P253" i="3"/>
  <c r="V25" i="3"/>
  <c r="V26" i="6" s="1" a="1"/>
  <c r="V26" i="6" s="1"/>
  <c r="V255" i="3"/>
  <c r="V143" i="3"/>
  <c r="P84" i="3"/>
  <c r="P464" i="3"/>
  <c r="V176" i="3"/>
  <c r="P465" i="3"/>
  <c r="V478" i="3"/>
  <c r="P466" i="3"/>
  <c r="P450" i="3"/>
  <c r="V496" i="3"/>
  <c r="V422" i="3"/>
  <c r="P448" i="3"/>
  <c r="P421" i="3"/>
  <c r="P449" i="3"/>
  <c r="V116" i="3"/>
  <c r="V169" i="3"/>
  <c r="V459" i="3"/>
  <c r="V123" i="3"/>
  <c r="V66" i="6" s="1" a="1"/>
  <c r="V66" i="6" s="1"/>
  <c r="V124" i="3"/>
  <c r="V67" i="6" s="1" a="1"/>
  <c r="V67" i="6" s="1"/>
  <c r="V443" i="3"/>
  <c r="P26" i="3"/>
  <c r="P27" i="6" s="1" a="1"/>
  <c r="P27" i="6" s="1"/>
  <c r="V8" i="3"/>
  <c r="V9" i="6" s="1" a="1"/>
  <c r="V9" i="6" s="1"/>
  <c r="V38" i="3"/>
  <c r="V39" i="6" s="1" a="1"/>
  <c r="V39" i="6" s="1"/>
  <c r="V451" i="3"/>
  <c r="V133" i="3"/>
  <c r="V20" i="3"/>
  <c r="V21" i="6" s="1" a="1"/>
  <c r="V21" i="6" s="1"/>
  <c r="V109" i="3"/>
  <c r="V64" i="6" s="1" a="1"/>
  <c r="V64" i="6" s="1"/>
  <c r="V9" i="3"/>
  <c r="V10" i="6" s="1" a="1"/>
  <c r="V10" i="6" s="1"/>
  <c r="V383" i="3"/>
  <c r="V108" i="3"/>
  <c r="V63" i="6" s="1" a="1"/>
  <c r="V63" i="6" s="1"/>
  <c r="V170" i="3"/>
  <c r="V444" i="3"/>
  <c r="V501" i="3"/>
  <c r="V2" i="3"/>
  <c r="V3" i="6" s="1" a="1"/>
  <c r="V3" i="6" s="1"/>
  <c r="V276" i="3"/>
  <c r="V6" i="3"/>
  <c r="V7" i="6" s="1" a="1"/>
  <c r="V7" i="6" s="1"/>
  <c r="V294" i="3"/>
  <c r="V502" i="3"/>
  <c r="V438" i="3"/>
  <c r="V434" i="3"/>
  <c r="V193" i="3"/>
  <c r="V282" i="3"/>
  <c r="V3" i="3"/>
  <c r="V4" i="6" s="1" a="1"/>
  <c r="V4" i="6" s="1"/>
  <c r="V440" i="3"/>
  <c r="V194" i="3"/>
  <c r="V90" i="3"/>
  <c r="V58" i="6" s="1" a="1"/>
  <c r="V58" i="6" s="1"/>
  <c r="V157" i="3"/>
  <c r="P347" i="3"/>
  <c r="P108" i="3"/>
  <c r="P63" i="6" s="1" a="1"/>
  <c r="P63" i="6" s="1"/>
  <c r="P30" i="3"/>
  <c r="P31" i="6" s="1" a="1"/>
  <c r="P31" i="6" s="1"/>
  <c r="V88" i="3"/>
  <c r="V56" i="6" s="1" a="1"/>
  <c r="V56" i="6" s="1"/>
  <c r="V5" i="3"/>
  <c r="V6" i="6" s="1" a="1"/>
  <c r="V6" i="6" s="1"/>
  <c r="V339" i="3"/>
  <c r="V190" i="3"/>
  <c r="V281" i="3"/>
  <c r="V277" i="3"/>
  <c r="P202" i="3"/>
  <c r="P109" i="3"/>
  <c r="P64" i="6" s="1" a="1"/>
  <c r="P64" i="6" s="1"/>
  <c r="V212" i="3"/>
  <c r="V22" i="3"/>
  <c r="V23" i="6" s="1" a="1"/>
  <c r="V23" i="6" s="1"/>
  <c r="V403" i="3"/>
  <c r="V195" i="3"/>
  <c r="V456" i="3"/>
  <c r="V293" i="3"/>
  <c r="V53" i="3"/>
  <c r="V46" i="6" s="1" a="1"/>
  <c r="V46" i="6" s="1"/>
  <c r="P80" i="3"/>
  <c r="P54" i="6" s="1" a="1"/>
  <c r="P54" i="6" s="1"/>
  <c r="V280" i="3"/>
  <c r="V54" i="3"/>
  <c r="V94" i="6" s="1" a="1"/>
  <c r="V94" i="6" s="1"/>
  <c r="V437" i="3"/>
  <c r="V455" i="3"/>
  <c r="P199" i="3"/>
  <c r="P201" i="3"/>
  <c r="V441" i="3"/>
  <c r="P498" i="3"/>
  <c r="P77" i="3"/>
  <c r="P51" i="6" s="1" a="1"/>
  <c r="P51" i="6" s="1"/>
  <c r="V152" i="3"/>
  <c r="V344" i="3"/>
  <c r="V130" i="3"/>
  <c r="V131" i="3"/>
  <c r="V357" i="3"/>
  <c r="V291" i="3"/>
  <c r="P207" i="3"/>
  <c r="P310" i="3"/>
  <c r="V359" i="3"/>
  <c r="V445" i="3"/>
  <c r="V24" i="3"/>
  <c r="V25" i="6" s="1" a="1"/>
  <c r="V25" i="6" s="1"/>
  <c r="V188" i="3"/>
  <c r="V368" i="3"/>
  <c r="V165" i="3"/>
  <c r="V259" i="3"/>
  <c r="V414" i="3"/>
  <c r="V297" i="3"/>
  <c r="P311" i="3"/>
  <c r="V153" i="3"/>
  <c r="V370" i="3"/>
  <c r="V68" i="3"/>
  <c r="V292" i="3"/>
  <c r="V420" i="3"/>
  <c r="V446" i="3"/>
  <c r="V290" i="3"/>
  <c r="V177" i="3"/>
  <c r="V508" i="3"/>
  <c r="V355" i="3"/>
  <c r="P228" i="3"/>
  <c r="V187" i="3"/>
  <c r="V120" i="3"/>
  <c r="V328" i="3"/>
  <c r="V69" i="3"/>
  <c r="P33" i="3"/>
  <c r="P34" i="6" s="1" a="1"/>
  <c r="P34" i="6" s="1"/>
  <c r="V345" i="3"/>
  <c r="V231" i="3"/>
  <c r="P191" i="3"/>
  <c r="P34" i="3"/>
  <c r="P35" i="6" s="1" a="1"/>
  <c r="P35" i="6" s="1"/>
  <c r="P476" i="3"/>
  <c r="V431" i="3"/>
  <c r="V156" i="3"/>
  <c r="V106" i="6" s="1" a="1"/>
  <c r="V106" i="6" s="1"/>
  <c r="P75" i="3"/>
  <c r="P49" i="6" s="1" a="1"/>
  <c r="P49" i="6" s="1"/>
  <c r="P309" i="3"/>
  <c r="P381" i="3"/>
  <c r="V95" i="3"/>
  <c r="V314" i="3"/>
  <c r="V464" i="3"/>
  <c r="V465" i="3"/>
  <c r="P313" i="3"/>
  <c r="P194" i="3"/>
  <c r="V353" i="3"/>
  <c r="P195" i="3"/>
  <c r="P256" i="3"/>
  <c r="P488" i="3"/>
  <c r="V392" i="3"/>
  <c r="V341" i="3"/>
  <c r="V342" i="3"/>
  <c r="P193" i="3"/>
  <c r="P478" i="3"/>
  <c r="V466" i="3"/>
  <c r="V410" i="3"/>
  <c r="V411" i="3"/>
  <c r="P257" i="3"/>
  <c r="P509" i="3"/>
  <c r="V10" i="3"/>
  <c r="V11" i="6" s="1" a="1"/>
  <c r="V11" i="6" s="1"/>
  <c r="P389" i="3"/>
  <c r="V154" i="3"/>
  <c r="P19" i="3"/>
  <c r="P20" i="6" s="1" a="1"/>
  <c r="P20" i="6" s="1"/>
  <c r="V200" i="3"/>
  <c r="O202" i="3"/>
  <c r="O201" i="3"/>
  <c r="U195" i="3"/>
  <c r="U282" i="3"/>
  <c r="U5" i="3"/>
  <c r="U6" i="6" s="1" a="1"/>
  <c r="U6" i="6" s="1"/>
  <c r="U190" i="3"/>
  <c r="U6" i="3"/>
  <c r="U7" i="6" s="1" a="1"/>
  <c r="U7" i="6" s="1"/>
  <c r="U280" i="3"/>
  <c r="U437" i="3"/>
  <c r="U88" i="3"/>
  <c r="U56" i="6" s="1" a="1"/>
  <c r="U56" i="6" s="1"/>
  <c r="O108" i="3"/>
  <c r="O63" i="6" s="1" a="1"/>
  <c r="O63" i="6" s="1"/>
  <c r="U339" i="3"/>
  <c r="U438" i="3"/>
  <c r="U157" i="3"/>
  <c r="U22" i="3"/>
  <c r="U23" i="6" s="1" a="1"/>
  <c r="U23" i="6" s="1"/>
  <c r="U440" i="3"/>
  <c r="U441" i="3"/>
  <c r="O30" i="3"/>
  <c r="O31" i="6" s="1" a="1"/>
  <c r="O31" i="6" s="1"/>
  <c r="O347" i="3"/>
  <c r="U194" i="3"/>
  <c r="U502" i="3"/>
  <c r="U293" i="3"/>
  <c r="U54" i="3"/>
  <c r="U94" i="6" s="1" a="1"/>
  <c r="U94" i="6" s="1"/>
  <c r="U456" i="3"/>
  <c r="U281" i="3"/>
  <c r="O109" i="3"/>
  <c r="O64" i="6" s="1" a="1"/>
  <c r="O64" i="6" s="1"/>
  <c r="U53" i="3"/>
  <c r="U46" i="6" s="1" a="1"/>
  <c r="U46" i="6" s="1"/>
  <c r="U212" i="3"/>
  <c r="U2" i="3"/>
  <c r="U3" i="6" s="1" a="1"/>
  <c r="U3" i="6" s="1"/>
  <c r="U3" i="3"/>
  <c r="U4" i="6" s="1" a="1"/>
  <c r="U4" i="6" s="1"/>
  <c r="U90" i="3"/>
  <c r="U58" i="6" s="1" a="1"/>
  <c r="U58" i="6" s="1"/>
  <c r="U294" i="3"/>
  <c r="O199" i="3"/>
  <c r="U277" i="3"/>
  <c r="U403" i="3"/>
  <c r="U193" i="3"/>
  <c r="O80" i="3"/>
  <c r="O54" i="6" s="1" a="1"/>
  <c r="O54" i="6" s="1"/>
  <c r="U434" i="3"/>
  <c r="U455" i="3"/>
  <c r="U276" i="3"/>
  <c r="O77" i="3"/>
  <c r="O51" i="6" s="1" a="1"/>
  <c r="O51" i="6" s="1"/>
  <c r="O498" i="3"/>
  <c r="O228" i="3"/>
  <c r="O33" i="3"/>
  <c r="O34" i="6" s="1" a="1"/>
  <c r="O34" i="6" s="1"/>
  <c r="U259" i="3"/>
  <c r="U69" i="3"/>
  <c r="U414" i="3"/>
  <c r="U328" i="3"/>
  <c r="U177" i="3"/>
  <c r="U120" i="3"/>
  <c r="U345" i="3"/>
  <c r="U165" i="3"/>
  <c r="O34" i="3"/>
  <c r="O35" i="6" s="1" a="1"/>
  <c r="O35" i="6" s="1"/>
  <c r="O311" i="3"/>
  <c r="U231" i="3"/>
  <c r="U130" i="3"/>
  <c r="U152" i="3"/>
  <c r="U153" i="3"/>
  <c r="U188" i="3"/>
  <c r="U445" i="3"/>
  <c r="O191" i="3"/>
  <c r="O476" i="3"/>
  <c r="U291" i="3"/>
  <c r="U292" i="3"/>
  <c r="U297" i="3"/>
  <c r="U344" i="3"/>
  <c r="U290" i="3"/>
  <c r="U24" i="3"/>
  <c r="U25" i="6" s="1" a="1"/>
  <c r="U25" i="6" s="1"/>
  <c r="U131" i="3"/>
  <c r="U357" i="3"/>
  <c r="U420" i="3"/>
  <c r="U187" i="3"/>
  <c r="U446" i="3"/>
  <c r="U508" i="3"/>
  <c r="O207" i="3"/>
  <c r="U355" i="3"/>
  <c r="U368" i="3"/>
  <c r="U68" i="3"/>
  <c r="O310" i="3"/>
  <c r="U359" i="3"/>
  <c r="U431" i="3"/>
  <c r="U370" i="3"/>
  <c r="O75" i="3"/>
  <c r="O49" i="6" s="1" a="1"/>
  <c r="O49" i="6" s="1"/>
  <c r="U156" i="3"/>
  <c r="U106" i="6" s="1" a="1"/>
  <c r="U106" i="6" s="1"/>
  <c r="O381" i="3"/>
  <c r="O309" i="3"/>
  <c r="U95" i="3"/>
  <c r="O256" i="3"/>
  <c r="O488" i="3"/>
  <c r="U410" i="3"/>
  <c r="U314" i="3"/>
  <c r="U465" i="3"/>
  <c r="O478" i="3"/>
  <c r="O313" i="3"/>
  <c r="U411" i="3"/>
  <c r="O257" i="3"/>
  <c r="U342" i="3"/>
  <c r="U392" i="3"/>
  <c r="O193" i="3"/>
  <c r="U464" i="3"/>
  <c r="O509" i="3"/>
  <c r="U341" i="3"/>
  <c r="O194" i="3"/>
  <c r="U466" i="3"/>
  <c r="O195" i="3"/>
  <c r="U353" i="3"/>
  <c r="O389" i="3"/>
  <c r="U10" i="3"/>
  <c r="U11" i="6" s="1" a="1"/>
  <c r="U11" i="6" s="1"/>
  <c r="U200" i="3"/>
  <c r="O19" i="3"/>
  <c r="O20" i="6" s="1" a="1"/>
  <c r="O20" i="6" s="1"/>
  <c r="U154" i="3"/>
  <c r="V427" i="3"/>
  <c r="P27" i="3"/>
  <c r="P28" i="6" s="1" a="1"/>
  <c r="P28" i="6" s="1"/>
  <c r="V26" i="3"/>
  <c r="V27" i="6" s="1" a="1"/>
  <c r="V27" i="6" s="1"/>
  <c r="V150" i="3"/>
  <c r="V505" i="3"/>
  <c r="P501" i="3"/>
  <c r="V495" i="3"/>
  <c r="P161" i="3"/>
  <c r="V104" i="3"/>
  <c r="V61" i="6" s="1" a="1"/>
  <c r="V61" i="6" s="1"/>
  <c r="V504" i="3"/>
  <c r="P140" i="3"/>
  <c r="P72" i="6" s="1" a="1"/>
  <c r="P72" i="6" s="1"/>
  <c r="V263" i="3"/>
  <c r="V158" i="3"/>
  <c r="V92" i="3"/>
  <c r="V59" i="6" s="1" a="1"/>
  <c r="V59" i="6" s="1"/>
  <c r="P412" i="3"/>
  <c r="V316" i="3"/>
  <c r="V315" i="3"/>
  <c r="P113" i="3"/>
  <c r="P65" i="6" s="1" a="1"/>
  <c r="P65" i="6" s="1"/>
  <c r="P362" i="3"/>
  <c r="P447" i="3"/>
  <c r="P503" i="3"/>
  <c r="P354" i="3"/>
  <c r="V503" i="3"/>
  <c r="P297" i="3"/>
  <c r="V476" i="3"/>
  <c r="V126" i="3"/>
  <c r="V81" i="6" s="1" a="1"/>
  <c r="V81" i="6" s="1"/>
  <c r="P36" i="3"/>
  <c r="P37" i="6" s="1" a="1"/>
  <c r="P37" i="6" s="1"/>
  <c r="V76" i="3"/>
  <c r="V50" i="6" s="1" a="1"/>
  <c r="V50" i="6" s="1"/>
  <c r="V279" i="3"/>
  <c r="V148" i="3"/>
  <c r="V77" i="3"/>
  <c r="V51" i="6" s="1" a="1"/>
  <c r="V51" i="6" s="1"/>
  <c r="V40" i="3"/>
  <c r="V41" i="6" s="1" a="1"/>
  <c r="V41" i="6" s="1"/>
  <c r="V29" i="3"/>
  <c r="V30" i="6" s="1" a="1"/>
  <c r="V30" i="6" s="1"/>
  <c r="P118" i="3"/>
  <c r="V28" i="3"/>
  <c r="V29" i="6" s="1" a="1"/>
  <c r="V29" i="6" s="1"/>
  <c r="V278" i="3"/>
  <c r="P87" i="3"/>
  <c r="P55" i="6" s="1" a="1"/>
  <c r="P55" i="6" s="1"/>
  <c r="P89" i="3"/>
  <c r="P57" i="6" s="1" a="1"/>
  <c r="P57" i="6" s="1"/>
  <c r="V360" i="3"/>
  <c r="V149" i="3"/>
  <c r="P301" i="3"/>
  <c r="P507" i="3"/>
  <c r="P231" i="3"/>
  <c r="V497" i="3"/>
  <c r="P499" i="3"/>
  <c r="V304" i="3"/>
  <c r="V303" i="3"/>
  <c r="P496" i="3"/>
  <c r="P505" i="3"/>
  <c r="V260" i="3"/>
  <c r="P259" i="3"/>
  <c r="V347" i="3"/>
  <c r="P114" i="3"/>
  <c r="P82" i="6" s="1" a="1"/>
  <c r="P82" i="6" s="1"/>
  <c r="V436" i="3"/>
  <c r="P435" i="3"/>
  <c r="P364" i="3"/>
  <c r="P115" i="3"/>
  <c r="P83" i="6" s="1" a="1"/>
  <c r="P83" i="6" s="1"/>
  <c r="P90" i="3"/>
  <c r="P58" i="6" s="1" a="1"/>
  <c r="P58" i="6" s="1"/>
  <c r="V311" i="3"/>
  <c r="V310" i="3"/>
  <c r="V99" i="3"/>
  <c r="V60" i="6" s="1" a="1"/>
  <c r="V60" i="6" s="1"/>
  <c r="V145" i="3"/>
  <c r="V326" i="3"/>
  <c r="P224" i="3"/>
  <c r="V180" i="3"/>
  <c r="V125" i="3"/>
  <c r="V68" i="6" s="1" a="1"/>
  <c r="V68" i="6" s="1"/>
  <c r="V206" i="3"/>
  <c r="P15" i="3"/>
  <c r="P16" i="6" s="1" a="1"/>
  <c r="P16" i="6" s="1"/>
  <c r="V204" i="3"/>
  <c r="V334" i="3"/>
  <c r="V222" i="3"/>
  <c r="P423" i="3"/>
  <c r="V283" i="3"/>
  <c r="V325" i="3"/>
  <c r="V196" i="3"/>
  <c r="P12" i="3"/>
  <c r="P13" i="6" s="1" a="1"/>
  <c r="P13" i="6" s="1"/>
  <c r="V300" i="3"/>
  <c r="V106" i="3"/>
  <c r="P166" i="3"/>
  <c r="V400" i="3"/>
  <c r="V73" i="3"/>
  <c r="P160" i="3"/>
  <c r="P473" i="3"/>
  <c r="P460" i="3"/>
  <c r="V412" i="3"/>
  <c r="V30" i="3"/>
  <c r="V31" i="6" s="1" a="1"/>
  <c r="V31" i="6" s="1"/>
  <c r="P47" i="3"/>
  <c r="P45" i="6" s="1" a="1"/>
  <c r="P45" i="6" s="1"/>
  <c r="V58" i="3"/>
  <c r="P145" i="3"/>
  <c r="P344" i="3"/>
  <c r="P345" i="3"/>
  <c r="V48" i="3"/>
  <c r="V85" i="6" s="1" a="1"/>
  <c r="V85" i="6" s="1"/>
  <c r="P5" i="3"/>
  <c r="P6" i="6" s="1" a="1"/>
  <c r="P6" i="6" s="1"/>
  <c r="V51" i="3"/>
  <c r="P243" i="3"/>
  <c r="V435" i="3"/>
  <c r="P177" i="3"/>
  <c r="P370" i="3"/>
  <c r="P434" i="3"/>
  <c r="V244" i="3"/>
  <c r="V381" i="3"/>
  <c r="V346" i="3"/>
  <c r="V31" i="3"/>
  <c r="V32" i="6" s="1" a="1"/>
  <c r="V32" i="6" s="1"/>
  <c r="P28" i="3"/>
  <c r="P29" i="6" s="1" a="1"/>
  <c r="P29" i="6" s="1"/>
  <c r="P276" i="3"/>
  <c r="P288" i="3"/>
  <c r="P355" i="3"/>
  <c r="P204" i="3"/>
  <c r="P206" i="3"/>
  <c r="V56" i="3"/>
  <c r="V47" i="6" s="1" a="1"/>
  <c r="V47" i="6" s="1"/>
  <c r="P20" i="3"/>
  <c r="P21" i="6" s="1" a="1"/>
  <c r="P21" i="6" s="1"/>
  <c r="V207" i="3"/>
  <c r="P277" i="3"/>
  <c r="P53" i="3"/>
  <c r="P46" i="6" s="1" a="1"/>
  <c r="P46" i="6" s="1"/>
  <c r="V15" i="3"/>
  <c r="V16" i="6" s="1" a="1"/>
  <c r="V16" i="6" s="1"/>
  <c r="P489" i="3"/>
  <c r="P97" i="6" s="1" a="1"/>
  <c r="P97" i="6" s="1"/>
  <c r="V447" i="3"/>
  <c r="V151" i="3"/>
  <c r="P341" i="3"/>
  <c r="P474" i="3"/>
  <c r="P6" i="3"/>
  <c r="P7" i="6" s="1" a="1"/>
  <c r="P7" i="6" s="1"/>
  <c r="P214" i="3"/>
  <c r="V475" i="3"/>
  <c r="P141" i="3"/>
  <c r="P73" i="6" s="1" a="1"/>
  <c r="P73" i="6" s="1"/>
  <c r="P342" i="3"/>
  <c r="V79" i="3"/>
  <c r="V53" i="6" s="1" a="1"/>
  <c r="V53" i="6" s="1"/>
  <c r="P38" i="3"/>
  <c r="P39" i="6" s="1" a="1"/>
  <c r="P39" i="6" s="1"/>
  <c r="P426" i="3"/>
  <c r="V471" i="3"/>
  <c r="P88" i="3"/>
  <c r="P56" i="6" s="1" a="1"/>
  <c r="P56" i="6" s="1"/>
  <c r="P357" i="3"/>
  <c r="P470" i="3"/>
  <c r="V404" i="3"/>
  <c r="P123" i="3"/>
  <c r="P66" i="6" s="1" a="1"/>
  <c r="P66" i="6" s="1"/>
  <c r="P124" i="3"/>
  <c r="P67" i="6" s="1" a="1"/>
  <c r="P67" i="6" s="1"/>
  <c r="P165" i="3"/>
  <c r="P495" i="3"/>
  <c r="V379" i="3"/>
  <c r="P22" i="3"/>
  <c r="P23" i="6" s="1" a="1"/>
  <c r="P23" i="6" s="1"/>
  <c r="P328" i="3"/>
  <c r="P446" i="3"/>
  <c r="V33" i="3"/>
  <c r="V34" i="6" s="1" a="1"/>
  <c r="V34" i="6" s="1"/>
  <c r="V469" i="3"/>
  <c r="P445" i="3"/>
  <c r="P150" i="3"/>
  <c r="V488" i="3"/>
  <c r="P98" i="3"/>
  <c r="P103" i="6" s="1" a="1"/>
  <c r="P103" i="6" s="1"/>
  <c r="V413" i="3"/>
  <c r="V49" i="3"/>
  <c r="V92" i="6" s="1" a="1"/>
  <c r="V92" i="6" s="1"/>
  <c r="V242" i="3"/>
  <c r="P241" i="3"/>
  <c r="P143" i="3"/>
  <c r="V482" i="3"/>
  <c r="P481" i="3"/>
  <c r="P192" i="3"/>
  <c r="V41" i="3"/>
  <c r="V42" i="6" s="1" a="1"/>
  <c r="V42" i="6" s="1"/>
  <c r="V129" i="3"/>
  <c r="P493" i="3"/>
  <c r="U155" i="3"/>
  <c r="O278" i="3"/>
  <c r="U324" i="3"/>
  <c r="O323" i="3"/>
  <c r="O322" i="3"/>
  <c r="U386" i="3"/>
  <c r="O358" i="3"/>
  <c r="O32" i="3"/>
  <c r="O33" i="6" s="1" a="1"/>
  <c r="O33" i="6" s="1"/>
  <c r="U449" i="3"/>
  <c r="U450" i="3"/>
  <c r="O404" i="3"/>
  <c r="U254" i="3"/>
  <c r="O14" i="3"/>
  <c r="O15" i="6" s="1" a="1"/>
  <c r="O15" i="6" s="1"/>
  <c r="U35" i="3"/>
  <c r="U36" i="6" s="1" a="1"/>
  <c r="U36" i="6" s="1"/>
  <c r="U405" i="3"/>
  <c r="O31" i="3"/>
  <c r="O32" i="6" s="1" a="1"/>
  <c r="O32" i="6" s="1"/>
  <c r="U32" i="3"/>
  <c r="U33" i="6" s="1" a="1"/>
  <c r="U33" i="6" s="1"/>
  <c r="O74" i="3"/>
  <c r="O48" i="6" s="1" a="1"/>
  <c r="O48" i="6" s="1"/>
  <c r="U75" i="3"/>
  <c r="U49" i="6" s="1" a="1"/>
  <c r="U49" i="6" s="1"/>
  <c r="U34" i="3"/>
  <c r="U35" i="6" s="1" a="1"/>
  <c r="U35" i="6" s="1"/>
  <c r="O279" i="3"/>
  <c r="O340" i="3"/>
  <c r="U25" i="3"/>
  <c r="U26" i="6" s="1" a="1"/>
  <c r="U26" i="6" s="1"/>
  <c r="O253" i="3"/>
  <c r="U189" i="3"/>
  <c r="U255" i="3"/>
  <c r="U147" i="3"/>
  <c r="U174" i="3"/>
  <c r="U84" i="6" s="1" a="1"/>
  <c r="U84" i="6" s="1"/>
  <c r="O466" i="3"/>
  <c r="U478" i="3"/>
  <c r="O84" i="3"/>
  <c r="U143" i="3"/>
  <c r="U176" i="3"/>
  <c r="O464" i="3"/>
  <c r="O465" i="3"/>
  <c r="O448" i="3"/>
  <c r="O449" i="3"/>
  <c r="U422" i="3"/>
  <c r="O450" i="3"/>
  <c r="O421" i="3"/>
  <c r="U496" i="3"/>
  <c r="O26" i="3"/>
  <c r="O27" i="6" s="1" a="1"/>
  <c r="O27" i="6" s="1"/>
  <c r="U108" i="3"/>
  <c r="U63" i="6" s="1" a="1"/>
  <c r="U63" i="6" s="1"/>
  <c r="U383" i="3"/>
  <c r="U38" i="3"/>
  <c r="U39" i="6" s="1" a="1"/>
  <c r="U39" i="6" s="1"/>
  <c r="U8" i="3"/>
  <c r="U9" i="6" s="1" a="1"/>
  <c r="U9" i="6" s="1"/>
  <c r="U9" i="3"/>
  <c r="U10" i="6" s="1" a="1"/>
  <c r="U10" i="6" s="1"/>
  <c r="U109" i="3"/>
  <c r="U64" i="6" s="1" a="1"/>
  <c r="U64" i="6" s="1"/>
  <c r="U124" i="3"/>
  <c r="U67" i="6" s="1" a="1"/>
  <c r="U67" i="6" s="1"/>
  <c r="U169" i="3"/>
  <c r="U20" i="3"/>
  <c r="U21" i="6" s="1" a="1"/>
  <c r="U21" i="6" s="1"/>
  <c r="U443" i="3"/>
  <c r="U133" i="3"/>
  <c r="U116" i="3"/>
  <c r="U444" i="3"/>
  <c r="U170" i="3"/>
  <c r="U501" i="3"/>
  <c r="U451" i="3"/>
  <c r="U123" i="3"/>
  <c r="U66" i="6" s="1" a="1"/>
  <c r="U66" i="6" s="1"/>
  <c r="U459" i="3"/>
  <c r="O115" i="3"/>
  <c r="O83" i="6" s="1" a="1"/>
  <c r="O83" i="6" s="1"/>
  <c r="O114" i="3"/>
  <c r="O82" i="6" s="1" a="1"/>
  <c r="O82" i="6" s="1"/>
  <c r="O364" i="3"/>
  <c r="O435" i="3"/>
  <c r="U436" i="3"/>
  <c r="O90" i="3"/>
  <c r="O58" i="6" s="1" a="1"/>
  <c r="O58" i="6" s="1"/>
  <c r="U311" i="3"/>
  <c r="U310" i="3"/>
  <c r="O12" i="3"/>
  <c r="O13" i="6" s="1" a="1"/>
  <c r="O13" i="6" s="1"/>
  <c r="U283" i="3"/>
  <c r="U180" i="3"/>
  <c r="U222" i="3"/>
  <c r="O423" i="3"/>
  <c r="U326" i="3"/>
  <c r="U125" i="3"/>
  <c r="U68" i="6" s="1" a="1"/>
  <c r="U68" i="6" s="1"/>
  <c r="U99" i="3"/>
  <c r="U60" i="6" s="1" a="1"/>
  <c r="U60" i="6" s="1"/>
  <c r="U196" i="3"/>
  <c r="U325" i="3"/>
  <c r="O15" i="3"/>
  <c r="O16" i="6" s="1" a="1"/>
  <c r="O16" i="6" s="1"/>
  <c r="U206" i="3"/>
  <c r="O224" i="3"/>
  <c r="U334" i="3"/>
  <c r="U145" i="3"/>
  <c r="U204" i="3"/>
  <c r="U300" i="3"/>
  <c r="U106" i="3"/>
  <c r="U400" i="3"/>
  <c r="O166" i="3"/>
  <c r="U73" i="3"/>
  <c r="O160" i="3"/>
  <c r="O460" i="3"/>
  <c r="O473" i="3"/>
  <c r="O47" i="3"/>
  <c r="O45" i="6" s="1" a="1"/>
  <c r="O45" i="6" s="1"/>
  <c r="O276" i="3"/>
  <c r="O345" i="3"/>
  <c r="O177" i="3"/>
  <c r="O277" i="3"/>
  <c r="U30" i="3"/>
  <c r="U31" i="6" s="1" a="1"/>
  <c r="U31" i="6" s="1"/>
  <c r="U244" i="3"/>
  <c r="U381" i="3"/>
  <c r="O206" i="3"/>
  <c r="O288" i="3"/>
  <c r="O370" i="3"/>
  <c r="O53" i="3"/>
  <c r="O46" i="6" s="1" a="1"/>
  <c r="O46" i="6" s="1"/>
  <c r="U56" i="3"/>
  <c r="U47" i="6" s="1" a="1"/>
  <c r="U47" i="6" s="1"/>
  <c r="U58" i="3"/>
  <c r="O20" i="3"/>
  <c r="O21" i="6" s="1" a="1"/>
  <c r="O21" i="6" s="1"/>
  <c r="O344" i="3"/>
  <c r="O434" i="3"/>
  <c r="U31" i="3"/>
  <c r="U32" i="6" s="1" a="1"/>
  <c r="U32" i="6" s="1"/>
  <c r="U346" i="3"/>
  <c r="U412" i="3"/>
  <c r="O5" i="3"/>
  <c r="O6" i="6" s="1" a="1"/>
  <c r="O6" i="6" s="1"/>
  <c r="U51" i="3"/>
  <c r="O355" i="3"/>
  <c r="U207" i="3"/>
  <c r="O28" i="3"/>
  <c r="O29" i="6" s="1" a="1"/>
  <c r="O29" i="6" s="1"/>
  <c r="O243" i="3"/>
  <c r="U48" i="3"/>
  <c r="U85" i="6" s="1" a="1"/>
  <c r="U85" i="6" s="1"/>
  <c r="O204" i="3"/>
  <c r="O145" i="3"/>
  <c r="U435" i="3"/>
  <c r="U447" i="3"/>
  <c r="O489" i="3"/>
  <c r="O97" i="6" s="1" a="1"/>
  <c r="O97" i="6" s="1"/>
  <c r="U15" i="3"/>
  <c r="U16" i="6" s="1" a="1"/>
  <c r="U16" i="6" s="1"/>
  <c r="O6" i="3"/>
  <c r="O7" i="6" s="1" a="1"/>
  <c r="O7" i="6" s="1"/>
  <c r="O141" i="3"/>
  <c r="O73" i="6" s="1" a="1"/>
  <c r="O73" i="6" s="1"/>
  <c r="U79" i="3"/>
  <c r="U53" i="6" s="1" a="1"/>
  <c r="U53" i="6" s="1"/>
  <c r="O341" i="3"/>
  <c r="U475" i="3"/>
  <c r="O38" i="3"/>
  <c r="O39" i="6" s="1" a="1"/>
  <c r="O39" i="6" s="1"/>
  <c r="O426" i="3"/>
  <c r="O342" i="3"/>
  <c r="U151" i="3"/>
  <c r="O214" i="3"/>
  <c r="O474" i="3"/>
  <c r="O150" i="3"/>
  <c r="O328" i="3"/>
  <c r="O495" i="3"/>
  <c r="U471" i="3"/>
  <c r="O124" i="3"/>
  <c r="O67" i="6" s="1" a="1"/>
  <c r="O67" i="6" s="1"/>
  <c r="O357" i="3"/>
  <c r="U404" i="3"/>
  <c r="O22" i="3"/>
  <c r="O23" i="6" s="1" a="1"/>
  <c r="O23" i="6" s="1"/>
  <c r="O165" i="3"/>
  <c r="O445" i="3"/>
  <c r="U469" i="3"/>
  <c r="O446" i="3"/>
  <c r="O470" i="3"/>
  <c r="O123" i="3"/>
  <c r="O66" i="6" s="1" a="1"/>
  <c r="O66" i="6" s="1"/>
  <c r="U379" i="3"/>
  <c r="O88" i="3"/>
  <c r="O56" i="6" s="1" a="1"/>
  <c r="O56" i="6" s="1"/>
  <c r="U33" i="3"/>
  <c r="U34" i="6" s="1" a="1"/>
  <c r="U34" i="6" s="1"/>
  <c r="O98" i="3"/>
  <c r="O103" i="6" s="1" a="1"/>
  <c r="O103" i="6" s="1"/>
  <c r="U413" i="3"/>
  <c r="U49" i="3"/>
  <c r="U92" i="6" s="1" a="1"/>
  <c r="U92" i="6" s="1"/>
  <c r="U488" i="3"/>
  <c r="O143" i="3"/>
  <c r="O241" i="3"/>
  <c r="U242" i="3"/>
  <c r="U482" i="3"/>
  <c r="O481" i="3"/>
  <c r="O192" i="3"/>
  <c r="U41" i="3"/>
  <c r="U42" i="6" s="1" a="1"/>
  <c r="U42" i="6" s="1"/>
  <c r="U129" i="3"/>
  <c r="O493" i="3"/>
  <c r="N322" i="3"/>
  <c r="N278" i="3"/>
  <c r="N323" i="3"/>
  <c r="N32" i="3"/>
  <c r="N33" i="6" s="1" a="1"/>
  <c r="N33" i="6" s="1"/>
  <c r="N358" i="3"/>
  <c r="N404" i="3"/>
  <c r="N14" i="3"/>
  <c r="N15" i="6" s="1" a="1"/>
  <c r="N15" i="6" s="1"/>
  <c r="N74" i="3"/>
  <c r="N48" i="6" s="1" a="1"/>
  <c r="N48" i="6" s="1"/>
  <c r="N31" i="3"/>
  <c r="N32" i="6" s="1" a="1"/>
  <c r="N32" i="6" s="1"/>
  <c r="N340" i="3"/>
  <c r="N279" i="3"/>
  <c r="N253" i="3"/>
  <c r="N464" i="3"/>
  <c r="N466" i="3"/>
  <c r="N84" i="3"/>
  <c r="N465" i="3"/>
  <c r="N450" i="3"/>
  <c r="N449" i="3"/>
  <c r="N421" i="3"/>
  <c r="N448" i="3"/>
  <c r="N26" i="3"/>
  <c r="N27" i="6" s="1" a="1"/>
  <c r="N27" i="6" s="1"/>
  <c r="N30" i="3"/>
  <c r="N31" i="6" s="1" a="1"/>
  <c r="N31" i="6" s="1"/>
  <c r="N80" i="3"/>
  <c r="N54" i="6" s="1" a="1"/>
  <c r="N54" i="6" s="1"/>
  <c r="N347" i="3"/>
  <c r="N201" i="3"/>
  <c r="N109" i="3"/>
  <c r="N64" i="6" s="1" a="1"/>
  <c r="N64" i="6" s="1"/>
  <c r="N199" i="3"/>
  <c r="N202" i="3"/>
  <c r="N108" i="3"/>
  <c r="N63" i="6" s="1" a="1"/>
  <c r="N63" i="6" s="1"/>
  <c r="N498" i="3"/>
  <c r="N77" i="3"/>
  <c r="N51" i="6" s="1" a="1"/>
  <c r="N51" i="6" s="1"/>
  <c r="N207" i="3"/>
  <c r="N228" i="3"/>
  <c r="N311" i="3"/>
  <c r="N33" i="3"/>
  <c r="N34" i="6" s="1" a="1"/>
  <c r="N34" i="6" s="1"/>
  <c r="N310" i="3"/>
  <c r="N34" i="3"/>
  <c r="N35" i="6" s="1" a="1"/>
  <c r="N35" i="6" s="1"/>
  <c r="N191" i="3"/>
  <c r="N476" i="3"/>
  <c r="N75" i="3"/>
  <c r="N49" i="6" s="1" a="1"/>
  <c r="N49" i="6" s="1"/>
  <c r="N309" i="3"/>
  <c r="N381" i="3"/>
  <c r="N256" i="3"/>
  <c r="N313" i="3"/>
  <c r="N488" i="3"/>
  <c r="N478" i="3"/>
  <c r="N509" i="3"/>
  <c r="N194" i="3"/>
  <c r="N195" i="3"/>
  <c r="N193" i="3"/>
  <c r="N257" i="3"/>
  <c r="N389" i="3"/>
  <c r="N19" i="3"/>
  <c r="N20" i="6" s="1" a="1"/>
  <c r="N20" i="6" s="1"/>
  <c r="N132" i="3"/>
  <c r="N398" i="3"/>
  <c r="N337" i="3"/>
  <c r="N336" i="3"/>
  <c r="N417" i="3"/>
  <c r="N72" i="3"/>
  <c r="N71" i="3"/>
  <c r="N264" i="3"/>
  <c r="N77" i="6" s="1" a="1"/>
  <c r="N77" i="6" s="1"/>
  <c r="N197" i="3"/>
  <c r="N198" i="3"/>
  <c r="AI3" i="6" l="1" a="1"/>
  <c r="AI3" i="6" s="1"/>
  <c r="AJ1" i="6"/>
  <c r="P2" i="3"/>
  <c r="P3" i="6" s="1" a="1"/>
  <c r="P3" i="6" s="1"/>
  <c r="O2" i="3"/>
  <c r="O3" i="6" s="1" a="1"/>
  <c r="O3" i="6" s="1"/>
  <c r="N2" i="3"/>
  <c r="N3" i="6" s="1" a="1"/>
  <c r="N3" i="6" s="1"/>
  <c r="M2" i="3"/>
  <c r="M3" i="6" s="1" a="1"/>
  <c r="M3" i="6" s="1"/>
  <c r="L2" i="3"/>
  <c r="L3" i="6" s="1" a="1"/>
  <c r="L3" i="6" s="1"/>
  <c r="AJ3" i="6" l="1" a="1"/>
  <c r="AJ3" i="6" s="1"/>
  <c r="AK1" i="6"/>
  <c r="AK3" i="6" l="1" a="1"/>
  <c r="AK3" i="6" s="1"/>
  <c r="AL1" i="6"/>
  <c r="AL3" i="6" l="1" a="1"/>
  <c r="AL3" i="6" s="1"/>
  <c r="AM1" i="6"/>
  <c r="AM3" i="6" l="1" a="1"/>
  <c r="AM3" i="6" s="1"/>
  <c r="AN1" i="6"/>
  <c r="AN3" i="6" l="1" a="1"/>
  <c r="AN3" i="6" s="1"/>
  <c r="AO1" i="6"/>
  <c r="AO3" i="6" l="1" a="1"/>
  <c r="AO3" i="6" s="1"/>
  <c r="AP1" i="6"/>
  <c r="AP3" i="6" l="1" a="1"/>
  <c r="AP3" i="6" s="1"/>
  <c r="AQ1" i="6"/>
  <c r="AQ3" i="6" l="1" a="1"/>
  <c r="AQ3" i="6" s="1"/>
  <c r="AR1" i="6"/>
  <c r="AR3" i="6" l="1" a="1"/>
  <c r="AR3" i="6" s="1"/>
  <c r="AS1" i="6"/>
  <c r="AT1" i="6" l="1"/>
  <c r="AT3" i="6" l="1" a="1"/>
  <c r="AT3" i="6" s="1"/>
  <c r="AU1" i="6"/>
  <c r="AU3" i="6" l="1" a="1"/>
  <c r="AU3" i="6" s="1"/>
  <c r="AV1" i="6"/>
  <c r="AV3" i="6" l="1" a="1"/>
  <c r="AV3" i="6" s="1"/>
  <c r="AW1" i="6"/>
  <c r="AW3" i="6" l="1" a="1"/>
  <c r="AW3" i="6" s="1"/>
  <c r="A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<sst xmlns="http://schemas.openxmlformats.org/spreadsheetml/2006/main" count="7349" uniqueCount="2085">
  <si>
    <t>Name</t>
  </si>
  <si>
    <t>Type1</t>
  </si>
  <si>
    <t>Type2</t>
  </si>
  <si>
    <t>PV</t>
  </si>
  <si>
    <t>Vitesse</t>
  </si>
  <si>
    <t>Attaque</t>
  </si>
  <si>
    <t>Defense</t>
  </si>
  <si>
    <t>Att_Spe</t>
  </si>
  <si>
    <t>Def_Spe</t>
  </si>
  <si>
    <t>Capture</t>
  </si>
  <si>
    <t>Ouistempo</t>
  </si>
  <si>
    <t>Plante</t>
  </si>
  <si>
    <t>Badabouin</t>
  </si>
  <si>
    <t>Gorythmic</t>
  </si>
  <si>
    <t>Flambino</t>
  </si>
  <si>
    <t>Feu</t>
  </si>
  <si>
    <t>Lapyro</t>
  </si>
  <si>
    <t>Pyrobut</t>
  </si>
  <si>
    <t>Larméléon</t>
  </si>
  <si>
    <t>Eau</t>
  </si>
  <si>
    <t>Arrozard</t>
  </si>
  <si>
    <t>Lézargus</t>
  </si>
  <si>
    <t>Larvadar</t>
  </si>
  <si>
    <t>Insecte</t>
  </si>
  <si>
    <t>Coléodôme</t>
  </si>
  <si>
    <t>Psy</t>
  </si>
  <si>
    <t>Astronelle</t>
  </si>
  <si>
    <t>Chenipan</t>
  </si>
  <si>
    <t>Chrysacier</t>
  </si>
  <si>
    <t>Papilusion</t>
  </si>
  <si>
    <t>Vol</t>
  </si>
  <si>
    <t>Larvibule</t>
  </si>
  <si>
    <t>Chrysapile</t>
  </si>
  <si>
    <t>Electrik</t>
  </si>
  <si>
    <t>Lucanon</t>
  </si>
  <si>
    <t>Hoothoot</t>
  </si>
  <si>
    <t>Normal</t>
  </si>
  <si>
    <t>Noarfang</t>
  </si>
  <si>
    <t>Minisange</t>
  </si>
  <si>
    <t>Bleuseille</t>
  </si>
  <si>
    <t>Corvaillus</t>
  </si>
  <si>
    <t>Acier</t>
  </si>
  <si>
    <t>Rongourmand</t>
  </si>
  <si>
    <t>Rongrigou</t>
  </si>
  <si>
    <t>Poichigeon</t>
  </si>
  <si>
    <t>Colombeau</t>
  </si>
  <si>
    <t>Déflaisan</t>
  </si>
  <si>
    <t>Goupilou</t>
  </si>
  <si>
    <t>Tenebres</t>
  </si>
  <si>
    <t>Roublenard</t>
  </si>
  <si>
    <t>Zigzaton</t>
  </si>
  <si>
    <t>Linéon</t>
  </si>
  <si>
    <t>Ixon</t>
  </si>
  <si>
    <t>Moumouton</t>
  </si>
  <si>
    <t>Moumouflon</t>
  </si>
  <si>
    <t>Nénupiot</t>
  </si>
  <si>
    <t>Lombre</t>
  </si>
  <si>
    <t>Ludicolo</t>
  </si>
  <si>
    <t>Grainipiot</t>
  </si>
  <si>
    <t>Pifeuil</t>
  </si>
  <si>
    <t>Tengalice</t>
  </si>
  <si>
    <t>Khélocrok</t>
  </si>
  <si>
    <t>Torgamord</t>
  </si>
  <si>
    <t>Roche</t>
  </si>
  <si>
    <t>Chacripan</t>
  </si>
  <si>
    <t>Léopardus</t>
  </si>
  <si>
    <t>Voltoutou</t>
  </si>
  <si>
    <t>Fulgudog</t>
  </si>
  <si>
    <t>Sapereau</t>
  </si>
  <si>
    <t>Excavarenne</t>
  </si>
  <si>
    <t>Sol</t>
  </si>
  <si>
    <t>Chinchidou</t>
  </si>
  <si>
    <t>Pashmilla</t>
  </si>
  <si>
    <t>Croquine</t>
  </si>
  <si>
    <t>Candine</t>
  </si>
  <si>
    <t>Sucreine</t>
  </si>
  <si>
    <t>Mystherbe</t>
  </si>
  <si>
    <t>Poison</t>
  </si>
  <si>
    <t>Ortide</t>
  </si>
  <si>
    <t>Rafflesia</t>
  </si>
  <si>
    <t>Joliflor</t>
  </si>
  <si>
    <t>Rozbouton</t>
  </si>
  <si>
    <t>Rosélia</t>
  </si>
  <si>
    <t>Roserade</t>
  </si>
  <si>
    <t>Goélise</t>
  </si>
  <si>
    <t>Bekipan</t>
  </si>
  <si>
    <t>Statitik</t>
  </si>
  <si>
    <t>Mygavolt</t>
  </si>
  <si>
    <t>Dynavolt</t>
  </si>
  <si>
    <t>Élecsprint</t>
  </si>
  <si>
    <t>Goupix</t>
  </si>
  <si>
    <t>Feunard</t>
  </si>
  <si>
    <t>Caninos</t>
  </si>
  <si>
    <t>Arcanin</t>
  </si>
  <si>
    <t>Sorbébé</t>
  </si>
  <si>
    <t>Glace</t>
  </si>
  <si>
    <t>Sorboul</t>
  </si>
  <si>
    <t>Sorbouboul</t>
  </si>
  <si>
    <t>Marcacrin</t>
  </si>
  <si>
    <t>Cochignon</t>
  </si>
  <si>
    <t>Mammochon</t>
  </si>
  <si>
    <t>Cadoizo</t>
  </si>
  <si>
    <t>Stalgamin</t>
  </si>
  <si>
    <t>Oniglali</t>
  </si>
  <si>
    <t>Momartik</t>
  </si>
  <si>
    <t>Spectre</t>
  </si>
  <si>
    <t>Balbuto</t>
  </si>
  <si>
    <t>Kaorine</t>
  </si>
  <si>
    <t>Tiboudet</t>
  </si>
  <si>
    <t>Bourrinos</t>
  </si>
  <si>
    <t>Crabicoque</t>
  </si>
  <si>
    <t>Crabaraque</t>
  </si>
  <si>
    <t>Gringolem</t>
  </si>
  <si>
    <t>Golemastoc</t>
  </si>
  <si>
    <t>Munna</t>
  </si>
  <si>
    <t>Mushana</t>
  </si>
  <si>
    <t>Natu</t>
  </si>
  <si>
    <t>Xatu</t>
  </si>
  <si>
    <t>Nounourson</t>
  </si>
  <si>
    <t>Combat</t>
  </si>
  <si>
    <t>Chelours</t>
  </si>
  <si>
    <t>Blizzi</t>
  </si>
  <si>
    <t>Blizzaroi</t>
  </si>
  <si>
    <t>Krabby</t>
  </si>
  <si>
    <t>Krabboss</t>
  </si>
  <si>
    <t>Axoloto</t>
  </si>
  <si>
    <t>Maraiste</t>
  </si>
  <si>
    <t>Écrapince</t>
  </si>
  <si>
    <t>Colhomard</t>
  </si>
  <si>
    <t>Ningale</t>
  </si>
  <si>
    <t>Ninjask</t>
  </si>
  <si>
    <t>Munja</t>
  </si>
  <si>
    <t>Debugant</t>
  </si>
  <si>
    <t>Kicklee</t>
  </si>
  <si>
    <t>Tygnon</t>
  </si>
  <si>
    <t>Kapoera</t>
  </si>
  <si>
    <t>Pandespiègle</t>
  </si>
  <si>
    <t>Pandarbare</t>
  </si>
  <si>
    <t>Tic</t>
  </si>
  <si>
    <t>Clic</t>
  </si>
  <si>
    <t>Cliticlic</t>
  </si>
  <si>
    <t>Apitrini</t>
  </si>
  <si>
    <t>Apireine</t>
  </si>
  <si>
    <t>Archéomire</t>
  </si>
  <si>
    <t>Archéodong</t>
  </si>
  <si>
    <t>Tarsal</t>
  </si>
  <si>
    <t>Fee</t>
  </si>
  <si>
    <t>Kirlia</t>
  </si>
  <si>
    <t>Gardevoir</t>
  </si>
  <si>
    <t>Gallame</t>
  </si>
  <si>
    <t>Baudrive</t>
  </si>
  <si>
    <t>Grodrive</t>
  </si>
  <si>
    <t>Tournicoton</t>
  </si>
  <si>
    <t>Blancoton</t>
  </si>
  <si>
    <t>Ceribou</t>
  </si>
  <si>
    <t>Ceriflor</t>
  </si>
  <si>
    <t>Moufouette</t>
  </si>
  <si>
    <t>Moufflair</t>
  </si>
  <si>
    <t>Tritonde</t>
  </si>
  <si>
    <t>Batracné</t>
  </si>
  <si>
    <t>Crapustule</t>
  </si>
  <si>
    <t>Skelénox</t>
  </si>
  <si>
    <t>Téraclope</t>
  </si>
  <si>
    <t>Noctunoir</t>
  </si>
  <si>
    <t>Machoc</t>
  </si>
  <si>
    <t>Machopeur</t>
  </si>
  <si>
    <t>Mackogneur</t>
  </si>
  <si>
    <t>Fantominus</t>
  </si>
  <si>
    <t>Spectrum</t>
  </si>
  <si>
    <t>Ectoplasma</t>
  </si>
  <si>
    <t>Magicarpe</t>
  </si>
  <si>
    <t>Léviator</t>
  </si>
  <si>
    <t>Poissirène</t>
  </si>
  <si>
    <t>Poissoroy</t>
  </si>
  <si>
    <t>Rémoraid</t>
  </si>
  <si>
    <t>Octillery</t>
  </si>
  <si>
    <t>Kokiyas</t>
  </si>
  <si>
    <t>Crustabri</t>
  </si>
  <si>
    <t>Barpau</t>
  </si>
  <si>
    <t>Milobellus</t>
  </si>
  <si>
    <t>Bargantua</t>
  </si>
  <si>
    <t>Froussardine</t>
  </si>
  <si>
    <t>Concombaffe</t>
  </si>
  <si>
    <t>Miamiasme</t>
  </si>
  <si>
    <t>Miasmax</t>
  </si>
  <si>
    <t>Grillepattes</t>
  </si>
  <si>
    <t>Scolocendre</t>
  </si>
  <si>
    <t>Charbi</t>
  </si>
  <si>
    <t>Wagomine</t>
  </si>
  <si>
    <t>Monthracite</t>
  </si>
  <si>
    <t>Taupiqueur</t>
  </si>
  <si>
    <t>Triopikeur</t>
  </si>
  <si>
    <t>Rototaupe</t>
  </si>
  <si>
    <t>Minotaupe</t>
  </si>
  <si>
    <t>Nodulithe</t>
  </si>
  <si>
    <t>Géolithe</t>
  </si>
  <si>
    <t>Gigalithe</t>
  </si>
  <si>
    <t>Charpenti</t>
  </si>
  <si>
    <t>Ouvrifier</t>
  </si>
  <si>
    <t>Bétochef</t>
  </si>
  <si>
    <t>Chovsourir</t>
  </si>
  <si>
    <t>Rhinolove</t>
  </si>
  <si>
    <t>Sonistrelle</t>
  </si>
  <si>
    <t>Dragon</t>
  </si>
  <si>
    <t>Bruyverne</t>
  </si>
  <si>
    <t>Onix</t>
  </si>
  <si>
    <t>Steelix</t>
  </si>
  <si>
    <t>Embrochet</t>
  </si>
  <si>
    <t>Hastacuda</t>
  </si>
  <si>
    <t>Miaouss</t>
  </si>
  <si>
    <t>Berserkatt</t>
  </si>
  <si>
    <t>Persian</t>
  </si>
  <si>
    <t>Crèmy</t>
  </si>
  <si>
    <t>Charmilly</t>
  </si>
  <si>
    <t>Bombydou</t>
  </si>
  <si>
    <t>Rubombelle</t>
  </si>
  <si>
    <t>Grindur</t>
  </si>
  <si>
    <t>Noacier</t>
  </si>
  <si>
    <t>Pitrouille</t>
  </si>
  <si>
    <t>Banshitrouye</t>
  </si>
  <si>
    <t>Pichu</t>
  </si>
  <si>
    <t>Pikachu</t>
  </si>
  <si>
    <t>Raichu</t>
  </si>
  <si>
    <t>Évoli</t>
  </si>
  <si>
    <t>Aquali</t>
  </si>
  <si>
    <t>Voltali</t>
  </si>
  <si>
    <t>Pyroli</t>
  </si>
  <si>
    <t>Mentali</t>
  </si>
  <si>
    <t>Noctali</t>
  </si>
  <si>
    <t>Phyllali</t>
  </si>
  <si>
    <t>Givrali</t>
  </si>
  <si>
    <t>Nymphali</t>
  </si>
  <si>
    <t>Verpom</t>
  </si>
  <si>
    <t>Pomdrapi</t>
  </si>
  <si>
    <t>Dratatin</t>
  </si>
  <si>
    <t>Psystigri</t>
  </si>
  <si>
    <t>Mistigrix</t>
  </si>
  <si>
    <t>Sucroquin</t>
  </si>
  <si>
    <t>Cupcanaille</t>
  </si>
  <si>
    <t>Fluvetin</t>
  </si>
  <si>
    <t>Cocotine</t>
  </si>
  <si>
    <t>Araqua</t>
  </si>
  <si>
    <t>Tarenbulle</t>
  </si>
  <si>
    <t>Okéoké</t>
  </si>
  <si>
    <t>Qulbutoké</t>
  </si>
  <si>
    <t>Canarticho</t>
  </si>
  <si>
    <t>Palarticho</t>
  </si>
  <si>
    <t>Loupio</t>
  </si>
  <si>
    <t>Lanturn</t>
  </si>
  <si>
    <t>Cradopaud</t>
  </si>
  <si>
    <t>Coatox</t>
  </si>
  <si>
    <t>Baggiguane</t>
  </si>
  <si>
    <t>Baggaïd</t>
  </si>
  <si>
    <t>Limonde</t>
  </si>
  <si>
    <t>Caratroc</t>
  </si>
  <si>
    <t>Barloche</t>
  </si>
  <si>
    <t>Barbicha</t>
  </si>
  <si>
    <t>Sancoki</t>
  </si>
  <si>
    <t>Tritosor</t>
  </si>
  <si>
    <t>Sovkipou</t>
  </si>
  <si>
    <t>Sarmuraï</t>
  </si>
  <si>
    <t>Opermine</t>
  </si>
  <si>
    <t>Golgopathe</t>
  </si>
  <si>
    <t>Corayon</t>
  </si>
  <si>
    <t>Corayôme</t>
  </si>
  <si>
    <t>Grimalin</t>
  </si>
  <si>
    <t>Fourbelin</t>
  </si>
  <si>
    <t>Angoliath</t>
  </si>
  <si>
    <t>Bibichut</t>
  </si>
  <si>
    <t>Chapotus</t>
  </si>
  <si>
    <t>Sorcilence</t>
  </si>
  <si>
    <t>Tritox</t>
  </si>
  <si>
    <t>Malamandre</t>
  </si>
  <si>
    <t>Scalpion</t>
  </si>
  <si>
    <t>Judokrak</t>
  </si>
  <si>
    <t>Karaclée</t>
  </si>
  <si>
    <t>Smogo</t>
  </si>
  <si>
    <t>Smogogo</t>
  </si>
  <si>
    <t>Manzaï</t>
  </si>
  <si>
    <t>Simularbre</t>
  </si>
  <si>
    <t>Mélo</t>
  </si>
  <si>
    <t>Mélofée</t>
  </si>
  <si>
    <t>Mélodelfe</t>
  </si>
  <si>
    <t>Togepi</t>
  </si>
  <si>
    <t>Togetic</t>
  </si>
  <si>
    <t>Togekiss</t>
  </si>
  <si>
    <t>Goinfrex</t>
  </si>
  <si>
    <t>Ronflex</t>
  </si>
  <si>
    <t>Doudouvet</t>
  </si>
  <si>
    <t>Farfaduvet</t>
  </si>
  <si>
    <t>Rhinocorne</t>
  </si>
  <si>
    <t>Rhinoféros</t>
  </si>
  <si>
    <t>Rhinastoc</t>
  </si>
  <si>
    <t>Scrutella</t>
  </si>
  <si>
    <t>Mesmérella</t>
  </si>
  <si>
    <t>Sidérella</t>
  </si>
  <si>
    <t>Nucléos</t>
  </si>
  <si>
    <t>Méios</t>
  </si>
  <si>
    <t>Symbios</t>
  </si>
  <si>
    <t>Carabing</t>
  </si>
  <si>
    <t>Lançargot</t>
  </si>
  <si>
    <t>Escargaume</t>
  </si>
  <si>
    <t>Limaspeed</t>
  </si>
  <si>
    <t>Lewsor</t>
  </si>
  <si>
    <t>Neitram</t>
  </si>
  <si>
    <t>Polarhume</t>
  </si>
  <si>
    <t>Polagriffe</t>
  </si>
  <si>
    <t>Furaiglon</t>
  </si>
  <si>
    <t>Gueriaigle</t>
  </si>
  <si>
    <t>Vostourno</t>
  </si>
  <si>
    <t>Vaututrice</t>
  </si>
  <si>
    <t>Rapion</t>
  </si>
  <si>
    <t>Drascore</t>
  </si>
  <si>
    <t>Funécire</t>
  </si>
  <si>
    <t>Mélancolux</t>
  </si>
  <si>
    <t>Lugulabre</t>
  </si>
  <si>
    <t>Sepiatop</t>
  </si>
  <si>
    <t>Sepiatroce</t>
  </si>
  <si>
    <t>Farfuret</t>
  </si>
  <si>
    <t>Dimoret</t>
  </si>
  <si>
    <t>Ténéfix</t>
  </si>
  <si>
    <t>Mysdibule</t>
  </si>
  <si>
    <t>Maracachi</t>
  </si>
  <si>
    <t>Cryptéro</t>
  </si>
  <si>
    <t>Riolu</t>
  </si>
  <si>
    <t>Lucario</t>
  </si>
  <si>
    <t>Chartor</t>
  </si>
  <si>
    <t>Mimiqui</t>
  </si>
  <si>
    <t>Charibari</t>
  </si>
  <si>
    <t>Pachyradjah</t>
  </si>
  <si>
    <t>Qwilfish</t>
  </si>
  <si>
    <t>Viskuse</t>
  </si>
  <si>
    <t>Moyade</t>
  </si>
  <si>
    <t>Vorastérie</t>
  </si>
  <si>
    <t>Prédastérie</t>
  </si>
  <si>
    <t>Nigosier</t>
  </si>
  <si>
    <t>Toxizap</t>
  </si>
  <si>
    <t>Salarsen</t>
  </si>
  <si>
    <t>Dunaja</t>
  </si>
  <si>
    <t>Dunaconda</t>
  </si>
  <si>
    <t>Hippopotas</t>
  </si>
  <si>
    <t>Hippodocus</t>
  </si>
  <si>
    <t>Fermite</t>
  </si>
  <si>
    <t>Aflamanoir</t>
  </si>
  <si>
    <t>Galvaran</t>
  </si>
  <si>
    <t>Iguolta</t>
  </si>
  <si>
    <t>Brutalibré</t>
  </si>
  <si>
    <t>Kraknoix</t>
  </si>
  <si>
    <t>Vibraninf</t>
  </si>
  <si>
    <t>Libégon</t>
  </si>
  <si>
    <t>Coupenotte</t>
  </si>
  <si>
    <t>Incisache</t>
  </si>
  <si>
    <t>Tranchodon</t>
  </si>
  <si>
    <t>Tutafeh</t>
  </si>
  <si>
    <t>Tutétékri</t>
  </si>
  <si>
    <t>Tutankafer</t>
  </si>
  <si>
    <t>Monorpale</t>
  </si>
  <si>
    <t>Dimoclès</t>
  </si>
  <si>
    <t>Exagide</t>
  </si>
  <si>
    <t>Ponyta</t>
  </si>
  <si>
    <t>Galopa</t>
  </si>
  <si>
    <t>Théffroi</t>
  </si>
  <si>
    <t>Polthégeist</t>
  </si>
  <si>
    <t>Wimessir</t>
  </si>
  <si>
    <t>Brocélôme</t>
  </si>
  <si>
    <t>Desséliande</t>
  </si>
  <si>
    <t>Spododo</t>
  </si>
  <si>
    <t>Lampignon</t>
  </si>
  <si>
    <t>Gouroutan</t>
  </si>
  <si>
    <t>Quartermac</t>
  </si>
  <si>
    <t>Morpeko</t>
  </si>
  <si>
    <t>Hexadron</t>
  </si>
  <si>
    <t>Draïeul</t>
  </si>
  <si>
    <t>Boumata</t>
  </si>
  <si>
    <t>Togedemaru</t>
  </si>
  <si>
    <t>Frissonille</t>
  </si>
  <si>
    <t>Beldeneige</t>
  </si>
  <si>
    <t>Poulpaf</t>
  </si>
  <si>
    <t>Krakos</t>
  </si>
  <si>
    <t>Wattapik</t>
  </si>
  <si>
    <t>Babimanta</t>
  </si>
  <si>
    <t>Démanta</t>
  </si>
  <si>
    <t>Wailmer</t>
  </si>
  <si>
    <t>Wailord</t>
  </si>
  <si>
    <t>Grelaçon</t>
  </si>
  <si>
    <t>Séracrawl</t>
  </si>
  <si>
    <t>Sinistrail</t>
  </si>
  <si>
    <t>Lokhlass</t>
  </si>
  <si>
    <t>Séléroc</t>
  </si>
  <si>
    <t>Solaroc</t>
  </si>
  <si>
    <t>Mime_Jr.</t>
  </si>
  <si>
    <t>M._Mime</t>
  </si>
  <si>
    <t>M._Glaquette</t>
  </si>
  <si>
    <t>Darumarond</t>
  </si>
  <si>
    <t>Darumacho</t>
  </si>
  <si>
    <t>Dolman</t>
  </si>
  <si>
    <t>Bekaglaçon</t>
  </si>
  <si>
    <t>Duralugon</t>
  </si>
  <si>
    <t>Motisma</t>
  </si>
  <si>
    <t>Galvagon</t>
  </si>
  <si>
    <t>Galvagla</t>
  </si>
  <si>
    <t>Hydragon</t>
  </si>
  <si>
    <t>Hydragla</t>
  </si>
  <si>
    <t>Salamèche</t>
  </si>
  <si>
    <t>Reptincel</t>
  </si>
  <si>
    <t>Dracaufeu</t>
  </si>
  <si>
    <t>Silvallié</t>
  </si>
  <si>
    <t>Embrylex</t>
  </si>
  <si>
    <t>Ymphect</t>
  </si>
  <si>
    <t>Tyranocif</t>
  </si>
  <si>
    <t>Solochi</t>
  </si>
  <si>
    <t>Diamat</t>
  </si>
  <si>
    <t>Trioxhydre</t>
  </si>
  <si>
    <t>Mucuscule</t>
  </si>
  <si>
    <t>Muplodocus</t>
  </si>
  <si>
    <t>Bébécaille</t>
  </si>
  <si>
    <t>Écaïd</t>
  </si>
  <si>
    <t>Ékaïser</t>
  </si>
  <si>
    <t>Fantyrm</t>
  </si>
  <si>
    <t>Dispareptil</t>
  </si>
  <si>
    <t>Lanssorien</t>
  </si>
  <si>
    <t>Zacian</t>
  </si>
  <si>
    <t>Zamazenta</t>
  </si>
  <si>
    <t>Éthernatos</t>
  </si>
  <si>
    <t>Champ Psychique</t>
  </si>
  <si>
    <t>Gaz Toxik</t>
  </si>
  <si>
    <t>Strido-Son</t>
  </si>
  <si>
    <t>Rafale Psy</t>
  </si>
  <si>
    <t>Projecteur</t>
  </si>
  <si>
    <t>Mimique</t>
  </si>
  <si>
    <t>Entrave</t>
  </si>
  <si>
    <t>Fulmifer</t>
  </si>
  <si>
    <t>Draco-Rage</t>
  </si>
  <si>
    <t>Essorage</t>
  </si>
  <si>
    <t>Racines</t>
  </si>
  <si>
    <t>Tourmagik</t>
  </si>
  <si>
    <t>Avale</t>
  </si>
  <si>
    <t>Recyclage</t>
  </si>
  <si>
    <t>Abri</t>
  </si>
  <si>
    <t>Escalade</t>
  </si>
  <si>
    <t>Stalagtite</t>
  </si>
  <si>
    <t>Regard Noir</t>
  </si>
  <si>
    <t>Charge-Os</t>
  </si>
  <si>
    <t>Vent Violent</t>
  </si>
  <si>
    <t>Copie Type</t>
  </si>
  <si>
    <t>Vol-Vie</t>
  </si>
  <si>
    <t>Furie</t>
  </si>
  <si>
    <t>Exuviation</t>
  </si>
  <si>
    <t>Jet-Pierres</t>
  </si>
  <si>
    <t>Effort</t>
  </si>
  <si>
    <t>Cognobidon</t>
  </si>
  <si>
    <t>Boule Pollen</t>
  </si>
  <si>
    <t>Onde Folie</t>
  </si>
  <si>
    <t>Photocopie</t>
  </si>
  <si>
    <t>Possessif</t>
  </si>
  <si>
    <t>Conversion 2</t>
  </si>
  <si>
    <t>Griffe</t>
  </si>
  <si>
    <t>Rapace</t>
  </si>
  <si>
    <t>Vendetta</t>
  </si>
  <si>
    <t>Surpuissance</t>
  </si>
  <si>
    <t>Lilliput</t>
  </si>
  <si>
    <t>Dard Mortel</t>
  </si>
  <si>
    <t>Tourniquet</t>
  </si>
  <si>
    <t>Bec Vrille</t>
  </si>
  <si>
    <t>Explosion</t>
  </si>
  <si>
    <t>Lance-Boue</t>
  </si>
  <si>
    <t>Brouhaha</t>
  </si>
  <si>
    <t>Picore</t>
  </si>
  <si>
    <t>Force</t>
  </si>
  <si>
    <t>Ruse</t>
  </si>
  <si>
    <t>Double-Dard</t>
  </si>
  <si>
    <t>Poudreuse</t>
  </si>
  <si>
    <t>Acrobatie</t>
  </si>
  <si>
    <t>Clairvoyance</t>
  </si>
  <si>
    <t>Dard-Venin</t>
  </si>
  <si>
    <t>Poing-Glace</t>
  </si>
  <si>
    <t>Dracogriffe</t>
  </si>
  <si>
    <t>Hurlement</t>
  </si>
  <si>
    <t>Souplesse</t>
  </si>
  <si>
    <t>Vague Psy</t>
  </si>
  <si>
    <t>Tacle Lourd</t>
  </si>
  <si>
    <t>Sacrifice</t>
  </si>
  <si>
    <t>Plaquage</t>
  </si>
  <si>
    <t>Fouet Lianes</t>
  </si>
  <si>
    <t>Chute Glace</t>
  </si>
  <si>
    <t>Griffe Acier</t>
  </si>
  <si>
    <t>Doux Parfum</t>
  </si>
  <si>
    <t>Tunnelier</t>
  </si>
  <si>
    <t>Crocs Givre</t>
  </si>
  <si>
    <t>Balle Graine</t>
  </si>
  <si>
    <t>Contre</t>
  </si>
  <si>
    <t>Aqua-Jet</t>
  </si>
  <si>
    <t>Griffe Ombre</t>
  </si>
  <si>
    <t>Repli</t>
  </si>
  <si>
    <t>Dernier Recours</t>
  </si>
  <si>
    <t>Jet de Sable</t>
  </si>
  <si>
    <t>Picanon</t>
  </si>
  <si>
    <t>Champ Herbu</t>
  </si>
  <si>
    <t>Lance-Flammes</t>
  </si>
  <si>
    <t>Glaciation</t>
  </si>
  <si>
    <t>Acide</t>
  </si>
  <si>
    <t>Dracosouffle</t>
  </si>
  <si>
    <t>Flair</t>
  </si>
  <si>
    <t>Stockage</t>
  </si>
  <si>
    <t>Phytomixeur</t>
  </si>
  <si>
    <t>Luminocanon</t>
  </si>
  <si>
    <t>Croissance</t>
  </si>
  <si>
    <t>Uppercut</t>
  </si>
  <si>
    <t>Tornade</t>
  </si>
  <si>
    <t>Pisto-Poing</t>
  </si>
  <si>
    <t>Cru-Aile</t>
  </si>
  <si>
    <t>Triplattaque</t>
  </si>
  <si>
    <t>Boutefeu</t>
  </si>
  <si>
    <t>Choc Mental</t>
  </si>
  <si>
    <t>Danse Lames</t>
  </si>
  <si>
    <t>Hydroqueue</t>
  </si>
  <si>
    <t>Vive-Attaque</t>
  </si>
  <si>
    <t>Force Poigne</t>
  </si>
  <si>
    <t>Hantise</t>
  </si>
  <si>
    <t>Canon Graine</t>
  </si>
  <si>
    <t>Patience</t>
  </si>
  <si>
    <t>Danse-Fleur</t>
  </si>
  <si>
    <t>Rayon Gemme</t>
  </si>
  <si>
    <t>Poing Ombre</t>
  </si>
  <si>
    <t>Vibra Soin</t>
  </si>
  <si>
    <t>Queue-Poison</t>
  </si>
  <si>
    <t>Torgnoles</t>
  </si>
  <si>
    <t>Picpic</t>
  </si>
  <si>
    <t>Paresse</t>
  </si>
  <si>
    <t>Prescience</t>
  </si>
  <si>
    <t>Feuille Magik</t>
  </si>
  <si>
    <t>Bluff</t>
  </si>
  <si>
    <t>Ombre Nocturne</t>
  </si>
  <si>
    <t>Fertilisation</t>
  </si>
  <si>
    <t>Mania</t>
  </si>
  <si>
    <t>Berceuse</t>
  </si>
  <si>
    <t>Mimi-Queue</t>
  </si>
  <si>
    <t>Pouvoir Antique</t>
  </si>
  <si>
    <t>Implore</t>
  </si>
  <si>
    <t>Onde Vide</t>
  </si>
  <si>
    <t>Cadeau</t>
  </si>
  <si>
    <t>Vibraqua</t>
  </si>
  <si>
    <t>Rugissement</t>
  </si>
  <si>
    <t>Tourbi-Sable</t>
  </si>
  <si>
    <t>Choc Psy</t>
  </si>
  <si>
    <t>Ultrason</t>
  </si>
  <si>
    <t>Tout ou Rien</t>
  </si>
  <si>
    <t>Grincement</t>
  </si>
  <si>
    <t>Tranche</t>
  </si>
  <si>
    <t>Crocs Feu</t>
  </si>
  <si>
    <t>Roulade</t>
  </si>
  <si>
    <t>Marto-Poing</t>
  </si>
  <si>
    <t>Confidence</t>
  </si>
  <si>
    <t>Cavalerie Lourde</t>
  </si>
  <si>
    <t>Ligotage</t>
  </si>
  <si>
    <t>Coupe Psycho</t>
  </si>
  <si>
    <t>Protection</t>
  </si>
  <si>
    <t>Papillodanse</t>
  </si>
  <si>
    <t>Nitrocharge</t>
  </si>
  <si>
    <t>Pilonnage</t>
  </si>
  <si>
    <t>Vampigraine</t>
  </si>
  <si>
    <t>Guillotine</t>
  </si>
  <si>
    <t>Hydrocanon</t>
  </si>
  <si>
    <t>Danse-Lames</t>
  </si>
  <si>
    <t>Escarmouche</t>
  </si>
  <si>
    <t>Affilage</t>
  </si>
  <si>
    <t>Taillade</t>
  </si>
  <si>
    <t>Balayage</t>
  </si>
  <si>
    <t>Close Combat</t>
  </si>
  <si>
    <t>Martobois</t>
  </si>
  <si>
    <t>Garde Large</t>
  </si>
  <si>
    <t>Trempette</t>
  </si>
  <si>
    <t>Octazooka</t>
  </si>
  <si>
    <t>Vent Glace</t>
  </si>
  <si>
    <t>Para-Spore</t>
  </si>
  <si>
    <t>Grimace</t>
  </si>
  <si>
    <t>Coup Double</t>
  </si>
  <si>
    <t>Armure</t>
  </si>
  <si>
    <t>Direct Toxik</t>
  </si>
  <si>
    <t>Mur de Fer</t>
  </si>
  <si>
    <t>Camaraderie</t>
  </si>
  <si>
    <t>Vol-Force</t>
  </si>
  <si>
    <t>Lame de Roc</t>
  </si>
  <si>
    <t>Double Pied</t>
  </si>
  <si>
    <t>Charge</t>
  </si>
  <si>
    <t>Lyophilisation</t>
  </si>
  <si>
    <t>Barrage</t>
  </si>
  <si>
    <t>Hypnose</t>
  </si>
  <si>
    <t>Constriction</t>
  </si>
  <si>
    <t>Stratopercut</t>
  </si>
  <si>
    <t>Reflet</t>
  </si>
  <si>
    <t>Mawashi Geri</t>
  </si>
  <si>
    <t>Ultralaser</t>
  </si>
  <si>
    <t>Coup-Croix</t>
  </si>
  <si>
    <t>Chatouille</t>
  </si>
  <si>
    <t>Boule Roc</t>
  </si>
  <si>
    <t>Projection</t>
  </si>
  <si>
    <t>Dracochoc</t>
  </si>
  <si>
    <t>Voile Miroir</t>
  </si>
  <si>
    <t>Poison-Croix</t>
  </si>
  <si>
    <t>Tonnerre</t>
  </si>
  <si>
    <t>Image</t>
  </si>
  <si>
    <t>Ouistempo-EB.png</t>
  </si>
  <si>
    <t>Badabouin-EB.png</t>
  </si>
  <si>
    <t>Gorythmic-EB.png</t>
  </si>
  <si>
    <t>Flambino-EB.png</t>
  </si>
  <si>
    <t>Lapyro-EB.png</t>
  </si>
  <si>
    <t>Pyrobut-EB.png</t>
  </si>
  <si>
    <t>Larméléon-EB.png</t>
  </si>
  <si>
    <t>Arrozard-EB.png</t>
  </si>
  <si>
    <t>Lézargus-EB.png</t>
  </si>
  <si>
    <t>Larvadar-EB.png</t>
  </si>
  <si>
    <t>Coléodôme-EB.png</t>
  </si>
  <si>
    <t>Astronelle-EB.png</t>
  </si>
  <si>
    <t>Chenipan-RFVF.png</t>
  </si>
  <si>
    <t>Chrysacier-RFVF.png</t>
  </si>
  <si>
    <t>Papilusion-RFVF.png</t>
  </si>
  <si>
    <t>Larvibule-SL.png</t>
  </si>
  <si>
    <t>Chrysapile-SL.png</t>
  </si>
  <si>
    <t>Lucanon-SL.png</t>
  </si>
  <si>
    <t>Hoothoot-RFVF.png</t>
  </si>
  <si>
    <t>Noarfang-HGSS.png</t>
  </si>
  <si>
    <t>Minisange-EB.png</t>
  </si>
  <si>
    <t>Bleuseille-EB.png</t>
  </si>
  <si>
    <t>Corvaillus-EB.png</t>
  </si>
  <si>
    <t>Rongourmand-EB.png</t>
  </si>
  <si>
    <t>Rongrigou-EB.png</t>
  </si>
  <si>
    <t>Poichigeon-NB.png</t>
  </si>
  <si>
    <t>Colombeau-NB.png</t>
  </si>
  <si>
    <t>Déflaisan_(Mâle)-NB.png</t>
  </si>
  <si>
    <t>Goupilou-EB.png</t>
  </si>
  <si>
    <t>Roublenard-EB.png</t>
  </si>
  <si>
    <t>Zigzaton-RS.png</t>
  </si>
  <si>
    <t>Linéon-RS.png</t>
  </si>
  <si>
    <t>Ixon-EB.png</t>
  </si>
  <si>
    <t>Moumouton-EB.png</t>
  </si>
  <si>
    <t>Moumouflon-EB.png</t>
  </si>
  <si>
    <t>Nénupiot-RS.png</t>
  </si>
  <si>
    <t>Lombre-RS.png</t>
  </si>
  <si>
    <t>Ludicolo-RS.png</t>
  </si>
  <si>
    <t>Grainipiot-RS.png</t>
  </si>
  <si>
    <t>Pifeuil-RS.png</t>
  </si>
  <si>
    <t>Tengalice-RS.png</t>
  </si>
  <si>
    <t>Khélocrok-EB.png</t>
  </si>
  <si>
    <t>Torgamord-EB.png</t>
  </si>
  <si>
    <t>Chacripan-NB.png</t>
  </si>
  <si>
    <t>Léopardus-NB.png</t>
  </si>
  <si>
    <t>Voltoutou-EB.png</t>
  </si>
  <si>
    <t>Fulgudog-EB.png</t>
  </si>
  <si>
    <t>Sapereau-XY.png</t>
  </si>
  <si>
    <t>Excavarenne-XY.png</t>
  </si>
  <si>
    <t>Chinchidou-NB.png</t>
  </si>
  <si>
    <t>Pashmilla-NB.png</t>
  </si>
  <si>
    <t>Croquine-SL.png</t>
  </si>
  <si>
    <t>Candine-SL.png</t>
  </si>
  <si>
    <t>Sucreine-SL.png</t>
  </si>
  <si>
    <t>Mystherbe-RFVF.png</t>
  </si>
  <si>
    <t>Ortide-RFVF.png</t>
  </si>
  <si>
    <t>Rafflesia-RFVF.png</t>
  </si>
  <si>
    <t>Joliflor-RFVF.png</t>
  </si>
  <si>
    <t>Rozbouton-DP.png</t>
  </si>
  <si>
    <t>Rosélia-RS.png</t>
  </si>
  <si>
    <t>Roserade-DP.png</t>
  </si>
  <si>
    <t>Goélise-RS.png</t>
  </si>
  <si>
    <t>Bekipan-RS.png</t>
  </si>
  <si>
    <t>Statitik-NB.png</t>
  </si>
  <si>
    <t>Mygavolt-NB.png</t>
  </si>
  <si>
    <t>Dynavolt-RS.png</t>
  </si>
  <si>
    <t>Élecsprint-RS.png</t>
  </si>
  <si>
    <t>Goupix-RFVF.png</t>
  </si>
  <si>
    <t>Feunard-RFVF.png</t>
  </si>
  <si>
    <t>Caninos-RFVF.png</t>
  </si>
  <si>
    <t>Arcanin-RFVF.png</t>
  </si>
  <si>
    <t>Sorbébé-NB.png</t>
  </si>
  <si>
    <t>Sorboul-NB.png</t>
  </si>
  <si>
    <t>Sorbouboul-NB.png</t>
  </si>
  <si>
    <t>Marcacrin-HGSS.png</t>
  </si>
  <si>
    <t>Cochignon-HGSS.png</t>
  </si>
  <si>
    <t>Mammochon-DP.png</t>
  </si>
  <si>
    <t>Cadoizo-HGSS.png</t>
  </si>
  <si>
    <t>Stalgamin-RS.png</t>
  </si>
  <si>
    <t>Oniglali-RS.png</t>
  </si>
  <si>
    <t>Momartik-DP.png</t>
  </si>
  <si>
    <t>Balbuto-RS.png</t>
  </si>
  <si>
    <t>Kaorine-RS.png</t>
  </si>
  <si>
    <t>Tiboudet-SL.png</t>
  </si>
  <si>
    <t>Bourrinos-SL.png</t>
  </si>
  <si>
    <t>Crabicoque-NB.png</t>
  </si>
  <si>
    <t>Crabaraque-NB.png</t>
  </si>
  <si>
    <t>Gringolem-NB.png</t>
  </si>
  <si>
    <t>Golemastoc-NB.png</t>
  </si>
  <si>
    <t>Munna-NB.png</t>
  </si>
  <si>
    <t>Mushana-NB.png</t>
  </si>
  <si>
    <t>Natu-HGSS.png</t>
  </si>
  <si>
    <t>Xatu-HGSS.png</t>
  </si>
  <si>
    <t>Nounourson-SL.png</t>
  </si>
  <si>
    <t>Chelours-SL.png</t>
  </si>
  <si>
    <t>Blizzi-DP.png</t>
  </si>
  <si>
    <t>Blizzaroi-DP.png</t>
  </si>
  <si>
    <t>Krabby-RFVF.png</t>
  </si>
  <si>
    <t>Krabboss-RFVF.png</t>
  </si>
  <si>
    <t>Axoloto-HGSS.png</t>
  </si>
  <si>
    <t>Maraiste-HGSS.png</t>
  </si>
  <si>
    <t>Écrapince-RS.png</t>
  </si>
  <si>
    <t>Colhomard-RS.png</t>
  </si>
  <si>
    <t>Ningale-RS.png</t>
  </si>
  <si>
    <t>Ninjask-RS.png</t>
  </si>
  <si>
    <t>Munja-RS.png</t>
  </si>
  <si>
    <t>Debugant-HGSS.png</t>
  </si>
  <si>
    <t>Kicklee-RFVF.png</t>
  </si>
  <si>
    <t>Tygnon-RFVF.png</t>
  </si>
  <si>
    <t>Kapoera-HGSS.png</t>
  </si>
  <si>
    <t>Pandespiègle-XY.png</t>
  </si>
  <si>
    <t>Pandarbare-XY.png</t>
  </si>
  <si>
    <t>Tic-NB.png</t>
  </si>
  <si>
    <t>Clic-NB.png</t>
  </si>
  <si>
    <t>Cliticlic-NB.png</t>
  </si>
  <si>
    <t>Apitrini-DP.png</t>
  </si>
  <si>
    <t>Apireine-DP.png</t>
  </si>
  <si>
    <t>Archéomire-DP.png</t>
  </si>
  <si>
    <t>Archéodong-DP.png</t>
  </si>
  <si>
    <t>Tarsal-RS.png</t>
  </si>
  <si>
    <t>Kirlia-RS.png</t>
  </si>
  <si>
    <t>Gardevoir-RS.png</t>
  </si>
  <si>
    <t>Gallame-DP.png</t>
  </si>
  <si>
    <t>Baudrive-DP.png</t>
  </si>
  <si>
    <t>Grodrive-DP.png</t>
  </si>
  <si>
    <t>Tournicoton-EB.png</t>
  </si>
  <si>
    <t>Blancoton-EB.png</t>
  </si>
  <si>
    <t>Ceribou-DP.png</t>
  </si>
  <si>
    <t>Ceriflor_(Temps_Couvert)-DP.png</t>
  </si>
  <si>
    <t>Moufouette-DP.png</t>
  </si>
  <si>
    <t>Moufflair-DP.png</t>
  </si>
  <si>
    <t>Tritonde-NB.png</t>
  </si>
  <si>
    <t>Batracné-NB.png</t>
  </si>
  <si>
    <t>Crapustule-NB.png</t>
  </si>
  <si>
    <t>Skelénox-RS.png</t>
  </si>
  <si>
    <t>Téraclope-RS.png</t>
  </si>
  <si>
    <t>Noctunoir-DP.png</t>
  </si>
  <si>
    <t>Machoc-RFVF.png</t>
  </si>
  <si>
    <t>Machopeur-RFVF.png</t>
  </si>
  <si>
    <t>Mackogneur-RFVF.png</t>
  </si>
  <si>
    <t>Fantominus-RFVF.png</t>
  </si>
  <si>
    <t>Spectrum-RFVF.png</t>
  </si>
  <si>
    <t>Ectoplasma-RFVF.png</t>
  </si>
  <si>
    <t>Magicarpe-RFVF.png</t>
  </si>
  <si>
    <t>Léviator-RFVF.png</t>
  </si>
  <si>
    <t>Poissirène-RFVF.png</t>
  </si>
  <si>
    <t>Poissoroy-RFVF.png</t>
  </si>
  <si>
    <t>Rémoraid-HGSS.png</t>
  </si>
  <si>
    <t>Octillery-HGSS.png</t>
  </si>
  <si>
    <t>Kokiyas-RFVF.png</t>
  </si>
  <si>
    <t>Crustabri-RFVF.png</t>
  </si>
  <si>
    <t>Barpau-RS.png</t>
  </si>
  <si>
    <t>Milobellus-RS.png</t>
  </si>
  <si>
    <t>Bargantua_(Bleu)-NB.png</t>
  </si>
  <si>
    <t>Froussardine_(Forme_Solitaire)-SL.png</t>
  </si>
  <si>
    <t>Concombaffe-SL.png</t>
  </si>
  <si>
    <t>Miamiasme-NB.png</t>
  </si>
  <si>
    <t>Miasmax-NB.png</t>
  </si>
  <si>
    <t>Grillepattes-EB.png</t>
  </si>
  <si>
    <t>Scolocendre-EB.png</t>
  </si>
  <si>
    <t>Charbi-EB.png</t>
  </si>
  <si>
    <t>Wagomine-EB.png</t>
  </si>
  <si>
    <t>Monthracite-EB.png</t>
  </si>
  <si>
    <t>Taupiqueur-RFVF.png</t>
  </si>
  <si>
    <t>Triopikeur-RFVF.png</t>
  </si>
  <si>
    <t>Rototaupe-NB.png</t>
  </si>
  <si>
    <t>Minotaupe-NB.png</t>
  </si>
  <si>
    <t>Nodulithe-NB.png</t>
  </si>
  <si>
    <t>Géolithe-NB.png</t>
  </si>
  <si>
    <t>Gigalithe-NB.png</t>
  </si>
  <si>
    <t>Charpenti-NB.png</t>
  </si>
  <si>
    <t>Ouvrifier-NB.png</t>
  </si>
  <si>
    <t>Bétochef-NB.png</t>
  </si>
  <si>
    <t>Chovsourir-NB.png</t>
  </si>
  <si>
    <t>Rhinolove-NB.png</t>
  </si>
  <si>
    <t>Sonistrelle-XY.png</t>
  </si>
  <si>
    <t>Bruyverne-XY.png</t>
  </si>
  <si>
    <t>Onix-RFVF.png</t>
  </si>
  <si>
    <t>Steelix-HGSS.png</t>
  </si>
  <si>
    <t>Embrochet-EB.png</t>
  </si>
  <si>
    <t>Hastacuda-EB.png</t>
  </si>
  <si>
    <t>Miaouss-RFVF.png</t>
  </si>
  <si>
    <t>Berserkatt-EB.png</t>
  </si>
  <si>
    <t>Persian-RFVF.png</t>
  </si>
  <si>
    <t>Crèmy-EB.png</t>
  </si>
  <si>
    <t>Charmilly-EB.png</t>
  </si>
  <si>
    <t>Bombydou-SL.png</t>
  </si>
  <si>
    <t>Rubombelle-SL.png</t>
  </si>
  <si>
    <t>Grindur-NB.png</t>
  </si>
  <si>
    <t>Noacier-NB.png</t>
  </si>
  <si>
    <t>Pitrouille-XY.png</t>
  </si>
  <si>
    <t>Banshitrouye-XY.png</t>
  </si>
  <si>
    <t>Pichu-RFVF.png</t>
  </si>
  <si>
    <t>Pikachu-RFVF.png</t>
  </si>
  <si>
    <t>Raichu-RFVF.png</t>
  </si>
  <si>
    <t>Évoli-RFVF.png</t>
  </si>
  <si>
    <t>Aquali-RFVF.png</t>
  </si>
  <si>
    <t>Voltali-RFVF.png</t>
  </si>
  <si>
    <t>Pyroli-RFVF.png</t>
  </si>
  <si>
    <t>Mentali-RFVF.png</t>
  </si>
  <si>
    <t>Noctali-RFVF.png</t>
  </si>
  <si>
    <t>Phyllali-DP.png</t>
  </si>
  <si>
    <t>Givrali-DP.png</t>
  </si>
  <si>
    <t>Nymphali-XY.png</t>
  </si>
  <si>
    <t>Verpom-EB.png</t>
  </si>
  <si>
    <t>Pomdrapi-EB.png</t>
  </si>
  <si>
    <t>Dratatin-EB.png</t>
  </si>
  <si>
    <t>Psystigri-XY.png</t>
  </si>
  <si>
    <t>Mistigrix_(Mâle)-XY.png</t>
  </si>
  <si>
    <t>Sucroquin-XY.png</t>
  </si>
  <si>
    <t>Cupcanaille-XY.png</t>
  </si>
  <si>
    <t>Fluvetin-XY.png</t>
  </si>
  <si>
    <t>Cocotine-XY.png</t>
  </si>
  <si>
    <t>Araqua-SL.png</t>
  </si>
  <si>
    <t>Tarenbulle-SL.png</t>
  </si>
  <si>
    <t>Okéoké-RS.png</t>
  </si>
  <si>
    <t>Qulbutoké-HGSS.png</t>
  </si>
  <si>
    <t>Canarticho-RFVF.png</t>
  </si>
  <si>
    <t>Palarticho-EB.png</t>
  </si>
  <si>
    <t>Loupio-HGSS.png</t>
  </si>
  <si>
    <t>Lanturn-HGSS.png</t>
  </si>
  <si>
    <t>Cradopaud-DP.png</t>
  </si>
  <si>
    <t>Coatox-DP.png</t>
  </si>
  <si>
    <t>Baggiguane-NB.png</t>
  </si>
  <si>
    <t>Baggaïd-NB.png</t>
  </si>
  <si>
    <t>Limonde-NB.png</t>
  </si>
  <si>
    <t>Caratroc-HGSS.png</t>
  </si>
  <si>
    <t>Barloche-RS.png</t>
  </si>
  <si>
    <t>Barbicha-RS.png</t>
  </si>
  <si>
    <t>Sancoki_(Mer_Orient)-DP.png</t>
  </si>
  <si>
    <t>Tritosor_(Mer_Orient)-DP.png</t>
  </si>
  <si>
    <t>Sovkipou-SL.png</t>
  </si>
  <si>
    <t>Sarmuraï-SL.png</t>
  </si>
  <si>
    <t>Opermine-XY.png</t>
  </si>
  <si>
    <t>Golgopathe-XY.png</t>
  </si>
  <si>
    <t>Corayon-HGSS.png</t>
  </si>
  <si>
    <t>Corayôme-EB.png</t>
  </si>
  <si>
    <t>Grimalin-EB.png</t>
  </si>
  <si>
    <t>Fourbelin-EB.png</t>
  </si>
  <si>
    <t>Angoliath-EB.png</t>
  </si>
  <si>
    <t>Bibichut-EB.png</t>
  </si>
  <si>
    <t>Chapotus-EB.png</t>
  </si>
  <si>
    <t>Sorcilence-EB.png</t>
  </si>
  <si>
    <t>Tritox-SL.png</t>
  </si>
  <si>
    <t>Malamandre-SL.png</t>
  </si>
  <si>
    <t>Scalpion-NB.png</t>
  </si>
  <si>
    <t>Judokrak-NB.png</t>
  </si>
  <si>
    <t>Karaclée-NB.png</t>
  </si>
  <si>
    <t>Smogo-RFVF.png</t>
  </si>
  <si>
    <t>Smogogo-RFVF.png</t>
  </si>
  <si>
    <t>Manzaï-DP.png</t>
  </si>
  <si>
    <t>Simularbre-HGSS.png</t>
  </si>
  <si>
    <t>Mélo-RFVF.png</t>
  </si>
  <si>
    <t>Mélofée-RFVF.png</t>
  </si>
  <si>
    <t>Mélodelfe-RFVF.png</t>
  </si>
  <si>
    <t>Togepi-RFVF.png</t>
  </si>
  <si>
    <t>Togetic-HGSS.png</t>
  </si>
  <si>
    <t>Togekiss-DP.png</t>
  </si>
  <si>
    <t>Goinfrex-DP.png</t>
  </si>
  <si>
    <t>Ronflex-RFVF.png</t>
  </si>
  <si>
    <t>Doudouvet-NB.png</t>
  </si>
  <si>
    <t>Farfaduvet-NB.png</t>
  </si>
  <si>
    <t>Rhinocorne-RFVF.png</t>
  </si>
  <si>
    <t>Rhinoféros-RFVF.png</t>
  </si>
  <si>
    <t>Rhinastoc-DP.png</t>
  </si>
  <si>
    <t>Scrutella-NB.png</t>
  </si>
  <si>
    <t>Mesmérella-NB.png</t>
  </si>
  <si>
    <t>Sidérella-NB.png</t>
  </si>
  <si>
    <t>Nucléos-NB.png</t>
  </si>
  <si>
    <t>Méios-NB.png</t>
  </si>
  <si>
    <t>Symbios-NB.png</t>
  </si>
  <si>
    <t>Carabing-NB.png</t>
  </si>
  <si>
    <t>Lançargot-NB.png</t>
  </si>
  <si>
    <t>Escargaume-NB.png</t>
  </si>
  <si>
    <t>Limaspeed-NB.png</t>
  </si>
  <si>
    <t>Lewsor-NB.png</t>
  </si>
  <si>
    <t>Neitram-NB.png</t>
  </si>
  <si>
    <t>Polarhume-NB.png</t>
  </si>
  <si>
    <t>Polagriffe-NB.png</t>
  </si>
  <si>
    <t>Furaiglon-NB.png</t>
  </si>
  <si>
    <t>Gueriaigle-NB.png</t>
  </si>
  <si>
    <t>Vostourno-NB.png</t>
  </si>
  <si>
    <t>Vaututrice-NB.png</t>
  </si>
  <si>
    <t>Rapion-DP.png</t>
  </si>
  <si>
    <t>Drascore-DP.png</t>
  </si>
  <si>
    <t>Funécire-NB.png</t>
  </si>
  <si>
    <t>Mélancolux-NB.png</t>
  </si>
  <si>
    <t>Lugulabre-NB.png</t>
  </si>
  <si>
    <t>Sepiatop-XY.png</t>
  </si>
  <si>
    <t>Sepiatroce-XY.png</t>
  </si>
  <si>
    <t>Farfuret-RFVF.png</t>
  </si>
  <si>
    <t>Dimoret-DP.png</t>
  </si>
  <si>
    <t>Ténéfix-RS.png</t>
  </si>
  <si>
    <t>Mysdibule-RS.png</t>
  </si>
  <si>
    <t>Maracachi-NB.png</t>
  </si>
  <si>
    <t>Cryptéro-NB.png</t>
  </si>
  <si>
    <t>Riolu-DP.png</t>
  </si>
  <si>
    <t>Lucario-DP.png</t>
  </si>
  <si>
    <t>Chartor-RS.png</t>
  </si>
  <si>
    <t>Mimiqui-SL.png</t>
  </si>
  <si>
    <t>Charibari-EB.png</t>
  </si>
  <si>
    <t>Pachyradjah-EB.png</t>
  </si>
  <si>
    <t>Qwilfish-HGSS.png</t>
  </si>
  <si>
    <t>Viskuse_(Femelle)-NB.png</t>
  </si>
  <si>
    <t>Moyade_(Femelle)-NB.png</t>
  </si>
  <si>
    <t>Vorastérie-SL.png</t>
  </si>
  <si>
    <t>Prédastérie-SL.png</t>
  </si>
  <si>
    <t>Nigosier-EB.png</t>
  </si>
  <si>
    <t>Toxizap-EB.png</t>
  </si>
  <si>
    <t>Salarsen_(Aigüe)-EB.png</t>
  </si>
  <si>
    <t>Dunaja-EB.png</t>
  </si>
  <si>
    <t>Dunaconda-EB.png</t>
  </si>
  <si>
    <t>Hippopotas-DP.png</t>
  </si>
  <si>
    <t>Hippodocus-DP.png</t>
  </si>
  <si>
    <t>Fermite-NB.png</t>
  </si>
  <si>
    <t>Aflamanoir-NB.png</t>
  </si>
  <si>
    <t>Galvaran-XY.png</t>
  </si>
  <si>
    <t>Iguolta-XY.png</t>
  </si>
  <si>
    <t>Brutalibré-XY.png</t>
  </si>
  <si>
    <t>Kraknoix-RS.png</t>
  </si>
  <si>
    <t>Vibraninf-RS.png</t>
  </si>
  <si>
    <t>Libégon-RS.png</t>
  </si>
  <si>
    <t>Coupenotte-NB.png</t>
  </si>
  <si>
    <t>Incisache-NB.png</t>
  </si>
  <si>
    <t>Tranchodon-NB.png</t>
  </si>
  <si>
    <t>Tutafeh-NB.png</t>
  </si>
  <si>
    <t>Tutétékri-EB.png</t>
  </si>
  <si>
    <t>Tutankafer-NB.png</t>
  </si>
  <si>
    <t>Monorpale-XY.png</t>
  </si>
  <si>
    <t>Dimoclès-XY.png</t>
  </si>
  <si>
    <t>Exagide_(Forme_Parade)-XY.png</t>
  </si>
  <si>
    <t>Ponyta-RFVF.png</t>
  </si>
  <si>
    <t>Galopa-RFVF.png</t>
  </si>
  <si>
    <t>Théffroi-EB.png</t>
  </si>
  <si>
    <t>Polthégeist-EB.png</t>
  </si>
  <si>
    <t>Wimessir_(Mâle)-EB.png</t>
  </si>
  <si>
    <t>Brocélôme-XY.png</t>
  </si>
  <si>
    <t>Desséliande-XY.png</t>
  </si>
  <si>
    <t>Spododo-SL.png</t>
  </si>
  <si>
    <t>Lampignon-SL.png</t>
  </si>
  <si>
    <t>Gouroutan-SL.png</t>
  </si>
  <si>
    <t>Quartermac-SL.png</t>
  </si>
  <si>
    <t>Morpeko_(Mode_Rassasié)-EB.png</t>
  </si>
  <si>
    <t>Hexadron-EB.png</t>
  </si>
  <si>
    <t>Draïeul-SL.png</t>
  </si>
  <si>
    <t>Boumata-SL.png</t>
  </si>
  <si>
    <t>Togedemaru-SL.png</t>
  </si>
  <si>
    <t>Frissonille-EB.png</t>
  </si>
  <si>
    <t>Beldeneige-EB.png</t>
  </si>
  <si>
    <t>Poulpaf-EB.png</t>
  </si>
  <si>
    <t>Krakos-EB.png</t>
  </si>
  <si>
    <t>Wattapik-EB.png</t>
  </si>
  <si>
    <t>Babimanta-DP.png</t>
  </si>
  <si>
    <t>Démanta-HGSS.png</t>
  </si>
  <si>
    <t>Wailmer-RS.png</t>
  </si>
  <si>
    <t>Wailord-RS.png</t>
  </si>
  <si>
    <t>Grelaçon-XY.png</t>
  </si>
  <si>
    <t>Séracrawl-XY.png</t>
  </si>
  <si>
    <t>Sinistrail-SL.png</t>
  </si>
  <si>
    <t>Lokhlass-RFVF.png</t>
  </si>
  <si>
    <t>Séléroc-RS.png</t>
  </si>
  <si>
    <t>Solaroc-RS.png</t>
  </si>
  <si>
    <t>Mime_Jr.-DP.png</t>
  </si>
  <si>
    <t>M._Mime-RFVF.png</t>
  </si>
  <si>
    <t>M._Glaquette-EB.png</t>
  </si>
  <si>
    <t>Darumarond-NB.png</t>
  </si>
  <si>
    <t>Darumacho-NB.png</t>
  </si>
  <si>
    <t>Dolman-EB.png</t>
  </si>
  <si>
    <t>Bekaglaçon_(Tête_de_Gel)-EB.png</t>
  </si>
  <si>
    <t>Duralugon-EB.png</t>
  </si>
  <si>
    <t>Motisma_(Forme_Normale)-DP.png</t>
  </si>
  <si>
    <t>Galvagon-EB.png</t>
  </si>
  <si>
    <t>Galvagla-EB.png</t>
  </si>
  <si>
    <t>Hydragon-EB.png</t>
  </si>
  <si>
    <t>Hydragla-EB.png</t>
  </si>
  <si>
    <t>Salamèche-RFVF.png</t>
  </si>
  <si>
    <t>Reptincel-RFVF.png</t>
  </si>
  <si>
    <t>Dracaufeu-RFVF.png</t>
  </si>
  <si>
    <t>Silvallié-SL.png</t>
  </si>
  <si>
    <t>Embrylex-HGSS.png</t>
  </si>
  <si>
    <t>Ymphect-HGSS.png</t>
  </si>
  <si>
    <t>Tyranocif-HGSS.png</t>
  </si>
  <si>
    <t>Solochi-NB.png</t>
  </si>
  <si>
    <t>Diamat-NB.png</t>
  </si>
  <si>
    <t>Trioxhydre-NB.png</t>
  </si>
  <si>
    <t>Mucuscule-XY.png</t>
  </si>
  <si>
    <t>Muplodocus-XY.png</t>
  </si>
  <si>
    <t>Bébécaille-SL.png</t>
  </si>
  <si>
    <t>Écaïd-SL.png</t>
  </si>
  <si>
    <t>Ékaïser-SL.png</t>
  </si>
  <si>
    <t>Fantyrm-EB.png</t>
  </si>
  <si>
    <t>Dispareptil-EB.png</t>
  </si>
  <si>
    <t>Lanssorien-EB.png</t>
  </si>
  <si>
    <t>Zacian_(Épée_Suprême)-EB.png</t>
  </si>
  <si>
    <t>Zamazenta_(Bouclier_Suprême)-EB.png</t>
  </si>
  <si>
    <t>Éthernatos-EB.png</t>
  </si>
  <si>
    <t>Number</t>
  </si>
  <si>
    <t>Id</t>
  </si>
  <si>
    <t>Types</t>
  </si>
  <si>
    <t>Plante Plante</t>
  </si>
  <si>
    <t>Feu Feu</t>
  </si>
  <si>
    <t>Eau Eau</t>
  </si>
  <si>
    <t>Insecte Insecte</t>
  </si>
  <si>
    <t>Insecte Psy</t>
  </si>
  <si>
    <t>Insecte Vol</t>
  </si>
  <si>
    <t>Normal Vol</t>
  </si>
  <si>
    <t>Vol Vol</t>
  </si>
  <si>
    <t>Acier Vol</t>
  </si>
  <si>
    <t>Normal Normal</t>
  </si>
  <si>
    <t>Eau Plante</t>
  </si>
  <si>
    <t>Eau Roche</t>
  </si>
  <si>
    <t>Normal Sol</t>
  </si>
  <si>
    <t>Plante Poison</t>
  </si>
  <si>
    <t>Eau Vol</t>
  </si>
  <si>
    <t>Glace Glace</t>
  </si>
  <si>
    <t>Glace Sol</t>
  </si>
  <si>
    <t>Glace Vol</t>
  </si>
  <si>
    <t>Glace Spectre</t>
  </si>
  <si>
    <t>Psy Sol</t>
  </si>
  <si>
    <t>Sol Sol</t>
  </si>
  <si>
    <t>Insecte Roche</t>
  </si>
  <si>
    <t>Sol Spectre</t>
  </si>
  <si>
    <t>Psy Psy</t>
  </si>
  <si>
    <t>Psy Vol</t>
  </si>
  <si>
    <t>Combat Normal</t>
  </si>
  <si>
    <t>Glace Plante</t>
  </si>
  <si>
    <t>Eau Sol</t>
  </si>
  <si>
    <t>Insecte Sol</t>
  </si>
  <si>
    <t>Insecte Spectre</t>
  </si>
  <si>
    <t>Combat Combat</t>
  </si>
  <si>
    <t>Acier Acier</t>
  </si>
  <si>
    <t>Acier Psy</t>
  </si>
  <si>
    <t>Combat Psy</t>
  </si>
  <si>
    <t>Spectre Vol</t>
  </si>
  <si>
    <t>Spectre Spectre</t>
  </si>
  <si>
    <t>Poison Spectre</t>
  </si>
  <si>
    <t>Eau Glace</t>
  </si>
  <si>
    <t>Poison Poison</t>
  </si>
  <si>
    <t>Feu Insecte</t>
  </si>
  <si>
    <t>Roche Roche</t>
  </si>
  <si>
    <t>Feu Roche</t>
  </si>
  <si>
    <t>Acier Sol</t>
  </si>
  <si>
    <t>Dragon Vol</t>
  </si>
  <si>
    <t>Roche Sol</t>
  </si>
  <si>
    <t>Acier Plante</t>
  </si>
  <si>
    <t>Plante Spectre</t>
  </si>
  <si>
    <t>Dragon Plante</t>
  </si>
  <si>
    <t>Eau Insecte</t>
  </si>
  <si>
    <t>Combat Poison</t>
  </si>
  <si>
    <t>Feu Poison</t>
  </si>
  <si>
    <t>Acier Insecte</t>
  </si>
  <si>
    <t>Insecte Poison</t>
  </si>
  <si>
    <t>Feu Spectre</t>
  </si>
  <si>
    <t>Acier Combat</t>
  </si>
  <si>
    <t>Eau Poison</t>
  </si>
  <si>
    <t>Eau Spectre</t>
  </si>
  <si>
    <t>Combat Vol</t>
  </si>
  <si>
    <t>Dragon Sol</t>
  </si>
  <si>
    <t>Dragon Dragon</t>
  </si>
  <si>
    <t>Acier Spectre</t>
  </si>
  <si>
    <t>Normal Psy</t>
  </si>
  <si>
    <t>Dragon Normal</t>
  </si>
  <si>
    <t>Dragon Feu</t>
  </si>
  <si>
    <t>Glace Insecte</t>
  </si>
  <si>
    <t>Psy Roche</t>
  </si>
  <si>
    <t>Glace Psy</t>
  </si>
  <si>
    <t>Acier Dragon</t>
  </si>
  <si>
    <t>Electrik Spectre</t>
  </si>
  <si>
    <t>Dragon Eau</t>
  </si>
  <si>
    <t>Feu Vol</t>
  </si>
  <si>
    <t>Combat Dragon</t>
  </si>
  <si>
    <t>Dragon Spectre</t>
  </si>
  <si>
    <t>Acier Fee</t>
  </si>
  <si>
    <t>Dragon Poison</t>
  </si>
  <si>
    <t>Competence1</t>
  </si>
  <si>
    <t>Competence2</t>
  </si>
  <si>
    <t>Tambour Battant</t>
  </si>
  <si>
    <t>Ballon Brûlant</t>
  </si>
  <si>
    <t>Survinsecte</t>
  </si>
  <si>
    <t>Pistolet à O</t>
  </si>
  <si>
    <t>Hâte</t>
  </si>
  <si>
    <t>Botte Sucrette</t>
  </si>
  <si>
    <t>Toile Gluante</t>
  </si>
  <si>
    <t>Vent Mauvais</t>
  </si>
  <si>
    <t>Engrenage</t>
  </si>
  <si>
    <t>Feuillage</t>
  </si>
  <si>
    <t>Spore Coton</t>
  </si>
  <si>
    <t>Goudronnage</t>
  </si>
  <si>
    <t>Bang Sonique</t>
  </si>
  <si>
    <t>Tatamigaeshi</t>
  </si>
  <si>
    <t>Roc-Boulet</t>
  </si>
  <si>
    <t>Sheauriken</t>
  </si>
  <si>
    <t>Cotogarde</t>
  </si>
  <si>
    <t>Œil Miracle</t>
  </si>
  <si>
    <t>Blockhaus</t>
  </si>
  <si>
    <t>Encornebois</t>
  </si>
  <si>
    <t>Octoprise</t>
  </si>
  <si>
    <t>Coup Varia-Type</t>
  </si>
  <si>
    <t>Anti-Soin</t>
  </si>
  <si>
    <t>CType1</t>
  </si>
  <si>
    <t>Category1</t>
  </si>
  <si>
    <t>Power1</t>
  </si>
  <si>
    <t>Accuracy1</t>
  </si>
  <si>
    <t>CType2</t>
  </si>
  <si>
    <t>Category2</t>
  </si>
  <si>
    <t>Power2</t>
  </si>
  <si>
    <t>Accuracy2</t>
  </si>
  <si>
    <t>Chargeur</t>
  </si>
  <si>
    <t>Larcin</t>
  </si>
  <si>
    <t>Câlinerie</t>
  </si>
  <si>
    <t>Feinte</t>
  </si>
  <si>
    <t>Regard Touchant</t>
  </si>
  <si>
    <t>Machination</t>
  </si>
  <si>
    <t>Morsure</t>
  </si>
  <si>
    <t>Pouvoir Lunaire</t>
  </si>
  <si>
    <t>Rayon Lune</t>
  </si>
  <si>
    <t>Brume Capiteuse</t>
  </si>
  <si>
    <t>Poursuite</t>
  </si>
  <si>
    <t>Voix Enjôleuse</t>
  </si>
  <si>
    <t>Fourbette</t>
  </si>
  <si>
    <t>Centrifugifle</t>
  </si>
  <si>
    <t>Croco Larme</t>
  </si>
  <si>
    <t>Embargo</t>
  </si>
  <si>
    <t>Aiguisage</t>
  </si>
  <si>
    <t>Passe-Passe</t>
  </si>
  <si>
    <t>Champ Brumeux</t>
  </si>
  <si>
    <t>Coup Bas</t>
  </si>
  <si>
    <t>Empty</t>
  </si>
  <si>
    <t>Bulbizarre</t>
  </si>
  <si>
    <t>Bulbizarre-RFVF.png</t>
  </si>
  <si>
    <t>Herbizarre</t>
  </si>
  <si>
    <t>Herbizarre-RFVF.png</t>
  </si>
  <si>
    <t>Florizarre</t>
  </si>
  <si>
    <t>Florizarre-RFVF.png</t>
  </si>
  <si>
    <t>Carapuce</t>
  </si>
  <si>
    <t>Carapuce-RFVF.png</t>
  </si>
  <si>
    <t>Carabaffe</t>
  </si>
  <si>
    <t>Carabaffe-RFVF.png</t>
  </si>
  <si>
    <t>Tortank</t>
  </si>
  <si>
    <t>Tortank-RFVF.png</t>
  </si>
  <si>
    <t>Aspicot</t>
  </si>
  <si>
    <t>Aspicot-RFVF.png</t>
  </si>
  <si>
    <t>Coconfort</t>
  </si>
  <si>
    <t>Coconfort-RFVF.png</t>
  </si>
  <si>
    <t>Dardargnan</t>
  </si>
  <si>
    <t>Dardargnan-RFVF.png</t>
  </si>
  <si>
    <t>Roucool</t>
  </si>
  <si>
    <t>Roucool-RFVF.png</t>
  </si>
  <si>
    <t>Roucoups</t>
  </si>
  <si>
    <t>Roucoups-RFVF.png</t>
  </si>
  <si>
    <t>Roucarnage</t>
  </si>
  <si>
    <t>Roucarnage-RFVF.png</t>
  </si>
  <si>
    <t>Rattata</t>
  </si>
  <si>
    <t>Rattata-RFVF.png</t>
  </si>
  <si>
    <t>Rattatac</t>
  </si>
  <si>
    <t>Rattatac-RFVF.png</t>
  </si>
  <si>
    <t>Piafabec</t>
  </si>
  <si>
    <t>Piafabec-RFVF.png</t>
  </si>
  <si>
    <t>Rapasdepic</t>
  </si>
  <si>
    <t>Rapasdepic-RFVF.png</t>
  </si>
  <si>
    <t>Abo</t>
  </si>
  <si>
    <t>Abo-RFVF.png</t>
  </si>
  <si>
    <t>Arbok</t>
  </si>
  <si>
    <t>Mâchouille</t>
  </si>
  <si>
    <t>Arbok-RFVF.png</t>
  </si>
  <si>
    <t>Sabelette</t>
  </si>
  <si>
    <t>Sabelette-RFVF.png</t>
  </si>
  <si>
    <t>Sablaireau</t>
  </si>
  <si>
    <t>Sablaireau-RFVF.png</t>
  </si>
  <si>
    <t>Nidoran♀</t>
  </si>
  <si>
    <t>Nidoran♀-RFVF.png</t>
  </si>
  <si>
    <t>Nidorina</t>
  </si>
  <si>
    <t>Nidorina-RFVF.png</t>
  </si>
  <si>
    <t>Poison Sol</t>
  </si>
  <si>
    <t>Nidoqueen</t>
  </si>
  <si>
    <t>Nidoqueen-RFVF.png</t>
  </si>
  <si>
    <t>Nidoran♂</t>
  </si>
  <si>
    <t>Nidoran♂-RFVF.png</t>
  </si>
  <si>
    <t>Nidorino</t>
  </si>
  <si>
    <t>Nidorino-RFVF.png</t>
  </si>
  <si>
    <t>Nidoking</t>
  </si>
  <si>
    <t>Nidoking-RFVF.png</t>
  </si>
  <si>
    <t>Rondoudou</t>
  </si>
  <si>
    <t>Rondoudou-RFVF.png</t>
  </si>
  <si>
    <t>Grodoudou</t>
  </si>
  <si>
    <t>Grodoudou-RFVF.png</t>
  </si>
  <si>
    <t>Poison Vol</t>
  </si>
  <si>
    <t>Nosferapti</t>
  </si>
  <si>
    <t>Nosferapti-RFVF.png</t>
  </si>
  <si>
    <t>Nosferalto</t>
  </si>
  <si>
    <t>Nosferalto-RFVF.png</t>
  </si>
  <si>
    <t>Insecte Plante</t>
  </si>
  <si>
    <t>Paras</t>
  </si>
  <si>
    <t>Paras-RFVF.png</t>
  </si>
  <si>
    <t>Parasect</t>
  </si>
  <si>
    <t>Parasect-RFVF.png</t>
  </si>
  <si>
    <t>Mimitoss</t>
  </si>
  <si>
    <t>Mimitoss-RFVF.png</t>
  </si>
  <si>
    <t>Aéromite</t>
  </si>
  <si>
    <t>Aéromite-RFVF.png</t>
  </si>
  <si>
    <t>Psykokwak</t>
  </si>
  <si>
    <t>Psykokwak-RFVF.png</t>
  </si>
  <si>
    <t>Akwakwak</t>
  </si>
  <si>
    <t>Akwakwak-RFVF.png</t>
  </si>
  <si>
    <t>Férosinge</t>
  </si>
  <si>
    <t>Férosinge-RFVF.png</t>
  </si>
  <si>
    <t>Colossinge</t>
  </si>
  <si>
    <t>Colossinge-RFVF.png</t>
  </si>
  <si>
    <t>Ptitard</t>
  </si>
  <si>
    <t>Ptitard-RFVF.png</t>
  </si>
  <si>
    <t>Têtarte</t>
  </si>
  <si>
    <t>Têtarte-RFVF.png</t>
  </si>
  <si>
    <t>Combat Eau</t>
  </si>
  <si>
    <t>Tartard</t>
  </si>
  <si>
    <t>Tartard-RFVF.png</t>
  </si>
  <si>
    <t>Abra</t>
  </si>
  <si>
    <t>Abra-RFVF.png</t>
  </si>
  <si>
    <t>Kadabra</t>
  </si>
  <si>
    <t>Kadabra-RFVF.png</t>
  </si>
  <si>
    <t>Alakazam</t>
  </si>
  <si>
    <t>Alakazam-RFVF.png</t>
  </si>
  <si>
    <t>Chétiflor</t>
  </si>
  <si>
    <t>Chétiflor-RFVF.png</t>
  </si>
  <si>
    <t>Boustiflor</t>
  </si>
  <si>
    <t>Boustiflor-RFVF.png</t>
  </si>
  <si>
    <t>Empiflor</t>
  </si>
  <si>
    <t>Empiflor-RFVF.png</t>
  </si>
  <si>
    <t>Tentacool</t>
  </si>
  <si>
    <t>Tentacool-RFVF.png</t>
  </si>
  <si>
    <t>Tentacruel</t>
  </si>
  <si>
    <t>Tentacruel-RFVF.png</t>
  </si>
  <si>
    <t>Racaillou</t>
  </si>
  <si>
    <t>Racaillou-RFVF.png</t>
  </si>
  <si>
    <t>Gravalanch</t>
  </si>
  <si>
    <t>Gravalanch-RFVF.png</t>
  </si>
  <si>
    <t>Grolem</t>
  </si>
  <si>
    <t>Grolem-RFVF.png</t>
  </si>
  <si>
    <t>Eau Psy</t>
  </si>
  <si>
    <t>Ramoloss</t>
  </si>
  <si>
    <t>Ramoloss-RFVF.png</t>
  </si>
  <si>
    <t>Flagadoss</t>
  </si>
  <si>
    <t>Flagadoss-RFVF.png</t>
  </si>
  <si>
    <t>Magnéti</t>
  </si>
  <si>
    <t>Magnéti-RFVF.png</t>
  </si>
  <si>
    <t>Magnéton</t>
  </si>
  <si>
    <t>Magnéton-RFVF.png</t>
  </si>
  <si>
    <t>Doduo</t>
  </si>
  <si>
    <t>Doduo-RFVF.png</t>
  </si>
  <si>
    <t>Dodrio</t>
  </si>
  <si>
    <t>Dodrio-RFVF.png</t>
  </si>
  <si>
    <t>Otaria</t>
  </si>
  <si>
    <t>Otaria-RFVF.png</t>
  </si>
  <si>
    <t>Lamantine</t>
  </si>
  <si>
    <t>Lamantine-RFVF.png</t>
  </si>
  <si>
    <t>Tadmorv</t>
  </si>
  <si>
    <t>Tadmorv-RFVF.png</t>
  </si>
  <si>
    <t>Grotadmorv</t>
  </si>
  <si>
    <t>Grotadmorv-RFVF.png</t>
  </si>
  <si>
    <t>Soporifik</t>
  </si>
  <si>
    <t>Soporifik-RFVF.png</t>
  </si>
  <si>
    <t>Hypnomade</t>
  </si>
  <si>
    <t>Hypnomade-RFVF.png</t>
  </si>
  <si>
    <t>Voltorbe</t>
  </si>
  <si>
    <t>Voltorbe-RFVF.png</t>
  </si>
  <si>
    <t>Électrode</t>
  </si>
  <si>
    <t>Électrode-RFVF.png</t>
  </si>
  <si>
    <t>Plante Psy</t>
  </si>
  <si>
    <t>Noeunoeuf</t>
  </si>
  <si>
    <t>Noeunoeuf-RFVF.png</t>
  </si>
  <si>
    <t>Noadkoko</t>
  </si>
  <si>
    <t>Noadkoko-RFVF.png</t>
  </si>
  <si>
    <t>Osselait</t>
  </si>
  <si>
    <t>Osselait-RFVF.png</t>
  </si>
  <si>
    <t>Ossatueur</t>
  </si>
  <si>
    <t>Ossatueur-RFVF.png</t>
  </si>
  <si>
    <t>Excelangue</t>
  </si>
  <si>
    <t>Excelangue-RFVF.png</t>
  </si>
  <si>
    <t>Leveinard</t>
  </si>
  <si>
    <t>Leveinard-RFVF.png</t>
  </si>
  <si>
    <t>Saquedeneu</t>
  </si>
  <si>
    <t>Saquedeneu-RFVF.png</t>
  </si>
  <si>
    <t>Kangourex</t>
  </si>
  <si>
    <t>Kangourex-RFVF.png</t>
  </si>
  <si>
    <t>Hypotrempe</t>
  </si>
  <si>
    <t>Hypotrempe-RFVF.png</t>
  </si>
  <si>
    <t>Hypocéan</t>
  </si>
  <si>
    <t>Hypocéan-RFVF.png</t>
  </si>
  <si>
    <t>Stari</t>
  </si>
  <si>
    <t>Stari-RFVF.png</t>
  </si>
  <si>
    <t>Staross</t>
  </si>
  <si>
    <t>Staross-RFVF.png</t>
  </si>
  <si>
    <t>Insécateur</t>
  </si>
  <si>
    <t>Insécateur-RFVF.png</t>
  </si>
  <si>
    <t>Lippoutou</t>
  </si>
  <si>
    <t>Vampibaiser</t>
  </si>
  <si>
    <t>Lippoutou-RFVF.png</t>
  </si>
  <si>
    <t>Élektek</t>
  </si>
  <si>
    <t>Élektek-RFVF.png</t>
  </si>
  <si>
    <t>Magmar</t>
  </si>
  <si>
    <t>Magmar-RFVF.png</t>
  </si>
  <si>
    <t>Scarabrute</t>
  </si>
  <si>
    <t>Scarabrute-RFVF.png</t>
  </si>
  <si>
    <t>Tauros</t>
  </si>
  <si>
    <t>Tauros-RFVF.png</t>
  </si>
  <si>
    <t>Porygon</t>
  </si>
  <si>
    <t>Porygon-RFVF.png</t>
  </si>
  <si>
    <t>Amonita</t>
  </si>
  <si>
    <t>Amonita-RFVF.png</t>
  </si>
  <si>
    <t>Amonistar</t>
  </si>
  <si>
    <t>Amonistar-RFVF.png</t>
  </si>
  <si>
    <t>Kabuto</t>
  </si>
  <si>
    <t>Kabuto-RFVF.png</t>
  </si>
  <si>
    <t>Kabutops</t>
  </si>
  <si>
    <t>Tranche-Nuit</t>
  </si>
  <si>
    <t>Kabutops-RFVF.png</t>
  </si>
  <si>
    <t>Roche Vol</t>
  </si>
  <si>
    <t>Ptéra</t>
  </si>
  <si>
    <t>Ptéra-RFVF.png</t>
  </si>
  <si>
    <t>Artikodin</t>
  </si>
  <si>
    <t>Artikodin-RFVF.png</t>
  </si>
  <si>
    <t>Électhor</t>
  </si>
  <si>
    <t>Électhor-RFVF.png</t>
  </si>
  <si>
    <t>Sulfura</t>
  </si>
  <si>
    <t>Sulfura-RFVF.png</t>
  </si>
  <si>
    <t>Minidraco</t>
  </si>
  <si>
    <t>Minidraco-RFVF.png</t>
  </si>
  <si>
    <t>Draco</t>
  </si>
  <si>
    <t>Draco-RFVF.png</t>
  </si>
  <si>
    <t>Dracolosse</t>
  </si>
  <si>
    <t>Dracolosse-RFVF.png</t>
  </si>
  <si>
    <t>Mewtwo</t>
  </si>
  <si>
    <t>Mewtwo-RFVF.png</t>
  </si>
  <si>
    <t>Mew</t>
  </si>
  <si>
    <t>Mew-RFVF.png</t>
  </si>
  <si>
    <t>1/2</t>
  </si>
  <si>
    <t>1/4</t>
  </si>
  <si>
    <t>Scalproie</t>
  </si>
  <si>
    <t>Métamorph</t>
  </si>
  <si>
    <t>Morphing</t>
  </si>
  <si>
    <t>Métamorph-RFVF.png</t>
  </si>
  <si>
    <t>Type:0</t>
  </si>
  <si>
    <t>Colimucus</t>
  </si>
  <si>
    <t>Scalproie-NB.png</t>
  </si>
  <si>
    <t>Colimucus-XY.png</t>
  </si>
  <si>
    <t>Groz'Yeux</t>
  </si>
  <si>
    <t>Boul'Armure</t>
  </si>
  <si>
    <t>Moi d'Abord</t>
  </si>
  <si>
    <t>Coup d'Boule</t>
  </si>
  <si>
    <t>Empal'Korne</t>
  </si>
  <si>
    <t>Koud'Korne</t>
  </si>
  <si>
    <t>Coup d'Main</t>
  </si>
  <si>
    <t>Lame d'Air</t>
  </si>
  <si>
    <t>Tranch'Herbe</t>
  </si>
  <si>
    <t>Coud'Boue</t>
  </si>
  <si>
    <t>Coup d'Jus</t>
  </si>
  <si>
    <t>Feu d'Enfer</t>
  </si>
  <si>
    <t>Bouclier</t>
  </si>
  <si>
    <t>Brouillard</t>
  </si>
  <si>
    <t>Puissance</t>
  </si>
  <si>
    <t>Charme</t>
  </si>
  <si>
    <t>Riposte</t>
  </si>
  <si>
    <t>Verrouillage</t>
  </si>
  <si>
    <t>Aurore</t>
  </si>
  <si>
    <t>Balance</t>
  </si>
  <si>
    <t>Blocage</t>
  </si>
  <si>
    <t>Dice1</t>
  </si>
  <si>
    <t>Dice2</t>
  </si>
  <si>
    <t>Ecras'Face</t>
  </si>
  <si>
    <t>Eclair</t>
  </si>
  <si>
    <t>Eclate Griffe</t>
  </si>
  <si>
    <t>Etonnement</t>
  </si>
  <si>
    <t>Electrisation</t>
  </si>
  <si>
    <t>Crocs Eclair</t>
  </si>
  <si>
    <t>Cage-Eclair</t>
  </si>
  <si>
    <t>Etreinte</t>
  </si>
  <si>
    <t>Ecume</t>
  </si>
  <si>
    <t>Ecrasement</t>
  </si>
  <si>
    <t>Eructation</t>
  </si>
  <si>
    <t>Choc Emotionnel</t>
  </si>
  <si>
    <t>Eclate-Roc</t>
  </si>
  <si>
    <t>Zone Etrange</t>
  </si>
  <si>
    <t>Etincelle</t>
  </si>
  <si>
    <t>Ondes Etranges</t>
  </si>
  <si>
    <t>Echo</t>
  </si>
  <si>
    <t>Tir de Precision</t>
  </si>
  <si>
    <t>Secretion</t>
  </si>
  <si>
    <t>Devorêve</t>
  </si>
  <si>
    <t>Pique</t>
  </si>
  <si>
    <t>Megacorne</t>
  </si>
  <si>
    <t>Mega-Sangsue</t>
  </si>
  <si>
    <t>Aromatherapie</t>
  </si>
  <si>
    <t>Pietisol</t>
  </si>
  <si>
    <t>Meteores</t>
  </si>
  <si>
    <t>Frenesie</t>
  </si>
  <si>
    <t>Teleport</t>
  </si>
  <si>
    <t>Telekinesie</t>
  </si>
  <si>
    <t>Champ Electrifie</t>
  </si>
  <si>
    <t>Malediction</t>
  </si>
  <si>
    <t>Elecanon</t>
  </si>
  <si>
    <t>Buee Noire</t>
  </si>
  <si>
    <t>Lechouille</t>
  </si>
  <si>
    <t>Magne-Contrôle</t>
  </si>
  <si>
    <t>Zenith</t>
  </si>
  <si>
    <t>Force Ajoutee</t>
  </si>
  <si>
    <t>Puredpois</t>
  </si>
  <si>
    <t>Detricanon</t>
  </si>
  <si>
    <t>Execu-Son</t>
  </si>
  <si>
    <t>Vent Feerique</t>
  </si>
  <si>
    <t>Megafouet</t>
  </si>
  <si>
    <t>Prevention</t>
  </si>
  <si>
    <t>Detrempage</t>
  </si>
  <si>
    <t>Fleau</t>
  </si>
  <si>
    <t>Seduction</t>
  </si>
  <si>
    <t>Pico-Defense</t>
  </si>
  <si>
    <t>Gicledo</t>
  </si>
  <si>
    <t>Ombre Portee</t>
  </si>
  <si>
    <t>Theremonie</t>
  </si>
  <si>
    <t>Megaphone</t>
  </si>
  <si>
    <t>Vibrecaille</t>
  </si>
  <si>
    <t>Mur Lumiere</t>
  </si>
  <si>
    <t>Flammeche</t>
  </si>
  <si>
    <t>Damocles</t>
  </si>
  <si>
    <t>Piege de Venin</t>
  </si>
  <si>
    <t>Prelevem. Destin</t>
  </si>
  <si>
    <t>Vent Arriere</t>
  </si>
  <si>
    <t>Poing Comete</t>
  </si>
  <si>
    <t>Apres Vous</t>
  </si>
  <si>
    <t>Aurasphere</t>
  </si>
  <si>
    <t>Colere</t>
  </si>
  <si>
    <t>Allegement</t>
  </si>
  <si>
    <t>Harcelement</t>
  </si>
  <si>
    <t>Draco-Fleches</t>
  </si>
  <si>
    <t>Evolution</t>
  </si>
  <si>
    <t>Evolue avec 2 super bonbons en</t>
  </si>
  <si>
    <t>Evolue avec 1 super bonbons en</t>
  </si>
  <si>
    <t>Evolue avec "Pierre Foudre" en</t>
  </si>
  <si>
    <t>Evolue avec "Pierre Lune" en</t>
  </si>
  <si>
    <t>Evolue avec "Pierre Feu" en</t>
  </si>
  <si>
    <t>Evolue avec "Pierre Eau" en</t>
  </si>
  <si>
    <t>Evolue avec "Pierre Plante" en</t>
  </si>
  <si>
    <t>Nostenfer</t>
  </si>
  <si>
    <t>Evolue avec "Bonbon Bonheur" en</t>
  </si>
  <si>
    <t>Evolue avec 3 super bonbons en</t>
  </si>
  <si>
    <t>Evolue avec "Pierre Eclat" en</t>
  </si>
  <si>
    <t>Evolue avec"Ecrasement" en</t>
  </si>
  <si>
    <t>EvolutionDescription</t>
  </si>
  <si>
    <t>Competence2Description</t>
  </si>
  <si>
    <t>Competence1Description</t>
  </si>
  <si>
    <t>Evolue differemment selon la pierre ou le bonbon donne.</t>
  </si>
  <si>
    <t>Doux Baiser</t>
  </si>
  <si>
    <t>Evolue apres echange en</t>
  </si>
  <si>
    <t>Evolue avec 4 super bonbons en</t>
  </si>
  <si>
    <t>Echange avec "Bonbon Evolution"</t>
  </si>
  <si>
    <t>Evolue avec "Roulade" en</t>
  </si>
  <si>
    <t>Coudlangue</t>
  </si>
  <si>
    <t>Leuphorie</t>
  </si>
  <si>
    <t>Evolue avec "Pouvoir Antique"</t>
  </si>
  <si>
    <t>Bouldeneu</t>
  </si>
  <si>
    <t>Evolue avec "Bonbon Echange"</t>
  </si>
  <si>
    <t>Porygon2</t>
  </si>
  <si>
    <t>Ninjask et Munja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</si>
  <si>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</si>
  <si>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</si>
  <si>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</si>
  <si>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</si>
  <si>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</si>
  <si>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</si>
  <si>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</si>
  <si>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</si>
  <si>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</si>
  <si>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</si>
  <si>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</si>
  <si>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</si>
  <si>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</si>
  <si>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</si>
  <si>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</si>
  <si>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</si>
  <si>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</si>
  <si>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</si>
  <si>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</si>
  <si>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</si>
  <si>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</si>
  <si>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</si>
  <si>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</si>
  <si>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</si>
  <si>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</si>
  <si>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Electrik Electrik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</si>
  <si>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</si>
  <si>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</si>
  <si>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</si>
  <si>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</si>
  <si>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</si>
  <si>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</si>
  <si>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</si>
  <si>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</si>
  <si>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</si>
  <si>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</si>
  <si>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Fee Fee</t>
  </si>
  <si>
    <t>#036</t>
  </si>
  <si>
    <t>#037</t>
  </si>
  <si>
    <t>#038</t>
  </si>
  <si>
    <t>#039</t>
  </si>
  <si>
    <t>Fee Normal</t>
  </si>
  <si>
    <t>#040</t>
  </si>
  <si>
    <t>Calinerie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</si>
  <si>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</si>
  <si>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</si>
  <si>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</si>
  <si>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</si>
  <si>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</si>
  <si>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</si>
  <si>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</si>
  <si>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</si>
  <si>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</si>
  <si>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</si>
  <si>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</si>
  <si>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</si>
  <si>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Miaouss_de_Galar</t>
  </si>
  <si>
    <t>Miaouss_de_Galar-EB.png</t>
  </si>
  <si>
    <t>#053</t>
  </si>
  <si>
    <t>#054</t>
  </si>
  <si>
    <t>#055</t>
  </si>
  <si>
    <t>#056</t>
  </si>
  <si>
    <t>#057</t>
  </si>
  <si>
    <t>#058</t>
  </si>
  <si>
    <t>#059</t>
  </si>
  <si>
    <t>#060</t>
  </si>
  <si>
    <t>Pistolet a O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</si>
  <si>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</si>
  <si>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</si>
  <si>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</si>
  <si>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</si>
  <si>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</si>
  <si>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</si>
  <si>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</si>
  <si>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</si>
  <si>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</si>
  <si>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</si>
  <si>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</si>
  <si>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</si>
  <si>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</si>
  <si>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</si>
  <si>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</si>
  <si>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</si>
  <si>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</si>
  <si>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Ponyta_de_Galar</t>
  </si>
  <si>
    <t>Ponyta_de_Galar-EB.png</t>
  </si>
  <si>
    <t>#078</t>
  </si>
  <si>
    <t>Fee Psy</t>
  </si>
  <si>
    <t>Galopa_de_Galar</t>
  </si>
  <si>
    <t>Galopa_de_Galar-EB.png</t>
  </si>
  <si>
    <t>#079</t>
  </si>
  <si>
    <t>Baillement</t>
  </si>
  <si>
    <t>#080</t>
  </si>
  <si>
    <t>#081</t>
  </si>
  <si>
    <t>Acier Electrik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</si>
  <si>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</si>
  <si>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</si>
  <si>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</si>
  <si>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</si>
  <si>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</si>
  <si>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</si>
  <si>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</si>
  <si>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</si>
  <si>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</si>
  <si>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</si>
  <si>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</si>
  <si>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</si>
  <si>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</si>
  <si>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</si>
  <si>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</si>
  <si>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</si>
  <si>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</si>
  <si>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</si>
  <si>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</si>
  <si>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</si>
  <si>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Magne-Controle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</si>
  <si>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</si>
  <si>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</si>
  <si>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</si>
  <si>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</si>
  <si>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</si>
  <si>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</si>
  <si>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</si>
  <si>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</si>
  <si>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</si>
  <si>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Fee Poison</t>
  </si>
  <si>
    <t>Smogogo_de_Galar</t>
  </si>
  <si>
    <t>Smogogo_de_Galar-EB.png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</si>
  <si>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</si>
  <si>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</si>
  <si>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</si>
  <si>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</si>
  <si>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</si>
  <si>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</si>
  <si>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</si>
  <si>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</si>
  <si>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</si>
  <si>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</si>
  <si>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</si>
  <si>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</si>
  <si>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</si>
  <si>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</si>
  <si>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</si>
  <si>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</si>
  <si>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</si>
  <si>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</si>
  <si>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</si>
  <si>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</si>
  <si>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#131</t>
  </si>
  <si>
    <t>#132</t>
  </si>
  <si>
    <t>#133</t>
  </si>
  <si>
    <t>#134</t>
  </si>
  <si>
    <t>#135</t>
  </si>
  <si>
    <t>#136</t>
  </si>
  <si>
    <t>#137</t>
  </si>
  <si>
    <t>#138</t>
  </si>
  <si>
    <t>#139</t>
  </si>
  <si>
    <t>#140</t>
  </si>
  <si>
    <t>#141</t>
  </si>
  <si>
    <t>#142</t>
  </si>
  <si>
    <t>Tete de Fer</t>
  </si>
  <si>
    <t>#143</t>
  </si>
  <si>
    <t>#144</t>
  </si>
  <si>
    <t>#145</t>
  </si>
  <si>
    <t>Electrik Vol</t>
  </si>
  <si>
    <t>#146</t>
  </si>
  <si>
    <t>#147</t>
  </si>
  <si>
    <t>#148</t>
  </si>
  <si>
    <t>#149</t>
  </si>
  <si>
    <t>#150</t>
  </si>
  <si>
    <t>#151</t>
  </si>
  <si>
    <t>#163</t>
  </si>
  <si>
    <t>#164</t>
  </si>
  <si>
    <t>#170</t>
  </si>
  <si>
    <t>Eau Electrik</t>
  </si>
  <si>
    <t>#171</t>
  </si>
  <si>
    <t>#172</t>
  </si>
  <si>
    <t>#173</t>
  </si>
  <si>
    <t>#175</t>
  </si>
  <si>
    <t>#176</t>
  </si>
  <si>
    <t>Fee Vol</t>
  </si>
  <si>
    <t>#177</t>
  </si>
  <si>
    <t>#178</t>
  </si>
  <si>
    <t>#182</t>
  </si>
  <si>
    <t>Tempete Verte</t>
  </si>
  <si>
    <t>#185</t>
  </si>
  <si>
    <t>#194</t>
  </si>
  <si>
    <t>#195</t>
  </si>
  <si>
    <t>#196</t>
  </si>
  <si>
    <t>#197</t>
  </si>
  <si>
    <t>Tenebres Tenebres</t>
  </si>
  <si>
    <t>#202</t>
  </si>
  <si>
    <t>#208</t>
  </si>
  <si>
    <t>#211</t>
  </si>
  <si>
    <t>#213</t>
  </si>
  <si>
    <t>#215</t>
  </si>
  <si>
    <t>Glace Tenebres</t>
  </si>
  <si>
    <t>#220</t>
  </si>
  <si>
    <t>#221</t>
  </si>
  <si>
    <t>#222</t>
  </si>
  <si>
    <t>#223</t>
  </si>
  <si>
    <t>#224</t>
  </si>
  <si>
    <t>#225</t>
  </si>
  <si>
    <t>#226</t>
  </si>
  <si>
    <t>#236</t>
  </si>
  <si>
    <t>#237</t>
  </si>
  <si>
    <t>#246</t>
  </si>
  <si>
    <t>#247</t>
  </si>
  <si>
    <t>#248</t>
  </si>
  <si>
    <t>Roche Tenebres</t>
  </si>
  <si>
    <t>#263</t>
  </si>
  <si>
    <t>Normal Tenebres</t>
  </si>
  <si>
    <t>Zigzaton_de_Galar</t>
  </si>
  <si>
    <t>Zigzaton_de_Galar-EB.png</t>
  </si>
  <si>
    <t>#264</t>
  </si>
  <si>
    <t>#270</t>
  </si>
  <si>
    <t>#271</t>
  </si>
  <si>
    <t>#272</t>
  </si>
  <si>
    <t>#273</t>
  </si>
  <si>
    <t>#274</t>
  </si>
  <si>
    <t>Plante Tenebres</t>
  </si>
  <si>
    <t>#275</t>
  </si>
  <si>
    <t>#278</t>
  </si>
  <si>
    <t>#279</t>
  </si>
  <si>
    <t>#280</t>
  </si>
  <si>
    <t>#281</t>
  </si>
  <si>
    <t>#282</t>
  </si>
  <si>
    <t>#290</t>
  </si>
  <si>
    <t>#291</t>
  </si>
  <si>
    <t>#292</t>
  </si>
  <si>
    <t>#302</t>
  </si>
  <si>
    <t>Spectre Tenebres</t>
  </si>
  <si>
    <t>#303</t>
  </si>
  <si>
    <t>#309</t>
  </si>
  <si>
    <t>#310</t>
  </si>
  <si>
    <t>#315</t>
  </si>
  <si>
    <t>#320</t>
  </si>
  <si>
    <t>#321</t>
  </si>
  <si>
    <t>Rale Male</t>
  </si>
  <si>
    <t>#324</t>
  </si>
  <si>
    <t>#328</t>
  </si>
  <si>
    <t>#329</t>
  </si>
  <si>
    <t>#330</t>
  </si>
  <si>
    <t>#337</t>
  </si>
  <si>
    <t>#338</t>
  </si>
  <si>
    <t>#339</t>
  </si>
  <si>
    <t>#340</t>
  </si>
  <si>
    <t>#341</t>
  </si>
  <si>
    <t>#342</t>
  </si>
  <si>
    <t>Eau Tenebres</t>
  </si>
  <si>
    <t>#343</t>
  </si>
  <si>
    <t>#344</t>
  </si>
  <si>
    <t>#349</t>
  </si>
  <si>
    <t>#350</t>
  </si>
  <si>
    <t>#355</t>
  </si>
  <si>
    <t>#356</t>
  </si>
  <si>
    <t>#360</t>
  </si>
  <si>
    <t>#361</t>
  </si>
  <si>
    <t>#362</t>
  </si>
  <si>
    <t>#406</t>
  </si>
  <si>
    <t>#407</t>
  </si>
  <si>
    <t>#415</t>
  </si>
  <si>
    <t>#416</t>
  </si>
  <si>
    <t>#420</t>
  </si>
  <si>
    <t>#421</t>
  </si>
  <si>
    <t>#422</t>
  </si>
  <si>
    <t>#423</t>
  </si>
  <si>
    <t>#425</t>
  </si>
  <si>
    <t>#426</t>
  </si>
  <si>
    <t>#434</t>
  </si>
  <si>
    <t>Poison Tenebres</t>
  </si>
  <si>
    <t>#435</t>
  </si>
  <si>
    <t>#436</t>
  </si>
  <si>
    <t>#437</t>
  </si>
  <si>
    <t>#438</t>
  </si>
  <si>
    <t>#439</t>
  </si>
  <si>
    <t>#446</t>
  </si>
  <si>
    <t>#447</t>
  </si>
  <si>
    <t>#448</t>
  </si>
  <si>
    <t>#449</t>
  </si>
  <si>
    <t>#450</t>
  </si>
  <si>
    <t>#451</t>
  </si>
  <si>
    <t>#452</t>
  </si>
  <si>
    <t>#453</t>
  </si>
  <si>
    <t>#454</t>
  </si>
  <si>
    <t>#458</t>
  </si>
  <si>
    <t>#459</t>
  </si>
  <si>
    <t>#460</t>
  </si>
  <si>
    <t>#461</t>
  </si>
  <si>
    <t>#464</t>
  </si>
  <si>
    <t>#468</t>
  </si>
  <si>
    <t>#470</t>
  </si>
  <si>
    <t>#471</t>
  </si>
  <si>
    <t>#473</t>
  </si>
  <si>
    <t>#475</t>
  </si>
  <si>
    <t>#477</t>
  </si>
  <si>
    <t>#478</t>
  </si>
  <si>
    <t>#479</t>
  </si>
  <si>
    <t>Electrik Feu</t>
  </si>
  <si>
    <t>Motisma_Chaleur</t>
  </si>
  <si>
    <t>Motisma_Chaleur.png</t>
  </si>
  <si>
    <t>Electrik Glace</t>
  </si>
  <si>
    <t>Motisma_Froid</t>
  </si>
  <si>
    <t>Motisma_Froid.png</t>
  </si>
  <si>
    <t>Motisma_Helice</t>
  </si>
  <si>
    <t>Motisma_Helice.png</t>
  </si>
  <si>
    <t>Motisma_Lavage</t>
  </si>
  <si>
    <t>Motisma_Lavage.png</t>
  </si>
  <si>
    <t>Electrik Plante</t>
  </si>
  <si>
    <t>Motisma_Tonte</t>
  </si>
  <si>
    <t>Motisma_Tonte.png</t>
  </si>
  <si>
    <t>#509</t>
  </si>
  <si>
    <t>#510</t>
  </si>
  <si>
    <t>#517</t>
  </si>
  <si>
    <t>#518</t>
  </si>
  <si>
    <t>#519</t>
  </si>
  <si>
    <t>#520</t>
  </si>
  <si>
    <t>#521</t>
  </si>
  <si>
    <t>#524</t>
  </si>
  <si>
    <t>#525</t>
  </si>
  <si>
    <t>#526</t>
  </si>
  <si>
    <t>#527</t>
  </si>
  <si>
    <t>#528</t>
  </si>
  <si>
    <t>#529</t>
  </si>
  <si>
    <t>#530</t>
  </si>
  <si>
    <t>#532</t>
  </si>
  <si>
    <t>#533</t>
  </si>
  <si>
    <t>#534</t>
  </si>
  <si>
    <t>#535</t>
  </si>
  <si>
    <t>#536</t>
  </si>
  <si>
    <t>#537</t>
  </si>
  <si>
    <t>#538</t>
  </si>
  <si>
    <t>#539</t>
  </si>
  <si>
    <t>#546</t>
  </si>
  <si>
    <t>Fee Plante</t>
  </si>
  <si>
    <t>#547</t>
  </si>
  <si>
    <t>#550</t>
  </si>
  <si>
    <t>#554</t>
  </si>
  <si>
    <t>Darumarond_de_Galar</t>
  </si>
  <si>
    <t>Darumarond_de_Galar-EB.png</t>
  </si>
  <si>
    <t>#555</t>
  </si>
  <si>
    <t>Feu Psy</t>
  </si>
  <si>
    <t>Darumacho_Transe</t>
  </si>
  <si>
    <t>Darumacho_Transe.png</t>
  </si>
  <si>
    <t>Darumacho_de_Galar</t>
  </si>
  <si>
    <t>Darumacho_de_Galar-EB.png</t>
  </si>
  <si>
    <t>Feu Glace</t>
  </si>
  <si>
    <t>Darumacho_de_Galar_Transe</t>
  </si>
  <si>
    <t>Darumacho_de_Galar_Transe.png</t>
  </si>
  <si>
    <t>#556</t>
  </si>
  <si>
    <t>#557</t>
  </si>
  <si>
    <t>#558</t>
  </si>
  <si>
    <t>#559</t>
  </si>
  <si>
    <t>Combat Tenebres</t>
  </si>
  <si>
    <t>#560</t>
  </si>
  <si>
    <t>#561</t>
  </si>
  <si>
    <t>#562</t>
  </si>
  <si>
    <t>#563</t>
  </si>
  <si>
    <t>#568</t>
  </si>
  <si>
    <t>#569</t>
  </si>
  <si>
    <t>#572</t>
  </si>
  <si>
    <t>#573</t>
  </si>
  <si>
    <t>#574</t>
  </si>
  <si>
    <t>#575</t>
  </si>
  <si>
    <t>#576</t>
  </si>
  <si>
    <t>#577</t>
  </si>
  <si>
    <t>#578</t>
  </si>
  <si>
    <t>#579</t>
  </si>
  <si>
    <t>#582</t>
  </si>
  <si>
    <t>#583</t>
  </si>
  <si>
    <t>#584</t>
  </si>
  <si>
    <t>#588</t>
  </si>
  <si>
    <t>#589</t>
  </si>
  <si>
    <t>#592</t>
  </si>
  <si>
    <t>#593</t>
  </si>
  <si>
    <t>#595</t>
  </si>
  <si>
    <t>Electrik Insecte</t>
  </si>
  <si>
    <t>#596</t>
  </si>
  <si>
    <t>#597</t>
  </si>
  <si>
    <t>#598</t>
  </si>
  <si>
    <t>#599</t>
  </si>
  <si>
    <t>#600</t>
  </si>
  <si>
    <t>#601</t>
  </si>
  <si>
    <t>#605</t>
  </si>
  <si>
    <t>#606</t>
  </si>
  <si>
    <t>#607</t>
  </si>
  <si>
    <t>#608</t>
  </si>
  <si>
    <t>#609</t>
  </si>
  <si>
    <t>#610</t>
  </si>
  <si>
    <t>#611</t>
  </si>
  <si>
    <t>#612</t>
  </si>
  <si>
    <t>#613</t>
  </si>
  <si>
    <t>#614</t>
  </si>
  <si>
    <t>#616</t>
  </si>
  <si>
    <t>#617</t>
  </si>
  <si>
    <t>#618</t>
  </si>
  <si>
    <t>Electrik Sol</t>
  </si>
  <si>
    <t>Abime</t>
  </si>
  <si>
    <t>Limonde_de_Galar</t>
  </si>
  <si>
    <t>Limonde_de_Galar-EB.png</t>
  </si>
  <si>
    <t>#622</t>
  </si>
  <si>
    <t>#623</t>
  </si>
  <si>
    <t>#624</t>
  </si>
  <si>
    <t>Acier Tenebres</t>
  </si>
  <si>
    <t>#625</t>
  </si>
  <si>
    <t>#627</t>
  </si>
  <si>
    <t>#628</t>
  </si>
  <si>
    <t>#629</t>
  </si>
  <si>
    <t>Tenebres Vol</t>
  </si>
  <si>
    <t>#630</t>
  </si>
  <si>
    <t>#631</t>
  </si>
  <si>
    <t>#632</t>
  </si>
  <si>
    <t>#633</t>
  </si>
  <si>
    <t>Dragon Tenebres</t>
  </si>
  <si>
    <t>#634</t>
  </si>
  <si>
    <t>#635</t>
  </si>
  <si>
    <t>#659</t>
  </si>
  <si>
    <t>#660</t>
  </si>
  <si>
    <t>#674</t>
  </si>
  <si>
    <t>#675</t>
  </si>
  <si>
    <t>#677</t>
  </si>
  <si>
    <t>#678</t>
  </si>
  <si>
    <t>#679</t>
  </si>
  <si>
    <t>#680</t>
  </si>
  <si>
    <t>#681</t>
  </si>
  <si>
    <t>#682</t>
  </si>
  <si>
    <t>#683</t>
  </si>
  <si>
    <t>#684</t>
  </si>
  <si>
    <t>#685</t>
  </si>
  <si>
    <t>#686</t>
  </si>
  <si>
    <t>Psy Tenebres</t>
  </si>
  <si>
    <t>#687</t>
  </si>
  <si>
    <t>#688</t>
  </si>
  <si>
    <t>#689</t>
  </si>
  <si>
    <t>Coud'Krane</t>
  </si>
  <si>
    <t>#694</t>
  </si>
  <si>
    <t>Electrik Normal</t>
  </si>
  <si>
    <t>#695</t>
  </si>
  <si>
    <t>#700</t>
  </si>
  <si>
    <t>#701</t>
  </si>
  <si>
    <t>#704</t>
  </si>
  <si>
    <t>#705</t>
  </si>
  <si>
    <t>#706</t>
  </si>
  <si>
    <t>#708</t>
  </si>
  <si>
    <t>#709</t>
  </si>
  <si>
    <t>#710</t>
  </si>
  <si>
    <t>#711</t>
  </si>
  <si>
    <t>#712</t>
  </si>
  <si>
    <t>#713</t>
  </si>
  <si>
    <t>#714</t>
  </si>
  <si>
    <t>#715</t>
  </si>
  <si>
    <t>#736</t>
  </si>
  <si>
    <t>#737</t>
  </si>
  <si>
    <t>#738</t>
  </si>
  <si>
    <t>#742</t>
  </si>
  <si>
    <t>Fee Insecte</t>
  </si>
  <si>
    <t>#743</t>
  </si>
  <si>
    <t>#746</t>
  </si>
  <si>
    <t>#747</t>
  </si>
  <si>
    <t>#748</t>
  </si>
  <si>
    <t>#749</t>
  </si>
  <si>
    <t>#750</t>
  </si>
  <si>
    <t>#751</t>
  </si>
  <si>
    <t>#752</t>
  </si>
  <si>
    <t>#755</t>
  </si>
  <si>
    <t>#756</t>
  </si>
  <si>
    <t>#757</t>
  </si>
  <si>
    <t>#758</t>
  </si>
  <si>
    <t>#759</t>
  </si>
  <si>
    <t>#760</t>
  </si>
  <si>
    <t>#761</t>
  </si>
  <si>
    <t>#762</t>
  </si>
  <si>
    <t>#763</t>
  </si>
  <si>
    <t>#765</t>
  </si>
  <si>
    <t>#766</t>
  </si>
  <si>
    <t>#767</t>
  </si>
  <si>
    <t>#768</t>
  </si>
  <si>
    <t>#771</t>
  </si>
  <si>
    <t>#772</t>
  </si>
  <si>
    <t>#773</t>
  </si>
  <si>
    <t>#776</t>
  </si>
  <si>
    <t>#777</t>
  </si>
  <si>
    <t>#778</t>
  </si>
  <si>
    <t>Fee Spectre</t>
  </si>
  <si>
    <t>#780</t>
  </si>
  <si>
    <t>#781</t>
  </si>
  <si>
    <t>#782</t>
  </si>
  <si>
    <t>#783</t>
  </si>
  <si>
    <t>#784</t>
  </si>
  <si>
    <t>#810</t>
  </si>
  <si>
    <t>#811</t>
  </si>
  <si>
    <t>#812</t>
  </si>
  <si>
    <t>#813</t>
  </si>
  <si>
    <t>#814</t>
  </si>
  <si>
    <t>#815</t>
  </si>
  <si>
    <t>#816</t>
  </si>
  <si>
    <t>#817</t>
  </si>
  <si>
    <t>#818</t>
  </si>
  <si>
    <t>#819</t>
  </si>
  <si>
    <t>#820</t>
  </si>
  <si>
    <t>#821</t>
  </si>
  <si>
    <t>#822</t>
  </si>
  <si>
    <t>#823</t>
  </si>
  <si>
    <t>#824</t>
  </si>
  <si>
    <t>#825</t>
  </si>
  <si>
    <t>#826</t>
  </si>
  <si>
    <t>#827</t>
  </si>
  <si>
    <t>#828</t>
  </si>
  <si>
    <t>#829</t>
  </si>
  <si>
    <t>#830</t>
  </si>
  <si>
    <t>#831</t>
  </si>
  <si>
    <t>#832</t>
  </si>
  <si>
    <t>#833</t>
  </si>
  <si>
    <t>#834</t>
  </si>
  <si>
    <t>#835</t>
  </si>
  <si>
    <t>#836</t>
  </si>
  <si>
    <t>#837</t>
  </si>
  <si>
    <t>#838</t>
  </si>
  <si>
    <t>#839</t>
  </si>
  <si>
    <t>#840</t>
  </si>
  <si>
    <t>#841</t>
  </si>
  <si>
    <t>#842</t>
  </si>
  <si>
    <t>#843</t>
  </si>
  <si>
    <t>#844</t>
  </si>
  <si>
    <t>#845</t>
  </si>
  <si>
    <t>#846</t>
  </si>
  <si>
    <t>#847</t>
  </si>
  <si>
    <t>#848</t>
  </si>
  <si>
    <t>Electrik Poison</t>
  </si>
  <si>
    <t>Larme a l'Œil</t>
  </si>
  <si>
    <t>#849</t>
  </si>
  <si>
    <t>#850</t>
  </si>
  <si>
    <t>#851</t>
  </si>
  <si>
    <t>#852</t>
  </si>
  <si>
    <t>#853</t>
  </si>
  <si>
    <t>#854</t>
  </si>
  <si>
    <t>#855</t>
  </si>
  <si>
    <t>#856</t>
  </si>
  <si>
    <t>#857</t>
  </si>
  <si>
    <t>#858</t>
  </si>
  <si>
    <t>#859</t>
  </si>
  <si>
    <t>Fee Tenebres</t>
  </si>
  <si>
    <t>#860</t>
  </si>
  <si>
    <t>#861</t>
  </si>
  <si>
    <t>#862</t>
  </si>
  <si>
    <t>#863</t>
  </si>
  <si>
    <t>#864</t>
  </si>
  <si>
    <t>#865</t>
  </si>
  <si>
    <t>#866</t>
  </si>
  <si>
    <t>#867</t>
  </si>
  <si>
    <t>#868</t>
  </si>
  <si>
    <t>#869</t>
  </si>
  <si>
    <t>#870</t>
  </si>
  <si>
    <t>#871</t>
  </si>
  <si>
    <t>#872</t>
  </si>
  <si>
    <t>#873</t>
  </si>
  <si>
    <t>#874</t>
  </si>
  <si>
    <t>#875</t>
  </si>
  <si>
    <t>#876</t>
  </si>
  <si>
    <t>#877</t>
  </si>
  <si>
    <t>Electrik Tenebres</t>
  </si>
  <si>
    <t>#878</t>
  </si>
  <si>
    <t>#879</t>
  </si>
  <si>
    <t>#880</t>
  </si>
  <si>
    <t>Dragon Electrik</t>
  </si>
  <si>
    <t>#881</t>
  </si>
  <si>
    <t>#882</t>
  </si>
  <si>
    <t>#883</t>
  </si>
  <si>
    <t>#884</t>
  </si>
  <si>
    <t>#885</t>
  </si>
  <si>
    <t>#886</t>
  </si>
  <si>
    <t>#887</t>
  </si>
  <si>
    <t>#888</t>
  </si>
  <si>
    <t>#889</t>
  </si>
  <si>
    <t>#890</t>
  </si>
  <si>
    <t>Lineon_de_Galar</t>
  </si>
  <si>
    <t>Hyporoi</t>
  </si>
  <si>
    <t>M._Mime ou M._Mime_de_Galar</t>
  </si>
  <si>
    <t>Evolue avec "Bonbon copain"</t>
  </si>
  <si>
    <t>Surf</t>
  </si>
  <si>
    <t>Lancecrou</t>
  </si>
  <si>
    <t>Calcination</t>
  </si>
  <si>
    <t>Doux baiser</t>
  </si>
  <si>
    <t>Count of Name</t>
  </si>
  <si>
    <t>Row Labels</t>
  </si>
  <si>
    <t>Grand Total</t>
  </si>
  <si>
    <t>Poliroche</t>
  </si>
  <si>
    <t>Eboulement</t>
  </si>
  <si>
    <t>Queue de Fer</t>
  </si>
  <si>
    <t>Vampirisme</t>
  </si>
  <si>
    <t>Canon Dynamax</t>
  </si>
  <si>
    <t>Nostenfer-HGSS.png</t>
  </si>
  <si>
    <t>Utilise</t>
  </si>
  <si>
    <t>Choc-Venin</t>
  </si>
  <si>
    <t>Croc de Mort</t>
  </si>
  <si>
    <t>Poudre Toxik</t>
  </si>
  <si>
    <t>#169</t>
  </si>
  <si>
    <t>Combo-Griffe</t>
  </si>
  <si>
    <t xml:space="preserve"> </t>
  </si>
  <si>
    <t>Evolution avec "Pierre Eau"</t>
  </si>
  <si>
    <t>Evoli</t>
  </si>
  <si>
    <t>Evolution avec "Pierre Foudre"</t>
  </si>
  <si>
    <t>Evolution avec "Pierre Feu"</t>
  </si>
  <si>
    <t>Evolution avec "Bonbon Bonheur"</t>
  </si>
  <si>
    <t>Evolution avec "Pierre Plante"</t>
  </si>
  <si>
    <t>Evolution avec "Pierre Glace"</t>
  </si>
  <si>
    <t>Bombe Beurk</t>
  </si>
  <si>
    <t>Destruction</t>
  </si>
  <si>
    <t>Vapeur Féérique</t>
  </si>
  <si>
    <t>Evolution avec "Pierre Eclat"</t>
  </si>
  <si>
    <t/>
  </si>
  <si>
    <t>Evolution avec "Pierre Soleil"</t>
  </si>
  <si>
    <t>END</t>
  </si>
  <si>
    <t>Evolue avec "3 victoires"</t>
  </si>
  <si>
    <t>Detritus</t>
  </si>
  <si>
    <t>Psyko</t>
  </si>
  <si>
    <t>Gladius Maximus</t>
  </si>
  <si>
    <t>Aegis Maxima</t>
  </si>
  <si>
    <t>Milistic</t>
  </si>
  <si>
    <t>Queue de fer</t>
  </si>
  <si>
    <t>#999</t>
  </si>
  <si>
    <t>EvolutionId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</si>
</sst>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rgb="FF6A8759"/>
      <name val="Menlo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0" fillId="0" borderId="0" xfId="0" applyNumberFormat="1" applyFill="1"/>
    <xf numFmtId="0" fontId="3" fillId="0" borderId="0" xfId="1"/>
    <xf numFmtId="0" fontId="4" fillId="0" borderId="0" xfId="0" applyFont="1"/>
    <xf numFmtId="0" fontId="5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Fill="1"/>
    <xf numFmtId="0" fontId="6" fillId="0" borderId="0" xfId="0" applyFont="1"/>
    <xf numFmtId="0" fontId="7" fillId="0" borderId="0" xfId="0" applyFont="1"/>
    <xf numFmtId="0" fontId="1" fillId="0" borderId="0" xfId="0" applyNumberFormat="1" applyFont="1"/>
    <xf numFmtId="0" fontId="6" fillId="0" borderId="0" xfId="0" quotePrefix="1" applyFont="1"/>
    <xf numFmtId="0" fontId="4" fillId="0" borderId="1" xfId="0" applyFont="1" applyFill="1" applyBorder="1"/>
    <xf numFmtId="0" fontId="6" fillId="0" borderId="0" xfId="0" applyFont="1" applyFill="1"/>
    <xf numFmtId="0" fontId="7" fillId="0" borderId="1" xfId="0" applyFont="1" applyFill="1" applyBorder="1"/>
    <xf numFmtId="0" fontId="7" fillId="0" borderId="2" xfId="0" applyFont="1" applyFill="1" applyBorder="1"/>
    <xf numFmtId="0" fontId="0" fillId="0" borderId="0" xfId="0" applyNumberFormat="1" applyFill="1" applyBorder="1"/>
    <xf numFmtId="0" fontId="0" fillId="0" borderId="0" xfId="0" quotePrefix="1"/>
    <xf numFmtId="0" fontId="8" fillId="2" borderId="3" xfId="0" applyFont="1" applyFill="1" applyBorder="1"/>
  </cellXfs>
  <cellStyles count="2">
    <cellStyle name="Hyperlink" xfId="1" builtinId="8"/>
    <cellStyle name="Normal" xfId="0" builtinId="0"/>
  </cellStyles>
  <dxfs count="91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A8759"/>
        <name val="Menlo"/>
        <family val="2"/>
        <scheme val="none"/>
      </font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6A8759"/>
        <name val="Menlo"/>
        <family val="2"/>
        <scheme val="none"/>
      </font>
    </dxf>
    <dxf>
      <font>
        <b/>
      </font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Competen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copier"/>
      <sheetName val="pokemon1eGene.AllCompetences"/>
      <sheetName val="Sheet1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59.898513657405" createdVersion="6" refreshedVersion="6" minRefreshableVersion="3" recordCount="513" xr:uid="{932F918F-28EC-1E43-9D2A-785504115BC2}">
  <cacheSource type="worksheet">
    <worksheetSource name="Table2"/>
  </cacheSource>
  <cacheFields count="60">
    <cacheField name="Number" numFmtId="0">
      <sharedItems containsMixedTypes="1" containsNumber="1" containsInteger="1" minValue="1" maxValue="400"/>
    </cacheField>
    <cacheField name="Id" numFmtId="0">
      <sharedItems containsSemiMixedTypes="0" containsString="0" containsNumber="1" containsInteger="1" minValue="1" maxValue="890"/>
    </cacheField>
    <cacheField name="Types" numFmtId="0">
      <sharedItems/>
    </cacheField>
    <cacheField name="Name" numFmtId="0">
      <sharedItems count="513">
        <s v="Bulbizarre"/>
        <s v="Herbizarre"/>
        <s v="Florizarre"/>
        <s v="Salamèche"/>
        <s v="Reptincel"/>
        <s v="Dracaufeu"/>
        <s v="Carapuce"/>
        <s v="Carabaffe"/>
        <s v="Tortank"/>
        <s v="Chenipan"/>
        <s v="Chrysacier"/>
        <s v="Papilusion"/>
        <s v="Aspicot"/>
        <s v="Coconfort"/>
        <s v="Dardargnan"/>
        <s v="Roucool"/>
        <s v="Roucoups"/>
        <s v="Roucarnage"/>
        <s v="Rattata"/>
        <s v="Rattatac"/>
        <s v="Piafabec"/>
        <s v="Rapasdepic"/>
        <s v="Abo"/>
        <s v="Arbok"/>
        <s v="Pikachu"/>
        <s v="Raichu"/>
        <s v="Sabelette"/>
        <s v="Sablaireau"/>
        <s v="Nidoran♀"/>
        <s v="Nidorina"/>
        <s v="Nidoqueen"/>
        <s v="Nidoran♂"/>
        <s v="Nidorino"/>
        <s v="Mélofée"/>
        <s v="Mélodelfe"/>
        <s v="Goupix"/>
        <s v="Feunard"/>
        <s v="Rondoudou"/>
        <s v="Grodoudou"/>
        <s v="Nosferapti"/>
        <s v="Nosferalto"/>
        <s v="Mystherbe"/>
        <s v="Ortide"/>
        <s v="Paras"/>
        <s v="Mimitoss"/>
        <s v="Taupiqueur"/>
        <s v="Miaouss"/>
        <s v="Psykokwak"/>
        <s v="Férosinge"/>
        <s v="Ptitard"/>
        <s v="Têtarte"/>
        <s v="Chétiflor"/>
        <s v="Boustiflor"/>
        <s v="Tentacool"/>
        <s v="Tentacruel"/>
        <s v="Racaillou"/>
        <s v="Gravalanch"/>
        <s v="Grolem"/>
        <s v="Ponyta"/>
        <s v="Magnéti"/>
        <s v="Canarticho"/>
        <s v="Doduo"/>
        <s v="Dodrio"/>
        <s v="Otaria"/>
        <s v="Tadmorv"/>
        <s v="Kokiyas"/>
        <s v="Onix"/>
        <s v="Voltorbe"/>
        <s v="Électrode"/>
        <s v="Osselait"/>
        <s v="Ossatueur"/>
        <s v="Excelangue"/>
        <s v="Smogo"/>
        <s v="Leveinard"/>
        <s v="Saquedeneu"/>
        <s v="Poissirène"/>
        <s v="Poissoroy"/>
        <s v="Stari"/>
        <s v="Lippoutou"/>
        <s v="Élektek"/>
        <s v="Tauros"/>
        <s v="Lokhlass"/>
        <s v="Évoli"/>
        <s v="Aquali"/>
        <s v="Voltali"/>
        <s v="Pyroli"/>
        <s v="Porygon"/>
        <s v="Amonita"/>
        <s v="Kabuto"/>
        <s v="Kabutops"/>
        <s v="Ronflex"/>
        <s v="Artikodin"/>
        <s v="Électhor"/>
        <s v="Sulfura"/>
        <s v="Minidraco"/>
        <s v="Draco"/>
        <s v="Dracolosse"/>
        <s v="Mew"/>
        <s v="Hoothoot"/>
        <s v="Noarfang"/>
        <s v="Lanturn"/>
        <s v="Natu"/>
        <s v="Axoloto"/>
        <s v="Maraiste"/>
        <s v="Mentali"/>
        <s v="Noctali"/>
        <s v="Farfuret"/>
        <s v="Corayon"/>
        <s v="Cadoizo"/>
        <s v="Debugant"/>
        <s v="Zigzaton"/>
        <s v="Linéon"/>
        <s v="Nénupiot"/>
        <s v="Lombre"/>
        <s v="Ludicolo"/>
        <s v="Grainipiot"/>
        <s v="Pifeuil"/>
        <s v="Goélise"/>
        <s v="Bekipan"/>
        <s v="Tarsal"/>
        <s v="Kirlia"/>
        <s v="Ningale"/>
        <s v="Munja"/>
        <s v="Ténéfix"/>
        <s v="Dynavolt"/>
        <s v="Rosélia"/>
        <s v="Wailmer"/>
        <s v="Vibraninf"/>
        <s v="Libégon"/>
        <s v="Solaroc"/>
        <s v="Balbuto"/>
        <s v="Barpau"/>
        <s v="Milobellus"/>
        <s v="Stalgamin"/>
        <s v="Rozbouton"/>
        <s v="Apitrini"/>
        <s v="Apireine"/>
        <s v="Baudrive"/>
        <s v="Archéomire"/>
        <s v="Manzaï"/>
        <s v="Goinfrex"/>
        <s v="Riolu"/>
        <s v="Hippopotas"/>
        <s v="Blizzi"/>
        <s v="Blizzaroi"/>
        <s v="Dimoret"/>
        <s v="Phyllali"/>
        <s v="Givrali"/>
        <s v="Mammochon"/>
        <s v="Chacripan"/>
        <s v="Léopardus"/>
        <s v="Munna"/>
        <s v="Mushana"/>
        <s v="Poichigeon"/>
        <s v="Colombeau"/>
        <s v="Déflaisan"/>
        <s v="Nodulithe"/>
        <s v="Géolithe"/>
        <s v="Gigalithe"/>
        <s v="Rototaupe"/>
        <s v="Charpenti"/>
        <s v="Ouvrifier"/>
        <s v="Bétochef"/>
        <s v="Karaclée"/>
        <s v="Doudouvet"/>
        <s v="Farfaduvet"/>
        <s v="Bargantua"/>
        <s v="Baggiguane"/>
        <s v="Baggaïd"/>
        <s v="Tutafeh"/>
        <s v="Tutankafer"/>
        <s v="Miamiasme"/>
        <s v="Miasmax"/>
        <s v="Chinchidou"/>
        <s v="Scrutella"/>
        <s v="Mesmérella"/>
        <s v="Sidérella"/>
        <s v="Sorbébé"/>
        <s v="Sorboul"/>
        <s v="Carabing"/>
        <s v="Lançargot"/>
        <s v="Statitik"/>
        <s v="Grindur"/>
        <s v="Tic"/>
        <s v="Clic"/>
        <s v="Lewsor"/>
        <s v="Funécire"/>
        <s v="Mélancolux"/>
        <s v="Coupenotte"/>
        <s v="Incisache"/>
        <s v="Polarhume"/>
        <s v="Gringolem"/>
        <s v="Scalpion"/>
        <s v="Furaiglon"/>
        <s v="Vostourno"/>
        <s v="Vaututrice"/>
        <s v="Aflamanoir"/>
        <s v="Solochi"/>
        <s v="Diamat"/>
        <s v="Sapereau"/>
        <s v="Pandespiègle"/>
        <s v="Psystigri"/>
        <s v="Mistigrix"/>
        <s v="Fluvetin"/>
        <s v="Sucroquin"/>
        <s v="Cupcanaille"/>
        <s v="Sepiatop"/>
        <s v="Sepiatroce"/>
        <s v="Opermine"/>
        <s v="Galvaran"/>
        <s v="Nymphali"/>
        <s v="Brocélôme"/>
        <s v="Pitrouille"/>
        <s v="Sonistrelle"/>
        <s v="Bruyverne"/>
        <s v="Larvibule"/>
        <s v="Chrysapile"/>
        <s v="Lucanon"/>
        <s v="Bombydou"/>
        <s v="Rubombelle"/>
        <s v="Froussardine"/>
        <s v="Vorastérie"/>
        <s v="Spododo"/>
        <s v="Lampignon"/>
        <s v="Tritox"/>
        <s v="Nounourson"/>
        <s v="Croquine"/>
        <s v="Candine"/>
        <s v="Quartermac"/>
        <s v="Sovkipou"/>
        <s v="Concombaffe"/>
        <s v="Silvallié"/>
        <s v="Boumata"/>
        <s v="Togedemaru"/>
        <s v="Sinistrail"/>
        <s v="Bébécaille"/>
        <s v="Ouistempo"/>
        <s v="Badabouin"/>
        <s v="Gorythmic"/>
        <s v="Flambino"/>
        <s v="Lapyro"/>
        <s v="Pyrobut"/>
        <s v="Larméléon"/>
        <s v="Arrozard"/>
        <s v="Lézargus"/>
        <s v="Rongourmand"/>
        <s v="Rongrigou"/>
        <s v="Minisange"/>
        <s v="Bleuseille"/>
        <s v="Corvaillus"/>
        <s v="Larvadar"/>
        <s v="Coléodôme"/>
        <s v="Astronelle"/>
        <s v="Goupilou"/>
        <s v="Moumouton"/>
        <s v="Moumouflon"/>
        <s v="Khélocrok"/>
        <s v="Torgamord"/>
        <s v="Voltoutou"/>
        <s v="Verpom"/>
        <s v="Pomdrapi"/>
        <s v="Dratatin"/>
        <s v="Dunaja"/>
        <s v="Poulpaf"/>
        <s v="Théffroi"/>
        <s v="Bibichut"/>
        <s v="Chapotus"/>
        <s v="Tutétékri"/>
        <s v="Hexadron"/>
        <s v="Wattapik"/>
        <s v="Frissonille"/>
        <s v="Beldeneige"/>
        <s v="Bekaglaçon"/>
        <s v="Morpeko"/>
        <s v="Charibari"/>
        <s v="Pachyradjah"/>
        <s v="Galvagon"/>
        <s v="Galvagla"/>
        <s v="Hydragon"/>
        <s v="Hydragla"/>
        <s v="Duralugon"/>
        <s v="Éthernatos"/>
        <s v="Miaouss_de_Galar"/>
        <s v="Ponyta_de_Galar"/>
        <s v="Galopa_de_Galar"/>
        <s v="Smogogo_de_Galar"/>
        <s v="Zigzaton_de_Galar"/>
        <s v="Darumarond_de_Galar"/>
        <s v="Darumacho_de_Galar"/>
        <s v="Darumacho_de_Galar_Transe"/>
        <s v="Limonde_de_Galar"/>
        <s v="Nidoking"/>
        <s v="Rafflesia"/>
        <s v="Parasect"/>
        <s v="Aéromite"/>
        <s v="Triopikeur"/>
        <s v="Persian"/>
        <s v="Akwakwak"/>
        <s v="Colossinge"/>
        <s v="Caninos"/>
        <s v="Arcanin"/>
        <s v="Tartard"/>
        <s v="Abra"/>
        <s v="Kadabra"/>
        <s v="Alakazam"/>
        <s v="Machoc"/>
        <s v="Machopeur"/>
        <s v="Mackogneur"/>
        <s v="Empiflor"/>
        <s v="Galopa"/>
        <s v="Ramoloss"/>
        <s v="Flagadoss"/>
        <s v="Magnéton"/>
        <s v="Lamantine"/>
        <s v="Grotadmorv"/>
        <s v="Crustabri"/>
        <s v="Fantominus"/>
        <s v="Spectrum"/>
        <s v="Ectoplasma"/>
        <s v="Soporifik"/>
        <s v="Hypnomade"/>
        <s v="Krabby"/>
        <s v="Krabboss"/>
        <s v="Noeunoeuf"/>
        <s v="Noadkoko"/>
        <s v="Kicklee"/>
        <s v="Tygnon"/>
        <s v="Smogogo"/>
        <s v="Rhinocorne"/>
        <s v="Rhinoféros"/>
        <s v="Kangourex"/>
        <s v="Hypotrempe"/>
        <s v="Hypocéan"/>
        <s v="Staross"/>
        <s v="M._Mime"/>
        <s v="Insécateur"/>
        <s v="Magmar"/>
        <s v="Scarabrute"/>
        <s v="Magicarpe"/>
        <s v="Léviator"/>
        <s v="Métamorph"/>
        <s v="Amonistar"/>
        <s v="Ptéra"/>
        <s v="Mewtwo"/>
        <s v="Loupio"/>
        <s v="Pichu"/>
        <s v="Mélo"/>
        <s v="Togepi"/>
        <s v="Togetic"/>
        <s v="Xatu"/>
        <s v="Joliflor"/>
        <s v="Simularbre"/>
        <s v="Qulbutoké"/>
        <s v="Steelix"/>
        <s v="Qwilfish"/>
        <s v="Caratroc"/>
        <s v="Marcacrin"/>
        <s v="Cochignon"/>
        <s v="Rémoraid"/>
        <s v="Octillery"/>
        <s v="Démanta"/>
        <s v="Kapoera"/>
        <s v="Embrylex"/>
        <s v="Ymphect"/>
        <s v="Tyranocif"/>
        <s v="Tengalice"/>
        <s v="Gardevoir"/>
        <s v="Ninjask"/>
        <s v="Mysdibule"/>
        <s v="Élecsprint"/>
        <s v="Wailord"/>
        <s v="Chartor"/>
        <s v="Kraknoix"/>
        <s v="Séléroc"/>
        <s v="Barloche"/>
        <s v="Barbicha"/>
        <s v="Écrapince"/>
        <s v="Colhomard"/>
        <s v="Kaorine"/>
        <s v="Skelénox"/>
        <s v="Téraclope"/>
        <s v="Okéoké"/>
        <s v="Oniglali"/>
        <s v="Roserade"/>
        <s v="Ceribou"/>
        <s v="Ceriflor"/>
        <s v="Sancoki"/>
        <s v="Tritosor"/>
        <s v="Grodrive"/>
        <s v="Moufouette"/>
        <s v="Moufflair"/>
        <s v="Archéodong"/>
        <s v="Mime_Jr."/>
        <s v="Lucario"/>
        <s v="Hippodocus"/>
        <s v="Rapion"/>
        <s v="Drascore"/>
        <s v="Cradopaud"/>
        <s v="Coatox"/>
        <s v="Babimanta"/>
        <s v="Rhinastoc"/>
        <s v="Togekiss"/>
        <s v="Gallame"/>
        <s v="Noctunoir"/>
        <s v="Momartik"/>
        <s v="Motisma"/>
        <s v="Motisma_Chaleur"/>
        <s v="Motisma_Froid"/>
        <s v="Motisma_Helice"/>
        <s v="Motisma_Lavage"/>
        <s v="Motisma_Tonte"/>
        <s v="Chovsourir"/>
        <s v="Rhinolove"/>
        <s v="Minotaupe"/>
        <s v="Tritonde"/>
        <s v="Batracné"/>
        <s v="Crapustule"/>
        <s v="Judokrak"/>
        <s v="Darumarond"/>
        <s v="Darumacho"/>
        <s v="Darumacho_Transe"/>
        <s v="Maracachi"/>
        <s v="Crabicoque"/>
        <s v="Crabaraque"/>
        <s v="Cryptéro"/>
        <s v="Pashmilla"/>
        <s v="Nucléos"/>
        <s v="Méios"/>
        <s v="Symbios"/>
        <s v="Sorbouboul"/>
        <s v="Viskuse"/>
        <s v="Moyade"/>
        <s v="Mygavolt"/>
        <s v="Noacier"/>
        <s v="Cliticlic"/>
        <s v="Neitram"/>
        <s v="Lugulabre"/>
        <s v="Tranchodon"/>
        <s v="Polagriffe"/>
        <s v="Escargaume"/>
        <s v="Limaspeed"/>
        <s v="Limonde"/>
        <s v="Golemastoc"/>
        <s v="Scalproie"/>
        <s v="Gueriaigle"/>
        <s v="Fermite"/>
        <s v="Trioxhydre"/>
        <s v="Excavarenne"/>
        <s v="Pandarbare"/>
        <s v="Monorpale"/>
        <s v="Dimoclès"/>
        <s v="Exagide"/>
        <s v="Cocotine"/>
        <s v="Golgopathe"/>
        <s v="Iguolta"/>
        <s v="Brutalibré"/>
        <s v="Mucuscule"/>
        <s v="Colimucus"/>
        <s v="Muplodocus"/>
        <s v="Desséliande"/>
        <s v="Banshitrouye"/>
        <s v="Grelaçon"/>
        <s v="Séracrawl"/>
        <s v="Prédastérie"/>
        <s v="Tiboudet"/>
        <s v="Bourrinos"/>
        <s v="Araqua"/>
        <s v="Tarenbulle"/>
        <s v="Malamandre"/>
        <s v="Chelours"/>
        <s v="Sucreine"/>
        <s v="Gouroutan"/>
        <s v="Sarmuraï"/>
        <s v="Type:0"/>
        <s v="Mimiqui"/>
        <s v="Draïeul"/>
        <s v="Écaïd"/>
        <s v="Ékaïser"/>
        <s v="Roublenard"/>
        <s v="Tournicoton"/>
        <s v="Blancoton"/>
        <s v="Fulgudog"/>
        <s v="Charbi"/>
        <s v="Wagomine"/>
        <s v="Monthracite"/>
        <s v="Dunaconda"/>
        <s v="Nigosier"/>
        <s v="Embrochet"/>
        <s v="Hastacuda"/>
        <s v="Toxizap"/>
        <s v="Salarsen"/>
        <s v="Grillepattes"/>
        <s v="Scolocendre"/>
        <s v="Krakos"/>
        <s v="Polthégeist"/>
        <s v="Sorcilence"/>
        <s v="Grimalin"/>
        <s v="Fourbelin"/>
        <s v="Angoliath"/>
        <s v="Ixon"/>
        <s v="Berserkatt"/>
        <s v="Corayôme"/>
        <s v="Palarticho"/>
        <s v="M._Glaquette"/>
        <s v="Crèmy"/>
        <s v="Charmilly"/>
        <s v="Dolman"/>
        <s v="Wimessir"/>
        <s v="Fantyrm"/>
        <s v="Dispareptil"/>
        <s v="Lanssorien"/>
        <s v="Zacian"/>
        <s v="Zamazenta"/>
      </sharedItems>
    </cacheField>
    <cacheField name="Type1" numFmtId="0">
      <sharedItems containsBlank="1" count="19">
        <s v="Plante"/>
        <s v="Feu"/>
        <s v="Eau"/>
        <s v="Insecte"/>
        <s v="Normal"/>
        <s v="Poison"/>
        <s v="Electrik"/>
        <s v="Sol"/>
        <s v="Fee"/>
        <s v="Combat"/>
        <s v="Roche"/>
        <s v="Acier"/>
        <s v="Glace"/>
        <s v="Vol"/>
        <s v="Dragon"/>
        <s v="Psy"/>
        <s v="Tenebres"/>
        <s v="Spectre"/>
        <m/>
      </sharedItems>
    </cacheField>
    <cacheField name="Type2" numFmtId="0">
      <sharedItems containsBlank="1" count="19">
        <s v="Poison"/>
        <s v="Feu"/>
        <s v="Vol"/>
        <s v="Eau"/>
        <s v="Insecte"/>
        <s v="Normal"/>
        <s v="Electrik"/>
        <s v="Sol"/>
        <s v="Fee"/>
        <s v="Plante"/>
        <s v="Combat"/>
        <s v="Psy"/>
        <s v="Glace"/>
        <s v="Roche"/>
        <s v="Dragon"/>
        <s v="Tenebres"/>
        <s v="Spectre"/>
        <s v="Acier"/>
        <m/>
      </sharedItems>
    </cacheField>
    <cacheField name="PV" numFmtId="0">
      <sharedItems containsString="0" containsBlank="1" containsNumber="1" containsInteger="1" minValue="1" maxValue="125"/>
    </cacheField>
    <cacheField name="Vitesse" numFmtId="0">
      <sharedItems containsString="0" containsBlank="1" containsNumber="1" containsInteger="1" minValue="1" maxValue="37"/>
    </cacheField>
    <cacheField name="Attaque" numFmtId="0">
      <sharedItems containsString="0" containsBlank="1" containsNumber="1" containsInteger="1" minValue="0" maxValue="14"/>
    </cacheField>
    <cacheField name="Defense" numFmtId="0">
      <sharedItems containsString="0" containsBlank="1" containsNumber="1" containsInteger="1" minValue="0" maxValue="16"/>
    </cacheField>
    <cacheField name="Att_Spe" numFmtId="0">
      <sharedItems containsString="0" containsBlank="1" containsNumber="1" containsInteger="1" minValue="1" maxValue="14"/>
    </cacheField>
    <cacheField name="Def_Spe" numFmtId="0">
      <sharedItems containsString="0" containsBlank="1" containsNumber="1" containsInteger="1" minValue="2" maxValue="13"/>
    </cacheField>
    <cacheField name="Capture" numFmtId="0">
      <sharedItems containsString="0" containsBlank="1" containsNumber="1" containsInteger="1" minValue="0" maxValue="5"/>
    </cacheField>
    <cacheField name="Competence1" numFmtId="0">
      <sharedItems count="233">
        <s v="Charge"/>
        <s v="Vampigraine"/>
        <s v="Danse-Fleur"/>
        <s v="Griffe"/>
        <s v="Flammeche"/>
        <s v="Cru-Aile"/>
        <s v="Pistolet à O"/>
        <s v="Luminocanon"/>
        <s v="Armure"/>
        <s v="Tornade"/>
        <s v="Dard-Venin"/>
        <s v="Double-Dard"/>
        <s v="Vent Violent"/>
        <s v="Grimace"/>
        <s v="Picpic"/>
        <s v="Tunnelier"/>
        <s v="Ligotage"/>
        <s v="Mâchouille"/>
        <s v="Mimi-Queue"/>
        <s v="Eclair"/>
        <s v="Eclate Griffe"/>
        <s v="Rugissement"/>
        <s v="Surpuissance"/>
        <s v="Groz'Yeux"/>
        <s v="Projecteur"/>
        <s v="Doux Baiser"/>
        <s v="Possessif"/>
        <s v="Berceuse"/>
        <s v="Damocles"/>
        <s v="Vol-Vie"/>
        <s v="Grincement"/>
        <s v="Jet de Sable"/>
        <s v="Tourniquet"/>
        <s v="Implore"/>
        <s v="Fouet Lianes"/>
        <s v="Copie Type"/>
        <s v="Tacle Lourd"/>
        <s v="Vive-Attaque"/>
        <s v="Mimique"/>
        <s v="Coup d'Boule"/>
        <s v="Ecras'Face"/>
        <s v="Etreinte"/>
        <s v="Chargeur"/>
        <s v="Magne-Contrôle"/>
        <s v="Lechouille"/>
        <s v="Gaz Toxik"/>
        <s v="Boul'Armure"/>
        <s v="Conversion 2"/>
        <s v="Constriction"/>
        <s v="Tranche"/>
        <s v="Devorêve"/>
        <s v="Stockage"/>
        <s v="Choc Mental"/>
        <s v="Poursuite"/>
        <s v="Cadeau"/>
        <s v="Câlinerie"/>
        <s v="Etonnement"/>
        <s v="Patience"/>
        <s v="Tranch'Herbe"/>
        <s v="Abri"/>
        <s v="Trempette"/>
        <s v="Dracosouffle"/>
        <s v="Dracogriffe"/>
        <s v="Boutefeu"/>
        <s v="Vibraqua"/>
        <s v="Poudreuse"/>
        <s v="Doux Parfum"/>
        <s v="Croco Larme"/>
        <s v="Dernier Recours"/>
        <s v="Clairvoyance"/>
        <s v="Poing-Glace"/>
        <s v="Embargo"/>
        <s v="Vent Glace"/>
        <s v="Furie"/>
        <s v="Vague Psy"/>
        <s v="Champ Psychique"/>
        <s v="Rayon Gemme"/>
        <s v="Eclate-Roc"/>
        <s v="Croissance"/>
        <s v="Stalagtite"/>
        <s v="Secretion"/>
        <s v="Force Poigne"/>
        <s v="Charge-Os"/>
        <s v="Aiguisage"/>
        <s v="Coup Double"/>
        <s v="Prevention"/>
        <s v="Camaraderie"/>
        <s v="Contre"/>
        <s v="Exuviation"/>
        <s v="Vent Feerique"/>
        <s v="Tourmagik"/>
        <s v="Rayon Lune"/>
        <s v="Tonnerre"/>
        <s v="Boule Pollen"/>
        <s v="Torgnoles"/>
        <s v="Survinsecte"/>
        <s v="Coup Varia-Type"/>
        <s v="Passe-Passe"/>
        <s v="Tambour Battant"/>
        <s v="Ballon Brûlant"/>
        <s v="Tir de Precision"/>
        <s v="Strido-Son"/>
        <s v="Repli"/>
        <s v="Centrifugifle"/>
        <s v="Griffe Ombre"/>
        <s v="Griffe Acier"/>
        <s v="Queue-Poison"/>
        <s v="Bluff"/>
        <s v="Coupe Psycho"/>
        <s v="Chute Glace"/>
        <s v="Coud'Boue"/>
        <s v="Megacorne"/>
        <s v="Mega-Sangsue"/>
        <s v="Poison-Croix"/>
        <s v="Tourbi-Sable"/>
        <s v="Meteores"/>
        <s v="Moi d'Abord"/>
        <s v="Frenesie"/>
        <s v="Morsure"/>
        <s v="Crocs Eclair"/>
        <s v="Sacrifice"/>
        <s v="Teleport"/>
        <s v="Telekinesie"/>
        <s v="Balayage"/>
        <s v="Force"/>
        <s v="Phytomixeur"/>
        <s v="Malediction"/>
        <s v="Triplattaque"/>
        <s v="Glaciation"/>
        <s v="Buee Noire"/>
        <s v="Hydrocanon"/>
        <s v="Hypnose"/>
        <s v="Poing Ombre"/>
        <s v="Entrave"/>
        <s v="Bouclier"/>
        <s v="Lance-Boue"/>
        <s v="Garde Large"/>
        <s v="Pilonnage"/>
        <s v="Ecrasement"/>
        <s v="Double Pied"/>
        <s v="Poing Comete"/>
        <s v="Koud'Korne"/>
        <s v="Marto-Poing"/>
        <s v="Ecume"/>
        <s v="Champ Brumeux"/>
        <s v="Onde Vide"/>
        <s v="Puredpois"/>
        <s v="Morphing"/>
        <s v="Picanon"/>
        <s v="Tete de Fer"/>
        <s v="Affilage"/>
        <s v="Feuille Magik"/>
        <s v="Lame d'Air"/>
        <s v="Souplesse"/>
        <s v="Riposte"/>
        <s v="Dard Mortel"/>
        <s v="Toile Gluante"/>
        <s v="Pistolet a O"/>
        <s v="Octazooka"/>
        <s v="Rafale Psy"/>
        <s v="Mawashi Geri"/>
        <s v="Pouvoir Lunaire"/>
        <s v="Reflet"/>
        <s v="Calinerie"/>
        <s v="Champ Electrifie"/>
        <s v="Detrempage"/>
        <s v="Mania"/>
        <s v="Ultralaser"/>
        <s v="Lyophilisation"/>
        <s v="Piege de Venin"/>
        <s v="Hantise"/>
        <s v="Lance-Flammes"/>
        <s v="Barrage"/>
        <s v="Chatouille"/>
        <s v="Aurasphere"/>
        <s v="Crocs Givre"/>
        <s v="Apres Vous"/>
        <s v="Vent Mauvais"/>
        <s v="Coup d'Jus"/>
        <s v="Empal'Korne"/>
        <s v="Acide"/>
        <s v="Tatamigaeshi"/>
        <s v="Pico-Defense"/>
        <s v="Taillade"/>
        <s v="Balle Graine"/>
        <s v="Uppercut"/>
        <s v="Gicledo"/>
        <s v="Megafouet"/>
        <s v="Magne-Controle"/>
        <s v="Balance"/>
        <s v="Colere"/>
        <s v="Sheauriken"/>
        <s v="Abime"/>
        <s v="Guillotine"/>
        <s v="Fertilisation"/>
        <s v="Pisto-Poing"/>
        <s v="Ombre Portee"/>
        <s v="Vibra Soin"/>
        <s v="Coud'Krane"/>
        <s v="Ondes Etranges"/>
        <s v="Hydroqueue"/>
        <s v="Explosion"/>
        <s v="Plaquage"/>
        <s v="Blockhaus"/>
        <s v="Seduction"/>
        <s v="Botte Sucrette"/>
        <s v="Escarmouche"/>
        <s v="Martobois"/>
        <s v="Stratopercut"/>
        <s v="Vibrecaille"/>
        <s v="Larcin"/>
        <s v="Feuillage"/>
        <s v="Spore Coton"/>
        <s v="Etincelle"/>
        <s v="Nitrocharge"/>
        <s v="Goudronnage"/>
        <s v="Eructation"/>
        <s v="Execu-Son"/>
        <s v="Feu d'Enfer"/>
        <s v="Octoprise"/>
        <s v="Theremonie"/>
        <s v="Confidence"/>
        <s v="Fourbette"/>
        <s v="Choc Emotionnel"/>
        <s v="Blocage"/>
        <s v="Mur de Fer"/>
        <s v="Vampibaiser"/>
        <s v="Jet-Pierres"/>
        <s v="Force Ajoutee"/>
        <s v="Dracochoc"/>
        <s v="Draco-Fleches"/>
        <s v="Lame Sainte"/>
        <s v="Fulmifer"/>
      </sharedItems>
    </cacheField>
    <cacheField name="CType1" numFmtId="0">
      <sharedItems count="19">
        <s v="Normal"/>
        <s v="Plante"/>
        <s v="Feu"/>
        <s v="Vol"/>
        <s v="Eau"/>
        <s v="Acier"/>
        <s v="Poison"/>
        <s v="Insecte"/>
        <s v="Sol"/>
        <s v="Tenebres"/>
        <s v="Electrik"/>
        <s v="Combat"/>
        <s v="Fee"/>
        <s v="Psy"/>
        <s v="Spectre"/>
        <s v="Dragon"/>
        <s v="Glace"/>
        <s v="Roche"/>
        <e v="#N/A"/>
      </sharedItems>
    </cacheField>
    <cacheField name="Category1" numFmtId="0">
      <sharedItems/>
    </cacheField>
    <cacheField name="Power1" numFmtId="0">
      <sharedItems containsMixedTypes="1" containsNumber="1" containsInteger="1" minValue="0" maxValue="25"/>
    </cacheField>
    <cacheField name="Accuracy1" numFmtId="0">
      <sharedItems containsMixedTypes="1" containsNumber="1" containsInteger="1" minValue="0" maxValue="6"/>
    </cacheField>
    <cacheField name="Competence2" numFmtId="0">
      <sharedItems count="208">
        <s v="Rugissement"/>
        <s v="Acide"/>
        <s v="Dracogriffe"/>
        <s v="Mimi-Queue"/>
        <s v="Hydroqueue"/>
        <s v="Secretion"/>
        <s v="Toile Elek"/>
        <s v="Choc Mental"/>
        <s v="Mur de Fer"/>
        <s v="Furie"/>
        <s v="Jet de Sable"/>
        <s v="Danse Lames"/>
        <s v="Picore"/>
        <s v="Groz'Yeux"/>
        <s v="Crocs Givre"/>
        <s v="Eclair"/>
        <s v="Boul'Armure"/>
        <s v="Griffe"/>
        <s v="Picpic"/>
        <s v="Dard-Venin"/>
        <s v="Voix Enjôleuse"/>
        <s v="Berceuse"/>
        <s v="Machination"/>
        <s v="Câlinerie"/>
        <s v="Ultrason"/>
        <s v="Vol-Vie"/>
        <s v="Croissance"/>
        <s v="Para-Spore"/>
        <s v="Entrave"/>
        <s v="Pistolet à O"/>
        <s v="Jet-Pierres"/>
        <s v="Flammeche"/>
        <s v="Rapace"/>
        <s v="Gaz Toxik"/>
        <s v="Armure"/>
        <s v="Chargeur"/>
        <s v="Charge"/>
        <s v="Ecras'Face"/>
        <s v="Racines"/>
        <s v="Vampibaiser"/>
        <s v="Surf"/>
        <s v="Coup d'Main"/>
        <s v="Repli"/>
        <s v="Tranche-Nuit"/>
        <s v="Poudreuse"/>
        <s v="Vent Violent"/>
        <s v="Copie Type"/>
        <s v="Pique"/>
        <s v="Avale"/>
        <s v="Bec Vrille"/>
        <s v="Fertilisation"/>
        <s v="Cage-Eclair"/>
        <s v="Dracosouffle"/>
        <s v="Ligotage"/>
        <s v="Tornade"/>
        <s v="Dard Mortel"/>
        <s v="Lilliput"/>
        <s v="Photocopie"/>
        <s v="Recyclage"/>
        <s v="Vive-Attaque"/>
        <s v="Vendetta"/>
        <s v="Grimace"/>
        <s v="Coud'Boue"/>
        <s v="Lance-Boue"/>
        <s v="Vent Feerique"/>
        <s v="Vampigraine"/>
        <s v="Brouhaha"/>
        <s v="Coup d'Boule"/>
        <s v="Abri"/>
        <s v="Etonnement"/>
        <s v="Regard Touchant"/>
        <s v="Lancecrou"/>
        <s v="Mimique"/>
        <s v="Calcination"/>
        <s v="Draco-Rage"/>
        <s v="Hâte"/>
        <s v="Regard Noir"/>
        <s v="Onde Folie"/>
        <s v="Bang Sonique"/>
        <s v="Force Poigne"/>
        <s v="Lame d'Air"/>
        <s v="Camaraderie"/>
        <s v="Trempette"/>
        <s v="Tourniquet"/>
        <s v="Anti-Soin"/>
        <s v="Coup Double"/>
        <s v="Ruse"/>
        <s v="Acrobatie"/>
        <s v="Mur Lumiere"/>
        <s v="Eclate-Roc"/>
        <s v="Survinsecte"/>
        <s v="Lyophilisation"/>
        <s v="Megacorne"/>
        <s v="Vapeur Feerique"/>
        <s v="Hurlement"/>
        <s v="Aromatherapie"/>
        <s v="Papillodanse"/>
        <s v="Calinerie"/>
        <s v="Aqua-Jet"/>
        <s v="Tout ou Rien"/>
        <s v="Morsure"/>
        <s v="Projection"/>
        <s v="Choc Psy"/>
        <s v="Teleport"/>
        <s v="Garde Large"/>
        <s v="Stockage"/>
        <s v="Direct Toxik"/>
        <s v="Baillement"/>
        <s v="Vibra Soin"/>
        <s v="Elecanon"/>
        <s v="Empal'Korne"/>
        <s v="Pouvoir Lunaire"/>
        <s v="Exuviation"/>
        <s v="Lechouille"/>
        <s v="Hypnose"/>
        <s v="Buee Noire"/>
        <s v="Prescience"/>
        <s v="Ecume"/>
        <s v="Canon Graine"/>
        <s v="Contre"/>
        <s v="Close Combat"/>
        <s v="Brouillard"/>
        <s v="Projecteur"/>
        <s v="Feuille Magik"/>
        <s v="Puissance"/>
        <s v="Empty"/>
        <s v="Mania"/>
        <s v="Hydrocanon"/>
        <s v="Vague Psy"/>
        <s v="Charme"/>
        <s v="Vent Arriere"/>
        <s v="Tempete Verte"/>
        <s v="Martobois"/>
        <s v="Voile Miroir"/>
        <s v="Flair"/>
        <s v="Pouvoir Antique"/>
        <s v="Verrouillage"/>
        <s v="Detricanon"/>
        <s v="Balle Graine"/>
        <s v="Effort"/>
        <s v="Feinte"/>
        <s v="Force Ajoutee"/>
        <s v="Grincement"/>
        <s v="Tete de Fer"/>
        <s v="Crocs Feu"/>
        <s v="Rale Male"/>
        <s v="Puredpois"/>
        <s v="Eructation"/>
        <s v="Ombre Nocturne"/>
        <s v="Glaciation"/>
        <s v="Champ Herbu"/>
        <s v="Aurore"/>
        <s v="Constriction"/>
        <s v="Zenith"/>
        <s v="Bouclier"/>
        <s v="Affilage"/>
        <s v="Roc-Boulet"/>
        <s v="Prelevem. Destin"/>
        <s v="Etreinte"/>
        <s v="Roulade"/>
        <s v="Cotogarde"/>
        <s v="Boule Roc"/>
        <s v="Œil Miracle"/>
        <s v="Protection"/>
        <s v="Essorage"/>
        <s v="Escalade"/>
        <s v="Engrenage"/>
        <s v="Zone Etrange"/>
        <s v="Fleau"/>
        <s v="Cavalerie Lourde"/>
        <s v="Guillotine"/>
        <s v="Megaphone"/>
        <s v="Pietisol"/>
        <s v="Marto-Poing"/>
        <s v="Danse-Lames"/>
        <s v="Taillade"/>
        <s v="Brume Capiteuse"/>
        <s v="Lame de Roc"/>
        <s v="Electrisation"/>
        <s v="Surpuissance"/>
        <s v="Colere"/>
        <s v="Encornebois"/>
        <s v="Hantise"/>
        <s v="Detrempage"/>
        <s v="Torgnoles"/>
        <s v="Apres Vous"/>
        <s v="Frenesie"/>
        <s v="Echo"/>
        <s v="Allegement"/>
        <s v="Cognobidon"/>
        <s v="Feuillage"/>
        <s v="Nitrocharge"/>
        <s v="Larme a l'Œil"/>
        <s v="Ondes Etranges"/>
        <s v="Octazooka"/>
        <s v="Vol-Force"/>
        <s v="Centrifugifle"/>
        <s v="Bluff"/>
        <s v="Fourbette"/>
        <s v="Coup-Croix"/>
        <s v="Fulmifer"/>
        <s v="Escarmouche"/>
        <s v="Paresse"/>
        <s v="Doux baiser"/>
        <s v="Barrage"/>
        <s v="Harcelement"/>
        <s v="Coup Bas"/>
        <s v="Prevention"/>
      </sharedItems>
    </cacheField>
    <cacheField name="CType2" numFmtId="0">
      <sharedItems/>
    </cacheField>
    <cacheField name="Category2" numFmtId="0">
      <sharedItems containsBlank="1"/>
    </cacheField>
    <cacheField name="Power2" numFmtId="0">
      <sharedItems containsBlank="1" containsMixedTypes="1" containsNumber="1" containsInteger="1" minValue="0" maxValue="15"/>
    </cacheField>
    <cacheField name="Accuracy2" numFmtId="0">
      <sharedItems containsBlank="1" containsMixedTypes="1" containsNumber="1" containsInteger="1" minValue="0" maxValue="6"/>
    </cacheField>
    <cacheField name="Competence3" numFmtId="0">
      <sharedItems containsBlank="1"/>
    </cacheField>
    <cacheField name="CType3" numFmtId="0">
      <sharedItems containsBlank="1"/>
    </cacheField>
    <cacheField name="Category3" numFmtId="0">
      <sharedItems containsNonDate="0" containsString="0" containsBlank="1"/>
    </cacheField>
    <cacheField name="Power3" numFmtId="0">
      <sharedItems containsNonDate="0" containsString="0" containsBlank="1"/>
    </cacheField>
    <cacheField name="Accuracy3" numFmtId="0">
      <sharedItems containsNonDate="0" containsString="0" containsBlank="1"/>
    </cacheField>
    <cacheField name="Competence4" numFmtId="0">
      <sharedItems containsBlank="1"/>
    </cacheField>
    <cacheField name="CType4" numFmtId="0">
      <sharedItems containsBlank="1"/>
    </cacheField>
    <cacheField name="Category4" numFmtId="0">
      <sharedItems containsNonDate="0" containsString="0" containsBlank="1"/>
    </cacheField>
    <cacheField name="Power4" numFmtId="0">
      <sharedItems containsNonDate="0" containsString="0" containsBlank="1"/>
    </cacheField>
    <cacheField name="Accuracy4" numFmtId="0">
      <sharedItems containsNonDate="0" containsString="0" containsBlank="1"/>
    </cacheField>
    <cacheField name="Image" numFmtId="0">
      <sharedItems containsBlank="1"/>
    </cacheField>
    <cacheField name="Acier" numFmtId="49">
      <sharedItems containsBlank="1" containsMixedTypes="1" containsNumber="1" containsInteger="1" minValue="1" maxValue="2"/>
    </cacheField>
    <cacheField name="Combat" numFmtId="49">
      <sharedItems containsBlank="1" containsMixedTypes="1" containsNumber="1" containsInteger="1" minValue="0" maxValue="4"/>
    </cacheField>
    <cacheField name="Dragon" numFmtId="49">
      <sharedItems containsBlank="1" containsMixedTypes="1" containsNumber="1" containsInteger="1" minValue="0" maxValue="2"/>
    </cacheField>
    <cacheField name="Eau" numFmtId="49">
      <sharedItems containsBlank="1" containsMixedTypes="1" containsNumber="1" containsInteger="1" minValue="1" maxValue="4"/>
    </cacheField>
    <cacheField name="Electrik" numFmtId="49">
      <sharedItems containsBlank="1" containsMixedTypes="1" containsNumber="1" containsInteger="1" minValue="0" maxValue="4"/>
    </cacheField>
    <cacheField name="Fee" numFmtId="49">
      <sharedItems containsBlank="1" containsMixedTypes="1" containsNumber="1" containsInteger="1" minValue="1" maxValue="4"/>
    </cacheField>
    <cacheField name="Feu" numFmtId="49">
      <sharedItems containsBlank="1" containsMixedTypes="1" containsNumber="1" containsInteger="1" minValue="1" maxValue="4"/>
    </cacheField>
    <cacheField name="Glace" numFmtId="49">
      <sharedItems containsBlank="1" containsMixedTypes="1" containsNumber="1" containsInteger="1" minValue="1" maxValue="4"/>
    </cacheField>
    <cacheField name="Insecte" numFmtId="49">
      <sharedItems containsBlank="1" containsMixedTypes="1" containsNumber="1" containsInteger="1" minValue="1" maxValue="4"/>
    </cacheField>
    <cacheField name="Normal" numFmtId="49">
      <sharedItems containsBlank="1" containsMixedTypes="1" containsNumber="1" containsInteger="1" minValue="0" maxValue="1"/>
    </cacheField>
    <cacheField name="Plante" numFmtId="49">
      <sharedItems containsBlank="1" containsMixedTypes="1" containsNumber="1" containsInteger="1" minValue="1" maxValue="4"/>
    </cacheField>
    <cacheField name="Poison" numFmtId="49">
      <sharedItems containsBlank="1" containsMixedTypes="1" containsNumber="1" containsInteger="1" minValue="0" maxValue="4"/>
    </cacheField>
    <cacheField name="Psy" numFmtId="49">
      <sharedItems containsBlank="1" containsMixedTypes="1" containsNumber="1" containsInteger="1" minValue="0" maxValue="2"/>
    </cacheField>
    <cacheField name="Roche" numFmtId="49">
      <sharedItems containsBlank="1" containsMixedTypes="1" containsNumber="1" containsInteger="1" minValue="1" maxValue="4"/>
    </cacheField>
    <cacheField name="Sol" numFmtId="49">
      <sharedItems containsBlank="1" containsMixedTypes="1" containsNumber="1" containsInteger="1" minValue="0" maxValue="4"/>
    </cacheField>
    <cacheField name="Spectre" numFmtId="49">
      <sharedItems containsBlank="1" containsMixedTypes="1" containsNumber="1" containsInteger="1" minValue="0" maxValue="2"/>
    </cacheField>
    <cacheField name="Tenebres" numFmtId="49">
      <sharedItems containsBlank="1" containsMixedTypes="1" containsNumber="1" containsInteger="1" minValue="1" maxValue="2"/>
    </cacheField>
    <cacheField name="Vol" numFmtId="49">
      <sharedItems containsBlank="1" containsMixedTypes="1" containsNumber="1" containsInteger="1" minValue="1" maxValue="4"/>
    </cacheField>
    <cacheField name="Dice1" numFmtId="0">
      <sharedItems containsBlank="1"/>
    </cacheField>
    <cacheField name="Dice2" numFmtId="0">
      <sharedItems containsBlank="1"/>
    </cacheField>
    <cacheField name="Dice3" numFmtId="0">
      <sharedItems containsBlank="1"/>
    </cacheField>
    <cacheField name="Dice4" numFmtId="0">
      <sharedItems containsBlank="1"/>
    </cacheField>
    <cacheField name="EvolutionDescription" numFmtId="0">
      <sharedItems containsBlank="1"/>
    </cacheField>
    <cacheField name="Evolution" numFmtId="0">
      <sharedItems containsBlank="1"/>
    </cacheField>
    <cacheField name="Competence1Description" numFmtId="0">
      <sharedItems containsMixedTypes="1" containsNumber="1" containsInteger="1" minValue="0" maxValue="0"/>
    </cacheField>
    <cacheField name="Competence2Description" numFmtId="0">
      <sharedItems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n v="1"/>
    <n v="1"/>
    <s v="Plante Poison"/>
    <x v="0"/>
    <x v="0"/>
    <x v="0"/>
    <n v="22"/>
    <n v="11"/>
    <n v="4"/>
    <n v="4"/>
    <n v="6"/>
    <n v="6"/>
    <n v="0"/>
    <x v="0"/>
    <x v="0"/>
    <s v="Physique"/>
    <n v="4"/>
    <n v="6"/>
    <x v="0"/>
    <s v="Normal"/>
    <s v="Statut"/>
    <n v="0"/>
    <n v="6"/>
    <s v="Empty"/>
    <s v="Plante"/>
    <m/>
    <m/>
    <m/>
    <s v="Empty"/>
    <s v="Poison"/>
    <m/>
    <m/>
    <m/>
    <s v="Bulbizarr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Herbizarre"/>
    <s v="Le lanceur charge l'ennemi et le percute de tout son poids."/>
    <s v="Le lanceur pousse un cri tout mimi pour tromper la vigilance de l'ennemi et baisser son Attaque de 1 niveau."/>
  </r>
  <r>
    <n v="2"/>
    <n v="2"/>
    <s v="Plante Poison"/>
    <x v="1"/>
    <x v="0"/>
    <x v="0"/>
    <n v="30"/>
    <n v="15"/>
    <n v="6"/>
    <n v="6"/>
    <n v="8"/>
    <n v="8"/>
    <n v="0"/>
    <x v="1"/>
    <x v="1"/>
    <s v="Statut"/>
    <n v="0"/>
    <n v="5"/>
    <x v="0"/>
    <s v="Normal"/>
    <s v="Statut"/>
    <n v="0"/>
    <n v="6"/>
    <s v="Empty"/>
    <s v="Plante"/>
    <m/>
    <m/>
    <m/>
    <s v="Empty"/>
    <s v="Poison"/>
    <m/>
    <m/>
    <m/>
    <s v="Herbizarr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Florizarre"/>
    <s v="Une graine est semée sur l'ennemi. A chaque tour, elle lui dérobe 6 PV que le lanceur récupère."/>
    <s v="Le lanceur pousse un cri tout mimi pour tromper la vigilance de l'ennemi et baisser son Attaque de 1 niveau."/>
  </r>
  <r>
    <n v="3"/>
    <n v="3"/>
    <s v="Plante Poison"/>
    <x v="2"/>
    <x v="0"/>
    <x v="0"/>
    <n v="40"/>
    <n v="20"/>
    <n v="8"/>
    <n v="8"/>
    <n v="10"/>
    <n v="10"/>
    <n v="0"/>
    <x v="2"/>
    <x v="1"/>
    <s v="Special"/>
    <n v="12"/>
    <n v="6"/>
    <x v="1"/>
    <s v="Poison"/>
    <s v="Special"/>
    <n v="4"/>
    <n v="6"/>
    <s v="Empty"/>
    <s v="Plante"/>
    <m/>
    <m/>
    <m/>
    <s v="Empty"/>
    <s v="Poison"/>
    <m/>
    <m/>
    <m/>
    <s v="Florizarr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m/>
    <m/>
    <s v="Le lanceur attaque en projetant des pétales pendant 2 tours avant de céder à la confusion."/>
    <s v="Le lanceur attaque l’ennemi avec un jet d’acide corrosif. Baisse la Défense Spéciale de 1 niveau avec une Precision de 1."/>
  </r>
  <r>
    <n v="4"/>
    <n v="4"/>
    <s v="Feu Feu"/>
    <x v="3"/>
    <x v="1"/>
    <x v="1"/>
    <n v="19"/>
    <n v="16"/>
    <n v="5"/>
    <n v="4"/>
    <n v="6"/>
    <n v="5"/>
    <n v="0"/>
    <x v="3"/>
    <x v="0"/>
    <s v="Physique"/>
    <n v="4"/>
    <n v="6"/>
    <x v="0"/>
    <s v="Normal"/>
    <s v="Statut"/>
    <n v="0"/>
    <n v="6"/>
    <s v="Empty"/>
    <s v="Feu"/>
    <m/>
    <m/>
    <m/>
    <s v="Empty"/>
    <s v="Feu"/>
    <m/>
    <m/>
    <m/>
    <s v="Salamèche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Reptincel"/>
    <s v="Lacère l'ennemi avec des griffes acérées pour lui infliger des dégâts."/>
    <s v="Le lanceur pousse un cri tout mimi pour tromper la vigilance de l'ennemi et baisser son Attaque de 1 niveau."/>
  </r>
  <r>
    <n v="5"/>
    <n v="5"/>
    <s v="Feu Feu"/>
    <x v="4"/>
    <x v="1"/>
    <x v="1"/>
    <n v="29"/>
    <n v="20"/>
    <n v="6"/>
    <n v="5"/>
    <n v="8"/>
    <n v="6"/>
    <n v="0"/>
    <x v="4"/>
    <x v="2"/>
    <s v="Special"/>
    <n v="4"/>
    <n v="6"/>
    <x v="0"/>
    <s v="Normal"/>
    <s v="Statut"/>
    <n v="0"/>
    <n v="6"/>
    <s v="Empty"/>
    <s v="Feu"/>
    <m/>
    <m/>
    <m/>
    <s v="Empty"/>
    <s v="Feu"/>
    <m/>
    <m/>
    <m/>
    <s v="Reptincel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Dracaufeu"/>
    <s v="L'ennemi est attaqué par une faible flamme. Brûle l'ennemi avec une precision de 1 qui réduit son attaque de moitié et fait perdre 3 PV par tour."/>
    <s v="Le lanceur pousse un cri tout mimi pour tromper la vigilance de l'ennemi et baisser son Attaque de 1 niveau."/>
  </r>
  <r>
    <n v="6"/>
    <n v="6"/>
    <s v="Feu Vol"/>
    <x v="5"/>
    <x v="1"/>
    <x v="2"/>
    <n v="39"/>
    <n v="25"/>
    <n v="8"/>
    <n v="7"/>
    <n v="10"/>
    <n v="8"/>
    <n v="0"/>
    <x v="5"/>
    <x v="3"/>
    <s v="Physique"/>
    <n v="6"/>
    <n v="6"/>
    <x v="2"/>
    <s v="Dragon"/>
    <s v="Physique"/>
    <n v="8"/>
    <n v="6"/>
    <s v="Empty"/>
    <s v="Feu"/>
    <m/>
    <m/>
    <m/>
    <s v="Empty"/>
    <s v="Vol"/>
    <m/>
    <m/>
    <m/>
    <s v="Dracaufeu-RFVF.png"/>
    <s v="1/2"/>
    <s v="1/2"/>
    <n v="1"/>
    <n v="2"/>
    <n v="2"/>
    <s v="1/2"/>
    <s v="1/2"/>
    <n v="1"/>
    <s v="1/4"/>
    <n v="1"/>
    <s v="1/4"/>
    <n v="1"/>
    <n v="1"/>
    <n v="4"/>
    <n v="0"/>
    <n v="1"/>
    <n v="1"/>
    <n v="1"/>
    <s v="1-3"/>
    <s v="4-6"/>
    <s v=""/>
    <s v=""/>
    <m/>
    <m/>
    <s v="L'ennemi est frappé par de larges ailes déployées pour infliger des dégâts."/>
    <s v="Le lanceur lacère l'ennemi de ses grandes griffes aiguisées."/>
  </r>
  <r>
    <n v="7"/>
    <n v="7"/>
    <s v="Eau Eau"/>
    <x v="6"/>
    <x v="2"/>
    <x v="3"/>
    <n v="22"/>
    <n v="10"/>
    <n v="4"/>
    <n v="6"/>
    <n v="5"/>
    <n v="6"/>
    <n v="0"/>
    <x v="0"/>
    <x v="0"/>
    <s v="Physique"/>
    <n v="4"/>
    <n v="6"/>
    <x v="3"/>
    <s v="Normal"/>
    <s v="Statut"/>
    <n v="0"/>
    <n v="6"/>
    <s v="Empty"/>
    <s v="Eau"/>
    <m/>
    <m/>
    <m/>
    <s v="Empty"/>
    <s v="Eau"/>
    <m/>
    <m/>
    <m/>
    <s v="Carapuc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Carabaffe"/>
    <s v="Le lanceur charge l'ennemi et le percute de tout son poids."/>
    <s v="Le lanceur remue son adorable queue pour tromper la vigilance de l'ennemi et baisser sa Défense de 1 niveau."/>
  </r>
  <r>
    <n v="8"/>
    <n v="8"/>
    <s v="Eau Eau"/>
    <x v="7"/>
    <x v="2"/>
    <x v="3"/>
    <n v="29"/>
    <n v="14"/>
    <n v="6"/>
    <n v="8"/>
    <n v="6"/>
    <n v="8"/>
    <n v="0"/>
    <x v="6"/>
    <x v="4"/>
    <s v="Special"/>
    <n v="4"/>
    <n v="6"/>
    <x v="3"/>
    <s v="Normal"/>
    <s v="Statut"/>
    <n v="0"/>
    <n v="6"/>
    <s v="Empty"/>
    <s v="Eau"/>
    <m/>
    <m/>
    <m/>
    <s v="Empty"/>
    <s v="Eau"/>
    <m/>
    <m/>
    <m/>
    <s v="Carabaff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Tortank"/>
    <s v="De l'eau est projetée avec force sur l'ennemi."/>
    <s v="Le lanceur remue son adorable queue pour tromper la vigilance de l'ennemi et baisser sa Défense de 1 niveau."/>
  </r>
  <r>
    <n v="9"/>
    <n v="9"/>
    <s v="Eau Eau"/>
    <x v="8"/>
    <x v="2"/>
    <x v="3"/>
    <n v="39"/>
    <n v="19"/>
    <n v="8"/>
    <n v="10"/>
    <n v="8"/>
    <n v="10"/>
    <n v="0"/>
    <x v="7"/>
    <x v="5"/>
    <s v="Special"/>
    <n v="8"/>
    <n v="6"/>
    <x v="4"/>
    <s v="Eau"/>
    <s v="Physique"/>
    <n v="9"/>
    <n v="5"/>
    <s v="Empty"/>
    <s v="Eau"/>
    <m/>
    <m/>
    <m/>
    <s v="Empty"/>
    <s v="Eau"/>
    <m/>
    <m/>
    <m/>
    <s v="Tortank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Le lanceur concentre son énergie lumineuse et la fait exploser. Baisser la Défense Spéciale de l'ennemi de 1 niveau avec une Precision de 1."/>
    <s v="Le lanceur attaque en balançant sa queue comme une lame de fond en pleine tempête."/>
  </r>
  <r>
    <n v="10"/>
    <n v="10"/>
    <s v="Insecte Insecte"/>
    <x v="9"/>
    <x v="3"/>
    <x v="4"/>
    <n v="22"/>
    <n v="11"/>
    <n v="3"/>
    <n v="3"/>
    <n v="2"/>
    <n v="2"/>
    <n v="5"/>
    <x v="0"/>
    <x v="0"/>
    <s v="Physique"/>
    <n v="4"/>
    <n v="6"/>
    <x v="5"/>
    <s v="Insecte"/>
    <s v="Statut"/>
    <n v="0"/>
    <n v="5"/>
    <s v="Empty"/>
    <s v="Insecte"/>
    <m/>
    <m/>
    <m/>
    <s v="Empty"/>
    <s v="Insecte"/>
    <m/>
    <m/>
    <m/>
    <s v="Chenipan-RFVF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1 super bonbons en"/>
    <s v="Chrysacier"/>
    <s v="Le lanceur charge l'ennemi et le percute de tout son poids."/>
    <s v="Le lanceur crache de la soie pour ligoter l'ennemi et beaucoup baisser sa Vitesse."/>
  </r>
  <r>
    <n v="11"/>
    <n v="11"/>
    <s v="Insecte Insecte"/>
    <x v="10"/>
    <x v="3"/>
    <x v="4"/>
    <n v="25"/>
    <n v="7"/>
    <n v="2"/>
    <n v="5"/>
    <n v="2"/>
    <n v="2"/>
    <n v="2"/>
    <x v="8"/>
    <x v="0"/>
    <s v="Statut"/>
    <n v="0"/>
    <n v="0"/>
    <x v="6"/>
    <s v="Electrik"/>
    <s v="Special"/>
    <n v="6"/>
    <n v="5"/>
    <s v="Empty"/>
    <s v="Insecte"/>
    <m/>
    <m/>
    <m/>
    <s v="Empty"/>
    <s v="Insecte"/>
    <m/>
    <m/>
    <m/>
    <s v="Chrysacier-RFVF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1 super bonbons en"/>
    <s v="Papilusion"/>
    <s v="Le lanceur contracte tous ses muscles pour augmenter sa Défense. Augmente la defense de 1 niveau."/>
    <s v="Attrape l'ennemi dans un filet électrique. Baisse aussi la Vitesse de l'ennemi de 1 niveau."/>
  </r>
  <r>
    <n v="12"/>
    <n v="12"/>
    <s v="Insecte Vol"/>
    <x v="11"/>
    <x v="3"/>
    <x v="2"/>
    <n v="30"/>
    <n v="17"/>
    <n v="4"/>
    <n v="5"/>
    <n v="9"/>
    <n v="8"/>
    <n v="0"/>
    <x v="9"/>
    <x v="3"/>
    <s v="Special"/>
    <n v="4"/>
    <n v="6"/>
    <x v="7"/>
    <s v="Psy"/>
    <s v="Special"/>
    <n v="5"/>
    <n v="6"/>
    <s v="Empty"/>
    <s v="Insecte"/>
    <m/>
    <m/>
    <m/>
    <s v="Empty"/>
    <s v="Vol"/>
    <m/>
    <m/>
    <m/>
    <s v="Papilusion-RFVF.png"/>
    <n v="1"/>
    <s v="1/4"/>
    <n v="1"/>
    <n v="1"/>
    <n v="2"/>
    <n v="1"/>
    <n v="2"/>
    <n v="2"/>
    <s v="1/2"/>
    <n v="1"/>
    <s v="1/4"/>
    <n v="1"/>
    <n v="1"/>
    <n v="4"/>
    <n v="0"/>
    <n v="1"/>
    <n v="1"/>
    <n v="2"/>
    <s v="1-3"/>
    <s v="4-6"/>
    <s v=""/>
    <s v=""/>
    <m/>
    <m/>
    <s v="Le lanceur bat des ailes pour générer une bourrasque qui blesse l'ennemi."/>
    <s v="Une faible vague télékinétique frappe l'ennemi et le rendre confus avec une Precision de 1 pendant 3 tours. La confusion est active avec une Precision de 2 et pokemon s'attaque lui-meme."/>
  </r>
  <r>
    <n v="13"/>
    <n v="13"/>
    <s v="Insecte Poison"/>
    <x v="12"/>
    <x v="3"/>
    <x v="0"/>
    <n v="20"/>
    <n v="12"/>
    <n v="3"/>
    <n v="3"/>
    <n v="2"/>
    <n v="2"/>
    <n v="5"/>
    <x v="10"/>
    <x v="6"/>
    <s v="Physique"/>
    <n v="2"/>
    <n v="6"/>
    <x v="5"/>
    <s v="Insecte"/>
    <s v="Statut"/>
    <n v="0"/>
    <n v="5"/>
    <s v="Empty"/>
    <s v="Insecte"/>
    <m/>
    <m/>
    <m/>
    <s v="Empty"/>
    <s v="Poison"/>
    <m/>
    <m/>
    <m/>
    <s v="Aspicot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s v="Evolue avec 1 super bonbons en"/>
    <s v="Coconfort"/>
    <s v="Un dard toxique qui transperce l'ennemi. Empoisonne avec une precision de 2. Le poison fait perdre 6 PV chaque tour"/>
    <s v="Le lanceur crache de la soie pour ligoter l'ennemi et beaucoup baisser sa Vitesse."/>
  </r>
  <r>
    <n v="14"/>
    <n v="14"/>
    <s v="Insecte Poison"/>
    <x v="13"/>
    <x v="3"/>
    <x v="0"/>
    <n v="22"/>
    <n v="8"/>
    <n v="2"/>
    <n v="5"/>
    <n v="2"/>
    <n v="2"/>
    <n v="2"/>
    <x v="8"/>
    <x v="0"/>
    <s v="Statut"/>
    <n v="0"/>
    <n v="0"/>
    <x v="8"/>
    <s v="Acier"/>
    <s v="Statut"/>
    <n v="0"/>
    <n v="0"/>
    <s v="Empty"/>
    <s v="Insecte"/>
    <m/>
    <m/>
    <m/>
    <s v="Empty"/>
    <s v="Poison"/>
    <m/>
    <m/>
    <m/>
    <s v="Coconfort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s v="Evolue avec 1 super bonbons en"/>
    <s v="Dardargnan"/>
    <s v="Le lanceur contracte tous ses muscles pour augmenter sa Défense. Augmente la defense de 1 niveau."/>
    <s v="L'épiderme du lanceur devient dur comme du fer, ce qui augmente Défense de 2 niveaux."/>
  </r>
  <r>
    <n v="15"/>
    <n v="15"/>
    <s v="Insecte Poison"/>
    <x v="14"/>
    <x v="3"/>
    <x v="0"/>
    <n v="32"/>
    <n v="18"/>
    <n v="8"/>
    <n v="4"/>
    <n v="4"/>
    <n v="8"/>
    <n v="0"/>
    <x v="11"/>
    <x v="7"/>
    <s v="Physique"/>
    <n v="3"/>
    <n v="6"/>
    <x v="9"/>
    <s v="Normal"/>
    <s v="Physique"/>
    <n v="2"/>
    <n v="4"/>
    <s v="Empty"/>
    <s v="Insecte"/>
    <m/>
    <m/>
    <m/>
    <s v="Empty"/>
    <s v="Poison"/>
    <m/>
    <m/>
    <m/>
    <s v="Dardargnan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m/>
    <m/>
    <s v="Un double coup de dard qui transperce l’ennemi deux fois d’affilée. Empoisonne avec une precision de 2 lui faisant perdre 6 PV chaque tour."/>
    <s v="Frappe l'ennemi avec un bec ou une corne qui touche 2 fois. 3 attaques supplementaires se font avec une Precision de 3."/>
  </r>
  <r>
    <n v="16"/>
    <n v="16"/>
    <s v="Normal Vol"/>
    <x v="15"/>
    <x v="4"/>
    <x v="2"/>
    <n v="20"/>
    <n v="14"/>
    <n v="4"/>
    <n v="4"/>
    <n v="3"/>
    <n v="3"/>
    <n v="5"/>
    <x v="0"/>
    <x v="0"/>
    <s v="Physique"/>
    <n v="4"/>
    <n v="6"/>
    <x v="10"/>
    <s v="Sol"/>
    <s v="Statut"/>
    <n v="0"/>
    <n v="6"/>
    <s v="Empty"/>
    <s v="Normal"/>
    <m/>
    <m/>
    <m/>
    <s v="Empty"/>
    <s v="Vol"/>
    <m/>
    <m/>
    <m/>
    <s v="Roucool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Roucoups"/>
    <s v="Le lanceur charge l'ennemi et le percute de tout son poids."/>
    <s v="Lance du sable au visage de l'ennemi pour baisser sa Précision de 1."/>
  </r>
  <r>
    <n v="17"/>
    <n v="17"/>
    <s v="Normal Vol"/>
    <x v="16"/>
    <x v="4"/>
    <x v="2"/>
    <n v="31"/>
    <n v="17"/>
    <n v="6"/>
    <n v="5"/>
    <n v="5"/>
    <n v="5"/>
    <n v="2"/>
    <x v="9"/>
    <x v="3"/>
    <s v="Special"/>
    <n v="4"/>
    <n v="6"/>
    <x v="10"/>
    <s v="Sol"/>
    <s v="Statut"/>
    <n v="0"/>
    <n v="6"/>
    <s v="Empty"/>
    <s v="Normal"/>
    <m/>
    <m/>
    <m/>
    <s v="Empty"/>
    <s v="Vol"/>
    <m/>
    <m/>
    <m/>
    <s v="Roucoups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Roucarnage"/>
    <s v="Le lanceur bat des ailes pour générer une bourrasque qui blesse l'ennemi."/>
    <s v="Lance du sable au visage de l'ennemi pour baisser sa Précision de 1."/>
  </r>
  <r>
    <n v="18"/>
    <n v="18"/>
    <s v="Normal Vol"/>
    <x v="17"/>
    <x v="4"/>
    <x v="2"/>
    <n v="41"/>
    <n v="22"/>
    <n v="8"/>
    <n v="7"/>
    <n v="7"/>
    <n v="7"/>
    <n v="0"/>
    <x v="12"/>
    <x v="3"/>
    <s v="Special"/>
    <n v="11"/>
    <n v="2"/>
    <x v="10"/>
    <s v="Sol"/>
    <s v="Statut"/>
    <n v="0"/>
    <n v="6"/>
    <s v="Empty"/>
    <s v="Normal"/>
    <m/>
    <m/>
    <m/>
    <s v="Empty"/>
    <s v="Vol"/>
    <m/>
    <m/>
    <m/>
    <s v="Roucarnage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ance une Tempête qui s'abat sur l'ennemi et le rend confus avec une Precision de 1 pendant 3 tours. La confusion est active avec une Precision de 2 et pokemon s'attaque lui-meme."/>
    <s v="Lance du sable au visage de l'ennemi pour baisser sa Précision de 1."/>
  </r>
  <r>
    <n v="19"/>
    <n v="19"/>
    <s v="Normal Normal"/>
    <x v="18"/>
    <x v="4"/>
    <x v="5"/>
    <n v="15"/>
    <n v="18"/>
    <n v="5"/>
    <n v="3"/>
    <n v="2"/>
    <n v="3"/>
    <n v="5"/>
    <x v="0"/>
    <x v="0"/>
    <s v="Physique"/>
    <n v="4"/>
    <n v="6"/>
    <x v="3"/>
    <s v="Normal"/>
    <s v="Statut"/>
    <n v="0"/>
    <n v="6"/>
    <s v="Empty"/>
    <s v="Normal"/>
    <m/>
    <m/>
    <m/>
    <s v="Empty"/>
    <s v="Normal"/>
    <m/>
    <m/>
    <m/>
    <s v="Rattata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Rattatac"/>
    <s v="Le lanceur charge l'ennemi et le percute de tout son poids."/>
    <s v="Le lanceur remue son adorable queue pour tromper la vigilance de l'ennemi et baisser sa Défense de 1 niveau."/>
  </r>
  <r>
    <n v="20"/>
    <n v="20"/>
    <s v="Normal Normal"/>
    <x v="19"/>
    <x v="4"/>
    <x v="5"/>
    <n v="27"/>
    <n v="24"/>
    <n v="8"/>
    <n v="6"/>
    <n v="5"/>
    <n v="7"/>
    <n v="2"/>
    <x v="13"/>
    <x v="0"/>
    <s v="Statut"/>
    <n v="0"/>
    <n v="6"/>
    <x v="11"/>
    <s v="Normal"/>
    <s v="Statut"/>
    <n v="0"/>
    <n v="0"/>
    <s v="Empty"/>
    <s v="Normal"/>
    <m/>
    <m/>
    <m/>
    <s v="Empty"/>
    <s v="Normal"/>
    <m/>
    <m/>
    <m/>
    <s v="Rattatac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Grimace baisse la vitesse de la cible de deux niveaux."/>
    <s v="Une danse frénétique qui exalte l'esprit combatif. Augmente  l'Attaque du lanceur de 2 niveaux."/>
  </r>
  <r>
    <n v="21"/>
    <n v="21"/>
    <s v="Normal Vol"/>
    <x v="20"/>
    <x v="4"/>
    <x v="2"/>
    <n v="20"/>
    <n v="17"/>
    <n v="6"/>
    <n v="3"/>
    <n v="3"/>
    <n v="3"/>
    <n v="5"/>
    <x v="14"/>
    <x v="3"/>
    <s v="Physique"/>
    <n v="4"/>
    <n v="6"/>
    <x v="0"/>
    <s v="Normal"/>
    <s v="Statut"/>
    <n v="0"/>
    <n v="6"/>
    <s v="Empty"/>
    <s v="Normal"/>
    <m/>
    <m/>
    <m/>
    <s v="Empty"/>
    <s v="Vol"/>
    <m/>
    <m/>
    <m/>
    <s v="Piafabec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Rapasdepic"/>
    <s v="Frappe l'ennemi d'un bec pointu ou d'une corne pour infliger des dégâts."/>
    <s v="Le lanceur pousse un cri tout mimi pour tromper la vigilance de l'ennemi et baisser son Attaque de 1 niveau."/>
  </r>
  <r>
    <n v="22"/>
    <n v="22"/>
    <s v="Normal Vol"/>
    <x v="21"/>
    <x v="4"/>
    <x v="2"/>
    <n v="32"/>
    <n v="25"/>
    <n v="9"/>
    <n v="6"/>
    <n v="6"/>
    <n v="6"/>
    <n v="1"/>
    <x v="15"/>
    <x v="8"/>
    <s v="Physique"/>
    <n v="8"/>
    <n v="5"/>
    <x v="12"/>
    <s v="Vol"/>
    <s v="Physique"/>
    <n v="6"/>
    <n v="6"/>
    <s v="Empty"/>
    <s v="Normal"/>
    <m/>
    <m/>
    <m/>
    <s v="Empty"/>
    <s v="Vol"/>
    <m/>
    <m/>
    <m/>
    <s v="Rapasdepic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tourne sur lui-même comme une perceuse et se jette sur l'ennemi. Fait un coup critique qui multiplie les degats par 2 avec une Precision de 1."/>
    <s v="Le lanceur picore la cible. Si cette dernière tient une Baie, le lanceur la mange et profite de ses effets."/>
  </r>
  <r>
    <n v="23"/>
    <n v="23"/>
    <s v="Poison Poison"/>
    <x v="22"/>
    <x v="5"/>
    <x v="0"/>
    <n v="17"/>
    <n v="13"/>
    <n v="6"/>
    <n v="4"/>
    <n v="4"/>
    <n v="5"/>
    <n v="5"/>
    <x v="16"/>
    <x v="0"/>
    <s v="Physique"/>
    <n v="2"/>
    <n v="5"/>
    <x v="13"/>
    <s v="Normal"/>
    <s v="Statut"/>
    <n v="0"/>
    <n v="6"/>
    <s v="Empty"/>
    <s v="Poison"/>
    <m/>
    <m/>
    <m/>
    <s v="Empty"/>
    <s v="Poison"/>
    <m/>
    <m/>
    <m/>
    <s v="Abo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2 super bonbons en"/>
    <s v="Arbok"/>
    <s v="Le lanceur ligote l'ennemi avec des lianes ou son corps pour l'écraser durant 4 tours  lui faisant perdre 6 PV chaque tour. Le pokemon ne peut plus fuir pendant ce temps."/>
    <s v="Le lanceur fait les gros yeux à l'ennemi pour l'intimider et baisser sa Défense de 1 niveau."/>
  </r>
  <r>
    <n v="24"/>
    <n v="24"/>
    <s v="Poison Poison"/>
    <x v="23"/>
    <x v="5"/>
    <x v="0"/>
    <n v="30"/>
    <n v="20"/>
    <n v="8"/>
    <n v="6"/>
    <n v="6"/>
    <n v="7"/>
    <n v="1"/>
    <x v="17"/>
    <x v="9"/>
    <s v="Physique"/>
    <n v="8"/>
    <n v="6"/>
    <x v="14"/>
    <s v="Glace"/>
    <s v="Physique"/>
    <n v="7"/>
    <n v="5"/>
    <s v="Empty"/>
    <s v="Poison"/>
    <m/>
    <m/>
    <m/>
    <s v="Empty"/>
    <s v="Poison"/>
    <m/>
    <m/>
    <m/>
    <s v="Arbok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m/>
    <m/>
    <s v="Le lanceur mord l'ennemi de ses crocs pointus. Baisser sa Défense avec une Precision de 2."/>
    <s v="Le lanceur utilise une morsure glaciale. Gele avec une precision de 1 et Apeurer avec une precision de 1. Le pokemon gele ne peut plus attaquer sauf avec une capacite de type feu qui le degele."/>
  </r>
  <r>
    <n v="25"/>
    <n v="25"/>
    <s v="Électrik Électrik"/>
    <x v="24"/>
    <x v="6"/>
    <x v="6"/>
    <n v="17"/>
    <n v="22"/>
    <n v="5"/>
    <n v="3"/>
    <n v="5"/>
    <n v="4"/>
    <n v="3"/>
    <x v="18"/>
    <x v="0"/>
    <s v="Statut"/>
    <n v="0"/>
    <n v="6"/>
    <x v="15"/>
    <s v="Electrik"/>
    <s v="Special"/>
    <n v="4"/>
    <n v="6"/>
    <s v="Empty"/>
    <s v="Electrik"/>
    <m/>
    <m/>
    <m/>
    <s v="Empty"/>
    <s v="Electrik"/>
    <m/>
    <m/>
    <m/>
    <s v="Pikachu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volue avec &quot;Pierre Foudre&quot; en"/>
    <s v="Raichu"/>
    <s v="Le lanceur remue son adorable queue pour tromper la vigilance de l'ennemi et baisser sa Défense de 1 niveau."/>
    <s v="Une décharge électrique tombe sur l'ennemi. Paralyse avec une precision de 1. La paralysie empeche d'attaquer sur 1-2."/>
  </r>
  <r>
    <n v="26"/>
    <n v="26"/>
    <s v="Électrik Électrik"/>
    <x v="25"/>
    <x v="6"/>
    <x v="6"/>
    <n v="30"/>
    <n v="25"/>
    <n v="9"/>
    <n v="5"/>
    <n v="9"/>
    <n v="8"/>
    <n v="1"/>
    <x v="19"/>
    <x v="10"/>
    <s v="Special"/>
    <n v="4"/>
    <n v="6"/>
    <x v="3"/>
    <s v="Normal"/>
    <s v="Statut"/>
    <n v="0"/>
    <n v="6"/>
    <s v="Empty"/>
    <s v="Electrik"/>
    <m/>
    <m/>
    <m/>
    <s v="Empty"/>
    <s v="Electrik"/>
    <m/>
    <m/>
    <m/>
    <s v="Raichu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m/>
    <s v="Une décharge électrique tombe sur l'ennemi. Paralyse avec une precision de 1. La paralysie empeche d'attaquer sur 1-2."/>
    <s v="Le lanceur remue son adorable queue pour tromper la vigilance de l'ennemi et baisser sa Défense de 1 niveau."/>
  </r>
  <r>
    <n v="27"/>
    <n v="27"/>
    <s v="Sol Sol"/>
    <x v="26"/>
    <x v="7"/>
    <x v="7"/>
    <n v="25"/>
    <n v="10"/>
    <n v="7"/>
    <n v="8"/>
    <n v="2"/>
    <n v="3"/>
    <n v="5"/>
    <x v="3"/>
    <x v="0"/>
    <s v="Physique"/>
    <n v="4"/>
    <n v="6"/>
    <x v="16"/>
    <s v="Normal"/>
    <s v="Statut"/>
    <n v="0"/>
    <n v="0"/>
    <s v="Empty"/>
    <s v="Sol"/>
    <m/>
    <m/>
    <m/>
    <s v="Empty"/>
    <s v="Sol"/>
    <m/>
    <m/>
    <m/>
    <s v="Sabelette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s v="Evolue avec 2 super bonbons en"/>
    <s v="Sablaireau"/>
    <s v="Lacère l'ennemi avec des griffes acérées pour lui infliger des dégâts."/>
    <s v="Le lanceur s'enroule pour cacher ses points faibles, ce qui augmente sa Défense de 2 niveaux."/>
  </r>
  <r>
    <n v="28"/>
    <n v="28"/>
    <s v="Sol Sol"/>
    <x v="27"/>
    <x v="7"/>
    <x v="7"/>
    <n v="37"/>
    <n v="16"/>
    <n v="10"/>
    <n v="11"/>
    <n v="4"/>
    <n v="5"/>
    <n v="1"/>
    <x v="20"/>
    <x v="0"/>
    <s v="Physique"/>
    <n v="8"/>
    <n v="5"/>
    <x v="17"/>
    <s v="Normal"/>
    <s v="Physique"/>
    <n v="4"/>
    <n v="6"/>
    <s v="Empty"/>
    <s v="Sol"/>
    <m/>
    <m/>
    <m/>
    <s v="Empty"/>
    <s v="Sol"/>
    <m/>
    <m/>
    <m/>
    <s v="Sablaireau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m/>
    <s v="Lacère l'ennemi avec des griffes solides et aiguisées. Baisse sa Défense de 1 niveau avec une precision de 3."/>
    <s v="Lacère l'ennemi avec des griffes acérées pour lui infliger des dégâts."/>
  </r>
  <r>
    <n v="29"/>
    <n v="29"/>
    <s v="Poison Poison"/>
    <x v="28"/>
    <x v="5"/>
    <x v="0"/>
    <n v="27"/>
    <n v="10"/>
    <n v="4"/>
    <n v="5"/>
    <n v="4"/>
    <n v="4"/>
    <n v="4"/>
    <x v="21"/>
    <x v="0"/>
    <s v="Statut"/>
    <n v="0"/>
    <n v="6"/>
    <x v="17"/>
    <s v="Normal"/>
    <s v="Physique"/>
    <n v="4"/>
    <n v="6"/>
    <s v="Empty"/>
    <s v="Poison"/>
    <m/>
    <m/>
    <m/>
    <s v="Empty"/>
    <s v="Poison"/>
    <m/>
    <m/>
    <m/>
    <s v="Nidoran♀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1 super bonbons en"/>
    <s v="Nidorina"/>
    <s v="Le lanceur pousse un cri tout mimi pour tromper la vigilance de l'ennemi et baisser son Attaque de 1 niveau."/>
    <s v="Lacère l'ennemi avec des griffes acérées pour lui infliger des dégâts."/>
  </r>
  <r>
    <n v="30"/>
    <n v="30"/>
    <s v="Poison Poison"/>
    <x v="29"/>
    <x v="5"/>
    <x v="0"/>
    <n v="35"/>
    <n v="14"/>
    <n v="6"/>
    <n v="6"/>
    <n v="5"/>
    <n v="5"/>
    <n v="2"/>
    <x v="10"/>
    <x v="6"/>
    <s v="Physique"/>
    <n v="2"/>
    <n v="6"/>
    <x v="17"/>
    <s v="Normal"/>
    <s v="Physique"/>
    <n v="4"/>
    <n v="6"/>
    <s v="Empty"/>
    <s v="Poison"/>
    <m/>
    <m/>
    <m/>
    <s v="Empty"/>
    <s v="Poison"/>
    <m/>
    <m/>
    <m/>
    <s v="Nidorina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&quot;Pierre Lune&quot; en"/>
    <s v="Nidoqueen"/>
    <s v="Un dard toxique qui transperce l'ennemi. Empoisonne avec une precision de 2. Le poison fait perdre 6 PV chaque tour"/>
    <s v="Lacère l'ennemi avec des griffes acérées pour lui infliger des dégâts."/>
  </r>
  <r>
    <n v="31"/>
    <n v="31"/>
    <s v="Poison Sol"/>
    <x v="30"/>
    <x v="5"/>
    <x v="7"/>
    <n v="45"/>
    <n v="19"/>
    <n v="8"/>
    <n v="8"/>
    <n v="7"/>
    <n v="8"/>
    <n v="0"/>
    <x v="22"/>
    <x v="11"/>
    <s v="Physique"/>
    <n v="12"/>
    <n v="6"/>
    <x v="17"/>
    <s v="Normal"/>
    <s v="Physique"/>
    <n v="4"/>
    <n v="6"/>
    <s v="Empty"/>
    <s v="Poison"/>
    <m/>
    <m/>
    <m/>
    <s v="Empty"/>
    <s v="Sol"/>
    <m/>
    <m/>
    <m/>
    <s v="Nidoqueen-RFVF.png"/>
    <n v="1"/>
    <s v="1/2"/>
    <n v="1"/>
    <n v="2"/>
    <n v="0"/>
    <s v="1/2"/>
    <n v="1"/>
    <n v="2"/>
    <s v="1/2"/>
    <n v="1"/>
    <n v="1"/>
    <s v="1/4"/>
    <n v="2"/>
    <s v="1/2"/>
    <n v="2"/>
    <n v="1"/>
    <n v="1"/>
    <n v="1"/>
    <s v="1-3"/>
    <s v="4-6"/>
    <s v=""/>
    <s v=""/>
    <m/>
    <m/>
    <s v="Une attaque puissante, mais qui baisse l'Attaque et la Défense du lanceur de 1 niveau."/>
    <s v="Lacère l'ennemi avec des griffes acérées pour lui infliger des dégâts."/>
  </r>
  <r>
    <n v="32"/>
    <n v="32"/>
    <s v="Poison Poison"/>
    <x v="31"/>
    <x v="5"/>
    <x v="0"/>
    <n v="23"/>
    <n v="12"/>
    <n v="5"/>
    <n v="4"/>
    <n v="4"/>
    <n v="4"/>
    <n v="4"/>
    <x v="23"/>
    <x v="0"/>
    <s v="Statut"/>
    <n v="0"/>
    <n v="6"/>
    <x v="18"/>
    <s v="Vol"/>
    <s v="Physique"/>
    <n v="4"/>
    <n v="6"/>
    <s v="Empty"/>
    <s v="Poison"/>
    <m/>
    <m/>
    <m/>
    <s v="Empty"/>
    <s v="Poison"/>
    <m/>
    <m/>
    <m/>
    <s v="Nidoran♂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1 super bonbons en"/>
    <s v="Nidorino"/>
    <s v="Le lanceur fait les gros yeux à l'ennemi pour l'intimider et baisser sa Défense de 1 niveau."/>
    <s v="Frappe l'ennemi d'un bec pointu ou d'une corne pour infliger des dégâts."/>
  </r>
  <r>
    <n v="33"/>
    <n v="33"/>
    <s v="Poison Poison"/>
    <x v="32"/>
    <x v="5"/>
    <x v="0"/>
    <n v="30"/>
    <n v="16"/>
    <n v="7"/>
    <n v="5"/>
    <n v="5"/>
    <n v="5"/>
    <n v="2"/>
    <x v="23"/>
    <x v="0"/>
    <s v="Statut"/>
    <n v="0"/>
    <n v="6"/>
    <x v="19"/>
    <s v="Poison"/>
    <s v="Physique"/>
    <n v="2"/>
    <n v="6"/>
    <s v="Empty"/>
    <s v="Poison"/>
    <m/>
    <m/>
    <m/>
    <s v="Empty"/>
    <s v="Poison"/>
    <m/>
    <m/>
    <m/>
    <s v="Nidorino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&quot;Pierre Lune&quot; en"/>
    <s v="Nidoking"/>
    <s v="Le lanceur fait les gros yeux à l'ennemi pour l'intimider et baisser sa Défense de 1 niveau."/>
    <s v="Un dard toxique qui transperce l'ennemi. Empoisonne avec une precision de 2. Le poison fait perdre 6 PV chaque tour"/>
  </r>
  <r>
    <n v="35"/>
    <n v="35"/>
    <s v="Fée Fée"/>
    <x v="33"/>
    <x v="8"/>
    <x v="8"/>
    <n v="35"/>
    <n v="8"/>
    <n v="4"/>
    <n v="4"/>
    <n v="6"/>
    <n v="6"/>
    <n v="3"/>
    <x v="24"/>
    <x v="0"/>
    <s v="Statut"/>
    <n v="0"/>
    <n v="0"/>
    <x v="20"/>
    <s v="Fee"/>
    <s v="Special"/>
    <n v="4"/>
    <n v="0"/>
    <s v="Empty"/>
    <s v="Fee"/>
    <m/>
    <m/>
    <m/>
    <s v="Empty"/>
    <s v="Fee"/>
    <m/>
    <m/>
    <m/>
    <s v="Mélofée-RFVF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s v="Evolue avec &quot;Pierre Lune&quot; en"/>
    <s v="Mélodelfe"/>
    <s v="Met un Pokémon sous le feu des projecteurs et force tout le monde à le viser."/>
    <s v="Laisse s'échapper une voix enchanteresse qui inflige des dégâts psychiques à l'ennemi. Touche à coup sûr."/>
  </r>
  <r>
    <n v="36"/>
    <n v="36"/>
    <s v="Fée Fée"/>
    <x v="34"/>
    <x v="8"/>
    <x v="8"/>
    <n v="47"/>
    <n v="15"/>
    <n v="7"/>
    <n v="7"/>
    <n v="8"/>
    <n v="9"/>
    <n v="0"/>
    <x v="25"/>
    <x v="12"/>
    <s v="Statut"/>
    <n v="0"/>
    <n v="3"/>
    <x v="21"/>
    <s v="Normal"/>
    <s v="Statut"/>
    <n v="0"/>
    <n v="1"/>
    <s v="Empty"/>
    <s v="Fee"/>
    <m/>
    <m/>
    <m/>
    <s v="Empty"/>
    <s v="Fee"/>
    <m/>
    <m/>
    <m/>
    <s v="Mélodelfe-RFVF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m/>
    <s v="Le lanceur envoie un bisou si mignon et désarmant dans la confusion. La confusion est active avec une Precision de 2 et pokemon s'attaque lui-meme."/>
    <s v="Une berceuse plonge l'ennemi dans un profond sommeil. Endormi, le pokemon ne peut attaquer pendant 2 tours."/>
  </r>
  <r>
    <n v="37"/>
    <n v="37"/>
    <s v="Feu Feu"/>
    <x v="35"/>
    <x v="1"/>
    <x v="1"/>
    <n v="19"/>
    <n v="16"/>
    <n v="4"/>
    <n v="4"/>
    <n v="5"/>
    <n v="6"/>
    <n v="3"/>
    <x v="4"/>
    <x v="2"/>
    <s v="Special"/>
    <n v="4"/>
    <n v="6"/>
    <x v="3"/>
    <s v="Normal"/>
    <s v="Statut"/>
    <n v="0"/>
    <n v="6"/>
    <s v="Empty"/>
    <s v="Feu"/>
    <m/>
    <m/>
    <m/>
    <s v="Empty"/>
    <s v="Feu"/>
    <m/>
    <m/>
    <m/>
    <s v="Goupix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&quot;Pierre Feu&quot; en"/>
    <s v="Feunard"/>
    <s v="L'ennemi est attaqué par une faible flamme. Brûle l'ennemi avec une precision de 1 qui réduit son attaque de moitié et fait perdre 3 PV par tour."/>
    <s v="Le lanceur remue son adorable queue pour tromper la vigilance de l'ennemi et baisser sa Défense de 1 niveau."/>
  </r>
  <r>
    <n v="38"/>
    <n v="38"/>
    <s v="Feu Feu"/>
    <x v="36"/>
    <x v="1"/>
    <x v="1"/>
    <n v="36"/>
    <n v="25"/>
    <n v="7"/>
    <n v="7"/>
    <n v="8"/>
    <n v="10"/>
    <n v="1"/>
    <x v="26"/>
    <x v="13"/>
    <s v="Statut"/>
    <n v="0"/>
    <n v="0"/>
    <x v="22"/>
    <s v="Tenebres"/>
    <s v="Statut"/>
    <n v="0"/>
    <n v="6"/>
    <s v="Empty"/>
    <s v="Feu"/>
    <m/>
    <m/>
    <m/>
    <s v="Empty"/>
    <s v="Feu"/>
    <m/>
    <m/>
    <m/>
    <s v="Feunard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m/>
    <s v="Si l'ennemi et le lanceur ont des capacités en commun, l'ennemi ne pourra pas les utiliser."/>
    <s v="Stimule l'esprit par de mauvaises pensées. Augmente l'Attaque Spéciale du lanceur de 2 niveaux."/>
  </r>
  <r>
    <n v="39"/>
    <n v="39"/>
    <s v="Fée Normal"/>
    <x v="37"/>
    <x v="8"/>
    <x v="5"/>
    <n v="57"/>
    <n v="5"/>
    <n v="4"/>
    <n v="2"/>
    <n v="4"/>
    <n v="2"/>
    <n v="3"/>
    <x v="27"/>
    <x v="0"/>
    <s v="Statut"/>
    <n v="0"/>
    <n v="1"/>
    <x v="16"/>
    <s v="Normal"/>
    <s v="Statut"/>
    <n v="0"/>
    <n v="0"/>
    <s v="Empty"/>
    <s v="Normal"/>
    <m/>
    <m/>
    <m/>
    <s v="Empty"/>
    <s v="Fee"/>
    <m/>
    <m/>
    <m/>
    <s v="Rondoudou-RFVF.png"/>
    <n v="2"/>
    <n v="1"/>
    <n v="0"/>
    <n v="1"/>
    <n v="1"/>
    <n v="1"/>
    <n v="1"/>
    <n v="1"/>
    <s v="1/2"/>
    <n v="1"/>
    <n v="1"/>
    <n v="2"/>
    <n v="1"/>
    <n v="1"/>
    <n v="1"/>
    <n v="0"/>
    <s v="1/2"/>
    <n v="1"/>
    <s v="1-3"/>
    <s v="4-6"/>
    <s v=""/>
    <s v=""/>
    <s v="Evolue avec &quot;Pierre Lune&quot; en"/>
    <s v="Grodoudou"/>
    <s v="Une berceuse plonge l'ennemi dans un profond sommeil. Endormi, le pokemon ne peut attaquer pendant 2 tours."/>
    <s v="Le lanceur s'enroule pour cacher ses points faibles, ce qui augmente sa Défense de 2 niveaux."/>
  </r>
  <r>
    <n v="40"/>
    <n v="40"/>
    <s v="Fée Normal"/>
    <x v="38"/>
    <x v="8"/>
    <x v="5"/>
    <n v="70"/>
    <n v="11"/>
    <n v="7"/>
    <n v="4"/>
    <n v="7"/>
    <n v="5"/>
    <n v="1"/>
    <x v="28"/>
    <x v="0"/>
    <s v="Physique"/>
    <n v="12"/>
    <n v="6"/>
    <x v="23"/>
    <s v="Fee"/>
    <s v="Physique"/>
    <n v="9"/>
    <n v="5"/>
    <s v="Empty"/>
    <s v="Normal"/>
    <m/>
    <m/>
    <m/>
    <s v="Empty"/>
    <s v="Fee"/>
    <m/>
    <m/>
    <m/>
    <s v="Grodoudou-RFVF.png"/>
    <n v="2"/>
    <n v="1"/>
    <n v="0"/>
    <n v="1"/>
    <n v="1"/>
    <n v="1"/>
    <n v="1"/>
    <n v="1"/>
    <s v="1/2"/>
    <n v="1"/>
    <n v="1"/>
    <n v="2"/>
    <n v="1"/>
    <n v="1"/>
    <n v="1"/>
    <n v="0"/>
    <s v="1/2"/>
    <n v="1"/>
    <s v="1-3"/>
    <s v="4-6"/>
    <s v=""/>
    <s v=""/>
    <m/>
    <m/>
    <s v="Une charge dangereuse et imprudente. Blesse aussi gravement le lanceur."/>
    <s v="Attaque l'ennemi avec un câlin. Diminue l'Attaque de 1 niveau avec une Precision de 1."/>
  </r>
  <r>
    <n v="41"/>
    <n v="41"/>
    <s v="Poison Vol"/>
    <x v="39"/>
    <x v="5"/>
    <x v="2"/>
    <n v="20"/>
    <n v="13"/>
    <n v="4"/>
    <n v="3"/>
    <n v="3"/>
    <n v="4"/>
    <n v="5"/>
    <x v="29"/>
    <x v="1"/>
    <s v="Special"/>
    <n v="2"/>
    <n v="6"/>
    <x v="24"/>
    <s v="Normal"/>
    <s v="Statut"/>
    <n v="0"/>
    <n v="1"/>
    <s v="Empty"/>
    <s v="Poison"/>
    <m/>
    <m/>
    <m/>
    <s v="Empty"/>
    <s v="Vol"/>
    <m/>
    <m/>
    <m/>
    <s v="Nosferapti-RFVF.png"/>
    <n v="1"/>
    <s v="1/4"/>
    <n v="1"/>
    <n v="1"/>
    <n v="2"/>
    <s v="1/2"/>
    <n v="1"/>
    <n v="2"/>
    <s v="1/4"/>
    <n v="1"/>
    <s v="1/4"/>
    <s v="1/2"/>
    <n v="2"/>
    <n v="2"/>
    <n v="0"/>
    <n v="1"/>
    <n v="1"/>
    <n v="1"/>
    <s v="1-3"/>
    <s v="4-6"/>
    <s v=""/>
    <s v=""/>
    <s v="Evolue avec 2 super bonbons en"/>
    <s v="Nosferalto"/>
    <s v="Une attaque qui convertit 50% des dégâts infligés en PV pour le lanceur."/>
    <s v="Le lanceur produit d'étranges ondes sonores qui le rends confus pendant 3 tours. La confusion est active avec une Precision de 2 et pokemon s'attaque lui-meme."/>
  </r>
  <r>
    <n v="42"/>
    <n v="42"/>
    <s v="Poison Vol"/>
    <x v="40"/>
    <x v="5"/>
    <x v="2"/>
    <n v="37"/>
    <n v="22"/>
    <n v="8"/>
    <n v="7"/>
    <n v="6"/>
    <n v="7"/>
    <n v="1"/>
    <x v="30"/>
    <x v="0"/>
    <s v="Statut"/>
    <n v="0"/>
    <n v="4"/>
    <x v="25"/>
    <s v="Plante"/>
    <s v="Special"/>
    <n v="2"/>
    <n v="6"/>
    <s v="Empty"/>
    <s v="Poison"/>
    <m/>
    <m/>
    <m/>
    <s v="Empty"/>
    <s v="Vol"/>
    <m/>
    <m/>
    <m/>
    <s v="Nosferalto-RFVF.png"/>
    <n v="1"/>
    <s v="1/4"/>
    <n v="1"/>
    <n v="1"/>
    <n v="2"/>
    <s v="1/2"/>
    <n v="1"/>
    <n v="2"/>
    <s v="1/4"/>
    <n v="1"/>
    <s v="1/4"/>
    <s v="1/2"/>
    <n v="2"/>
    <n v="2"/>
    <n v="0"/>
    <n v="1"/>
    <n v="1"/>
    <n v="1"/>
    <s v="1-3"/>
    <s v="4-6"/>
    <s v=""/>
    <s v=""/>
    <s v="Evolue avec &quot;Bonbon Bonheur&quot; en"/>
    <s v="Nostenfer"/>
    <s v="Cri strident qui baisse  la Défense de l'ennemi de 2 niveaux."/>
    <s v="Une attaque qui convertit 50% des dégâts infligés en PV pour le lanceur."/>
  </r>
  <r>
    <n v="43"/>
    <n v="43"/>
    <s v="Plante Poison"/>
    <x v="41"/>
    <x v="0"/>
    <x v="0"/>
    <n v="22"/>
    <n v="7"/>
    <n v="5"/>
    <n v="5"/>
    <n v="7"/>
    <n v="6"/>
    <n v="5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Mystherb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Ortide"/>
    <s v="Une attaque qui convertit 50% des dégâts infligés en PV pour le lanceur."/>
    <s v="Le corps du lanceur se développe. Augmente l'Attaque et l'Attaque Spéciale de 1 niveau"/>
  </r>
  <r>
    <n v="44"/>
    <n v="44"/>
    <s v="Plante Poison"/>
    <x v="42"/>
    <x v="0"/>
    <x v="0"/>
    <n v="30"/>
    <n v="10"/>
    <n v="6"/>
    <n v="7"/>
    <n v="8"/>
    <n v="7"/>
    <n v="2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Ortide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&quot;Pierre Plante&quot; en"/>
    <s v="Rafflesia"/>
    <s v="Une attaque qui convertit 50% des dégâts infligés en PV pour le lanceur."/>
    <s v="Le corps du lanceur se développe. Augmente l'Attaque et l'Attaque Spéciale de 1 niveau"/>
  </r>
  <r>
    <n v="46"/>
    <n v="46"/>
    <s v="Insecte Plante"/>
    <x v="43"/>
    <x v="3"/>
    <x v="9"/>
    <n v="17"/>
    <n v="6"/>
    <n v="7"/>
    <n v="5"/>
    <n v="4"/>
    <n v="5"/>
    <n v="3"/>
    <x v="3"/>
    <x v="0"/>
    <s v="Physique"/>
    <n v="4"/>
    <n v="6"/>
    <x v="27"/>
    <s v="Plante"/>
    <s v="Statut"/>
    <n v="0"/>
    <n v="3"/>
    <s v="Empty"/>
    <s v="Insecte"/>
    <m/>
    <m/>
    <m/>
    <s v="Empty"/>
    <s v="Plante"/>
    <m/>
    <m/>
    <m/>
    <s v="Paras-RFVF.png"/>
    <n v="1"/>
    <s v="1/2"/>
    <n v="1"/>
    <s v="1/2"/>
    <s v="1/2"/>
    <n v="1"/>
    <n v="4"/>
    <n v="2"/>
    <n v="2"/>
    <n v="1"/>
    <s v="1/4"/>
    <n v="2"/>
    <n v="1"/>
    <n v="2"/>
    <s v="1/4"/>
    <n v="1"/>
    <n v="1"/>
    <n v="4"/>
    <s v="1-3"/>
    <s v="4-6"/>
    <s v=""/>
    <s v=""/>
    <s v="Evolue avec 2 super bonbons en"/>
    <s v="Parasect"/>
    <s v="Lacère l'ennemi avec des griffes acérées pour lui infliger des dégâts."/>
    <s v="Le lanceur répand sur l'ennemi une poudre qui le paralyse. La paralysie empeche d'attaquer sur 1-2."/>
  </r>
  <r>
    <n v="48"/>
    <n v="48"/>
    <s v="Insecte Poison"/>
    <x v="44"/>
    <x v="3"/>
    <x v="0"/>
    <n v="30"/>
    <n v="11"/>
    <n v="5"/>
    <n v="5"/>
    <n v="4"/>
    <n v="5"/>
    <n v="3"/>
    <x v="0"/>
    <x v="0"/>
    <s v="Physique"/>
    <n v="4"/>
    <n v="6"/>
    <x v="28"/>
    <s v="Normal"/>
    <s v="Statut"/>
    <n v="0"/>
    <n v="6"/>
    <s v="Empty"/>
    <s v="Insecte"/>
    <m/>
    <m/>
    <m/>
    <s v="Empty"/>
    <s v="Poison"/>
    <m/>
    <m/>
    <m/>
    <s v="Mimitoss-RFVF.png"/>
    <n v="1"/>
    <s v="1/4"/>
    <n v="1"/>
    <n v="1"/>
    <n v="1"/>
    <s v="1/2"/>
    <n v="2"/>
    <n v="1"/>
    <s v="1/2"/>
    <n v="1"/>
    <s v="1/4"/>
    <s v="1/2"/>
    <n v="2"/>
    <n v="2"/>
    <n v="1"/>
    <n v="1"/>
    <n v="1"/>
    <n v="2"/>
    <s v="1-3"/>
    <s v="4-6"/>
    <s v=""/>
    <s v=""/>
    <s v="Evolue avec 3 super bonbons en"/>
    <s v="Aéromite"/>
    <s v="Le lanceur charge l'ennemi et le percute de tout son poids."/>
    <s v="Empêche l'ennemi d'employer à nouveau sa dernière attaque pendant 4 tours."/>
  </r>
  <r>
    <n v="50"/>
    <n v="50"/>
    <s v="Sol Sol"/>
    <x v="45"/>
    <x v="7"/>
    <x v="7"/>
    <n v="5"/>
    <n v="23"/>
    <n v="5"/>
    <n v="2"/>
    <n v="3"/>
    <n v="4"/>
    <n v="5"/>
    <x v="31"/>
    <x v="8"/>
    <s v="Statut"/>
    <n v="0"/>
    <n v="6"/>
    <x v="17"/>
    <s v="Normal"/>
    <s v="Physique"/>
    <n v="4"/>
    <n v="6"/>
    <s v="Empty"/>
    <s v="Sol"/>
    <m/>
    <m/>
    <m/>
    <s v="Empty"/>
    <s v="Sol"/>
    <m/>
    <m/>
    <m/>
    <s v="Taupiqueur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s v="Evolue avec 3 super bonbons en"/>
    <s v="Triopikeur"/>
    <s v="Lance du sable au visage de l'ennemi pour baisser sa Précision de 1."/>
    <s v="Lacère l'ennemi avec des griffes acérées pour lui infliger des dégâts."/>
  </r>
  <r>
    <n v="52"/>
    <n v="52"/>
    <s v="Normal Normal"/>
    <x v="46"/>
    <x v="4"/>
    <x v="5"/>
    <n v="20"/>
    <n v="22"/>
    <n v="4"/>
    <n v="3"/>
    <n v="4"/>
    <n v="4"/>
    <n v="5"/>
    <x v="3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Miaouss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3 super bonbons en"/>
    <s v="Persian"/>
    <s v="Lacère l'ennemi avec des griffes acérées pour lui infliger des dégâts."/>
    <s v="Le lanceur pousse un cri tout mimi pour tromper la vigilance de l'ennemi et baisser son Attaque de 1 niveau."/>
  </r>
  <r>
    <n v="54"/>
    <n v="54"/>
    <s v="Eau Eau"/>
    <x v="47"/>
    <x v="2"/>
    <x v="3"/>
    <n v="25"/>
    <n v="13"/>
    <n v="5"/>
    <n v="4"/>
    <n v="6"/>
    <n v="5"/>
    <n v="3"/>
    <x v="32"/>
    <x v="4"/>
    <s v="Statut"/>
    <n v="0"/>
    <n v="0"/>
    <x v="17"/>
    <s v="Normal"/>
    <s v="Physique"/>
    <n v="4"/>
    <n v="6"/>
    <s v="Empty"/>
    <s v="Eau"/>
    <m/>
    <m/>
    <m/>
    <s v="Empty"/>
    <s v="Eau"/>
    <m/>
    <m/>
    <m/>
    <s v="Psykokwak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Akwakwak"/>
    <s v="Asperge d'eau les alentours. Baisse la puissance des attaques de type Feu de 50% pendant cinq tours."/>
    <s v="Lacère l'ennemi avec des griffes acérées pour lui infliger des dégâts."/>
  </r>
  <r>
    <n v="56"/>
    <n v="56"/>
    <s v="Combat Combat"/>
    <x v="48"/>
    <x v="9"/>
    <x v="10"/>
    <n v="20"/>
    <n v="17"/>
    <n v="8"/>
    <n v="3"/>
    <n v="3"/>
    <n v="4"/>
    <n v="3"/>
    <x v="33"/>
    <x v="0"/>
    <s v="Physique"/>
    <n v="6"/>
    <n v="6"/>
    <x v="17"/>
    <s v="Normal"/>
    <s v="Physique"/>
    <n v="4"/>
    <n v="6"/>
    <s v="Empty"/>
    <s v="Combat"/>
    <m/>
    <m/>
    <m/>
    <s v="Empty"/>
    <s v="Combat"/>
    <m/>
    <m/>
    <m/>
    <s v="Férosinge-RFVF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s v="Evolue avec 3 super bonbons en"/>
    <s v="Colossinge"/>
    <s v="Le lanceur s'approche de la cible avec un air angélique afin de dérober l'objet qu'elle tient."/>
    <s v="Lacère l'ennemi avec des griffes acérées pour lui infliger des dégâts."/>
  </r>
  <r>
    <n v="60"/>
    <n v="60"/>
    <s v="Eau Eau"/>
    <x v="49"/>
    <x v="2"/>
    <x v="3"/>
    <n v="20"/>
    <n v="22"/>
    <n v="5"/>
    <n v="4"/>
    <n v="4"/>
    <n v="4"/>
    <n v="5"/>
    <x v="32"/>
    <x v="4"/>
    <s v="Statut"/>
    <n v="0"/>
    <n v="0"/>
    <x v="29"/>
    <s v="Eau"/>
    <s v="Special"/>
    <n v="4"/>
    <n v="6"/>
    <s v="Empty"/>
    <s v="Eau"/>
    <m/>
    <m/>
    <m/>
    <s v="Empty"/>
    <s v="Eau"/>
    <m/>
    <m/>
    <m/>
    <s v="Ptitard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Têtarte"/>
    <s v="Asperge d'eau les alentours. Baisse la puissance des attaques de type Feu de 50% pendant cinq tours."/>
    <s v="De l'eau est projetée avec force sur l'ennemi."/>
  </r>
  <r>
    <n v="61"/>
    <n v="61"/>
    <s v="Eau Eau"/>
    <x v="50"/>
    <x v="2"/>
    <x v="3"/>
    <n v="32"/>
    <n v="22"/>
    <n v="6"/>
    <n v="6"/>
    <n v="5"/>
    <n v="5"/>
    <n v="2"/>
    <x v="32"/>
    <x v="4"/>
    <s v="Statut"/>
    <n v="0"/>
    <n v="0"/>
    <x v="29"/>
    <s v="Eau"/>
    <s v="Special"/>
    <n v="4"/>
    <n v="6"/>
    <s v="Empty"/>
    <s v="Eau"/>
    <m/>
    <m/>
    <m/>
    <s v="Empty"/>
    <s v="Eau"/>
    <m/>
    <m/>
    <m/>
    <s v="Têtart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&quot;Pierre Eau&quot; en"/>
    <s v="Tartard"/>
    <s v="Asperge d'eau les alentours. Baisse la puissance des attaques de type Feu de 50% pendant cinq tours."/>
    <s v="De l'eau est projetée avec force sur l'ennemi."/>
  </r>
  <r>
    <n v="69"/>
    <n v="69"/>
    <s v="Plante Poison"/>
    <x v="51"/>
    <x v="0"/>
    <x v="0"/>
    <n v="25"/>
    <n v="10"/>
    <n v="7"/>
    <n v="3"/>
    <n v="7"/>
    <n v="3"/>
    <n v="5"/>
    <x v="34"/>
    <x v="1"/>
    <s v="Physique"/>
    <n v="5"/>
    <n v="6"/>
    <x v="26"/>
    <s v="Normal"/>
    <s v="Statut"/>
    <n v="0"/>
    <n v="0"/>
    <s v="Empty"/>
    <s v="Plante"/>
    <m/>
    <m/>
    <m/>
    <s v="Empty"/>
    <s v="Poison"/>
    <m/>
    <m/>
    <m/>
    <s v="Chétiflor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2 super bonbons en"/>
    <s v="Boustiflor"/>
    <s v="Fouette l'ennemi avec de fines lianes pour infliger des dégâts."/>
    <s v="Le corps du lanceur se développe. Augmente l'Attaque et l'Attaque Spéciale de 1 niveau"/>
  </r>
  <r>
    <n v="70"/>
    <n v="70"/>
    <s v="Plante Poison"/>
    <x v="52"/>
    <x v="0"/>
    <x v="0"/>
    <n v="32"/>
    <n v="13"/>
    <n v="9"/>
    <n v="5"/>
    <n v="8"/>
    <n v="4"/>
    <n v="2"/>
    <x v="34"/>
    <x v="1"/>
    <s v="Physique"/>
    <n v="5"/>
    <n v="6"/>
    <x v="26"/>
    <s v="Normal"/>
    <s v="Statut"/>
    <n v="0"/>
    <n v="0"/>
    <s v="Empty"/>
    <s v="Plante"/>
    <m/>
    <m/>
    <m/>
    <s v="Empty"/>
    <s v="Poison"/>
    <m/>
    <m/>
    <m/>
    <s v="Boustiflor-RFVF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s v="Evolue avec &quot;Pierre Plante&quot; en"/>
    <s v="Empiflor"/>
    <s v="Fouette l'ennemi avec de fines lianes pour infliger des dégâts."/>
    <s v="Le corps du lanceur se développe. Augmente l'Attaque et l'Attaque Spéciale de 1 niveau"/>
  </r>
  <r>
    <n v="72"/>
    <n v="72"/>
    <s v="Eau Poison"/>
    <x v="53"/>
    <x v="2"/>
    <x v="0"/>
    <n v="20"/>
    <n v="17"/>
    <n v="4"/>
    <n v="3"/>
    <n v="5"/>
    <n v="10"/>
    <n v="3"/>
    <x v="10"/>
    <x v="6"/>
    <s v="Physique"/>
    <n v="2"/>
    <n v="6"/>
    <x v="24"/>
    <s v="Normal"/>
    <s v="Statut"/>
    <n v="0"/>
    <n v="1"/>
    <s v="Empty"/>
    <s v="Eau"/>
    <m/>
    <m/>
    <m/>
    <s v="Empty"/>
    <s v="Poison"/>
    <m/>
    <m/>
    <m/>
    <s v="Tentacool-RFVF.png"/>
    <s v="1/2"/>
    <s v="1/2"/>
    <n v="1"/>
    <s v="1/2"/>
    <n v="2"/>
    <s v="1/2"/>
    <s v="1/2"/>
    <s v="1/2"/>
    <s v="1/2"/>
    <n v="1"/>
    <n v="1"/>
    <s v="1/2"/>
    <n v="2"/>
    <n v="1"/>
    <n v="2"/>
    <n v="1"/>
    <n v="1"/>
    <n v="1"/>
    <s v="1-3"/>
    <s v="4-6"/>
    <s v=""/>
    <s v=""/>
    <s v="Evolue avec 3 super bonbons en"/>
    <s v="Tentacruel"/>
    <s v="Un dard toxique qui transperce l'ennemi. Empoisonne avec une precision de 2. Le poison fait perdre 6 PV chaque tour"/>
    <s v="Le lanceur produit d'étranges ondes sonores qui le rends confus pendant 3 tours. La confusion est active avec une Precision de 2 et pokemon s'attaque lui-meme."/>
  </r>
  <r>
    <n v="73"/>
    <n v="73"/>
    <s v="Eau Poison"/>
    <x v="54"/>
    <x v="2"/>
    <x v="0"/>
    <n v="40"/>
    <n v="25"/>
    <n v="7"/>
    <n v="6"/>
    <n v="8"/>
    <n v="12"/>
    <n v="1"/>
    <x v="35"/>
    <x v="0"/>
    <s v="Statut"/>
    <n v="0"/>
    <n v="0"/>
    <x v="19"/>
    <s v="Poison"/>
    <s v="Physique"/>
    <n v="2"/>
    <n v="6"/>
    <s v="Empty"/>
    <s v="Eau"/>
    <m/>
    <m/>
    <m/>
    <s v="Empty"/>
    <s v="Poison"/>
    <m/>
    <m/>
    <m/>
    <s v="Tentacruel-RFVF.png"/>
    <s v="1/2"/>
    <s v="1/2"/>
    <n v="1"/>
    <s v="1/2"/>
    <n v="2"/>
    <s v="1/2"/>
    <s v="1/2"/>
    <s v="1/2"/>
    <s v="1/2"/>
    <n v="1"/>
    <n v="1"/>
    <s v="1/2"/>
    <n v="2"/>
    <n v="1"/>
    <n v="2"/>
    <n v="1"/>
    <n v="1"/>
    <n v="1"/>
    <s v="1-3"/>
    <s v="4-6"/>
    <s v=""/>
    <s v=""/>
    <m/>
    <m/>
    <s v="Le lanceur copie le type de la cible et devient du même type. Echoue face aux pokemons a 2 types"/>
    <s v="Un dard toxique qui transperce l'ennemi. Empoisonne avec une precision de 2. Le poison fait perdre 6 PV chaque tour"/>
  </r>
  <r>
    <n v="74"/>
    <n v="74"/>
    <s v="Roche Sol"/>
    <x v="55"/>
    <x v="10"/>
    <x v="7"/>
    <n v="20"/>
    <n v="5"/>
    <n v="8"/>
    <n v="10"/>
    <n v="3"/>
    <n v="3"/>
    <n v="5"/>
    <x v="0"/>
    <x v="0"/>
    <s v="Physique"/>
    <n v="4"/>
    <n v="6"/>
    <x v="16"/>
    <s v="Normal"/>
    <s v="Statut"/>
    <n v="0"/>
    <n v="0"/>
    <s v="Empty"/>
    <s v="Roche"/>
    <m/>
    <m/>
    <m/>
    <s v="Empty"/>
    <s v="Sol"/>
    <m/>
    <m/>
    <m/>
    <s v="Racaillou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s v="Evolue avec 3 super bonbons en"/>
    <s v="Gravalanch"/>
    <s v="Le lanceur charge l'ennemi et le percute de tout son poids."/>
    <s v="Le lanceur s'enroule pour cacher ses points faibles, ce qui augmente sa Défense de 2 niveaux."/>
  </r>
  <r>
    <n v="75"/>
    <n v="75"/>
    <s v="Roche Sol"/>
    <x v="56"/>
    <x v="10"/>
    <x v="7"/>
    <n v="27"/>
    <n v="8"/>
    <n v="9"/>
    <n v="11"/>
    <n v="4"/>
    <n v="4"/>
    <n v="2"/>
    <x v="0"/>
    <x v="0"/>
    <s v="Physique"/>
    <n v="4"/>
    <n v="6"/>
    <x v="16"/>
    <s v="Normal"/>
    <s v="Statut"/>
    <n v="0"/>
    <n v="0"/>
    <s v="Empty"/>
    <s v="Roche"/>
    <m/>
    <m/>
    <m/>
    <s v="Empty"/>
    <s v="Sol"/>
    <m/>
    <m/>
    <m/>
    <s v="Gravalanch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s v="Evolue apres echange en"/>
    <s v="Grolem"/>
    <s v="Le lanceur charge l'ennemi et le percute de tout son poids."/>
    <s v="Le lanceur s'enroule pour cacher ses points faibles, ce qui augmente sa Défense de 2 niveaux."/>
  </r>
  <r>
    <n v="76"/>
    <n v="76"/>
    <s v="Roche Sol"/>
    <x v="57"/>
    <x v="10"/>
    <x v="7"/>
    <n v="40"/>
    <n v="11"/>
    <n v="12"/>
    <n v="13"/>
    <n v="5"/>
    <n v="6"/>
    <n v="0"/>
    <x v="36"/>
    <x v="5"/>
    <s v="Physique"/>
    <n v="0"/>
    <n v="6"/>
    <x v="30"/>
    <s v="Roche"/>
    <s v="Physique"/>
    <n v="5"/>
    <n v="5"/>
    <s v="Empty"/>
    <s v="Roche"/>
    <m/>
    <m/>
    <m/>
    <s v="Empty"/>
    <s v="Sol"/>
    <m/>
    <m/>
    <m/>
    <s v="Grolem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m/>
    <m/>
    <s v="S’il est plus lourd que l’ennemi, l’effet augmente en conséquence. La puissance est de 14. - 2 tous les 20% d'ecart de poids."/>
    <s v="Le lanceur lâche une pierre sur l'ennemi."/>
  </r>
  <r>
    <n v="77"/>
    <n v="77"/>
    <s v="Feu Feu"/>
    <x v="58"/>
    <x v="1"/>
    <x v="1"/>
    <n v="25"/>
    <n v="22"/>
    <n v="8"/>
    <n v="5"/>
    <n v="6"/>
    <n v="6"/>
    <n v="3"/>
    <x v="37"/>
    <x v="0"/>
    <s v="Physique"/>
    <n v="4"/>
    <n v="6"/>
    <x v="31"/>
    <s v="Feu"/>
    <s v="Special"/>
    <n v="4"/>
    <n v="6"/>
    <s v="Empty"/>
    <s v="Feu"/>
    <m/>
    <m/>
    <m/>
    <s v="Empty"/>
    <s v="Feu"/>
    <m/>
    <m/>
    <m/>
    <s v="Ponyta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4 super bonbons en"/>
    <s v="Galopa"/>
    <s v="Le lanceur fonce sur l'ennemi si rapidement qu'on parvient à peine à le discerner. Frappe en priorité."/>
    <s v="L'ennemi est attaqué par une faible flamme. Brûle l'ennemi avec une precision de 1 qui réduit son attaque de moitié et fait perdre 3 PV par tour."/>
  </r>
  <r>
    <n v="81"/>
    <n v="81"/>
    <s v="Acier Électrik"/>
    <x v="59"/>
    <x v="11"/>
    <x v="6"/>
    <n v="12"/>
    <n v="11"/>
    <n v="3"/>
    <n v="7"/>
    <n v="9"/>
    <n v="5"/>
    <n v="3"/>
    <x v="0"/>
    <x v="0"/>
    <s v="Physique"/>
    <n v="4"/>
    <n v="6"/>
    <x v="24"/>
    <s v="Normal"/>
    <s v="Statut"/>
    <n v="0"/>
    <n v="1"/>
    <s v="Empty"/>
    <s v="Electrik"/>
    <m/>
    <m/>
    <m/>
    <s v="Empty"/>
    <s v="Acier"/>
    <m/>
    <m/>
    <m/>
    <s v="Magnéti-RFVF.png"/>
    <s v="1/4"/>
    <n v="2"/>
    <s v="1/2"/>
    <n v="1"/>
    <s v="1/2"/>
    <s v="1/2"/>
    <n v="2"/>
    <s v="1/2"/>
    <s v="1/2"/>
    <s v="1/2"/>
    <s v="1/2"/>
    <n v="0"/>
    <s v="1/2"/>
    <s v="1/2"/>
    <n v="4"/>
    <n v="1"/>
    <n v="1"/>
    <s v="1/4"/>
    <s v="1-3"/>
    <s v="4-6"/>
    <s v=""/>
    <s v=""/>
    <s v="Evolue avec 3 super bonbons en"/>
    <s v="Magnéton"/>
    <s v="Le lanceur charge l'ennemi et le percute de tout son poids."/>
    <s v="Le lanceur produit d'étranges ondes sonores qui le rends confus pendant 3 tours. La confusion est active avec une Precision de 2 et pokemon s'attaque lui-meme."/>
  </r>
  <r>
    <n v="83"/>
    <n v="83"/>
    <s v="Normal Vol"/>
    <x v="60"/>
    <x v="4"/>
    <x v="2"/>
    <n v="26"/>
    <n v="15"/>
    <n v="9"/>
    <n v="5"/>
    <n v="5"/>
    <n v="6"/>
    <n v="0"/>
    <x v="38"/>
    <x v="3"/>
    <s v="Statut"/>
    <n v="0"/>
    <n v="0"/>
    <x v="32"/>
    <s v="Vol"/>
    <s v="Physique"/>
    <n v="12"/>
    <n v="6"/>
    <s v="Empty"/>
    <s v="Normal"/>
    <m/>
    <m/>
    <m/>
    <s v="Empty"/>
    <s v="Vol"/>
    <m/>
    <m/>
    <m/>
    <s v="Canarticho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riposte à l'attaque de l'ennemi avec la même attaque. Ne fonctionne que si le pokemon est touche."/>
    <s v="Le lanceur replie ses ailes et charge en rase-mottes. Blesse gravement le lanceur lui faisant prendre 1/3 des degats infliges.."/>
  </r>
  <r>
    <n v="84"/>
    <n v="84"/>
    <s v="Normal Vol"/>
    <x v="61"/>
    <x v="4"/>
    <x v="2"/>
    <n v="17"/>
    <n v="18"/>
    <n v="8"/>
    <n v="4"/>
    <n v="3"/>
    <n v="3"/>
    <n v="3"/>
    <x v="14"/>
    <x v="3"/>
    <s v="Physique"/>
    <n v="4"/>
    <n v="6"/>
    <x v="0"/>
    <s v="Normal"/>
    <s v="Statut"/>
    <n v="0"/>
    <n v="6"/>
    <s v="Empty"/>
    <s v="Normal"/>
    <m/>
    <m/>
    <m/>
    <s v="Empty"/>
    <s v="Vol"/>
    <m/>
    <m/>
    <m/>
    <s v="Doduo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3 super bonbons en"/>
    <s v="Dodrio"/>
    <s v="Frappe l'ennemi d'un bec pointu ou d'une corne pour infliger des dégâts."/>
    <s v="Le lanceur pousse un cri tout mimi pour tromper la vigilance de l'ennemi et baisser son Attaque de 1 niveau."/>
  </r>
  <r>
    <n v="85"/>
    <n v="85"/>
    <s v="Normal Vol"/>
    <x v="62"/>
    <x v="4"/>
    <x v="2"/>
    <n v="30"/>
    <n v="27"/>
    <n v="11"/>
    <n v="7"/>
    <n v="6"/>
    <n v="6"/>
    <n v="0"/>
    <x v="38"/>
    <x v="3"/>
    <s v="Statut"/>
    <n v="0"/>
    <n v="0"/>
    <x v="24"/>
    <s v="Normal"/>
    <s v="Statut"/>
    <n v="0"/>
    <n v="1"/>
    <s v="Empty"/>
    <s v="Normal"/>
    <m/>
    <m/>
    <m/>
    <s v="Empty"/>
    <s v="Vol"/>
    <m/>
    <m/>
    <m/>
    <s v="Dodrio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riposte à l'attaque de l'ennemi avec la même attaque. Ne fonctionne que si le pokemon est touche."/>
    <s v="Le lanceur produit d'étranges ondes sonores qui le rends confus pendant 3 tours. La confusion est active avec une Precision de 2 et pokemon s'attaque lui-meme."/>
  </r>
  <r>
    <n v="86"/>
    <n v="86"/>
    <s v="Eau Eau"/>
    <x v="63"/>
    <x v="2"/>
    <x v="3"/>
    <n v="32"/>
    <n v="11"/>
    <n v="4"/>
    <n v="5"/>
    <n v="4"/>
    <n v="7"/>
    <n v="3"/>
    <x v="39"/>
    <x v="0"/>
    <s v="Physique"/>
    <n v="7"/>
    <n v="6"/>
    <x v="0"/>
    <s v="Normal"/>
    <s v="Statut"/>
    <n v="0"/>
    <n v="6"/>
    <s v="Empty"/>
    <s v="Eau"/>
    <m/>
    <m/>
    <m/>
    <s v="Empty"/>
    <s v="Eau"/>
    <m/>
    <m/>
    <m/>
    <s v="Otaria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Lamantine"/>
    <s v="Le lanceur donne un coup de tête. Apeure avec une precision de 2 empechant l'adversaire d'attaquer ce tour."/>
    <s v="Le lanceur pousse un cri tout mimi pour tromper la vigilance de l'ennemi et baisser son Attaque de 1 niveau."/>
  </r>
  <r>
    <n v="88"/>
    <n v="88"/>
    <s v="Poison Poison"/>
    <x v="64"/>
    <x v="5"/>
    <x v="0"/>
    <n v="40"/>
    <n v="6"/>
    <n v="8"/>
    <n v="5"/>
    <n v="4"/>
    <n v="5"/>
    <n v="3"/>
    <x v="40"/>
    <x v="0"/>
    <s v="Physique"/>
    <n v="4"/>
    <n v="6"/>
    <x v="33"/>
    <s v="Poison"/>
    <s v="Statut"/>
    <n v="0"/>
    <n v="5"/>
    <s v="Empty"/>
    <s v="Poison"/>
    <m/>
    <m/>
    <m/>
    <s v="Empty"/>
    <s v="Poison"/>
    <m/>
    <m/>
    <m/>
    <s v="Tadmorv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4 super bonbons en"/>
    <s v="Grotadmorv"/>
    <s v="Écrase l'ennemi avec les pattes avant ou la queue, par exemple."/>
    <s v="Un nuage de gaz toxique est projeté au visage de l’ennemi pour l’empoisonner et lui fait perdre 6 des PV chaque tour."/>
  </r>
  <r>
    <n v="90"/>
    <n v="90"/>
    <s v="Eau Eau"/>
    <x v="65"/>
    <x v="2"/>
    <x v="3"/>
    <n v="15"/>
    <n v="10"/>
    <n v="6"/>
    <n v="10"/>
    <n v="4"/>
    <n v="2"/>
    <n v="3"/>
    <x v="0"/>
    <x v="0"/>
    <s v="Physique"/>
    <n v="4"/>
    <n v="6"/>
    <x v="29"/>
    <s v="Eau"/>
    <s v="Special"/>
    <n v="4"/>
    <n v="6"/>
    <s v="Empty"/>
    <s v="Eau"/>
    <m/>
    <m/>
    <m/>
    <s v="Empty"/>
    <s v="Eau"/>
    <m/>
    <m/>
    <m/>
    <s v="Kokiyas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&quot;Pierre Eau&quot; en"/>
    <s v="Crustabri"/>
    <s v="Le lanceur charge l'ennemi et le percute de tout son poids."/>
    <s v="De l'eau est projetée avec force sur l'ennemi."/>
  </r>
  <r>
    <n v="95"/>
    <n v="95"/>
    <s v="Roche Sol"/>
    <x v="66"/>
    <x v="10"/>
    <x v="7"/>
    <n v="17"/>
    <n v="17"/>
    <n v="4"/>
    <n v="16"/>
    <n v="3"/>
    <n v="4"/>
    <n v="0"/>
    <x v="41"/>
    <x v="0"/>
    <s v="Physique"/>
    <n v="2"/>
    <n v="4"/>
    <x v="34"/>
    <s v="Normal"/>
    <s v="Statut"/>
    <n v="0"/>
    <n v="0"/>
    <s v="Empty"/>
    <s v="Roche"/>
    <m/>
    <m/>
    <m/>
    <s v="Empty"/>
    <s v="Sol"/>
    <m/>
    <m/>
    <m/>
    <s v="Onix-RFVF.png"/>
    <n v="2"/>
    <n v="2"/>
    <n v="1"/>
    <n v="4"/>
    <n v="0"/>
    <n v="1"/>
    <s v="1/2"/>
    <n v="2"/>
    <n v="1"/>
    <s v="1/2"/>
    <n v="4"/>
    <s v="1/4"/>
    <n v="1"/>
    <s v="1/2"/>
    <n v="2"/>
    <n v="1"/>
    <n v="1"/>
    <s v="1/2"/>
    <s v="1-3"/>
    <s v="4-6"/>
    <s v=""/>
    <s v=""/>
    <s v="Echange avec &quot;Bonbon Evolution&quot;"/>
    <s v="Steelix"/>
    <s v="Ligote l'ennemi avec les tentacules ou le corps pour l'écraser durant 4 tours. Fait perdre 3 PV par tour"/>
    <s v="Le lanceur contracte tous ses muscles pour augmenter sa Défense. Augmente la defense de 1 niveau."/>
  </r>
  <r>
    <n v="100"/>
    <n v="100"/>
    <s v="Électrik Électrik"/>
    <x v="67"/>
    <x v="6"/>
    <x v="6"/>
    <n v="20"/>
    <n v="25"/>
    <n v="3"/>
    <n v="5"/>
    <n v="5"/>
    <n v="5"/>
    <n v="3"/>
    <x v="42"/>
    <x v="10"/>
    <s v="Statut"/>
    <n v="0"/>
    <n v="0"/>
    <x v="15"/>
    <s v="Electrik"/>
    <s v="Special"/>
    <n v="4"/>
    <n v="6"/>
    <s v="Empty"/>
    <s v="Electrik"/>
    <m/>
    <m/>
    <m/>
    <s v="Empty"/>
    <s v="Electrik"/>
    <m/>
    <m/>
    <m/>
    <s v="Voltorbe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volue avec 3 super bonbons en"/>
    <s v="Électrode"/>
    <s v="Le lanceur concentre sa puissance pour sa prochaine attaque Électrik, la puissance est multipliee par 2. Augmente sa Défense Spéciale de 1 niveau."/>
    <s v="Une décharge électrique tombe sur l'ennemi. Paralyse avec une precision de 1. La paralysie empeche d'attaquer sur 1-2."/>
  </r>
  <r>
    <n v="101"/>
    <n v="101"/>
    <s v="Électrik Électrik"/>
    <x v="68"/>
    <x v="6"/>
    <x v="6"/>
    <n v="30"/>
    <n v="37"/>
    <n v="5"/>
    <n v="7"/>
    <n v="8"/>
    <n v="8"/>
    <n v="1"/>
    <x v="43"/>
    <x v="10"/>
    <s v="Statut"/>
    <n v="0"/>
    <n v="0"/>
    <x v="35"/>
    <s v="Electrik"/>
    <s v="Statut"/>
    <n v="0"/>
    <n v="0"/>
    <s v="Empty"/>
    <s v="Electrik"/>
    <m/>
    <m/>
    <m/>
    <s v="Empty"/>
    <s v="Electrik"/>
    <m/>
    <m/>
    <m/>
    <s v="Électrode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m/>
    <s v="Manipule les champs magnétiques pour augmenter la Défense et la Défense Spéciale des Pokémon alliés."/>
    <s v="Le lanceur concentre sa puissance pour sa prochaine attaque Électrik, la puissance est multipliee par 2. Augmente sa Défense Spéciale de 1 niveau."/>
  </r>
  <r>
    <n v="104"/>
    <n v="104"/>
    <s v="Sol Sol"/>
    <x v="69"/>
    <x v="7"/>
    <x v="7"/>
    <n v="25"/>
    <n v="8"/>
    <n v="5"/>
    <n v="9"/>
    <n v="4"/>
    <n v="5"/>
    <n v="3"/>
    <x v="21"/>
    <x v="0"/>
    <s v="Statut"/>
    <n v="0"/>
    <n v="6"/>
    <x v="3"/>
    <s v="Normal"/>
    <s v="Statut"/>
    <n v="0"/>
    <n v="6"/>
    <s v="Empty"/>
    <s v="Sol"/>
    <m/>
    <m/>
    <m/>
    <s v="Empty"/>
    <s v="Sol"/>
    <m/>
    <m/>
    <m/>
    <s v="Osselait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s v="Evolue avec 3 super bonbons en"/>
    <s v="Ossatueur"/>
    <s v="Le lanceur pousse un cri tout mimi pour tromper la vigilance de l'ennemi et baisser son Attaque de 1 niveau."/>
    <s v="Le lanceur remue son adorable queue pour tromper la vigilance de l'ennemi et baisser sa Défense de 1 niveau."/>
  </r>
  <r>
    <n v="105"/>
    <n v="105"/>
    <s v="Sol Sol"/>
    <x v="70"/>
    <x v="7"/>
    <x v="7"/>
    <n v="30"/>
    <n v="11"/>
    <n v="8"/>
    <n v="11"/>
    <n v="5"/>
    <n v="8"/>
    <n v="1"/>
    <x v="21"/>
    <x v="0"/>
    <s v="Statut"/>
    <n v="0"/>
    <n v="6"/>
    <x v="3"/>
    <s v="Normal"/>
    <s v="Statut"/>
    <n v="0"/>
    <n v="6"/>
    <s v="Empty"/>
    <s v="Sol"/>
    <m/>
    <m/>
    <m/>
    <s v="Empty"/>
    <s v="Sol"/>
    <m/>
    <m/>
    <m/>
    <s v="Ossatueur-RFVF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m/>
    <s v="Le lanceur pousse un cri tout mimi pour tromper la vigilance de l'ennemi et baisser son Attaque de 1 niveau."/>
    <s v="Le lanceur remue son adorable queue pour tromper la vigilance de l'ennemi et baisser sa Défense de 1 niveau."/>
  </r>
  <r>
    <n v="108"/>
    <n v="108"/>
    <s v="Normal Normal"/>
    <x v="71"/>
    <x v="4"/>
    <x v="5"/>
    <n v="45"/>
    <n v="7"/>
    <n v="5"/>
    <n v="7"/>
    <n v="6"/>
    <n v="7"/>
    <n v="0"/>
    <x v="44"/>
    <x v="14"/>
    <s v="Physique"/>
    <n v="3"/>
    <n v="6"/>
    <x v="24"/>
    <s v="Normal"/>
    <s v="Statut"/>
    <n v="0"/>
    <n v="1"/>
    <s v="Empty"/>
    <s v="Normal"/>
    <m/>
    <m/>
    <m/>
    <s v="Empty"/>
    <s v="Normal"/>
    <m/>
    <m/>
    <m/>
    <s v="Excelangue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Roulade&quot; en"/>
    <s v="Coudlangue"/>
    <s v="Un grand coup de langue qui inflige des dégâts à l'ennemi. Paralyse avec une precision de 2. La paralysie empeche d'attaquer sur 1-2."/>
    <s v="Le lanceur produit d'étranges ondes sonores qui le rends confus pendant 3 tours. La confusion est active avec une Precision de 2 et pokemon s'attaque lui-meme."/>
  </r>
  <r>
    <n v="109"/>
    <n v="109"/>
    <s v="Poison Poison"/>
    <x v="72"/>
    <x v="5"/>
    <x v="0"/>
    <n v="20"/>
    <n v="8"/>
    <n v="6"/>
    <n v="9"/>
    <n v="6"/>
    <n v="4"/>
    <n v="3"/>
    <x v="45"/>
    <x v="6"/>
    <s v="Statut"/>
    <n v="0"/>
    <n v="5"/>
    <x v="36"/>
    <s v="Normal"/>
    <s v="Physique"/>
    <n v="4"/>
    <n v="6"/>
    <s v="Empty"/>
    <s v="Poison"/>
    <m/>
    <m/>
    <m/>
    <s v="Empty"/>
    <s v="Poison"/>
    <m/>
    <m/>
    <m/>
    <s v="Smogo-RFVF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s v="Evolue avec 4 super bonbons en"/>
    <s v="Smogogo"/>
    <s v="Un nuage de gaz toxique est projeté au visage de l’ennemi pour l’empoisonner et lui fait perdre 6 des PV chaque tour."/>
    <s v="Le lanceur charge l'ennemi et le percute de tout son poids."/>
  </r>
  <r>
    <n v="113"/>
    <n v="113"/>
    <s v="Normal Normal"/>
    <x v="73"/>
    <x v="4"/>
    <x v="5"/>
    <n v="125"/>
    <n v="12"/>
    <n v="0"/>
    <n v="0"/>
    <n v="3"/>
    <n v="10"/>
    <n v="0"/>
    <x v="46"/>
    <x v="0"/>
    <s v="Statut"/>
    <n v="0"/>
    <n v="0"/>
    <x v="37"/>
    <s v="Normal"/>
    <s v="Physique"/>
    <n v="4"/>
    <n v="6"/>
    <s v="Empty"/>
    <s v="Normal"/>
    <m/>
    <m/>
    <m/>
    <s v="Empty"/>
    <s v="Normal"/>
    <m/>
    <m/>
    <m/>
    <s v="Leveinard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Bonbon Bonheur&quot; en"/>
    <s v="Leuphorie"/>
    <s v="Le lanceur s'enroule pour cacher ses points faibles, ce qui augmente sa Défense de 2 niveaux."/>
    <s v="Écrase l'ennemi avec les pattes avant ou la queue, par exemple."/>
  </r>
  <r>
    <n v="114"/>
    <n v="114"/>
    <s v="Plante Plante"/>
    <x v="74"/>
    <x v="0"/>
    <x v="9"/>
    <n v="32"/>
    <n v="15"/>
    <n v="5"/>
    <n v="11"/>
    <n v="10"/>
    <n v="4"/>
    <n v="0"/>
    <x v="29"/>
    <x v="1"/>
    <s v="Special"/>
    <n v="2"/>
    <n v="6"/>
    <x v="38"/>
    <s v="Plante"/>
    <s v="Statut"/>
    <n v="0"/>
    <n v="0"/>
    <s v="Empty"/>
    <s v="Plante"/>
    <m/>
    <m/>
    <m/>
    <s v="Empty"/>
    <s v="Plante"/>
    <m/>
    <m/>
    <m/>
    <s v="Saquedeneu-RFVF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&quot;Pouvoir Antique&quot;"/>
    <s v="Bouldeneu"/>
    <s v="Une attaque qui convertit 50% des dégâts infligés en PV pour le lanceur."/>
    <s v="Le lanceur plante ses racines et récupère des 3 PV à chaque tour. Une fois enraciné, il ne peut plus fuir."/>
  </r>
  <r>
    <n v="118"/>
    <n v="118"/>
    <s v="Eau Eau"/>
    <x v="75"/>
    <x v="2"/>
    <x v="3"/>
    <n v="22"/>
    <n v="15"/>
    <n v="6"/>
    <n v="6"/>
    <n v="3"/>
    <n v="5"/>
    <n v="4"/>
    <x v="14"/>
    <x v="3"/>
    <s v="Physique"/>
    <n v="4"/>
    <n v="6"/>
    <x v="3"/>
    <s v="Normal"/>
    <s v="Statut"/>
    <n v="0"/>
    <n v="6"/>
    <s v="Empty"/>
    <s v="Eau"/>
    <m/>
    <m/>
    <m/>
    <s v="Empty"/>
    <s v="Eau"/>
    <m/>
    <m/>
    <m/>
    <s v="Poissirène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3 super bonbons en"/>
    <s v="Poissoroy"/>
    <s v="Frappe l'ennemi d'un bec pointu ou d'une corne pour infliger des dégâts."/>
    <s v="Le lanceur remue son adorable queue pour tromper la vigilance de l'ennemi et baisser sa Défense de 1 niveau."/>
  </r>
  <r>
    <n v="119"/>
    <n v="119"/>
    <s v="Eau Eau"/>
    <x v="76"/>
    <x v="2"/>
    <x v="3"/>
    <n v="40"/>
    <n v="17"/>
    <n v="9"/>
    <n v="6"/>
    <n v="6"/>
    <n v="8"/>
    <n v="1"/>
    <x v="14"/>
    <x v="3"/>
    <s v="Physique"/>
    <n v="4"/>
    <n v="6"/>
    <x v="3"/>
    <s v="Normal"/>
    <s v="Statut"/>
    <n v="0"/>
    <n v="6"/>
    <s v="Empty"/>
    <s v="Eau"/>
    <m/>
    <m/>
    <m/>
    <s v="Empty"/>
    <s v="Eau"/>
    <m/>
    <m/>
    <m/>
    <s v="Poissoroy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Frappe l'ennemi d'un bec pointu ou d'une corne pour infliger des dégâts."/>
    <s v="Le lanceur remue son adorable queue pour tromper la vigilance de l'ennemi et baisser sa Défense de 1 niveau."/>
  </r>
  <r>
    <n v="120"/>
    <n v="120"/>
    <s v="Eau Eau"/>
    <x v="77"/>
    <x v="2"/>
    <x v="3"/>
    <n v="15"/>
    <n v="21"/>
    <n v="4"/>
    <n v="5"/>
    <n v="7"/>
    <n v="5"/>
    <n v="4"/>
    <x v="0"/>
    <x v="0"/>
    <s v="Physique"/>
    <n v="4"/>
    <n v="6"/>
    <x v="34"/>
    <s v="Normal"/>
    <s v="Statut"/>
    <n v="0"/>
    <n v="0"/>
    <s v="Empty"/>
    <s v="Eau"/>
    <m/>
    <m/>
    <m/>
    <s v="Empty"/>
    <s v="Eau"/>
    <m/>
    <m/>
    <m/>
    <s v="Stari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&quot;Pierre Eau&quot; en"/>
    <s v="Staross"/>
    <s v="Le lanceur charge l'ennemi et le percute de tout son poids."/>
    <s v="Le lanceur contracte tous ses muscles pour augmenter sa Défense. Augmente la defense de 1 niveau."/>
  </r>
  <r>
    <n v="124"/>
    <n v="124"/>
    <s v="Glace Psy"/>
    <x v="78"/>
    <x v="12"/>
    <x v="11"/>
    <n v="32"/>
    <n v="23"/>
    <n v="5"/>
    <n v="3"/>
    <n v="11"/>
    <n v="9"/>
    <n v="0"/>
    <x v="40"/>
    <x v="0"/>
    <s v="Physique"/>
    <n v="4"/>
    <n v="6"/>
    <x v="39"/>
    <s v="Fee"/>
    <s v="Special"/>
    <n v="5"/>
    <n v="6"/>
    <s v="Empty"/>
    <s v="Glace"/>
    <m/>
    <m/>
    <m/>
    <s v="Empty"/>
    <s v="Psy"/>
    <m/>
    <m/>
    <m/>
    <s v="Lippoutou-RFVF.png"/>
    <n v="2"/>
    <n v="1"/>
    <n v="1"/>
    <n v="1"/>
    <n v="1"/>
    <n v="1"/>
    <n v="2"/>
    <s v="1/2"/>
    <n v="2"/>
    <n v="1"/>
    <n v="1"/>
    <n v="1"/>
    <s v="1/2"/>
    <n v="2"/>
    <n v="1"/>
    <n v="2"/>
    <n v="2"/>
    <n v="1"/>
    <s v="1-3"/>
    <s v="4-6"/>
    <s v=""/>
    <s v=""/>
    <m/>
    <m/>
    <s v="Écrase l'ennemi avec les pattes avant ou la queue, par exemple."/>
    <s v="Aspire la force vitale de l'ennemi par un baiser. Rend au lanceur 75% des dégâts infligés."/>
  </r>
  <r>
    <n v="125"/>
    <n v="125"/>
    <s v="Électrik Électrik"/>
    <x v="79"/>
    <x v="6"/>
    <x v="6"/>
    <n v="32"/>
    <n v="26"/>
    <n v="8"/>
    <n v="5"/>
    <n v="9"/>
    <n v="8"/>
    <n v="0"/>
    <x v="37"/>
    <x v="0"/>
    <s v="Physique"/>
    <n v="4"/>
    <n v="6"/>
    <x v="13"/>
    <s v="Normal"/>
    <s v="Statut"/>
    <n v="0"/>
    <n v="6"/>
    <s v="Empty"/>
    <s v="Electrik"/>
    <m/>
    <m/>
    <m/>
    <s v="Empty"/>
    <s v="Electrik"/>
    <m/>
    <m/>
    <m/>
    <s v="Élektek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change avec &quot;Bonbon Evolution&quot;"/>
    <s v="Magmar"/>
    <s v="Le lanceur fonce sur l'ennemi si rapidement qu'on parvient à peine à le discerner. Frappe en priorité."/>
    <s v="Le lanceur fait les gros yeux à l'ennemi pour l'intimider et baisser sa Défense de 1 niveau."/>
  </r>
  <r>
    <n v="128"/>
    <n v="128"/>
    <s v="Normal Normal"/>
    <x v="80"/>
    <x v="4"/>
    <x v="5"/>
    <n v="37"/>
    <n v="27"/>
    <n v="10"/>
    <n v="9"/>
    <n v="4"/>
    <n v="7"/>
    <n v="0"/>
    <x v="0"/>
    <x v="0"/>
    <s v="Physique"/>
    <n v="4"/>
    <n v="6"/>
    <x v="3"/>
    <s v="Normal"/>
    <s v="Statut"/>
    <n v="0"/>
    <n v="6"/>
    <s v="Empty"/>
    <s v="Normal"/>
    <m/>
    <m/>
    <m/>
    <s v="Empty"/>
    <s v="Normal"/>
    <m/>
    <m/>
    <m/>
    <s v="Tauros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Le lanceur charge l'ennemi et le percute de tout son poids."/>
    <s v="Le lanceur remue son adorable queue pour tromper la vigilance de l'ennemi et baisser sa Défense de 1 niveau."/>
  </r>
  <r>
    <n v="131"/>
    <n v="131"/>
    <s v="Eau Glace"/>
    <x v="81"/>
    <x v="2"/>
    <x v="12"/>
    <n v="65"/>
    <n v="15"/>
    <n v="8"/>
    <n v="8"/>
    <n v="8"/>
    <n v="9"/>
    <n v="0"/>
    <x v="27"/>
    <x v="0"/>
    <s v="Statut"/>
    <n v="0"/>
    <n v="1"/>
    <x v="40"/>
    <s v="Eau"/>
    <s v="Special"/>
    <n v="9"/>
    <n v="6"/>
    <s v="Empty"/>
    <s v="Eau"/>
    <m/>
    <m/>
    <m/>
    <s v="Empty"/>
    <s v="Glace"/>
    <m/>
    <m/>
    <m/>
    <s v="Lokhlass-RFVF.png"/>
    <n v="1"/>
    <n v="2"/>
    <n v="1"/>
    <s v="1/2"/>
    <n v="2"/>
    <n v="1"/>
    <n v="1"/>
    <s v="1/4"/>
    <n v="1"/>
    <n v="1"/>
    <n v="2"/>
    <n v="1"/>
    <n v="1"/>
    <n v="2"/>
    <n v="1"/>
    <n v="1"/>
    <n v="1"/>
    <n v="1"/>
    <s v="1-3"/>
    <s v="4-6"/>
    <s v=""/>
    <s v=""/>
    <m/>
    <m/>
    <s v="Une berceuse plonge l'ennemi dans un profond sommeil. Endormi, le pokemon ne peut attaquer pendant 2 tours."/>
    <s v="Cree une gigantesque vague qui emporte tous les pokemons."/>
  </r>
  <r>
    <n v="133"/>
    <n v="133"/>
    <s v="Normal Normal"/>
    <x v="82"/>
    <x v="4"/>
    <x v="5"/>
    <n v="27"/>
    <n v="13"/>
    <n v="5"/>
    <n v="5"/>
    <n v="4"/>
    <n v="6"/>
    <n v="0"/>
    <x v="33"/>
    <x v="0"/>
    <s v="Physique"/>
    <n v="6"/>
    <n v="6"/>
    <x v="41"/>
    <e v="#N/A"/>
    <e v="#N/A"/>
    <e v="#N/A"/>
    <e v="#N/A"/>
    <s v="Empty"/>
    <s v="Normal"/>
    <m/>
    <m/>
    <m/>
    <s v="Empty"/>
    <s v="Normal"/>
    <m/>
    <m/>
    <m/>
    <s v="Évoli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differemment selon la pierre ou le bonbon donne."/>
    <s v="Aquali"/>
    <s v="Le lanceur s'approche de la cible avec un air angélique afin de dérober l'objet qu'elle tient."/>
    <e v="#N/A"/>
  </r>
  <r>
    <n v="134"/>
    <n v="134"/>
    <s v="Eau Eau"/>
    <x v="83"/>
    <x v="2"/>
    <x v="3"/>
    <n v="65"/>
    <n v="16"/>
    <n v="6"/>
    <n v="6"/>
    <n v="11"/>
    <n v="9"/>
    <n v="0"/>
    <x v="6"/>
    <x v="4"/>
    <s v="Special"/>
    <n v="4"/>
    <n v="6"/>
    <x v="41"/>
    <e v="#N/A"/>
    <e v="#N/A"/>
    <e v="#N/A"/>
    <e v="#N/A"/>
    <s v="Empty"/>
    <s v="Eau"/>
    <m/>
    <m/>
    <m/>
    <s v="Empty"/>
    <s v="Eau"/>
    <m/>
    <m/>
    <m/>
    <s v="Aquali-RFVF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De l'eau est projetée avec force sur l'ennemi."/>
    <e v="#N/A"/>
  </r>
  <r>
    <n v="135"/>
    <n v="135"/>
    <s v="Électrik Électrik"/>
    <x v="84"/>
    <x v="6"/>
    <x v="6"/>
    <n v="32"/>
    <n v="32"/>
    <n v="6"/>
    <n v="6"/>
    <n v="11"/>
    <n v="9"/>
    <n v="0"/>
    <x v="19"/>
    <x v="10"/>
    <s v="Special"/>
    <n v="4"/>
    <n v="6"/>
    <x v="41"/>
    <e v="#N/A"/>
    <e v="#N/A"/>
    <e v="#N/A"/>
    <e v="#N/A"/>
    <s v="Empty"/>
    <s v="Electrik"/>
    <m/>
    <m/>
    <m/>
    <s v="Empty"/>
    <s v="Electrik"/>
    <m/>
    <m/>
    <m/>
    <s v="Voltali-RFVF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m/>
    <s v="Une décharge électrique tombe sur l'ennemi. Paralyse avec une precision de 1. La paralysie empeche d'attaquer sur 1-2."/>
    <e v="#N/A"/>
  </r>
  <r>
    <n v="136"/>
    <n v="136"/>
    <s v="Feu Feu"/>
    <x v="85"/>
    <x v="1"/>
    <x v="1"/>
    <n v="32"/>
    <n v="16"/>
    <n v="13"/>
    <n v="6"/>
    <n v="9"/>
    <n v="11"/>
    <n v="0"/>
    <x v="4"/>
    <x v="2"/>
    <s v="Special"/>
    <n v="4"/>
    <n v="6"/>
    <x v="41"/>
    <e v="#N/A"/>
    <e v="#N/A"/>
    <e v="#N/A"/>
    <e v="#N/A"/>
    <s v="Empty"/>
    <s v="Feu"/>
    <m/>
    <m/>
    <m/>
    <s v="Empty"/>
    <s v="Feu"/>
    <m/>
    <m/>
    <m/>
    <s v="Pyroli-RFVF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m/>
    <s v="L'ennemi est attaqué par une faible flamme. Brûle l'ennemi avec une precision de 1 qui réduit son attaque de moitié et fait perdre 3 PV par tour."/>
    <e v="#N/A"/>
  </r>
  <r>
    <n v="137"/>
    <n v="137"/>
    <s v="Normal Normal"/>
    <x v="86"/>
    <x v="4"/>
    <x v="5"/>
    <n v="32"/>
    <n v="10"/>
    <n v="6"/>
    <n v="7"/>
    <n v="8"/>
    <n v="7"/>
    <n v="0"/>
    <x v="47"/>
    <x v="0"/>
    <s v="Statut"/>
    <n v="0"/>
    <n v="0"/>
    <x v="36"/>
    <s v="Normal"/>
    <s v="Physique"/>
    <n v="4"/>
    <n v="6"/>
    <s v="Empty"/>
    <s v="Normal"/>
    <m/>
    <m/>
    <m/>
    <s v="Empty"/>
    <s v="Normal"/>
    <m/>
    <m/>
    <m/>
    <s v="Porygon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Bonbon Echange&quot;"/>
    <s v="Porygon2"/>
    <s v="Le lanceur change de type pour être résistant au type de la dernière attaque lancée par sa cible."/>
    <s v="Le lanceur charge l'ennemi et le percute de tout son poids."/>
  </r>
  <r>
    <n v="138"/>
    <n v="138"/>
    <s v="Eau Roche"/>
    <x v="87"/>
    <x v="2"/>
    <x v="13"/>
    <n v="17"/>
    <n v="8"/>
    <n v="4"/>
    <n v="10"/>
    <n v="9"/>
    <n v="5"/>
    <n v="0"/>
    <x v="48"/>
    <x v="0"/>
    <s v="Physique"/>
    <n v="1"/>
    <n v="6"/>
    <x v="42"/>
    <s v="Eau"/>
    <s v="Statut"/>
    <n v="0"/>
    <n v="0"/>
    <s v="Empty"/>
    <s v="Roche"/>
    <m/>
    <m/>
    <m/>
    <s v="Empty"/>
    <s v="Eau"/>
    <m/>
    <m/>
    <m/>
    <s v="Amonita-RFVF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s v="Evolue avec 4 super bonbons en"/>
    <s v="Amonistar"/>
    <s v="De longs tentacules ou lianes attaquent l'ennemi. Baisser sa Vitesse de 1 niveau avec une precision de 1."/>
    <s v="Le lanceur se recroqueville dans sa carapace, ce qui augmente sa Défense de 1 niveau."/>
  </r>
  <r>
    <n v="140"/>
    <n v="140"/>
    <s v="Eau Roche"/>
    <x v="88"/>
    <x v="2"/>
    <x v="13"/>
    <n v="15"/>
    <n v="13"/>
    <n v="8"/>
    <n v="9"/>
    <n v="5"/>
    <n v="4"/>
    <n v="0"/>
    <x v="3"/>
    <x v="0"/>
    <s v="Physique"/>
    <n v="4"/>
    <n v="6"/>
    <x v="34"/>
    <s v="Normal"/>
    <s v="Statut"/>
    <n v="0"/>
    <n v="0"/>
    <s v="Empty"/>
    <s v="Roche"/>
    <m/>
    <m/>
    <m/>
    <s v="Empty"/>
    <s v="Eau"/>
    <m/>
    <m/>
    <m/>
    <s v="Kabuto-RFVF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s v="Evolue avec 4 super bonbons en"/>
    <s v="Kabutops"/>
    <s v="Lacère l'ennemi avec des griffes acérées pour lui infliger des dégâts."/>
    <s v="Le lanceur contracte tous ses muscles pour augmenter sa Défense. Augmente la defense de 1 niveau."/>
  </r>
  <r>
    <n v="141"/>
    <n v="141"/>
    <s v="Eau Roche"/>
    <x v="89"/>
    <x v="2"/>
    <x v="13"/>
    <n v="30"/>
    <n v="20"/>
    <n v="11"/>
    <n v="10"/>
    <n v="6"/>
    <n v="7"/>
    <n v="0"/>
    <x v="49"/>
    <x v="0"/>
    <s v="Physique"/>
    <n v="7"/>
    <n v="6"/>
    <x v="43"/>
    <s v="Tenebres"/>
    <s v="Physique"/>
    <n v="7"/>
    <n v="6"/>
    <s v="Empty"/>
    <s v="Roche"/>
    <m/>
    <m/>
    <m/>
    <s v="Empty"/>
    <s v="Eau"/>
    <m/>
    <m/>
    <m/>
    <s v="Kabutops-RFVF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m/>
    <s v="Un coup de griffe ou autre tranche l'ennemi. Fait un coup critique qui multiplie les degats par 2 avec une Precision de 1."/>
    <s v="La lanceur lacère l'ennemi à la première occasion. Fait un coup critique qui multiplie les degats par 2 avec une Precision de 1."/>
  </r>
  <r>
    <n v="143"/>
    <n v="143"/>
    <s v="Normal Normal"/>
    <x v="90"/>
    <x v="4"/>
    <x v="5"/>
    <n v="80"/>
    <n v="7"/>
    <n v="11"/>
    <n v="6"/>
    <n v="6"/>
    <n v="11"/>
    <n v="0"/>
    <x v="0"/>
    <x v="0"/>
    <s v="Physique"/>
    <n v="4"/>
    <n v="6"/>
    <x v="16"/>
    <s v="Normal"/>
    <s v="Statut"/>
    <n v="0"/>
    <n v="0"/>
    <s v="Empty"/>
    <s v="Normal"/>
    <m/>
    <m/>
    <m/>
    <s v="Empty"/>
    <s v="Normal"/>
    <m/>
    <m/>
    <m/>
    <s v="Ronflex-RFVF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Le lanceur charge l'ennemi et le percute de tout son poids."/>
    <s v="Le lanceur s'enroule pour cacher ses points faibles, ce qui augmente sa Défense de 2 niveaux."/>
  </r>
  <r>
    <n v="144"/>
    <n v="144"/>
    <s v="Glace Vol"/>
    <x v="91"/>
    <x v="12"/>
    <x v="2"/>
    <n v="45"/>
    <n v="21"/>
    <n v="8"/>
    <n v="10"/>
    <n v="9"/>
    <n v="12"/>
    <n v="0"/>
    <x v="9"/>
    <x v="3"/>
    <s v="Special"/>
    <n v="4"/>
    <n v="6"/>
    <x v="44"/>
    <s v="Glace"/>
    <s v="Special"/>
    <n v="4"/>
    <n v="6"/>
    <s v="Empty"/>
    <s v="Glace"/>
    <m/>
    <m/>
    <m/>
    <s v="Empty"/>
    <s v="Vol"/>
    <m/>
    <m/>
    <m/>
    <s v="Artikodin-RFVF.png"/>
    <n v="2"/>
    <n v="1"/>
    <n v="1"/>
    <n v="1"/>
    <n v="2"/>
    <n v="1"/>
    <n v="2"/>
    <n v="1"/>
    <s v="1/2"/>
    <n v="1"/>
    <s v="1/2"/>
    <n v="1"/>
    <n v="1"/>
    <n v="4"/>
    <n v="0"/>
    <n v="1"/>
    <n v="1"/>
    <n v="1"/>
    <s v="1-3"/>
    <s v="4-6"/>
    <s v=""/>
    <s v=""/>
    <m/>
    <m/>
    <s v="Le lanceur bat des ailes pour générer une bourrasque qui blesse l'ennemi."/>
    <s v="Le lanceur projette de la neige poudreuse. Gele l'ennemi avec une precision de 1. Le pokemon ne peut plus attaquer sauf avec une capacite de type feu qui le degele."/>
  </r>
  <r>
    <n v="145"/>
    <n v="145"/>
    <s v="Vol Électrik"/>
    <x v="92"/>
    <x v="13"/>
    <x v="6"/>
    <n v="45"/>
    <n v="25"/>
    <n v="9"/>
    <n v="8"/>
    <n v="12"/>
    <n v="9"/>
    <n v="0"/>
    <x v="14"/>
    <x v="3"/>
    <s v="Physique"/>
    <n v="4"/>
    <n v="6"/>
    <x v="15"/>
    <s v="Electrik"/>
    <s v="Special"/>
    <n v="4"/>
    <n v="6"/>
    <s v="Empty"/>
    <s v="Electrik"/>
    <m/>
    <m/>
    <m/>
    <s v="Empty"/>
    <s v="Vol"/>
    <m/>
    <m/>
    <m/>
    <s v="Électhor-RFVF.png"/>
    <s v="1/2"/>
    <s v="1/2"/>
    <n v="1"/>
    <n v="1"/>
    <n v="1"/>
    <n v="1"/>
    <n v="1"/>
    <n v="2"/>
    <s v="1/2"/>
    <n v="1"/>
    <s v="1/2"/>
    <n v="1"/>
    <n v="1"/>
    <n v="2"/>
    <n v="0"/>
    <n v="1"/>
    <n v="1"/>
    <s v="1/2"/>
    <s v="1-3"/>
    <s v="4-6"/>
    <s v=""/>
    <s v=""/>
    <m/>
    <m/>
    <s v="Frappe l'ennemi d'un bec pointu ou d'une corne pour infliger des dégâts."/>
    <s v="Une décharge électrique tombe sur l'ennemi. Paralyse avec une precision de 1. La paralysie empeche d'attaquer sur 1-2."/>
  </r>
  <r>
    <n v="146"/>
    <n v="146"/>
    <s v="Feu Vol"/>
    <x v="93"/>
    <x v="1"/>
    <x v="2"/>
    <n v="45"/>
    <n v="22"/>
    <n v="10"/>
    <n v="9"/>
    <n v="12"/>
    <n v="8"/>
    <n v="0"/>
    <x v="5"/>
    <x v="3"/>
    <s v="Physique"/>
    <n v="6"/>
    <n v="6"/>
    <x v="31"/>
    <s v="Feu"/>
    <s v="Special"/>
    <n v="4"/>
    <n v="6"/>
    <s v="Empty"/>
    <s v="Feu"/>
    <m/>
    <m/>
    <m/>
    <s v="Empty"/>
    <s v="Vol"/>
    <m/>
    <m/>
    <m/>
    <s v="Sulfura-RFVF.png"/>
    <s v="1/2"/>
    <s v="1/2"/>
    <n v="1"/>
    <n v="2"/>
    <n v="2"/>
    <s v="1/2"/>
    <s v="1/2"/>
    <n v="1"/>
    <s v="1/4"/>
    <n v="1"/>
    <s v="1/4"/>
    <n v="1"/>
    <n v="1"/>
    <n v="4"/>
    <n v="0"/>
    <n v="1"/>
    <n v="1"/>
    <n v="1"/>
    <s v="1-3"/>
    <s v="4-6"/>
    <s v=""/>
    <s v=""/>
    <m/>
    <m/>
    <s v="L'ennemi est frappé par de larges ailes déployées pour infliger des dégâts."/>
    <s v="L'ennemi est attaqué par une faible flamme. Brûle l'ennemi avec une precision de 1 qui réduit son attaque de moitié et fait perdre 3 PV par tour."/>
  </r>
  <r>
    <n v="147"/>
    <n v="147"/>
    <s v="Dragon Dragon"/>
    <x v="94"/>
    <x v="14"/>
    <x v="14"/>
    <n v="20"/>
    <n v="12"/>
    <n v="6"/>
    <n v="4"/>
    <n v="5"/>
    <n v="5"/>
    <n v="0"/>
    <x v="16"/>
    <x v="0"/>
    <s v="Physique"/>
    <n v="2"/>
    <n v="5"/>
    <x v="13"/>
    <s v="Normal"/>
    <s v="Statut"/>
    <n v="0"/>
    <n v="6"/>
    <s v="Empty"/>
    <s v="Dragon"/>
    <m/>
    <m/>
    <m/>
    <s v="Empty"/>
    <s v="Dragon"/>
    <m/>
    <m/>
    <m/>
    <s v="Minidraco-RFVF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s v="Evolue avec 3 super bonbons en"/>
    <s v="Draco"/>
    <s v="Le lanceur ligote l'ennemi avec des lianes ou son corps pour l'écraser durant 4 tours  lui faisant perdre 6 PV chaque tour. Le pokemon ne peut plus fuir pendant ce temps."/>
    <s v="Le lanceur fait les gros yeux à l'ennemi pour l'intimider et baisser sa Défense de 1 niveau."/>
  </r>
  <r>
    <n v="148"/>
    <n v="148"/>
    <s v="Dragon Dragon"/>
    <x v="95"/>
    <x v="14"/>
    <x v="14"/>
    <n v="30"/>
    <n v="17"/>
    <n v="8"/>
    <n v="6"/>
    <n v="7"/>
    <n v="7"/>
    <n v="0"/>
    <x v="16"/>
    <x v="0"/>
    <s v="Physique"/>
    <n v="2"/>
    <n v="5"/>
    <x v="13"/>
    <s v="Normal"/>
    <s v="Statut"/>
    <n v="0"/>
    <n v="6"/>
    <s v="Empty"/>
    <s v="Dragon"/>
    <m/>
    <m/>
    <m/>
    <s v="Empty"/>
    <s v="Dragon"/>
    <m/>
    <m/>
    <m/>
    <s v="Draco-RFVF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s v="Evolue avec 3 super bonbons en"/>
    <s v="Dracolosse"/>
    <s v="Le lanceur ligote l'ennemi avec des lianes ou son corps pour l'écraser durant 4 tours  lui faisant perdre 6 PV chaque tour. Le pokemon ne peut plus fuir pendant ce temps."/>
    <s v="Le lanceur fait les gros yeux à l'ennemi pour l'intimider et baisser sa Défense de 1 niveau."/>
  </r>
  <r>
    <n v="149"/>
    <n v="149"/>
    <s v="Dragon Vol"/>
    <x v="96"/>
    <x v="14"/>
    <x v="2"/>
    <n v="45"/>
    <n v="20"/>
    <n v="13"/>
    <n v="9"/>
    <n v="10"/>
    <n v="10"/>
    <n v="0"/>
    <x v="5"/>
    <x v="3"/>
    <s v="Physique"/>
    <n v="6"/>
    <n v="6"/>
    <x v="45"/>
    <s v="Vol"/>
    <s v="Special"/>
    <n v="11"/>
    <n v="2"/>
    <s v="Empty"/>
    <s v="Dragon"/>
    <m/>
    <m/>
    <m/>
    <s v="Empty"/>
    <s v="Vol"/>
    <m/>
    <m/>
    <m/>
    <s v="Dracolosse-RFVF.png"/>
    <n v="1"/>
    <s v="1/2"/>
    <n v="2"/>
    <s v="1/2"/>
    <n v="1"/>
    <n v="2"/>
    <s v="1/2"/>
    <n v="4"/>
    <s v="1/2"/>
    <n v="1"/>
    <s v="1/4"/>
    <n v="1"/>
    <n v="1"/>
    <n v="2"/>
    <n v="0"/>
    <n v="1"/>
    <n v="1"/>
    <n v="1"/>
    <s v="1-3"/>
    <s v="4-6"/>
    <s v=""/>
    <s v=""/>
    <m/>
    <m/>
    <s v="L'ennemi est frappé par de larges ailes déployées pour infliger des dégâts."/>
    <s v="Lance une Tempête qui s'abat sur l'ennemi et le rend confus avec une Precision de 1 pendant 3 tours. La confusion est active avec une Precision de 2 et pokemon s'attaque lui-meme."/>
  </r>
  <r>
    <n v="151"/>
    <n v="151"/>
    <s v="Psy Psy"/>
    <x v="97"/>
    <x v="15"/>
    <x v="11"/>
    <n v="50"/>
    <n v="25"/>
    <n v="10"/>
    <n v="10"/>
    <n v="10"/>
    <n v="10"/>
    <n v="0"/>
    <x v="40"/>
    <x v="0"/>
    <s v="Physique"/>
    <n v="4"/>
    <n v="6"/>
    <x v="46"/>
    <s v="Normal"/>
    <s v="Statut"/>
    <n v="0"/>
    <n v="0"/>
    <s v="Empty"/>
    <s v="Psy"/>
    <m/>
    <m/>
    <m/>
    <s v="Empty"/>
    <s v="Psy"/>
    <m/>
    <m/>
    <m/>
    <s v="Mew-RFVF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m/>
    <s v="Écrase l'ennemi avec les pattes avant ou la queue, par exemple."/>
    <s v="Le lanceur copie le type de la cible et devient du même type. Echoue face aux pokemons a 2 types"/>
  </r>
  <r>
    <n v="19"/>
    <n v="163"/>
    <s v="Normal Vol"/>
    <x v="98"/>
    <x v="4"/>
    <x v="2"/>
    <n v="30"/>
    <n v="12"/>
    <n v="3"/>
    <n v="3"/>
    <n v="3"/>
    <n v="5"/>
    <n v="5"/>
    <x v="0"/>
    <x v="0"/>
    <s v="Physique"/>
    <n v="4"/>
    <n v="6"/>
    <x v="0"/>
    <s v="Normal"/>
    <s v="Statut"/>
    <n v="0"/>
    <n v="6"/>
    <s v="Empty"/>
    <s v="Normal"/>
    <m/>
    <m/>
    <m/>
    <s v="Empty"/>
    <s v="Vol"/>
    <m/>
    <m/>
    <m/>
    <s v="Hoothoot-RFVF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Noarfang"/>
    <s v="Le lanceur charge l'ennemi et le percute de tout son poids."/>
    <s v="Le lanceur pousse un cri tout mimi pour tromper la vigilance de l'ennemi et baisser son Attaque de 1 niveau."/>
  </r>
  <r>
    <n v="20"/>
    <n v="164"/>
    <s v="Normal Vol"/>
    <x v="99"/>
    <x v="4"/>
    <x v="2"/>
    <n v="50"/>
    <n v="17"/>
    <n v="5"/>
    <n v="5"/>
    <n v="8"/>
    <n v="9"/>
    <n v="1"/>
    <x v="50"/>
    <x v="13"/>
    <s v="Special"/>
    <n v="10"/>
    <n v="6"/>
    <x v="47"/>
    <s v="Vol"/>
    <s v="Physique"/>
    <n v="14"/>
    <n v="5"/>
    <s v="Empty"/>
    <s v="Normal"/>
    <m/>
    <m/>
    <m/>
    <s v="Empty"/>
    <s v="Vol"/>
    <m/>
    <m/>
    <m/>
    <s v="Noarfang-HGSS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mange le rêve de l’ennemi endormi et récupère en PV 50% des dégâts infligés."/>
    <s v="Une attaque en deux tours au taux de critiques élevé. Apeure avec une precision de 2 empechant l'adversaire d'attaquer ce tour. Fait un coup critique qui multiplie les degats par 2 avec une Precision de 1."/>
  </r>
  <r>
    <n v="221"/>
    <n v="171"/>
    <s v="Eau Électrik"/>
    <x v="100"/>
    <x v="2"/>
    <x v="6"/>
    <n v="62"/>
    <n v="16"/>
    <n v="5"/>
    <n v="5"/>
    <n v="7"/>
    <n v="7"/>
    <n v="1"/>
    <x v="51"/>
    <x v="0"/>
    <s v="Statut"/>
    <n v="0"/>
    <n v="0"/>
    <x v="48"/>
    <s v="Normal"/>
    <s v="Statut"/>
    <n v="0"/>
    <n v="0"/>
    <s v="Empty"/>
    <s v="Eau"/>
    <m/>
    <m/>
    <m/>
    <s v="Empty"/>
    <s v="Electrik"/>
    <m/>
    <m/>
    <m/>
    <s v="Lanturn-HGSS.png"/>
    <s v="1/4"/>
    <n v="1"/>
    <n v="1"/>
    <s v="1/2"/>
    <n v="1"/>
    <n v="1"/>
    <s v="1/2"/>
    <s v="1/2"/>
    <n v="1"/>
    <n v="1"/>
    <n v="2"/>
    <n v="1"/>
    <n v="1"/>
    <n v="1"/>
    <n v="2"/>
    <n v="1"/>
    <n v="1"/>
    <s v="1/2"/>
    <s v="1-3"/>
    <s v="4-6"/>
    <s v=""/>
    <s v=""/>
    <m/>
    <m/>
    <s v="Le lanceur accumule de la puissance et augmente sa Défense et sa Défense Spéciale de 1 niveau. Peut être utilisé trois fois."/>
    <s v="Le lanceur absorbe la puissance accumulée avec Stockage pour restaurer ses PV. 1 stock soigne de 25%, 2 stocks soign de 50%, 3 stocks soigne de 100% des PV"/>
  </r>
  <r>
    <n v="92"/>
    <n v="177"/>
    <s v="Psy Vol"/>
    <x v="101"/>
    <x v="15"/>
    <x v="2"/>
    <n v="20"/>
    <n v="17"/>
    <n v="5"/>
    <n v="4"/>
    <n v="7"/>
    <n v="4"/>
    <n v="3"/>
    <x v="14"/>
    <x v="3"/>
    <s v="Physique"/>
    <n v="4"/>
    <n v="6"/>
    <x v="13"/>
    <s v="Normal"/>
    <s v="Statut"/>
    <n v="0"/>
    <n v="6"/>
    <s v="Empty"/>
    <s v="Psy"/>
    <m/>
    <m/>
    <m/>
    <s v="Empty"/>
    <s v="Vol"/>
    <m/>
    <m/>
    <m/>
    <s v="Natu-HGSS.png"/>
    <n v="1"/>
    <s v="1/4"/>
    <n v="1"/>
    <n v="1"/>
    <n v="2"/>
    <n v="1"/>
    <n v="1"/>
    <n v="2"/>
    <n v="1"/>
    <n v="1"/>
    <s v="1/2"/>
    <n v="1"/>
    <s v="1/2"/>
    <n v="2"/>
    <n v="0"/>
    <n v="2"/>
    <n v="2"/>
    <n v="1"/>
    <s v="1-3"/>
    <s v="4-6"/>
    <s v=""/>
    <s v=""/>
    <s v="Evolue avec 3 super bonbons en"/>
    <s v="Xatu"/>
    <s v="Frappe l'ennemi d'un bec pointu ou d'une corne pour infliger des dégâts."/>
    <s v="Le lanceur fait les gros yeux à l'ennemi pour l'intimider et baisser sa Défense de 1 niveau."/>
  </r>
  <r>
    <n v="100"/>
    <n v="194"/>
    <s v="Eau Sol"/>
    <x v="102"/>
    <x v="2"/>
    <x v="7"/>
    <n v="27"/>
    <n v="3"/>
    <n v="4"/>
    <n v="4"/>
    <n v="2"/>
    <n v="2"/>
    <n v="5"/>
    <x v="6"/>
    <x v="4"/>
    <s v="Special"/>
    <n v="4"/>
    <n v="6"/>
    <x v="3"/>
    <s v="Normal"/>
    <s v="Statut"/>
    <n v="0"/>
    <n v="6"/>
    <s v="Empty"/>
    <s v="Eau"/>
    <m/>
    <m/>
    <m/>
    <s v="Empty"/>
    <s v="Sol"/>
    <m/>
    <m/>
    <m/>
    <s v="Axoloto-HGSS.png"/>
    <s v="1/2"/>
    <n v="1"/>
    <n v="1"/>
    <n v="1"/>
    <n v="0"/>
    <n v="1"/>
    <s v="1/2"/>
    <n v="1"/>
    <n v="1"/>
    <n v="1"/>
    <n v="4"/>
    <s v="1/2"/>
    <n v="1"/>
    <s v="1/2"/>
    <n v="1"/>
    <n v="1"/>
    <n v="1"/>
    <n v="1"/>
    <s v="1-3"/>
    <s v="4-6"/>
    <s v=""/>
    <s v=""/>
    <s v="Evolue avec 2 super bonbons en"/>
    <s v="Maraiste"/>
    <s v="De l'eau est projetée avec force sur l'ennemi."/>
    <s v="Le lanceur remue son adorable queue pour tromper la vigilance de l'ennemi et baisser sa Défense de 1 niveau."/>
  </r>
  <r>
    <n v="101"/>
    <n v="195"/>
    <s v="Eau Sol"/>
    <x v="103"/>
    <x v="2"/>
    <x v="7"/>
    <n v="47"/>
    <n v="8"/>
    <n v="8"/>
    <n v="8"/>
    <n v="6"/>
    <n v="6"/>
    <n v="1"/>
    <x v="6"/>
    <x v="4"/>
    <s v="Special"/>
    <n v="4"/>
    <n v="6"/>
    <x v="3"/>
    <s v="Normal"/>
    <s v="Statut"/>
    <n v="0"/>
    <n v="6"/>
    <s v="Empty"/>
    <s v="Eau"/>
    <m/>
    <m/>
    <m/>
    <s v="Empty"/>
    <s v="Sol"/>
    <m/>
    <m/>
    <m/>
    <s v="Maraiste-HGSS.png"/>
    <s v="1/2"/>
    <n v="1"/>
    <n v="1"/>
    <n v="1"/>
    <n v="0"/>
    <n v="1"/>
    <s v="1/2"/>
    <n v="1"/>
    <n v="1"/>
    <n v="1"/>
    <n v="4"/>
    <s v="1/2"/>
    <n v="1"/>
    <s v="1/2"/>
    <n v="1"/>
    <n v="1"/>
    <n v="1"/>
    <n v="1"/>
    <s v="1-3"/>
    <s v="4-6"/>
    <s v=""/>
    <s v=""/>
    <m/>
    <m/>
    <s v="De l'eau est projetée avec force sur l'ennemi."/>
    <s v="Le lanceur remue son adorable queue pour tromper la vigilance de l'ennemi et baisser sa Défense de 1 niveau."/>
  </r>
  <r>
    <n v="200"/>
    <n v="196"/>
    <s v="Psy Psy"/>
    <x v="104"/>
    <x v="15"/>
    <x v="11"/>
    <n v="32"/>
    <n v="27"/>
    <n v="6"/>
    <n v="6"/>
    <n v="13"/>
    <n v="9"/>
    <n v="0"/>
    <x v="52"/>
    <x v="13"/>
    <s v="Special"/>
    <n v="5"/>
    <n v="6"/>
    <x v="41"/>
    <e v="#N/A"/>
    <e v="#N/A"/>
    <e v="#N/A"/>
    <e v="#N/A"/>
    <s v="Empty"/>
    <s v="Psy"/>
    <m/>
    <m/>
    <m/>
    <s v="Empty"/>
    <s v="Psy"/>
    <m/>
    <m/>
    <m/>
    <s v="Mentali-RFVF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m/>
    <s v="Une faible vague télékinétique frappe l'ennemi et le rendre confus avec une Precision de 1 pendant 3 tours. La confusion est active avec une Precision de 2 et pokemon s'attaque lui-meme."/>
    <e v="#N/A"/>
  </r>
  <r>
    <n v="201"/>
    <n v="197"/>
    <s v="Ténèbres Ténèbres"/>
    <x v="105"/>
    <x v="16"/>
    <x v="15"/>
    <n v="47"/>
    <n v="16"/>
    <n v="6"/>
    <n v="11"/>
    <n v="6"/>
    <n v="13"/>
    <n v="0"/>
    <x v="53"/>
    <x v="9"/>
    <s v="Physique"/>
    <n v="4"/>
    <n v="6"/>
    <x v="41"/>
    <e v="#N/A"/>
    <e v="#N/A"/>
    <e v="#N/A"/>
    <e v="#N/A"/>
    <s v="Empty"/>
    <s v="Tenebres"/>
    <m/>
    <m/>
    <m/>
    <s v="Empty"/>
    <s v="Tenebres"/>
    <m/>
    <m/>
    <m/>
    <s v="Noctali-RFVF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m/>
    <m/>
    <s v="Une attaque qui inflige deux fois plus de dégâts à un ennemi qui s'apprête à être remplacé."/>
    <e v="#N/A"/>
  </r>
  <r>
    <n v="292"/>
    <n v="215"/>
    <s v="Glace Ténèbres"/>
    <x v="106"/>
    <x v="12"/>
    <x v="15"/>
    <n v="27"/>
    <n v="28"/>
    <n v="9"/>
    <n v="5"/>
    <n v="3"/>
    <n v="7"/>
    <n v="1"/>
    <x v="3"/>
    <x v="0"/>
    <s v="Physique"/>
    <n v="4"/>
    <n v="6"/>
    <x v="13"/>
    <s v="Normal"/>
    <s v="Statut"/>
    <n v="0"/>
    <n v="6"/>
    <s v="Empty"/>
    <s v="Tenebres"/>
    <m/>
    <m/>
    <m/>
    <s v="Empty"/>
    <s v="Glace"/>
    <m/>
    <m/>
    <m/>
    <s v="Farfuret-RFVF.png"/>
    <n v="2"/>
    <n v="4"/>
    <n v="1"/>
    <n v="1"/>
    <n v="1"/>
    <n v="2"/>
    <n v="2"/>
    <s v="1/2"/>
    <n v="2"/>
    <n v="1"/>
    <n v="1"/>
    <n v="1"/>
    <n v="0"/>
    <n v="2"/>
    <n v="1"/>
    <s v="1/2"/>
    <s v="1/2"/>
    <n v="1"/>
    <s v="1-3"/>
    <s v="4-6"/>
    <s v=""/>
    <s v=""/>
    <s v="Evolue avec &quot;Bonbon Echange&quot;"/>
    <s v="Dimoret"/>
    <s v="Lacère l'ennemi avec des griffes acérées pour lui infliger des dégâts."/>
    <s v="Le lanceur fait les gros yeux à l'ennemi pour l'intimider et baisser sa Défense de 1 niveau."/>
  </r>
  <r>
    <n v="236"/>
    <n v="222"/>
    <s v="Eau Roche"/>
    <x v="107"/>
    <x v="2"/>
    <x v="13"/>
    <n v="32"/>
    <n v="8"/>
    <n v="5"/>
    <n v="9"/>
    <n v="6"/>
    <n v="9"/>
    <n v="1"/>
    <x v="0"/>
    <x v="0"/>
    <s v="Physique"/>
    <n v="4"/>
    <n v="6"/>
    <x v="34"/>
    <s v="Normal"/>
    <s v="Statut"/>
    <n v="0"/>
    <n v="0"/>
    <s v="Empty"/>
    <s v="Eau"/>
    <m/>
    <m/>
    <m/>
    <s v="Empty"/>
    <s v="Roche"/>
    <m/>
    <m/>
    <m/>
    <s v="Corayon-HGSS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m/>
    <s v="Le lanceur charge l'ennemi et le percute de tout son poids."/>
    <s v="Le lanceur contracte tous ses muscles pour augmenter sa Défense. Augmente la defense de 1 niveau."/>
  </r>
  <r>
    <n v="78"/>
    <n v="225"/>
    <s v="Glace Vol"/>
    <x v="108"/>
    <x v="12"/>
    <x v="2"/>
    <n v="22"/>
    <n v="18"/>
    <n v="5"/>
    <n v="4"/>
    <n v="6"/>
    <n v="4"/>
    <n v="0"/>
    <x v="54"/>
    <x v="0"/>
    <s v="Physique"/>
    <n v="0"/>
    <n v="5"/>
    <x v="49"/>
    <s v="Vol"/>
    <s v="Physique"/>
    <n v="8"/>
    <n v="6"/>
    <s v="Empty"/>
    <s v="Glace"/>
    <m/>
    <m/>
    <m/>
    <s v="Empty"/>
    <s v="Vol"/>
    <m/>
    <m/>
    <m/>
    <s v="Cadoizo-HGSS.png"/>
    <n v="2"/>
    <n v="1"/>
    <n v="1"/>
    <n v="1"/>
    <n v="2"/>
    <n v="1"/>
    <n v="2"/>
    <n v="1"/>
    <s v="1/2"/>
    <n v="1"/>
    <s v="1/2"/>
    <n v="1"/>
    <n v="1"/>
    <n v="4"/>
    <n v="0"/>
    <n v="1"/>
    <n v="1"/>
    <n v="1"/>
    <s v="1-3"/>
    <s v="4-6"/>
    <s v=""/>
    <s v=""/>
    <m/>
    <m/>
    <s v="Le lanceur attaque en offrant un cadeau piégé à la cible. Lance 1d6, sur 1-2 attaque de puissance 4. 3-4 de puissance 8. 5 de puissance 12. 6 soigne 40PV."/>
    <s v="Une attaque utilisant le bec comme une perceuse."/>
  </r>
  <r>
    <n v="107"/>
    <n v="236"/>
    <s v="Combat Combat"/>
    <x v="109"/>
    <x v="9"/>
    <x v="10"/>
    <n v="17"/>
    <n v="8"/>
    <n v="3"/>
    <n v="3"/>
    <n v="3"/>
    <n v="3"/>
    <n v="1"/>
    <x v="0"/>
    <x v="0"/>
    <s v="Physique"/>
    <n v="4"/>
    <n v="6"/>
    <x v="41"/>
    <e v="#N/A"/>
    <e v="#N/A"/>
    <e v="#N/A"/>
    <e v="#N/A"/>
    <s v="Empty"/>
    <s v="Combat"/>
    <m/>
    <m/>
    <m/>
    <s v="Empty"/>
    <s v="Combat"/>
    <m/>
    <m/>
    <m/>
    <s v="Debugant-HGSS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s v="Evolue avec 2 super bonbons en"/>
    <s v="Kapoera"/>
    <s v="Le lanceur charge l'ennemi et le percute de tout son poids."/>
    <e v="#N/A"/>
  </r>
  <r>
    <n v="31"/>
    <n v="263"/>
    <s v="Normal Normal"/>
    <x v="110"/>
    <x v="4"/>
    <x v="5"/>
    <n v="19"/>
    <n v="15"/>
    <n v="3"/>
    <n v="4"/>
    <n v="3"/>
    <n v="4"/>
    <n v="5"/>
    <x v="0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Zigzaton-RS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Linéon"/>
    <s v="Le lanceur charge l'ennemi et le percute de tout son poids."/>
    <s v="Le lanceur pousse un cri tout mimi pour tromper la vigilance de l'ennemi et baisser son Attaque de 1 niveau."/>
  </r>
  <r>
    <n v="32"/>
    <n v="264"/>
    <s v="Normal Normal"/>
    <x v="111"/>
    <x v="4"/>
    <x v="5"/>
    <n v="39"/>
    <n v="25"/>
    <n v="7"/>
    <n v="6"/>
    <n v="5"/>
    <n v="6"/>
    <n v="1"/>
    <x v="55"/>
    <x v="12"/>
    <s v="Physique"/>
    <n v="9"/>
    <n v="5"/>
    <x v="50"/>
    <s v="Sol"/>
    <s v="Statut"/>
    <n v="0"/>
    <n v="0"/>
    <s v="Empty"/>
    <s v="Normal"/>
    <m/>
    <m/>
    <m/>
    <s v="Empty"/>
    <s v="Normal"/>
    <m/>
    <m/>
    <m/>
    <s v="Linéon-RS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Ixon"/>
    <s v="Attaque l'ennemi avec un câlin. Diminue l'Attaque de 1 niveau avec une Precision de 1."/>
    <s v="Laboure le sol et le rend plus fertile. Augmente l'Attaque et l'Attaque Spéciale des Pokémon de type Plante de 1 niveau."/>
  </r>
  <r>
    <n v="36"/>
    <n v="270"/>
    <s v="Eau Plante"/>
    <x v="112"/>
    <x v="2"/>
    <x v="9"/>
    <n v="20"/>
    <n v="7"/>
    <n v="3"/>
    <n v="3"/>
    <n v="4"/>
    <n v="5"/>
    <n v="5"/>
    <x v="56"/>
    <x v="14"/>
    <s v="Physique"/>
    <n v="3"/>
    <n v="6"/>
    <x v="0"/>
    <s v="Normal"/>
    <s v="Statut"/>
    <n v="0"/>
    <n v="6"/>
    <s v="Empty"/>
    <s v="Eau"/>
    <m/>
    <m/>
    <m/>
    <s v="Empty"/>
    <s v="Plante"/>
    <m/>
    <m/>
    <m/>
    <s v="Nénupiot-RS.png"/>
    <s v="1/2"/>
    <n v="1"/>
    <n v="1"/>
    <s v="1/4"/>
    <n v="1"/>
    <n v="1"/>
    <n v="1"/>
    <n v="1"/>
    <n v="2"/>
    <n v="1"/>
    <n v="1"/>
    <n v="2"/>
    <n v="1"/>
    <n v="1"/>
    <s v="1/2"/>
    <n v="1"/>
    <n v="1"/>
    <n v="2"/>
    <s v="1-3"/>
    <s v="4-6"/>
    <s v=""/>
    <s v=""/>
    <s v="Evolue avec 1 super bonbons en"/>
    <s v="Lombre"/>
    <s v="Le lanceur attaque l'ennemi en poussant un cri terrifiant. Apeure avec une precision de 2 empechant l'adversaire d'attaquer ce tour."/>
    <s v="Le lanceur pousse un cri tout mimi pour tromper la vigilance de l'ennemi et baisser son Attaque de 1 niveau."/>
  </r>
  <r>
    <n v="37"/>
    <n v="271"/>
    <s v="Eau Plante"/>
    <x v="113"/>
    <x v="2"/>
    <x v="9"/>
    <n v="30"/>
    <n v="12"/>
    <n v="5"/>
    <n v="5"/>
    <n v="6"/>
    <n v="7"/>
    <n v="2"/>
    <x v="56"/>
    <x v="14"/>
    <s v="Physique"/>
    <n v="3"/>
    <n v="6"/>
    <x v="0"/>
    <s v="Normal"/>
    <s v="Statut"/>
    <n v="0"/>
    <n v="6"/>
    <s v="Empty"/>
    <s v="Eau"/>
    <m/>
    <m/>
    <m/>
    <s v="Empty"/>
    <s v="Plante"/>
    <m/>
    <m/>
    <m/>
    <s v="Lombre-RS.png"/>
    <s v="1/2"/>
    <n v="1"/>
    <n v="1"/>
    <s v="1/4"/>
    <n v="1"/>
    <n v="1"/>
    <n v="1"/>
    <n v="1"/>
    <n v="2"/>
    <n v="1"/>
    <n v="1"/>
    <n v="2"/>
    <n v="1"/>
    <n v="1"/>
    <s v="1/2"/>
    <n v="1"/>
    <n v="1"/>
    <n v="2"/>
    <s v="1-3"/>
    <s v="4-6"/>
    <s v=""/>
    <s v=""/>
    <s v="Evolue avec &quot;Pierre Eau&quot; en"/>
    <s v="Ludicolo"/>
    <s v="Le lanceur attaque l'ennemi en poussant un cri terrifiant. Apeure avec une precision de 2 empechant l'adversaire d'attaquer ce tour."/>
    <s v="Le lanceur pousse un cri tout mimi pour tromper la vigilance de l'ennemi et baisser son Attaque de 1 niveau."/>
  </r>
  <r>
    <n v="38"/>
    <n v="272"/>
    <s v="Eau Plante"/>
    <x v="114"/>
    <x v="2"/>
    <x v="9"/>
    <n v="40"/>
    <n v="17"/>
    <n v="7"/>
    <n v="7"/>
    <n v="9"/>
    <n v="10"/>
    <n v="0"/>
    <x v="56"/>
    <x v="14"/>
    <s v="Physique"/>
    <n v="3"/>
    <n v="6"/>
    <x v="0"/>
    <s v="Normal"/>
    <s v="Statut"/>
    <n v="0"/>
    <n v="6"/>
    <s v="Empty"/>
    <s v="Eau"/>
    <m/>
    <m/>
    <m/>
    <s v="Empty"/>
    <s v="Plante"/>
    <m/>
    <m/>
    <m/>
    <s v="Ludicolo-RS.png"/>
    <s v="1/2"/>
    <n v="1"/>
    <n v="1"/>
    <s v="1/4"/>
    <n v="1"/>
    <n v="1"/>
    <n v="1"/>
    <n v="1"/>
    <n v="2"/>
    <n v="1"/>
    <n v="1"/>
    <n v="2"/>
    <n v="1"/>
    <n v="1"/>
    <s v="1/2"/>
    <n v="1"/>
    <n v="1"/>
    <n v="2"/>
    <s v="1-3"/>
    <s v="4-6"/>
    <s v=""/>
    <s v=""/>
    <m/>
    <m/>
    <s v="Le lanceur attaque l'ennemi en poussant un cri terrifiant. Apeure avec une precision de 2 empechant l'adversaire d'attaquer ce tour."/>
    <s v="Le lanceur pousse un cri tout mimi pour tromper la vigilance de l'ennemi et baisser son Attaque de 1 niveau."/>
  </r>
  <r>
    <n v="39"/>
    <n v="273"/>
    <s v="Plante Plante"/>
    <x v="115"/>
    <x v="0"/>
    <x v="9"/>
    <n v="20"/>
    <n v="7"/>
    <n v="4"/>
    <n v="5"/>
    <n v="3"/>
    <n v="3"/>
    <n v="5"/>
    <x v="57"/>
    <x v="0"/>
    <s v="Physique"/>
    <n v="0"/>
    <n v="0"/>
    <x v="34"/>
    <s v="Normal"/>
    <s v="Statut"/>
    <n v="0"/>
    <n v="0"/>
    <s v="Empty"/>
    <s v="Plante"/>
    <m/>
    <m/>
    <m/>
    <s v="Empty"/>
    <s v="Plante"/>
    <m/>
    <m/>
    <m/>
    <s v="Grainipiot-RS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1 super bonbons en"/>
    <s v="Pifeuil"/>
    <s v="Le lanceur encaisse les coups durant deux tours et réplique en infligeant le double des dégâts subis."/>
    <s v="Le lanceur contracte tous ses muscles pour augmenter sa Défense. Augmente la defense de 1 niveau."/>
  </r>
  <r>
    <n v="40"/>
    <n v="274"/>
    <s v="Plante Ténèbres"/>
    <x v="116"/>
    <x v="0"/>
    <x v="15"/>
    <n v="35"/>
    <n v="15"/>
    <n v="7"/>
    <n v="4"/>
    <n v="6"/>
    <n v="4"/>
    <n v="2"/>
    <x v="58"/>
    <x v="1"/>
    <s v="Physique"/>
    <n v="6"/>
    <n v="5"/>
    <x v="37"/>
    <s v="Normal"/>
    <s v="Physique"/>
    <n v="4"/>
    <n v="6"/>
    <s v="Empty"/>
    <s v="Plante"/>
    <m/>
    <m/>
    <m/>
    <s v="Empty"/>
    <s v="Tenebres"/>
    <m/>
    <m/>
    <m/>
    <s v="Pifeuil-RS.png"/>
    <n v="1"/>
    <n v="2"/>
    <n v="1"/>
    <s v="1/2"/>
    <s v="1/2"/>
    <n v="2"/>
    <n v="2"/>
    <n v="2"/>
    <n v="4"/>
    <n v="1"/>
    <s v="1/2"/>
    <n v="2"/>
    <n v="0"/>
    <n v="1"/>
    <s v="1/2"/>
    <s v="1/2"/>
    <s v="1/2"/>
    <n v="2"/>
    <s v="1-3"/>
    <s v="4-6"/>
    <s v=""/>
    <s v=""/>
    <s v="Evolue avec &quot;Pierre Plante&quot; en"/>
    <s v="Tengalice"/>
    <s v="Des feuilles aiguisées comme des rasoirs entaillent l’ennemi. Fait un coup critique qui multiplie les degats par 2 avec une Precision de 1."/>
    <s v="Écrase l'ennemi avec les pattes avant ou la queue, par exemple."/>
  </r>
  <r>
    <n v="62"/>
    <n v="278"/>
    <s v="Eau Vol"/>
    <x v="117"/>
    <x v="2"/>
    <x v="2"/>
    <n v="20"/>
    <n v="21"/>
    <n v="3"/>
    <n v="3"/>
    <n v="5"/>
    <n v="3"/>
    <n v="3"/>
    <x v="21"/>
    <x v="0"/>
    <s v="Statut"/>
    <n v="0"/>
    <n v="6"/>
    <x v="29"/>
    <s v="Eau"/>
    <s v="Special"/>
    <n v="4"/>
    <n v="6"/>
    <s v="Empty"/>
    <s v="Eau"/>
    <m/>
    <m/>
    <m/>
    <s v="Empty"/>
    <s v="Vol"/>
    <m/>
    <m/>
    <m/>
    <s v="Goélise-RS.png"/>
    <s v="1/2"/>
    <s v="1/2"/>
    <n v="1"/>
    <s v="1/2"/>
    <n v="4"/>
    <n v="1"/>
    <s v="1/2"/>
    <n v="1"/>
    <s v="1/2"/>
    <n v="1"/>
    <n v="1"/>
    <n v="1"/>
    <n v="1"/>
    <n v="2"/>
    <n v="0"/>
    <n v="1"/>
    <n v="1"/>
    <n v="1"/>
    <s v="1-3"/>
    <s v="4-6"/>
    <s v=""/>
    <s v=""/>
    <s v="Evolue avec 3 super bonbons en"/>
    <s v="Bekipan"/>
    <s v="Le lanceur pousse un cri tout mimi pour tromper la vigilance de l'ennemi et baisser son Attaque de 1 niveau."/>
    <s v="De l'eau est projetée avec force sur l'ennemi."/>
  </r>
  <r>
    <n v="63"/>
    <n v="279"/>
    <s v="Eau Vol"/>
    <x v="118"/>
    <x v="2"/>
    <x v="2"/>
    <n v="30"/>
    <n v="16"/>
    <n v="5"/>
    <n v="10"/>
    <n v="8"/>
    <n v="7"/>
    <n v="0"/>
    <x v="59"/>
    <x v="0"/>
    <s v="Statut"/>
    <n v="0"/>
    <n v="6"/>
    <x v="45"/>
    <s v="Vol"/>
    <s v="Special"/>
    <n v="11"/>
    <n v="2"/>
    <s v="Empty"/>
    <s v="Eau"/>
    <m/>
    <m/>
    <m/>
    <s v="Empty"/>
    <s v="Vol"/>
    <m/>
    <m/>
    <m/>
    <s v="Bekipan-RS.png"/>
    <s v="1/2"/>
    <s v="1/2"/>
    <n v="1"/>
    <s v="1/2"/>
    <n v="4"/>
    <n v="1"/>
    <s v="1/2"/>
    <n v="1"/>
    <s v="1/2"/>
    <n v="1"/>
    <n v="1"/>
    <n v="1"/>
    <n v="1"/>
    <n v="2"/>
    <n v="0"/>
    <n v="1"/>
    <n v="1"/>
    <n v="1"/>
    <s v="1-3"/>
    <s v="4-6"/>
    <s v=""/>
    <s v=""/>
    <m/>
    <m/>
    <s v="Le lanceur esquive toutes les attaques ce tour. La precision de cette capacite baisse de 1 a chaque utilisation."/>
    <s v="Lance une Tempête qui s'abat sur l'ennemi et le rend confus avec une Precision de 1 pendant 3 tours. La confusion est active avec une Precision de 2 et pokemon s'attaque lui-meme."/>
  </r>
  <r>
    <n v="120"/>
    <n v="280"/>
    <s v="Fée Psy"/>
    <x v="119"/>
    <x v="8"/>
    <x v="11"/>
    <n v="14"/>
    <n v="10"/>
    <n v="2"/>
    <n v="2"/>
    <n v="4"/>
    <n v="3"/>
    <n v="4"/>
    <x v="21"/>
    <x v="0"/>
    <s v="Statut"/>
    <n v="0"/>
    <n v="6"/>
    <x v="7"/>
    <s v="Psy"/>
    <s v="Special"/>
    <n v="5"/>
    <n v="6"/>
    <s v="Empty"/>
    <s v="Psy"/>
    <m/>
    <m/>
    <m/>
    <s v="Empty"/>
    <s v="Fee"/>
    <m/>
    <m/>
    <m/>
    <s v="Tarsal-RS.png"/>
    <n v="2"/>
    <s v="1/4"/>
    <n v="0"/>
    <n v="1"/>
    <n v="1"/>
    <n v="1"/>
    <n v="1"/>
    <n v="1"/>
    <n v="1"/>
    <n v="1"/>
    <n v="1"/>
    <n v="2"/>
    <s v="1/2"/>
    <n v="1"/>
    <n v="1"/>
    <n v="2"/>
    <n v="1"/>
    <n v="1"/>
    <s v="1-3"/>
    <s v="4-6"/>
    <s v=""/>
    <s v=""/>
    <s v="Evolue avec 2 super bonbons en"/>
    <s v="Kirlia"/>
    <s v="Le lanceur pousse un cri tout mimi pour tromper la vigilance de l'ennemi et baisser son Attaque de 1 niveau."/>
    <s v="Une faible vague télékinétique frappe l'ennemi et le rendre confus avec une Precision de 1 pendant 3 tours. La confusion est active avec une Precision de 2 et pokemon s'attaque lui-meme."/>
  </r>
  <r>
    <n v="121"/>
    <n v="281"/>
    <s v="Fée Psy"/>
    <x v="120"/>
    <x v="8"/>
    <x v="11"/>
    <n v="19"/>
    <n v="12"/>
    <n v="3"/>
    <n v="3"/>
    <n v="6"/>
    <n v="5"/>
    <n v="2"/>
    <x v="21"/>
    <x v="0"/>
    <s v="Statut"/>
    <n v="0"/>
    <n v="6"/>
    <x v="7"/>
    <s v="Psy"/>
    <s v="Special"/>
    <n v="5"/>
    <n v="6"/>
    <s v="Empty"/>
    <s v="Psy"/>
    <m/>
    <m/>
    <m/>
    <s v="Empty"/>
    <s v="Fee"/>
    <m/>
    <m/>
    <m/>
    <s v="Kirlia-RS.png"/>
    <n v="2"/>
    <s v="1/4"/>
    <n v="0"/>
    <n v="1"/>
    <n v="1"/>
    <n v="1"/>
    <n v="1"/>
    <n v="1"/>
    <n v="1"/>
    <n v="1"/>
    <n v="1"/>
    <n v="2"/>
    <s v="1/2"/>
    <n v="1"/>
    <n v="1"/>
    <n v="2"/>
    <n v="1"/>
    <n v="1"/>
    <s v="1-3"/>
    <s v="4-6"/>
    <s v=""/>
    <s v=""/>
    <s v="Evolue avec 2 super bonbons en"/>
    <s v="Gardevoir"/>
    <s v="Le lanceur pousse un cri tout mimi pour tromper la vigilance de l'ennemi et baisser son Attaque de 1 niveau."/>
    <s v="Une faible vague télékinétique frappe l'ennemi et le rendre confus avec une Precision de 1 pendant 3 tours. La confusion est active avec une Precision de 2 et pokemon s'attaque lui-meme."/>
  </r>
  <r>
    <n v="104"/>
    <n v="290"/>
    <s v="Insecte Sol"/>
    <x v="121"/>
    <x v="3"/>
    <x v="7"/>
    <n v="15"/>
    <n v="10"/>
    <n v="4"/>
    <n v="9"/>
    <n v="3"/>
    <n v="3"/>
    <n v="5"/>
    <x v="3"/>
    <x v="0"/>
    <s v="Physique"/>
    <n v="4"/>
    <n v="6"/>
    <x v="34"/>
    <s v="Normal"/>
    <s v="Statut"/>
    <n v="0"/>
    <n v="0"/>
    <s v="Empty"/>
    <s v="Insecte"/>
    <m/>
    <m/>
    <m/>
    <s v="Empty"/>
    <s v="Sol"/>
    <m/>
    <m/>
    <m/>
    <s v="Ningale-RS.png"/>
    <n v="1"/>
    <s v="1/2"/>
    <n v="1"/>
    <n v="2"/>
    <n v="0"/>
    <n v="1"/>
    <n v="2"/>
    <n v="2"/>
    <n v="1"/>
    <n v="1"/>
    <n v="1"/>
    <s v="1/2"/>
    <n v="1"/>
    <n v="1"/>
    <s v="1/2"/>
    <n v="1"/>
    <n v="1"/>
    <n v="2"/>
    <s v="1-3"/>
    <s v="4-6"/>
    <s v=""/>
    <s v=""/>
    <s v="Evolue avec 2 super bonbons en"/>
    <s v="Ninjask et Munja"/>
    <s v="Lacère l'ennemi avec des griffes acérées pour lui infliger des dégâts."/>
    <s v="Le lanceur contracte tous ses muscles pour augmenter sa Défense. Augmente la defense de 1 niveau."/>
  </r>
  <r>
    <n v="106"/>
    <n v="292"/>
    <s v="Insecte Spectre"/>
    <x v="122"/>
    <x v="3"/>
    <x v="16"/>
    <n v="1"/>
    <n v="10"/>
    <n v="9"/>
    <n v="4"/>
    <n v="3"/>
    <n v="3"/>
    <n v="0"/>
    <x v="3"/>
    <x v="0"/>
    <s v="Physique"/>
    <n v="4"/>
    <n v="6"/>
    <x v="34"/>
    <s v="Normal"/>
    <s v="Statut"/>
    <n v="0"/>
    <n v="0"/>
    <s v="Empty"/>
    <s v="Insecte"/>
    <m/>
    <m/>
    <m/>
    <s v="Empty"/>
    <s v="Spectre"/>
    <m/>
    <m/>
    <m/>
    <s v="Munja-RS.png"/>
    <s v="0"/>
    <n v="0"/>
    <s v="0"/>
    <s v="0"/>
    <s v="0"/>
    <s v="0"/>
    <n v="2"/>
    <s v="0"/>
    <s v="0"/>
    <s v="0"/>
    <s v="0"/>
    <s v="0"/>
    <s v="0"/>
    <n v="2"/>
    <s v="0"/>
    <n v="2"/>
    <n v="2"/>
    <n v="2"/>
    <s v="1-3"/>
    <s v="4-6"/>
    <s v=""/>
    <s v=""/>
    <m/>
    <m/>
    <s v="Lacère l'ennemi avec des griffes acérées pour lui infliger des dégâts."/>
    <s v="Le lanceur contracte tous ses muscles pour augmenter sa Défense. Augmente la defense de 1 niveau."/>
  </r>
  <r>
    <n v="294"/>
    <n v="302"/>
    <s v="Spectre Ténèbres"/>
    <x v="123"/>
    <x v="17"/>
    <x v="15"/>
    <n v="25"/>
    <n v="12"/>
    <n v="7"/>
    <n v="7"/>
    <n v="6"/>
    <n v="6"/>
    <n v="0"/>
    <x v="23"/>
    <x v="0"/>
    <s v="Statut"/>
    <n v="0"/>
    <n v="6"/>
    <x v="17"/>
    <s v="Normal"/>
    <s v="Physique"/>
    <n v="4"/>
    <n v="6"/>
    <s v="Empty"/>
    <s v="Tenebres"/>
    <m/>
    <m/>
    <m/>
    <s v="Empty"/>
    <s v="Spectre"/>
    <m/>
    <m/>
    <m/>
    <s v="Ténéfix-RS.png"/>
    <n v="1"/>
    <n v="0"/>
    <n v="1"/>
    <n v="1"/>
    <n v="1"/>
    <n v="2"/>
    <n v="1"/>
    <n v="1"/>
    <n v="1"/>
    <n v="0"/>
    <n v="1"/>
    <s v="1/2"/>
    <n v="0"/>
    <n v="1"/>
    <n v="1"/>
    <n v="1"/>
    <n v="1"/>
    <n v="1"/>
    <s v="1-3"/>
    <s v="4-6"/>
    <s v=""/>
    <s v=""/>
    <m/>
    <s v="Mysdibule"/>
    <s v="Le lanceur fait les gros yeux à l'ennemi pour l'intimider et baisser sa Défense de 1 niveau."/>
    <s v="Lacère l'ennemi avec des griffes acérées pour lui infliger des dégâts."/>
  </r>
  <r>
    <n v="66"/>
    <n v="309"/>
    <s v="Électrik Électrik"/>
    <x v="124"/>
    <x v="6"/>
    <x v="6"/>
    <n v="20"/>
    <n v="16"/>
    <n v="4"/>
    <n v="4"/>
    <n v="6"/>
    <n v="4"/>
    <n v="2"/>
    <x v="0"/>
    <x v="0"/>
    <s v="Physique"/>
    <n v="4"/>
    <n v="6"/>
    <x v="51"/>
    <s v="Electrik"/>
    <s v="Statut"/>
    <n v="0"/>
    <n v="5"/>
    <s v="Empty"/>
    <s v="Electrik"/>
    <m/>
    <m/>
    <m/>
    <s v="Empty"/>
    <s v="Electrik"/>
    <m/>
    <m/>
    <m/>
    <s v="Dynavolt-RS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s v="Élecsprint"/>
    <s v="Le lanceur charge l'ennemi et le percute de tout son poids."/>
    <s v="Un faible choc électrique frappe l’ennemi. Paralyse. La paralysie empeche d'attaquer sur 1-2."/>
  </r>
  <r>
    <n v="60"/>
    <n v="315"/>
    <s v="Plante Poison"/>
    <x v="125"/>
    <x v="0"/>
    <x v="0"/>
    <n v="25"/>
    <n v="16"/>
    <n v="6"/>
    <n v="4"/>
    <n v="10"/>
    <n v="8"/>
    <n v="3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Rosélia-RS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m/>
    <m/>
    <s v="Une attaque qui convertit 50% des dégâts infligés en PV pour le lanceur."/>
    <s v="Le corps du lanceur se développe. Augmente l'Attaque et l'Attaque Spéciale de 1 niveau"/>
  </r>
  <r>
    <n v="356"/>
    <n v="320"/>
    <s v="Eau Eau"/>
    <x v="126"/>
    <x v="2"/>
    <x v="3"/>
    <n v="65"/>
    <n v="15"/>
    <n v="7"/>
    <n v="3"/>
    <n v="7"/>
    <n v="3"/>
    <n v="2"/>
    <x v="60"/>
    <x v="0"/>
    <s v="Statut"/>
    <n v="0"/>
    <n v="0"/>
    <x v="0"/>
    <s v="Normal"/>
    <s v="Statut"/>
    <n v="0"/>
    <n v="6"/>
    <s v="Empty"/>
    <s v="Eau"/>
    <m/>
    <m/>
    <m/>
    <s v="Empty"/>
    <s v="Eau"/>
    <m/>
    <m/>
    <m/>
    <s v="Wailmer-RS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Wailord"/>
    <s v="Le lanceur barbote et éclabousse les environs. Cette capacité n’a aucun effet."/>
    <s v="Le lanceur pousse un cri tout mimi pour tromper la vigilance de l'ennemi et baisser son Attaque de 1 niveau."/>
  </r>
  <r>
    <n v="322"/>
    <n v="329"/>
    <s v="Dragon Sol"/>
    <x v="127"/>
    <x v="14"/>
    <x v="7"/>
    <n v="25"/>
    <n v="17"/>
    <n v="7"/>
    <n v="5"/>
    <n v="5"/>
    <n v="5"/>
    <n v="2"/>
    <x v="61"/>
    <x v="15"/>
    <s v="Special"/>
    <n v="6"/>
    <n v="6"/>
    <x v="10"/>
    <s v="Sol"/>
    <s v="Statut"/>
    <n v="0"/>
    <n v="6"/>
    <s v="Empty"/>
    <s v="Sol"/>
    <m/>
    <m/>
    <m/>
    <s v="Empty"/>
    <s v="Dragon"/>
    <m/>
    <m/>
    <m/>
    <s v="Vibraninf-RS.png"/>
    <n v="1"/>
    <n v="1"/>
    <n v="2"/>
    <n v="1"/>
    <n v="0"/>
    <n v="2"/>
    <s v="1/2"/>
    <n v="4"/>
    <n v="1"/>
    <n v="1"/>
    <n v="1"/>
    <s v="1/2"/>
    <n v="1"/>
    <s v="1/2"/>
    <n v="1"/>
    <n v="1"/>
    <n v="1"/>
    <n v="1"/>
    <s v="1-3"/>
    <s v="4-6"/>
    <s v=""/>
    <s v=""/>
    <m/>
    <s v="Libégon"/>
    <s v="Le lanceur souffle fort sur l’ennemi pour lui infliger des dégâts. Paralyse avec une precision de 2. La paralysie empeche d'attaquer sur 1-2."/>
    <s v="Lance du sable au visage de l'ennemi pour baisser sa Précision de 1."/>
  </r>
  <r>
    <n v="323"/>
    <n v="330"/>
    <s v="Dragon Sol"/>
    <x v="128"/>
    <x v="14"/>
    <x v="7"/>
    <n v="40"/>
    <n v="25"/>
    <n v="10"/>
    <n v="8"/>
    <n v="8"/>
    <n v="8"/>
    <n v="0"/>
    <x v="62"/>
    <x v="15"/>
    <s v="Physique"/>
    <n v="8"/>
    <n v="6"/>
    <x v="52"/>
    <s v="Dragon"/>
    <s v="Special"/>
    <n v="6"/>
    <n v="6"/>
    <s v="Empty"/>
    <s v="Sol"/>
    <m/>
    <m/>
    <m/>
    <s v="Empty"/>
    <s v="Dragon"/>
    <m/>
    <m/>
    <m/>
    <s v="Libégon-RS.png"/>
    <n v="1"/>
    <n v="1"/>
    <n v="2"/>
    <n v="1"/>
    <n v="0"/>
    <n v="2"/>
    <s v="1/2"/>
    <n v="4"/>
    <n v="1"/>
    <n v="1"/>
    <n v="1"/>
    <s v="1/2"/>
    <n v="1"/>
    <s v="1/2"/>
    <n v="1"/>
    <n v="1"/>
    <n v="1"/>
    <n v="1"/>
    <s v="1-3"/>
    <s v="4-6"/>
    <s v=""/>
    <s v=""/>
    <m/>
    <m/>
    <s v="Le lanceur lacère l'ennemi de ses grandes griffes aiguisées."/>
    <s v="Le lanceur souffle fort sur l’ennemi pour lui infliger des dégâts. Paralyse avec une precision de 2. La paralysie empeche d'attaquer sur 1-2."/>
  </r>
  <r>
    <n v="363"/>
    <n v="338"/>
    <s v="Psy Roche"/>
    <x v="129"/>
    <x v="15"/>
    <x v="13"/>
    <n v="35"/>
    <n v="17"/>
    <n v="9"/>
    <n v="8"/>
    <n v="5"/>
    <n v="6"/>
    <n v="0"/>
    <x v="63"/>
    <x v="2"/>
    <s v="Physique"/>
    <n v="12"/>
    <n v="6"/>
    <x v="7"/>
    <s v="Psy"/>
    <s v="Special"/>
    <n v="5"/>
    <n v="6"/>
    <s v="Empty"/>
    <s v="Roche"/>
    <m/>
    <m/>
    <m/>
    <s v="Empty"/>
    <s v="Psy"/>
    <m/>
    <m/>
    <m/>
    <s v="Solaroc-RS.png"/>
    <n v="2"/>
    <n v="1"/>
    <n v="1"/>
    <n v="2"/>
    <n v="1"/>
    <n v="1"/>
    <s v="1/2"/>
    <n v="1"/>
    <n v="2"/>
    <s v="1/2"/>
    <n v="2"/>
    <s v="1/2"/>
    <s v="1/2"/>
    <n v="1"/>
    <n v="2"/>
    <n v="2"/>
    <n v="2"/>
    <s v="1/2"/>
    <s v="1-3"/>
    <s v="4-6"/>
    <s v=""/>
    <s v=""/>
    <m/>
    <s v="Barloche"/>
    <s v="Le lanceur s'embrase avant de charger l'ennemi. Le lanceur recoit 1/3 des degats infliges. Brûle l'ennemi avec une precision de 1 qui réduit son attaque de moitié et fait perdre 3 PV par tour."/>
    <s v="Une faible vague télékinétique frappe l'ennemi et le rendre confus avec une Precision de 1 pendant 3 tours. La confusion est active avec une Precision de 2 et pokemon s'attaque lui-meme."/>
  </r>
  <r>
    <n v="82"/>
    <n v="343"/>
    <s v="Psy Sol"/>
    <x v="130"/>
    <x v="15"/>
    <x v="7"/>
    <n v="20"/>
    <n v="13"/>
    <n v="4"/>
    <n v="5"/>
    <n v="4"/>
    <n v="7"/>
    <n v="5"/>
    <x v="8"/>
    <x v="0"/>
    <s v="Statut"/>
    <n v="0"/>
    <n v="0"/>
    <x v="7"/>
    <s v="Psy"/>
    <s v="Special"/>
    <n v="5"/>
    <n v="6"/>
    <s v="Empty"/>
    <s v="Sol"/>
    <m/>
    <m/>
    <m/>
    <s v="Empty"/>
    <s v="Psy"/>
    <m/>
    <m/>
    <m/>
    <s v="Balbuto-RS.png"/>
    <n v="1"/>
    <s v="1/2"/>
    <n v="1"/>
    <n v="2"/>
    <n v="0"/>
    <n v="1"/>
    <n v="1"/>
    <n v="2"/>
    <n v="2"/>
    <n v="1"/>
    <n v="2"/>
    <s v="1/2"/>
    <s v="1/2"/>
    <s v="1/2"/>
    <n v="1"/>
    <n v="2"/>
    <n v="2"/>
    <n v="1"/>
    <s v="1-3"/>
    <s v="4-6"/>
    <s v=""/>
    <s v=""/>
    <m/>
    <s v="Kaorine"/>
    <s v="Le lanceur contracte tous ses muscles pour augmenter sa Défense. Augmente la defense de 1 niveau."/>
    <s v="Une faible vague télékinétique frappe l'ennemi et le rendre confus avec une Precision de 1 pendant 3 tours. La confusion est active avec une Precision de 2 et pokemon s'attaque lui-meme."/>
  </r>
  <r>
    <n v="152"/>
    <n v="349"/>
    <s v="Eau Eau"/>
    <x v="131"/>
    <x v="2"/>
    <x v="3"/>
    <n v="10"/>
    <n v="20"/>
    <n v="1"/>
    <n v="2"/>
    <n v="1"/>
    <n v="5"/>
    <n v="5"/>
    <x v="60"/>
    <x v="0"/>
    <s v="Statut"/>
    <n v="0"/>
    <n v="0"/>
    <x v="36"/>
    <s v="Normal"/>
    <s v="Physique"/>
    <n v="4"/>
    <n v="6"/>
    <s v="Empty"/>
    <s v="Eau"/>
    <m/>
    <m/>
    <m/>
    <s v="Empty"/>
    <s v="Eau"/>
    <m/>
    <m/>
    <m/>
    <s v="Barpau-RS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Milobellus"/>
    <s v="Le lanceur barbote et éclabousse les environs. Cette capacité n’a aucun effet."/>
    <s v="Le lanceur charge l'ennemi et le percute de tout son poids."/>
  </r>
  <r>
    <n v="153"/>
    <n v="350"/>
    <s v="Eau Eau"/>
    <x v="132"/>
    <x v="2"/>
    <x v="3"/>
    <n v="47"/>
    <n v="20"/>
    <n v="6"/>
    <n v="7"/>
    <n v="10"/>
    <n v="12"/>
    <n v="1"/>
    <x v="64"/>
    <x v="4"/>
    <s v="Special"/>
    <n v="6"/>
    <n v="6"/>
    <x v="53"/>
    <s v="Normal"/>
    <s v="Physique"/>
    <n v="2"/>
    <n v="5"/>
    <s v="Empty"/>
    <s v="Eau"/>
    <m/>
    <m/>
    <m/>
    <s v="Empty"/>
    <s v="Eau"/>
    <m/>
    <m/>
    <m/>
    <s v="Milobellus-RS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Le lanceur envoie un puissant jet d'eau sur l'ennemi et le rends confus avec une Precision de 1 pendant 3 tours. La confusion est active avec une Precision de 2 et pokemon s'attaque lui-meme."/>
    <s v="Le lanceur ligote l'ennemi avec des lianes ou son corps pour l'écraser durant 4 tours  lui faisant perdre 6 PV chaque tour. Le pokemon ne peut plus fuir pendant ce temps."/>
  </r>
  <r>
    <n v="79"/>
    <n v="361"/>
    <s v="Glace Glace"/>
    <x v="133"/>
    <x v="12"/>
    <x v="12"/>
    <n v="25"/>
    <n v="12"/>
    <n v="5"/>
    <n v="5"/>
    <n v="5"/>
    <n v="5"/>
    <n v="3"/>
    <x v="65"/>
    <x v="16"/>
    <s v="Special"/>
    <n v="4"/>
    <n v="6"/>
    <x v="13"/>
    <s v="Normal"/>
    <s v="Statut"/>
    <n v="0"/>
    <n v="6"/>
    <s v="Empty"/>
    <s v="Glace"/>
    <m/>
    <m/>
    <m/>
    <s v="Empty"/>
    <s v="Glace"/>
    <m/>
    <m/>
    <m/>
    <s v="Stalgamin-RS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Oniglali"/>
    <s v="Le lanceur projette de la neige poudreuse. Gele l'ennemi avec une precision de 1. Le pokemon ne peut plus attaquer sauf avec une capacite de type feu qui le degele."/>
    <s v="Le lanceur fait les gros yeux à l'ennemi pour l'intimider et baisser sa Défense de 1 niveau."/>
  </r>
  <r>
    <n v="59"/>
    <n v="406"/>
    <s v="Plante Poison"/>
    <x v="134"/>
    <x v="0"/>
    <x v="0"/>
    <n v="20"/>
    <n v="13"/>
    <n v="3"/>
    <n v="3"/>
    <n v="5"/>
    <n v="7"/>
    <n v="5"/>
    <x v="29"/>
    <x v="1"/>
    <s v="Special"/>
    <n v="2"/>
    <n v="6"/>
    <x v="26"/>
    <s v="Normal"/>
    <s v="Statut"/>
    <n v="0"/>
    <n v="0"/>
    <s v="Empty"/>
    <s v="Plante"/>
    <m/>
    <m/>
    <m/>
    <s v="Empty"/>
    <s v="Poison"/>
    <m/>
    <m/>
    <m/>
    <s v="Rozbouton-DP.png"/>
    <n v="1"/>
    <s v="1/2"/>
    <n v="1"/>
    <s v="1/2"/>
    <s v="1/2"/>
    <s v="1/2"/>
    <n v="2"/>
    <n v="2"/>
    <n v="1"/>
    <n v="1"/>
    <s v="1/4"/>
    <n v="1"/>
    <n v="2"/>
    <n v="1"/>
    <n v="1"/>
    <n v="1"/>
    <n v="1"/>
    <n v="2"/>
    <s v="1-3"/>
    <s v="4-6"/>
    <s v=""/>
    <s v=""/>
    <m/>
    <s v="Roserade"/>
    <s v="Une attaque qui convertit 50% des dégâts infligés en PV pour le lanceur."/>
    <s v="Le corps du lanceur se développe. Augmente l'Attaque et l'Attaque Spéciale de 1 niveau"/>
  </r>
  <r>
    <n v="116"/>
    <n v="415"/>
    <s v="Insecte Vol"/>
    <x v="135"/>
    <x v="3"/>
    <x v="2"/>
    <n v="15"/>
    <n v="17"/>
    <n v="3"/>
    <n v="4"/>
    <n v="3"/>
    <n v="4"/>
    <n v="2"/>
    <x v="66"/>
    <x v="0"/>
    <s v="Statut"/>
    <n v="0"/>
    <n v="6"/>
    <x v="54"/>
    <s v="Vol"/>
    <s v="Special"/>
    <n v="4"/>
    <n v="6"/>
    <s v="Empty"/>
    <s v="Insecte"/>
    <m/>
    <m/>
    <m/>
    <s v="Empty"/>
    <s v="Vol"/>
    <m/>
    <m/>
    <m/>
    <s v="Apitrini-DP.png"/>
    <n v="1"/>
    <s v="1/4"/>
    <n v="1"/>
    <n v="1"/>
    <n v="2"/>
    <n v="1"/>
    <n v="2"/>
    <n v="2"/>
    <s v="1/2"/>
    <n v="1"/>
    <s v="1/4"/>
    <n v="1"/>
    <n v="1"/>
    <n v="4"/>
    <n v="0"/>
    <n v="1"/>
    <n v="1"/>
    <n v="2"/>
    <s v="1-3"/>
    <s v="4-6"/>
    <s v=""/>
    <s v=""/>
    <m/>
    <s v="Apireine"/>
    <s v="Un doux parfum qui augmente la Precision du lanceur de 1."/>
    <s v="Le lanceur bat des ailes pour générer une bourrasque qui blesse l'ennemi."/>
  </r>
  <r>
    <n v="117"/>
    <n v="416"/>
    <s v="Insecte Vol"/>
    <x v="136"/>
    <x v="3"/>
    <x v="2"/>
    <n v="35"/>
    <n v="10"/>
    <n v="8"/>
    <n v="10"/>
    <n v="8"/>
    <n v="10"/>
    <n v="0"/>
    <x v="49"/>
    <x v="0"/>
    <s v="Physique"/>
    <n v="7"/>
    <n v="6"/>
    <x v="55"/>
    <s v="Insecte"/>
    <s v="Physique"/>
    <n v="5"/>
    <n v="6"/>
    <s v="Empty"/>
    <s v="Insecte"/>
    <m/>
    <m/>
    <m/>
    <s v="Empty"/>
    <s v="Vol"/>
    <m/>
    <m/>
    <m/>
    <s v="Apireine-DP.png"/>
    <n v="1"/>
    <s v="1/4"/>
    <n v="1"/>
    <n v="1"/>
    <n v="2"/>
    <n v="1"/>
    <n v="2"/>
    <n v="2"/>
    <s v="1/2"/>
    <n v="1"/>
    <s v="1/4"/>
    <n v="1"/>
    <n v="1"/>
    <n v="4"/>
    <n v="0"/>
    <n v="1"/>
    <n v="1"/>
    <n v="2"/>
    <s v="1-3"/>
    <s v="4-6"/>
    <s v=""/>
    <s v=""/>
    <m/>
    <m/>
    <s v="Un coup de griffe ou autre tranche l'ennemi. Fait un coup critique qui multiplie les degats par 2 avec une Precision de 1."/>
    <s v="Augmente l'Attaque du lanceur de 3 niveaux si un ennemi est mis K.O. avec cette capacité."/>
  </r>
  <r>
    <n v="124"/>
    <n v="425"/>
    <s v="Spectre Vol"/>
    <x v="137"/>
    <x v="17"/>
    <x v="2"/>
    <n v="45"/>
    <n v="17"/>
    <n v="5"/>
    <n v="3"/>
    <n v="6"/>
    <n v="4"/>
    <n v="2"/>
    <x v="48"/>
    <x v="0"/>
    <s v="Physique"/>
    <n v="1"/>
    <n v="6"/>
    <x v="56"/>
    <s v="Normal"/>
    <s v="Statut"/>
    <n v="0"/>
    <n v="0"/>
    <s v="Empty"/>
    <s v="Spectre"/>
    <m/>
    <m/>
    <m/>
    <s v="Empty"/>
    <s v="Vol"/>
    <m/>
    <m/>
    <m/>
    <s v="Baudrive-DP.png"/>
    <n v="1"/>
    <n v="0"/>
    <n v="1"/>
    <n v="1"/>
    <n v="2"/>
    <n v="1"/>
    <n v="1"/>
    <n v="2"/>
    <s v="1/4"/>
    <n v="0"/>
    <s v="1/2"/>
    <s v="1/2"/>
    <n v="1"/>
    <n v="2"/>
    <n v="0"/>
    <n v="2"/>
    <n v="2"/>
    <n v="1"/>
    <s v="1-3"/>
    <s v="4-6"/>
    <s v=""/>
    <s v=""/>
    <m/>
    <s v="Grodrive"/>
    <s v="De longs tentacules ou lianes attaquent l'ennemi. Baisser sa Vitesse de 1 niveau avec une precision de 1."/>
    <s v="Le lanceur comprime son corps pour se faire tout petit et beaucoup augmenter son Esquive. La precision de l'adversaire est baissee de 1."/>
  </r>
  <r>
    <n v="118"/>
    <n v="436"/>
    <s v="Acier Psy"/>
    <x v="138"/>
    <x v="11"/>
    <x v="11"/>
    <n v="28"/>
    <n v="5"/>
    <n v="2"/>
    <n v="8"/>
    <n v="2"/>
    <n v="8"/>
    <n v="5"/>
    <x v="0"/>
    <x v="0"/>
    <s v="Physique"/>
    <n v="4"/>
    <n v="6"/>
    <x v="7"/>
    <s v="Psy"/>
    <s v="Special"/>
    <n v="5"/>
    <n v="6"/>
    <s v="Empty"/>
    <s v="Acier"/>
    <m/>
    <m/>
    <m/>
    <s v="Empty"/>
    <s v="Psy"/>
    <m/>
    <m/>
    <m/>
    <s v="Archéomire-DP.png"/>
    <s v="1/2"/>
    <n v="1"/>
    <s v="1/2"/>
    <n v="1"/>
    <n v="1"/>
    <s v="1/2"/>
    <n v="2"/>
    <s v="1/2"/>
    <n v="1"/>
    <s v="1/2"/>
    <s v="1/2"/>
    <n v="0"/>
    <s v="1/4"/>
    <s v="1/2"/>
    <n v="2"/>
    <n v="2"/>
    <n v="2"/>
    <s v="1/2"/>
    <s v="1-3"/>
    <s v="4-6"/>
    <s v=""/>
    <s v=""/>
    <m/>
    <s v="Archéodong"/>
    <s v="Le lanceur charge l'ennemi et le percute de tout son poids."/>
    <s v="Une faible vague télékinétique frappe l'ennemi et le rendre confus avec une Precision de 1 pendant 3 tours. La confusion est active avec une Precision de 2 et pokemon s'attaque lui-meme."/>
  </r>
  <r>
    <n v="252"/>
    <n v="438"/>
    <s v="Roche Roche"/>
    <x v="139"/>
    <x v="10"/>
    <x v="13"/>
    <n v="25"/>
    <n v="2"/>
    <n v="8"/>
    <n v="9"/>
    <n v="1"/>
    <n v="4"/>
    <n v="5"/>
    <x v="67"/>
    <x v="9"/>
    <s v="Statut"/>
    <n v="0"/>
    <n v="6"/>
    <x v="57"/>
    <s v="Normal"/>
    <s v="Statut"/>
    <n v="0"/>
    <n v="0"/>
    <s v="Empty"/>
    <s v="Roche"/>
    <m/>
    <m/>
    <m/>
    <s v="Empty"/>
    <s v="Roche"/>
    <m/>
    <m/>
    <m/>
    <s v="Manzaï-DP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Mime_Jr."/>
    <s v="Le lanceur fait semblant de pleurer pour troubler l'ennemi et fait baisser sa Défense Spéciale de 2 niveaux."/>
    <s v="Le lanceur imite la dernière capacité employée. Échoue si aucune capacité n'a été utilisée."/>
  </r>
  <r>
    <n v="260"/>
    <n v="446"/>
    <s v="Normal Normal"/>
    <x v="140"/>
    <x v="4"/>
    <x v="5"/>
    <n v="67"/>
    <n v="1"/>
    <n v="8"/>
    <n v="4"/>
    <n v="4"/>
    <n v="8"/>
    <n v="1"/>
    <x v="68"/>
    <x v="0"/>
    <s v="Physique"/>
    <n v="14"/>
    <n v="6"/>
    <x v="58"/>
    <s v="Normal"/>
    <s v="Statut"/>
    <n v="0"/>
    <n v="0"/>
    <s v="Empty"/>
    <s v="Normal"/>
    <m/>
    <m/>
    <m/>
    <s v="Empty"/>
    <s v="Normal"/>
    <m/>
    <m/>
    <m/>
    <s v="Goinfrex-DP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s v="Riolu"/>
    <s v="Cette capacité ne peut être utilisée qu'après que le lanceur a utilisé toutes les autres."/>
    <s v="Recycle un objet tenu à usage unique déjà utilisé lors du combat pour pouvoir l'utiliser à nouveau."/>
  </r>
  <r>
    <n v="298"/>
    <n v="447"/>
    <s v="Combat Combat"/>
    <x v="141"/>
    <x v="9"/>
    <x v="10"/>
    <n v="20"/>
    <n v="15"/>
    <n v="7"/>
    <n v="4"/>
    <n v="3"/>
    <n v="4"/>
    <n v="1"/>
    <x v="69"/>
    <x v="0"/>
    <s v="Statut"/>
    <n v="0"/>
    <n v="0"/>
    <x v="59"/>
    <s v="Normal"/>
    <s v="Physique"/>
    <n v="4"/>
    <n v="6"/>
    <s v="Empty"/>
    <s v="Combat"/>
    <m/>
    <m/>
    <m/>
    <s v="Empty"/>
    <s v="Combat"/>
    <m/>
    <m/>
    <m/>
    <s v="Riolu-DP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Lucario"/>
    <s v="Permet de toucher un Pokémon Spectre avec n'importe quelle capacité ou de toucher un ennemi insaisissable."/>
    <s v="Le lanceur fonce sur l'ennemi si rapidement qu'on parvient à peine à le discerner. Frappe en priorité."/>
  </r>
  <r>
    <n v="314"/>
    <n v="449"/>
    <s v="Sol Sol"/>
    <x v="142"/>
    <x v="7"/>
    <x v="7"/>
    <n v="34"/>
    <n v="8"/>
    <n v="7"/>
    <n v="7"/>
    <n v="3"/>
    <n v="4"/>
    <n v="2"/>
    <x v="0"/>
    <x v="0"/>
    <s v="Physique"/>
    <n v="4"/>
    <n v="6"/>
    <x v="10"/>
    <s v="Sol"/>
    <s v="Statut"/>
    <n v="0"/>
    <n v="6"/>
    <s v="Empty"/>
    <s v="Sol"/>
    <m/>
    <m/>
    <m/>
    <s v="Empty"/>
    <s v="Sol"/>
    <m/>
    <m/>
    <m/>
    <s v="Hippopotas-DP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s v="Hippodocus"/>
    <s v="Le lanceur charge l'ennemi et le percute de tout son poids."/>
    <s v="Lance du sable au visage de l'ennemi pour baisser sa Précision de 1."/>
  </r>
  <r>
    <n v="96"/>
    <n v="459"/>
    <s v="Glace Plante"/>
    <x v="143"/>
    <x v="12"/>
    <x v="9"/>
    <n v="30"/>
    <n v="10"/>
    <n v="6"/>
    <n v="5"/>
    <n v="6"/>
    <n v="6"/>
    <n v="2"/>
    <x v="65"/>
    <x v="16"/>
    <s v="Special"/>
    <n v="4"/>
    <n v="6"/>
    <x v="13"/>
    <s v="Normal"/>
    <s v="Statut"/>
    <n v="0"/>
    <n v="6"/>
    <s v="Empty"/>
    <s v="Plante"/>
    <m/>
    <m/>
    <m/>
    <s v="Empty"/>
    <s v="Glace"/>
    <m/>
    <m/>
    <m/>
    <s v="Blizzi-DP.png"/>
    <n v="2"/>
    <n v="2"/>
    <n v="1"/>
    <s v="1/2"/>
    <s v="1/2"/>
    <n v="1"/>
    <n v="4"/>
    <n v="1"/>
    <n v="2"/>
    <n v="1"/>
    <s v="1/2"/>
    <n v="2"/>
    <n v="1"/>
    <n v="2"/>
    <s v="1/2"/>
    <n v="1"/>
    <n v="1"/>
    <n v="2"/>
    <s v="1-3"/>
    <s v="4-6"/>
    <s v=""/>
    <s v=""/>
    <m/>
    <s v="Blizzaroi"/>
    <s v="Le lanceur projette de la neige poudreuse. Gele l'ennemi avec une precision de 1. Le pokemon ne peut plus attaquer sauf avec une capacite de type feu qui le degele."/>
    <s v="Le lanceur fait les gros yeux à l'ennemi pour l'intimider et baisser sa Défense de 1 niveau."/>
  </r>
  <r>
    <n v="97"/>
    <n v="460"/>
    <s v="Glace Plante"/>
    <x v="144"/>
    <x v="12"/>
    <x v="9"/>
    <n v="45"/>
    <n v="15"/>
    <n v="9"/>
    <n v="7"/>
    <n v="9"/>
    <n v="8"/>
    <n v="1"/>
    <x v="70"/>
    <x v="16"/>
    <s v="Physique"/>
    <n v="8"/>
    <n v="6"/>
    <x v="44"/>
    <s v="Glace"/>
    <s v="Special"/>
    <n v="4"/>
    <n v="6"/>
    <s v="Empty"/>
    <s v="Plante"/>
    <m/>
    <m/>
    <m/>
    <s v="Empty"/>
    <s v="Glace"/>
    <m/>
    <m/>
    <m/>
    <s v="Blizzaroi-DP.png"/>
    <n v="2"/>
    <n v="2"/>
    <n v="1"/>
    <s v="1/2"/>
    <s v="1/2"/>
    <n v="1"/>
    <n v="4"/>
    <n v="1"/>
    <n v="2"/>
    <n v="1"/>
    <s v="1/2"/>
    <n v="2"/>
    <n v="1"/>
    <n v="2"/>
    <s v="1/2"/>
    <n v="1"/>
    <n v="1"/>
    <n v="2"/>
    <s v="1-3"/>
    <s v="4-6"/>
    <s v=""/>
    <s v=""/>
    <m/>
    <s v="Dimoret"/>
    <s v="Un coup de poing glacé vient frapper l'ennemi. Gele l'ennemi avec une precision de 1. Le pokemon ne peut plus attaquer sauf avec une capacite de type feu qui le degele."/>
    <s v="Le lanceur projette de la neige poudreuse. Gele l'ennemi avec une precision de 1. Le pokemon ne peut plus attaquer sauf avec une capacite de type feu qui le degele."/>
  </r>
  <r>
    <n v="293"/>
    <n v="461"/>
    <s v="Glace Ténèbres"/>
    <x v="145"/>
    <x v="12"/>
    <x v="15"/>
    <n v="35"/>
    <n v="31"/>
    <n v="12"/>
    <n v="6"/>
    <n v="4"/>
    <n v="8"/>
    <n v="0"/>
    <x v="71"/>
    <x v="9"/>
    <s v="Statut"/>
    <n v="0"/>
    <n v="6"/>
    <x v="60"/>
    <s v="Combat"/>
    <s v="Physique"/>
    <n v="6"/>
    <n v="6"/>
    <s v="Empty"/>
    <s v="Tenebres"/>
    <m/>
    <m/>
    <m/>
    <s v="Empty"/>
    <s v="Glace"/>
    <m/>
    <m/>
    <m/>
    <s v="Dimoret-DP.png"/>
    <n v="2"/>
    <n v="4"/>
    <n v="1"/>
    <n v="1"/>
    <n v="1"/>
    <n v="2"/>
    <n v="2"/>
    <s v="1/2"/>
    <n v="2"/>
    <n v="1"/>
    <n v="1"/>
    <n v="1"/>
    <n v="0"/>
    <n v="2"/>
    <n v="1"/>
    <s v="1/2"/>
    <s v="1/2"/>
    <n v="1"/>
    <s v="1-3"/>
    <s v="4-6"/>
    <s v=""/>
    <s v=""/>
    <m/>
    <m/>
    <s v="Empêche la cible d’utiliser un objet tenu et son Dresseur d’utiliser un objet sur lui pendant cinq tours."/>
    <s v="Une attaque deux fois plus puissante si le lanceur a été blessé par l'ennemi durant ce tour."/>
  </r>
  <r>
    <n v="202"/>
    <n v="470"/>
    <s v="Plante Plante"/>
    <x v="146"/>
    <x v="0"/>
    <x v="9"/>
    <n v="32"/>
    <n v="23"/>
    <n v="11"/>
    <n v="13"/>
    <n v="6"/>
    <n v="6"/>
    <n v="0"/>
    <x v="58"/>
    <x v="1"/>
    <s v="Physique"/>
    <n v="6"/>
    <n v="5"/>
    <x v="41"/>
    <e v="#N/A"/>
    <e v="#N/A"/>
    <e v="#N/A"/>
    <e v="#N/A"/>
    <s v="Empty"/>
    <s v="Plante"/>
    <m/>
    <m/>
    <m/>
    <s v="Empty"/>
    <s v="Plante"/>
    <m/>
    <m/>
    <m/>
    <s v="Phyllali-DP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m/>
    <s v="Givrali"/>
    <s v="Des feuilles aiguisées comme des rasoirs entaillent l’ennemi. Fait un coup critique qui multiplie les degats par 2 avec une Precision de 1."/>
    <e v="#N/A"/>
  </r>
  <r>
    <n v="203"/>
    <n v="471"/>
    <s v="Glace Glace"/>
    <x v="147"/>
    <x v="12"/>
    <x v="12"/>
    <n v="32"/>
    <n v="16"/>
    <n v="6"/>
    <n v="11"/>
    <n v="13"/>
    <n v="9"/>
    <n v="0"/>
    <x v="72"/>
    <x v="16"/>
    <s v="Special"/>
    <n v="6"/>
    <n v="5"/>
    <x v="41"/>
    <e v="#N/A"/>
    <e v="#N/A"/>
    <e v="#N/A"/>
    <e v="#N/A"/>
    <s v="Empty"/>
    <s v="Glace"/>
    <m/>
    <m/>
    <m/>
    <s v="Empty"/>
    <s v="Glace"/>
    <m/>
    <m/>
    <m/>
    <s v="Givrali-DP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m/>
    <s v="Une bourrasque de vent froid blesse l'ennemi. Baisse sa Vitesse de 1 niveau."/>
    <e v="#N/A"/>
  </r>
  <r>
    <n v="77"/>
    <n v="473"/>
    <s v="Glace Sol"/>
    <x v="148"/>
    <x v="12"/>
    <x v="7"/>
    <n v="55"/>
    <n v="20"/>
    <n v="13"/>
    <n v="8"/>
    <n v="7"/>
    <n v="6"/>
    <n v="1"/>
    <x v="73"/>
    <x v="0"/>
    <s v="Physique"/>
    <n v="2"/>
    <n v="4"/>
    <x v="61"/>
    <s v="Normal"/>
    <s v="Statut"/>
    <n v="0"/>
    <n v="6"/>
    <s v="Empty"/>
    <s v="Glace"/>
    <m/>
    <m/>
    <m/>
    <s v="Empty"/>
    <s v="Sol"/>
    <m/>
    <m/>
    <m/>
    <s v="Mammochon-DP.png"/>
    <n v="2"/>
    <n v="2"/>
    <n v="1"/>
    <n v="2"/>
    <n v="0"/>
    <n v="1"/>
    <n v="2"/>
    <n v="1"/>
    <n v="1"/>
    <n v="1"/>
    <n v="2"/>
    <s v="1/2"/>
    <n v="1"/>
    <n v="1"/>
    <n v="1"/>
    <n v="1"/>
    <n v="1"/>
    <n v="1"/>
    <s v="1-3"/>
    <s v="4-6"/>
    <s v=""/>
    <s v=""/>
    <m/>
    <m/>
    <s v="Frappe l'ennemi avec un bec ou une corne qui touche 2 fois. 3 attaques supplementaires se font avec une Precision de 3."/>
    <s v="Grimace baisse la vitesse de la cible de deux niveaux."/>
  </r>
  <r>
    <n v="44"/>
    <n v="509"/>
    <s v="Ténèbres Ténèbres"/>
    <x v="149"/>
    <x v="16"/>
    <x v="15"/>
    <n v="20"/>
    <n v="16"/>
    <n v="5"/>
    <n v="3"/>
    <n v="5"/>
    <n v="3"/>
    <n v="5"/>
    <x v="3"/>
    <x v="0"/>
    <s v="Physique"/>
    <n v="4"/>
    <n v="6"/>
    <x v="0"/>
    <s v="Normal"/>
    <s v="Statut"/>
    <n v="0"/>
    <n v="6"/>
    <s v="Empty"/>
    <s v="Tenebres"/>
    <m/>
    <m/>
    <m/>
    <s v="Empty"/>
    <s v="Tenebres"/>
    <m/>
    <m/>
    <m/>
    <s v="Chacripan-NB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s v="Evolue avec 2 super bonbons en"/>
    <s v="Léopardus"/>
    <s v="Lacère l'ennemi avec des griffes acérées pour lui infliger des dégâts."/>
    <s v="Le lanceur pousse un cri tout mimi pour tromper la vigilance de l'ennemi et baisser son Attaque de 1 niveau."/>
  </r>
  <r>
    <n v="45"/>
    <n v="510"/>
    <s v="Ténèbres Ténèbres"/>
    <x v="150"/>
    <x v="16"/>
    <x v="15"/>
    <n v="32"/>
    <n v="26"/>
    <n v="8"/>
    <n v="5"/>
    <n v="8"/>
    <n v="5"/>
    <n v="1"/>
    <x v="3"/>
    <x v="0"/>
    <s v="Physique"/>
    <n v="4"/>
    <n v="6"/>
    <x v="0"/>
    <s v="Normal"/>
    <s v="Statut"/>
    <n v="0"/>
    <n v="6"/>
    <s v="Empty"/>
    <s v="Tenebres"/>
    <m/>
    <m/>
    <m/>
    <s v="Empty"/>
    <s v="Tenebres"/>
    <m/>
    <m/>
    <m/>
    <s v="Léopardus-NB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m/>
    <m/>
    <s v="Lacère l'ennemi avec des griffes acérées pour lui infliger des dégâts."/>
    <s v="Le lanceur pousse un cri tout mimi pour tromper la vigilance de l'ennemi et baisser son Attaque de 1 niveau."/>
  </r>
  <r>
    <n v="90"/>
    <n v="517"/>
    <s v="Psy Psy"/>
    <x v="151"/>
    <x v="15"/>
    <x v="11"/>
    <n v="38"/>
    <n v="6"/>
    <n v="2"/>
    <n v="4"/>
    <n v="6"/>
    <n v="5"/>
    <n v="3"/>
    <x v="74"/>
    <x v="13"/>
    <s v="Special"/>
    <n v="0"/>
    <n v="6"/>
    <x v="16"/>
    <s v="Normal"/>
    <s v="Statut"/>
    <n v="0"/>
    <n v="0"/>
    <s v="Empty"/>
    <s v="Psy"/>
    <m/>
    <m/>
    <m/>
    <s v="Empty"/>
    <s v="Psy"/>
    <m/>
    <m/>
    <m/>
    <s v="Munn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ushana"/>
    <s v="Une étrange onde d'énergie chaude frappe l'ennemi. S'il n'est pas immunise, fait perdre Nb Bonbons x 1d6 PV."/>
    <s v="Le lanceur s'enroule pour cacher ses points faibles, ce qui augmente sa Défense de 2 niveaux."/>
  </r>
  <r>
    <n v="91"/>
    <n v="518"/>
    <s v="Psy Psy"/>
    <x v="152"/>
    <x v="15"/>
    <x v="11"/>
    <n v="58"/>
    <n v="7"/>
    <n v="5"/>
    <n v="8"/>
    <n v="10"/>
    <n v="9"/>
    <n v="1"/>
    <x v="75"/>
    <x v="13"/>
    <s v="Statut"/>
    <n v="0"/>
    <n v="0"/>
    <x v="16"/>
    <s v="Normal"/>
    <s v="Statut"/>
    <n v="0"/>
    <n v="0"/>
    <s v="Empty"/>
    <s v="Psy"/>
    <m/>
    <m/>
    <m/>
    <s v="Empty"/>
    <s v="Psy"/>
    <m/>
    <m/>
    <m/>
    <s v="Mushan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Poichigeon"/>
    <s v="Pendant cinq tours, les Pokémon au sol ne peuvent plus subir d'attaques prioritaires. Les capacités Psy augmentent de 50% avec une precision de 1."/>
    <s v="Le lanceur s'enroule pour cacher ses points faibles, ce qui augmente sa Défense de 2 niveaux."/>
  </r>
  <r>
    <n v="26"/>
    <n v="519"/>
    <s v="Normal Vol"/>
    <x v="153"/>
    <x v="4"/>
    <x v="2"/>
    <n v="25"/>
    <n v="10"/>
    <n v="5"/>
    <n v="5"/>
    <n v="3"/>
    <n v="3"/>
    <n v="5"/>
    <x v="9"/>
    <x v="3"/>
    <s v="Special"/>
    <n v="4"/>
    <n v="6"/>
    <x v="0"/>
    <s v="Normal"/>
    <s v="Statut"/>
    <n v="0"/>
    <n v="6"/>
    <s v="Empty"/>
    <s v="Normal"/>
    <m/>
    <m/>
    <m/>
    <s v="Empty"/>
    <s v="Vol"/>
    <m/>
    <m/>
    <m/>
    <s v="Poichigeon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2 super bonbons en"/>
    <s v="Colombeau"/>
    <s v="Le lanceur bat des ailes pour générer une bourrasque qui blesse l'ennemi."/>
    <s v="Le lanceur pousse un cri tout mimi pour tromper la vigilance de l'ennemi et baisser son Attaque de 1 niveau."/>
  </r>
  <r>
    <n v="27"/>
    <n v="520"/>
    <s v="Normal Vol"/>
    <x v="154"/>
    <x v="4"/>
    <x v="2"/>
    <n v="31"/>
    <n v="16"/>
    <n v="7"/>
    <n v="6"/>
    <n v="5"/>
    <n v="4"/>
    <n v="2"/>
    <x v="9"/>
    <x v="3"/>
    <s v="Special"/>
    <n v="4"/>
    <n v="6"/>
    <x v="0"/>
    <s v="Normal"/>
    <s v="Statut"/>
    <n v="0"/>
    <n v="6"/>
    <s v="Empty"/>
    <s v="Normal"/>
    <m/>
    <m/>
    <m/>
    <s v="Empty"/>
    <s v="Vol"/>
    <m/>
    <m/>
    <m/>
    <s v="Colombeau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s v="Evolue avec 1 super bonbons en"/>
    <s v="Déflaisan"/>
    <s v="Le lanceur bat des ailes pour générer une bourrasque qui blesse l'ennemi."/>
    <s v="Le lanceur pousse un cri tout mimi pour tromper la vigilance de l'ennemi et baisser son Attaque de 1 niveau."/>
  </r>
  <r>
    <n v="28"/>
    <n v="521"/>
    <s v="Normal Vol"/>
    <x v="155"/>
    <x v="4"/>
    <x v="2"/>
    <n v="40"/>
    <n v="23"/>
    <n v="10"/>
    <n v="8"/>
    <n v="6"/>
    <n v="5"/>
    <n v="0"/>
    <x v="9"/>
    <x v="3"/>
    <s v="Special"/>
    <n v="4"/>
    <n v="6"/>
    <x v="0"/>
    <s v="Normal"/>
    <s v="Statut"/>
    <n v="0"/>
    <n v="6"/>
    <s v="Empty"/>
    <s v="Normal"/>
    <m/>
    <m/>
    <m/>
    <s v="Empty"/>
    <s v="Vol"/>
    <m/>
    <m/>
    <m/>
    <s v="Déflaisan_(Mâle)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m/>
    <s v="Le lanceur bat des ailes pour générer une bourrasque qui blesse l'ennemi."/>
    <s v="Le lanceur pousse un cri tout mimi pour tromper la vigilance de l'ennemi et baisser son Attaque de 1 niveau."/>
  </r>
  <r>
    <n v="168"/>
    <n v="524"/>
    <s v="Roche Roche"/>
    <x v="156"/>
    <x v="10"/>
    <x v="13"/>
    <n v="27"/>
    <n v="3"/>
    <n v="7"/>
    <n v="8"/>
    <n v="2"/>
    <n v="2"/>
    <n v="5"/>
    <x v="0"/>
    <x v="0"/>
    <s v="Physique"/>
    <n v="4"/>
    <n v="6"/>
    <x v="34"/>
    <s v="Normal"/>
    <s v="Statut"/>
    <n v="0"/>
    <n v="0"/>
    <s v="Empty"/>
    <s v="Roche"/>
    <m/>
    <m/>
    <m/>
    <s v="Empty"/>
    <s v="Roche"/>
    <m/>
    <m/>
    <m/>
    <s v="Nodulithe-NB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Géolithe"/>
    <s v="Le lanceur charge l'ennemi et le percute de tout son poids."/>
    <s v="Le lanceur contracte tous ses muscles pour augmenter sa Défense. Augmente la defense de 1 niveau."/>
  </r>
  <r>
    <n v="169"/>
    <n v="525"/>
    <s v="Roche Roche"/>
    <x v="157"/>
    <x v="10"/>
    <x v="13"/>
    <n v="35"/>
    <n v="5"/>
    <n v="10"/>
    <n v="10"/>
    <n v="5"/>
    <n v="4"/>
    <n v="2"/>
    <x v="76"/>
    <x v="17"/>
    <s v="Special"/>
    <n v="8"/>
    <n v="6"/>
    <x v="36"/>
    <s v="Normal"/>
    <s v="Physique"/>
    <n v="4"/>
    <n v="6"/>
    <s v="Empty"/>
    <s v="Roche"/>
    <m/>
    <m/>
    <m/>
    <s v="Empty"/>
    <s v="Roche"/>
    <m/>
    <m/>
    <m/>
    <s v="Géolithe-NB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Gigalithe"/>
    <s v="Le lanceur attaque avec un rayon de lumière qui scintille comme s'il était composé de gemmes."/>
    <s v="Le lanceur charge l'ennemi et le percute de tout son poids."/>
  </r>
  <r>
    <n v="170"/>
    <n v="526"/>
    <s v="Roche Roche"/>
    <x v="158"/>
    <x v="10"/>
    <x v="13"/>
    <n v="42"/>
    <n v="6"/>
    <n v="13"/>
    <n v="13"/>
    <n v="6"/>
    <n v="7"/>
    <n v="0"/>
    <x v="76"/>
    <x v="17"/>
    <s v="Special"/>
    <n v="8"/>
    <n v="6"/>
    <x v="62"/>
    <s v="Sol"/>
    <s v="Special"/>
    <n v="2"/>
    <n v="6"/>
    <s v="Empty"/>
    <s v="Roche"/>
    <m/>
    <m/>
    <m/>
    <s v="Empty"/>
    <s v="Roche"/>
    <m/>
    <m/>
    <m/>
    <s v="Gigalithe-NB.png"/>
    <n v="2"/>
    <n v="2"/>
    <n v="1"/>
    <n v="2"/>
    <n v="1"/>
    <n v="1"/>
    <s v="1/2"/>
    <n v="1"/>
    <n v="1"/>
    <s v="1/2"/>
    <n v="2"/>
    <s v="1/2"/>
    <n v="1"/>
    <n v="1"/>
    <n v="2"/>
    <n v="1"/>
    <n v="1"/>
    <s v="1/2"/>
    <s v="1-3"/>
    <s v="4-6"/>
    <s v=""/>
    <s v=""/>
    <m/>
    <s v="Chovsourir"/>
    <s v="Le lanceur attaque avec un rayon de lumière qui scintille comme s'il était composé de gemmes."/>
    <s v="Le lanceur envoie de la boue au visage de l'ennemi pour infliger des dégâts et baisser sa Précision de 1"/>
  </r>
  <r>
    <n v="166"/>
    <n v="529"/>
    <s v="Sol Sol"/>
    <x v="159"/>
    <x v="7"/>
    <x v="7"/>
    <n v="30"/>
    <n v="17"/>
    <n v="8"/>
    <n v="4"/>
    <n v="3"/>
    <n v="4"/>
    <n v="2"/>
    <x v="3"/>
    <x v="0"/>
    <s v="Physique"/>
    <n v="4"/>
    <n v="6"/>
    <x v="63"/>
    <s v="Sol"/>
    <s v="Statut"/>
    <n v="0"/>
    <n v="0"/>
    <s v="Empty"/>
    <s v="Sol"/>
    <m/>
    <m/>
    <m/>
    <s v="Empty"/>
    <s v="Sol"/>
    <m/>
    <m/>
    <m/>
    <s v="Rototaupe-NB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s v="Minotaupe"/>
    <s v="Lacère l'ennemi avec des griffes acérées pour lui infliger des dégâts."/>
    <s v="Asperge les alentours de boue. Affaiblit la puissance des attaques de type Électrik de 50% pendant cinq tours."/>
  </r>
  <r>
    <n v="171"/>
    <n v="532"/>
    <s v="Combat Combat"/>
    <x v="160"/>
    <x v="9"/>
    <x v="10"/>
    <n v="37"/>
    <n v="8"/>
    <n v="8"/>
    <n v="5"/>
    <n v="2"/>
    <n v="3"/>
    <n v="3"/>
    <x v="4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Charpenti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Ouvrifier"/>
    <s v="Écrase l'ennemi avec les pattes avant ou la queue, par exemple."/>
    <s v="Le lanceur fait les gros yeux à l'ennemi pour l'intimider et baisser sa Défense de 1 niveau."/>
  </r>
  <r>
    <n v="172"/>
    <n v="533"/>
    <s v="Combat Combat"/>
    <x v="161"/>
    <x v="9"/>
    <x v="10"/>
    <n v="42"/>
    <n v="10"/>
    <n v="10"/>
    <n v="8"/>
    <n v="4"/>
    <n v="5"/>
    <n v="1"/>
    <x v="4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Ouvrifier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Bétochef"/>
    <s v="Écrase l'ennemi avec les pattes avant ou la queue, par exemple."/>
    <s v="Le lanceur fait les gros yeux à l'ennemi pour l'intimider et baisser sa Défense de 1 niveau."/>
  </r>
  <r>
    <n v="173"/>
    <n v="534"/>
    <s v="Combat Combat"/>
    <x v="162"/>
    <x v="9"/>
    <x v="10"/>
    <n v="52"/>
    <n v="11"/>
    <n v="14"/>
    <n v="9"/>
    <n v="5"/>
    <n v="6"/>
    <n v="0"/>
    <x v="4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Bétochef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Tritonde"/>
    <s v="Écrase l'ennemi avec les pattes avant ou la queue, par exemple."/>
    <s v="Le lanceur fait les gros yeux à l'ennemi pour l'intimider et baisser sa Défense de 1 niveau."/>
  </r>
  <r>
    <n v="249"/>
    <n v="539"/>
    <s v="Combat Combat"/>
    <x v="163"/>
    <x v="9"/>
    <x v="10"/>
    <n v="37"/>
    <n v="21"/>
    <n v="12"/>
    <n v="7"/>
    <n v="3"/>
    <n v="7"/>
    <n v="0"/>
    <x v="77"/>
    <x v="11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Karaclée-N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m/>
    <s v="Porte un coup de poing à l'ennemi qui baisse la Défense de 1 niveau."/>
    <s v="Le lanceur fait les gros yeux à l'ennemi pour l'intimider et baisser sa Défense de 1 niveau."/>
  </r>
  <r>
    <n v="262"/>
    <n v="546"/>
    <s v="Fée Plante"/>
    <x v="164"/>
    <x v="8"/>
    <x v="9"/>
    <n v="20"/>
    <n v="16"/>
    <n v="2"/>
    <n v="6"/>
    <n v="3"/>
    <n v="5"/>
    <n v="3"/>
    <x v="29"/>
    <x v="1"/>
    <s v="Special"/>
    <n v="2"/>
    <n v="6"/>
    <x v="64"/>
    <s v="Fee"/>
    <s v="Special"/>
    <n v="4"/>
    <n v="6"/>
    <s v="Empty"/>
    <s v="Plante"/>
    <m/>
    <m/>
    <m/>
    <s v="Empty"/>
    <s v="Fee"/>
    <m/>
    <m/>
    <m/>
    <s v="Doudouvet-NB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s v="Farfaduvet"/>
    <s v="Une attaque qui convertit 50% des dégâts infligés en PV pour le lanceur."/>
    <s v="Déchaîne un vent magique qui cingle l'ennemi."/>
  </r>
  <r>
    <n v="263"/>
    <n v="547"/>
    <s v="Fée Plante"/>
    <x v="165"/>
    <x v="8"/>
    <x v="9"/>
    <n v="30"/>
    <n v="29"/>
    <n v="6"/>
    <n v="8"/>
    <n v="7"/>
    <n v="7"/>
    <n v="1"/>
    <x v="78"/>
    <x v="0"/>
    <s v="Statut"/>
    <n v="0"/>
    <n v="0"/>
    <x v="65"/>
    <s v="Plante"/>
    <s v="Statut"/>
    <n v="0"/>
    <n v="5"/>
    <s v="Empty"/>
    <s v="Plante"/>
    <m/>
    <m/>
    <m/>
    <s v="Empty"/>
    <s v="Fee"/>
    <m/>
    <m/>
    <m/>
    <s v="Farfaduvet-NB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m/>
    <s v="Le corps du lanceur se développe. Augmente l'Attaque et l'Attaque Spéciale de 1 niveau"/>
    <s v="Une graine est semée sur l'ennemi. A chaque tour, elle lui dérobe 6 PV que le lanceur récupère."/>
  </r>
  <r>
    <n v="154"/>
    <n v="550"/>
    <s v="Eau Eau"/>
    <x v="166"/>
    <x v="2"/>
    <x v="3"/>
    <n v="35"/>
    <n v="24"/>
    <n v="9"/>
    <n v="6"/>
    <n v="8"/>
    <n v="5"/>
    <n v="0"/>
    <x v="6"/>
    <x v="4"/>
    <s v="Special"/>
    <n v="4"/>
    <n v="6"/>
    <x v="66"/>
    <s v="Normal"/>
    <s v="Special"/>
    <n v="9"/>
    <n v="6"/>
    <s v="Empty"/>
    <s v="Eau"/>
    <m/>
    <m/>
    <m/>
    <s v="Empty"/>
    <s v="Eau"/>
    <m/>
    <m/>
    <m/>
    <s v="Bargantua_(Bleu)-N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m/>
    <s v="De l'eau est projetée avec force sur l'ennemi."/>
    <s v="Le lanceur attaque en rugissant durant trois tours. Pendant ce temps, aucun Pokémon ne peut s'endormir. Pendant ce temps, le lanceur de peut rien faire d'autre."/>
  </r>
  <r>
    <n v="224"/>
    <n v="559"/>
    <s v="Combat Ténèbres"/>
    <x v="167"/>
    <x v="9"/>
    <x v="15"/>
    <n v="25"/>
    <n v="12"/>
    <n v="7"/>
    <n v="7"/>
    <n v="3"/>
    <n v="7"/>
    <n v="3"/>
    <x v="23"/>
    <x v="0"/>
    <s v="Statut"/>
    <n v="0"/>
    <n v="6"/>
    <x v="67"/>
    <s v="Normal"/>
    <s v="Physique"/>
    <n v="7"/>
    <n v="6"/>
    <s v="Empty"/>
    <s v="Tenebres"/>
    <m/>
    <m/>
    <m/>
    <s v="Empty"/>
    <s v="Combat"/>
    <m/>
    <m/>
    <m/>
    <s v="Baggiguane-NB.png"/>
    <n v="1"/>
    <n v="2"/>
    <n v="1"/>
    <n v="1"/>
    <n v="1"/>
    <n v="4"/>
    <n v="1"/>
    <n v="1"/>
    <n v="1"/>
    <n v="1"/>
    <n v="1"/>
    <n v="1"/>
    <n v="0"/>
    <s v="1/2"/>
    <n v="1"/>
    <s v="1/2"/>
    <s v="1/4"/>
    <n v="2"/>
    <s v="1-3"/>
    <s v="4-6"/>
    <s v=""/>
    <s v=""/>
    <m/>
    <s v="Baggaïd"/>
    <s v="Le lanceur fait les gros yeux à l'ennemi pour l'intimider et baisser sa Défense de 1 niveau."/>
    <s v="Le lanceur donne un coup de tête. Apeure avec une precision de 2 empechant l'adversaire d'attaquer ce tour."/>
  </r>
  <r>
    <n v="225"/>
    <n v="560"/>
    <s v="Combat Ténèbres"/>
    <x v="168"/>
    <x v="9"/>
    <x v="15"/>
    <n v="32"/>
    <n v="14"/>
    <n v="9"/>
    <n v="11"/>
    <n v="4"/>
    <n v="11"/>
    <n v="1"/>
    <x v="23"/>
    <x v="0"/>
    <s v="Statut"/>
    <n v="0"/>
    <n v="6"/>
    <x v="67"/>
    <s v="Normal"/>
    <s v="Physique"/>
    <n v="7"/>
    <n v="6"/>
    <s v="Empty"/>
    <s v="Tenebres"/>
    <m/>
    <m/>
    <m/>
    <s v="Empty"/>
    <s v="Combat"/>
    <m/>
    <m/>
    <m/>
    <s v="Baggaïd-NB.png"/>
    <n v="1"/>
    <n v="2"/>
    <n v="1"/>
    <n v="1"/>
    <n v="1"/>
    <n v="4"/>
    <n v="1"/>
    <n v="1"/>
    <n v="1"/>
    <n v="1"/>
    <n v="1"/>
    <n v="1"/>
    <n v="0"/>
    <s v="1/2"/>
    <n v="1"/>
    <s v="1/2"/>
    <s v="1/4"/>
    <n v="2"/>
    <s v="1-3"/>
    <s v="4-6"/>
    <s v=""/>
    <s v=""/>
    <m/>
    <s v="Cryptéro"/>
    <s v="Le lanceur fait les gros yeux à l'ennemi pour l'intimider et baisser sa Défense de 1 niveau."/>
    <s v="Le lanceur donne un coup de tête. Apeure avec une precision de 2 empechant l'adversaire d'attaquer ce tour."/>
  </r>
  <r>
    <n v="327"/>
    <n v="562"/>
    <s v="Spectre Spectre"/>
    <x v="169"/>
    <x v="17"/>
    <x v="16"/>
    <n v="19"/>
    <n v="7"/>
    <n v="3"/>
    <n v="8"/>
    <n v="5"/>
    <n v="6"/>
    <n v="3"/>
    <x v="56"/>
    <x v="14"/>
    <s v="Physique"/>
    <n v="3"/>
    <n v="6"/>
    <x v="68"/>
    <s v="Normal"/>
    <s v="Statut"/>
    <n v="0"/>
    <n v="6"/>
    <s v="Empty"/>
    <s v="Spectre"/>
    <m/>
    <m/>
    <m/>
    <s v="Empty"/>
    <s v="Spectre"/>
    <m/>
    <m/>
    <m/>
    <s v="Tutafeh-NB.png"/>
    <n v="1"/>
    <n v="0"/>
    <n v="1"/>
    <n v="1"/>
    <n v="1"/>
    <n v="1"/>
    <n v="1"/>
    <n v="1"/>
    <s v="1/2"/>
    <n v="0"/>
    <n v="1"/>
    <s v="1/2"/>
    <n v="1"/>
    <n v="1"/>
    <n v="1"/>
    <n v="2"/>
    <n v="2"/>
    <n v="1"/>
    <s v="1-3"/>
    <s v="4-6"/>
    <s v=""/>
    <s v=""/>
    <m/>
    <s v="Tutankafer"/>
    <s v="Le lanceur attaque l'ennemi en poussant un cri terrifiant. Apeure avec une precision de 2 empechant l'adversaire d'attaquer ce tour."/>
    <s v="Le lanceur esquive toutes les attaques ce tour. La precision de cette capacite baisse de 1 a chaque utilisation."/>
  </r>
  <r>
    <n v="329"/>
    <n v="563"/>
    <s v="Spectre Spectre"/>
    <x v="170"/>
    <x v="17"/>
    <x v="16"/>
    <n v="29"/>
    <n v="7"/>
    <n v="5"/>
    <n v="14"/>
    <n v="9"/>
    <n v="10"/>
    <n v="1"/>
    <x v="13"/>
    <x v="0"/>
    <s v="Statut"/>
    <n v="0"/>
    <n v="6"/>
    <x v="69"/>
    <s v="Spectre"/>
    <s v="Physique"/>
    <n v="3"/>
    <n v="6"/>
    <s v="Empty"/>
    <s v="Spectre"/>
    <m/>
    <m/>
    <m/>
    <s v="Empty"/>
    <s v="Spectre"/>
    <m/>
    <m/>
    <m/>
    <s v="Tutankafer-NB.png"/>
    <n v="1"/>
    <n v="0"/>
    <n v="1"/>
    <n v="1"/>
    <n v="1"/>
    <n v="1"/>
    <n v="1"/>
    <n v="1"/>
    <s v="1/2"/>
    <n v="0"/>
    <n v="1"/>
    <s v="1/2"/>
    <n v="1"/>
    <n v="1"/>
    <n v="1"/>
    <n v="2"/>
    <n v="2"/>
    <n v="1"/>
    <s v="1-3"/>
    <s v="4-6"/>
    <s v=""/>
    <s v=""/>
    <m/>
    <m/>
    <s v="Grimace baisse la vitesse de la cible de deux niveaux."/>
    <s v="Le lanceur attaque l'ennemi en poussant un cri terrifiant. Apeure avec une precision de 2 empechant l'adversaire d'attaquer ce tour."/>
  </r>
  <r>
    <n v="157"/>
    <n v="568"/>
    <s v="Poison Poison"/>
    <x v="171"/>
    <x v="5"/>
    <x v="0"/>
    <n v="25"/>
    <n v="16"/>
    <n v="5"/>
    <n v="6"/>
    <n v="4"/>
    <n v="6"/>
    <n v="3"/>
    <x v="40"/>
    <x v="0"/>
    <s v="Physique"/>
    <n v="4"/>
    <n v="6"/>
    <x v="33"/>
    <s v="Poison"/>
    <s v="Statut"/>
    <n v="0"/>
    <n v="5"/>
    <s v="Empty"/>
    <s v="Poison"/>
    <m/>
    <m/>
    <m/>
    <s v="Empty"/>
    <s v="Poison"/>
    <m/>
    <m/>
    <m/>
    <s v="Miamiasme-NB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m/>
    <s v="Miasmax"/>
    <s v="Écrase l'ennemi avec les pattes avant ou la queue, par exemple."/>
    <s v="Un nuage de gaz toxique est projeté au visage de l’ennemi pour l’empoisonner et lui fait perdre 6 des PV chaque tour."/>
  </r>
  <r>
    <n v="158"/>
    <n v="569"/>
    <s v="Poison Poison"/>
    <x v="172"/>
    <x v="5"/>
    <x v="0"/>
    <n v="40"/>
    <n v="18"/>
    <n v="9"/>
    <n v="8"/>
    <n v="6"/>
    <n v="8"/>
    <n v="1"/>
    <x v="40"/>
    <x v="0"/>
    <s v="Physique"/>
    <n v="4"/>
    <n v="6"/>
    <x v="33"/>
    <s v="Poison"/>
    <s v="Statut"/>
    <n v="0"/>
    <n v="5"/>
    <s v="Empty"/>
    <s v="Poison"/>
    <m/>
    <m/>
    <m/>
    <s v="Empty"/>
    <s v="Poison"/>
    <m/>
    <m/>
    <m/>
    <s v="Miasmax-NB.png"/>
    <n v="1"/>
    <s v="1/2"/>
    <n v="1"/>
    <n v="1"/>
    <n v="1"/>
    <s v="1/2"/>
    <n v="1"/>
    <n v="1"/>
    <s v="1/2"/>
    <n v="1"/>
    <s v="1/2"/>
    <s v="1/2"/>
    <n v="2"/>
    <n v="1"/>
    <n v="2"/>
    <n v="1"/>
    <n v="1"/>
    <n v="1"/>
    <s v="1-3"/>
    <s v="4-6"/>
    <s v=""/>
    <s v=""/>
    <m/>
    <m/>
    <s v="Écrase l'ennemi avec les pattes avant ou la queue, par exemple."/>
    <s v="Un nuage de gaz toxique est projeté au visage de l’ennemi pour l’empoisonner et lui fait perdre 6 des PV chaque tour."/>
  </r>
  <r>
    <n v="50"/>
    <n v="572"/>
    <s v="Normal Normal"/>
    <x v="173"/>
    <x v="4"/>
    <x v="5"/>
    <n v="27"/>
    <n v="18"/>
    <n v="5"/>
    <n v="4"/>
    <n v="4"/>
    <n v="4"/>
    <n v="5"/>
    <x v="40"/>
    <x v="0"/>
    <s v="Physique"/>
    <n v="4"/>
    <n v="6"/>
    <x v="70"/>
    <s v="Fee"/>
    <s v="Statut"/>
    <n v="0"/>
    <n v="6"/>
    <s v="Empty"/>
    <s v="Normal"/>
    <m/>
    <m/>
    <m/>
    <s v="Empty"/>
    <s v="Normal"/>
    <m/>
    <m/>
    <m/>
    <s v="Chinchidou-N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&quot;Pierre Eclat&quot; en"/>
    <s v="Pashmilla"/>
    <s v="Écrase l'ennemi avec les pattes avant ou la queue, par exemple."/>
    <s v="Fixe l'ennemi d'un air très attendrissant qui le touche et diminue son Attaque de 1 niveau. Agit en priorité."/>
  </r>
  <r>
    <n v="267"/>
    <n v="574"/>
    <s v="Psy Psy"/>
    <x v="174"/>
    <x v="15"/>
    <x v="11"/>
    <n v="22"/>
    <n v="11"/>
    <n v="3"/>
    <n v="5"/>
    <n v="6"/>
    <n v="5"/>
    <n v="4"/>
    <x v="40"/>
    <x v="0"/>
    <s v="Physique"/>
    <n v="4"/>
    <n v="6"/>
    <x v="7"/>
    <s v="Psy"/>
    <s v="Special"/>
    <n v="5"/>
    <n v="6"/>
    <s v="Empty"/>
    <s v="Psy"/>
    <m/>
    <m/>
    <m/>
    <s v="Empty"/>
    <s v="Psy"/>
    <m/>
    <m/>
    <m/>
    <s v="Scrutell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esmérella"/>
    <s v="Écrase l'ennemi avec les pattes avant ou la queue, par exemple."/>
    <s v="Une faible vague télékinétique frappe l'ennemi et le rendre confus avec une Precision de 1 pendant 3 tours. La confusion est active avec une Precision de 2 et pokemon s'attaque lui-meme."/>
  </r>
  <r>
    <n v="268"/>
    <n v="575"/>
    <s v="Psy Psy"/>
    <x v="175"/>
    <x v="15"/>
    <x v="11"/>
    <n v="30"/>
    <n v="13"/>
    <n v="4"/>
    <n v="7"/>
    <n v="7"/>
    <n v="8"/>
    <n v="2"/>
    <x v="40"/>
    <x v="0"/>
    <s v="Physique"/>
    <n v="4"/>
    <n v="6"/>
    <x v="7"/>
    <s v="Psy"/>
    <s v="Special"/>
    <n v="5"/>
    <n v="6"/>
    <s v="Empty"/>
    <s v="Psy"/>
    <m/>
    <m/>
    <m/>
    <s v="Empty"/>
    <s v="Psy"/>
    <m/>
    <m/>
    <m/>
    <s v="Mesmérell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Sidérella"/>
    <s v="Écrase l'ennemi avec les pattes avant ou la queue, par exemple."/>
    <s v="Une faible vague télékinétique frappe l'ennemi et le rendre confus avec une Precision de 1 pendant 3 tours. La confusion est active avec une Precision de 2 et pokemon s'attaque lui-meme."/>
  </r>
  <r>
    <n v="269"/>
    <n v="576"/>
    <s v="Psy Psy"/>
    <x v="176"/>
    <x v="15"/>
    <x v="11"/>
    <n v="35"/>
    <n v="16"/>
    <n v="5"/>
    <n v="9"/>
    <n v="9"/>
    <n v="11"/>
    <n v="1"/>
    <x v="40"/>
    <x v="0"/>
    <s v="Physique"/>
    <n v="4"/>
    <n v="6"/>
    <x v="7"/>
    <s v="Psy"/>
    <s v="Special"/>
    <n v="5"/>
    <n v="6"/>
    <s v="Empty"/>
    <s v="Psy"/>
    <m/>
    <m/>
    <m/>
    <s v="Empty"/>
    <s v="Psy"/>
    <m/>
    <m/>
    <m/>
    <s v="Sidérella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Nucléos"/>
    <s v="Écrase l'ennemi avec les pattes avant ou la queue, par exemple."/>
    <s v="Une faible vague télékinétique frappe l'ennemi et le rendre confus avec une Precision de 1 pendant 3 tours. La confusion est active avec une Precision de 2 et pokemon s'attaque lui-meme."/>
  </r>
  <r>
    <n v="72"/>
    <n v="582"/>
    <s v="Glace Glace"/>
    <x v="177"/>
    <x v="12"/>
    <x v="12"/>
    <n v="18"/>
    <n v="11"/>
    <n v="5"/>
    <n v="5"/>
    <n v="6"/>
    <n v="6"/>
    <n v="5"/>
    <x v="79"/>
    <x v="16"/>
    <s v="Physique"/>
    <n v="3"/>
    <n v="6"/>
    <x v="34"/>
    <s v="Normal"/>
    <s v="Statut"/>
    <n v="0"/>
    <n v="0"/>
    <s v="Empty"/>
    <s v="Glace"/>
    <m/>
    <m/>
    <m/>
    <s v="Empty"/>
    <s v="Glace"/>
    <m/>
    <m/>
    <m/>
    <s v="Sorbébé-N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Sorboul"/>
    <s v="Le lanceur jette des pics de glace sur l’ennemi, chaque projectile se lance avec une precision qui baisse de 1 apres chaque coups."/>
    <s v="Le lanceur contracte tous ses muscles pour augmenter sa Défense. Augmente la defense de 1 niveau."/>
  </r>
  <r>
    <n v="73"/>
    <n v="583"/>
    <s v="Glace Glace"/>
    <x v="178"/>
    <x v="12"/>
    <x v="12"/>
    <n v="25"/>
    <n v="14"/>
    <n v="6"/>
    <n v="6"/>
    <n v="8"/>
    <n v="7"/>
    <n v="2"/>
    <x v="79"/>
    <x v="16"/>
    <s v="Physique"/>
    <n v="3"/>
    <n v="6"/>
    <x v="34"/>
    <s v="Normal"/>
    <s v="Statut"/>
    <n v="0"/>
    <n v="0"/>
    <s v="Empty"/>
    <s v="Glace"/>
    <m/>
    <m/>
    <m/>
    <s v="Empty"/>
    <s v="Glace"/>
    <m/>
    <m/>
    <m/>
    <s v="Sorboul-N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Sorbouboul"/>
    <s v="Le lanceur jette des pics de glace sur l’ennemi, chaque projectile se lance avec une precision qui baisse de 1 apres chaque coups."/>
    <s v="Le lanceur contracte tous ses muscles pour augmenter sa Défense. Augmente la defense de 1 niveau."/>
  </r>
  <r>
    <n v="273"/>
    <n v="588"/>
    <s v="Insecte Insecte"/>
    <x v="179"/>
    <x v="3"/>
    <x v="4"/>
    <n v="25"/>
    <n v="15"/>
    <n v="7"/>
    <n v="4"/>
    <n v="4"/>
    <n v="4"/>
    <n v="4"/>
    <x v="14"/>
    <x v="3"/>
    <s v="Physique"/>
    <n v="4"/>
    <n v="6"/>
    <x v="13"/>
    <s v="Normal"/>
    <s v="Statut"/>
    <n v="0"/>
    <n v="6"/>
    <s v="Empty"/>
    <s v="Insecte"/>
    <m/>
    <m/>
    <m/>
    <s v="Empty"/>
    <s v="Insecte"/>
    <m/>
    <m/>
    <m/>
    <s v="Carabing-NB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m/>
    <s v="Lançargot"/>
    <s v="Frappe l'ennemi d'un bec pointu ou d'une corne pour infliger des dégâts."/>
    <s v="Le lanceur fait les gros yeux à l'ennemi pour l'intimider et baisser sa Défense de 1 niveau."/>
  </r>
  <r>
    <n v="274"/>
    <n v="589"/>
    <s v="Acier Insecte"/>
    <x v="180"/>
    <x v="11"/>
    <x v="4"/>
    <n v="35"/>
    <n v="5"/>
    <n v="13"/>
    <n v="10"/>
    <n v="6"/>
    <n v="10"/>
    <n v="1"/>
    <x v="28"/>
    <x v="0"/>
    <s v="Physique"/>
    <n v="12"/>
    <n v="6"/>
    <x v="55"/>
    <s v="Insecte"/>
    <s v="Physique"/>
    <n v="5"/>
    <n v="6"/>
    <s v="Empty"/>
    <s v="Insecte"/>
    <m/>
    <m/>
    <m/>
    <s v="Empty"/>
    <s v="Acier"/>
    <m/>
    <m/>
    <m/>
    <s v="Lançargot-NB.png"/>
    <s v="1/2"/>
    <n v="1"/>
    <s v="1/2"/>
    <n v="1"/>
    <n v="1"/>
    <s v="1/2"/>
    <n v="4"/>
    <s v="1/2"/>
    <s v="1/2"/>
    <s v="1/2"/>
    <s v="1/4"/>
    <n v="0"/>
    <s v="1/2"/>
    <n v="1"/>
    <n v="1"/>
    <n v="1"/>
    <n v="1"/>
    <n v="1"/>
    <s v="1-3"/>
    <s v="4-6"/>
    <s v=""/>
    <s v=""/>
    <m/>
    <m/>
    <s v="Une charge dangereuse et imprudente. Blesse aussi gravement le lanceur."/>
    <s v="Augmente l'Attaque du lanceur de 3 niveaux si un ennemi est mis K.O. avec cette capacité."/>
  </r>
  <r>
    <n v="64"/>
    <n v="595"/>
    <s v="Insecte Électrik"/>
    <x v="181"/>
    <x v="3"/>
    <x v="6"/>
    <n v="25"/>
    <n v="16"/>
    <n v="4"/>
    <n v="5"/>
    <n v="5"/>
    <n v="5"/>
    <n v="3"/>
    <x v="80"/>
    <x v="7"/>
    <s v="Statut"/>
    <n v="0"/>
    <n v="5"/>
    <x v="25"/>
    <s v="Plante"/>
    <s v="Special"/>
    <n v="2"/>
    <n v="6"/>
    <s v="Empty"/>
    <s v="Insecte"/>
    <m/>
    <m/>
    <m/>
    <s v="Empty"/>
    <s v="Electrik"/>
    <m/>
    <m/>
    <m/>
    <s v="Statitik-NB.png"/>
    <s v="1/2"/>
    <s v="1/2"/>
    <n v="1"/>
    <n v="1"/>
    <s v="1/2"/>
    <n v="1"/>
    <n v="2"/>
    <n v="1"/>
    <n v="1"/>
    <n v="1"/>
    <s v="1/2"/>
    <n v="1"/>
    <n v="1"/>
    <n v="2"/>
    <n v="1"/>
    <n v="1"/>
    <n v="1"/>
    <n v="1"/>
    <s v="1-3"/>
    <s v="4-6"/>
    <s v=""/>
    <s v=""/>
    <m/>
    <s v="Mygavolt"/>
    <s v="Le lanceur crache de la soie pour ligoter l'ennemi et beaucoup baisser sa Vitesse."/>
    <s v="Une attaque qui convertit 50% des dégâts infligés en PV pour le lanceur."/>
  </r>
  <r>
    <n v="189"/>
    <n v="597"/>
    <s v="Acier Plante"/>
    <x v="182"/>
    <x v="11"/>
    <x v="9"/>
    <n v="22"/>
    <n v="2"/>
    <n v="5"/>
    <n v="9"/>
    <n v="2"/>
    <n v="8"/>
    <n v="5"/>
    <x v="0"/>
    <x v="0"/>
    <s v="Physique"/>
    <n v="4"/>
    <n v="6"/>
    <x v="34"/>
    <s v="Normal"/>
    <s v="Statut"/>
    <n v="0"/>
    <n v="0"/>
    <s v="Empty"/>
    <s v="Plante"/>
    <m/>
    <m/>
    <m/>
    <s v="Empty"/>
    <s v="Acier"/>
    <m/>
    <m/>
    <m/>
    <s v="Grindur-NB.png"/>
    <s v="1/2"/>
    <n v="2"/>
    <s v="1/2"/>
    <s v="1/2"/>
    <s v="1/2"/>
    <s v="1/2"/>
    <n v="4"/>
    <n v="1"/>
    <n v="1"/>
    <s v="1/2"/>
    <s v="1/4"/>
    <n v="0"/>
    <s v="1/2"/>
    <s v="1/2"/>
    <n v="1"/>
    <n v="1"/>
    <n v="1"/>
    <n v="1"/>
    <s v="1-3"/>
    <s v="4-6"/>
    <s v=""/>
    <s v=""/>
    <m/>
    <s v="Noacier"/>
    <s v="Le lanceur charge l'ennemi et le percute de tout son poids."/>
    <s v="Le lanceur contracte tous ses muscles pour augmenter sa Défense. Augmente la defense de 1 niveau."/>
  </r>
  <r>
    <n v="113"/>
    <n v="599"/>
    <s v="Acier Acier"/>
    <x v="183"/>
    <x v="11"/>
    <x v="17"/>
    <n v="20"/>
    <n v="7"/>
    <n v="5"/>
    <n v="7"/>
    <n v="4"/>
    <n v="6"/>
    <n v="2"/>
    <x v="81"/>
    <x v="0"/>
    <s v="Physique"/>
    <n v="6"/>
    <n v="6"/>
    <x v="35"/>
    <s v="Electrik"/>
    <s v="Statut"/>
    <n v="0"/>
    <n v="0"/>
    <s v="Empty"/>
    <s v="Acier"/>
    <m/>
    <m/>
    <m/>
    <s v="Empty"/>
    <s v="Acier"/>
    <m/>
    <m/>
    <m/>
    <s v="Tic-N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Clic"/>
    <s v="L'ennemi est attrapé et compressé par les côtés."/>
    <s v="Le lanceur concentre sa puissance pour sa prochaine attaque Électrik, la puissance est multipliee par 2. Augmente sa Défense Spéciale de 1 niveau."/>
  </r>
  <r>
    <n v="114"/>
    <n v="600"/>
    <s v="Acier Acier"/>
    <x v="184"/>
    <x v="11"/>
    <x v="17"/>
    <n v="30"/>
    <n v="12"/>
    <n v="8"/>
    <n v="9"/>
    <n v="7"/>
    <n v="8"/>
    <n v="1"/>
    <x v="81"/>
    <x v="0"/>
    <s v="Physique"/>
    <n v="6"/>
    <n v="6"/>
    <x v="71"/>
    <s v="Acier"/>
    <s v="Physique"/>
    <n v="5"/>
    <n v="4"/>
    <s v="Empty"/>
    <s v="Acier"/>
    <m/>
    <m/>
    <m/>
    <s v="Empty"/>
    <s v="Acier"/>
    <m/>
    <m/>
    <m/>
    <s v="Clic-N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Cliticlic"/>
    <s v="L'ennemi est attrapé et compressé par les côtés."/>
    <s v="Le lanceur jette deux écrous d'acier qui frappent l'ennemi deux fois d'affilée."/>
  </r>
  <r>
    <n v="277"/>
    <n v="605"/>
    <s v="Psy Psy"/>
    <x v="185"/>
    <x v="15"/>
    <x v="11"/>
    <n v="27"/>
    <n v="7"/>
    <n v="5"/>
    <n v="5"/>
    <n v="8"/>
    <n v="5"/>
    <n v="5"/>
    <x v="52"/>
    <x v="13"/>
    <s v="Special"/>
    <n v="5"/>
    <n v="6"/>
    <x v="0"/>
    <s v="Normal"/>
    <s v="Statut"/>
    <n v="0"/>
    <n v="6"/>
    <s v="Empty"/>
    <s v="Psy"/>
    <m/>
    <m/>
    <m/>
    <s v="Empty"/>
    <s v="Psy"/>
    <m/>
    <m/>
    <m/>
    <s v="Lewsor-N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Neitram"/>
    <s v="Une faible vague télékinétique frappe l'ennemi et le rendre confus avec une Precision de 1 pendant 3 tours. La confusion est active avec une Precision de 2 et pokemon s'attaque lui-meme."/>
    <s v="Le lanceur pousse un cri tout mimi pour tromper la vigilance de l'ennemi et baisser son Attaque de 1 niveau."/>
  </r>
  <r>
    <n v="287"/>
    <n v="607"/>
    <s v="Feu Spectre"/>
    <x v="186"/>
    <x v="1"/>
    <x v="16"/>
    <n v="25"/>
    <n v="5"/>
    <n v="3"/>
    <n v="5"/>
    <n v="6"/>
    <n v="5"/>
    <n v="3"/>
    <x v="4"/>
    <x v="2"/>
    <s v="Special"/>
    <n v="4"/>
    <n v="6"/>
    <x v="69"/>
    <s v="Spectre"/>
    <s v="Physique"/>
    <n v="3"/>
    <n v="6"/>
    <s v="Empty"/>
    <s v="Spectre"/>
    <m/>
    <m/>
    <m/>
    <s v="Empty"/>
    <s v="Feu"/>
    <m/>
    <m/>
    <m/>
    <s v="Funécire-NB.png"/>
    <s v="1/2"/>
    <n v="0"/>
    <n v="1"/>
    <n v="2"/>
    <n v="1"/>
    <s v="1/2"/>
    <s v="1/2"/>
    <s v="1/2"/>
    <s v="1/4"/>
    <n v="0"/>
    <s v="1/2"/>
    <s v="1/2"/>
    <n v="1"/>
    <n v="2"/>
    <n v="2"/>
    <n v="2"/>
    <n v="2"/>
    <n v="1"/>
    <s v="1-3"/>
    <s v="4-6"/>
    <s v=""/>
    <s v=""/>
    <m/>
    <s v="Mélancolux"/>
    <s v="L'ennemi est attaqué par une faible flamme. Brûle l'ennemi avec une precision de 1 qui réduit son attaque de moitié et fait perdre 3 PV par tour."/>
    <s v="Le lanceur attaque l'ennemi en poussant un cri terrifiant. Apeure avec une precision de 2 empechant l'adversaire d'attaquer ce tour."/>
  </r>
  <r>
    <n v="288"/>
    <n v="608"/>
    <s v="Feu Spectre"/>
    <x v="187"/>
    <x v="1"/>
    <x v="16"/>
    <n v="30"/>
    <n v="13"/>
    <n v="4"/>
    <n v="6"/>
    <n v="9"/>
    <n v="6"/>
    <n v="3"/>
    <x v="4"/>
    <x v="2"/>
    <s v="Special"/>
    <n v="4"/>
    <n v="6"/>
    <x v="69"/>
    <s v="Spectre"/>
    <s v="Physique"/>
    <n v="3"/>
    <n v="6"/>
    <s v="Empty"/>
    <s v="Spectre"/>
    <m/>
    <m/>
    <m/>
    <s v="Empty"/>
    <s v="Feu"/>
    <m/>
    <m/>
    <m/>
    <s v="Mélancolux-NB.png"/>
    <s v="1/2"/>
    <n v="0"/>
    <n v="1"/>
    <n v="2"/>
    <n v="1"/>
    <s v="1/2"/>
    <s v="1/2"/>
    <s v="1/2"/>
    <s v="1/4"/>
    <n v="0"/>
    <s v="1/2"/>
    <s v="1/2"/>
    <n v="1"/>
    <n v="2"/>
    <n v="2"/>
    <n v="2"/>
    <n v="2"/>
    <n v="1"/>
    <s v="1-3"/>
    <s v="4-6"/>
    <s v=""/>
    <s v=""/>
    <m/>
    <s v="Lugulabre"/>
    <s v="L'ennemi est attaqué par une faible flamme. Brûle l'ennemi avec une precision de 1 qui réduit son attaque de moitié et fait perdre 3 PV par tour."/>
    <s v="Le lanceur attaque l'ennemi en poussant un cri terrifiant. Apeure avec une precision de 2 empechant l'adversaire d'attaquer ce tour."/>
  </r>
  <r>
    <n v="324"/>
    <n v="610"/>
    <s v="Dragon Dragon"/>
    <x v="188"/>
    <x v="14"/>
    <x v="14"/>
    <n v="23"/>
    <n v="14"/>
    <n v="8"/>
    <n v="6"/>
    <n v="3"/>
    <n v="4"/>
    <n v="1"/>
    <x v="3"/>
    <x v="0"/>
    <s v="Physique"/>
    <n v="4"/>
    <n v="6"/>
    <x v="13"/>
    <s v="Normal"/>
    <s v="Statut"/>
    <n v="0"/>
    <n v="6"/>
    <s v="Empty"/>
    <s v="Dragon"/>
    <m/>
    <m/>
    <m/>
    <s v="Empty"/>
    <s v="Dragon"/>
    <m/>
    <m/>
    <m/>
    <s v="Coupenotte-NB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m/>
    <s v="Incisache"/>
    <s v="Lacère l'ennemi avec des griffes acérées pour lui infliger des dégâts."/>
    <s v="Le lanceur fait les gros yeux à l'ennemi pour l'intimider et baisser sa Défense de 1 niveau."/>
  </r>
  <r>
    <n v="325"/>
    <n v="611"/>
    <s v="Dragon Dragon"/>
    <x v="189"/>
    <x v="14"/>
    <x v="14"/>
    <n v="33"/>
    <n v="16"/>
    <n v="11"/>
    <n v="7"/>
    <n v="4"/>
    <n v="5"/>
    <n v="1"/>
    <x v="3"/>
    <x v="0"/>
    <s v="Physique"/>
    <n v="4"/>
    <n v="6"/>
    <x v="13"/>
    <s v="Normal"/>
    <s v="Statut"/>
    <n v="0"/>
    <n v="6"/>
    <s v="Empty"/>
    <s v="Dragon"/>
    <m/>
    <m/>
    <m/>
    <s v="Empty"/>
    <s v="Dragon"/>
    <m/>
    <m/>
    <m/>
    <s v="Incisache-NB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m/>
    <s v="Tranchodon"/>
    <s v="Lacère l'ennemi avec des griffes acérées pour lui infliger des dégâts."/>
    <s v="Le lanceur fait les gros yeux à l'ennemi pour l'intimider et baisser sa Défense de 1 niveau."/>
  </r>
  <r>
    <n v="279"/>
    <n v="613"/>
    <s v="Glace Glace"/>
    <x v="190"/>
    <x v="12"/>
    <x v="12"/>
    <n v="27"/>
    <n v="10"/>
    <n v="7"/>
    <n v="4"/>
    <n v="6"/>
    <n v="4"/>
    <n v="2"/>
    <x v="21"/>
    <x v="0"/>
    <s v="Statut"/>
    <n v="0"/>
    <n v="6"/>
    <x v="44"/>
    <s v="Glace"/>
    <s v="Special"/>
    <n v="4"/>
    <n v="6"/>
    <s v="Empty"/>
    <s v="Glace"/>
    <m/>
    <m/>
    <m/>
    <s v="Empty"/>
    <s v="Glace"/>
    <m/>
    <m/>
    <m/>
    <s v="Polarhume-N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Polagriffe"/>
    <s v="Le lanceur pousse un cri tout mimi pour tromper la vigilance de l'ennemi et baisser son Attaque de 1 niveau."/>
    <s v="Le lanceur projette de la neige poudreuse. Gele l'ennemi avec une precision de 1. Le pokemon ne peut plus attaquer sauf avec une capacite de type feu qui le degele."/>
  </r>
  <r>
    <n v="88"/>
    <n v="622"/>
    <s v="Sol Spectre"/>
    <x v="191"/>
    <x v="7"/>
    <x v="16"/>
    <n v="29"/>
    <n v="8"/>
    <n v="7"/>
    <n v="5"/>
    <n v="3"/>
    <n v="5"/>
    <n v="3"/>
    <x v="40"/>
    <x v="0"/>
    <s v="Physique"/>
    <n v="4"/>
    <n v="6"/>
    <x v="69"/>
    <s v="Spectre"/>
    <s v="Physique"/>
    <n v="3"/>
    <n v="6"/>
    <s v="Empty"/>
    <s v="Sol"/>
    <m/>
    <m/>
    <m/>
    <s v="Empty"/>
    <s v="Spectre"/>
    <m/>
    <m/>
    <m/>
    <s v="Gringolem-NB.png"/>
    <n v="1"/>
    <n v="0"/>
    <n v="1"/>
    <n v="2"/>
    <n v="0"/>
    <n v="1"/>
    <n v="1"/>
    <n v="2"/>
    <s v="1/2"/>
    <n v="0"/>
    <n v="2"/>
    <s v="1/4"/>
    <n v="1"/>
    <s v="1/2"/>
    <n v="1"/>
    <n v="2"/>
    <n v="2"/>
    <n v="1"/>
    <s v="1-3"/>
    <s v="4-6"/>
    <s v=""/>
    <s v=""/>
    <m/>
    <s v="Golemastoc"/>
    <s v="Écrase l'ennemi avec les pattes avant ou la queue, par exemple."/>
    <s v="Le lanceur attaque l'ennemi en poussant un cri terrifiant. Apeure avec une precision de 2 empechant l'adversaire d'attaquer ce tour."/>
  </r>
  <r>
    <n v="246"/>
    <n v="624"/>
    <s v="Acier Ténèbres"/>
    <x v="192"/>
    <x v="11"/>
    <x v="15"/>
    <n v="22"/>
    <n v="15"/>
    <n v="8"/>
    <n v="7"/>
    <n v="4"/>
    <n v="4"/>
    <n v="2"/>
    <x v="3"/>
    <x v="0"/>
    <s v="Physique"/>
    <n v="4"/>
    <n v="6"/>
    <x v="13"/>
    <s v="Normal"/>
    <s v="Statut"/>
    <n v="0"/>
    <n v="6"/>
    <s v="Empty"/>
    <s v="Tenebres"/>
    <m/>
    <m/>
    <m/>
    <s v="Empty"/>
    <s v="Acier"/>
    <m/>
    <m/>
    <m/>
    <s v="Scalpion-NB.png"/>
    <s v="1/2"/>
    <n v="4"/>
    <s v="1/2"/>
    <n v="1"/>
    <n v="1"/>
    <n v="1"/>
    <n v="2"/>
    <s v="1/2"/>
    <n v="1"/>
    <s v="1/2"/>
    <s v="1/2"/>
    <n v="0"/>
    <n v="0"/>
    <s v="1/2"/>
    <n v="2"/>
    <s v="1/2"/>
    <s v="1/2"/>
    <s v="1/2"/>
    <s v="1-3"/>
    <s v="4-6"/>
    <s v=""/>
    <s v=""/>
    <m/>
    <s v="Scalproie"/>
    <s v="Lacère l'ennemi avec des griffes acérées pour lui infliger des dégâts."/>
    <s v="Le lanceur fait les gros yeux à l'ennemi pour l'intimider et baisser sa Défense de 1 niveau."/>
  </r>
  <r>
    <n v="281"/>
    <n v="627"/>
    <s v="Normal Vol"/>
    <x v="193"/>
    <x v="4"/>
    <x v="2"/>
    <n v="35"/>
    <n v="15"/>
    <n v="8"/>
    <n v="5"/>
    <n v="3"/>
    <n v="5"/>
    <n v="3"/>
    <x v="14"/>
    <x v="3"/>
    <s v="Physique"/>
    <n v="4"/>
    <n v="6"/>
    <x v="13"/>
    <s v="Normal"/>
    <s v="Statut"/>
    <n v="0"/>
    <n v="6"/>
    <s v="Empty"/>
    <s v="Normal"/>
    <m/>
    <m/>
    <m/>
    <s v="Empty"/>
    <s v="Vol"/>
    <m/>
    <m/>
    <m/>
    <s v="Furaiglon-NB.png"/>
    <n v="1"/>
    <n v="1"/>
    <n v="1"/>
    <n v="1"/>
    <n v="2"/>
    <n v="1"/>
    <n v="1"/>
    <n v="2"/>
    <s v="1/2"/>
    <n v="1"/>
    <s v="1/2"/>
    <n v="1"/>
    <n v="1"/>
    <n v="2"/>
    <n v="0"/>
    <n v="0"/>
    <n v="1"/>
    <n v="1"/>
    <s v="1-3"/>
    <s v="4-6"/>
    <s v=""/>
    <s v=""/>
    <m/>
    <s v="Gueriaigle"/>
    <s v="Frappe l'ennemi d'un bec pointu ou d'une corne pour infliger des dégâts."/>
    <s v="Le lanceur fait les gros yeux à l'ennemi pour l'intimider et baisser sa Défense de 1 niveau."/>
  </r>
  <r>
    <n v="283"/>
    <n v="629"/>
    <s v="Ténèbres Vol"/>
    <x v="194"/>
    <x v="16"/>
    <x v="2"/>
    <n v="35"/>
    <n v="15"/>
    <n v="5"/>
    <n v="7"/>
    <n v="4"/>
    <n v="6"/>
    <n v="3"/>
    <x v="9"/>
    <x v="3"/>
    <s v="Special"/>
    <n v="4"/>
    <n v="6"/>
    <x v="13"/>
    <s v="Normal"/>
    <s v="Statut"/>
    <n v="0"/>
    <n v="6"/>
    <s v="Empty"/>
    <s v="Tenebres"/>
    <m/>
    <m/>
    <m/>
    <s v="Empty"/>
    <s v="Vol"/>
    <m/>
    <m/>
    <m/>
    <s v="Vostourno-NB.png"/>
    <n v="1"/>
    <n v="1"/>
    <n v="1"/>
    <n v="1"/>
    <n v="2"/>
    <n v="2"/>
    <n v="1"/>
    <n v="2"/>
    <n v="1"/>
    <n v="1"/>
    <s v="1/2"/>
    <n v="1"/>
    <n v="0"/>
    <n v="2"/>
    <n v="0"/>
    <s v="1/2"/>
    <s v="1/2"/>
    <n v="1"/>
    <s v="1-3"/>
    <s v="4-6"/>
    <s v=""/>
    <s v=""/>
    <m/>
    <s v="Vaututrice"/>
    <s v="Le lanceur bat des ailes pour générer une bourrasque qui blesse l'ennemi."/>
    <s v="Le lanceur fait les gros yeux à l'ennemi pour l'intimider et baisser sa Défense de 1 niveau."/>
  </r>
  <r>
    <n v="284"/>
    <n v="630"/>
    <s v="Ténèbres Vol"/>
    <x v="195"/>
    <x v="16"/>
    <x v="2"/>
    <n v="55"/>
    <n v="20"/>
    <n v="6"/>
    <n v="10"/>
    <n v="5"/>
    <n v="9"/>
    <n v="1"/>
    <x v="82"/>
    <x v="8"/>
    <s v="Physique"/>
    <n v="3"/>
    <n v="5"/>
    <x v="72"/>
    <s v="Vol"/>
    <s v="Statut"/>
    <n v="0"/>
    <n v="0"/>
    <s v="Empty"/>
    <s v="Tenebres"/>
    <m/>
    <m/>
    <m/>
    <s v="Empty"/>
    <s v="Vol"/>
    <m/>
    <m/>
    <m/>
    <s v="Vaututrice-NB.png"/>
    <n v="1"/>
    <n v="1"/>
    <n v="1"/>
    <n v="1"/>
    <n v="2"/>
    <n v="2"/>
    <n v="1"/>
    <n v="2"/>
    <n v="1"/>
    <n v="1"/>
    <s v="1/2"/>
    <n v="1"/>
    <n v="0"/>
    <n v="2"/>
    <n v="0"/>
    <s v="1/2"/>
    <s v="1/2"/>
    <n v="1"/>
    <s v="1-3"/>
    <s v="4-6"/>
    <s v=""/>
    <s v=""/>
    <m/>
    <s v="Aflamanoir"/>
    <s v="Le lanceur frappe l’ennemi avec un os qui touche 2 fois. 3 os supplementaires touchent avec une precision de 3."/>
    <s v="Le lanceur riposte à l'attaque de l'ennemi avec la même attaque. Ne fonctionne que si le pokemon est touche."/>
  </r>
  <r>
    <n v="317"/>
    <n v="631"/>
    <s v="Feu Feu"/>
    <x v="196"/>
    <x v="1"/>
    <x v="1"/>
    <n v="42"/>
    <n v="16"/>
    <n v="9"/>
    <n v="6"/>
    <n v="10"/>
    <n v="6"/>
    <n v="1"/>
    <x v="83"/>
    <x v="9"/>
    <s v="Statut"/>
    <n v="0"/>
    <n v="0"/>
    <x v="73"/>
    <s v="Feu"/>
    <s v="Special"/>
    <n v="6"/>
    <n v="6"/>
    <s v="Empty"/>
    <s v="Feu"/>
    <m/>
    <m/>
    <m/>
    <s v="Empty"/>
    <s v="Feu"/>
    <m/>
    <m/>
    <m/>
    <s v="Aflamanoir-N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s v="Fermite"/>
    <s v="Le lanceur s'aiguise les griffes. Augmente l'Attaque et la Précision de 1 niveau."/>
    <s v="Des flammes calcinent l’ennemi. S’il tient un objet, une Baie par exemple, celui-ci est brûlé et devient inutilisable."/>
  </r>
  <r>
    <n v="386"/>
    <n v="633"/>
    <s v="Dragon Ténèbres"/>
    <x v="197"/>
    <x v="14"/>
    <x v="15"/>
    <n v="26"/>
    <n v="9"/>
    <n v="6"/>
    <n v="5"/>
    <n v="4"/>
    <n v="5"/>
    <n v="0"/>
    <x v="0"/>
    <x v="0"/>
    <s v="Physique"/>
    <n v="4"/>
    <n v="6"/>
    <x v="74"/>
    <s v="Dragon"/>
    <s v="Special"/>
    <n v="0"/>
    <n v="6"/>
    <s v="Empty"/>
    <s v="Tenebres"/>
    <m/>
    <m/>
    <m/>
    <s v="Empty"/>
    <s v="Dragon"/>
    <m/>
    <m/>
    <m/>
    <s v="Solochi-NB.png"/>
    <n v="1"/>
    <n v="2"/>
    <n v="2"/>
    <s v="1/2"/>
    <s v="1/2"/>
    <n v="4"/>
    <s v="1/2"/>
    <n v="2"/>
    <n v="2"/>
    <n v="1"/>
    <s v="1/2"/>
    <n v="1"/>
    <n v="0"/>
    <n v="1"/>
    <n v="1"/>
    <s v="1/2"/>
    <s v="1/2"/>
    <n v="1"/>
    <s v="1-3"/>
    <s v="4-6"/>
    <s v=""/>
    <s v=""/>
    <m/>
    <s v="Diamat"/>
    <s v="Le lanceur charge l'ennemi et le percute de tout son poids."/>
    <s v="La colère du lanceur déclenche une onde de choc destructrice qui inflige toujours 40 PV de dégâts."/>
  </r>
  <r>
    <n v="387"/>
    <n v="634"/>
    <s v="Dragon Ténèbres"/>
    <x v="198"/>
    <x v="14"/>
    <x v="15"/>
    <n v="36"/>
    <n v="14"/>
    <n v="8"/>
    <n v="7"/>
    <n v="6"/>
    <n v="7"/>
    <n v="3"/>
    <x v="84"/>
    <x v="0"/>
    <s v="Physique"/>
    <n v="4"/>
    <n v="5"/>
    <x v="74"/>
    <s v="Dragon"/>
    <s v="Special"/>
    <n v="0"/>
    <n v="6"/>
    <s v="Empty"/>
    <s v="Tenebres"/>
    <m/>
    <m/>
    <m/>
    <s v="Empty"/>
    <s v="Dragon"/>
    <m/>
    <m/>
    <m/>
    <s v="Diamat-NB.png"/>
    <n v="1"/>
    <n v="2"/>
    <n v="2"/>
    <s v="1/2"/>
    <s v="1/2"/>
    <n v="4"/>
    <s v="1/2"/>
    <n v="2"/>
    <n v="2"/>
    <n v="1"/>
    <s v="1/2"/>
    <n v="1"/>
    <n v="0"/>
    <n v="1"/>
    <n v="1"/>
    <s v="1/2"/>
    <s v="1/2"/>
    <n v="1"/>
    <s v="1-3"/>
    <s v="4-6"/>
    <s v=""/>
    <s v=""/>
    <m/>
    <s v="Trioxhydre"/>
    <s v="Le lanceur frappe l'ennemi deux fois d'affilée à l'aide de sa queue, de lianes ou d'un autre membre."/>
    <s v="La colère du lanceur déclenche une onde de choc destructrice qui inflige toujours 40 PV de dégâts."/>
  </r>
  <r>
    <n v="48"/>
    <n v="659"/>
    <s v="Normal Normal"/>
    <x v="199"/>
    <x v="4"/>
    <x v="5"/>
    <n v="19"/>
    <n v="14"/>
    <n v="3"/>
    <n v="3"/>
    <n v="3"/>
    <n v="3"/>
    <n v="5"/>
    <x v="0"/>
    <x v="0"/>
    <s v="Physique"/>
    <n v="4"/>
    <n v="6"/>
    <x v="75"/>
    <s v="Psy"/>
    <s v="Statut"/>
    <n v="0"/>
    <n v="0"/>
    <s v="Empty"/>
    <s v="Normal"/>
    <m/>
    <m/>
    <m/>
    <s v="Empty"/>
    <s v="Normal"/>
    <m/>
    <m/>
    <m/>
    <s v="Sapereau-XY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Excavarenne"/>
    <s v="Le lanceur charge l'ennemi et le percute de tout son poids."/>
    <s v="Le lanceur se relaxe et allège son corps pour augmenter sa Vitesse de 2 niveaux."/>
  </r>
  <r>
    <n v="111"/>
    <n v="674"/>
    <s v="Combat Combat"/>
    <x v="200"/>
    <x v="9"/>
    <x v="10"/>
    <n v="33"/>
    <n v="10"/>
    <n v="8"/>
    <n v="6"/>
    <n v="4"/>
    <n v="4"/>
    <n v="4"/>
    <x v="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Pandespiègle-XY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Pandarbare"/>
    <s v="Le lanceur charge l'ennemi et le percute de tout son poids."/>
    <s v="Le lanceur fait les gros yeux à l'ennemi pour l'intimider et baisser sa Défense de 1 niveau."/>
  </r>
  <r>
    <n v="208"/>
    <n v="677"/>
    <s v="Psy Psy"/>
    <x v="201"/>
    <x v="15"/>
    <x v="11"/>
    <n v="31"/>
    <n v="17"/>
    <n v="4"/>
    <n v="5"/>
    <n v="6"/>
    <n v="6"/>
    <n v="4"/>
    <x v="3"/>
    <x v="0"/>
    <s v="Physique"/>
    <n v="4"/>
    <n v="6"/>
    <x v="13"/>
    <s v="Normal"/>
    <s v="Statut"/>
    <n v="0"/>
    <n v="6"/>
    <s v="Empty"/>
    <s v="Psy"/>
    <m/>
    <m/>
    <m/>
    <s v="Empty"/>
    <s v="Psy"/>
    <m/>
    <m/>
    <m/>
    <s v="Psystigri-XY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istigrix"/>
    <s v="Lacère l'ennemi avec des griffes acérées pour lui infliger des dégâts."/>
    <s v="Le lanceur fait les gros yeux à l'ennemi pour l'intimider et baisser sa Défense de 1 niveau."/>
  </r>
  <r>
    <n v="209"/>
    <n v="678"/>
    <s v="Psy Psy"/>
    <x v="202"/>
    <x v="15"/>
    <x v="11"/>
    <n v="37"/>
    <n v="26"/>
    <n v="4"/>
    <n v="7"/>
    <n v="8"/>
    <n v="8"/>
    <n v="4"/>
    <x v="85"/>
    <x v="11"/>
    <s v="Statut"/>
    <n v="0"/>
    <n v="0"/>
    <x v="76"/>
    <s v="Normal"/>
    <s v="Statut"/>
    <n v="0"/>
    <n v="0"/>
    <s v="Empty"/>
    <s v="Psy"/>
    <m/>
    <m/>
    <m/>
    <s v="Empty"/>
    <s v="Psy"/>
    <m/>
    <m/>
    <m/>
    <s v="Mistigrix_(Mâle)-XY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Monorpale"/>
    <s v="Le lanceur et son équipe sont protégés contre les attaques prioritaires."/>
    <s v="Le lanceur pétrifie l'ennemi en lui lançant un regard noir. Il devient incapable de s'enfuir."/>
  </r>
  <r>
    <n v="212"/>
    <n v="682"/>
    <s v="Fée Fée"/>
    <x v="203"/>
    <x v="8"/>
    <x v="8"/>
    <n v="39"/>
    <n v="5"/>
    <n v="5"/>
    <n v="6"/>
    <n v="6"/>
    <n v="6"/>
    <n v="4"/>
    <x v="66"/>
    <x v="0"/>
    <s v="Statut"/>
    <n v="0"/>
    <n v="6"/>
    <x v="64"/>
    <s v="Fee"/>
    <s v="Special"/>
    <n v="4"/>
    <n v="6"/>
    <s v="Empty"/>
    <s v="Fee"/>
    <m/>
    <m/>
    <m/>
    <s v="Empty"/>
    <s v="Fee"/>
    <m/>
    <m/>
    <m/>
    <s v="Fluvetin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s v="Cocotine"/>
    <s v="Un doux parfum qui augmente la Precision du lanceur de 1."/>
    <s v="Déchaîne un vent magique qui cingle l'ennemi."/>
  </r>
  <r>
    <n v="210"/>
    <n v="684"/>
    <s v="Fée Fée"/>
    <x v="204"/>
    <x v="8"/>
    <x v="8"/>
    <n v="31"/>
    <n v="12"/>
    <n v="4"/>
    <n v="6"/>
    <n v="5"/>
    <n v="5"/>
    <n v="4"/>
    <x v="66"/>
    <x v="0"/>
    <s v="Statut"/>
    <n v="0"/>
    <n v="6"/>
    <x v="64"/>
    <s v="Fee"/>
    <s v="Special"/>
    <n v="4"/>
    <n v="6"/>
    <s v="Empty"/>
    <s v="Fee"/>
    <m/>
    <m/>
    <m/>
    <s v="Empty"/>
    <s v="Fee"/>
    <m/>
    <m/>
    <m/>
    <s v="Sucroquin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s v="Evolue avec &quot;Bonbon Echange&quot;"/>
    <s v="Cupcanaille"/>
    <s v="Un doux parfum qui augmente la Precision du lanceur de 1."/>
    <s v="Déchaîne un vent magique qui cingle l'ennemi."/>
  </r>
  <r>
    <n v="211"/>
    <n v="685"/>
    <s v="Fée Fée"/>
    <x v="205"/>
    <x v="8"/>
    <x v="8"/>
    <n v="41"/>
    <n v="18"/>
    <n v="8"/>
    <n v="8"/>
    <n v="8"/>
    <n v="7"/>
    <n v="4"/>
    <x v="86"/>
    <x v="0"/>
    <s v="Statut"/>
    <n v="0"/>
    <n v="0"/>
    <x v="36"/>
    <s v="Normal"/>
    <s v="Physique"/>
    <n v="4"/>
    <n v="6"/>
    <s v="Empty"/>
    <s v="Fee"/>
    <m/>
    <m/>
    <m/>
    <s v="Empty"/>
    <s v="Fee"/>
    <m/>
    <m/>
    <m/>
    <s v="Cupcanaille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s v="Sepiatop"/>
    <s v="L'ennemi se lie d'amitié avec le lanceur et perd sa combativité, diminuant son Attaque de 1 niveau"/>
    <s v="Le lanceur charge l'ennemi et le percute de tout son poids."/>
  </r>
  <r>
    <n v="290"/>
    <n v="686"/>
    <s v="Psy Ténèbres"/>
    <x v="206"/>
    <x v="15"/>
    <x v="15"/>
    <n v="26"/>
    <n v="11"/>
    <n v="5"/>
    <n v="5"/>
    <n v="3"/>
    <n v="4"/>
    <n v="2"/>
    <x v="0"/>
    <x v="0"/>
    <s v="Physique"/>
    <n v="4"/>
    <n v="6"/>
    <x v="18"/>
    <s v="Vol"/>
    <s v="Physique"/>
    <n v="4"/>
    <n v="6"/>
    <s v="Empty"/>
    <s v="Tenebres"/>
    <m/>
    <m/>
    <m/>
    <s v="Empty"/>
    <s v="Psy"/>
    <m/>
    <m/>
    <m/>
    <s v="Sepiatop-XY.png"/>
    <n v="1"/>
    <n v="1"/>
    <n v="1"/>
    <n v="1"/>
    <n v="1"/>
    <n v="2"/>
    <n v="1"/>
    <n v="1"/>
    <n v="4"/>
    <n v="1"/>
    <n v="1"/>
    <n v="1"/>
    <n v="0"/>
    <n v="1"/>
    <n v="1"/>
    <n v="1"/>
    <n v="1"/>
    <n v="1"/>
    <s v="1-3"/>
    <s v="4-6"/>
    <s v=""/>
    <s v=""/>
    <m/>
    <s v="Sepiatroce"/>
    <s v="Le lanceur charge l'ennemi et le percute de tout son poids."/>
    <s v="Frappe l'ennemi d'un bec pointu ou d'une corne pour infliger des dégâts."/>
  </r>
  <r>
    <n v="291"/>
    <n v="687"/>
    <s v="Psy Ténèbres"/>
    <x v="207"/>
    <x v="15"/>
    <x v="15"/>
    <n v="43"/>
    <n v="18"/>
    <n v="9"/>
    <n v="8"/>
    <n v="6"/>
    <n v="7"/>
    <n v="2"/>
    <x v="87"/>
    <x v="11"/>
    <s v="Physique"/>
    <n v="0"/>
    <n v="6"/>
    <x v="36"/>
    <s v="Normal"/>
    <s v="Physique"/>
    <n v="4"/>
    <n v="6"/>
    <s v="Empty"/>
    <s v="Tenebres"/>
    <m/>
    <m/>
    <m/>
    <s v="Empty"/>
    <s v="Psy"/>
    <m/>
    <m/>
    <m/>
    <s v="Sepiatroce-XY.png"/>
    <n v="1"/>
    <n v="1"/>
    <n v="1"/>
    <n v="1"/>
    <n v="1"/>
    <n v="2"/>
    <n v="1"/>
    <n v="1"/>
    <n v="4"/>
    <n v="1"/>
    <n v="1"/>
    <n v="1"/>
    <n v="0"/>
    <n v="1"/>
    <n v="1"/>
    <n v="1"/>
    <n v="1"/>
    <n v="1"/>
    <s v="1-3"/>
    <s v="4-6"/>
    <s v=""/>
    <s v=""/>
    <m/>
    <s v="Opermine"/>
    <s v="Plus ses PV sont bas et plus l'attaque est puissante. Sa puissance augmente de 2 par tranche de 10% de PV perdus."/>
    <s v="Le lanceur charge l'ennemi et le percute de tout son poids."/>
  </r>
  <r>
    <n v="234"/>
    <n v="688"/>
    <s v="Eau Roche"/>
    <x v="208"/>
    <x v="2"/>
    <x v="13"/>
    <n v="21"/>
    <n v="12"/>
    <n v="5"/>
    <n v="6"/>
    <n v="3"/>
    <n v="5"/>
    <n v="5"/>
    <x v="88"/>
    <x v="0"/>
    <s v="Statut"/>
    <n v="0"/>
    <n v="0"/>
    <x v="17"/>
    <s v="Normal"/>
    <s v="Physique"/>
    <n v="4"/>
    <n v="6"/>
    <s v="Empty"/>
    <s v="Roche"/>
    <m/>
    <m/>
    <m/>
    <s v="Empty"/>
    <s v="Eau"/>
    <m/>
    <m/>
    <m/>
    <s v="Opermine-XY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s v="Golgopathe"/>
    <s v="Le lanceur brise sa coquille. Il baisse sa Défense et sa Défense Spéciale de 1 niveau, mais augmente son Attaque, son Attaque Spéciale et sa Vitesse de 2 niveaux."/>
    <s v="Lacère l'ennemi avec des griffes acérées pour lui infliger des dégâts."/>
  </r>
  <r>
    <n v="318"/>
    <n v="694"/>
    <s v="Normal Électrik"/>
    <x v="209"/>
    <x v="4"/>
    <x v="6"/>
    <n v="22"/>
    <n v="17"/>
    <n v="3"/>
    <n v="3"/>
    <n v="6"/>
    <n v="4"/>
    <n v="1"/>
    <x v="40"/>
    <x v="0"/>
    <s v="Physique"/>
    <n v="4"/>
    <n v="6"/>
    <x v="3"/>
    <s v="Normal"/>
    <s v="Statut"/>
    <n v="0"/>
    <n v="6"/>
    <s v="Empty"/>
    <s v="Electrik"/>
    <m/>
    <m/>
    <m/>
    <s v="Empty"/>
    <s v="Normal"/>
    <m/>
    <m/>
    <m/>
    <s v="Galvaran-XY.png"/>
    <s v="1/2"/>
    <n v="2"/>
    <n v="1"/>
    <n v="1"/>
    <s v="1/2"/>
    <n v="1"/>
    <n v="1"/>
    <n v="1"/>
    <n v="1"/>
    <n v="1"/>
    <n v="1"/>
    <n v="1"/>
    <n v="1"/>
    <n v="1"/>
    <n v="2"/>
    <n v="0"/>
    <n v="1"/>
    <s v="1/2"/>
    <s v="1-3"/>
    <s v="4-6"/>
    <s v=""/>
    <s v=""/>
    <m/>
    <s v="Iguolta"/>
    <s v="Écrase l'ennemi avec les pattes avant ou la queue, par exemple."/>
    <s v="Le lanceur remue son adorable queue pour tromper la vigilance de l'ennemi et baisser sa Défense de 1 niveau."/>
  </r>
  <r>
    <n v="204"/>
    <n v="700"/>
    <s v="Fée Fée"/>
    <x v="210"/>
    <x v="8"/>
    <x v="8"/>
    <n v="47"/>
    <n v="15"/>
    <n v="6"/>
    <n v="6"/>
    <n v="11"/>
    <n v="13"/>
    <n v="0"/>
    <x v="89"/>
    <x v="12"/>
    <s v="Special"/>
    <n v="4"/>
    <n v="6"/>
    <x v="20"/>
    <s v="Fee"/>
    <s v="Special"/>
    <n v="4"/>
    <n v="0"/>
    <s v="Empty"/>
    <s v="Fee"/>
    <m/>
    <m/>
    <m/>
    <s v="Empty"/>
    <s v="Fee"/>
    <m/>
    <m/>
    <m/>
    <s v="Nymphali-XY.png"/>
    <n v="2"/>
    <s v="1/2"/>
    <n v="0"/>
    <n v="1"/>
    <n v="1"/>
    <n v="1"/>
    <n v="1"/>
    <n v="1"/>
    <s v="1/2"/>
    <n v="1"/>
    <n v="1"/>
    <n v="2"/>
    <n v="1"/>
    <n v="1"/>
    <n v="1"/>
    <n v="1"/>
    <s v="1/2"/>
    <n v="1"/>
    <s v="1-3"/>
    <s v="4-6"/>
    <s v=""/>
    <s v=""/>
    <m/>
    <s v="Brutalibré"/>
    <s v="Déchaîne un vent magique qui cingle l'ennemi."/>
    <s v="Laisse s'échapper une voix enchanteresse qui inflige des dégâts psychiques à l'ennemi. Touche à coup sûr."/>
  </r>
  <r>
    <n v="338"/>
    <n v="708"/>
    <s v="Plante Spectre"/>
    <x v="211"/>
    <x v="0"/>
    <x v="16"/>
    <n v="21"/>
    <n v="9"/>
    <n v="7"/>
    <n v="4"/>
    <n v="5"/>
    <n v="6"/>
    <n v="2"/>
    <x v="0"/>
    <x v="0"/>
    <s v="Physique"/>
    <n v="4"/>
    <n v="6"/>
    <x v="77"/>
    <s v="Spectre"/>
    <s v="Statut"/>
    <n v="0"/>
    <n v="6"/>
    <s v="Empty"/>
    <s v="Spectre"/>
    <m/>
    <m/>
    <m/>
    <s v="Empty"/>
    <s v="Plante"/>
    <m/>
    <m/>
    <m/>
    <s v="Brocélôme-XY.png"/>
    <n v="1"/>
    <n v="0"/>
    <n v="1"/>
    <s v="1/2"/>
    <s v="1/2"/>
    <n v="1"/>
    <n v="2"/>
    <n v="2"/>
    <n v="1"/>
    <n v="0"/>
    <s v="1/2"/>
    <n v="1"/>
    <n v="1"/>
    <n v="1"/>
    <s v="1/2"/>
    <n v="2"/>
    <n v="2"/>
    <n v="2"/>
    <s v="1-3"/>
    <s v="4-6"/>
    <s v=""/>
    <s v=""/>
    <m/>
    <s v="Desséliande"/>
    <s v="Le lanceur charge l'ennemi et le percute de tout son poids."/>
    <s v="Un rayon sinistre qui plonge l'ennemi dans un état de confusion. La confusion dure 3 tours. La confusion est active avec une Precision de 2 et pokemon s'attaque lui-meme."/>
  </r>
  <r>
    <n v="191"/>
    <n v="710"/>
    <s v="Plante Spectre"/>
    <x v="212"/>
    <x v="0"/>
    <x v="16"/>
    <n v="22"/>
    <n v="14"/>
    <n v="6"/>
    <n v="7"/>
    <n v="4"/>
    <n v="5"/>
    <n v="3"/>
    <x v="90"/>
    <x v="13"/>
    <s v="Statut"/>
    <n v="0"/>
    <n v="6"/>
    <x v="69"/>
    <s v="Spectre"/>
    <s v="Physique"/>
    <n v="3"/>
    <n v="6"/>
    <s v="Empty"/>
    <s v="Spectre"/>
    <m/>
    <m/>
    <m/>
    <s v="Empty"/>
    <s v="Plante"/>
    <m/>
    <m/>
    <m/>
    <s v="Pitrouille-XY.png"/>
    <n v="1"/>
    <n v="0"/>
    <n v="1"/>
    <s v="1/2"/>
    <s v="1/2"/>
    <n v="1"/>
    <n v="2"/>
    <n v="2"/>
    <n v="1"/>
    <n v="0"/>
    <s v="1/2"/>
    <n v="1"/>
    <n v="1"/>
    <n v="1"/>
    <s v="1/2"/>
    <n v="2"/>
    <n v="2"/>
    <n v="2"/>
    <s v="1-3"/>
    <s v="4-6"/>
    <s v=""/>
    <s v=""/>
    <m/>
    <s v="Banshitrouye"/>
    <s v="Le lanceur prend la cible au dépourvu et l'oblige à échanger son objet contre le sien."/>
    <s v="Le lanceur attaque l'ennemi en poussant un cri terrifiant. Apeure avec une precision de 2 empechant l'adversaire d'attaquer ce tour."/>
  </r>
  <r>
    <n v="176"/>
    <n v="714"/>
    <s v="Dragon Vol"/>
    <x v="213"/>
    <x v="14"/>
    <x v="2"/>
    <n v="20"/>
    <n v="13"/>
    <n v="3"/>
    <n v="3"/>
    <n v="4"/>
    <n v="4"/>
    <n v="4"/>
    <x v="30"/>
    <x v="0"/>
    <s v="Statut"/>
    <n v="0"/>
    <n v="4"/>
    <x v="24"/>
    <s v="Normal"/>
    <s v="Statut"/>
    <n v="0"/>
    <n v="1"/>
    <s v="Empty"/>
    <s v="Vol"/>
    <m/>
    <m/>
    <m/>
    <s v="Empty"/>
    <s v="Dragon"/>
    <m/>
    <m/>
    <m/>
    <s v="Sonistrelle-XY.png"/>
    <n v="1"/>
    <s v="1/2"/>
    <n v="2"/>
    <s v="1/2"/>
    <n v="1"/>
    <n v="2"/>
    <s v="1/2"/>
    <n v="4"/>
    <s v="1/2"/>
    <n v="1"/>
    <s v="1/4"/>
    <n v="1"/>
    <n v="1"/>
    <n v="2"/>
    <n v="0"/>
    <n v="1"/>
    <n v="1"/>
    <n v="1"/>
    <s v="1-3"/>
    <s v="4-6"/>
    <s v=""/>
    <s v=""/>
    <m/>
    <s v="Bruyverne"/>
    <s v="Cri strident qui baisse  la Défense de l'ennemi de 2 niveaux."/>
    <s v="Le lanceur produit d'étranges ondes sonores qui le rends confus pendant 3 tours. La confusion est active avec une Precision de 2 et pokemon s'attaque lui-meme."/>
  </r>
  <r>
    <n v="177"/>
    <n v="715"/>
    <s v="Dragon Vol"/>
    <x v="214"/>
    <x v="14"/>
    <x v="2"/>
    <n v="42"/>
    <n v="30"/>
    <n v="7"/>
    <n v="8"/>
    <n v="9"/>
    <n v="8"/>
    <n v="4"/>
    <x v="91"/>
    <x v="12"/>
    <s v="Statut"/>
    <n v="0"/>
    <n v="0"/>
    <x v="78"/>
    <s v="Normal"/>
    <s v="Special"/>
    <n v="14"/>
    <n v="6"/>
    <s v="Empty"/>
    <s v="Vol"/>
    <m/>
    <m/>
    <m/>
    <s v="Empty"/>
    <s v="Dragon"/>
    <m/>
    <m/>
    <m/>
    <s v="Bruyverne-XY.png"/>
    <n v="1"/>
    <s v="1/2"/>
    <n v="2"/>
    <s v="1/2"/>
    <n v="1"/>
    <n v="2"/>
    <s v="1/2"/>
    <n v="4"/>
    <s v="1/2"/>
    <n v="1"/>
    <s v="1/4"/>
    <n v="1"/>
    <n v="1"/>
    <n v="2"/>
    <n v="0"/>
    <n v="1"/>
    <n v="1"/>
    <n v="1"/>
    <s v="1-3"/>
    <s v="4-6"/>
    <s v=""/>
    <s v=""/>
    <m/>
    <m/>
    <s v="Restaure 50% PV max du pokemon"/>
    <s v="Attaque les Pokémon alentour grâce à une onde sonore assourdissante qui détruit tout sur son passage."/>
  </r>
  <r>
    <n v="16"/>
    <n v="736"/>
    <s v="Insecte Insecte"/>
    <x v="215"/>
    <x v="3"/>
    <x v="4"/>
    <n v="23"/>
    <n v="11"/>
    <n v="6"/>
    <n v="4"/>
    <n v="5"/>
    <n v="4"/>
    <n v="5"/>
    <x v="81"/>
    <x v="0"/>
    <s v="Physique"/>
    <n v="6"/>
    <n v="6"/>
    <x v="5"/>
    <s v="Insecte"/>
    <s v="Statut"/>
    <n v="0"/>
    <n v="5"/>
    <s v="Empty"/>
    <s v="Insecte"/>
    <m/>
    <m/>
    <m/>
    <s v="Empty"/>
    <s v="Insecte"/>
    <m/>
    <m/>
    <m/>
    <s v="Larvibule-SL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2 super bonbons en"/>
    <s v="Chrysapile"/>
    <s v="L'ennemi est attrapé et compressé par les côtés."/>
    <s v="Le lanceur crache de la soie pour ligoter l'ennemi et beaucoup baisser sa Vitesse."/>
  </r>
  <r>
    <n v="17"/>
    <n v="737"/>
    <s v="Insecte Électrik"/>
    <x v="216"/>
    <x v="3"/>
    <x v="6"/>
    <n v="28"/>
    <n v="9"/>
    <n v="8"/>
    <n v="9"/>
    <n v="5"/>
    <n v="7"/>
    <n v="2"/>
    <x v="42"/>
    <x v="10"/>
    <s v="Statut"/>
    <n v="0"/>
    <n v="0"/>
    <x v="79"/>
    <s v="Normal"/>
    <s v="Physique"/>
    <n v="6"/>
    <n v="6"/>
    <s v="Empty"/>
    <s v="Insecte"/>
    <m/>
    <m/>
    <m/>
    <s v="Empty"/>
    <s v="Electrik"/>
    <m/>
    <m/>
    <m/>
    <s v="Chrysapile-SL.png"/>
    <s v="1/2"/>
    <s v="1/2"/>
    <n v="1"/>
    <n v="1"/>
    <s v="1/2"/>
    <n v="1"/>
    <n v="2"/>
    <n v="1"/>
    <n v="1"/>
    <n v="1"/>
    <s v="1/2"/>
    <n v="1"/>
    <n v="1"/>
    <n v="2"/>
    <n v="1"/>
    <n v="1"/>
    <n v="1"/>
    <n v="1"/>
    <s v="1-3"/>
    <s v="4-6"/>
    <s v=""/>
    <s v=""/>
    <s v="Evolue avec &quot;Pierre Foudre&quot; en"/>
    <s v="Lucanon"/>
    <s v="Le lanceur concentre sa puissance pour sa prochaine attaque Électrik, la puissance est multipliee par 2. Augmente sa Défense Spéciale de 1 niveau."/>
    <s v="L'ennemi est attrapé et compressé par les côtés."/>
  </r>
  <r>
    <n v="18"/>
    <n v="738"/>
    <s v="Insecte Électrik"/>
    <x v="217"/>
    <x v="3"/>
    <x v="6"/>
    <n v="38"/>
    <n v="10"/>
    <n v="7"/>
    <n v="9"/>
    <n v="14"/>
    <n v="7"/>
    <n v="0"/>
    <x v="92"/>
    <x v="10"/>
    <s v="Special"/>
    <n v="9"/>
    <n v="6"/>
    <x v="80"/>
    <s v="Vol"/>
    <s v="Special"/>
    <n v="8"/>
    <n v="5"/>
    <s v="Empty"/>
    <s v="Insecte"/>
    <m/>
    <m/>
    <m/>
    <s v="Empty"/>
    <s v="Electrik"/>
    <m/>
    <m/>
    <m/>
    <s v="Lucanon-SL.png"/>
    <s v="1/2"/>
    <s v="1/2"/>
    <n v="1"/>
    <n v="1"/>
    <s v="1/2"/>
    <n v="1"/>
    <n v="2"/>
    <n v="1"/>
    <n v="1"/>
    <n v="1"/>
    <s v="1/2"/>
    <n v="1"/>
    <n v="1"/>
    <n v="2"/>
    <n v="1"/>
    <n v="1"/>
    <n v="1"/>
    <n v="1"/>
    <s v="1-3"/>
    <s v="4-6"/>
    <s v=""/>
    <s v=""/>
    <m/>
    <m/>
    <s v="Une grosse décharge électrique tombe sur l'ennemi. Paralyse avec une precision de 1. La paralysie empeche d'attaquer sur 1-2."/>
    <s v="Le lanceur attaque avec une lame d'air qui fend tout. Apeure avec une precision de 2 empechant l'adversaire d'attaquer ce tour."/>
  </r>
  <r>
    <n v="187"/>
    <n v="742"/>
    <s v="Fée Insecte"/>
    <x v="218"/>
    <x v="8"/>
    <x v="4"/>
    <n v="20"/>
    <n v="21"/>
    <n v="4"/>
    <n v="4"/>
    <n v="5"/>
    <n v="4"/>
    <n v="3"/>
    <x v="29"/>
    <x v="1"/>
    <s v="Special"/>
    <n v="2"/>
    <n v="6"/>
    <x v="64"/>
    <s v="Fee"/>
    <s v="Special"/>
    <n v="4"/>
    <n v="6"/>
    <s v="Empty"/>
    <s v="Insecte"/>
    <m/>
    <m/>
    <m/>
    <s v="Empty"/>
    <s v="Fee"/>
    <m/>
    <m/>
    <m/>
    <s v="Bombydou-SL.png"/>
    <n v="2"/>
    <s v="1/4"/>
    <n v="0"/>
    <n v="1"/>
    <n v="1"/>
    <n v="1"/>
    <n v="2"/>
    <n v="1"/>
    <s v="1/2"/>
    <n v="1"/>
    <s v="1/2"/>
    <n v="2"/>
    <n v="1"/>
    <n v="2"/>
    <s v="1/2"/>
    <n v="1"/>
    <s v="1/2"/>
    <n v="2"/>
    <s v="1-3"/>
    <s v="4-6"/>
    <s v=""/>
    <s v=""/>
    <m/>
    <s v="Rubombelle"/>
    <s v="Une attaque qui convertit 50% des dégâts infligés en PV pour le lanceur."/>
    <s v="Déchaîne un vent magique qui cingle l'ennemi."/>
  </r>
  <r>
    <n v="188"/>
    <n v="743"/>
    <s v="Fée Insecte"/>
    <x v="219"/>
    <x v="8"/>
    <x v="4"/>
    <n v="30"/>
    <n v="31"/>
    <n v="5"/>
    <n v="6"/>
    <n v="9"/>
    <n v="7"/>
    <n v="1"/>
    <x v="93"/>
    <x v="7"/>
    <s v="Special"/>
    <n v="9"/>
    <n v="6"/>
    <x v="25"/>
    <s v="Plante"/>
    <s v="Special"/>
    <n v="2"/>
    <n v="6"/>
    <s v="Empty"/>
    <s v="Insecte"/>
    <m/>
    <m/>
    <m/>
    <s v="Empty"/>
    <s v="Fee"/>
    <m/>
    <m/>
    <m/>
    <s v="Rubombelle-SL.png"/>
    <n v="2"/>
    <s v="1/4"/>
    <n v="0"/>
    <n v="1"/>
    <n v="1"/>
    <n v="1"/>
    <n v="2"/>
    <n v="1"/>
    <s v="1/2"/>
    <n v="1"/>
    <s v="1/2"/>
    <n v="2"/>
    <n v="1"/>
    <n v="2"/>
    <s v="1/2"/>
    <n v="1"/>
    <s v="1/2"/>
    <n v="2"/>
    <s v="1-3"/>
    <s v="4-6"/>
    <s v=""/>
    <s v=""/>
    <m/>
    <m/>
    <s v="Utilisé sur l'ennemi, envoie une boule explosive qui fait des dégâts ; sur un allié, donne du bon pollen nutritif qui fait récupérer des PV."/>
    <s v="Une attaque qui convertit 50% des dégâts infligés en PV pour le lanceur."/>
  </r>
  <r>
    <n v="155"/>
    <n v="746"/>
    <s v="Eau Eau"/>
    <x v="220"/>
    <x v="2"/>
    <x v="3"/>
    <n v="22"/>
    <n v="10"/>
    <n v="2"/>
    <n v="2"/>
    <n v="2"/>
    <n v="2"/>
    <n v="1"/>
    <x v="6"/>
    <x v="4"/>
    <s v="Special"/>
    <n v="4"/>
    <n v="6"/>
    <x v="0"/>
    <s v="Normal"/>
    <s v="Statut"/>
    <n v="0"/>
    <n v="6"/>
    <s v="Empty"/>
    <s v="Eau"/>
    <m/>
    <m/>
    <m/>
    <s v="Empty"/>
    <s v="Eau"/>
    <m/>
    <m/>
    <m/>
    <s v="Froussardine_(Forme_Solitaire)-SL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Vorastérie"/>
    <s v="De l'eau est projetée avec force sur l'ennemi."/>
    <s v="Le lanceur pousse un cri tout mimi pour tromper la vigilance de l'ennemi et baisser son Attaque de 1 niveau."/>
  </r>
  <r>
    <n v="307"/>
    <n v="747"/>
    <s v="Eau Poison"/>
    <x v="221"/>
    <x v="2"/>
    <x v="0"/>
    <n v="25"/>
    <n v="11"/>
    <n v="5"/>
    <n v="6"/>
    <n v="4"/>
    <n v="5"/>
    <n v="3"/>
    <x v="10"/>
    <x v="6"/>
    <s v="Physique"/>
    <n v="2"/>
    <n v="6"/>
    <x v="18"/>
    <s v="Vol"/>
    <s v="Physique"/>
    <n v="4"/>
    <n v="6"/>
    <s v="Empty"/>
    <s v="Poison"/>
    <m/>
    <m/>
    <m/>
    <s v="Empty"/>
    <s v="Eau"/>
    <m/>
    <m/>
    <m/>
    <s v="Vorastérie-SL.png"/>
    <s v="1/2"/>
    <s v="1/2"/>
    <n v="1"/>
    <s v="1/2"/>
    <n v="2"/>
    <s v="1/2"/>
    <s v="1/2"/>
    <s v="1/2"/>
    <s v="1/2"/>
    <n v="1"/>
    <n v="1"/>
    <s v="1/2"/>
    <n v="2"/>
    <n v="1"/>
    <n v="2"/>
    <n v="1"/>
    <n v="1"/>
    <n v="1"/>
    <s v="1-3"/>
    <s v="4-6"/>
    <s v=""/>
    <s v=""/>
    <m/>
    <s v="Prédastérie"/>
    <s v="Un dard toxique qui transperce l'ennemi. Empoisonne avec une precision de 2. Le poison fait perdre 6 PV chaque tour"/>
    <s v="Frappe l'ennemi d'un bec pointu ou d'une corne pour infliger des dégâts."/>
  </r>
  <r>
    <n v="340"/>
    <n v="755"/>
    <s v="Fée Plante"/>
    <x v="222"/>
    <x v="8"/>
    <x v="9"/>
    <n v="20"/>
    <n v="3"/>
    <n v="3"/>
    <n v="5"/>
    <n v="6"/>
    <n v="7"/>
    <n v="3"/>
    <x v="29"/>
    <x v="1"/>
    <s v="Special"/>
    <n v="2"/>
    <n v="6"/>
    <x v="69"/>
    <s v="Spectre"/>
    <s v="Physique"/>
    <n v="3"/>
    <n v="6"/>
    <s v="Empty"/>
    <s v="Plante"/>
    <m/>
    <m/>
    <m/>
    <s v="Empty"/>
    <s v="Fee"/>
    <m/>
    <m/>
    <m/>
    <s v="Spododo-SL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s v="Lampignon"/>
    <s v="Une attaque qui convertit 50% des dégâts infligés en PV pour le lanceur."/>
    <s v="Le lanceur attaque l'ennemi en poussant un cri terrifiant. Apeure avec une precision de 2 empechant l'adversaire d'attaquer ce tour."/>
  </r>
  <r>
    <n v="341"/>
    <n v="756"/>
    <s v="Fée Plante"/>
    <x v="223"/>
    <x v="8"/>
    <x v="9"/>
    <n v="30"/>
    <n v="7"/>
    <n v="4"/>
    <n v="8"/>
    <n v="9"/>
    <n v="10"/>
    <n v="1"/>
    <x v="29"/>
    <x v="1"/>
    <s v="Special"/>
    <n v="2"/>
    <n v="6"/>
    <x v="69"/>
    <s v="Spectre"/>
    <s v="Physique"/>
    <n v="3"/>
    <n v="6"/>
    <s v="Empty"/>
    <s v="Plante"/>
    <m/>
    <m/>
    <m/>
    <s v="Empty"/>
    <s v="Fee"/>
    <m/>
    <m/>
    <m/>
    <s v="Lampignon-SL.png"/>
    <n v="2"/>
    <s v="1/2"/>
    <n v="0"/>
    <s v="1/2"/>
    <s v="1/2"/>
    <n v="1"/>
    <n v="2"/>
    <n v="2"/>
    <n v="1"/>
    <n v="1"/>
    <s v="1/2"/>
    <n v="4"/>
    <n v="1"/>
    <n v="1"/>
    <s v="1/2"/>
    <n v="1"/>
    <s v="1/2"/>
    <n v="2"/>
    <s v="1-3"/>
    <s v="4-6"/>
    <s v=""/>
    <s v=""/>
    <m/>
    <s v="Tritox"/>
    <s v="Une attaque qui convertit 50% des dégâts infligés en PV pour le lanceur."/>
    <s v="Le lanceur attaque l'ennemi en poussant un cri terrifiant. Apeure avec une precision de 2 empechant l'adversaire d'attaquer ce tour."/>
  </r>
  <r>
    <n v="244"/>
    <n v="757"/>
    <s v="Feu Poison"/>
    <x v="224"/>
    <x v="1"/>
    <x v="0"/>
    <n v="24"/>
    <n v="19"/>
    <n v="4"/>
    <n v="4"/>
    <n v="7"/>
    <n v="4"/>
    <n v="2"/>
    <x v="45"/>
    <x v="6"/>
    <s v="Statut"/>
    <n v="0"/>
    <n v="5"/>
    <x v="17"/>
    <s v="Normal"/>
    <s v="Physique"/>
    <n v="4"/>
    <n v="6"/>
    <s v="Empty"/>
    <s v="Poison"/>
    <m/>
    <m/>
    <m/>
    <s v="Empty"/>
    <s v="Feu"/>
    <m/>
    <m/>
    <m/>
    <s v="Tritox-SL.png"/>
    <s v="1/2"/>
    <s v="1/2"/>
    <n v="1"/>
    <n v="2"/>
    <n v="1"/>
    <s v="1/4"/>
    <s v="1/2"/>
    <s v="1/2"/>
    <s v="1/4"/>
    <n v="1"/>
    <s v="1/4"/>
    <s v="1/2"/>
    <n v="2"/>
    <n v="2"/>
    <n v="4"/>
    <n v="1"/>
    <n v="1"/>
    <n v="1"/>
    <s v="1-3"/>
    <s v="4-6"/>
    <s v=""/>
    <s v=""/>
    <m/>
    <s v="Malamandre"/>
    <s v="Un nuage de gaz toxique est projeté au visage de l’ennemi pour l’empoisonner et lui fait perdre 6 des PV chaque tour."/>
    <s v="Lacère l'ennemi avec des griffes acérées pour lui infliger des dégâts."/>
  </r>
  <r>
    <n v="94"/>
    <n v="759"/>
    <s v="Combat Normal"/>
    <x v="225"/>
    <x v="9"/>
    <x v="5"/>
    <n v="35"/>
    <n v="12"/>
    <n v="7"/>
    <n v="5"/>
    <n v="4"/>
    <n v="5"/>
    <n v="2"/>
    <x v="0"/>
    <x v="0"/>
    <s v="Physique"/>
    <n v="4"/>
    <n v="6"/>
    <x v="13"/>
    <s v="Normal"/>
    <s v="Statut"/>
    <n v="0"/>
    <n v="6"/>
    <s v="Empty"/>
    <s v="Normal"/>
    <m/>
    <m/>
    <m/>
    <s v="Empty"/>
    <s v="Combat"/>
    <m/>
    <m/>
    <m/>
    <s v="Nounourson-SL.png"/>
    <n v="1"/>
    <n v="2"/>
    <n v="1"/>
    <n v="1"/>
    <n v="1"/>
    <n v="2"/>
    <n v="1"/>
    <n v="1"/>
    <s v="1/2"/>
    <n v="1"/>
    <n v="1"/>
    <n v="1"/>
    <n v="2"/>
    <s v="1/2"/>
    <n v="1"/>
    <n v="0"/>
    <s v="1/2"/>
    <n v="2"/>
    <s v="1-3"/>
    <s v="4-6"/>
    <s v=""/>
    <s v=""/>
    <m/>
    <s v="Chelours"/>
    <s v="Le lanceur charge l'ennemi et le percute de tout son poids."/>
    <s v="Le lanceur fait les gros yeux à l'ennemi pour l'intimider et baisser sa Défense de 1 niveau."/>
  </r>
  <r>
    <n v="52"/>
    <n v="761"/>
    <s v="Plante Plante"/>
    <x v="226"/>
    <x v="0"/>
    <x v="9"/>
    <n v="21"/>
    <n v="8"/>
    <n v="3"/>
    <n v="3"/>
    <n v="3"/>
    <n v="3"/>
    <n v="4"/>
    <x v="60"/>
    <x v="0"/>
    <s v="Statut"/>
    <n v="0"/>
    <n v="0"/>
    <x v="81"/>
    <s v="Normal"/>
    <s v="Statut"/>
    <n v="0"/>
    <n v="0"/>
    <s v="Empty"/>
    <s v="Plante"/>
    <m/>
    <m/>
    <m/>
    <s v="Empty"/>
    <s v="Plante"/>
    <m/>
    <m/>
    <m/>
    <s v="Croquine-SL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2 super bonbons en"/>
    <s v="Candine"/>
    <s v="Le lanceur barbote et éclabousse les environs. Cette capacité n’a aucun effet."/>
    <s v="L'ennemi se lie d'amitié avec le lanceur et perd sa combativité, diminuant son Attaque de 1 niveau"/>
  </r>
  <r>
    <n v="53"/>
    <n v="762"/>
    <s v="Plante Plante"/>
    <x v="227"/>
    <x v="0"/>
    <x v="9"/>
    <n v="26"/>
    <n v="15"/>
    <n v="4"/>
    <n v="4"/>
    <n v="4"/>
    <n v="4"/>
    <n v="2"/>
    <x v="94"/>
    <x v="0"/>
    <s v="Physique"/>
    <n v="2"/>
    <n v="4"/>
    <x v="82"/>
    <s v="Normal"/>
    <s v="Statut"/>
    <n v="0"/>
    <n v="0"/>
    <s v="Empty"/>
    <s v="Plante"/>
    <m/>
    <m/>
    <m/>
    <s v="Empty"/>
    <s v="Plante"/>
    <m/>
    <m/>
    <m/>
    <s v="Candine-SL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&quot;Ecrasement&quot; en"/>
    <s v="Sucreine"/>
    <s v="Gifle rapidement l'ennemi 2 fois.  3 gifles supplementaires se lance avec une precision 3."/>
    <s v="Le lanceur barbote et éclabousse les environs. Cette capacité n’a aucun effet."/>
  </r>
  <r>
    <n v="343"/>
    <n v="766"/>
    <s v="Combat Combat"/>
    <x v="228"/>
    <x v="9"/>
    <x v="10"/>
    <n v="50"/>
    <n v="20"/>
    <n v="12"/>
    <n v="9"/>
    <n v="4"/>
    <n v="6"/>
    <n v="0"/>
    <x v="0"/>
    <x v="0"/>
    <s v="Physique"/>
    <n v="4"/>
    <n v="6"/>
    <x v="13"/>
    <s v="Normal"/>
    <s v="Statut"/>
    <n v="0"/>
    <n v="6"/>
    <s v="Empty"/>
    <s v="Combat"/>
    <m/>
    <m/>
    <m/>
    <s v="Empty"/>
    <s v="Combat"/>
    <m/>
    <m/>
    <m/>
    <s v="Quartermac-SL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Sovkipou"/>
    <s v="Le lanceur charge l'ennemi et le percute de tout son poids."/>
    <s v="Le lanceur fait les gros yeux à l'ennemi pour l'intimider et baisser sa Défense de 1 niveau."/>
  </r>
  <r>
    <n v="232"/>
    <n v="767"/>
    <s v="Eau Insecte"/>
    <x v="229"/>
    <x v="2"/>
    <x v="4"/>
    <n v="12"/>
    <n v="20"/>
    <n v="3"/>
    <n v="4"/>
    <n v="2"/>
    <n v="3"/>
    <n v="1"/>
    <x v="95"/>
    <x v="7"/>
    <s v="Special"/>
    <n v="5"/>
    <n v="6"/>
    <x v="10"/>
    <s v="Sol"/>
    <s v="Statut"/>
    <n v="0"/>
    <n v="6"/>
    <s v="Empty"/>
    <s v="Insecte"/>
    <m/>
    <m/>
    <m/>
    <s v="Empty"/>
    <s v="Eau"/>
    <m/>
    <m/>
    <m/>
    <s v="Sovkipou-SL.png"/>
    <s v="1/2"/>
    <s v="1/2"/>
    <n v="1"/>
    <s v="1/2"/>
    <n v="2"/>
    <n v="1"/>
    <n v="1"/>
    <s v="1/2"/>
    <n v="1"/>
    <n v="1"/>
    <n v="1"/>
    <n v="1"/>
    <n v="1"/>
    <n v="2"/>
    <s v="1/2"/>
    <n v="1"/>
    <n v="1"/>
    <n v="2"/>
    <s v="1-3"/>
    <s v="4-6"/>
    <s v=""/>
    <s v=""/>
    <m/>
    <s v="Sarmuraï"/>
    <s v="Le lanceur se débat de toutes ses forces, et baisse l'Attaque Spéciale de 2 niveaux. Touche tous les adversaires."/>
    <s v="Lance du sable au visage de l'ennemi pour baisser sa Précision de 1."/>
  </r>
  <r>
    <n v="156"/>
    <n v="771"/>
    <s v="Eau Eau"/>
    <x v="230"/>
    <x v="2"/>
    <x v="3"/>
    <n v="27"/>
    <n v="1"/>
    <n v="6"/>
    <n v="13"/>
    <n v="3"/>
    <n v="13"/>
    <n v="1"/>
    <x v="8"/>
    <x v="0"/>
    <s v="Statut"/>
    <n v="0"/>
    <n v="0"/>
    <x v="83"/>
    <s v="Eau"/>
    <s v="Statut"/>
    <n v="0"/>
    <n v="0"/>
    <s v="Empty"/>
    <s v="Eau"/>
    <m/>
    <m/>
    <m/>
    <s v="Empty"/>
    <s v="Eau"/>
    <m/>
    <m/>
    <m/>
    <s v="Concombaffe-SL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Type:0"/>
    <s v="Le lanceur contracte tous ses muscles pour augmenter sa Défense. Augmente la defense de 1 niveau."/>
    <s v="Asperge d'eau les alentours. Baisse la puissance des attaques de type Feu de 50% pendant cinq tours."/>
  </r>
  <r>
    <n v="382"/>
    <n v="773"/>
    <s v="Normal Normal"/>
    <x v="231"/>
    <x v="4"/>
    <x v="5"/>
    <n v="47"/>
    <n v="23"/>
    <n v="9"/>
    <n v="9"/>
    <n v="9"/>
    <n v="9"/>
    <n v="0"/>
    <x v="96"/>
    <x v="0"/>
    <s v="Physique"/>
    <n v="12"/>
    <n v="6"/>
    <x v="84"/>
    <s v="Psy"/>
    <s v="Statut"/>
    <n v="0"/>
    <n v="6"/>
    <s v="Empty"/>
    <s v="Normal"/>
    <m/>
    <m/>
    <m/>
    <s v="Empty"/>
    <s v="Normal"/>
    <m/>
    <m/>
    <m/>
    <s v="Silvallié-SL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m/>
    <s v="Le Pokémon s'entoure d'une puissante énergie avant de foncer sur sa cible. Le type de la capacité dépend de l'objet ROM equipe."/>
    <s v="Le lanceur empêche l’ennemi de récupérer des PV à l’aide de capacités, talents ou objets tenus, pendant cinq tours."/>
  </r>
  <r>
    <n v="347"/>
    <n v="776"/>
    <s v="Dragon Feu"/>
    <x v="232"/>
    <x v="14"/>
    <x v="1"/>
    <n v="30"/>
    <n v="9"/>
    <n v="7"/>
    <n v="13"/>
    <n v="9"/>
    <n v="8"/>
    <n v="1"/>
    <x v="4"/>
    <x v="2"/>
    <s v="Special"/>
    <n v="4"/>
    <n v="6"/>
    <x v="36"/>
    <s v="Normal"/>
    <s v="Physique"/>
    <n v="4"/>
    <n v="6"/>
    <s v="Empty"/>
    <s v="Feu"/>
    <m/>
    <m/>
    <m/>
    <s v="Empty"/>
    <s v="Dragon"/>
    <m/>
    <m/>
    <m/>
    <s v="Boumata-SL.png"/>
    <s v="1/2"/>
    <n v="1"/>
    <n v="2"/>
    <n v="1"/>
    <s v="1/2"/>
    <n v="1"/>
    <s v="1/4"/>
    <n v="1"/>
    <s v="1/2"/>
    <n v="1"/>
    <s v="1/4"/>
    <n v="1"/>
    <n v="1"/>
    <n v="2"/>
    <n v="2"/>
    <n v="1"/>
    <n v="1"/>
    <n v="1"/>
    <s v="1-3"/>
    <s v="4-6"/>
    <s v=""/>
    <s v=""/>
    <m/>
    <s v="Togedemaru"/>
    <s v="L'ennemi est attaqué par une faible flamme. Brûle l'ennemi avec une precision de 1 qui réduit son attaque de moitié et fait perdre 3 PV par tour."/>
    <s v="Le lanceur charge l'ennemi et le percute de tout son poids."/>
  </r>
  <r>
    <n v="348"/>
    <n v="777"/>
    <s v="Acier Électrik"/>
    <x v="233"/>
    <x v="11"/>
    <x v="6"/>
    <n v="32"/>
    <n v="24"/>
    <n v="9"/>
    <n v="6"/>
    <n v="4"/>
    <n v="7"/>
    <n v="3"/>
    <x v="0"/>
    <x v="0"/>
    <s v="Physique"/>
    <n v="4"/>
    <n v="6"/>
    <x v="15"/>
    <s v="Electrik"/>
    <s v="Special"/>
    <n v="4"/>
    <n v="6"/>
    <s v="Empty"/>
    <s v="Electrik"/>
    <m/>
    <m/>
    <m/>
    <s v="Empty"/>
    <s v="Acier"/>
    <m/>
    <m/>
    <m/>
    <s v="Togedemaru-SL.png"/>
    <s v="1/4"/>
    <n v="2"/>
    <s v="1/2"/>
    <n v="1"/>
    <s v="1/2"/>
    <s v="1/2"/>
    <n v="2"/>
    <s v="1/2"/>
    <s v="1/2"/>
    <s v="1/2"/>
    <s v="1/2"/>
    <n v="0"/>
    <s v="1/2"/>
    <s v="1/2"/>
    <n v="4"/>
    <n v="1"/>
    <n v="1"/>
    <s v="1/4"/>
    <s v="1-3"/>
    <s v="4-6"/>
    <s v=""/>
    <s v=""/>
    <m/>
    <s v="Mimiqui"/>
    <s v="Le lanceur charge l'ennemi et le percute de tout son poids."/>
    <s v="Une décharge électrique tombe sur l'ennemi. Paralyse avec une precision de 1. La paralysie empeche d'attaquer sur 1-2."/>
  </r>
  <r>
    <n v="360"/>
    <n v="781"/>
    <s v="Plante Spectre"/>
    <x v="234"/>
    <x v="0"/>
    <x v="16"/>
    <n v="35"/>
    <n v="10"/>
    <n v="13"/>
    <n v="10"/>
    <n v="8"/>
    <n v="9"/>
    <n v="0"/>
    <x v="97"/>
    <x v="9"/>
    <s v="Statut"/>
    <n v="0"/>
    <n v="6"/>
    <x v="25"/>
    <s v="Plante"/>
    <s v="Special"/>
    <n v="2"/>
    <n v="6"/>
    <s v="Empty"/>
    <s v="Spectre"/>
    <m/>
    <m/>
    <m/>
    <s v="Empty"/>
    <s v="Plante"/>
    <m/>
    <m/>
    <m/>
    <s v="Sinistrail-SL.png"/>
    <n v="1"/>
    <n v="0"/>
    <n v="1"/>
    <s v="1/2"/>
    <s v="1/2"/>
    <n v="1"/>
    <n v="2"/>
    <n v="2"/>
    <n v="1"/>
    <n v="0"/>
    <s v="1/2"/>
    <n v="1"/>
    <n v="1"/>
    <n v="1"/>
    <s v="1/2"/>
    <n v="2"/>
    <n v="2"/>
    <n v="2"/>
    <s v="1-3"/>
    <s v="4-6"/>
    <s v=""/>
    <s v=""/>
    <m/>
    <s v="Bébécaille"/>
    <s v="Le Pokémon utilisant Passe-Passe échange son objet tenu avec celui de sa cible. Echoue si les 2 pokemons n'ont pas d'objets."/>
    <s v="Une attaque qui convertit 50% des dégâts infligés en PV pour le lanceur."/>
  </r>
  <r>
    <n v="392"/>
    <n v="782"/>
    <s v="Dragon Dragon"/>
    <x v="235"/>
    <x v="14"/>
    <x v="14"/>
    <n v="22"/>
    <n v="11"/>
    <n v="5"/>
    <n v="6"/>
    <n v="4"/>
    <n v="4"/>
    <n v="0"/>
    <x v="0"/>
    <x v="0"/>
    <s v="Physique"/>
    <n v="4"/>
    <n v="6"/>
    <x v="13"/>
    <s v="Normal"/>
    <s v="Statut"/>
    <n v="0"/>
    <n v="6"/>
    <s v="Empty"/>
    <s v="Dragon"/>
    <m/>
    <m/>
    <m/>
    <s v="Empty"/>
    <s v="Dragon"/>
    <m/>
    <m/>
    <m/>
    <s v="Bébécaille-SL.png"/>
    <n v="1"/>
    <n v="1"/>
    <n v="2"/>
    <s v="1/2"/>
    <s v="1/2"/>
    <n v="2"/>
    <s v="1/2"/>
    <n v="2"/>
    <n v="1"/>
    <n v="1"/>
    <s v="1/2"/>
    <n v="1"/>
    <n v="1"/>
    <n v="1"/>
    <n v="1"/>
    <n v="1"/>
    <n v="1"/>
    <n v="1"/>
    <s v="1-3"/>
    <s v="4-6"/>
    <s v=""/>
    <s v=""/>
    <m/>
    <s v="Écaïd"/>
    <s v="Le lanceur charge l'ennemi et le percute de tout son poids."/>
    <s v="Le lanceur fait les gros yeux à l'ennemi pour l'intimider et baisser sa Défense de 1 niveau."/>
  </r>
  <r>
    <n v="1"/>
    <n v="810"/>
    <s v="Plante Plante"/>
    <x v="236"/>
    <x v="0"/>
    <x v="9"/>
    <n v="25"/>
    <n v="16"/>
    <n v="6"/>
    <n v="5"/>
    <n v="4"/>
    <n v="4"/>
    <n v="0"/>
    <x v="3"/>
    <x v="0"/>
    <s v="Physique"/>
    <n v="4"/>
    <n v="6"/>
    <x v="0"/>
    <s v="Normal"/>
    <s v="Statut"/>
    <n v="0"/>
    <n v="6"/>
    <s v="Empty"/>
    <s v="Plante"/>
    <m/>
    <m/>
    <m/>
    <s v="Empty"/>
    <s v="Plante"/>
    <m/>
    <m/>
    <m/>
    <s v="Ouistempo-EB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2 super bonbons en"/>
    <s v="Badabouin"/>
    <s v="Lacère l'ennemi avec des griffes acérées pour lui infliger des dégâts."/>
    <s v="Le lanceur pousse un cri tout mimi pour tromper la vigilance de l'ennemi et baisser son Attaque de 1 niveau."/>
  </r>
  <r>
    <n v="2"/>
    <n v="811"/>
    <s v="Plante Plante"/>
    <x v="237"/>
    <x v="0"/>
    <x v="9"/>
    <n v="35"/>
    <n v="20"/>
    <n v="8"/>
    <n v="7"/>
    <n v="5"/>
    <n v="6"/>
    <n v="0"/>
    <x v="84"/>
    <x v="0"/>
    <s v="Physique"/>
    <n v="4"/>
    <n v="5"/>
    <x v="17"/>
    <s v="Normal"/>
    <s v="Physique"/>
    <n v="4"/>
    <n v="6"/>
    <s v="Empty"/>
    <s v="Plante"/>
    <m/>
    <m/>
    <m/>
    <s v="Empty"/>
    <s v="Plante"/>
    <m/>
    <m/>
    <m/>
    <s v="Badabouin-EB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s v="Evolue avec 2 super bonbons en"/>
    <s v="Gorythmic"/>
    <s v="Le lanceur frappe l'ennemi deux fois d'affilée à l'aide de sa queue, de lianes ou d'un autre membre."/>
    <s v="Lacère l'ennemi avec des griffes acérées pour lui infliger des dégâts."/>
  </r>
  <r>
    <n v="3"/>
    <n v="812"/>
    <s v="Plante Plante"/>
    <x v="238"/>
    <x v="0"/>
    <x v="9"/>
    <n v="50"/>
    <n v="21"/>
    <n v="12"/>
    <n v="9"/>
    <n v="6"/>
    <n v="7"/>
    <n v="0"/>
    <x v="98"/>
    <x v="1"/>
    <s v="Physique"/>
    <n v="8"/>
    <n v="6"/>
    <x v="85"/>
    <s v="Normal"/>
    <s v="Physique"/>
    <n v="4"/>
    <n v="5"/>
    <s v="Empty"/>
    <s v="Plante"/>
    <m/>
    <m/>
    <m/>
    <s v="Empty"/>
    <s v="Plante"/>
    <m/>
    <m/>
    <m/>
    <s v="Gorythmic-EB.png"/>
    <n v="1"/>
    <n v="1"/>
    <n v="1"/>
    <s v="1/2"/>
    <s v="1/2"/>
    <n v="1"/>
    <n v="2"/>
    <n v="2"/>
    <n v="2"/>
    <n v="1"/>
    <s v="1/2"/>
    <n v="2"/>
    <n v="1"/>
    <n v="1"/>
    <s v="1/2"/>
    <n v="1"/>
    <n v="1"/>
    <n v="2"/>
    <s v="1-3"/>
    <s v="4-6"/>
    <s v=""/>
    <s v=""/>
    <m/>
    <s v="Flambino"/>
    <s v="Le lanceur bat son tambour pour en diriger les racines sur la cible, l'attaquer, et baisser sa Vitesse de 1 niveau."/>
    <s v="Le lanceur frappe l'ennemi deux fois d'affilée à l'aide de sa queue, de lianes ou d'un autre membre."/>
  </r>
  <r>
    <n v="4"/>
    <n v="813"/>
    <s v="Feu Feu"/>
    <x v="239"/>
    <x v="1"/>
    <x v="1"/>
    <n v="25"/>
    <n v="17"/>
    <n v="7"/>
    <n v="4"/>
    <n v="4"/>
    <n v="4"/>
    <n v="0"/>
    <x v="0"/>
    <x v="0"/>
    <s v="Physique"/>
    <n v="4"/>
    <n v="6"/>
    <x v="0"/>
    <s v="Normal"/>
    <s v="Statut"/>
    <n v="0"/>
    <n v="6"/>
    <s v="Empty"/>
    <s v="Feu"/>
    <m/>
    <m/>
    <m/>
    <s v="Empty"/>
    <s v="Feu"/>
    <m/>
    <m/>
    <m/>
    <s v="Flambino-E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Lapyro"/>
    <s v="Le lanceur charge l'ennemi et le percute de tout son poids."/>
    <s v="Le lanceur pousse un cri tout mimi pour tromper la vigilance de l'ennemi et baisser son Attaque de 1 niveau."/>
  </r>
  <r>
    <n v="5"/>
    <n v="814"/>
    <s v="Feu Feu"/>
    <x v="240"/>
    <x v="1"/>
    <x v="1"/>
    <n v="32"/>
    <n v="23"/>
    <n v="8"/>
    <n v="6"/>
    <n v="5"/>
    <n v="6"/>
    <n v="0"/>
    <x v="0"/>
    <x v="0"/>
    <s v="Physique"/>
    <n v="4"/>
    <n v="6"/>
    <x v="0"/>
    <s v="Normal"/>
    <s v="Statut"/>
    <n v="0"/>
    <n v="6"/>
    <s v="Empty"/>
    <s v="Feu"/>
    <m/>
    <m/>
    <m/>
    <s v="Empty"/>
    <s v="Feu"/>
    <m/>
    <m/>
    <m/>
    <s v="Lapyro-E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s v="Evolue avec 2 super bonbons en"/>
    <s v="Pyrobut"/>
    <s v="Le lanceur charge l'ennemi et le percute de tout son poids."/>
    <s v="Le lanceur pousse un cri tout mimi pour tromper la vigilance de l'ennemi et baisser son Attaque de 1 niveau."/>
  </r>
  <r>
    <n v="6"/>
    <n v="815"/>
    <s v="Feu Feu"/>
    <x v="241"/>
    <x v="1"/>
    <x v="1"/>
    <n v="40"/>
    <n v="29"/>
    <n v="11"/>
    <n v="7"/>
    <n v="6"/>
    <n v="7"/>
    <n v="0"/>
    <x v="99"/>
    <x v="2"/>
    <s v="Physique"/>
    <n v="12"/>
    <n v="5"/>
    <x v="86"/>
    <s v="Normal"/>
    <s v="Physique"/>
    <n v="3"/>
    <n v="6"/>
    <s v="Empty"/>
    <s v="Feu"/>
    <m/>
    <m/>
    <m/>
    <s v="Empty"/>
    <s v="Feu"/>
    <m/>
    <m/>
    <m/>
    <s v="Pyrobut-EB.png"/>
    <s v="1/2"/>
    <n v="1"/>
    <n v="1"/>
    <n v="2"/>
    <n v="1"/>
    <s v="1/2"/>
    <s v="1/2"/>
    <s v="1/2"/>
    <s v="1/2"/>
    <n v="1"/>
    <s v="1/2"/>
    <n v="1"/>
    <n v="1"/>
    <n v="2"/>
    <n v="2"/>
    <n v="1"/>
    <n v="1"/>
    <n v="1"/>
    <s v="1-3"/>
    <s v="4-6"/>
    <s v=""/>
    <s v=""/>
    <m/>
    <s v="Larméléon"/>
    <s v="Le lanceur attaque avec un ballon fait à partir d'un caillou enflammé. Brûle l'ennemi avec une precision de 1 qui réduit son attaque de moitié et fait perdre 3 PV par tour."/>
    <s v="Une attaque capable de toucher un ennemi qui utilise une capacité comme Détection ou Abri. Annule l’effet de ces capacités."/>
  </r>
  <r>
    <n v="7"/>
    <n v="816"/>
    <s v="Eau Eau"/>
    <x v="242"/>
    <x v="2"/>
    <x v="3"/>
    <n v="25"/>
    <n v="17"/>
    <n v="4"/>
    <n v="4"/>
    <n v="7"/>
    <n v="4"/>
    <n v="0"/>
    <x v="40"/>
    <x v="0"/>
    <s v="Physique"/>
    <n v="4"/>
    <n v="6"/>
    <x v="0"/>
    <s v="Normal"/>
    <s v="Statut"/>
    <n v="0"/>
    <n v="6"/>
    <s v="Empty"/>
    <s v="Eau"/>
    <m/>
    <m/>
    <m/>
    <s v="Empty"/>
    <s v="Eau"/>
    <m/>
    <m/>
    <m/>
    <s v="Larméléon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Arrozard"/>
    <s v="Écrase l'ennemi avec les pattes avant ou la queue, par exemple."/>
    <s v="Le lanceur pousse un cri tout mimi pour tromper la vigilance de l'ennemi et baisser son Attaque de 1 niveau."/>
  </r>
  <r>
    <n v="8"/>
    <n v="817"/>
    <s v="Eau Eau"/>
    <x v="243"/>
    <x v="2"/>
    <x v="3"/>
    <n v="32"/>
    <n v="22"/>
    <n v="6"/>
    <n v="5"/>
    <n v="9"/>
    <n v="5"/>
    <n v="0"/>
    <x v="0"/>
    <x v="0"/>
    <s v="Physique"/>
    <n v="4"/>
    <n v="6"/>
    <x v="0"/>
    <s v="Normal"/>
    <s v="Statut"/>
    <n v="0"/>
    <n v="6"/>
    <s v="Empty"/>
    <s v="Eau"/>
    <m/>
    <m/>
    <m/>
    <s v="Empty"/>
    <s v="Eau"/>
    <m/>
    <m/>
    <m/>
    <s v="Arrozard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Lézargus"/>
    <s v="Le lanceur charge l'ennemi et le percute de tout son poids."/>
    <s v="Le lanceur pousse un cri tout mimi pour tromper la vigilance de l'ennemi et baisser son Attaque de 1 niveau."/>
  </r>
  <r>
    <n v="9"/>
    <n v="818"/>
    <s v="Eau Eau"/>
    <x v="244"/>
    <x v="2"/>
    <x v="3"/>
    <n v="35"/>
    <n v="30"/>
    <n v="8"/>
    <n v="6"/>
    <n v="12"/>
    <n v="6"/>
    <n v="0"/>
    <x v="100"/>
    <x v="4"/>
    <s v="Special"/>
    <n v="8"/>
    <n v="6"/>
    <x v="87"/>
    <s v="Vol"/>
    <s v="Physique"/>
    <n v="6"/>
    <n v="6"/>
    <s v="Empty"/>
    <s v="Eau"/>
    <m/>
    <m/>
    <m/>
    <s v="Empty"/>
    <s v="Eau"/>
    <m/>
    <m/>
    <m/>
    <s v="Lézargus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m/>
    <s v="Rongourmand"/>
    <s v="Le lanceur parvient toujours à viser la cible voulue, en ignorant l'effet des talents et des capacités capables de détourner les attaques."/>
    <s v="Attaque agile. Si le lanceur ne tient pas d'objet, sa puissance est multipliee par 2."/>
  </r>
  <r>
    <n v="24"/>
    <n v="819"/>
    <s v="Normal Normal"/>
    <x v="245"/>
    <x v="4"/>
    <x v="5"/>
    <n v="35"/>
    <n v="6"/>
    <n v="5"/>
    <n v="5"/>
    <n v="3"/>
    <n v="3"/>
    <n v="5"/>
    <x v="0"/>
    <x v="0"/>
    <s v="Physique"/>
    <n v="4"/>
    <n v="6"/>
    <x v="3"/>
    <s v="Normal"/>
    <s v="Statut"/>
    <n v="0"/>
    <n v="6"/>
    <s v="Empty"/>
    <s v="Normal"/>
    <m/>
    <m/>
    <m/>
    <s v="Empty"/>
    <s v="Normal"/>
    <m/>
    <m/>
    <m/>
    <s v="Rongourmand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Rongrigou"/>
    <s v="Le lanceur charge l'ennemi et le percute de tout son poids."/>
    <s v="Le lanceur remue son adorable queue pour tromper la vigilance de l'ennemi et baisser sa Défense de 1 niveau."/>
  </r>
  <r>
    <n v="25"/>
    <n v="820"/>
    <s v="Normal Normal"/>
    <x v="246"/>
    <x v="4"/>
    <x v="5"/>
    <n v="60"/>
    <n v="5"/>
    <n v="9"/>
    <n v="9"/>
    <n v="5"/>
    <n v="7"/>
    <n v="1"/>
    <x v="33"/>
    <x v="0"/>
    <s v="Physique"/>
    <n v="6"/>
    <n v="6"/>
    <x v="3"/>
    <s v="Normal"/>
    <s v="Statut"/>
    <n v="0"/>
    <n v="6"/>
    <s v="Empty"/>
    <s v="Normal"/>
    <m/>
    <m/>
    <m/>
    <s v="Empty"/>
    <s v="Normal"/>
    <m/>
    <m/>
    <m/>
    <s v="Rongrigou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s v="Minisange"/>
    <s v="Le lanceur s'approche de la cible avec un air angélique afin de dérober l'objet qu'elle tient."/>
    <s v="Le lanceur remue son adorable queue pour tromper la vigilance de l'ennemi et baisser sa Défense de 1 niveau."/>
  </r>
  <r>
    <n v="21"/>
    <n v="821"/>
    <s v="Vol Vol"/>
    <x v="247"/>
    <x v="13"/>
    <x v="2"/>
    <n v="19"/>
    <n v="14"/>
    <n v="4"/>
    <n v="3"/>
    <n v="3"/>
    <n v="3"/>
    <n v="5"/>
    <x v="14"/>
    <x v="3"/>
    <s v="Physique"/>
    <n v="4"/>
    <n v="6"/>
    <x v="13"/>
    <s v="Normal"/>
    <s v="Statut"/>
    <n v="0"/>
    <n v="6"/>
    <s v="Empty"/>
    <s v="Vol"/>
    <m/>
    <m/>
    <m/>
    <s v="Empty"/>
    <s v="Vol"/>
    <m/>
    <m/>
    <m/>
    <s v="Minisange-EB.png"/>
    <n v="1"/>
    <s v="1/2"/>
    <n v="1"/>
    <n v="1"/>
    <n v="2"/>
    <n v="1"/>
    <n v="1"/>
    <n v="2"/>
    <s v="1/2"/>
    <n v="1"/>
    <s v="1/2"/>
    <n v="1"/>
    <n v="1"/>
    <n v="2"/>
    <n v="0"/>
    <n v="1"/>
    <n v="1"/>
    <n v="1"/>
    <s v="1-3"/>
    <s v="4-6"/>
    <s v=""/>
    <s v=""/>
    <s v="Evolue avec 2 super bonbons en"/>
    <s v="Bleuseille"/>
    <s v="Frappe l'ennemi d'un bec pointu ou d'une corne pour infliger des dégâts."/>
    <s v="Le lanceur fait les gros yeux à l'ennemi pour l'intimider et baisser sa Défense de 1 niveau."/>
  </r>
  <r>
    <n v="22"/>
    <n v="822"/>
    <s v="Vol Vol"/>
    <x v="248"/>
    <x v="13"/>
    <x v="2"/>
    <n v="34"/>
    <n v="19"/>
    <n v="6"/>
    <n v="5"/>
    <n v="4"/>
    <n v="5"/>
    <n v="2"/>
    <x v="14"/>
    <x v="3"/>
    <s v="Physique"/>
    <n v="4"/>
    <n v="6"/>
    <x v="13"/>
    <s v="Normal"/>
    <s v="Statut"/>
    <n v="0"/>
    <n v="6"/>
    <s v="Empty"/>
    <s v="Vol"/>
    <m/>
    <m/>
    <m/>
    <s v="Empty"/>
    <s v="Vol"/>
    <m/>
    <m/>
    <m/>
    <s v="Bleuseille-EB.png"/>
    <n v="1"/>
    <s v="1/2"/>
    <n v="1"/>
    <n v="1"/>
    <n v="2"/>
    <n v="1"/>
    <n v="1"/>
    <n v="2"/>
    <s v="1/2"/>
    <n v="1"/>
    <s v="1/2"/>
    <n v="1"/>
    <n v="1"/>
    <n v="2"/>
    <n v="0"/>
    <n v="1"/>
    <n v="1"/>
    <n v="1"/>
    <s v="1-3"/>
    <s v="4-6"/>
    <s v=""/>
    <s v=""/>
    <s v="Evolue avec 2 super bonbons en"/>
    <s v="Corvaillus"/>
    <s v="Frappe l'ennemi d'un bec pointu ou d'une corne pour infliger des dégâts."/>
    <s v="Le lanceur fait les gros yeux à l'ennemi pour l'intimider et baisser sa Défense de 1 niveau."/>
  </r>
  <r>
    <n v="23"/>
    <n v="823"/>
    <s v="Acier Vol"/>
    <x v="249"/>
    <x v="11"/>
    <x v="2"/>
    <n v="49"/>
    <n v="16"/>
    <n v="8"/>
    <n v="10"/>
    <n v="5"/>
    <n v="8"/>
    <n v="0"/>
    <x v="101"/>
    <x v="5"/>
    <s v="Statut"/>
    <n v="0"/>
    <n v="4"/>
    <x v="8"/>
    <s v="Acier"/>
    <s v="Statut"/>
    <n v="0"/>
    <n v="0"/>
    <s v="Empty"/>
    <s v="Vol"/>
    <m/>
    <m/>
    <m/>
    <s v="Empty"/>
    <s v="Acier"/>
    <m/>
    <m/>
    <m/>
    <s v="Corvaillus-EB.png"/>
    <s v="1/2"/>
    <n v="1"/>
    <s v="1/2"/>
    <n v="1"/>
    <n v="2"/>
    <s v="1/2"/>
    <n v="2"/>
    <n v="1"/>
    <s v="1/4"/>
    <s v="1/2"/>
    <s v="1/4"/>
    <n v="0"/>
    <s v="1/2"/>
    <n v="1"/>
    <n v="0"/>
    <n v="1"/>
    <n v="1"/>
    <s v="1/2"/>
    <s v="1-3"/>
    <s v="4-6"/>
    <s v=""/>
    <s v=""/>
    <m/>
    <s v="Larvadar"/>
    <s v="Un cri horrible tel un crissement métallique qui réduit la Défense Spéciale de l'ennemi de 2 niveaux."/>
    <s v="L'épiderme du lanceur devient dur comme du fer, ce qui augmente Défense de 2 niveaux."/>
  </r>
  <r>
    <n v="10"/>
    <n v="824"/>
    <s v="Insecte Insecte"/>
    <x v="250"/>
    <x v="3"/>
    <x v="4"/>
    <n v="12"/>
    <n v="11"/>
    <n v="2"/>
    <n v="2"/>
    <n v="2"/>
    <n v="4"/>
    <n v="5"/>
    <x v="95"/>
    <x v="7"/>
    <s v="Special"/>
    <n v="5"/>
    <n v="6"/>
    <x v="24"/>
    <s v="Normal"/>
    <s v="Statut"/>
    <n v="0"/>
    <n v="1"/>
    <s v="Empty"/>
    <s v="Insecte"/>
    <m/>
    <m/>
    <m/>
    <s v="Empty"/>
    <s v="Insecte"/>
    <m/>
    <m/>
    <m/>
    <s v="Larvadar-EB.png"/>
    <n v="1"/>
    <s v="1/2"/>
    <n v="1"/>
    <n v="1"/>
    <n v="1"/>
    <n v="1"/>
    <n v="2"/>
    <n v="1"/>
    <n v="1"/>
    <n v="1"/>
    <s v="1/2"/>
    <n v="1"/>
    <n v="1"/>
    <n v="2"/>
    <s v="1/2"/>
    <n v="1"/>
    <n v="1"/>
    <n v="2"/>
    <s v="1-3"/>
    <s v="4-6"/>
    <s v=""/>
    <s v=""/>
    <s v="Evolue avec 1 super bonbons en"/>
    <s v="Coléodôme"/>
    <s v="Le lanceur se débat de toutes ses forces, et baisse l'Attaque Spéciale de 2 niveaux. Touche tous les adversaires."/>
    <s v="Le lanceur produit d'étranges ondes sonores qui le rends confus pendant 3 tours. La confusion est active avec une Precision de 2 et pokemon s'attaque lui-meme."/>
  </r>
  <r>
    <n v="11"/>
    <n v="825"/>
    <s v="Insecte Psy"/>
    <x v="251"/>
    <x v="3"/>
    <x v="11"/>
    <n v="25"/>
    <n v="7"/>
    <n v="3"/>
    <n v="8"/>
    <n v="5"/>
    <n v="9"/>
    <n v="2"/>
    <x v="95"/>
    <x v="7"/>
    <s v="Special"/>
    <n v="5"/>
    <n v="6"/>
    <x v="88"/>
    <s v="Psy"/>
    <s v="Statut"/>
    <n v="0"/>
    <n v="0"/>
    <s v="Empty"/>
    <s v="Insecte"/>
    <m/>
    <m/>
    <m/>
    <s v="Empty"/>
    <s v="Psy"/>
    <m/>
    <m/>
    <m/>
    <s v="Coléodôme-EB.png"/>
    <n v="1"/>
    <s v="1/4"/>
    <n v="1"/>
    <n v="1"/>
    <n v="1"/>
    <n v="1"/>
    <n v="2"/>
    <n v="1"/>
    <n v="2"/>
    <n v="1"/>
    <s v="1/2"/>
    <n v="1"/>
    <s v="1/2"/>
    <n v="2"/>
    <s v="1/2"/>
    <n v="2"/>
    <n v="2"/>
    <n v="2"/>
    <s v="1-3"/>
    <s v="4-6"/>
    <s v=""/>
    <s v=""/>
    <s v="Evolue avec 2 super bonbons en"/>
    <s v="Astronelle"/>
    <s v="Le lanceur se débat de toutes ses forces, et baisse l'Attaque Spéciale de 2 niveaux. Touche tous les adversaires."/>
    <s v="Un fabuleux mur de lumière qui réduit les dégâts causés par les capacités spéciales de 50% durant cinq tours."/>
  </r>
  <r>
    <n v="12"/>
    <n v="826"/>
    <s v="Insecte Psy"/>
    <x v="252"/>
    <x v="3"/>
    <x v="11"/>
    <n v="30"/>
    <n v="22"/>
    <n v="4"/>
    <n v="11"/>
    <n v="8"/>
    <n v="12"/>
    <n v="0"/>
    <x v="95"/>
    <x v="7"/>
    <s v="Special"/>
    <n v="5"/>
    <n v="6"/>
    <x v="88"/>
    <s v="Psy"/>
    <s v="Statut"/>
    <n v="0"/>
    <n v="0"/>
    <s v="Empty"/>
    <s v="Insecte"/>
    <m/>
    <m/>
    <m/>
    <s v="Empty"/>
    <s v="Psy"/>
    <m/>
    <m/>
    <m/>
    <s v="Astronelle-EB.png"/>
    <n v="1"/>
    <s v="1/4"/>
    <n v="1"/>
    <n v="1"/>
    <n v="1"/>
    <n v="1"/>
    <n v="2"/>
    <n v="1"/>
    <n v="2"/>
    <n v="1"/>
    <s v="1/2"/>
    <n v="1"/>
    <s v="1/2"/>
    <n v="2"/>
    <s v="1/2"/>
    <n v="2"/>
    <n v="2"/>
    <n v="2"/>
    <s v="1-3"/>
    <s v="4-6"/>
    <s v=""/>
    <s v=""/>
    <m/>
    <s v="Goupilou"/>
    <s v="Le lanceur se débat de toutes ses forces, et baisse l'Attaque Spéciale de 2 niveaux. Touche tous les adversaires."/>
    <s v="Un fabuleux mur de lumière qui réduit les dégâts causés par les capacités spéciales de 50% durant cinq tours."/>
  </r>
  <r>
    <n v="29"/>
    <n v="827"/>
    <s v="Ténèbres Ténèbres"/>
    <x v="253"/>
    <x v="16"/>
    <x v="15"/>
    <n v="20"/>
    <n v="12"/>
    <n v="2"/>
    <n v="2"/>
    <n v="4"/>
    <n v="5"/>
    <n v="5"/>
    <x v="37"/>
    <x v="0"/>
    <s v="Physique"/>
    <n v="4"/>
    <n v="6"/>
    <x v="3"/>
    <s v="Normal"/>
    <s v="Statut"/>
    <n v="0"/>
    <n v="6"/>
    <s v="Empty"/>
    <s v="Tenebres"/>
    <m/>
    <m/>
    <m/>
    <s v="Empty"/>
    <s v="Tenebres"/>
    <m/>
    <m/>
    <m/>
    <s v="Goupilou-EB.png"/>
    <n v="1"/>
    <n v="2"/>
    <n v="1"/>
    <n v="1"/>
    <n v="1"/>
    <n v="2"/>
    <n v="1"/>
    <n v="1"/>
    <n v="2"/>
    <n v="1"/>
    <n v="1"/>
    <n v="1"/>
    <n v="0"/>
    <n v="1"/>
    <n v="1"/>
    <s v="1/2"/>
    <s v="1/2"/>
    <n v="1"/>
    <s v="1-3"/>
    <s v="4-6"/>
    <s v=""/>
    <s v=""/>
    <s v="Evolue avec 2 super bonbons en"/>
    <s v="Roublenard"/>
    <s v="Le lanceur fonce sur l'ennemi si rapidement qu'on parvient à peine à le discerner. Frappe en priorité."/>
    <s v="Le lanceur remue son adorable queue pour tromper la vigilance de l'ennemi et baisser sa Défense de 1 niveau."/>
  </r>
  <r>
    <n v="34"/>
    <n v="831"/>
    <s v="Normal Normal"/>
    <x v="254"/>
    <x v="4"/>
    <x v="5"/>
    <n v="21"/>
    <n v="12"/>
    <n v="4"/>
    <n v="5"/>
    <n v="4"/>
    <n v="4"/>
    <n v="0"/>
    <x v="0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Moumouton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s v="Evolue avec 2 super bonbons en"/>
    <s v="Moumouflon"/>
    <s v="Le lanceur charge l'ennemi et le percute de tout son poids."/>
    <s v="Le lanceur pousse un cri tout mimi pour tromper la vigilance de l'ennemi et baisser son Attaque de 1 niveau."/>
  </r>
  <r>
    <n v="35"/>
    <n v="832"/>
    <s v="Normal Normal"/>
    <x v="255"/>
    <x v="4"/>
    <x v="5"/>
    <n v="36"/>
    <n v="22"/>
    <n v="8"/>
    <n v="10"/>
    <n v="6"/>
    <n v="9"/>
    <n v="0"/>
    <x v="0"/>
    <x v="0"/>
    <s v="Physique"/>
    <n v="4"/>
    <n v="6"/>
    <x v="0"/>
    <s v="Normal"/>
    <s v="Statut"/>
    <n v="0"/>
    <n v="6"/>
    <s v="Empty"/>
    <s v="Normal"/>
    <m/>
    <m/>
    <m/>
    <s v="Empty"/>
    <s v="Normal"/>
    <m/>
    <m/>
    <m/>
    <s v="Moumouflon-EB.png"/>
    <n v="1"/>
    <n v="2"/>
    <n v="1"/>
    <n v="1"/>
    <n v="1"/>
    <n v="1"/>
    <n v="1"/>
    <n v="1"/>
    <n v="1"/>
    <n v="1"/>
    <n v="1"/>
    <n v="1"/>
    <n v="1"/>
    <n v="1"/>
    <n v="1"/>
    <n v="0"/>
    <n v="1"/>
    <n v="1"/>
    <s v="1-3"/>
    <s v="4-6"/>
    <s v=""/>
    <s v=""/>
    <m/>
    <s v="Khélocrok"/>
    <s v="Le lanceur charge l'ennemi et le percute de tout son poids."/>
    <s v="Le lanceur pousse un cri tout mimi pour tromper la vigilance de l'ennemi et baisser son Attaque de 1 niveau."/>
  </r>
  <r>
    <n v="42"/>
    <n v="833"/>
    <s v="Eau Eau"/>
    <x v="256"/>
    <x v="2"/>
    <x v="3"/>
    <n v="25"/>
    <n v="11"/>
    <n v="6"/>
    <n v="5"/>
    <n v="3"/>
    <n v="3"/>
    <n v="5"/>
    <x v="0"/>
    <x v="0"/>
    <s v="Physique"/>
    <n v="4"/>
    <n v="6"/>
    <x v="29"/>
    <s v="Eau"/>
    <s v="Special"/>
    <n v="4"/>
    <n v="6"/>
    <s v="Empty"/>
    <s v="Eau"/>
    <m/>
    <m/>
    <m/>
    <s v="Empty"/>
    <s v="Eau"/>
    <m/>
    <m/>
    <m/>
    <s v="Khélocrok-EB.png"/>
    <s v="1/2"/>
    <n v="1"/>
    <n v="1"/>
    <s v="1/2"/>
    <n v="2"/>
    <n v="1"/>
    <s v="1/2"/>
    <s v="1/2"/>
    <n v="1"/>
    <n v="1"/>
    <n v="2"/>
    <n v="1"/>
    <n v="1"/>
    <n v="1"/>
    <n v="1"/>
    <n v="1"/>
    <n v="1"/>
    <n v="1"/>
    <s v="1-3"/>
    <s v="4-6"/>
    <s v=""/>
    <s v=""/>
    <s v="Evolue avec 2 super bonbons en"/>
    <s v="Torgamord"/>
    <s v="Le lanceur charge l'ennemi et le percute de tout son poids."/>
    <s v="De l'eau est projetée avec force sur l'ennemi."/>
  </r>
  <r>
    <n v="43"/>
    <n v="834"/>
    <s v="Eau Roche"/>
    <x v="257"/>
    <x v="2"/>
    <x v="13"/>
    <n v="45"/>
    <n v="18"/>
    <n v="11"/>
    <n v="9"/>
    <n v="4"/>
    <n v="6"/>
    <n v="1"/>
    <x v="0"/>
    <x v="0"/>
    <s v="Physique"/>
    <n v="4"/>
    <n v="6"/>
    <x v="29"/>
    <s v="Eau"/>
    <s v="Special"/>
    <n v="4"/>
    <n v="6"/>
    <s v="Empty"/>
    <s v="Eau"/>
    <m/>
    <m/>
    <m/>
    <s v="Empty"/>
    <s v="Roche"/>
    <m/>
    <m/>
    <m/>
    <s v="Torgamord-EB.png"/>
    <n v="1"/>
    <n v="2"/>
    <n v="1"/>
    <n v="1"/>
    <n v="2"/>
    <n v="1"/>
    <s v="1/4"/>
    <s v="1/2"/>
    <n v="1"/>
    <s v="1/2"/>
    <n v="4"/>
    <s v="1/2"/>
    <n v="1"/>
    <n v="1"/>
    <n v="2"/>
    <n v="1"/>
    <n v="1"/>
    <s v="1/2"/>
    <s v="1-3"/>
    <s v="4-6"/>
    <s v=""/>
    <s v=""/>
    <m/>
    <s v="Voltoutou"/>
    <s v="Le lanceur charge l'ennemi et le percute de tout son poids."/>
    <s v="De l'eau est projetée avec force sur l'ennemi."/>
  </r>
  <r>
    <n v="46"/>
    <n v="835"/>
    <s v="Électrik Électrik"/>
    <x v="258"/>
    <x v="6"/>
    <x v="6"/>
    <n v="29"/>
    <n v="6"/>
    <n v="4"/>
    <n v="5"/>
    <n v="4"/>
    <n v="5"/>
    <n v="5"/>
    <x v="0"/>
    <x v="0"/>
    <s v="Physique"/>
    <n v="4"/>
    <n v="6"/>
    <x v="3"/>
    <s v="Normal"/>
    <s v="Statut"/>
    <n v="0"/>
    <n v="6"/>
    <s v="Empty"/>
    <s v="Electrik"/>
    <m/>
    <m/>
    <m/>
    <s v="Empty"/>
    <s v="Electrik"/>
    <m/>
    <m/>
    <m/>
    <s v="Voltoutou-EB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s v="Evolue avec 2 super bonbons en"/>
    <s v="Fulgudog"/>
    <s v="Le lanceur charge l'ennemi et le percute de tout son poids."/>
    <s v="Le lanceur remue son adorable queue pour tromper la vigilance de l'ennemi et baisser sa Défense de 1 niveau."/>
  </r>
  <r>
    <n v="205"/>
    <n v="840"/>
    <s v="Dragon Plante"/>
    <x v="259"/>
    <x v="14"/>
    <x v="9"/>
    <n v="20"/>
    <n v="5"/>
    <n v="4"/>
    <n v="8"/>
    <n v="4"/>
    <n v="4"/>
    <n v="5"/>
    <x v="102"/>
    <x v="4"/>
    <s v="Statut"/>
    <n v="0"/>
    <n v="0"/>
    <x v="69"/>
    <s v="Spectre"/>
    <s v="Physique"/>
    <n v="3"/>
    <n v="6"/>
    <s v="Empty"/>
    <s v="Plante"/>
    <m/>
    <m/>
    <m/>
    <s v="Empty"/>
    <s v="Dragon"/>
    <m/>
    <m/>
    <m/>
    <s v="Verpom-EB.png"/>
    <n v="1"/>
    <n v="1"/>
    <n v="2"/>
    <s v="1/4"/>
    <s v="1/4"/>
    <n v="2"/>
    <n v="1"/>
    <n v="4"/>
    <n v="2"/>
    <n v="1"/>
    <s v="1/4"/>
    <n v="2"/>
    <n v="1"/>
    <n v="1"/>
    <s v="1/2"/>
    <n v="1"/>
    <n v="1"/>
    <n v="2"/>
    <s v="1-3"/>
    <s v="4-6"/>
    <s v=""/>
    <s v=""/>
    <m/>
    <s v="Pomdrapi"/>
    <s v="Le lanceur se recroqueville dans sa carapace, ce qui augmente sa Défense de 1 niveau."/>
    <s v="Le lanceur attaque l'ennemi en poussant un cri terrifiant. Apeure avec une precision de 2 empechant l'adversaire d'attaquer ce tour."/>
  </r>
  <r>
    <n v="206"/>
    <n v="841"/>
    <s v="Dragon Plante"/>
    <x v="260"/>
    <x v="14"/>
    <x v="9"/>
    <n v="35"/>
    <n v="17"/>
    <n v="11"/>
    <n v="8"/>
    <n v="9"/>
    <n v="6"/>
    <n v="0"/>
    <x v="102"/>
    <x v="4"/>
    <s v="Statut"/>
    <n v="0"/>
    <n v="0"/>
    <x v="69"/>
    <s v="Spectre"/>
    <s v="Physique"/>
    <n v="3"/>
    <n v="6"/>
    <s v="Empty"/>
    <s v="Plante"/>
    <m/>
    <m/>
    <m/>
    <s v="Empty"/>
    <s v="Dragon"/>
    <m/>
    <m/>
    <m/>
    <s v="Pomdrapi-EB.png"/>
    <n v="1"/>
    <n v="1"/>
    <n v="2"/>
    <s v="1/4"/>
    <s v="1/4"/>
    <n v="2"/>
    <n v="1"/>
    <n v="4"/>
    <n v="2"/>
    <n v="1"/>
    <s v="1/4"/>
    <n v="2"/>
    <n v="1"/>
    <n v="1"/>
    <s v="1/2"/>
    <n v="1"/>
    <n v="1"/>
    <n v="2"/>
    <s v="1-3"/>
    <s v="4-6"/>
    <s v=""/>
    <s v=""/>
    <m/>
    <s v="Dratatin"/>
    <s v="Le lanceur se recroqueville dans sa carapace, ce qui augmente sa Défense de 1 niveau."/>
    <s v="Le lanceur attaque l'ennemi en poussant un cri terrifiant. Apeure avec une precision de 2 empechant l'adversaire d'attaquer ce tour."/>
  </r>
  <r>
    <n v="207"/>
    <n v="842"/>
    <s v="Dragon Plante"/>
    <x v="261"/>
    <x v="14"/>
    <x v="9"/>
    <n v="55"/>
    <n v="7"/>
    <n v="8"/>
    <n v="8"/>
    <n v="10"/>
    <n v="8"/>
    <n v="0"/>
    <x v="102"/>
    <x v="4"/>
    <s v="Statut"/>
    <n v="0"/>
    <n v="0"/>
    <x v="69"/>
    <s v="Spectre"/>
    <s v="Physique"/>
    <n v="3"/>
    <n v="6"/>
    <s v="Empty"/>
    <s v="Plante"/>
    <m/>
    <m/>
    <m/>
    <s v="Empty"/>
    <s v="Dragon"/>
    <m/>
    <m/>
    <m/>
    <s v="Dratatin-EB.png"/>
    <n v="1"/>
    <n v="1"/>
    <n v="2"/>
    <s v="1/4"/>
    <s v="1/4"/>
    <n v="2"/>
    <n v="1"/>
    <n v="4"/>
    <n v="2"/>
    <n v="1"/>
    <s v="1/4"/>
    <n v="2"/>
    <n v="1"/>
    <n v="1"/>
    <s v="1/2"/>
    <n v="1"/>
    <n v="1"/>
    <n v="2"/>
    <s v="1-3"/>
    <s v="4-6"/>
    <s v=""/>
    <s v=""/>
    <m/>
    <s v="Dunaja"/>
    <s v="Le lanceur se recroqueville dans sa carapace, ce qui augmente sa Défense de 1 niveau."/>
    <s v="Le lanceur attaque l'ennemi en poussant un cri terrifiant. Apeure avec une precision de 2 empechant l'adversaire d'attaquer ce tour."/>
  </r>
  <r>
    <n v="312"/>
    <n v="843"/>
    <s v="Sol Sol"/>
    <x v="262"/>
    <x v="7"/>
    <x v="7"/>
    <n v="26"/>
    <n v="11"/>
    <n v="5"/>
    <n v="7"/>
    <n v="3"/>
    <n v="5"/>
    <n v="0"/>
    <x v="16"/>
    <x v="0"/>
    <s v="Physique"/>
    <n v="2"/>
    <n v="5"/>
    <x v="10"/>
    <s v="Sol"/>
    <s v="Statut"/>
    <n v="0"/>
    <n v="6"/>
    <s v="Empty"/>
    <s v="Sol"/>
    <m/>
    <m/>
    <m/>
    <s v="Empty"/>
    <s v="Sol"/>
    <m/>
    <m/>
    <m/>
    <s v="Dunaja-EB.png"/>
    <n v="1"/>
    <n v="1"/>
    <n v="1"/>
    <n v="2"/>
    <n v="0"/>
    <n v="1"/>
    <n v="1"/>
    <n v="2"/>
    <n v="1"/>
    <n v="1"/>
    <n v="2"/>
    <s v="1/2"/>
    <n v="1"/>
    <s v="1/2"/>
    <n v="1"/>
    <n v="1"/>
    <n v="1"/>
    <n v="1"/>
    <s v="1-3"/>
    <s v="4-6"/>
    <s v=""/>
    <s v=""/>
    <m/>
    <s v="Dunaconda"/>
    <s v="Le lanceur ligote l'ennemi avec des lianes ou son corps pour l'écraser durant 4 tours  lui faisant perdre 6 PV chaque tour. Le pokemon ne peut plus fuir pendant ce temps."/>
    <s v="Lance du sable au visage de l'ennemi pour baisser sa Précision de 1."/>
  </r>
  <r>
    <n v="351"/>
    <n v="852"/>
    <s v="Combat Combat"/>
    <x v="263"/>
    <x v="9"/>
    <x v="10"/>
    <n v="25"/>
    <n v="8"/>
    <n v="6"/>
    <n v="6"/>
    <n v="5"/>
    <n v="5"/>
    <n v="3"/>
    <x v="23"/>
    <x v="0"/>
    <s v="Statut"/>
    <n v="0"/>
    <n v="6"/>
    <x v="89"/>
    <s v="Combat"/>
    <s v="Physique"/>
    <n v="4"/>
    <n v="6"/>
    <s v="Empty"/>
    <s v="Combat"/>
    <m/>
    <m/>
    <m/>
    <s v="Empty"/>
    <s v="Combat"/>
    <m/>
    <m/>
    <m/>
    <s v="Poulpaf-E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Krakos"/>
    <s v="Le lanceur fait les gros yeux à l'ennemi pour l'intimider et baisser sa Défense de 1 niveau."/>
    <s v="Porte un coup de poing à l'ennemi qui baisse la Défense de 1 niveau."/>
  </r>
  <r>
    <n v="335"/>
    <n v="854"/>
    <s v="Spectre Spectre"/>
    <x v="264"/>
    <x v="17"/>
    <x v="16"/>
    <n v="20"/>
    <n v="12"/>
    <n v="4"/>
    <n v="4"/>
    <n v="7"/>
    <n v="5"/>
    <n v="2"/>
    <x v="56"/>
    <x v="14"/>
    <s v="Physique"/>
    <n v="3"/>
    <n v="6"/>
    <x v="42"/>
    <s v="Eau"/>
    <s v="Statut"/>
    <n v="0"/>
    <n v="0"/>
    <s v="Empty"/>
    <s v="Spectre"/>
    <m/>
    <m/>
    <m/>
    <s v="Empty"/>
    <s v="Spectre"/>
    <m/>
    <m/>
    <m/>
    <s v="Théffroi-EB.png"/>
    <n v="1"/>
    <n v="0"/>
    <n v="1"/>
    <n v="1"/>
    <n v="1"/>
    <n v="1"/>
    <n v="1"/>
    <n v="1"/>
    <s v="1/2"/>
    <n v="0"/>
    <n v="1"/>
    <s v="1/2"/>
    <n v="1"/>
    <n v="1"/>
    <n v="1"/>
    <n v="2"/>
    <n v="2"/>
    <n v="1"/>
    <s v="1-3"/>
    <s v="4-6"/>
    <s v=""/>
    <s v=""/>
    <m/>
    <s v="Polthégeist"/>
    <s v="Le lanceur attaque l'ennemi en poussant un cri terrifiant. Apeure avec une precision de 2 empechant l'adversaire d'attaquer ce tour."/>
    <s v="Le lanceur se recroqueville dans sa carapace, ce qui augmente sa Défense de 1 niveau."/>
  </r>
  <r>
    <n v="241"/>
    <n v="856"/>
    <s v="Psy Psy"/>
    <x v="265"/>
    <x v="15"/>
    <x v="11"/>
    <n v="21"/>
    <n v="9"/>
    <n v="3"/>
    <n v="4"/>
    <n v="5"/>
    <n v="5"/>
    <n v="0"/>
    <x v="52"/>
    <x v="13"/>
    <s v="Special"/>
    <n v="5"/>
    <n v="6"/>
    <x v="81"/>
    <s v="Normal"/>
    <s v="Statut"/>
    <n v="0"/>
    <n v="0"/>
    <s v="Empty"/>
    <s v="Psy"/>
    <m/>
    <m/>
    <m/>
    <s v="Empty"/>
    <s v="Psy"/>
    <m/>
    <m/>
    <m/>
    <s v="Bibichut-E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Chapotus"/>
    <s v="Une faible vague télékinétique frappe l'ennemi et le rendre confus avec une Precision de 1 pendant 3 tours. La confusion est active avec une Precision de 2 et pokemon s'attaque lui-meme."/>
    <s v="L'ennemi se lie d'amitié avec le lanceur et perd sa combativité, diminuant son Attaque de 1 niveau"/>
  </r>
  <r>
    <n v="242"/>
    <n v="857"/>
    <s v="Psy Psy"/>
    <x v="266"/>
    <x v="15"/>
    <x v="11"/>
    <n v="28"/>
    <n v="12"/>
    <n v="4"/>
    <n v="6"/>
    <n v="8"/>
    <n v="7"/>
    <n v="0"/>
    <x v="103"/>
    <x v="9"/>
    <s v="Physique"/>
    <n v="6"/>
    <n v="6"/>
    <x v="7"/>
    <s v="Psy"/>
    <s v="Special"/>
    <n v="5"/>
    <n v="6"/>
    <s v="Empty"/>
    <s v="Psy"/>
    <m/>
    <m/>
    <m/>
    <s v="Empty"/>
    <s v="Psy"/>
    <m/>
    <m/>
    <m/>
    <s v="Chapotus-EB.png"/>
    <n v="1"/>
    <s v="1/2"/>
    <n v="1"/>
    <n v="1"/>
    <n v="1"/>
    <n v="1"/>
    <n v="1"/>
    <n v="1"/>
    <n v="2"/>
    <n v="1"/>
    <n v="1"/>
    <n v="1"/>
    <s v="1/2"/>
    <n v="1"/>
    <n v="1"/>
    <n v="2"/>
    <n v="2"/>
    <n v="1"/>
    <s v="1-3"/>
    <s v="4-6"/>
    <s v=""/>
    <s v=""/>
    <m/>
    <s v="Sorcilence"/>
    <s v="Centrifugifle inflige des dégâts, sans effets secondaires."/>
    <s v="Une faible vague télékinétique frappe l'ennemi et le rendre confus avec une Precision de 1 pendant 3 tours. La confusion est active avec une Precision de 2 et pokemon s'attaque lui-meme."/>
  </r>
  <r>
    <n v="328"/>
    <n v="867"/>
    <s v="Sol Spectre"/>
    <x v="267"/>
    <x v="7"/>
    <x v="16"/>
    <n v="29"/>
    <n v="7"/>
    <n v="9"/>
    <n v="14"/>
    <n v="5"/>
    <n v="10"/>
    <n v="0"/>
    <x v="104"/>
    <x v="14"/>
    <s v="Physique"/>
    <n v="7"/>
    <n v="6"/>
    <x v="61"/>
    <s v="Normal"/>
    <s v="Statut"/>
    <n v="0"/>
    <n v="6"/>
    <s v="Empty"/>
    <s v="Sol"/>
    <m/>
    <m/>
    <m/>
    <s v="Empty"/>
    <s v="Spectre"/>
    <m/>
    <m/>
    <m/>
    <s v="Tutétékri-EB.png"/>
    <n v="1"/>
    <n v="0"/>
    <n v="1"/>
    <n v="2"/>
    <n v="0"/>
    <n v="1"/>
    <n v="1"/>
    <n v="2"/>
    <s v="1/2"/>
    <n v="0"/>
    <n v="2"/>
    <s v="1/4"/>
    <n v="1"/>
    <s v="1/2"/>
    <n v="1"/>
    <n v="2"/>
    <n v="2"/>
    <n v="1"/>
    <s v="1-3"/>
    <s v="4-6"/>
    <s v=""/>
    <s v=""/>
    <m/>
    <s v="Crèmy"/>
    <s v="Attaque avec une griffe puissante faite d’ombres. Fait un coup critique qui multiplie les degats par 2 avec une Precision de 1."/>
    <s v="Grimace baisse la vitesse de la cible de deux niveaux."/>
  </r>
  <r>
    <n v="345"/>
    <n v="870"/>
    <s v="Combat Combat"/>
    <x v="268"/>
    <x v="9"/>
    <x v="10"/>
    <n v="32"/>
    <n v="18"/>
    <n v="10"/>
    <n v="10"/>
    <n v="7"/>
    <n v="6"/>
    <n v="0"/>
    <x v="0"/>
    <x v="0"/>
    <s v="Physique"/>
    <n v="4"/>
    <n v="6"/>
    <x v="68"/>
    <s v="Normal"/>
    <s v="Statut"/>
    <n v="0"/>
    <n v="6"/>
    <s v="Empty"/>
    <s v="Combat"/>
    <m/>
    <m/>
    <m/>
    <s v="Empty"/>
    <s v="Combat"/>
    <m/>
    <m/>
    <m/>
    <s v="Hexadron-EB.png"/>
    <n v="1"/>
    <n v="1"/>
    <n v="1"/>
    <n v="1"/>
    <n v="1"/>
    <n v="2"/>
    <n v="1"/>
    <n v="1"/>
    <s v="1/2"/>
    <n v="1"/>
    <n v="1"/>
    <n v="1"/>
    <n v="2"/>
    <s v="1/2"/>
    <n v="1"/>
    <n v="1"/>
    <s v="1/2"/>
    <n v="2"/>
    <s v="1-3"/>
    <s v="4-6"/>
    <s v=""/>
    <s v=""/>
    <m/>
    <s v="Wattapik"/>
    <s v="Le lanceur charge l'ennemi et le percute de tout son poids."/>
    <s v="Le lanceur esquive toutes les attaques ce tour. La precision de cette capacite baisse de 1 a chaque utilisation."/>
  </r>
  <r>
    <n v="353"/>
    <n v="871"/>
    <s v="Électrik Électrik"/>
    <x v="269"/>
    <x v="6"/>
    <x v="6"/>
    <n v="24"/>
    <n v="3"/>
    <n v="10"/>
    <n v="9"/>
    <n v="9"/>
    <n v="8"/>
    <n v="0"/>
    <x v="14"/>
    <x v="3"/>
    <s v="Physique"/>
    <n v="4"/>
    <n v="6"/>
    <x v="15"/>
    <s v="Electrik"/>
    <s v="Special"/>
    <n v="4"/>
    <n v="6"/>
    <s v="Empty"/>
    <s v="Electrik"/>
    <m/>
    <m/>
    <m/>
    <s v="Empty"/>
    <s v="Electrik"/>
    <m/>
    <m/>
    <m/>
    <s v="Wattapik-EB.png"/>
    <s v="1/2"/>
    <n v="1"/>
    <n v="1"/>
    <n v="1"/>
    <s v="1/2"/>
    <n v="1"/>
    <n v="1"/>
    <n v="1"/>
    <n v="1"/>
    <n v="1"/>
    <n v="1"/>
    <n v="1"/>
    <n v="1"/>
    <n v="1"/>
    <n v="2"/>
    <n v="1"/>
    <n v="1"/>
    <s v="1/2"/>
    <s v="1-3"/>
    <s v="4-6"/>
    <s v=""/>
    <s v=""/>
    <m/>
    <s v="Frissonille"/>
    <s v="Frappe l'ennemi d'un bec pointu ou d'une corne pour infliger des dégâts."/>
    <s v="Une décharge électrique tombe sur l'ennemi. Paralyse avec une precision de 1. La paralysie empeche d'attaquer sur 1-2."/>
  </r>
  <r>
    <n v="349"/>
    <n v="872"/>
    <s v="Glace Insecte"/>
    <x v="270"/>
    <x v="12"/>
    <x v="4"/>
    <n v="15"/>
    <n v="5"/>
    <n v="2"/>
    <n v="3"/>
    <n v="4"/>
    <n v="3"/>
    <n v="3"/>
    <x v="65"/>
    <x v="16"/>
    <s v="Special"/>
    <n v="4"/>
    <n v="6"/>
    <x v="90"/>
    <s v="Insecte"/>
    <s v="Special"/>
    <n v="5"/>
    <n v="6"/>
    <s v="Empty"/>
    <s v="Glace"/>
    <m/>
    <m/>
    <m/>
    <s v="Empty"/>
    <s v="Insecte"/>
    <m/>
    <m/>
    <m/>
    <s v="Frissonille-EB.png"/>
    <n v="2"/>
    <n v="1"/>
    <n v="1"/>
    <n v="1"/>
    <n v="1"/>
    <n v="1"/>
    <n v="4"/>
    <s v="1/2"/>
    <n v="1"/>
    <n v="1"/>
    <s v="1/2"/>
    <n v="1"/>
    <n v="1"/>
    <n v="4"/>
    <s v="1/2"/>
    <n v="1"/>
    <n v="1"/>
    <n v="2"/>
    <s v="1-3"/>
    <s v="4-6"/>
    <s v=""/>
    <s v=""/>
    <m/>
    <s v="Beldeneige"/>
    <s v="Le lanceur projette de la neige poudreuse. Gele l'ennemi avec une precision de 1. Le pokemon ne peut plus attaquer sauf avec une capacite de type feu qui le degele."/>
    <s v="Le lanceur se débat de toutes ses forces, et baisse l'Attaque Spéciale de 2 niveaux. Touche tous les adversaires."/>
  </r>
  <r>
    <n v="350"/>
    <n v="873"/>
    <s v="Glace Insecte"/>
    <x v="271"/>
    <x v="12"/>
    <x v="4"/>
    <n v="35"/>
    <n v="16"/>
    <n v="6"/>
    <n v="6"/>
    <n v="12"/>
    <n v="9"/>
    <n v="1"/>
    <x v="72"/>
    <x v="16"/>
    <s v="Special"/>
    <n v="6"/>
    <n v="5"/>
    <x v="44"/>
    <s v="Glace"/>
    <s v="Special"/>
    <n v="4"/>
    <n v="6"/>
    <s v="Empty"/>
    <s v="Glace"/>
    <m/>
    <m/>
    <m/>
    <s v="Empty"/>
    <s v="Insecte"/>
    <m/>
    <m/>
    <m/>
    <s v="Beldeneige-EB.png"/>
    <n v="2"/>
    <n v="1"/>
    <n v="1"/>
    <n v="1"/>
    <n v="1"/>
    <n v="1"/>
    <n v="4"/>
    <s v="1/2"/>
    <n v="1"/>
    <n v="1"/>
    <s v="1/2"/>
    <n v="1"/>
    <n v="1"/>
    <n v="4"/>
    <s v="1/2"/>
    <n v="1"/>
    <n v="1"/>
    <n v="2"/>
    <s v="1-3"/>
    <s v="4-6"/>
    <s v=""/>
    <s v=""/>
    <m/>
    <s v="Dolman"/>
    <s v="Une bourrasque de vent froid blesse l'ennemi. Baisse sa Vitesse de 1 niveau."/>
    <s v="Le lanceur projette de la neige poudreuse. Gele l'ennemi avec une precision de 1. Le pokemon ne peut plus attaquer sauf avec une capacite de type feu qui le degele."/>
  </r>
  <r>
    <n v="370"/>
    <n v="875"/>
    <s v="Glace Glace"/>
    <x v="272"/>
    <x v="12"/>
    <x v="12"/>
    <n v="37"/>
    <n v="12"/>
    <n v="8"/>
    <n v="11"/>
    <n v="6"/>
    <n v="9"/>
    <n v="1"/>
    <x v="65"/>
    <x v="16"/>
    <s v="Special"/>
    <n v="4"/>
    <n v="6"/>
    <x v="91"/>
    <s v="Glace"/>
    <s v="Special"/>
    <n v="7"/>
    <n v="6"/>
    <s v="Empty"/>
    <s v="Glace"/>
    <m/>
    <m/>
    <m/>
    <s v="Empty"/>
    <s v="Glace"/>
    <m/>
    <m/>
    <m/>
    <s v="Bekaglaçon_(Tête_de_Gel)-EB.png"/>
    <n v="2"/>
    <n v="2"/>
    <n v="1"/>
    <n v="1"/>
    <n v="1"/>
    <n v="1"/>
    <n v="2"/>
    <s v="1/2"/>
    <n v="1"/>
    <n v="1"/>
    <n v="1"/>
    <n v="1"/>
    <n v="1"/>
    <n v="2"/>
    <n v="1"/>
    <n v="1"/>
    <n v="1"/>
    <n v="1"/>
    <s v="1-3"/>
    <s v="4-6"/>
    <s v=""/>
    <s v=""/>
    <m/>
    <s v="Wimessir"/>
    <s v="Le lanceur projette de la neige poudreuse. Gele l'ennemi avec une precision de 1. Le pokemon ne peut plus attaquer sauf avec une capacite de type feu qui le degele."/>
    <s v="Refroidit violemment l'ennemi et gele avec une Precision de 1. Super efficace sur les Pokémon de type Eau."/>
  </r>
  <r>
    <n v="344"/>
    <n v="877"/>
    <s v="Ténèbres Électrik"/>
    <x v="273"/>
    <x v="16"/>
    <x v="6"/>
    <n v="29"/>
    <n v="24"/>
    <n v="9"/>
    <n v="5"/>
    <n v="7"/>
    <n v="5"/>
    <n v="3"/>
    <x v="19"/>
    <x v="10"/>
    <s v="Special"/>
    <n v="4"/>
    <n v="6"/>
    <x v="3"/>
    <s v="Normal"/>
    <s v="Statut"/>
    <n v="0"/>
    <n v="6"/>
    <s v="Empty"/>
    <s v="Electrik"/>
    <m/>
    <m/>
    <m/>
    <s v="Empty"/>
    <s v="Tenebres"/>
    <m/>
    <m/>
    <m/>
    <s v="Morpeko_(Mode_Rassasié)-EB.png"/>
    <s v="1/2"/>
    <n v="2"/>
    <n v="1"/>
    <n v="1"/>
    <s v="1/2"/>
    <n v="2"/>
    <n v="1"/>
    <n v="1"/>
    <n v="2"/>
    <n v="1"/>
    <n v="1"/>
    <n v="1"/>
    <n v="0"/>
    <n v="1"/>
    <n v="2"/>
    <s v="1/2"/>
    <s v="1/2"/>
    <s v="1/2"/>
    <s v="1-3"/>
    <s v="4-6"/>
    <s v=""/>
    <s v=""/>
    <m/>
    <s v="Charibari"/>
    <s v="Une décharge électrique tombe sur l'ennemi. Paralyse avec une precision de 1. La paralysie empeche d'attaquer sur 1-2."/>
    <s v="Le lanceur remue son adorable queue pour tromper la vigilance de l'ennemi et baisser sa Défense de 1 niveau."/>
  </r>
  <r>
    <n v="302"/>
    <n v="878"/>
    <s v="Acier Acier"/>
    <x v="274"/>
    <x v="11"/>
    <x v="17"/>
    <n v="36"/>
    <n v="10"/>
    <n v="8"/>
    <n v="4"/>
    <n v="4"/>
    <n v="4"/>
    <n v="3"/>
    <x v="0"/>
    <x v="0"/>
    <s v="Physique"/>
    <n v="4"/>
    <n v="6"/>
    <x v="0"/>
    <s v="Normal"/>
    <s v="Statut"/>
    <n v="0"/>
    <n v="6"/>
    <s v="Empty"/>
    <s v="Acier"/>
    <m/>
    <m/>
    <m/>
    <s v="Empty"/>
    <s v="Acier"/>
    <m/>
    <m/>
    <m/>
    <s v="Charibari-E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Pachyradjah"/>
    <s v="Le lanceur charge l'ennemi et le percute de tout son poids."/>
    <s v="Le lanceur pousse un cri tout mimi pour tromper la vigilance de l'ennemi et baisser son Attaque de 1 niveau."/>
  </r>
  <r>
    <n v="303"/>
    <n v="879"/>
    <s v="Acier Acier"/>
    <x v="275"/>
    <x v="11"/>
    <x v="17"/>
    <n v="61"/>
    <n v="7"/>
    <n v="13"/>
    <n v="6"/>
    <n v="8"/>
    <n v="6"/>
    <n v="3"/>
    <x v="36"/>
    <x v="5"/>
    <s v="Physique"/>
    <n v="0"/>
    <n v="6"/>
    <x v="89"/>
    <s v="Combat"/>
    <s v="Physique"/>
    <n v="4"/>
    <n v="6"/>
    <s v="Empty"/>
    <s v="Acier"/>
    <m/>
    <m/>
    <m/>
    <s v="Empty"/>
    <s v="Acier"/>
    <m/>
    <m/>
    <m/>
    <s v="Pachyradjah-EB.png"/>
    <s v="1/2"/>
    <n v="2"/>
    <s v="1/2"/>
    <n v="1"/>
    <n v="1"/>
    <s v="1/2"/>
    <n v="2"/>
    <s v="1/2"/>
    <s v="1/2"/>
    <s v="1/2"/>
    <s v="1/2"/>
    <n v="0"/>
    <s v="1/2"/>
    <s v="1/2"/>
    <n v="2"/>
    <n v="1"/>
    <n v="1"/>
    <s v="1/2"/>
    <s v="1-3"/>
    <s v="4-6"/>
    <s v=""/>
    <s v=""/>
    <m/>
    <s v="Galvagon"/>
    <s v="S’il est plus lourd que l’ennemi, l’effet augmente en conséquence. La puissance est de 14. - 2 tous les 20% d'ecart de poids."/>
    <s v="Porte un coup de poing à l'ennemi qui baisse la Défense de 1 niveau."/>
  </r>
  <r>
    <n v="374"/>
    <n v="880"/>
    <s v="Dragon Électrik"/>
    <x v="276"/>
    <x v="14"/>
    <x v="6"/>
    <n v="45"/>
    <n v="18"/>
    <n v="10"/>
    <n v="9"/>
    <n v="8"/>
    <n v="7"/>
    <n v="0"/>
    <x v="0"/>
    <x v="0"/>
    <s v="Physique"/>
    <n v="4"/>
    <n v="6"/>
    <x v="15"/>
    <s v="Electrik"/>
    <s v="Special"/>
    <n v="4"/>
    <n v="6"/>
    <s v="Empty"/>
    <s v="Electrik"/>
    <m/>
    <m/>
    <m/>
    <s v="Empty"/>
    <s v="Dragon"/>
    <m/>
    <m/>
    <m/>
    <s v="Galvagon-EB.png"/>
    <s v="1/2"/>
    <n v="1"/>
    <n v="2"/>
    <s v="1/2"/>
    <s v="1/4"/>
    <n v="2"/>
    <s v="1/2"/>
    <n v="2"/>
    <n v="1"/>
    <n v="1"/>
    <s v="1/2"/>
    <n v="1"/>
    <n v="1"/>
    <n v="1"/>
    <n v="2"/>
    <n v="1"/>
    <n v="1"/>
    <s v="1/2"/>
    <s v="1-3"/>
    <s v="4-6"/>
    <s v=""/>
    <s v=""/>
    <m/>
    <s v="Galvagla"/>
    <s v="Le lanceur charge l'ennemi et le percute de tout son poids."/>
    <s v="Une décharge électrique tombe sur l'ennemi. Paralyse avec une precision de 1. La paralysie empeche d'attaquer sur 1-2."/>
  </r>
  <r>
    <n v="375"/>
    <n v="881"/>
    <s v="Glace Électrik"/>
    <x v="277"/>
    <x v="12"/>
    <x v="6"/>
    <n v="45"/>
    <n v="13"/>
    <n v="10"/>
    <n v="9"/>
    <n v="9"/>
    <n v="8"/>
    <n v="0"/>
    <x v="65"/>
    <x v="16"/>
    <s v="Special"/>
    <n v="4"/>
    <n v="6"/>
    <x v="15"/>
    <s v="Electrik"/>
    <s v="Special"/>
    <n v="4"/>
    <n v="6"/>
    <s v="Empty"/>
    <s v="Electrik"/>
    <m/>
    <m/>
    <m/>
    <s v="Empty"/>
    <s v="Glace"/>
    <m/>
    <m/>
    <m/>
    <s v="Galvagla-EB.png"/>
    <n v="1"/>
    <n v="2"/>
    <n v="1"/>
    <n v="1"/>
    <s v="1/2"/>
    <n v="1"/>
    <n v="2"/>
    <s v="1/2"/>
    <n v="1"/>
    <n v="1"/>
    <n v="1"/>
    <n v="1"/>
    <n v="1"/>
    <n v="2"/>
    <n v="2"/>
    <n v="1"/>
    <n v="1"/>
    <s v="1/2"/>
    <s v="1-3"/>
    <s v="4-6"/>
    <s v=""/>
    <s v=""/>
    <m/>
    <s v="Hydragon"/>
    <s v="Le lanceur projette de la neige poudreuse. Gele l'ennemi avec une precision de 1. Le pokemon ne peut plus attaquer sauf avec une capacite de type feu qui le degele."/>
    <s v="Une décharge électrique tombe sur l'ennemi. Paralyse avec une precision de 1. La paralysie empeche d'attaquer sur 1-2."/>
  </r>
  <r>
    <n v="376"/>
    <n v="882"/>
    <s v="Dragon Eau"/>
    <x v="278"/>
    <x v="14"/>
    <x v="3"/>
    <n v="45"/>
    <n v="18"/>
    <n v="9"/>
    <n v="10"/>
    <n v="7"/>
    <n v="8"/>
    <n v="0"/>
    <x v="0"/>
    <x v="0"/>
    <s v="Physique"/>
    <n v="4"/>
    <n v="6"/>
    <x v="29"/>
    <s v="Eau"/>
    <s v="Special"/>
    <n v="4"/>
    <n v="6"/>
    <s v="Empty"/>
    <s v="Eau"/>
    <m/>
    <m/>
    <m/>
    <s v="Empty"/>
    <s v="Dragon"/>
    <m/>
    <m/>
    <m/>
    <s v="Hydragon-EB.png"/>
    <s v="1/2"/>
    <n v="1"/>
    <n v="2"/>
    <s v="1/4"/>
    <n v="1"/>
    <n v="2"/>
    <s v="1/4"/>
    <n v="1"/>
    <n v="1"/>
    <n v="1"/>
    <n v="1"/>
    <n v="1"/>
    <n v="1"/>
    <n v="1"/>
    <n v="1"/>
    <n v="1"/>
    <n v="1"/>
    <n v="1"/>
    <s v="1-3"/>
    <s v="4-6"/>
    <s v=""/>
    <s v=""/>
    <m/>
    <s v="Hydragla"/>
    <s v="Le lanceur charge l'ennemi et le percute de tout son poids."/>
    <s v="De l'eau est projetée avec force sur l'ennemi."/>
  </r>
  <r>
    <n v="377"/>
    <n v="883"/>
    <s v="Eau Glace"/>
    <x v="279"/>
    <x v="2"/>
    <x v="12"/>
    <n v="45"/>
    <n v="13"/>
    <n v="9"/>
    <n v="10"/>
    <n v="8"/>
    <n v="9"/>
    <n v="0"/>
    <x v="65"/>
    <x v="16"/>
    <s v="Special"/>
    <n v="4"/>
    <n v="6"/>
    <x v="29"/>
    <s v="Eau"/>
    <s v="Special"/>
    <n v="4"/>
    <n v="6"/>
    <s v="Empty"/>
    <s v="Eau"/>
    <m/>
    <m/>
    <m/>
    <s v="Empty"/>
    <s v="Glace"/>
    <m/>
    <m/>
    <m/>
    <s v="Hydragla-EB.png"/>
    <n v="1"/>
    <n v="2"/>
    <n v="1"/>
    <s v="1/2"/>
    <n v="2"/>
    <n v="1"/>
    <n v="1"/>
    <s v="1/4"/>
    <n v="1"/>
    <n v="1"/>
    <n v="2"/>
    <n v="1"/>
    <n v="1"/>
    <n v="2"/>
    <n v="1"/>
    <n v="1"/>
    <n v="1"/>
    <n v="1"/>
    <s v="1-3"/>
    <s v="4-6"/>
    <s v=""/>
    <s v=""/>
    <m/>
    <s v="Duralugon"/>
    <s v="Le lanceur projette de la neige poudreuse. Gele l'ennemi avec une precision de 1. Le pokemon ne peut plus attaquer sauf avec une capacite de type feu qui le degele."/>
    <s v="De l'eau est projetée avec force sur l'ennemi."/>
  </r>
  <r>
    <n v="371"/>
    <n v="884"/>
    <s v="Acier Dragon"/>
    <x v="280"/>
    <x v="11"/>
    <x v="14"/>
    <n v="35"/>
    <n v="21"/>
    <n v="9"/>
    <n v="11"/>
    <n v="12"/>
    <n v="5"/>
    <n v="0"/>
    <x v="105"/>
    <x v="5"/>
    <s v="Physique"/>
    <n v="5"/>
    <n v="5"/>
    <x v="13"/>
    <s v="Normal"/>
    <s v="Statut"/>
    <n v="0"/>
    <n v="6"/>
    <s v="Empty"/>
    <s v="Acier"/>
    <m/>
    <m/>
    <m/>
    <s v="Empty"/>
    <s v="Dragon"/>
    <m/>
    <m/>
    <m/>
    <s v="Duralugon-EB.png"/>
    <s v="1/2"/>
    <n v="2"/>
    <n v="1"/>
    <s v="1/2"/>
    <s v="1/2"/>
    <n v="1"/>
    <n v="1"/>
    <n v="1"/>
    <s v="1/2"/>
    <s v="1/2"/>
    <s v="1/4"/>
    <n v="0"/>
    <s v="1/2"/>
    <s v="1/2"/>
    <n v="2"/>
    <n v="1"/>
    <n v="1"/>
    <s v="1/2"/>
    <s v="1-3"/>
    <s v="4-6"/>
    <s v=""/>
    <s v=""/>
    <m/>
    <s v="Fantyrm"/>
    <s v="Attaque avec des griffes d'acier. Aaugmenter l'Attaque du lanceur de 1 niveau avec une precision de 1."/>
    <s v="Le lanceur fait les gros yeux à l'ennemi pour l'intimider et baisser sa Défense de 1 niveau."/>
  </r>
  <r>
    <n v="400"/>
    <n v="890"/>
    <s v="Dragon Poison"/>
    <x v="281"/>
    <x v="14"/>
    <x v="0"/>
    <n v="70"/>
    <n v="32"/>
    <n v="8"/>
    <n v="9"/>
    <n v="14"/>
    <n v="9"/>
    <n v="5"/>
    <x v="106"/>
    <x v="6"/>
    <s v="Physique"/>
    <n v="5"/>
    <n v="6"/>
    <x v="77"/>
    <s v="Spectre"/>
    <s v="Statut"/>
    <n v="0"/>
    <n v="6"/>
    <s v="Empty"/>
    <s v="Poison"/>
    <m/>
    <m/>
    <m/>
    <s v="Empty"/>
    <s v="Dragon"/>
    <m/>
    <m/>
    <m/>
    <s v="Éthernatos-EB.png"/>
    <n v="1"/>
    <s v="1/2"/>
    <n v="2"/>
    <s v="1/2"/>
    <s v="1/2"/>
    <n v="1"/>
    <s v="1/2"/>
    <n v="2"/>
    <s v="1/2"/>
    <n v="1"/>
    <s v="1/4"/>
    <s v="1/2"/>
    <n v="2"/>
    <n v="1"/>
    <n v="2"/>
    <n v="1"/>
    <n v="1"/>
    <n v="1"/>
    <s v="1-3"/>
    <s v="4-6"/>
    <s v=""/>
    <s v=""/>
    <m/>
    <m/>
    <s v="Fait un coup critique qui multiplie les degats par 2 avec une Precision de 1. Empoisonne avec une precision de 1 lui faisant perdre 6 PV chaque tour."/>
    <s v="Un rayon sinistre qui plonge l'ennemi dans un état de confusion. La confusion dure 3 tours. La confusion est active avec une Precision de 2 et pokemon s'attaque lui-meme."/>
  </r>
  <r>
    <s v="#052"/>
    <n v="52"/>
    <s v="Acier Acier"/>
    <x v="282"/>
    <x v="11"/>
    <x v="17"/>
    <n v="25"/>
    <n v="10"/>
    <n v="6"/>
    <n v="5"/>
    <n v="4"/>
    <n v="4"/>
    <n v="5"/>
    <x v="107"/>
    <x v="0"/>
    <s v="Physique"/>
    <n v="4"/>
    <n v="6"/>
    <x v="0"/>
    <s v="Normal"/>
    <s v="Statut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Berserkatt"/>
    <n v="0"/>
    <s v="Le lanceur pousse un cri tout mimi pour tromper la vigilance de l'ennemi et baisser son Attaque de 1 niveau."/>
  </r>
  <r>
    <s v="#077"/>
    <n v="77"/>
    <s v="Psy Psy"/>
    <x v="283"/>
    <x v="15"/>
    <x v="11"/>
    <n v="25"/>
    <n v="22"/>
    <n v="8"/>
    <n v="5"/>
    <n v="6"/>
    <n v="6"/>
    <n v="3"/>
    <x v="21"/>
    <x v="0"/>
    <s v="Statut"/>
    <n v="0"/>
    <n v="6"/>
    <x v="7"/>
    <s v="Psy"/>
    <s v="Special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Galopa_de_Galar"/>
    <s v="Le lanceur pousse un cri tout mimi pour tromper la vigilance de l'ennemi et baisser son Attaque de 1 niveau."/>
    <s v="Une faible vague télékinétique frappe l'ennemi et le rendre confus avec une Precision de 1 pendant 3 tours. La confusion est active avec une Precision de 2 et pokemon s'attaque lui-meme."/>
  </r>
  <r>
    <s v="#078"/>
    <n v="78"/>
    <s v="Fee Psy"/>
    <x v="284"/>
    <x v="8"/>
    <x v="11"/>
    <n v="32"/>
    <n v="26"/>
    <n v="10"/>
    <n v="7"/>
    <n v="8"/>
    <n v="8"/>
    <n v="0"/>
    <x v="108"/>
    <x v="18"/>
    <e v="#N/A"/>
    <e v="#N/A"/>
    <e v="#N/A"/>
    <x v="92"/>
    <s v="Insecte"/>
    <s v="Physique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10"/>
    <n v="110"/>
    <s v="Fee Poison"/>
    <x v="285"/>
    <x v="8"/>
    <x v="0"/>
    <n v="32"/>
    <n v="15"/>
    <n v="9"/>
    <n v="12"/>
    <n v="8"/>
    <n v="7"/>
    <n v="0"/>
    <x v="84"/>
    <x v="0"/>
    <s v="Physique"/>
    <n v="4"/>
    <n v="5"/>
    <x v="93"/>
    <s v="Fee"/>
    <s v="Speci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frappe l'ennemi deux fois d'affilée à l'aide de sa queue, de lianes ou d'un autre membre."/>
    <e v="#N/A"/>
  </r>
  <r>
    <s v="#263"/>
    <n v="263"/>
    <s v="Normal Tenebres"/>
    <x v="286"/>
    <x v="4"/>
    <x v="15"/>
    <n v="19"/>
    <n v="15"/>
    <n v="3"/>
    <n v="4"/>
    <n v="3"/>
    <n v="4"/>
    <n v="0"/>
    <x v="23"/>
    <x v="0"/>
    <s v="Statut"/>
    <n v="0"/>
    <n v="6"/>
    <x v="9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Lineon_de_Galar"/>
    <s v="Le lanceur fait les gros yeux à l'ennemi pour l'intimider et baisser sa Défense de 1 niveau."/>
    <s v="Effraie le Pokémon ennemi et le remplace par un autre. Lors d’un combat contre un Pokémon sauvage seul, met fin au combat."/>
  </r>
  <r>
    <s v="#554"/>
    <n v="554"/>
    <s v="Glace Glace"/>
    <x v="287"/>
    <x v="12"/>
    <x v="12"/>
    <n v="35"/>
    <n v="12"/>
    <n v="9"/>
    <n v="4"/>
    <n v="1"/>
    <n v="4"/>
    <n v="2"/>
    <x v="65"/>
    <x v="16"/>
    <s v="Special"/>
    <n v="4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Darumacho_de_Galar"/>
    <s v="Le lanceur projette de la neige poudreuse. Gele l'ennemi avec une precision de 1. Le pokemon ne peut plus attaquer sauf avec une capacite de type feu qui le degele."/>
    <s v="Le lanceur charge l'ennemi et le percute de tout son poids."/>
  </r>
  <r>
    <s v="#555"/>
    <n v="555"/>
    <s v="Glace Glace"/>
    <x v="288"/>
    <x v="12"/>
    <x v="12"/>
    <n v="52"/>
    <n v="23"/>
    <n v="14"/>
    <n v="5"/>
    <n v="3"/>
    <n v="5"/>
    <n v="1"/>
    <x v="109"/>
    <x v="16"/>
    <s v="Physique"/>
    <n v="9"/>
    <n v="5"/>
    <x v="44"/>
    <s v="Glace"/>
    <s v="Speci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nvoie de gros blocs de glace sur l'ennemi pour lui infliger des dégâts. Apeure avec une precision de 2 empechant l'adversaire d'attaquer ce tour."/>
    <s v="Le lanceur projette de la neige poudreuse. Gele l'ennemi avec une precision de 1. Le pokemon ne peut plus attaquer sauf avec une capacite de type feu qui le degele."/>
  </r>
  <r>
    <s v="#555"/>
    <n v="555"/>
    <s v="Feu Glace"/>
    <x v="289"/>
    <x v="1"/>
    <x v="12"/>
    <n v="52"/>
    <n v="23"/>
    <n v="14"/>
    <n v="5"/>
    <n v="3"/>
    <n v="5"/>
    <n v="1"/>
    <x v="109"/>
    <x v="16"/>
    <s v="Physique"/>
    <n v="9"/>
    <n v="5"/>
    <x v="44"/>
    <s v="Glace"/>
    <s v="Speci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nvoie de gros blocs de glace sur l'ennemi pour lui infliger des dégâts. Apeure avec une precision de 2 empechant l'adversaire d'attaquer ce tour."/>
    <s v="Le lanceur projette de la neige poudreuse. Gele l'ennemi avec une precision de 1. Le pokemon ne peut plus attaquer sauf avec une capacite de type feu qui le degele."/>
  </r>
  <r>
    <s v="#618"/>
    <n v="618"/>
    <s v="Acier Sol"/>
    <x v="290"/>
    <x v="11"/>
    <x v="7"/>
    <n v="54"/>
    <n v="8"/>
    <n v="8"/>
    <n v="9"/>
    <n v="6"/>
    <n v="8"/>
    <n v="0"/>
    <x v="110"/>
    <x v="8"/>
    <s v="Special"/>
    <n v="2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envoie de la boue au visage de l'ennemi pour infliger des dégâts et baisser sa Précision de 1"/>
    <s v="Le lanceur charge l'ennemi et le percute de tout son poids."/>
  </r>
  <r>
    <s v="#034"/>
    <n v="34"/>
    <s v="Poison Sol"/>
    <x v="291"/>
    <x v="18"/>
    <x v="18"/>
    <m/>
    <m/>
    <m/>
    <m/>
    <m/>
    <m/>
    <m/>
    <x v="111"/>
    <x v="18"/>
    <e v="#N/A"/>
    <e v="#N/A"/>
    <e v="#N/A"/>
    <x v="18"/>
    <s v="Vol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Frappe l'ennemi d'un bec pointu ou d'une corne pour infliger des dégâts."/>
  </r>
  <r>
    <s v="#045"/>
    <n v="45"/>
    <s v="Plante Poison"/>
    <x v="292"/>
    <x v="18"/>
    <x v="18"/>
    <m/>
    <m/>
    <m/>
    <m/>
    <m/>
    <m/>
    <m/>
    <x v="112"/>
    <x v="18"/>
    <e v="#N/A"/>
    <e v="#N/A"/>
    <e v="#N/A"/>
    <x v="95"/>
    <s v="Plan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47"/>
    <n v="47"/>
    <s v="Insecte Plante"/>
    <x v="293"/>
    <x v="18"/>
    <x v="18"/>
    <m/>
    <m/>
    <m/>
    <m/>
    <m/>
    <m/>
    <m/>
    <x v="113"/>
    <x v="18"/>
    <e v="#N/A"/>
    <e v="#N/A"/>
    <e v="#N/A"/>
    <x v="1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cère l'ennemi avec des griffes acérées pour lui infliger des dégâts."/>
  </r>
  <r>
    <s v="#049"/>
    <n v="49"/>
    <s v="Insecte Poison"/>
    <x v="294"/>
    <x v="18"/>
    <x v="18"/>
    <m/>
    <m/>
    <m/>
    <m/>
    <m/>
    <m/>
    <m/>
    <x v="9"/>
    <x v="3"/>
    <s v="Special"/>
    <n v="4"/>
    <n v="6"/>
    <x v="96"/>
    <s v="Insec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bat des ailes pour générer une bourrasque qui blesse l'ennemi."/>
    <e v="#N/A"/>
  </r>
  <r>
    <s v="#051"/>
    <n v="51"/>
    <s v="Sol Sol"/>
    <x v="295"/>
    <x v="18"/>
    <x v="18"/>
    <m/>
    <m/>
    <m/>
    <m/>
    <m/>
    <m/>
    <m/>
    <x v="114"/>
    <x v="18"/>
    <e v="#N/A"/>
    <e v="#N/A"/>
    <e v="#N/A"/>
    <x v="50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boure le sol et le rend plus fertile. Augmente l'Attaque et l'Attaque Spéciale des Pokémon de type Plante de 1 niveau."/>
  </r>
  <r>
    <s v="#053"/>
    <n v="53"/>
    <s v="Normal Normal"/>
    <x v="296"/>
    <x v="18"/>
    <x v="18"/>
    <m/>
    <m/>
    <m/>
    <m/>
    <m/>
    <m/>
    <m/>
    <x v="115"/>
    <x v="18"/>
    <e v="#N/A"/>
    <e v="#N/A"/>
    <e v="#N/A"/>
    <x v="97"/>
    <s v="Fee"/>
    <s v="Physique"/>
    <n v="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55"/>
    <n v="55"/>
    <s v="Eau Eau"/>
    <x v="297"/>
    <x v="18"/>
    <x v="18"/>
    <m/>
    <m/>
    <m/>
    <m/>
    <m/>
    <m/>
    <m/>
    <x v="116"/>
    <x v="18"/>
    <e v="#N/A"/>
    <e v="#N/A"/>
    <e v="#N/A"/>
    <x v="98"/>
    <s v="Eau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57"/>
    <n v="57"/>
    <s v="Combat Combat"/>
    <x v="298"/>
    <x v="18"/>
    <x v="18"/>
    <m/>
    <m/>
    <m/>
    <m/>
    <m/>
    <m/>
    <m/>
    <x v="117"/>
    <x v="18"/>
    <e v="#N/A"/>
    <e v="#N/A"/>
    <e v="#N/A"/>
    <x v="99"/>
    <s v="Combat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58"/>
    <n v="58"/>
    <s v="Feu Feu"/>
    <x v="299"/>
    <x v="18"/>
    <x v="18"/>
    <m/>
    <m/>
    <m/>
    <m/>
    <m/>
    <m/>
    <m/>
    <x v="118"/>
    <x v="18"/>
    <e v="#N/A"/>
    <e v="#N/A"/>
    <e v="#N/A"/>
    <x v="9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Pierre Feu&quot; en"/>
    <s v="Arcanin"/>
    <e v="#N/A"/>
    <s v="Effraie le Pokémon ennemi et le remplace par un autre. Lors d’un combat contre un Pokémon sauvage seul, met fin au combat."/>
  </r>
  <r>
    <s v="#059"/>
    <n v="59"/>
    <s v="Feu Feu"/>
    <x v="300"/>
    <x v="18"/>
    <x v="18"/>
    <m/>
    <m/>
    <m/>
    <m/>
    <m/>
    <m/>
    <m/>
    <x v="119"/>
    <x v="18"/>
    <e v="#N/A"/>
    <e v="#N/A"/>
    <e v="#N/A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62"/>
    <n v="62"/>
    <s v="Combat Eau"/>
    <x v="301"/>
    <x v="18"/>
    <x v="18"/>
    <m/>
    <m/>
    <m/>
    <m/>
    <m/>
    <m/>
    <m/>
    <x v="120"/>
    <x v="11"/>
    <s v="Physique"/>
    <n v="8"/>
    <n v="4"/>
    <x v="101"/>
    <s v="Combat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grippe l'ennemi et l'écrase au sol. Blesse aussi légèrement le lanceur de 25% des degats."/>
    <e v="#N/A"/>
  </r>
  <r>
    <s v="#063"/>
    <n v="63"/>
    <s v="Psy Psy"/>
    <x v="302"/>
    <x v="18"/>
    <x v="18"/>
    <m/>
    <m/>
    <m/>
    <m/>
    <m/>
    <m/>
    <m/>
    <x v="121"/>
    <x v="18"/>
    <e v="#N/A"/>
    <e v="#N/A"/>
    <e v="#N/A"/>
    <x v="102"/>
    <s v="Psy"/>
    <s v="Special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Kadabra"/>
    <e v="#N/A"/>
    <e v="#N/A"/>
  </r>
  <r>
    <s v="#064"/>
    <n v="64"/>
    <s v="Psy Psy"/>
    <x v="303"/>
    <x v="18"/>
    <x v="18"/>
    <m/>
    <m/>
    <m/>
    <m/>
    <m/>
    <m/>
    <m/>
    <x v="122"/>
    <x v="18"/>
    <e v="#N/A"/>
    <e v="#N/A"/>
    <e v="#N/A"/>
    <x v="10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Alakazam"/>
    <e v="#N/A"/>
    <e v="#N/A"/>
  </r>
  <r>
    <s v="#065"/>
    <n v="65"/>
    <s v="Psy Psy"/>
    <x v="304"/>
    <x v="18"/>
    <x v="18"/>
    <m/>
    <m/>
    <m/>
    <m/>
    <m/>
    <m/>
    <m/>
    <x v="122"/>
    <x v="18"/>
    <e v="#N/A"/>
    <e v="#N/A"/>
    <e v="#N/A"/>
    <x v="10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66"/>
    <n v="66"/>
    <s v="Combat Combat"/>
    <x v="305"/>
    <x v="18"/>
    <x v="18"/>
    <m/>
    <m/>
    <m/>
    <m/>
    <m/>
    <m/>
    <m/>
    <x v="123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Machopeur"/>
    <e v="#N/A"/>
    <s v="Le lanceur fait les gros yeux à l'ennemi pour l'intimider et baisser sa Défense de 1 niveau."/>
  </r>
  <r>
    <s v="#067"/>
    <n v="67"/>
    <s v="Combat Combat"/>
    <x v="306"/>
    <x v="18"/>
    <x v="18"/>
    <m/>
    <m/>
    <m/>
    <m/>
    <m/>
    <m/>
    <m/>
    <x v="123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Mackogneur"/>
    <e v="#N/A"/>
    <s v="Le lanceur fait les gros yeux à l'ennemi pour l'intimider et baisser sa Défense de 1 niveau."/>
  </r>
  <r>
    <s v="#068"/>
    <n v="68"/>
    <s v="Combat Combat"/>
    <x v="307"/>
    <x v="18"/>
    <x v="18"/>
    <m/>
    <m/>
    <m/>
    <m/>
    <m/>
    <m/>
    <m/>
    <x v="124"/>
    <x v="0"/>
    <s v="Physique"/>
    <n v="8"/>
    <n v="6"/>
    <x v="104"/>
    <s v="Roch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cogne l’ennemi de toutes ses forces."/>
    <e v="#N/A"/>
  </r>
  <r>
    <s v="#071"/>
    <n v="71"/>
    <s v="Plante Poison"/>
    <x v="308"/>
    <x v="18"/>
    <x v="18"/>
    <m/>
    <m/>
    <m/>
    <m/>
    <m/>
    <m/>
    <m/>
    <x v="125"/>
    <x v="18"/>
    <e v="#N/A"/>
    <e v="#N/A"/>
    <e v="#N/A"/>
    <x v="105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accumule de la puissance et augmente sa Défense et sa Défense Spéciale de 1 niveau. Peut être utilisé trois fois."/>
  </r>
  <r>
    <s v="#078"/>
    <n v="78"/>
    <s v="Feu Feu"/>
    <x v="309"/>
    <x v="18"/>
    <x v="18"/>
    <m/>
    <m/>
    <m/>
    <m/>
    <m/>
    <m/>
    <m/>
    <x v="73"/>
    <x v="0"/>
    <s v="Physique"/>
    <n v="2"/>
    <n v="4"/>
    <x v="106"/>
    <s v="Poison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appe l'ennemi avec un bec ou une corne qui touche 2 fois. 3 attaques supplementaires se font avec une Precision de 3."/>
    <e v="#N/A"/>
  </r>
  <r>
    <s v="#079"/>
    <n v="79"/>
    <s v="Eau Psy"/>
    <x v="310"/>
    <x v="18"/>
    <x v="18"/>
    <m/>
    <m/>
    <m/>
    <m/>
    <m/>
    <m/>
    <m/>
    <x v="126"/>
    <x v="18"/>
    <e v="#N/A"/>
    <e v="#N/A"/>
    <e v="#N/A"/>
    <x v="107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Flagadoss"/>
    <e v="#N/A"/>
    <e v="#N/A"/>
  </r>
  <r>
    <s v="#080"/>
    <n v="80"/>
    <s v="Eau Psy"/>
    <x v="311"/>
    <x v="18"/>
    <x v="18"/>
    <m/>
    <m/>
    <m/>
    <m/>
    <m/>
    <m/>
    <m/>
    <x v="102"/>
    <x v="4"/>
    <s v="Statut"/>
    <n v="0"/>
    <n v="0"/>
    <x v="108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se recroqueville dans sa carapace, ce qui augmente sa Défense de 1 niveau."/>
    <e v="#N/A"/>
  </r>
  <r>
    <s v="#082"/>
    <n v="82"/>
    <s v="Acier Electrik"/>
    <x v="312"/>
    <x v="18"/>
    <x v="18"/>
    <m/>
    <m/>
    <m/>
    <m/>
    <m/>
    <m/>
    <m/>
    <x v="127"/>
    <x v="18"/>
    <e v="#N/A"/>
    <e v="#N/A"/>
    <e v="#N/A"/>
    <x v="109"/>
    <s v="Electrik"/>
    <s v="Special"/>
    <n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87"/>
    <n v="87"/>
    <s v="Eau Glace"/>
    <x v="313"/>
    <x v="18"/>
    <x v="18"/>
    <m/>
    <m/>
    <m/>
    <m/>
    <m/>
    <m/>
    <m/>
    <x v="128"/>
    <x v="18"/>
    <e v="#N/A"/>
    <e v="#N/A"/>
    <e v="#N/A"/>
    <x v="110"/>
    <s v="Normal"/>
    <s v="Physiqu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89"/>
    <n v="89"/>
    <s v="Poison Poison"/>
    <x v="314"/>
    <x v="18"/>
    <x v="18"/>
    <m/>
    <m/>
    <m/>
    <m/>
    <m/>
    <m/>
    <m/>
    <x v="129"/>
    <x v="18"/>
    <e v="#N/A"/>
    <e v="#N/A"/>
    <e v="#N/A"/>
    <x v="111"/>
    <s v="Fee"/>
    <s v="Special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91"/>
    <n v="91"/>
    <s v="Eau Glace"/>
    <x v="315"/>
    <x v="18"/>
    <x v="18"/>
    <m/>
    <m/>
    <m/>
    <m/>
    <m/>
    <m/>
    <m/>
    <x v="130"/>
    <x v="18"/>
    <e v="#N/A"/>
    <e v="#N/A"/>
    <e v="#N/A"/>
    <x v="11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brise sa coquille. Il baisse sa Défense et sa Défense Spéciale de 1 niveau, mais augmente son Attaque, son Attaque Spéciale et sa Vitesse de 2 niveaux."/>
  </r>
  <r>
    <s v="#092"/>
    <n v="92"/>
    <s v="Poison Spectre"/>
    <x v="316"/>
    <x v="18"/>
    <x v="18"/>
    <m/>
    <m/>
    <m/>
    <m/>
    <m/>
    <m/>
    <m/>
    <x v="131"/>
    <x v="18"/>
    <e v="#N/A"/>
    <e v="#N/A"/>
    <e v="#N/A"/>
    <x v="113"/>
    <s v="Spectre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Spectrum"/>
    <e v="#N/A"/>
    <s v="Un grand coup de langue qui inflige des dégâts à l'ennemi. Paralyse avec une precision de 2. La paralysie empeche d'attaquer sur 1-2."/>
  </r>
  <r>
    <s v="#093"/>
    <n v="93"/>
    <s v="Poison Spectre"/>
    <x v="317"/>
    <x v="18"/>
    <x v="18"/>
    <m/>
    <m/>
    <m/>
    <m/>
    <m/>
    <m/>
    <m/>
    <x v="132"/>
    <x v="18"/>
    <e v="#N/A"/>
    <e v="#N/A"/>
    <e v="#N/A"/>
    <x v="114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Ectoplasma"/>
    <e v="#N/A"/>
    <e v="#N/A"/>
  </r>
  <r>
    <s v="#094"/>
    <n v="94"/>
    <s v="Poison Spectre"/>
    <x v="318"/>
    <x v="18"/>
    <x v="18"/>
    <m/>
    <m/>
    <m/>
    <m/>
    <m/>
    <m/>
    <m/>
    <x v="133"/>
    <x v="0"/>
    <s v="Statut"/>
    <n v="0"/>
    <n v="6"/>
    <x v="115"/>
    <s v="Glac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mpêche l'ennemi d'employer à nouveau sa dernière attaque pendant 4 tours."/>
    <e v="#N/A"/>
  </r>
  <r>
    <s v="#096"/>
    <n v="96"/>
    <s v="Psy Psy"/>
    <x v="319"/>
    <x v="18"/>
    <x v="18"/>
    <m/>
    <m/>
    <m/>
    <m/>
    <m/>
    <m/>
    <m/>
    <x v="40"/>
    <x v="0"/>
    <s v="Physique"/>
    <n v="4"/>
    <n v="6"/>
    <x v="114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Hypnomade"/>
    <s v="Écrase l'ennemi avec les pattes avant ou la queue, par exemple."/>
    <e v="#N/A"/>
  </r>
  <r>
    <s v="#097"/>
    <n v="97"/>
    <s v="Psy Psy"/>
    <x v="320"/>
    <x v="18"/>
    <x v="18"/>
    <m/>
    <m/>
    <m/>
    <m/>
    <m/>
    <m/>
    <m/>
    <x v="134"/>
    <x v="18"/>
    <e v="#N/A"/>
    <e v="#N/A"/>
    <e v="#N/A"/>
    <x v="116"/>
    <s v="Psy"/>
    <s v="Special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098"/>
    <n v="98"/>
    <s v="Eau Eau"/>
    <x v="321"/>
    <x v="18"/>
    <x v="18"/>
    <m/>
    <m/>
    <m/>
    <m/>
    <m/>
    <m/>
    <m/>
    <x v="135"/>
    <x v="8"/>
    <s v="Statut"/>
    <n v="0"/>
    <n v="0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Krabboss"/>
    <s v="Asperge les alentours de boue. Affaiblit la puissance des attaques de type Électrik de 50% pendant cinq tours."/>
    <e v="#N/A"/>
  </r>
  <r>
    <s v="#099"/>
    <n v="99"/>
    <s v="Eau Eau"/>
    <x v="322"/>
    <x v="18"/>
    <x v="18"/>
    <m/>
    <m/>
    <m/>
    <m/>
    <m/>
    <m/>
    <m/>
    <x v="136"/>
    <x v="18"/>
    <e v="#N/A"/>
    <e v="#N/A"/>
    <e v="#N/A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Asperge les alentours de boue. Affaiblit la puissance des attaques de type Électrik de 50% pendant cinq tours."/>
  </r>
  <r>
    <s v="#102"/>
    <n v="102"/>
    <s v="Plante Psy"/>
    <x v="323"/>
    <x v="18"/>
    <x v="18"/>
    <m/>
    <m/>
    <m/>
    <m/>
    <m/>
    <m/>
    <m/>
    <x v="137"/>
    <x v="18"/>
    <e v="#N/A"/>
    <e v="#N/A"/>
    <e v="#N/A"/>
    <x v="66"/>
    <s v="Normal"/>
    <s v="Special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Pierre Plante&quot; en"/>
    <s v="Noadkoko"/>
    <e v="#N/A"/>
    <s v="Le lanceur attaque en rugissant durant trois tours. Pendant ce temps, aucun Pokémon ne peut s'endormir. Pendant ce temps, le lanceur de peut rien faire d'autre."/>
  </r>
  <r>
    <s v="#103"/>
    <n v="103"/>
    <s v="Plante Psy"/>
    <x v="324"/>
    <x v="18"/>
    <x v="18"/>
    <m/>
    <m/>
    <m/>
    <m/>
    <m/>
    <m/>
    <m/>
    <x v="138"/>
    <x v="18"/>
    <e v="#N/A"/>
    <e v="#N/A"/>
    <e v="#N/A"/>
    <x v="118"/>
    <s v="Plante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06"/>
    <n v="106"/>
    <s v="Combat Combat"/>
    <x v="325"/>
    <x v="18"/>
    <x v="18"/>
    <m/>
    <m/>
    <m/>
    <m/>
    <m/>
    <m/>
    <m/>
    <x v="139"/>
    <x v="18"/>
    <e v="#N/A"/>
    <e v="#N/A"/>
    <e v="#N/A"/>
    <x v="119"/>
    <s v="Combat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Plus ses PV sont bas et plus l'attaque est puissante. Sa puissance augmente de 2 par tranche de 10% de PV perdus."/>
  </r>
  <r>
    <s v="#107"/>
    <n v="107"/>
    <s v="Combat Combat"/>
    <x v="326"/>
    <x v="18"/>
    <x v="18"/>
    <m/>
    <m/>
    <m/>
    <m/>
    <m/>
    <m/>
    <m/>
    <x v="140"/>
    <x v="18"/>
    <e v="#N/A"/>
    <e v="#N/A"/>
    <e v="#N/A"/>
    <x v="120"/>
    <s v="Combat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10"/>
    <n v="110"/>
    <s v="Poison Poison"/>
    <x v="327"/>
    <x v="18"/>
    <x v="18"/>
    <m/>
    <m/>
    <m/>
    <m/>
    <m/>
    <m/>
    <m/>
    <x v="84"/>
    <x v="0"/>
    <s v="Physique"/>
    <n v="4"/>
    <n v="5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frappe l'ennemi deux fois d'affilée à l'aide de sa queue, de lianes ou d'un autre membre."/>
    <e v="#N/A"/>
  </r>
  <r>
    <s v="#111"/>
    <n v="111"/>
    <s v="Roche Sol"/>
    <x v="328"/>
    <x v="18"/>
    <x v="18"/>
    <m/>
    <m/>
    <m/>
    <m/>
    <m/>
    <m/>
    <m/>
    <x v="141"/>
    <x v="18"/>
    <e v="#N/A"/>
    <e v="#N/A"/>
    <e v="#N/A"/>
    <x v="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Rhinoféros"/>
    <e v="#N/A"/>
    <s v="Le lanceur remue son adorable queue pour tromper la vigilance de l'ennemi et baisser sa Défense de 1 niveau."/>
  </r>
  <r>
    <s v="#112"/>
    <n v="112"/>
    <s v="Roche Sol"/>
    <x v="329"/>
    <x v="18"/>
    <x v="18"/>
    <m/>
    <m/>
    <m/>
    <m/>
    <m/>
    <m/>
    <m/>
    <x v="142"/>
    <x v="11"/>
    <s v="Physique"/>
    <n v="10"/>
    <n v="5"/>
    <x v="110"/>
    <s v="Normal"/>
    <s v="Physiqu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Rhinastoc"/>
    <s v="Le lanceur donne un puissant coup de poing à l’ennemi. Réduit la Vitesse du lanceur de 1 niveau."/>
    <e v="#N/A"/>
  </r>
  <r>
    <s v="#115"/>
    <n v="115"/>
    <s v="Normal Normal"/>
    <x v="330"/>
    <x v="18"/>
    <x v="18"/>
    <m/>
    <m/>
    <m/>
    <m/>
    <m/>
    <m/>
    <m/>
    <x v="140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fait les gros yeux à l'ennemi pour l'intimider et baisser sa Défense de 1 niveau."/>
  </r>
  <r>
    <s v="#116"/>
    <n v="116"/>
    <s v="Eau Eau"/>
    <x v="331"/>
    <x v="18"/>
    <x v="18"/>
    <m/>
    <m/>
    <m/>
    <m/>
    <m/>
    <m/>
    <m/>
    <x v="143"/>
    <x v="18"/>
    <e v="#N/A"/>
    <e v="#N/A"/>
    <e v="#N/A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Hypocéan"/>
    <e v="#N/A"/>
    <e v="#N/A"/>
  </r>
  <r>
    <s v="#117"/>
    <n v="117"/>
    <s v="Eau Eau"/>
    <x v="332"/>
    <x v="18"/>
    <x v="18"/>
    <m/>
    <m/>
    <m/>
    <m/>
    <m/>
    <m/>
    <m/>
    <x v="130"/>
    <x v="18"/>
    <e v="#N/A"/>
    <e v="#N/A"/>
    <e v="#N/A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Hyporoi"/>
    <e v="#N/A"/>
    <e v="#N/A"/>
  </r>
  <r>
    <s v="#121"/>
    <n v="121"/>
    <s v="Eau Psy"/>
    <x v="333"/>
    <x v="18"/>
    <x v="18"/>
    <m/>
    <m/>
    <m/>
    <m/>
    <m/>
    <m/>
    <m/>
    <x v="130"/>
    <x v="18"/>
    <e v="#N/A"/>
    <e v="#N/A"/>
    <e v="#N/A"/>
    <x v="12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Met un Pokémon sous le feu des projecteurs et force tout le monde à le viser."/>
  </r>
  <r>
    <s v="#122"/>
    <n v="122"/>
    <s v="Fee Psy"/>
    <x v="334"/>
    <x v="18"/>
    <x v="18"/>
    <m/>
    <m/>
    <m/>
    <m/>
    <m/>
    <m/>
    <m/>
    <x v="144"/>
    <x v="18"/>
    <e v="#N/A"/>
    <e v="#N/A"/>
    <e v="#N/A"/>
    <x v="123"/>
    <s v="Plante"/>
    <s v="Special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23"/>
    <n v="123"/>
    <s v="Insecte Vol"/>
    <x v="335"/>
    <x v="18"/>
    <x v="18"/>
    <m/>
    <m/>
    <m/>
    <m/>
    <m/>
    <m/>
    <m/>
    <x v="145"/>
    <x v="18"/>
    <e v="#N/A"/>
    <e v="#N/A"/>
    <e v="#N/A"/>
    <x v="59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fonce sur l'ennemi si rapidement qu'on parvient à peine à le discerner. Frappe en priorité."/>
  </r>
  <r>
    <s v="#126"/>
    <n v="126"/>
    <s v="Feu Feu"/>
    <x v="336"/>
    <x v="18"/>
    <x v="18"/>
    <m/>
    <m/>
    <m/>
    <m/>
    <m/>
    <m/>
    <m/>
    <x v="146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fait les gros yeux à l'ennemi pour l'intimider et baisser sa Défense de 1 niveau."/>
  </r>
  <r>
    <s v="#127"/>
    <n v="127"/>
    <s v="Insecte Insecte"/>
    <x v="337"/>
    <x v="18"/>
    <x v="18"/>
    <m/>
    <m/>
    <m/>
    <m/>
    <m/>
    <m/>
    <m/>
    <x v="81"/>
    <x v="0"/>
    <s v="Physique"/>
    <n v="6"/>
    <n v="6"/>
    <x v="12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'ennemi est attrapé et compressé par les côtés."/>
    <e v="#N/A"/>
  </r>
  <r>
    <s v="#129"/>
    <n v="129"/>
    <s v="Eau Eau"/>
    <x v="338"/>
    <x v="18"/>
    <x v="18"/>
    <m/>
    <m/>
    <m/>
    <m/>
    <m/>
    <m/>
    <m/>
    <x v="60"/>
    <x v="0"/>
    <s v="Statut"/>
    <n v="0"/>
    <n v="0"/>
    <x v="125"/>
    <s v="Eau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Léviator"/>
    <s v="Le lanceur barbote et éclabousse les environs. Cette capacité n’a aucun effet."/>
    <e v="#N/A"/>
  </r>
  <r>
    <s v="#130"/>
    <n v="130"/>
    <s v="Eau Vol"/>
    <x v="339"/>
    <x v="18"/>
    <x v="18"/>
    <m/>
    <m/>
    <m/>
    <m/>
    <m/>
    <m/>
    <m/>
    <x v="118"/>
    <x v="18"/>
    <e v="#N/A"/>
    <e v="#N/A"/>
    <e v="#N/A"/>
    <x v="126"/>
    <s v="Normal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32"/>
    <n v="132"/>
    <s v="Normal Normal"/>
    <x v="340"/>
    <x v="18"/>
    <x v="18"/>
    <m/>
    <m/>
    <m/>
    <m/>
    <m/>
    <m/>
    <m/>
    <x v="147"/>
    <x v="18"/>
    <e v="#N/A"/>
    <e v="#N/A"/>
    <e v="#N/A"/>
    <x v="125"/>
    <s v="Norma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39"/>
    <n v="139"/>
    <s v="Eau Roche"/>
    <x v="341"/>
    <x v="18"/>
    <x v="18"/>
    <m/>
    <m/>
    <m/>
    <m/>
    <m/>
    <m/>
    <m/>
    <x v="148"/>
    <x v="18"/>
    <e v="#N/A"/>
    <e v="#N/A"/>
    <e v="#N/A"/>
    <x v="127"/>
    <s v="Eau"/>
    <s v="Special"/>
    <n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42"/>
    <n v="142"/>
    <s v="Roche Vol"/>
    <x v="342"/>
    <x v="18"/>
    <x v="18"/>
    <m/>
    <m/>
    <m/>
    <m/>
    <m/>
    <m/>
    <m/>
    <x v="14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150"/>
    <n v="150"/>
    <s v="Psy Psy"/>
    <x v="343"/>
    <x v="18"/>
    <x v="18"/>
    <m/>
    <m/>
    <m/>
    <m/>
    <m/>
    <m/>
    <m/>
    <x v="150"/>
    <x v="18"/>
    <e v="#N/A"/>
    <e v="#N/A"/>
    <e v="#N/A"/>
    <x v="128"/>
    <s v="Psy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Une étrange onde d'énergie chaude frappe l'ennemi. S'il n'est pas immunise, fait perdre Nb Bonbons x 1d6 PV."/>
  </r>
  <r>
    <s v="#170"/>
    <n v="170"/>
    <s v="Eau Electrik"/>
    <x v="344"/>
    <x v="18"/>
    <x v="18"/>
    <m/>
    <m/>
    <m/>
    <m/>
    <m/>
    <m/>
    <m/>
    <x v="143"/>
    <x v="18"/>
    <e v="#N/A"/>
    <e v="#N/A"/>
    <e v="#N/A"/>
    <x v="2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Lanturn"/>
    <e v="#N/A"/>
    <s v="Le lanceur produit d'étranges ondes sonores qui le rends confus pendant 3 tours. La confusion est active avec une Precision de 2 et pokemon s'attaque lui-meme."/>
  </r>
  <r>
    <s v="#172"/>
    <n v="172"/>
    <s v="Electrik Electrik"/>
    <x v="345"/>
    <x v="18"/>
    <x v="18"/>
    <m/>
    <m/>
    <m/>
    <m/>
    <m/>
    <m/>
    <m/>
    <x v="19"/>
    <x v="10"/>
    <s v="Special"/>
    <n v="4"/>
    <n v="6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Bonheur&quot; en"/>
    <s v="Pikachu"/>
    <s v="Une décharge électrique tombe sur l'ennemi. Paralyse avec une precision de 1. La paralysie empeche d'attaquer sur 1-2."/>
    <e v="#N/A"/>
  </r>
  <r>
    <s v="#173"/>
    <n v="173"/>
    <s v="Fee Fee"/>
    <x v="346"/>
    <x v="18"/>
    <x v="18"/>
    <m/>
    <m/>
    <m/>
    <m/>
    <m/>
    <m/>
    <m/>
    <x v="40"/>
    <x v="0"/>
    <s v="Physique"/>
    <n v="4"/>
    <n v="6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Bonheur&quot; en"/>
    <s v="Mélofée"/>
    <s v="Écrase l'ennemi avec les pattes avant ou la queue, par exemple."/>
    <e v="#N/A"/>
  </r>
  <r>
    <s v="#175"/>
    <n v="175"/>
    <s v="Fee Fee"/>
    <x v="347"/>
    <x v="18"/>
    <x v="18"/>
    <m/>
    <m/>
    <m/>
    <m/>
    <m/>
    <m/>
    <m/>
    <x v="21"/>
    <x v="0"/>
    <s v="Statut"/>
    <n v="0"/>
    <n v="6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Bonheur&quot; en"/>
    <s v="Togetic"/>
    <s v="Le lanceur pousse un cri tout mimi pour tromper la vigilance de l'ennemi et baisser son Attaque de 1 niveau."/>
    <e v="#N/A"/>
  </r>
  <r>
    <s v="#176"/>
    <n v="176"/>
    <s v="Fee Vol"/>
    <x v="348"/>
    <x v="18"/>
    <x v="18"/>
    <m/>
    <m/>
    <m/>
    <m/>
    <m/>
    <m/>
    <m/>
    <x v="151"/>
    <x v="18"/>
    <e v="#N/A"/>
    <e v="#N/A"/>
    <e v="#N/A"/>
    <x v="0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Pierre Eclat&quot; en"/>
    <s v="Togekiss"/>
    <e v="#N/A"/>
    <s v="Le lanceur pousse un cri tout mimi pour tromper la vigilance de l'ennemi et baisser son Attaque de 1 niveau."/>
  </r>
  <r>
    <s v="#178"/>
    <n v="178"/>
    <s v="Psy Vol"/>
    <x v="349"/>
    <x v="18"/>
    <x v="18"/>
    <m/>
    <m/>
    <m/>
    <m/>
    <m/>
    <m/>
    <m/>
    <x v="152"/>
    <x v="3"/>
    <s v="Special"/>
    <n v="8"/>
    <n v="5"/>
    <x v="130"/>
    <s v="V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ttaque avec une lame d'air qui fend tout. Apeure avec une precision de 2 empechant l'adversaire d'attaquer ce tour."/>
    <e v="#N/A"/>
  </r>
  <r>
    <s v="#182"/>
    <n v="182"/>
    <s v="Plante Plante"/>
    <x v="350"/>
    <x v="18"/>
    <x v="18"/>
    <m/>
    <m/>
    <m/>
    <m/>
    <m/>
    <m/>
    <m/>
    <x v="151"/>
    <x v="18"/>
    <e v="#N/A"/>
    <e v="#N/A"/>
    <e v="#N/A"/>
    <x v="131"/>
    <s v="Plante"/>
    <s v="Special"/>
    <n v="1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185"/>
    <n v="185"/>
    <s v="Roche Roche"/>
    <x v="351"/>
    <x v="18"/>
    <x v="18"/>
    <m/>
    <m/>
    <m/>
    <m/>
    <m/>
    <m/>
    <m/>
    <x v="153"/>
    <x v="0"/>
    <s v="Physique"/>
    <n v="8"/>
    <n v="3"/>
    <x v="132"/>
    <s v="Plante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uette l’ennemi avec la queue ou une liane, pour infliger des dégâts."/>
    <e v="#N/A"/>
  </r>
  <r>
    <s v="#202"/>
    <n v="202"/>
    <s v="Psy Psy"/>
    <x v="352"/>
    <x v="18"/>
    <x v="18"/>
    <m/>
    <m/>
    <m/>
    <m/>
    <m/>
    <m/>
    <m/>
    <x v="154"/>
    <x v="18"/>
    <e v="#N/A"/>
    <e v="#N/A"/>
    <e v="#N/A"/>
    <x v="133"/>
    <s v="Psy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208"/>
    <n v="208"/>
    <s v="Acier Sol"/>
    <x v="353"/>
    <x v="18"/>
    <x v="18"/>
    <m/>
    <m/>
    <m/>
    <m/>
    <m/>
    <m/>
    <m/>
    <x v="11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211"/>
    <n v="211"/>
    <s v="Eau Poison"/>
    <x v="354"/>
    <x v="18"/>
    <x v="18"/>
    <m/>
    <m/>
    <m/>
    <m/>
    <m/>
    <m/>
    <m/>
    <x v="155"/>
    <x v="7"/>
    <s v="Physique"/>
    <n v="5"/>
    <n v="6"/>
    <x v="127"/>
    <s v="Eau"/>
    <s v="Special"/>
    <n v="1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ugmente l'Attaque du lanceur de 3 niveaux si un ennemi est mis K.O. avec cette capacité."/>
    <e v="#N/A"/>
  </r>
  <r>
    <s v="#213"/>
    <n v="213"/>
    <s v="Insecte Roche"/>
    <x v="355"/>
    <x v="18"/>
    <x v="18"/>
    <m/>
    <m/>
    <m/>
    <m/>
    <m/>
    <m/>
    <m/>
    <x v="156"/>
    <x v="18"/>
    <e v="#N/A"/>
    <e v="#N/A"/>
    <e v="#N/A"/>
    <x v="42"/>
    <s v="Ea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se recroqueville dans sa carapace, ce qui augmente sa Défense de 1 niveau."/>
  </r>
  <r>
    <s v="#220"/>
    <n v="220"/>
    <s v="Glace Sol"/>
    <x v="356"/>
    <x v="18"/>
    <x v="18"/>
    <m/>
    <m/>
    <m/>
    <m/>
    <m/>
    <m/>
    <m/>
    <x v="0"/>
    <x v="0"/>
    <s v="Physique"/>
    <n v="4"/>
    <n v="6"/>
    <x v="1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Cochignon"/>
    <s v="Le lanceur charge l'ennemi et le percute de tout son poids."/>
    <e v="#N/A"/>
  </r>
  <r>
    <s v="#221"/>
    <n v="221"/>
    <s v="Glace Sol"/>
    <x v="357"/>
    <x v="18"/>
    <x v="18"/>
    <m/>
    <m/>
    <m/>
    <m/>
    <m/>
    <m/>
    <m/>
    <x v="73"/>
    <x v="0"/>
    <s v="Physique"/>
    <n v="2"/>
    <n v="4"/>
    <x v="135"/>
    <s v="Roche"/>
    <s v="Special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rappe l'ennemi avec un bec ou une corne qui touche 2 fois. 3 attaques supplementaires se font avec une Precision de 3."/>
    <e v="#N/A"/>
  </r>
  <r>
    <s v="#223"/>
    <n v="223"/>
    <s v="Eau Eau"/>
    <x v="358"/>
    <x v="18"/>
    <x v="18"/>
    <m/>
    <m/>
    <m/>
    <m/>
    <m/>
    <m/>
    <m/>
    <x v="157"/>
    <x v="18"/>
    <e v="#N/A"/>
    <e v="#N/A"/>
    <e v="#N/A"/>
    <x v="136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Octillery"/>
    <e v="#N/A"/>
    <e v="#N/A"/>
  </r>
  <r>
    <s v="#224"/>
    <n v="224"/>
    <s v="Eau Eau"/>
    <x v="359"/>
    <x v="18"/>
    <x v="18"/>
    <m/>
    <m/>
    <m/>
    <m/>
    <m/>
    <m/>
    <m/>
    <x v="158"/>
    <x v="18"/>
    <e v="#N/A"/>
    <e v="#N/A"/>
    <e v="#N/A"/>
    <x v="137"/>
    <s v="Poison"/>
    <s v="Physique"/>
    <n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226"/>
    <n v="226"/>
    <s v="Eau Vol"/>
    <x v="360"/>
    <x v="18"/>
    <x v="18"/>
    <m/>
    <m/>
    <m/>
    <m/>
    <m/>
    <m/>
    <m/>
    <x v="159"/>
    <x v="13"/>
    <s v="Special"/>
    <n v="7"/>
    <n v="6"/>
    <x v="138"/>
    <s v="Plante"/>
    <s v="Physique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étrange rayon frappe l'ennemi et le rendre confus avec une Precision de 1 pendant 3 tours. La confusion est active avec une Precision de 2 et pokemon s'attaque lui-meme."/>
    <e v="#N/A"/>
  </r>
  <r>
    <s v="#237"/>
    <n v="237"/>
    <s v="Combat Combat"/>
    <x v="361"/>
    <x v="18"/>
    <x v="18"/>
    <m/>
    <m/>
    <m/>
    <m/>
    <m/>
    <m/>
    <m/>
    <x v="160"/>
    <x v="18"/>
    <e v="#N/A"/>
    <e v="#N/A"/>
    <e v="#N/A"/>
    <x v="139"/>
    <s v="Normal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Une attaque qui réduit les PV de l'ennemi au niveau des PV du lanceur."/>
  </r>
  <r>
    <s v="#246"/>
    <n v="246"/>
    <s v="Roche Sol"/>
    <x v="362"/>
    <x v="18"/>
    <x v="18"/>
    <m/>
    <m/>
    <m/>
    <m/>
    <m/>
    <m/>
    <m/>
    <x v="118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Ymphect"/>
    <e v="#N/A"/>
    <s v="Le lanceur fait les gros yeux à l'ennemi pour l'intimider et baisser sa Défense de 1 niveau."/>
  </r>
  <r>
    <s v="#247"/>
    <n v="247"/>
    <s v="Roche Sol"/>
    <x v="363"/>
    <x v="18"/>
    <x v="18"/>
    <m/>
    <m/>
    <m/>
    <m/>
    <m/>
    <m/>
    <m/>
    <x v="118"/>
    <x v="18"/>
    <e v="#N/A"/>
    <e v="#N/A"/>
    <e v="#N/A"/>
    <x v="13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Tyranocif"/>
    <e v="#N/A"/>
    <s v="Le lanceur fait les gros yeux à l'ennemi pour l'intimider et baisser sa Défense de 1 niveau."/>
  </r>
  <r>
    <s v="#248"/>
    <n v="248"/>
    <s v="Roche Tenebres"/>
    <x v="364"/>
    <x v="18"/>
    <x v="18"/>
    <m/>
    <m/>
    <m/>
    <m/>
    <m/>
    <m/>
    <m/>
    <x v="11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275"/>
    <n v="275"/>
    <s v="Plante Tenebres"/>
    <x v="365"/>
    <x v="18"/>
    <x v="18"/>
    <m/>
    <m/>
    <m/>
    <m/>
    <m/>
    <m/>
    <m/>
    <x v="58"/>
    <x v="1"/>
    <s v="Physique"/>
    <n v="6"/>
    <n v="5"/>
    <x v="140"/>
    <s v="Tenebres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es feuilles aiguisées comme des rasoirs entaillent l’ennemi. Fait un coup critique qui multiplie les degats par 2 avec une Precision de 1."/>
    <e v="#N/A"/>
  </r>
  <r>
    <s v="#282"/>
    <n v="282"/>
    <s v="Fee Psy"/>
    <x v="366"/>
    <x v="18"/>
    <x v="18"/>
    <m/>
    <m/>
    <m/>
    <m/>
    <m/>
    <m/>
    <m/>
    <x v="161"/>
    <x v="18"/>
    <e v="#N/A"/>
    <e v="#N/A"/>
    <e v="#N/A"/>
    <x v="141"/>
    <s v="Psy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291"/>
    <n v="291"/>
    <s v="Insecte Vol"/>
    <x v="367"/>
    <x v="18"/>
    <x v="18"/>
    <m/>
    <m/>
    <m/>
    <m/>
    <m/>
    <m/>
    <m/>
    <x v="162"/>
    <x v="18"/>
    <e v="#N/A"/>
    <e v="#N/A"/>
    <e v="#N/A"/>
    <x v="14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Cri strident qui baisse  la Défense de l'ennemi de 2 niveaux."/>
  </r>
  <r>
    <s v="#303"/>
    <n v="303"/>
    <s v="Acier Fee"/>
    <x v="368"/>
    <x v="18"/>
    <x v="18"/>
    <m/>
    <m/>
    <m/>
    <m/>
    <m/>
    <m/>
    <m/>
    <x v="163"/>
    <x v="18"/>
    <e v="#N/A"/>
    <e v="#N/A"/>
    <e v="#N/A"/>
    <x v="143"/>
    <s v="Acier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10"/>
    <n v="310"/>
    <s v="Electrik Electrik"/>
    <x v="369"/>
    <x v="18"/>
    <x v="18"/>
    <m/>
    <m/>
    <m/>
    <m/>
    <m/>
    <m/>
    <m/>
    <x v="164"/>
    <x v="18"/>
    <e v="#N/A"/>
    <e v="#N/A"/>
    <e v="#N/A"/>
    <x v="144"/>
    <s v="Feu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21"/>
    <n v="321"/>
    <s v="Eau Eau"/>
    <x v="370"/>
    <x v="18"/>
    <x v="18"/>
    <m/>
    <m/>
    <m/>
    <m/>
    <m/>
    <m/>
    <m/>
    <x v="165"/>
    <x v="18"/>
    <e v="#N/A"/>
    <e v="#N/A"/>
    <e v="#N/A"/>
    <x v="145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24"/>
    <n v="324"/>
    <s v="Feu Feu"/>
    <x v="371"/>
    <x v="18"/>
    <x v="18"/>
    <m/>
    <m/>
    <m/>
    <m/>
    <m/>
    <m/>
    <m/>
    <x v="4"/>
    <x v="2"/>
    <s v="Special"/>
    <n v="4"/>
    <n v="6"/>
    <x v="146"/>
    <s v="Poison"/>
    <s v="Special"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'ennemi est attaqué par une faible flamme. Brûle l'ennemi avec une precision de 1 qui réduit son attaque de moitié et fait perdre 3 PV par tour."/>
    <e v="#N/A"/>
  </r>
  <r>
    <s v="#328"/>
    <n v="328"/>
    <s v="Sol Sol"/>
    <x v="372"/>
    <x v="18"/>
    <x v="18"/>
    <m/>
    <m/>
    <m/>
    <m/>
    <m/>
    <m/>
    <m/>
    <x v="31"/>
    <x v="8"/>
    <s v="Statut"/>
    <n v="0"/>
    <n v="6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nce du sable au visage de l'ennemi pour baisser sa Précision de 1."/>
    <e v="#N/A"/>
  </r>
  <r>
    <s v="#337"/>
    <n v="337"/>
    <s v="Psy Roche"/>
    <x v="373"/>
    <x v="18"/>
    <x v="18"/>
    <m/>
    <m/>
    <m/>
    <m/>
    <m/>
    <m/>
    <m/>
    <x v="76"/>
    <x v="17"/>
    <s v="Special"/>
    <n v="8"/>
    <n v="6"/>
    <x v="102"/>
    <s v="Psy"/>
    <s v="Special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ttaque avec un rayon de lumière qui scintille comme s'il était composé de gemmes."/>
    <e v="#N/A"/>
  </r>
  <r>
    <s v="#339"/>
    <n v="339"/>
    <s v="Eau Sol"/>
    <x v="374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Barbicha"/>
    <s v="Le lanceur envoie de la boue au visage de l'ennemi pour infliger des dégâts et baisser sa Précision de 1"/>
    <s v="Asperge les alentours de boue. Affaiblit la puissance des attaques de type Électrik de 50% pendant cinq tours."/>
  </r>
  <r>
    <s v="#340"/>
    <n v="340"/>
    <s v="Eau Sol"/>
    <x v="375"/>
    <x v="18"/>
    <x v="18"/>
    <m/>
    <m/>
    <m/>
    <m/>
    <m/>
    <m/>
    <m/>
    <x v="166"/>
    <x v="18"/>
    <e v="#N/A"/>
    <e v="#N/A"/>
    <e v="#N/A"/>
    <x v="147"/>
    <s v="Poison"/>
    <s v="Special"/>
    <n v="1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41"/>
    <n v="341"/>
    <s v="Eau Eau"/>
    <x v="376"/>
    <x v="18"/>
    <x v="18"/>
    <m/>
    <m/>
    <m/>
    <m/>
    <m/>
    <m/>
    <m/>
    <x v="143"/>
    <x v="18"/>
    <e v="#N/A"/>
    <e v="#N/A"/>
    <e v="#N/A"/>
    <x v="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Colhomard"/>
    <e v="#N/A"/>
    <s v="Le lanceur contracte tous ses muscles pour augmenter sa Défense. Augmente la defense de 1 niveau."/>
  </r>
  <r>
    <s v="#342"/>
    <n v="342"/>
    <s v="Eau Tenebres"/>
    <x v="377"/>
    <x v="18"/>
    <x v="18"/>
    <m/>
    <m/>
    <m/>
    <m/>
    <m/>
    <m/>
    <m/>
    <x v="115"/>
    <x v="18"/>
    <e v="#N/A"/>
    <e v="#N/A"/>
    <e v="#N/A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44"/>
    <n v="344"/>
    <s v="Psy Sol"/>
    <x v="378"/>
    <x v="18"/>
    <x v="18"/>
    <m/>
    <m/>
    <m/>
    <m/>
    <m/>
    <m/>
    <m/>
    <x v="167"/>
    <x v="18"/>
    <e v="#N/A"/>
    <e v="#N/A"/>
    <e v="#N/A"/>
    <x v="10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355"/>
    <n v="355"/>
    <s v="Spectre Spectre"/>
    <x v="379"/>
    <x v="18"/>
    <x v="18"/>
    <m/>
    <m/>
    <m/>
    <m/>
    <m/>
    <m/>
    <m/>
    <x v="23"/>
    <x v="0"/>
    <s v="Statut"/>
    <n v="0"/>
    <n v="6"/>
    <x v="148"/>
    <s v="Spectre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Téraclope"/>
    <s v="Le lanceur fait les gros yeux à l'ennemi pour l'intimider et baisser sa Défense de 1 niveau."/>
    <e v="#N/A"/>
  </r>
  <r>
    <s v="#356"/>
    <n v="356"/>
    <s v="Spectre Spectre"/>
    <x v="380"/>
    <x v="18"/>
    <x v="18"/>
    <m/>
    <m/>
    <m/>
    <m/>
    <m/>
    <m/>
    <m/>
    <x v="132"/>
    <x v="18"/>
    <e v="#N/A"/>
    <e v="#N/A"/>
    <e v="#N/A"/>
    <x v="116"/>
    <s v="Psy"/>
    <s v="Special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Echange&quot;"/>
    <s v="Noctunoir"/>
    <e v="#N/A"/>
    <e v="#N/A"/>
  </r>
  <r>
    <s v="#360"/>
    <n v="360"/>
    <s v="Psy Psy"/>
    <x v="381"/>
    <x v="18"/>
    <x v="18"/>
    <m/>
    <m/>
    <m/>
    <m/>
    <m/>
    <m/>
    <m/>
    <x v="60"/>
    <x v="0"/>
    <s v="Statut"/>
    <n v="0"/>
    <n v="0"/>
    <x v="129"/>
    <s v="Fe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1 super bonbons en"/>
    <s v="Qulbutoké"/>
    <s v="Le lanceur barbote et éclabousse les environs. Cette capacité n’a aucun effet."/>
    <e v="#N/A"/>
  </r>
  <r>
    <s v="#362"/>
    <n v="362"/>
    <s v="Glace Glace"/>
    <x v="382"/>
    <x v="18"/>
    <x v="18"/>
    <m/>
    <m/>
    <m/>
    <m/>
    <m/>
    <m/>
    <m/>
    <x v="168"/>
    <x v="16"/>
    <s v="Special"/>
    <n v="7"/>
    <n v="6"/>
    <x v="149"/>
    <s v="Glace"/>
    <s v="Special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froidit violemment l'ennemi et gele avec une Precision de 1. Super efficace sur les Pokémon de type Eau."/>
    <e v="#N/A"/>
  </r>
  <r>
    <s v="#407"/>
    <n v="407"/>
    <s v="Plante Poison"/>
    <x v="383"/>
    <x v="18"/>
    <x v="18"/>
    <m/>
    <m/>
    <m/>
    <m/>
    <m/>
    <m/>
    <m/>
    <x v="169"/>
    <x v="18"/>
    <e v="#N/A"/>
    <e v="#N/A"/>
    <e v="#N/A"/>
    <x v="150"/>
    <s v="Plan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20"/>
    <n v="420"/>
    <s v="Plante Plante"/>
    <x v="384"/>
    <x v="18"/>
    <x v="18"/>
    <m/>
    <m/>
    <m/>
    <m/>
    <m/>
    <m/>
    <m/>
    <x v="78"/>
    <x v="0"/>
    <s v="Statut"/>
    <n v="0"/>
    <n v="0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Ceriflor"/>
    <s v="Le corps du lanceur se développe. Augmente l'Attaque et l'Attaque Spéciale de 1 niveau"/>
    <s v="Le lanceur charge l'ennemi et le percute de tout son poids."/>
  </r>
  <r>
    <s v="#421"/>
    <n v="421"/>
    <s v="Plante Plante"/>
    <x v="385"/>
    <x v="18"/>
    <x v="18"/>
    <m/>
    <m/>
    <m/>
    <m/>
    <m/>
    <m/>
    <m/>
    <x v="2"/>
    <x v="1"/>
    <s v="Special"/>
    <n v="12"/>
    <n v="6"/>
    <x v="151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ancoki"/>
    <s v="Le lanceur attaque en projetant des pétales pendant 2 tours avant de céder à la confusion."/>
    <e v="#N/A"/>
  </r>
  <r>
    <s v="#422"/>
    <n v="422"/>
    <s v="Eau Eau"/>
    <x v="386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Tritosor"/>
    <s v="Le lanceur envoie de la boue au visage de l'ennemi pour infliger des dégâts et baisser sa Précision de 1"/>
    <s v="Asperge les alentours de boue. Affaiblit la puissance des attaques de type Électrik de 50% pendant cinq tours."/>
  </r>
  <r>
    <s v="#423"/>
    <n v="423"/>
    <s v="Eau Sol"/>
    <x v="387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envoie de la boue au visage de l'ennemi pour infliger des dégâts et baisser sa Précision de 1"/>
    <s v="Asperge les alentours de boue. Affaiblit la puissance des attaques de type Électrik de 50% pendant cinq tours."/>
  </r>
  <r>
    <s v="#426"/>
    <n v="426"/>
    <s v="Spectre Vol"/>
    <x v="388"/>
    <x v="18"/>
    <x v="18"/>
    <m/>
    <m/>
    <m/>
    <m/>
    <m/>
    <m/>
    <m/>
    <x v="170"/>
    <x v="18"/>
    <e v="#N/A"/>
    <e v="#N/A"/>
    <e v="#N/A"/>
    <x v="152"/>
    <s v="Normal"/>
    <s v="Physique"/>
    <n v="1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De longs tentacules ou lianes attaquent l'ennemi. Baisser sa Vitesse de 1 niveau avec une precision de 1."/>
  </r>
  <r>
    <s v="#434"/>
    <n v="434"/>
    <s v="Poison Tenebres"/>
    <x v="389"/>
    <x v="18"/>
    <x v="18"/>
    <m/>
    <m/>
    <m/>
    <m/>
    <m/>
    <m/>
    <m/>
    <x v="3"/>
    <x v="0"/>
    <s v="Physique"/>
    <n v="4"/>
    <n v="6"/>
    <x v="12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3 super bonbons en"/>
    <s v="Moufflair"/>
    <s v="Lacère l'ennemi avec des griffes acérées pour lui infliger des dégâts."/>
    <e v="#N/A"/>
  </r>
  <r>
    <s v="#435"/>
    <n v="435"/>
    <s v="Poison Tenebres"/>
    <x v="390"/>
    <x v="18"/>
    <x v="18"/>
    <m/>
    <m/>
    <m/>
    <m/>
    <m/>
    <m/>
    <m/>
    <x v="171"/>
    <x v="18"/>
    <e v="#N/A"/>
    <e v="#N/A"/>
    <e v="#N/A"/>
    <x v="1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cère l'ennemi avec des griffes acérées pour lui infliger des dégâts."/>
  </r>
  <r>
    <s v="#437"/>
    <n v="437"/>
    <s v="Acier Psy"/>
    <x v="391"/>
    <x v="18"/>
    <x v="18"/>
    <m/>
    <m/>
    <m/>
    <m/>
    <m/>
    <m/>
    <m/>
    <x v="172"/>
    <x v="18"/>
    <e v="#N/A"/>
    <e v="#N/A"/>
    <e v="#N/A"/>
    <x v="153"/>
    <s v="Fe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39"/>
    <n v="439"/>
    <s v="Fee Psy"/>
    <x v="392"/>
    <x v="18"/>
    <x v="18"/>
    <m/>
    <m/>
    <m/>
    <m/>
    <m/>
    <m/>
    <m/>
    <x v="173"/>
    <x v="18"/>
    <e v="#N/A"/>
    <e v="#N/A"/>
    <e v="#N/A"/>
    <x v="154"/>
    <s v="Psy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M._Mime ou M._Mime_de_Galar"/>
    <e v="#N/A"/>
    <e v="#N/A"/>
  </r>
  <r>
    <s v="#448"/>
    <n v="448"/>
    <s v="Acier Combat"/>
    <x v="393"/>
    <x v="18"/>
    <x v="18"/>
    <m/>
    <m/>
    <m/>
    <m/>
    <m/>
    <m/>
    <m/>
    <x v="174"/>
    <x v="18"/>
    <e v="#N/A"/>
    <e v="#N/A"/>
    <e v="#N/A"/>
    <x v="155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50"/>
    <n v="450"/>
    <s v="Sol Sol"/>
    <x v="394"/>
    <x v="18"/>
    <x v="18"/>
    <m/>
    <m/>
    <m/>
    <m/>
    <m/>
    <m/>
    <m/>
    <x v="175"/>
    <x v="16"/>
    <s v="Physique"/>
    <n v="7"/>
    <n v="5"/>
    <x v="144"/>
    <s v="Feu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utilise une morsure glaciale. Gele avec une precision de 1 et Apeurer avec une precision de 1. Le pokemon gele ne peut plus attaquer sauf avec une capacite de type feu qui le degele."/>
    <e v="#N/A"/>
  </r>
  <r>
    <s v="#451"/>
    <n v="451"/>
    <s v="Insecte Poison"/>
    <x v="395"/>
    <x v="18"/>
    <x v="18"/>
    <m/>
    <m/>
    <m/>
    <m/>
    <m/>
    <m/>
    <m/>
    <x v="118"/>
    <x v="18"/>
    <e v="#N/A"/>
    <e v="#N/A"/>
    <e v="#N/A"/>
    <x v="19"/>
    <s v="Poison"/>
    <s v="Physique"/>
    <n v="1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Drascore"/>
    <e v="#N/A"/>
    <s v="Un dard toxique qui transperce l'ennemi. Empoisonne avec une precision de 2. Le poison fait perdre 6 PV chaque tour"/>
  </r>
  <r>
    <s v="#452"/>
    <n v="452"/>
    <s v="Poison Tenebres"/>
    <x v="396"/>
    <x v="18"/>
    <x v="18"/>
    <m/>
    <m/>
    <m/>
    <m/>
    <m/>
    <m/>
    <m/>
    <x v="119"/>
    <x v="18"/>
    <e v="#N/A"/>
    <e v="#N/A"/>
    <e v="#N/A"/>
    <x v="14"/>
    <s v="Glace"/>
    <s v="Physique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utilise une morsure glaciale. Gele avec une precision de 1 et Apeurer avec une precision de 1. Le pokemon gele ne peut plus attaquer sauf avec une capacite de type feu qui le degele."/>
  </r>
  <r>
    <s v="#453"/>
    <n v="453"/>
    <s v="Combat Poison"/>
    <x v="397"/>
    <x v="18"/>
    <x v="18"/>
    <m/>
    <m/>
    <m/>
    <m/>
    <m/>
    <m/>
    <m/>
    <x v="56"/>
    <x v="14"/>
    <s v="Physique"/>
    <n v="3"/>
    <n v="6"/>
    <x v="62"/>
    <s v="Sol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4 super bonbons en"/>
    <s v="Coatox"/>
    <s v="Le lanceur attaque l'ennemi en poussant un cri terrifiant. Apeure avec une precision de 2 empechant l'adversaire d'attaquer ce tour."/>
    <s v="Le lanceur envoie de la boue au visage de l'ennemi pour infliger des dégâts et baisser sa Précision de 1"/>
  </r>
  <r>
    <s v="#454"/>
    <n v="454"/>
    <s v="Combat Poison"/>
    <x v="398"/>
    <x v="18"/>
    <x v="18"/>
    <m/>
    <m/>
    <m/>
    <m/>
    <m/>
    <m/>
    <m/>
    <x v="56"/>
    <x v="14"/>
    <s v="Physique"/>
    <n v="3"/>
    <n v="6"/>
    <x v="62"/>
    <s v="Sol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attaque l'ennemi en poussant un cri terrifiant. Apeure avec une precision de 2 empechant l'adversaire d'attaquer ce tour."/>
    <s v="Le lanceur envoie de la boue au visage de l'ennemi pour infliger des dégâts et baisser sa Précision de 1"/>
  </r>
  <r>
    <s v="#458"/>
    <n v="458"/>
    <s v="Eau Vol"/>
    <x v="399"/>
    <x v="18"/>
    <x v="18"/>
    <m/>
    <m/>
    <m/>
    <m/>
    <m/>
    <m/>
    <m/>
    <x v="0"/>
    <x v="0"/>
    <s v="Physique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&quot;Bonbon copain&quot;"/>
    <s v="Démanta"/>
    <s v="Le lanceur charge l'ennemi et le percute de tout son poids."/>
    <e v="#N/A"/>
  </r>
  <r>
    <s v="#464"/>
    <n v="464"/>
    <s v="Roche Sol"/>
    <x v="400"/>
    <x v="18"/>
    <x v="18"/>
    <m/>
    <m/>
    <m/>
    <m/>
    <m/>
    <m/>
    <m/>
    <x v="142"/>
    <x v="11"/>
    <s v="Physique"/>
    <n v="10"/>
    <n v="5"/>
    <x v="156"/>
    <s v="Roche"/>
    <s v="Physique"/>
    <n v="15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donne un puissant coup de poing à l’ennemi. Réduit la Vitesse du lanceur de 1 niveau."/>
    <e v="#N/A"/>
  </r>
  <r>
    <s v="#468"/>
    <n v="468"/>
    <s v="Fee Vol"/>
    <x v="401"/>
    <x v="18"/>
    <x v="18"/>
    <m/>
    <m/>
    <m/>
    <m/>
    <m/>
    <m/>
    <m/>
    <x v="176"/>
    <x v="18"/>
    <e v="#N/A"/>
    <e v="#N/A"/>
    <e v="#N/A"/>
    <x v="47"/>
    <s v="Vol"/>
    <s v="Physique"/>
    <n v="1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Une attaque en deux tours au taux de critiques élevé. Apeure avec une precision de 2 empechant l'adversaire d'attaquer ce tour. Fait un coup critique qui multiplie les degats par 2 avec une Precision de 1."/>
  </r>
  <r>
    <s v="#475"/>
    <n v="475"/>
    <s v="Combat Psy"/>
    <x v="402"/>
    <x v="18"/>
    <x v="18"/>
    <m/>
    <m/>
    <m/>
    <m/>
    <m/>
    <m/>
    <m/>
    <x v="49"/>
    <x v="0"/>
    <s v="Physique"/>
    <n v="7"/>
    <n v="6"/>
    <x v="141"/>
    <s v="Psy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coup de griffe ou autre tranche l'ennemi. Fait un coup critique qui multiplie les degats par 2 avec une Precision de 1."/>
    <e v="#N/A"/>
  </r>
  <r>
    <s v="#477"/>
    <n v="477"/>
    <s v="Spectre Spectre"/>
    <x v="403"/>
    <x v="18"/>
    <x v="18"/>
    <m/>
    <m/>
    <m/>
    <m/>
    <m/>
    <m/>
    <m/>
    <x v="132"/>
    <x v="18"/>
    <e v="#N/A"/>
    <e v="#N/A"/>
    <e v="#N/A"/>
    <x v="116"/>
    <s v="Psy"/>
    <s v="Special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</r>
  <r>
    <s v="#478"/>
    <n v="478"/>
    <s v="Glace Spectre"/>
    <x v="404"/>
    <x v="18"/>
    <x v="18"/>
    <m/>
    <m/>
    <m/>
    <m/>
    <m/>
    <m/>
    <m/>
    <x v="177"/>
    <x v="14"/>
    <s v="Special"/>
    <n v="6"/>
    <n v="6"/>
    <x v="157"/>
    <s v="Spectr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 lanceur crée une violente bourrasque. Peut aussi augmenter toutes ses stats avec une Precision de 1."/>
    <e v="#N/A"/>
  </r>
  <r>
    <s v="#479"/>
    <n v="479"/>
    <s v="Electrik Spectre"/>
    <x v="405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Feu"/>
    <x v="406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Glace"/>
    <x v="407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Vol"/>
    <x v="408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au Electrik"/>
    <x v="409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479"/>
    <n v="479"/>
    <s v="Electrik Plante"/>
    <x v="410"/>
    <x v="18"/>
    <x v="18"/>
    <m/>
    <m/>
    <m/>
    <m/>
    <m/>
    <m/>
    <m/>
    <x v="178"/>
    <x v="10"/>
    <s v="Special"/>
    <n v="8"/>
    <n v="6"/>
    <x v="35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n flamboiement d'électricité frappe tous les Pokémon autour du lanceur. Paralyse avec une Precision de 2."/>
    <s v="Le lanceur concentre sa puissance pour sa prochaine attaque Électrik, la puissance est multipliee par 2. Augmente sa Défense Spéciale de 1 niveau."/>
  </r>
  <r>
    <s v="#527"/>
    <n v="527"/>
    <s v="Psy Vol"/>
    <x v="411"/>
    <x v="18"/>
    <x v="18"/>
    <m/>
    <m/>
    <m/>
    <m/>
    <m/>
    <m/>
    <m/>
    <x v="52"/>
    <x v="13"/>
    <s v="Special"/>
    <n v="5"/>
    <n v="6"/>
    <x v="1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hinolove"/>
    <s v="Une faible vague télékinétique frappe l'ennemi et le rendre confus avec une Precision de 1 pendant 3 tours. La confusion est active avec une Precision de 2 et pokemon s'attaque lui-meme."/>
    <e v="#N/A"/>
  </r>
  <r>
    <s v="#528"/>
    <n v="528"/>
    <s v="Psy Vol"/>
    <x v="412"/>
    <x v="18"/>
    <x v="18"/>
    <m/>
    <m/>
    <m/>
    <m/>
    <m/>
    <m/>
    <m/>
    <x v="52"/>
    <x v="13"/>
    <s v="Special"/>
    <n v="5"/>
    <n v="6"/>
    <x v="13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totaupe"/>
    <s v="Une faible vague télékinétique frappe l'ennemi et le rendre confus avec une Precision de 1 pendant 3 tours. La confusion est active avec une Precision de 2 et pokemon s'attaque lui-meme."/>
    <e v="#N/A"/>
  </r>
  <r>
    <s v="#530"/>
    <n v="530"/>
    <s v="Acier Sol"/>
    <x v="413"/>
    <x v="18"/>
    <x v="18"/>
    <m/>
    <m/>
    <m/>
    <m/>
    <m/>
    <m/>
    <m/>
    <x v="179"/>
    <x v="18"/>
    <e v="#N/A"/>
    <e v="#N/A"/>
    <e v="#N/A"/>
    <x v="50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aboure le sol et le rend plus fertile. Augmente l'Attaque et l'Attaque Spéciale des Pokémon de type Plante de 1 niveau."/>
  </r>
  <r>
    <s v="#535"/>
    <n v="535"/>
    <s v="Eau Eau"/>
    <x v="414"/>
    <x v="18"/>
    <x v="18"/>
    <m/>
    <m/>
    <m/>
    <m/>
    <m/>
    <m/>
    <m/>
    <x v="143"/>
    <x v="18"/>
    <e v="#N/A"/>
    <e v="#N/A"/>
    <e v="#N/A"/>
    <x v="0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tracné"/>
    <e v="#N/A"/>
    <s v="Le lanceur pousse un cri tout mimi pour tromper la vigilance de l'ennemi et baisser son Attaque de 1 niveau."/>
  </r>
  <r>
    <s v="#536"/>
    <n v="536"/>
    <s v="Eau Sol"/>
    <x v="415"/>
    <x v="18"/>
    <x v="18"/>
    <m/>
    <m/>
    <m/>
    <m/>
    <m/>
    <m/>
    <m/>
    <x v="143"/>
    <x v="18"/>
    <e v="#N/A"/>
    <e v="#N/A"/>
    <e v="#N/A"/>
    <x v="0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apustule"/>
    <e v="#N/A"/>
    <s v="Le lanceur pousse un cri tout mimi pour tromper la vigilance de l'ennemi et baisser son Attaque de 1 niveau."/>
  </r>
  <r>
    <s v="#537"/>
    <n v="537"/>
    <s v="Eau Sol"/>
    <x v="416"/>
    <x v="18"/>
    <x v="18"/>
    <m/>
    <m/>
    <m/>
    <m/>
    <m/>
    <m/>
    <m/>
    <x v="180"/>
    <x v="6"/>
    <s v="Special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udokrak"/>
    <s v="Le lanceur attaque l’ennemi avec un jet d’acide corrosif. Baisse la Défense Spéciale de 1 niveau avec une Precision de 1."/>
    <e v="#N/A"/>
  </r>
  <r>
    <s v="#538"/>
    <n v="538"/>
    <s v="Combat Combat"/>
    <x v="417"/>
    <x v="18"/>
    <x v="18"/>
    <m/>
    <m/>
    <m/>
    <m/>
    <m/>
    <m/>
    <m/>
    <x v="181"/>
    <x v="11"/>
    <s v="Statut"/>
    <n v="0"/>
    <n v="0"/>
    <x v="158"/>
    <s v="Normal"/>
    <s v="Physique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raclée"/>
    <s v="Retourne un tatami pour bloquer, comme avec un bouclier, les capacités visant le lanceur ou ses alliés. N'a pas d'effet sur les attaques de statut."/>
    <s v="Ligote l'ennemi avec les tentacules ou le corps pour l'écraser durant 4 tours. Fait perdre 3 PV par tour"/>
  </r>
  <r>
    <s v="#554"/>
    <n v="554"/>
    <s v="Feu Feu"/>
    <x v="418"/>
    <x v="18"/>
    <x v="18"/>
    <m/>
    <m/>
    <m/>
    <m/>
    <m/>
    <m/>
    <m/>
    <x v="0"/>
    <x v="0"/>
    <s v="Physique"/>
    <n v="4"/>
    <n v="6"/>
    <x v="159"/>
    <s v="Roche"/>
    <s v="Physique"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arumacho_de_Galar"/>
    <s v="Le lanceur charge l'ennemi et le percute de tout son poids."/>
    <e v="#N/A"/>
  </r>
  <r>
    <s v="#555"/>
    <n v="555"/>
    <s v="Feu Feu"/>
    <x v="419"/>
    <x v="18"/>
    <x v="18"/>
    <m/>
    <m/>
    <m/>
    <m/>
    <m/>
    <m/>
    <m/>
    <x v="142"/>
    <x v="11"/>
    <s v="Physique"/>
    <n v="10"/>
    <n v="5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acachi"/>
    <s v="Le lanceur donne un puissant coup de poing à l’ennemi. Réduit la Vitesse du lanceur de 1 niveau."/>
    <s v="Le lanceur charge l'ennemi et le percute de tout son poids."/>
  </r>
  <r>
    <s v="#555"/>
    <n v="555"/>
    <s v="Feu Psy"/>
    <x v="420"/>
    <x v="18"/>
    <x v="18"/>
    <m/>
    <m/>
    <m/>
    <m/>
    <m/>
    <m/>
    <m/>
    <x v="142"/>
    <x v="11"/>
    <s v="Physique"/>
    <n v="10"/>
    <n v="5"/>
    <x v="73"/>
    <s v="Feu"/>
    <s v="Special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aracachi"/>
    <s v="Le lanceur donne un puissant coup de poing à l’ennemi. Réduit la Vitesse du lanceur de 1 niveau."/>
    <s v="Des flammes calcinent l’ennemi. S’il tient un objet, une Baie par exemple, celui-ci est brûlé et devient inutilisable."/>
  </r>
  <r>
    <s v="#556"/>
    <n v="556"/>
    <s v="Plante Plante"/>
    <x v="421"/>
    <x v="18"/>
    <x v="18"/>
    <m/>
    <m/>
    <m/>
    <m/>
    <m/>
    <m/>
    <m/>
    <x v="182"/>
    <x v="18"/>
    <e v="#N/A"/>
    <e v="#N/A"/>
    <e v="#N/A"/>
    <x v="160"/>
    <s v="Plan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abicoque"/>
    <e v="#N/A"/>
    <s v="Le lanceur se protège en s’emmitouflant dans du coton. Sa Défense augmente de 3 niveaux."/>
  </r>
  <r>
    <s v="#557"/>
    <n v="557"/>
    <s v="Insecte Roche"/>
    <x v="422"/>
    <x v="18"/>
    <x v="18"/>
    <m/>
    <m/>
    <m/>
    <m/>
    <m/>
    <m/>
    <m/>
    <x v="183"/>
    <x v="18"/>
    <e v="#N/A"/>
    <e v="#N/A"/>
    <e v="#N/A"/>
    <x v="161"/>
    <s v="Roche"/>
    <s v="Physique"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abaraque"/>
    <e v="#N/A"/>
    <e v="#N/A"/>
  </r>
  <r>
    <s v="#558"/>
    <n v="558"/>
    <s v="Insecte Roche"/>
    <x v="423"/>
    <x v="18"/>
    <x v="18"/>
    <m/>
    <m/>
    <m/>
    <m/>
    <m/>
    <m/>
    <m/>
    <x v="88"/>
    <x v="0"/>
    <s v="Statut"/>
    <n v="0"/>
    <n v="0"/>
    <x v="161"/>
    <s v="Roche"/>
    <s v="Physique"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ggiguane"/>
    <s v="Le lanceur brise sa coquille. Il baisse sa Défense et sa Défense Spéciale de 1 niveau, mais augmente son Attaque, son Attaque Spéciale et sa Vitesse de 2 niveaux."/>
    <e v="#N/A"/>
  </r>
  <r>
    <s v="#561"/>
    <n v="561"/>
    <s v="Psy Vol"/>
    <x v="424"/>
    <x v="18"/>
    <x v="18"/>
    <m/>
    <m/>
    <m/>
    <m/>
    <m/>
    <m/>
    <m/>
    <x v="9"/>
    <x v="3"/>
    <s v="Special"/>
    <n v="4"/>
    <n v="6"/>
    <x v="162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utafeh"/>
    <s v="Le lanceur bat des ailes pour générer une bourrasque qui blesse l'ennemi."/>
    <e v="#N/A"/>
  </r>
  <r>
    <s v="#573"/>
    <n v="573"/>
    <s v="Normal Normal"/>
    <x v="425"/>
    <x v="18"/>
    <x v="18"/>
    <m/>
    <m/>
    <m/>
    <m/>
    <m/>
    <m/>
    <m/>
    <x v="184"/>
    <x v="18"/>
    <e v="#N/A"/>
    <e v="#N/A"/>
    <e v="#N/A"/>
    <x v="161"/>
    <s v="Roche"/>
    <s v="Physique"/>
    <n v="2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rutella"/>
    <e v="#N/A"/>
    <e v="#N/A"/>
  </r>
  <r>
    <s v="#577"/>
    <n v="577"/>
    <s v="Psy Psy"/>
    <x v="426"/>
    <x v="18"/>
    <x v="18"/>
    <m/>
    <m/>
    <m/>
    <m/>
    <m/>
    <m/>
    <m/>
    <x v="74"/>
    <x v="13"/>
    <s v="Special"/>
    <n v="0"/>
    <n v="6"/>
    <x v="16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éios"/>
    <s v="Une étrange onde d'énergie chaude frappe l'ennemi. S'il n'est pas immunise, fait perdre Nb Bonbons x 1d6 PV."/>
    <e v="#N/A"/>
  </r>
  <r>
    <s v="#578"/>
    <n v="578"/>
    <s v="Psy Psy"/>
    <x v="427"/>
    <x v="18"/>
    <x v="18"/>
    <m/>
    <m/>
    <m/>
    <m/>
    <m/>
    <m/>
    <m/>
    <x v="74"/>
    <x v="13"/>
    <s v="Special"/>
    <n v="0"/>
    <n v="6"/>
    <x v="163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ymbios"/>
    <s v="Une étrange onde d'énergie chaude frappe l'ennemi. S'il n'est pas immunise, fait perdre Nb Bonbons x 1d6 PV."/>
    <e v="#N/A"/>
  </r>
  <r>
    <s v="#579"/>
    <n v="579"/>
    <s v="Psy Psy"/>
    <x v="428"/>
    <x v="18"/>
    <x v="18"/>
    <m/>
    <m/>
    <m/>
    <m/>
    <m/>
    <m/>
    <m/>
    <x v="185"/>
    <x v="18"/>
    <e v="#N/A"/>
    <e v="#N/A"/>
    <e v="#N/A"/>
    <x v="128"/>
    <s v="Psy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Une étrange onde d'énergie chaude frappe l'ennemi. S'il n'est pas immunise, fait perdre Nb Bonbons x 1d6 PV."/>
  </r>
  <r>
    <s v="#584"/>
    <n v="584"/>
    <s v="Glace Glace"/>
    <x v="429"/>
    <x v="18"/>
    <x v="18"/>
    <m/>
    <m/>
    <m/>
    <m/>
    <m/>
    <m/>
    <m/>
    <x v="128"/>
    <x v="18"/>
    <e v="#N/A"/>
    <e v="#N/A"/>
    <e v="#N/A"/>
    <x v="91"/>
    <s v="Glace"/>
    <s v="Special"/>
    <n v="7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Refroidit violemment l'ennemi et gele avec une Precision de 1. Super efficace sur les Pokémon de type Eau."/>
  </r>
  <r>
    <s v="#592"/>
    <n v="592"/>
    <s v="Eau Spectre"/>
    <x v="430"/>
    <x v="18"/>
    <x v="18"/>
    <m/>
    <m/>
    <m/>
    <m/>
    <m/>
    <m/>
    <m/>
    <x v="143"/>
    <x v="18"/>
    <e v="#N/A"/>
    <e v="#N/A"/>
    <e v="#N/A"/>
    <x v="83"/>
    <s v="Ea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yade"/>
    <e v="#N/A"/>
    <s v="Asperge d'eau les alentours. Baisse la puissance des attaques de type Feu de 50% pendant cinq tours."/>
  </r>
  <r>
    <s v="#593"/>
    <n v="593"/>
    <s v="Eau Spectre"/>
    <x v="431"/>
    <x v="18"/>
    <x v="18"/>
    <m/>
    <m/>
    <m/>
    <m/>
    <m/>
    <m/>
    <m/>
    <x v="186"/>
    <x v="18"/>
    <e v="#N/A"/>
    <e v="#N/A"/>
    <e v="#N/A"/>
    <x v="164"/>
    <s v="Normal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e lanceur essore l'ennemi. Plus l'ennemi a de PV, plus cette attaque est puissante. La puissance est de 11, -2 par tranche de 10% de PV perdus."/>
  </r>
  <r>
    <s v="#596"/>
    <n v="596"/>
    <s v="Electrik Insecte"/>
    <x v="432"/>
    <x v="18"/>
    <x v="18"/>
    <m/>
    <m/>
    <m/>
    <m/>
    <m/>
    <m/>
    <m/>
    <x v="156"/>
    <x v="18"/>
    <e v="#N/A"/>
    <e v="#N/A"/>
    <e v="#N/A"/>
    <x v="5"/>
    <s v="Insect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indur"/>
    <e v="#N/A"/>
    <s v="Le lanceur crache de la soie pour ligoter l'ennemi et beaucoup baisser sa Vitesse."/>
  </r>
  <r>
    <s v="#598"/>
    <n v="598"/>
    <s v="Acier Plante"/>
    <x v="433"/>
    <x v="18"/>
    <x v="18"/>
    <m/>
    <m/>
    <m/>
    <m/>
    <m/>
    <m/>
    <m/>
    <x v="187"/>
    <x v="18"/>
    <e v="#N/A"/>
    <e v="#N/A"/>
    <e v="#N/A"/>
    <x v="165"/>
    <s v="Normal"/>
    <s v="Physique"/>
    <n v="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c"/>
    <e v="#N/A"/>
    <s v="Le lanceur se jette violemment sur l’ennemi et le rend confus avec une Precision de 1 pendant 3 tours. La confusion est active avec une Precision de 2 et pokemon s'attaque lui-meme."/>
  </r>
  <r>
    <s v="#601"/>
    <n v="601"/>
    <s v="Acier Acier"/>
    <x v="434"/>
    <x v="18"/>
    <x v="18"/>
    <m/>
    <m/>
    <m/>
    <m/>
    <m/>
    <m/>
    <m/>
    <x v="188"/>
    <x v="18"/>
    <e v="#N/A"/>
    <e v="#N/A"/>
    <e v="#N/A"/>
    <x v="166"/>
    <s v="Acier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06"/>
    <n v="606"/>
    <s v="Psy Psy"/>
    <x v="435"/>
    <x v="18"/>
    <x v="18"/>
    <m/>
    <m/>
    <m/>
    <m/>
    <m/>
    <m/>
    <m/>
    <x v="75"/>
    <x v="13"/>
    <s v="Statut"/>
    <n v="0"/>
    <n v="0"/>
    <x v="167"/>
    <s v="Psy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unécire"/>
    <s v="Pendant cinq tours, les Pokémon au sol ne peuvent plus subir d'attaques prioritaires. Les capacités Psy augmentent de 50% avec une precision de 1."/>
    <e v="#N/A"/>
  </r>
  <r>
    <s v="#609"/>
    <n v="609"/>
    <s v="Feu Spectre"/>
    <x v="436"/>
    <x v="18"/>
    <x v="18"/>
    <m/>
    <m/>
    <m/>
    <m/>
    <m/>
    <m/>
    <m/>
    <x v="189"/>
    <x v="18"/>
    <e v="#N/A"/>
    <e v="#N/A"/>
    <e v="#N/A"/>
    <x v="146"/>
    <s v="Poison"/>
    <s v="Special"/>
    <n v="3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upenotte"/>
    <e v="#N/A"/>
    <e v="#N/A"/>
  </r>
  <r>
    <s v="#612"/>
    <n v="612"/>
    <s v="Dragon Dragon"/>
    <x v="437"/>
    <x v="18"/>
    <x v="18"/>
    <m/>
    <m/>
    <m/>
    <m/>
    <m/>
    <m/>
    <m/>
    <x v="190"/>
    <x v="18"/>
    <e v="#N/A"/>
    <e v="#N/A"/>
    <e v="#N/A"/>
    <x v="1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larhume"/>
    <e v="#N/A"/>
    <s v="Lacère l'ennemi avec des griffes acérées pour lui infliger des dégâts."/>
  </r>
  <r>
    <s v="#614"/>
    <n v="614"/>
    <s v="Glace Glace"/>
    <x v="438"/>
    <x v="18"/>
    <x v="18"/>
    <m/>
    <m/>
    <m/>
    <m/>
    <m/>
    <m/>
    <m/>
    <x v="109"/>
    <x v="16"/>
    <s v="Physique"/>
    <n v="9"/>
    <n v="5"/>
    <x v="149"/>
    <s v="Glace"/>
    <s v="Special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Envoie de gros blocs de glace sur l'ennemi pour lui infliger des dégâts. Apeure avec une precision de 2 empechant l'adversaire d'attaquer ce tour."/>
    <e v="#N/A"/>
  </r>
  <r>
    <s v="#616"/>
    <n v="616"/>
    <s v="Insecte Insecte"/>
    <x v="439"/>
    <x v="18"/>
    <x v="18"/>
    <m/>
    <m/>
    <m/>
    <m/>
    <m/>
    <m/>
    <m/>
    <x v="29"/>
    <x v="1"/>
    <s v="Special"/>
    <n v="2"/>
    <n v="6"/>
    <x v="1"/>
    <s v="Poison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imaspeed"/>
    <s v="Une attaque qui convertit 50% des dégâts infligés en PV pour le lanceur."/>
    <s v="Le lanceur attaque l’ennemi avec un jet d’acide corrosif. Baisse la Défense Spéciale de 1 niveau avec une Precision de 1."/>
  </r>
  <r>
    <s v="#617"/>
    <n v="617"/>
    <s v="Insecte Insecte"/>
    <x v="440"/>
    <x v="18"/>
    <x v="18"/>
    <m/>
    <m/>
    <m/>
    <m/>
    <m/>
    <m/>
    <m/>
    <x v="191"/>
    <x v="18"/>
    <e v="#N/A"/>
    <e v="#N/A"/>
    <e v="#N/A"/>
    <x v="99"/>
    <s v="Combat"/>
    <s v="Special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imonde_de_Galar"/>
    <e v="#N/A"/>
    <e v="#N/A"/>
  </r>
  <r>
    <s v="#618"/>
    <n v="618"/>
    <s v="Electrik Sol"/>
    <x v="441"/>
    <x v="18"/>
    <x v="18"/>
    <m/>
    <m/>
    <m/>
    <m/>
    <m/>
    <m/>
    <m/>
    <x v="192"/>
    <x v="18"/>
    <e v="#N/A"/>
    <e v="#N/A"/>
    <e v="#N/A"/>
    <x v="168"/>
    <s v="Normal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23"/>
    <n v="623"/>
    <s v="Sol Spectre"/>
    <x v="442"/>
    <x v="18"/>
    <x v="18"/>
    <m/>
    <m/>
    <m/>
    <m/>
    <m/>
    <m/>
    <m/>
    <x v="36"/>
    <x v="5"/>
    <s v="Physique"/>
    <n v="0"/>
    <n v="6"/>
    <x v="169"/>
    <s v="Sol"/>
    <s v="Physique"/>
    <n v="9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alpion"/>
    <s v="S’il est plus lourd que l’ennemi, l’effet augmente en conséquence. La puissance est de 14. - 2 tous les 20% d'ecart de poids."/>
    <e v="#N/A"/>
  </r>
  <r>
    <s v="#625"/>
    <n v="625"/>
    <s v="Acier Tenebres"/>
    <x v="443"/>
    <x v="18"/>
    <x v="18"/>
    <m/>
    <m/>
    <m/>
    <m/>
    <m/>
    <m/>
    <m/>
    <x v="193"/>
    <x v="18"/>
    <e v="#N/A"/>
    <e v="#N/A"/>
    <e v="#N/A"/>
    <x v="143"/>
    <s v="Acier"/>
    <s v="Physique"/>
    <n v="8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28"/>
    <n v="628"/>
    <s v="Normal Vol"/>
    <x v="444"/>
    <x v="18"/>
    <x v="18"/>
    <m/>
    <m/>
    <m/>
    <m/>
    <m/>
    <m/>
    <m/>
    <x v="22"/>
    <x v="11"/>
    <s v="Physique"/>
    <n v="12"/>
    <n v="6"/>
    <x v="126"/>
    <s v="Normal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ostourno"/>
    <s v="Une attaque puissante, mais qui baisse l'Attaque et la Défense du lanceur de 1 niveau."/>
    <e v="#N/A"/>
  </r>
  <r>
    <s v="#632"/>
    <n v="632"/>
    <s v="Acier Insecte"/>
    <x v="445"/>
    <x v="18"/>
    <x v="18"/>
    <m/>
    <m/>
    <m/>
    <m/>
    <m/>
    <m/>
    <m/>
    <x v="101"/>
    <x v="5"/>
    <s v="Statut"/>
    <n v="0"/>
    <n v="4"/>
    <x v="170"/>
    <s v="Normal"/>
    <s v="Physique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lochi"/>
    <s v="Un cri horrible tel un crissement métallique qui réduit la Défense Spéciale de l'ennemi de 2 niveaux."/>
    <e v="#N/A"/>
  </r>
  <r>
    <s v="#635"/>
    <n v="635"/>
    <s v="Dragon Tenebres"/>
    <x v="446"/>
    <x v="18"/>
    <x v="18"/>
    <m/>
    <m/>
    <m/>
    <m/>
    <m/>
    <m/>
    <m/>
    <x v="190"/>
    <x v="18"/>
    <e v="#N/A"/>
    <e v="#N/A"/>
    <e v="#N/A"/>
    <x v="171"/>
    <s v="Normal"/>
    <s v="Special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60"/>
    <n v="660"/>
    <s v="Normal Sol"/>
    <x v="447"/>
    <x v="18"/>
    <x v="18"/>
    <m/>
    <m/>
    <m/>
    <m/>
    <m/>
    <m/>
    <m/>
    <x v="194"/>
    <x v="8"/>
    <s v="Statut"/>
    <n v="0"/>
    <n v="0"/>
    <x v="172"/>
    <s v="Sol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aboure le sol et le rend plus fertile. Augmente l'Attaque et l'Attaque Spéciale des Pokémon de type Plante de 1 niveau."/>
    <e v="#N/A"/>
  </r>
  <r>
    <s v="#675"/>
    <n v="675"/>
    <s v="Combat Tenebres"/>
    <x v="448"/>
    <x v="18"/>
    <x v="18"/>
    <m/>
    <m/>
    <m/>
    <m/>
    <m/>
    <m/>
    <m/>
    <x v="195"/>
    <x v="5"/>
    <s v="Physique"/>
    <n v="4"/>
    <n v="6"/>
    <x v="173"/>
    <s v="Combat"/>
    <s v="Physique"/>
    <n v="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envoie des coups de poing aussi rapides que des balles de revolver. Frappe en priorité."/>
    <s v="Le lanceur donne un puissant coup de poing à l’ennemi. Réduit la Vitesse du lanceur de 1 niveau."/>
  </r>
  <r>
    <s v="#679"/>
    <n v="679"/>
    <s v="Acier Spectre"/>
    <x v="449"/>
    <x v="18"/>
    <x v="18"/>
    <m/>
    <m/>
    <m/>
    <m/>
    <m/>
    <m/>
    <m/>
    <x v="0"/>
    <x v="0"/>
    <s v="Physique"/>
    <n v="4"/>
    <n v="6"/>
    <x v="17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moclès"/>
    <s v="Le lanceur charge l'ennemi et le percute de tout son poids."/>
    <e v="#N/A"/>
  </r>
  <r>
    <s v="#680"/>
    <n v="680"/>
    <s v="Acier Spectre"/>
    <x v="450"/>
    <x v="18"/>
    <x v="18"/>
    <m/>
    <m/>
    <m/>
    <m/>
    <m/>
    <m/>
    <m/>
    <x v="0"/>
    <x v="0"/>
    <s v="Physique"/>
    <n v="4"/>
    <n v="6"/>
    <x v="17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xagide"/>
    <s v="Le lanceur charge l'ennemi et le percute de tout son poids."/>
    <e v="#N/A"/>
  </r>
  <r>
    <s v="#681"/>
    <n v="681"/>
    <s v="Acier Spectre"/>
    <x v="451"/>
    <x v="18"/>
    <x v="18"/>
    <m/>
    <m/>
    <m/>
    <m/>
    <m/>
    <m/>
    <m/>
    <x v="196"/>
    <x v="18"/>
    <e v="#N/A"/>
    <e v="#N/A"/>
    <e v="#N/A"/>
    <x v="175"/>
    <s v="Insecte"/>
    <s v="Physique"/>
    <n v="4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luvetin"/>
    <e v="#N/A"/>
    <e v="#N/A"/>
  </r>
  <r>
    <s v="#683"/>
    <n v="683"/>
    <s v="Fee Fee"/>
    <x v="452"/>
    <x v="18"/>
    <x v="18"/>
    <m/>
    <m/>
    <m/>
    <m/>
    <m/>
    <m/>
    <m/>
    <x v="197"/>
    <x v="18"/>
    <e v="#N/A"/>
    <e v="#N/A"/>
    <e v="#N/A"/>
    <x v="176"/>
    <s v="Fe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ucroquin"/>
    <e v="#N/A"/>
    <e v="#N/A"/>
  </r>
  <r>
    <s v="#689"/>
    <n v="689"/>
    <s v="Eau Roche"/>
    <x v="453"/>
    <x v="18"/>
    <x v="18"/>
    <m/>
    <m/>
    <m/>
    <m/>
    <m/>
    <m/>
    <m/>
    <x v="198"/>
    <x v="18"/>
    <e v="#N/A"/>
    <e v="#N/A"/>
    <e v="#N/A"/>
    <x v="177"/>
    <s v="Roche"/>
    <s v="Physique"/>
    <n v="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695"/>
    <n v="695"/>
    <s v="Electrik Normal"/>
    <x v="454"/>
    <x v="18"/>
    <x v="18"/>
    <m/>
    <m/>
    <m/>
    <m/>
    <m/>
    <m/>
    <m/>
    <x v="199"/>
    <x v="18"/>
    <e v="#N/A"/>
    <e v="#N/A"/>
    <e v="#N/A"/>
    <x v="178"/>
    <s v="Electrik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701"/>
    <n v="701"/>
    <s v="Combat Vol"/>
    <x v="455"/>
    <x v="18"/>
    <x v="18"/>
    <m/>
    <m/>
    <m/>
    <m/>
    <m/>
    <m/>
    <m/>
    <x v="59"/>
    <x v="0"/>
    <s v="Statut"/>
    <n v="0"/>
    <n v="6"/>
    <x v="179"/>
    <s v="Combat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esquive toutes les attaques ce tour. La precision de cette capacite baisse de 1 a chaque utilisation."/>
    <s v="Une attaque puissante, mais qui baisse l'Attaque et la Défense du lanceur de 1 niveau."/>
  </r>
  <r>
    <s v="#704"/>
    <n v="704"/>
    <s v="Dragon Dragon"/>
    <x v="456"/>
    <x v="18"/>
    <x v="18"/>
    <m/>
    <m/>
    <m/>
    <m/>
    <m/>
    <m/>
    <m/>
    <x v="0"/>
    <x v="0"/>
    <s v="Physique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limucus"/>
    <s v="Le lanceur charge l'ennemi et le percute de tout son poids."/>
    <e v="#N/A"/>
  </r>
  <r>
    <s v="#705"/>
    <n v="705"/>
    <s v="Dragon Dragon"/>
    <x v="457"/>
    <x v="18"/>
    <x v="18"/>
    <m/>
    <m/>
    <m/>
    <m/>
    <m/>
    <m/>
    <m/>
    <x v="0"/>
    <x v="0"/>
    <s v="Physique"/>
    <n v="4"/>
    <n v="6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uplodocus"/>
    <s v="Le lanceur charge l'ennemi et le percute de tout son poids."/>
    <e v="#N/A"/>
  </r>
  <r>
    <s v="#706"/>
    <n v="706"/>
    <s v="Dragon Dragon"/>
    <x v="458"/>
    <x v="18"/>
    <x v="18"/>
    <m/>
    <m/>
    <m/>
    <m/>
    <m/>
    <m/>
    <m/>
    <x v="200"/>
    <x v="4"/>
    <s v="Physique"/>
    <n v="9"/>
    <n v="5"/>
    <x v="180"/>
    <s v="Dragon"/>
    <s v="Physique"/>
    <n v="1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s v="Le lanceur attaque en balançant sa queue comme une lame de fond en pleine tempête."/>
    <e v="#N/A"/>
  </r>
  <r>
    <s v="#709"/>
    <n v="709"/>
    <s v="Plante Spectre"/>
    <x v="459"/>
    <x v="18"/>
    <x v="18"/>
    <m/>
    <m/>
    <m/>
    <m/>
    <m/>
    <m/>
    <m/>
    <x v="104"/>
    <x v="14"/>
    <s v="Physique"/>
    <n v="7"/>
    <n v="6"/>
    <x v="181"/>
    <s v="Plante"/>
    <s v="Physique"/>
    <n v="7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itrouille"/>
    <s v="Attaque avec une griffe puissante faite d’ombres. Fait un coup critique qui multiplie les degats par 2 avec une Precision de 1."/>
    <e v="#N/A"/>
  </r>
  <r>
    <s v="#711"/>
    <n v="711"/>
    <s v="Plante Spectre"/>
    <x v="460"/>
    <x v="18"/>
    <x v="18"/>
    <m/>
    <m/>
    <m/>
    <m/>
    <m/>
    <m/>
    <m/>
    <x v="201"/>
    <x v="0"/>
    <s v="Physique"/>
    <n v="25"/>
    <n v="6"/>
    <x v="182"/>
    <s v="Spectre"/>
    <s v="Physique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elaçon"/>
    <s v="Le lanceur explose et inflige des dégâts à tous les Pokémon autour de lui. Met K.O. le lanceur."/>
    <e v="#N/A"/>
  </r>
  <r>
    <s v="#712"/>
    <n v="712"/>
    <s v="Glace Glace"/>
    <x v="461"/>
    <x v="18"/>
    <x v="18"/>
    <m/>
    <m/>
    <m/>
    <m/>
    <m/>
    <m/>
    <m/>
    <x v="0"/>
    <x v="0"/>
    <s v="Physique"/>
    <n v="4"/>
    <n v="6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éracrawl"/>
    <s v="Le lanceur charge l'ennemi et le percute de tout son poids."/>
    <e v="#N/A"/>
  </r>
  <r>
    <s v="#713"/>
    <n v="713"/>
    <s v="Glace Glace"/>
    <x v="462"/>
    <x v="18"/>
    <x v="18"/>
    <m/>
    <m/>
    <m/>
    <m/>
    <m/>
    <m/>
    <m/>
    <x v="202"/>
    <x v="0"/>
    <s v="Physique"/>
    <n v="9"/>
    <n v="6"/>
    <x v="104"/>
    <s v="Roch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onistrelle"/>
    <s v="Le lanceur se laisse tomber sur l’ennemi de tout son poids. Paralyse avec une precision de 2. La paralysie empeche d'attaquer sur 1-2."/>
    <e v="#N/A"/>
  </r>
  <r>
    <s v="#748"/>
    <n v="748"/>
    <s v="Eau Poison"/>
    <x v="463"/>
    <x v="18"/>
    <x v="18"/>
    <m/>
    <m/>
    <m/>
    <m/>
    <m/>
    <m/>
    <m/>
    <x v="203"/>
    <x v="18"/>
    <e v="#N/A"/>
    <e v="#N/A"/>
    <e v="#N/A"/>
    <x v="19"/>
    <s v="Poison"/>
    <s v="Physique"/>
    <n v="1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iboudet"/>
    <e v="#N/A"/>
    <s v="Un dard toxique qui transperce l'ennemi. Empoisonne avec une precision de 2. Le poison fait perdre 6 PV chaque tour"/>
  </r>
  <r>
    <s v="#749"/>
    <n v="749"/>
    <s v="Sol Sol"/>
    <x v="464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ourrinos"/>
    <s v="Le lanceur envoie de la boue au visage de l'ennemi pour infliger des dégâts et baisser sa Précision de 1"/>
    <s v="Asperge les alentours de boue. Affaiblit la puissance des attaques de type Électrik de 50% pendant cinq tours."/>
  </r>
  <r>
    <s v="#750"/>
    <n v="750"/>
    <s v="Sol Sol"/>
    <x v="465"/>
    <x v="18"/>
    <x v="18"/>
    <m/>
    <m/>
    <m/>
    <m/>
    <m/>
    <m/>
    <m/>
    <x v="110"/>
    <x v="8"/>
    <s v="Special"/>
    <n v="2"/>
    <n v="6"/>
    <x v="63"/>
    <s v="So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raqua"/>
    <s v="Le lanceur envoie de la boue au visage de l'ennemi pour infliger des dégâts et baisser sa Précision de 1"/>
    <s v="Asperge les alentours de boue. Affaiblit la puissance des attaques de type Électrik de 50% pendant cinq tours."/>
  </r>
  <r>
    <s v="#751"/>
    <n v="751"/>
    <s v="Eau Insecte"/>
    <x v="466"/>
    <x v="18"/>
    <x v="18"/>
    <m/>
    <m/>
    <m/>
    <m/>
    <m/>
    <m/>
    <m/>
    <x v="32"/>
    <x v="4"/>
    <s v="Statut"/>
    <n v="0"/>
    <n v="0"/>
    <x v="117"/>
    <s v="Ea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arenbulle"/>
    <s v="Asperge d'eau les alentours. Baisse la puissance des attaques de type Feu de 50% pendant cinq tours."/>
    <e v="#N/A"/>
  </r>
  <r>
    <s v="#752"/>
    <n v="752"/>
    <s v="Eau Insecte"/>
    <x v="467"/>
    <x v="18"/>
    <x v="18"/>
    <m/>
    <m/>
    <m/>
    <m/>
    <m/>
    <m/>
    <m/>
    <x v="136"/>
    <x v="18"/>
    <e v="#N/A"/>
    <e v="#N/A"/>
    <e v="#N/A"/>
    <x v="183"/>
    <s v="Eau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e v="#N/A"/>
  </r>
  <r>
    <s v="#758"/>
    <n v="758"/>
    <s v="Feu Poison"/>
    <x v="468"/>
    <x v="18"/>
    <x v="18"/>
    <m/>
    <m/>
    <m/>
    <m/>
    <m/>
    <m/>
    <m/>
    <x v="204"/>
    <x v="18"/>
    <e v="#N/A"/>
    <e v="#N/A"/>
    <e v="#N/A"/>
    <x v="28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ounourson"/>
    <e v="#N/A"/>
    <s v="Empêche l'ennemi d'employer à nouveau sa dernière attaque pendant 4 tours."/>
  </r>
  <r>
    <s v="#760"/>
    <n v="760"/>
    <s v="Combat Normal"/>
    <x v="469"/>
    <x v="18"/>
    <x v="18"/>
    <m/>
    <m/>
    <m/>
    <m/>
    <m/>
    <m/>
    <m/>
    <x v="41"/>
    <x v="0"/>
    <s v="Physique"/>
    <n v="2"/>
    <n v="4"/>
    <x v="119"/>
    <s v="Combat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roquine"/>
    <s v="Ligote l'ennemi avec les tentacules ou le corps pour l'écraser durant 4 tours. Fait perdre 3 PV par tour"/>
    <s v="Plus ses PV sont bas et plus l'attaque est puissante. Sa puissance augmente de 2 par tranche de 10% de PV perdus."/>
  </r>
  <r>
    <s v="#763"/>
    <n v="763"/>
    <s v="Plante Plante"/>
    <x v="470"/>
    <x v="18"/>
    <x v="18"/>
    <m/>
    <m/>
    <m/>
    <m/>
    <m/>
    <m/>
    <m/>
    <x v="205"/>
    <x v="18"/>
    <e v="#N/A"/>
    <e v="#N/A"/>
    <e v="#N/A"/>
    <x v="184"/>
    <s v="Normal"/>
    <s v="Physique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Gifle rapidement l'ennemi 2 fois.  3 gifles supplementaires se lance avec une precision 3."/>
  </r>
  <r>
    <s v="#765"/>
    <n v="765"/>
    <s v="Normal Psy"/>
    <x v="471"/>
    <x v="18"/>
    <x v="18"/>
    <m/>
    <m/>
    <m/>
    <m/>
    <m/>
    <m/>
    <m/>
    <x v="52"/>
    <x v="13"/>
    <s v="Special"/>
    <n v="5"/>
    <n v="6"/>
    <x v="185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Quartermac"/>
    <s v="Une faible vague télékinétique frappe l'ennemi et le rendre confus avec une Precision de 1 pendant 3 tours. La confusion est active avec une Precision de 2 et pokemon s'attaque lui-meme."/>
    <e v="#N/A"/>
  </r>
  <r>
    <s v="#768"/>
    <n v="768"/>
    <s v="Eau Insecte"/>
    <x v="472"/>
    <x v="18"/>
    <x v="18"/>
    <m/>
    <m/>
    <m/>
    <m/>
    <m/>
    <m/>
    <m/>
    <x v="206"/>
    <x v="18"/>
    <e v="#N/A"/>
    <e v="#N/A"/>
    <e v="#N/A"/>
    <x v="90"/>
    <s v="Insecte"/>
    <s v="Special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e lanceur se débat de toutes ses forces, et baisse l'Attaque Spéciale de 2 niveaux. Touche tous les adversaires."/>
  </r>
  <r>
    <s v="#772"/>
    <n v="772"/>
    <s v="Normal Normal"/>
    <x v="473"/>
    <x v="18"/>
    <x v="18"/>
    <m/>
    <m/>
    <m/>
    <m/>
    <m/>
    <m/>
    <m/>
    <x v="0"/>
    <x v="0"/>
    <s v="Physique"/>
    <n v="4"/>
    <n v="6"/>
    <x v="186"/>
    <s v="Normal"/>
    <s v="Physique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ilvallié"/>
    <s v="Le lanceur charge l'ennemi et le percute de tout son poids."/>
    <e v="#N/A"/>
  </r>
  <r>
    <s v="#778"/>
    <n v="778"/>
    <s v="Fee Spectre"/>
    <x v="474"/>
    <x v="18"/>
    <x v="18"/>
    <m/>
    <m/>
    <m/>
    <m/>
    <m/>
    <m/>
    <m/>
    <x v="207"/>
    <x v="18"/>
    <e v="#N/A"/>
    <e v="#N/A"/>
    <e v="#N/A"/>
    <x v="8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Le lanceur barbote et éclabousse les environs. Cette capacité n’a aucun effet."/>
  </r>
  <r>
    <s v="#780"/>
    <n v="780"/>
    <s v="Dragon Normal"/>
    <x v="475"/>
    <x v="18"/>
    <x v="18"/>
    <m/>
    <m/>
    <m/>
    <m/>
    <m/>
    <m/>
    <m/>
    <x v="86"/>
    <x v="0"/>
    <s v="Statut"/>
    <n v="0"/>
    <n v="0"/>
    <x v="187"/>
    <s v="Normal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inistrail"/>
    <s v="L'ennemi se lie d'amitié avec le lanceur et perd sa combativité, diminuant son Attaque de 1 niveau"/>
    <e v="#N/A"/>
  </r>
  <r>
    <s v="#783"/>
    <n v="783"/>
    <s v="Combat Dragon"/>
    <x v="476"/>
    <x v="18"/>
    <x v="18"/>
    <m/>
    <m/>
    <m/>
    <m/>
    <m/>
    <m/>
    <m/>
    <x v="208"/>
    <x v="18"/>
    <e v="#N/A"/>
    <e v="#N/A"/>
    <e v="#N/A"/>
    <x v="188"/>
    <s v="Acier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Ékaïser"/>
    <e v="#N/A"/>
    <e v="#N/A"/>
  </r>
  <r>
    <s v="#784"/>
    <n v="784"/>
    <s v="Combat Dragon"/>
    <x v="477"/>
    <x v="18"/>
    <x v="18"/>
    <m/>
    <m/>
    <m/>
    <m/>
    <m/>
    <m/>
    <m/>
    <x v="209"/>
    <x v="18"/>
    <e v="#N/A"/>
    <e v="#N/A"/>
    <e v="#N/A"/>
    <x v="189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e v="#N/A"/>
    <e v="#N/A"/>
    <s v="Améliore l'Attaque au maximum en sacrifiant la moitié des PV max. Retire tous les malus d'attaque et rajoute 5 niveaux."/>
  </r>
  <r>
    <s v="#828"/>
    <n v="828"/>
    <s v="Tenebres Tenebres"/>
    <x v="478"/>
    <x v="18"/>
    <x v="18"/>
    <m/>
    <m/>
    <m/>
    <m/>
    <m/>
    <m/>
    <m/>
    <x v="210"/>
    <x v="18"/>
    <e v="#N/A"/>
    <e v="#N/A"/>
    <e v="#N/A"/>
    <x v="59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urnicoton"/>
    <e v="#N/A"/>
    <s v="Le lanceur fonce sur l'ennemi si rapidement qu'on parvient à peine à le discerner. Frappe en priorité."/>
  </r>
  <r>
    <s v="#829"/>
    <n v="829"/>
    <s v="Plante Plante"/>
    <x v="479"/>
    <x v="18"/>
    <x v="18"/>
    <m/>
    <m/>
    <m/>
    <m/>
    <m/>
    <m/>
    <m/>
    <x v="211"/>
    <x v="18"/>
    <e v="#N/A"/>
    <e v="#N/A"/>
    <e v="#N/A"/>
    <x v="21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lancoton"/>
    <e v="#N/A"/>
    <s v="Une berceuse plonge l'ennemi dans un profond sommeil. Endormi, le pokemon ne peut attaquer pendant 2 tours."/>
  </r>
  <r>
    <s v="#830"/>
    <n v="830"/>
    <s v="Plante Plante"/>
    <x v="480"/>
    <x v="18"/>
    <x v="18"/>
    <m/>
    <m/>
    <m/>
    <m/>
    <m/>
    <m/>
    <m/>
    <x v="212"/>
    <x v="18"/>
    <e v="#N/A"/>
    <e v="#N/A"/>
    <e v="#N/A"/>
    <x v="190"/>
    <s v="Plante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umouton"/>
    <e v="#N/A"/>
    <e v="#N/A"/>
  </r>
  <r>
    <s v="#836"/>
    <n v="836"/>
    <s v="Electrik Electrik"/>
    <x v="481"/>
    <x v="18"/>
    <x v="18"/>
    <m/>
    <m/>
    <m/>
    <m/>
    <m/>
    <m/>
    <m/>
    <x v="213"/>
    <x v="10"/>
    <s v="Physique"/>
    <n v="7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bi"/>
    <s v="Lance une charge électrique sur l'ennemi. Paralyse avec une precision de 2. La paralysie empeche d'attaquer sur 1-2."/>
    <s v="Le lanceur charge l'ennemi et le percute de tout son poids."/>
  </r>
  <r>
    <s v="#837"/>
    <n v="837"/>
    <s v="Roche Roche"/>
    <x v="482"/>
    <x v="18"/>
    <x v="18"/>
    <m/>
    <m/>
    <m/>
    <m/>
    <m/>
    <m/>
    <m/>
    <x v="0"/>
    <x v="0"/>
    <s v="Physique"/>
    <n v="4"/>
    <n v="6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agomine"/>
    <s v="Le lanceur charge l'ennemi et le percute de tout son poids."/>
    <e v="#N/A"/>
  </r>
  <r>
    <s v="#838"/>
    <n v="838"/>
    <s v="Feu Roche"/>
    <x v="483"/>
    <x v="18"/>
    <x v="18"/>
    <m/>
    <m/>
    <m/>
    <m/>
    <m/>
    <m/>
    <m/>
    <x v="214"/>
    <x v="2"/>
    <s v="Physique"/>
    <n v="5"/>
    <n v="6"/>
    <x v="36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volue avec 2 super bonbons en"/>
    <s v="Monthracite"/>
    <s v="Le lanceur s’entoure de flammes pour attaquer l’ennemi. Il se concentre et sa Vitesse augmente de 1 niveau."/>
    <s v="Le lanceur charge l'ennemi et le percute de tout son poids."/>
  </r>
  <r>
    <s v="#839"/>
    <n v="839"/>
    <s v="Feu Roche"/>
    <x v="484"/>
    <x v="18"/>
    <x v="18"/>
    <m/>
    <m/>
    <m/>
    <m/>
    <m/>
    <m/>
    <m/>
    <x v="215"/>
    <x v="17"/>
    <s v="Statut"/>
    <n v="0"/>
    <n v="0"/>
    <x v="191"/>
    <s v="Feu"/>
    <s v="Physique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Verpom"/>
    <s v="Le lanceur recouvre sa cible de goudron liquide pour baisser sa Vitesse baisse de 1 niveau et la rendre vulnérable au feu."/>
    <s v="Le lanceur s’entoure de flammes pour attaquer l’ennemi. Il se concentre et sa Vitesse augmente de 1 niveau."/>
  </r>
  <r>
    <s v="#844"/>
    <n v="844"/>
    <s v="Sol Sol"/>
    <x v="485"/>
    <x v="18"/>
    <x v="18"/>
    <m/>
    <m/>
    <m/>
    <m/>
    <m/>
    <m/>
    <m/>
    <x v="198"/>
    <x v="18"/>
    <e v="#N/A"/>
    <e v="#N/A"/>
    <e v="#N/A"/>
    <x v="53"/>
    <s v="Normal"/>
    <s v="Physique"/>
    <n v="1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gosier"/>
    <e v="#N/A"/>
    <s v="Le lanceur ligote l'ennemi avec des lianes ou son corps pour l'écraser durant 4 tours  lui faisant perdre 6 PV chaque tour. Le pokemon ne peut plus fuir pendant ce temps."/>
  </r>
  <r>
    <s v="#845"/>
    <n v="845"/>
    <s v="Eau Vol"/>
    <x v="486"/>
    <x v="18"/>
    <x v="18"/>
    <m/>
    <m/>
    <m/>
    <m/>
    <m/>
    <m/>
    <m/>
    <x v="216"/>
    <x v="18"/>
    <e v="#N/A"/>
    <e v="#N/A"/>
    <e v="#N/A"/>
    <x v="18"/>
    <s v="Vol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Embrochet"/>
    <e v="#N/A"/>
    <s v="Frappe l'ennemi d'un bec pointu ou d'une corne pour infliger des dégâts."/>
  </r>
  <r>
    <s v="#846"/>
    <n v="846"/>
    <s v="Eau Eau"/>
    <x v="487"/>
    <x v="18"/>
    <x v="18"/>
    <m/>
    <m/>
    <m/>
    <m/>
    <m/>
    <m/>
    <m/>
    <x v="14"/>
    <x v="3"/>
    <s v="Physique"/>
    <n v="4"/>
    <n v="6"/>
    <x v="98"/>
    <s v="Eau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astacuda"/>
    <s v="Frappe l'ennemi d'un bec pointu ou d'une corne pour infliger des dégâts."/>
    <e v="#N/A"/>
  </r>
  <r>
    <s v="#847"/>
    <n v="847"/>
    <s v="Eau Eau"/>
    <x v="488"/>
    <x v="18"/>
    <x v="18"/>
    <m/>
    <m/>
    <m/>
    <m/>
    <m/>
    <m/>
    <m/>
    <x v="217"/>
    <x v="18"/>
    <e v="#N/A"/>
    <e v="#N/A"/>
    <e v="#N/A"/>
    <x v="18"/>
    <s v="Vol"/>
    <s v="Physique"/>
    <n v="3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xizap"/>
    <e v="#N/A"/>
    <s v="Frappe l'ennemi d'un bec pointu ou d'une corne pour infliger des dégâts."/>
  </r>
  <r>
    <s v="#848"/>
    <n v="848"/>
    <s v="Electrik Poison"/>
    <x v="489"/>
    <x v="18"/>
    <x v="18"/>
    <m/>
    <m/>
    <m/>
    <m/>
    <m/>
    <m/>
    <m/>
    <x v="216"/>
    <x v="18"/>
    <e v="#N/A"/>
    <e v="#N/A"/>
    <e v="#N/A"/>
    <x v="19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alarsen"/>
    <e v="#N/A"/>
    <e v="#N/A"/>
  </r>
  <r>
    <s v="#849"/>
    <n v="849"/>
    <s v="Electrik Poison"/>
    <x v="490"/>
    <x v="18"/>
    <x v="18"/>
    <m/>
    <m/>
    <m/>
    <m/>
    <m/>
    <m/>
    <m/>
    <x v="213"/>
    <x v="10"/>
    <s v="Physique"/>
    <n v="7"/>
    <n v="6"/>
    <x v="193"/>
    <s v="Electrik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illepattes"/>
    <s v="Lance une charge électrique sur l'ennemi. Paralyse avec une precision de 2. La paralysie empeche d'attaquer sur 1-2."/>
    <e v="#N/A"/>
  </r>
  <r>
    <s v="#850"/>
    <n v="850"/>
    <s v="Feu Insecte"/>
    <x v="491"/>
    <x v="18"/>
    <x v="18"/>
    <m/>
    <m/>
    <m/>
    <m/>
    <m/>
    <m/>
    <m/>
    <x v="4"/>
    <x v="2"/>
    <s v="Special"/>
    <n v="4"/>
    <n v="6"/>
    <x v="121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colocendre"/>
    <s v="L'ennemi est attaqué par une faible flamme. Brûle l'ennemi avec une precision de 1 qui réduit son attaque de moitié et fait perdre 3 PV par tour."/>
    <e v="#N/A"/>
  </r>
  <r>
    <s v="#851"/>
    <n v="851"/>
    <s v="Feu Insecte"/>
    <x v="492"/>
    <x v="18"/>
    <x v="18"/>
    <m/>
    <m/>
    <m/>
    <m/>
    <m/>
    <m/>
    <m/>
    <x v="218"/>
    <x v="18"/>
    <e v="#N/A"/>
    <e v="#N/A"/>
    <e v="#N/A"/>
    <x v="31"/>
    <s v="Feu"/>
    <s v="Special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ulpaf"/>
    <e v="#N/A"/>
    <s v="L'ennemi est attaqué par une faible flamme. Brûle l'ennemi avec une precision de 1 qui réduit son attaque de moitié et fait perdre 3 PV par tour."/>
  </r>
  <r>
    <s v="#853"/>
    <n v="853"/>
    <s v="Combat Combat"/>
    <x v="493"/>
    <x v="18"/>
    <x v="18"/>
    <m/>
    <m/>
    <m/>
    <m/>
    <m/>
    <m/>
    <m/>
    <x v="219"/>
    <x v="11"/>
    <s v="Statut"/>
    <n v="0"/>
    <n v="6"/>
    <x v="194"/>
    <s v="Eau"/>
    <s v="Special"/>
    <n v="6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héffroi"/>
    <s v="Le lanceur empêche l'adversaire de fuir. Chaque tour, baisse la Défense et la Défense Spéciale de la cible de 1 niveau"/>
    <e v="#N/A"/>
  </r>
  <r>
    <s v="#855"/>
    <n v="855"/>
    <s v="Spectre Spectre"/>
    <x v="494"/>
    <x v="18"/>
    <x v="18"/>
    <m/>
    <m/>
    <m/>
    <m/>
    <m/>
    <m/>
    <m/>
    <x v="220"/>
    <x v="18"/>
    <e v="#N/A"/>
    <e v="#N/A"/>
    <e v="#N/A"/>
    <x v="195"/>
    <s v="Plante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ibichut"/>
    <e v="#N/A"/>
    <e v="#N/A"/>
  </r>
  <r>
    <s v="#858"/>
    <n v="858"/>
    <s v="Fee Psy"/>
    <x v="495"/>
    <x v="18"/>
    <x v="18"/>
    <m/>
    <m/>
    <m/>
    <m/>
    <m/>
    <m/>
    <m/>
    <x v="108"/>
    <x v="18"/>
    <e v="#N/A"/>
    <e v="#N/A"/>
    <e v="#N/A"/>
    <x v="196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Grimalin"/>
    <e v="#N/A"/>
    <s v="Centrifugifle inflige des dégâts, sans effets secondaires."/>
  </r>
  <r>
    <s v="#859"/>
    <n v="859"/>
    <s v="Fee Tenebres"/>
    <x v="496"/>
    <x v="18"/>
    <x v="18"/>
    <m/>
    <m/>
    <m/>
    <m/>
    <m/>
    <m/>
    <m/>
    <x v="221"/>
    <x v="18"/>
    <e v="#N/A"/>
    <e v="#N/A"/>
    <e v="#N/A"/>
    <x v="197"/>
    <s v="Normal"/>
    <s v="Physique"/>
    <n v="4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urbelin"/>
    <e v="#N/A"/>
    <n v="0"/>
  </r>
  <r>
    <s v="#860"/>
    <n v="860"/>
    <s v="Fee Tenebres"/>
    <x v="497"/>
    <x v="18"/>
    <x v="18"/>
    <m/>
    <m/>
    <m/>
    <m/>
    <m/>
    <m/>
    <m/>
    <x v="222"/>
    <x v="18"/>
    <e v="#N/A"/>
    <e v="#N/A"/>
    <e v="#N/A"/>
    <x v="100"/>
    <s v="Tenebres"/>
    <s v="Physique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Angoliath"/>
    <e v="#N/A"/>
    <e v="#N/A"/>
  </r>
  <r>
    <s v="#861"/>
    <n v="861"/>
    <s v="Fee Tenebres"/>
    <x v="498"/>
    <x v="18"/>
    <x v="18"/>
    <m/>
    <m/>
    <m/>
    <m/>
    <m/>
    <m/>
    <m/>
    <x v="223"/>
    <x v="18"/>
    <e v="#N/A"/>
    <e v="#N/A"/>
    <e v="#N/A"/>
    <x v="198"/>
    <s v="Tenebres"/>
    <s v="Physique"/>
    <n v="8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xon"/>
    <e v="#N/A"/>
    <e v="#N/A"/>
  </r>
  <r>
    <s v="#862"/>
    <n v="862"/>
    <s v="Normal Tenebres"/>
    <x v="499"/>
    <x v="18"/>
    <x v="18"/>
    <m/>
    <m/>
    <m/>
    <m/>
    <m/>
    <m/>
    <m/>
    <x v="224"/>
    <x v="18"/>
    <e v="#N/A"/>
    <e v="#N/A"/>
    <e v="#N/A"/>
    <x v="199"/>
    <s v="Combat"/>
    <s v="Physique"/>
    <n v="1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erserkatt"/>
    <e v="#N/A"/>
    <e v="#N/A"/>
  </r>
  <r>
    <s v="#863"/>
    <n v="863"/>
    <s v="Acier Acier"/>
    <x v="500"/>
    <x v="18"/>
    <x v="18"/>
    <m/>
    <m/>
    <m/>
    <m/>
    <m/>
    <m/>
    <m/>
    <x v="149"/>
    <x v="18"/>
    <e v="#N/A"/>
    <e v="#N/A"/>
    <e v="#N/A"/>
    <x v="200"/>
    <s v="Acier"/>
    <s v="Physique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orayôme"/>
    <e v="#N/A"/>
    <s v="Inflige a l'adversaire 1.5x les degats subis par le pokemon ce meme tour."/>
  </r>
  <r>
    <s v="#864"/>
    <n v="864"/>
    <s v="Spectre Spectre"/>
    <x v="501"/>
    <x v="18"/>
    <x v="18"/>
    <m/>
    <m/>
    <m/>
    <m/>
    <m/>
    <m/>
    <m/>
    <x v="56"/>
    <x v="14"/>
    <s v="Physique"/>
    <n v="3"/>
    <n v="6"/>
    <x v="28"/>
    <s v="Normal"/>
    <s v="Statut"/>
    <n v="0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alarticho"/>
    <s v="Le lanceur attaque l'ennemi en poussant un cri terrifiant. Apeure avec une precision de 2 empechant l'adversaire d'attaquer ce tour."/>
    <s v="Empêche l'ennemi d'employer à nouveau sa dernière attaque pendant 4 tours."/>
  </r>
  <r>
    <s v="#865"/>
    <n v="865"/>
    <s v="Combat Combat"/>
    <x v="502"/>
    <x v="18"/>
    <x v="18"/>
    <m/>
    <m/>
    <m/>
    <m/>
    <m/>
    <m/>
    <m/>
    <x v="225"/>
    <x v="5"/>
    <s v="Statut"/>
    <n v="0"/>
    <n v="0"/>
    <x v="201"/>
    <s v="Insecte"/>
    <s v="Physique"/>
    <n v="9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._Glaquette"/>
    <s v="L'épiderme du lanceur devient dur comme du fer, ce qui augmente Défense de 2 niveaux."/>
    <e v="#N/A"/>
  </r>
  <r>
    <s v="#866"/>
    <n v="866"/>
    <s v="Glace Psy"/>
    <x v="503"/>
    <x v="18"/>
    <x v="18"/>
    <m/>
    <m/>
    <m/>
    <m/>
    <m/>
    <m/>
    <m/>
    <x v="67"/>
    <x v="9"/>
    <s v="Statut"/>
    <n v="0"/>
    <n v="6"/>
    <x v="202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utétékri"/>
    <s v="Le lanceur fait semblant de pleurer pour troubler l'ennemi et fait baisser sa Défense Spéciale de 2 niveaux."/>
    <e v="#N/A"/>
  </r>
  <r>
    <s v="#868"/>
    <n v="868"/>
    <s v="Fee Fee"/>
    <x v="504"/>
    <x v="18"/>
    <x v="18"/>
    <m/>
    <m/>
    <m/>
    <m/>
    <m/>
    <m/>
    <m/>
    <x v="0"/>
    <x v="0"/>
    <s v="Physique"/>
    <n v="4"/>
    <n v="6"/>
    <x v="176"/>
    <s v="Fe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harmilly"/>
    <s v="Le lanceur charge l'ennemi et le percute de tout son poids."/>
    <e v="#N/A"/>
  </r>
  <r>
    <s v="#869"/>
    <n v="869"/>
    <s v="Fee Fee"/>
    <x v="505"/>
    <x v="18"/>
    <x v="18"/>
    <m/>
    <m/>
    <m/>
    <m/>
    <m/>
    <m/>
    <m/>
    <x v="226"/>
    <x v="12"/>
    <s v="Special"/>
    <n v="5"/>
    <n v="6"/>
    <x v="203"/>
    <s v="Fee"/>
    <s v="Statut"/>
    <n v="0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Hexadron"/>
    <s v="Aspire la force vitale de l'ennemi par un baiser. Rend au lanceur 75% des dégâts infligés."/>
    <s v="Le lanceur envoie un bisou si mignon et désarmant dans la confusion. La confusion est active avec une Precision de 2 et pokemon s'attaque lui-meme."/>
  </r>
  <r>
    <s v="#874"/>
    <n v="874"/>
    <s v="Roche Roche"/>
    <x v="506"/>
    <x v="18"/>
    <x v="18"/>
    <m/>
    <m/>
    <m/>
    <m/>
    <m/>
    <m/>
    <m/>
    <x v="227"/>
    <x v="17"/>
    <s v="Physique"/>
    <n v="5"/>
    <n v="5"/>
    <x v="204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ekaglaçon"/>
    <s v="Le lanceur lâche une pierre sur l'ennemi."/>
    <e v="#N/A"/>
  </r>
  <r>
    <s v="#876"/>
    <n v="876"/>
    <s v="Normal Psy"/>
    <x v="507"/>
    <x v="18"/>
    <x v="18"/>
    <m/>
    <m/>
    <m/>
    <m/>
    <m/>
    <m/>
    <m/>
    <x v="228"/>
    <x v="18"/>
    <e v="#N/A"/>
    <e v="#N/A"/>
    <e v="#N/A"/>
    <x v="81"/>
    <s v="Normal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rpeko"/>
    <e v="#N/A"/>
    <s v="L'ennemi se lie d'amitié avec le lanceur et perd sa combativité, diminuant son Attaque de 1 niveau"/>
  </r>
  <r>
    <s v="#885"/>
    <n v="885"/>
    <s v="Dragon Spectre"/>
    <x v="508"/>
    <x v="18"/>
    <x v="18"/>
    <m/>
    <m/>
    <m/>
    <m/>
    <m/>
    <m/>
    <m/>
    <x v="56"/>
    <x v="14"/>
    <s v="Physique"/>
    <n v="3"/>
    <n v="6"/>
    <x v="205"/>
    <s v="Insecte"/>
    <s v="Special"/>
    <n v="2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ispareptil"/>
    <s v="Le lanceur attaque l'ennemi en poussant un cri terrifiant. Apeure avec une precision de 2 empechant l'adversaire d'attaquer ce tour."/>
    <e v="#N/A"/>
  </r>
  <r>
    <s v="#886"/>
    <n v="886"/>
    <s v="Dragon Spectre"/>
    <x v="509"/>
    <x v="18"/>
    <x v="18"/>
    <m/>
    <m/>
    <m/>
    <m/>
    <m/>
    <m/>
    <m/>
    <x v="229"/>
    <x v="18"/>
    <e v="#N/A"/>
    <e v="#N/A"/>
    <e v="#N/A"/>
    <x v="206"/>
    <s v="Tenebres"/>
    <s v="Physique"/>
    <n v="7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anssorien"/>
    <e v="#N/A"/>
    <e v="#N/A"/>
  </r>
  <r>
    <s v="#887"/>
    <n v="887"/>
    <s v="Dragon Spectre"/>
    <x v="510"/>
    <x v="18"/>
    <x v="18"/>
    <m/>
    <m/>
    <m/>
    <m/>
    <m/>
    <m/>
    <m/>
    <x v="230"/>
    <x v="18"/>
    <e v="#N/A"/>
    <e v="#N/A"/>
    <e v="#N/A"/>
    <x v="52"/>
    <s v="Dragon"/>
    <s v="Special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cian"/>
    <e v="#N/A"/>
    <s v="Le lanceur souffle fort sur l’ennemi pour lui infliger des dégâts. Paralyse avec une precision de 2. La paralysie empeche d'attaquer sur 1-2."/>
  </r>
  <r>
    <s v="#888"/>
    <n v="888"/>
    <s v="Acier Fee"/>
    <x v="511"/>
    <x v="18"/>
    <x v="18"/>
    <m/>
    <m/>
    <m/>
    <m/>
    <m/>
    <m/>
    <m/>
    <x v="231"/>
    <x v="18"/>
    <e v="#N/A"/>
    <e v="#N/A"/>
    <e v="#N/A"/>
    <x v="207"/>
    <s v="Combat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mazenta"/>
    <e v="#N/A"/>
    <s v="Le lanceur et son équipe sont protégés contre les attaques prioritaires."/>
  </r>
  <r>
    <s v="#889"/>
    <n v="889"/>
    <s v="Acier Combat"/>
    <x v="512"/>
    <x v="18"/>
    <x v="18"/>
    <m/>
    <m/>
    <m/>
    <m/>
    <m/>
    <m/>
    <m/>
    <x v="232"/>
    <x v="5"/>
    <s v="Physique"/>
    <n v="0"/>
    <n v="6"/>
    <x v="104"/>
    <s v="Roche"/>
    <s v="Statut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Éthernatos"/>
    <s v="Inflige a l'adversaire 1.5x les degats subis par le pokemon ce meme tour."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E48FE-9D68-FF42-BCCE-22E47B2C4914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0" firstHeaderRow="1" firstDataRow="1" firstDataCol="1"/>
  <pivotFields count="60">
    <pivotField showAll="0"/>
    <pivotField showAll="0"/>
    <pivotField showAll="0"/>
    <pivotField dataField="1" showAll="0">
      <items count="514">
        <item x="22"/>
        <item x="302"/>
        <item x="294"/>
        <item x="196"/>
        <item x="297"/>
        <item x="304"/>
        <item x="341"/>
        <item x="87"/>
        <item x="498"/>
        <item x="136"/>
        <item x="135"/>
        <item x="83"/>
        <item x="466"/>
        <item x="23"/>
        <item x="300"/>
        <item x="391"/>
        <item x="138"/>
        <item x="243"/>
        <item x="91"/>
        <item x="12"/>
        <item x="252"/>
        <item x="102"/>
        <item x="399"/>
        <item x="237"/>
        <item x="168"/>
        <item x="167"/>
        <item x="130"/>
        <item x="460"/>
        <item x="375"/>
        <item x="166"/>
        <item x="374"/>
        <item x="131"/>
        <item x="415"/>
        <item x="137"/>
        <item x="235"/>
        <item x="272"/>
        <item x="118"/>
        <item x="271"/>
        <item x="500"/>
        <item x="162"/>
        <item x="265"/>
        <item x="480"/>
        <item x="248"/>
        <item x="144"/>
        <item x="143"/>
        <item x="218"/>
        <item x="232"/>
        <item x="465"/>
        <item x="52"/>
        <item x="211"/>
        <item x="455"/>
        <item x="214"/>
        <item x="0"/>
        <item x="108"/>
        <item x="60"/>
        <item x="227"/>
        <item x="299"/>
        <item x="7"/>
        <item x="179"/>
        <item x="6"/>
        <item x="355"/>
        <item x="384"/>
        <item x="385"/>
        <item x="149"/>
        <item x="266"/>
        <item x="482"/>
        <item x="274"/>
        <item x="505"/>
        <item x="160"/>
        <item x="371"/>
        <item x="469"/>
        <item x="9"/>
        <item x="51"/>
        <item x="173"/>
        <item x="411"/>
        <item x="10"/>
        <item x="216"/>
        <item x="184"/>
        <item x="434"/>
        <item x="398"/>
        <item x="357"/>
        <item x="13"/>
        <item x="452"/>
        <item x="251"/>
        <item x="377"/>
        <item x="457"/>
        <item x="154"/>
        <item x="298"/>
        <item x="230"/>
        <item x="501"/>
        <item x="107"/>
        <item x="249"/>
        <item x="188"/>
        <item x="423"/>
        <item x="422"/>
        <item x="397"/>
        <item x="416"/>
        <item x="504"/>
        <item x="226"/>
        <item x="315"/>
        <item x="424"/>
        <item x="205"/>
        <item x="14"/>
        <item x="419"/>
        <item x="288"/>
        <item x="289"/>
        <item x="420"/>
        <item x="418"/>
        <item x="287"/>
        <item x="109"/>
        <item x="155"/>
        <item x="360"/>
        <item x="459"/>
        <item x="198"/>
        <item x="450"/>
        <item x="145"/>
        <item x="509"/>
        <item x="62"/>
        <item x="61"/>
        <item x="506"/>
        <item x="164"/>
        <item x="5"/>
        <item x="95"/>
        <item x="96"/>
        <item x="475"/>
        <item x="396"/>
        <item x="261"/>
        <item x="485"/>
        <item x="262"/>
        <item x="280"/>
        <item x="124"/>
        <item x="476"/>
        <item x="376"/>
        <item x="318"/>
        <item x="477"/>
        <item x="369"/>
        <item x="92"/>
        <item x="68"/>
        <item x="79"/>
        <item x="487"/>
        <item x="362"/>
        <item x="308"/>
        <item x="439"/>
        <item x="281"/>
        <item x="82"/>
        <item x="451"/>
        <item x="447"/>
        <item x="71"/>
        <item x="316"/>
        <item x="508"/>
        <item x="165"/>
        <item x="106"/>
        <item x="445"/>
        <item x="48"/>
        <item x="36"/>
        <item x="311"/>
        <item x="239"/>
        <item x="2"/>
        <item x="203"/>
        <item x="497"/>
        <item x="270"/>
        <item x="220"/>
        <item x="481"/>
        <item x="186"/>
        <item x="193"/>
        <item x="402"/>
        <item x="309"/>
        <item x="284"/>
        <item x="277"/>
        <item x="276"/>
        <item x="209"/>
        <item x="366"/>
        <item x="157"/>
        <item x="158"/>
        <item x="147"/>
        <item x="117"/>
        <item x="140"/>
        <item x="442"/>
        <item x="453"/>
        <item x="238"/>
        <item x="253"/>
        <item x="35"/>
        <item x="471"/>
        <item x="115"/>
        <item x="56"/>
        <item x="461"/>
        <item x="491"/>
        <item x="496"/>
        <item x="182"/>
        <item x="191"/>
        <item x="38"/>
        <item x="388"/>
        <item x="57"/>
        <item x="314"/>
        <item x="444"/>
        <item x="488"/>
        <item x="1"/>
        <item x="268"/>
        <item x="394"/>
        <item x="142"/>
        <item x="98"/>
        <item x="279"/>
        <item x="278"/>
        <item x="320"/>
        <item x="332"/>
        <item x="331"/>
        <item x="454"/>
        <item x="189"/>
        <item x="335"/>
        <item x="499"/>
        <item x="350"/>
        <item x="417"/>
        <item x="88"/>
        <item x="89"/>
        <item x="303"/>
        <item x="330"/>
        <item x="378"/>
        <item x="361"/>
        <item x="163"/>
        <item x="256"/>
        <item x="325"/>
        <item x="120"/>
        <item x="65"/>
        <item x="322"/>
        <item x="321"/>
        <item x="372"/>
        <item x="493"/>
        <item x="313"/>
        <item x="223"/>
        <item x="180"/>
        <item x="510"/>
        <item x="100"/>
        <item x="240"/>
        <item x="242"/>
        <item x="250"/>
        <item x="215"/>
        <item x="150"/>
        <item x="73"/>
        <item x="339"/>
        <item x="185"/>
        <item x="244"/>
        <item x="128"/>
        <item x="440"/>
        <item x="441"/>
        <item x="290"/>
        <item x="111"/>
        <item x="78"/>
        <item x="81"/>
        <item x="113"/>
        <item x="344"/>
        <item x="217"/>
        <item x="393"/>
        <item x="114"/>
        <item x="436"/>
        <item x="503"/>
        <item x="334"/>
        <item x="305"/>
        <item x="306"/>
        <item x="307"/>
        <item x="338"/>
        <item x="336"/>
        <item x="59"/>
        <item x="312"/>
        <item x="468"/>
        <item x="148"/>
        <item x="139"/>
        <item x="421"/>
        <item x="103"/>
        <item x="356"/>
        <item x="427"/>
        <item x="187"/>
        <item x="346"/>
        <item x="34"/>
        <item x="33"/>
        <item x="104"/>
        <item x="175"/>
        <item x="340"/>
        <item x="97"/>
        <item x="343"/>
        <item x="171"/>
        <item x="46"/>
        <item x="282"/>
        <item x="172"/>
        <item x="132"/>
        <item x="392"/>
        <item x="474"/>
        <item x="44"/>
        <item x="94"/>
        <item x="247"/>
        <item x="413"/>
        <item x="202"/>
        <item x="404"/>
        <item x="449"/>
        <item x="484"/>
        <item x="273"/>
        <item x="405"/>
        <item x="406"/>
        <item x="407"/>
        <item x="408"/>
        <item x="409"/>
        <item x="410"/>
        <item x="390"/>
        <item x="389"/>
        <item x="255"/>
        <item x="254"/>
        <item x="431"/>
        <item x="456"/>
        <item x="122"/>
        <item x="151"/>
        <item x="458"/>
        <item x="152"/>
        <item x="432"/>
        <item x="368"/>
        <item x="41"/>
        <item x="101"/>
        <item x="435"/>
        <item x="112"/>
        <item x="291"/>
        <item x="30"/>
        <item x="28"/>
        <item x="31"/>
        <item x="29"/>
        <item x="32"/>
        <item x="486"/>
        <item x="121"/>
        <item x="367"/>
        <item x="433"/>
        <item x="324"/>
        <item x="99"/>
        <item x="105"/>
        <item x="403"/>
        <item x="156"/>
        <item x="323"/>
        <item x="40"/>
        <item x="39"/>
        <item x="225"/>
        <item x="426"/>
        <item x="210"/>
        <item x="359"/>
        <item x="381"/>
        <item x="382"/>
        <item x="66"/>
        <item x="208"/>
        <item x="42"/>
        <item x="70"/>
        <item x="69"/>
        <item x="63"/>
        <item x="236"/>
        <item x="161"/>
        <item x="275"/>
        <item x="502"/>
        <item x="448"/>
        <item x="200"/>
        <item x="11"/>
        <item x="43"/>
        <item x="293"/>
        <item x="425"/>
        <item x="296"/>
        <item x="146"/>
        <item x="20"/>
        <item x="345"/>
        <item x="116"/>
        <item x="24"/>
        <item x="212"/>
        <item x="153"/>
        <item x="75"/>
        <item x="76"/>
        <item x="438"/>
        <item x="190"/>
        <item x="494"/>
        <item x="260"/>
        <item x="58"/>
        <item x="283"/>
        <item x="86"/>
        <item x="263"/>
        <item x="463"/>
        <item x="47"/>
        <item x="201"/>
        <item x="342"/>
        <item x="49"/>
        <item x="241"/>
        <item x="85"/>
        <item x="228"/>
        <item x="352"/>
        <item x="354"/>
        <item x="55"/>
        <item x="292"/>
        <item x="25"/>
        <item x="310"/>
        <item x="21"/>
        <item x="395"/>
        <item x="18"/>
        <item x="19"/>
        <item x="358"/>
        <item x="4"/>
        <item x="400"/>
        <item x="328"/>
        <item x="329"/>
        <item x="412"/>
        <item x="141"/>
        <item x="37"/>
        <item x="90"/>
        <item x="245"/>
        <item x="246"/>
        <item x="125"/>
        <item x="383"/>
        <item x="159"/>
        <item x="478"/>
        <item x="17"/>
        <item x="15"/>
        <item x="16"/>
        <item x="134"/>
        <item x="219"/>
        <item x="26"/>
        <item x="27"/>
        <item x="3"/>
        <item x="490"/>
        <item x="386"/>
        <item x="199"/>
        <item x="74"/>
        <item x="472"/>
        <item x="192"/>
        <item x="443"/>
        <item x="337"/>
        <item x="492"/>
        <item x="174"/>
        <item x="373"/>
        <item x="206"/>
        <item x="207"/>
        <item x="462"/>
        <item x="176"/>
        <item x="231"/>
        <item x="351"/>
        <item x="234"/>
        <item x="379"/>
        <item x="72"/>
        <item x="327"/>
        <item x="285"/>
        <item x="129"/>
        <item x="197"/>
        <item x="213"/>
        <item x="319"/>
        <item x="177"/>
        <item x="429"/>
        <item x="178"/>
        <item x="495"/>
        <item x="229"/>
        <item x="317"/>
        <item x="222"/>
        <item x="133"/>
        <item x="77"/>
        <item x="333"/>
        <item x="181"/>
        <item x="353"/>
        <item x="470"/>
        <item x="204"/>
        <item x="93"/>
        <item x="428"/>
        <item x="64"/>
        <item x="467"/>
        <item x="119"/>
        <item x="301"/>
        <item x="45"/>
        <item x="80"/>
        <item x="123"/>
        <item x="365"/>
        <item x="53"/>
        <item x="54"/>
        <item x="380"/>
        <item x="50"/>
        <item x="264"/>
        <item x="464"/>
        <item x="183"/>
        <item x="233"/>
        <item x="401"/>
        <item x="347"/>
        <item x="348"/>
        <item x="257"/>
        <item x="8"/>
        <item x="479"/>
        <item x="489"/>
        <item x="437"/>
        <item x="295"/>
        <item x="446"/>
        <item x="414"/>
        <item x="387"/>
        <item x="224"/>
        <item x="169"/>
        <item x="170"/>
        <item x="267"/>
        <item x="326"/>
        <item x="473"/>
        <item x="364"/>
        <item x="195"/>
        <item x="259"/>
        <item x="127"/>
        <item x="430"/>
        <item x="84"/>
        <item x="67"/>
        <item x="258"/>
        <item x="221"/>
        <item x="194"/>
        <item x="483"/>
        <item x="126"/>
        <item x="370"/>
        <item x="269"/>
        <item x="507"/>
        <item x="349"/>
        <item x="363"/>
        <item x="511"/>
        <item x="512"/>
        <item x="110"/>
        <item x="286"/>
        <item t="default"/>
      </items>
    </pivotField>
    <pivotField multipleItemSelectionAllowed="1" showAll="0">
      <items count="20">
        <item x="11"/>
        <item x="9"/>
        <item x="14"/>
        <item x="2"/>
        <item x="6"/>
        <item x="8"/>
        <item x="1"/>
        <item x="12"/>
        <item x="3"/>
        <item x="4"/>
        <item x="0"/>
        <item x="5"/>
        <item x="15"/>
        <item x="10"/>
        <item x="7"/>
        <item x="17"/>
        <item x="16"/>
        <item x="13"/>
        <item h="1" x="18"/>
        <item t="default"/>
      </items>
    </pivotField>
    <pivotField showAll="0">
      <items count="20">
        <item x="17"/>
        <item x="10"/>
        <item x="14"/>
        <item x="3"/>
        <item x="6"/>
        <item x="8"/>
        <item x="1"/>
        <item x="12"/>
        <item x="4"/>
        <item x="5"/>
        <item x="9"/>
        <item x="0"/>
        <item x="11"/>
        <item x="13"/>
        <item x="7"/>
        <item x="16"/>
        <item x="15"/>
        <item x="2"/>
        <item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34">
        <item x="192"/>
        <item x="59"/>
        <item x="180"/>
        <item x="150"/>
        <item x="83"/>
        <item x="176"/>
        <item x="8"/>
        <item x="174"/>
        <item x="189"/>
        <item x="123"/>
        <item x="184"/>
        <item x="99"/>
        <item x="172"/>
        <item x="27"/>
        <item x="224"/>
        <item x="203"/>
        <item x="107"/>
        <item x="205"/>
        <item x="134"/>
        <item x="46"/>
        <item x="93"/>
        <item x="63"/>
        <item x="129"/>
        <item x="54"/>
        <item x="163"/>
        <item x="55"/>
        <item x="86"/>
        <item x="103"/>
        <item x="144"/>
        <item x="164"/>
        <item x="75"/>
        <item x="0"/>
        <item x="82"/>
        <item x="42"/>
        <item x="173"/>
        <item x="223"/>
        <item x="52"/>
        <item x="109"/>
        <item x="69"/>
        <item x="190"/>
        <item x="221"/>
        <item x="48"/>
        <item x="87"/>
        <item x="47"/>
        <item x="35"/>
        <item x="110"/>
        <item x="198"/>
        <item x="39"/>
        <item x="178"/>
        <item x="84"/>
        <item x="96"/>
        <item x="108"/>
        <item x="67"/>
        <item x="119"/>
        <item x="175"/>
        <item x="78"/>
        <item x="5"/>
        <item x="28"/>
        <item x="2"/>
        <item x="155"/>
        <item x="10"/>
        <item x="68"/>
        <item x="165"/>
        <item x="50"/>
        <item x="139"/>
        <item x="11"/>
        <item x="25"/>
        <item x="66"/>
        <item x="230"/>
        <item x="229"/>
        <item x="62"/>
        <item x="61"/>
        <item x="19"/>
        <item x="20"/>
        <item x="77"/>
        <item x="40"/>
        <item x="138"/>
        <item x="143"/>
        <item x="71"/>
        <item x="179"/>
        <item x="133"/>
        <item x="216"/>
        <item x="206"/>
        <item x="213"/>
        <item x="56"/>
        <item x="41"/>
        <item x="217"/>
        <item x="201"/>
        <item x="88"/>
        <item x="194"/>
        <item x="218"/>
        <item x="211"/>
        <item x="151"/>
        <item x="4"/>
        <item x="124"/>
        <item x="228"/>
        <item x="81"/>
        <item x="34"/>
        <item x="222"/>
        <item x="117"/>
        <item x="232"/>
        <item x="73"/>
        <item x="136"/>
        <item x="45"/>
        <item x="186"/>
        <item x="128"/>
        <item x="215"/>
        <item x="3"/>
        <item x="105"/>
        <item x="104"/>
        <item x="13"/>
        <item x="30"/>
        <item x="23"/>
        <item x="193"/>
        <item x="170"/>
        <item x="130"/>
        <item x="200"/>
        <item x="131"/>
        <item x="33"/>
        <item x="31"/>
        <item x="227"/>
        <item x="141"/>
        <item x="152"/>
        <item x="231"/>
        <item x="135"/>
        <item x="171"/>
        <item x="210"/>
        <item x="44"/>
        <item x="16"/>
        <item x="7"/>
        <item x="168"/>
        <item x="17"/>
        <item x="188"/>
        <item x="43"/>
        <item x="126"/>
        <item x="166"/>
        <item x="142"/>
        <item x="207"/>
        <item x="160"/>
        <item x="112"/>
        <item x="111"/>
        <item x="187"/>
        <item x="115"/>
        <item x="18"/>
        <item x="38"/>
        <item x="116"/>
        <item x="147"/>
        <item x="118"/>
        <item x="225"/>
        <item x="214"/>
        <item x="158"/>
        <item x="219"/>
        <item x="196"/>
        <item x="145"/>
        <item x="199"/>
        <item x="97"/>
        <item x="57"/>
        <item x="125"/>
        <item x="148"/>
        <item x="182"/>
        <item x="14"/>
        <item x="169"/>
        <item x="137"/>
        <item x="195"/>
        <item x="157"/>
        <item x="6"/>
        <item x="202"/>
        <item x="140"/>
        <item x="132"/>
        <item x="70"/>
        <item x="113"/>
        <item x="26"/>
        <item x="65"/>
        <item x="53"/>
        <item x="161"/>
        <item x="85"/>
        <item x="24"/>
        <item x="146"/>
        <item x="106"/>
        <item x="159"/>
        <item x="76"/>
        <item x="91"/>
        <item x="162"/>
        <item x="102"/>
        <item x="154"/>
        <item x="21"/>
        <item x="120"/>
        <item x="80"/>
        <item x="204"/>
        <item x="191"/>
        <item x="153"/>
        <item x="212"/>
        <item x="79"/>
        <item x="51"/>
        <item x="208"/>
        <item x="101"/>
        <item x="22"/>
        <item x="95"/>
        <item x="36"/>
        <item x="183"/>
        <item x="98"/>
        <item x="181"/>
        <item x="122"/>
        <item x="121"/>
        <item x="149"/>
        <item x="220"/>
        <item x="100"/>
        <item x="156"/>
        <item x="92"/>
        <item x="94"/>
        <item x="9"/>
        <item x="114"/>
        <item x="90"/>
        <item x="32"/>
        <item x="58"/>
        <item x="49"/>
        <item x="60"/>
        <item x="127"/>
        <item x="15"/>
        <item x="167"/>
        <item x="185"/>
        <item x="74"/>
        <item x="226"/>
        <item x="1"/>
        <item x="89"/>
        <item x="72"/>
        <item x="177"/>
        <item x="12"/>
        <item x="197"/>
        <item x="64"/>
        <item x="209"/>
        <item x="37"/>
        <item x="29"/>
        <item t="default"/>
      </items>
    </pivotField>
    <pivotField axis="axisRow" multipleItemSelectionAllowed="1" showAll="0">
      <items count="20">
        <item x="5"/>
        <item x="11"/>
        <item x="15"/>
        <item x="4"/>
        <item x="10"/>
        <item x="12"/>
        <item x="2"/>
        <item x="16"/>
        <item x="7"/>
        <item x="0"/>
        <item x="1"/>
        <item x="6"/>
        <item x="13"/>
        <item x="17"/>
        <item x="8"/>
        <item x="14"/>
        <item x="9"/>
        <item x="3"/>
        <item h="1" x="18"/>
        <item t="default"/>
      </items>
    </pivotField>
    <pivotField showAll="0"/>
    <pivotField showAll="0"/>
    <pivotField showAll="0"/>
    <pivotField showAll="0">
      <items count="209">
        <item x="68"/>
        <item x="1"/>
        <item x="87"/>
        <item x="155"/>
        <item x="188"/>
        <item x="84"/>
        <item x="185"/>
        <item x="98"/>
        <item x="34"/>
        <item x="95"/>
        <item x="151"/>
        <item x="48"/>
        <item x="107"/>
        <item x="138"/>
        <item x="78"/>
        <item x="204"/>
        <item x="49"/>
        <item x="21"/>
        <item x="197"/>
        <item x="154"/>
        <item x="16"/>
        <item x="161"/>
        <item x="66"/>
        <item x="121"/>
        <item x="176"/>
        <item x="115"/>
        <item x="51"/>
        <item x="73"/>
        <item x="97"/>
        <item x="23"/>
        <item x="81"/>
        <item x="118"/>
        <item x="169"/>
        <item x="196"/>
        <item x="150"/>
        <item x="36"/>
        <item x="35"/>
        <item x="129"/>
        <item x="7"/>
        <item x="102"/>
        <item x="120"/>
        <item x="189"/>
        <item x="180"/>
        <item x="152"/>
        <item x="119"/>
        <item x="46"/>
        <item x="160"/>
        <item x="62"/>
        <item x="206"/>
        <item x="67"/>
        <item x="41"/>
        <item x="85"/>
        <item x="199"/>
        <item x="144"/>
        <item x="14"/>
        <item x="26"/>
        <item x="11"/>
        <item x="174"/>
        <item x="55"/>
        <item x="19"/>
        <item x="183"/>
        <item x="137"/>
        <item x="106"/>
        <item x="203"/>
        <item x="74"/>
        <item x="2"/>
        <item x="52"/>
        <item x="187"/>
        <item x="15"/>
        <item x="89"/>
        <item x="37"/>
        <item x="117"/>
        <item x="139"/>
        <item x="109"/>
        <item x="178"/>
        <item x="110"/>
        <item x="125"/>
        <item x="181"/>
        <item x="166"/>
        <item x="28"/>
        <item x="147"/>
        <item x="165"/>
        <item x="201"/>
        <item x="164"/>
        <item x="69"/>
        <item x="158"/>
        <item x="112"/>
        <item x="140"/>
        <item x="50"/>
        <item x="190"/>
        <item x="123"/>
        <item x="134"/>
        <item x="31"/>
        <item x="168"/>
        <item x="141"/>
        <item x="79"/>
        <item x="198"/>
        <item x="186"/>
        <item x="200"/>
        <item x="9"/>
        <item x="104"/>
        <item x="33"/>
        <item x="149"/>
        <item x="17"/>
        <item x="61"/>
        <item x="142"/>
        <item x="13"/>
        <item x="170"/>
        <item x="182"/>
        <item x="205"/>
        <item x="75"/>
        <item x="94"/>
        <item x="127"/>
        <item x="4"/>
        <item x="114"/>
        <item x="10"/>
        <item x="30"/>
        <item x="80"/>
        <item x="177"/>
        <item x="63"/>
        <item x="71"/>
        <item x="192"/>
        <item x="113"/>
        <item x="53"/>
        <item x="56"/>
        <item x="91"/>
        <item x="22"/>
        <item x="126"/>
        <item x="173"/>
        <item x="132"/>
        <item x="92"/>
        <item x="171"/>
        <item x="3"/>
        <item x="72"/>
        <item x="100"/>
        <item x="8"/>
        <item x="88"/>
        <item x="191"/>
        <item x="194"/>
        <item x="162"/>
        <item x="148"/>
        <item x="77"/>
        <item x="193"/>
        <item x="96"/>
        <item x="27"/>
        <item x="202"/>
        <item x="57"/>
        <item x="12"/>
        <item x="18"/>
        <item x="172"/>
        <item x="47"/>
        <item x="29"/>
        <item x="44"/>
        <item x="135"/>
        <item x="111"/>
        <item x="157"/>
        <item x="116"/>
        <item x="207"/>
        <item x="122"/>
        <item x="101"/>
        <item x="163"/>
        <item x="124"/>
        <item x="146"/>
        <item x="38"/>
        <item x="145"/>
        <item x="32"/>
        <item x="58"/>
        <item x="76"/>
        <item x="70"/>
        <item x="42"/>
        <item x="156"/>
        <item x="159"/>
        <item x="0"/>
        <item x="86"/>
        <item x="5"/>
        <item x="105"/>
        <item x="40"/>
        <item x="179"/>
        <item x="90"/>
        <item x="175"/>
        <item x="103"/>
        <item x="131"/>
        <item x="143"/>
        <item x="6"/>
        <item x="184"/>
        <item x="54"/>
        <item x="83"/>
        <item x="99"/>
        <item x="43"/>
        <item x="82"/>
        <item x="24"/>
        <item x="128"/>
        <item x="39"/>
        <item x="65"/>
        <item x="93"/>
        <item x="60"/>
        <item x="130"/>
        <item x="64"/>
        <item x="45"/>
        <item x="136"/>
        <item x="108"/>
        <item x="59"/>
        <item x="133"/>
        <item x="20"/>
        <item x="195"/>
        <item x="25"/>
        <item x="153"/>
        <item x="1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4"/>
    <field x="13"/>
  </rowFields>
  <rowItems count="157">
    <i>
      <x/>
    </i>
    <i r="1">
      <x v="100"/>
    </i>
    <i r="1">
      <x v="108"/>
    </i>
    <i r="1">
      <x v="129"/>
    </i>
    <i r="1">
      <x v="148"/>
    </i>
    <i r="1">
      <x v="163"/>
    </i>
    <i r="1">
      <x v="195"/>
    </i>
    <i r="1">
      <x v="198"/>
    </i>
    <i>
      <x v="1"/>
    </i>
    <i r="1">
      <x v="42"/>
    </i>
    <i r="1">
      <x v="74"/>
    </i>
    <i r="1">
      <x v="136"/>
    </i>
    <i r="1">
      <x v="151"/>
    </i>
    <i r="1">
      <x v="175"/>
    </i>
    <i r="1">
      <x v="186"/>
    </i>
    <i r="1">
      <x v="196"/>
    </i>
    <i r="1">
      <x v="201"/>
    </i>
    <i>
      <x v="2"/>
    </i>
    <i r="1">
      <x v="70"/>
    </i>
    <i r="1">
      <x v="71"/>
    </i>
    <i>
      <x v="3"/>
    </i>
    <i r="1">
      <x v="116"/>
    </i>
    <i r="1">
      <x v="165"/>
    </i>
    <i r="1">
      <x v="183"/>
    </i>
    <i r="1">
      <x v="206"/>
    </i>
    <i r="1">
      <x v="213"/>
    </i>
    <i r="1">
      <x v="229"/>
    </i>
    <i>
      <x v="4"/>
    </i>
    <i r="1">
      <x v="33"/>
    </i>
    <i r="1">
      <x v="48"/>
    </i>
    <i r="1">
      <x v="72"/>
    </i>
    <i r="1">
      <x v="83"/>
    </i>
    <i r="1">
      <x v="133"/>
    </i>
    <i r="1">
      <x v="208"/>
    </i>
    <i>
      <x v="5"/>
    </i>
    <i r="1">
      <x v="25"/>
    </i>
    <i r="1">
      <x v="66"/>
    </i>
    <i r="1">
      <x v="181"/>
    </i>
    <i r="1">
      <x v="222"/>
    </i>
    <i r="1">
      <x v="224"/>
    </i>
    <i>
      <x v="6"/>
    </i>
    <i r="1">
      <x v="11"/>
    </i>
    <i r="1">
      <x v="21"/>
    </i>
    <i r="1">
      <x v="93"/>
    </i>
    <i r="1">
      <x v="149"/>
    </i>
    <i>
      <x v="7"/>
    </i>
    <i r="1">
      <x v="37"/>
    </i>
    <i r="1">
      <x v="54"/>
    </i>
    <i r="1">
      <x v="130"/>
    </i>
    <i r="1">
      <x v="169"/>
    </i>
    <i r="1">
      <x v="172"/>
    </i>
    <i r="1">
      <x v="192"/>
    </i>
    <i r="1">
      <x v="225"/>
    </i>
    <i>
      <x v="8"/>
    </i>
    <i r="1">
      <x v="20"/>
    </i>
    <i r="1">
      <x v="59"/>
    </i>
    <i r="1">
      <x v="65"/>
    </i>
    <i r="1">
      <x v="187"/>
    </i>
    <i r="1">
      <x v="197"/>
    </i>
    <i>
      <x v="9"/>
    </i>
    <i r="1">
      <x v="1"/>
    </i>
    <i r="1">
      <x v="6"/>
    </i>
    <i r="1">
      <x v="13"/>
    </i>
    <i r="1">
      <x v="16"/>
    </i>
    <i r="1">
      <x v="19"/>
    </i>
    <i r="1">
      <x v="23"/>
    </i>
    <i r="1">
      <x v="26"/>
    </i>
    <i r="1">
      <x v="31"/>
    </i>
    <i r="1">
      <x v="38"/>
    </i>
    <i r="1">
      <x v="41"/>
    </i>
    <i r="1">
      <x v="43"/>
    </i>
    <i r="1">
      <x v="44"/>
    </i>
    <i r="1">
      <x v="47"/>
    </i>
    <i r="1">
      <x v="49"/>
    </i>
    <i r="1">
      <x v="50"/>
    </i>
    <i r="1">
      <x v="55"/>
    </i>
    <i r="1">
      <x v="57"/>
    </i>
    <i r="1">
      <x v="61"/>
    </i>
    <i r="1">
      <x v="67"/>
    </i>
    <i r="1">
      <x v="73"/>
    </i>
    <i r="1">
      <x v="75"/>
    </i>
    <i r="1">
      <x v="80"/>
    </i>
    <i r="1">
      <x v="85"/>
    </i>
    <i r="1">
      <x v="87"/>
    </i>
    <i r="1">
      <x v="88"/>
    </i>
    <i r="1">
      <x v="94"/>
    </i>
    <i r="1">
      <x v="96"/>
    </i>
    <i r="1">
      <x v="101"/>
    </i>
    <i r="1">
      <x v="107"/>
    </i>
    <i r="1">
      <x v="110"/>
    </i>
    <i r="1">
      <x v="111"/>
    </i>
    <i r="1">
      <x v="112"/>
    </i>
    <i r="1">
      <x v="118"/>
    </i>
    <i r="1">
      <x v="128"/>
    </i>
    <i r="1">
      <x v="143"/>
    </i>
    <i r="1">
      <x v="156"/>
    </i>
    <i r="1">
      <x v="166"/>
    </i>
    <i r="1">
      <x v="176"/>
    </i>
    <i r="1">
      <x v="185"/>
    </i>
    <i r="1">
      <x v="190"/>
    </i>
    <i r="1">
      <x v="193"/>
    </i>
    <i r="1">
      <x v="209"/>
    </i>
    <i r="1">
      <x v="215"/>
    </i>
    <i r="1">
      <x v="216"/>
    </i>
    <i r="1">
      <x v="231"/>
    </i>
    <i>
      <x v="10"/>
    </i>
    <i r="1">
      <x v="58"/>
    </i>
    <i r="1">
      <x v="97"/>
    </i>
    <i r="1">
      <x v="200"/>
    </i>
    <i r="1">
      <x v="214"/>
    </i>
    <i r="1">
      <x v="223"/>
    </i>
    <i r="1">
      <x v="232"/>
    </i>
    <i>
      <x v="11"/>
    </i>
    <i r="1">
      <x v="2"/>
    </i>
    <i r="1">
      <x v="60"/>
    </i>
    <i r="1">
      <x v="103"/>
    </i>
    <i r="1">
      <x v="178"/>
    </i>
    <i>
      <x v="12"/>
    </i>
    <i r="1">
      <x v="30"/>
    </i>
    <i r="1">
      <x v="36"/>
    </i>
    <i r="1">
      <x v="63"/>
    </i>
    <i r="1">
      <x v="171"/>
    </i>
    <i r="1">
      <x v="179"/>
    </i>
    <i r="1">
      <x v="212"/>
    </i>
    <i r="1">
      <x v="221"/>
    </i>
    <i>
      <x v="13"/>
    </i>
    <i r="1">
      <x v="106"/>
    </i>
    <i r="1">
      <x v="120"/>
    </i>
    <i r="1">
      <x v="180"/>
    </i>
    <i>
      <x v="14"/>
    </i>
    <i r="1">
      <x v="32"/>
    </i>
    <i r="1">
      <x v="45"/>
    </i>
    <i r="1">
      <x v="89"/>
    </i>
    <i r="1">
      <x v="119"/>
    </i>
    <i r="1">
      <x v="124"/>
    </i>
    <i r="1">
      <x v="218"/>
    </i>
    <i>
      <x v="15"/>
    </i>
    <i r="1">
      <x v="84"/>
    </i>
    <i r="1">
      <x v="109"/>
    </i>
    <i r="1">
      <x v="127"/>
    </i>
    <i r="1">
      <x v="226"/>
    </i>
    <i>
      <x v="16"/>
    </i>
    <i r="1">
      <x v="4"/>
    </i>
    <i r="1">
      <x v="27"/>
    </i>
    <i r="1">
      <x v="52"/>
    </i>
    <i r="1">
      <x v="78"/>
    </i>
    <i r="1">
      <x v="131"/>
    </i>
    <i r="1">
      <x v="155"/>
    </i>
    <i r="1">
      <x v="173"/>
    </i>
    <i>
      <x v="17"/>
    </i>
    <i r="1">
      <x v="56"/>
    </i>
    <i r="1">
      <x v="122"/>
    </i>
    <i r="1">
      <x v="144"/>
    </i>
    <i r="1">
      <x v="160"/>
    </i>
    <i r="1">
      <x v="210"/>
    </i>
    <i r="1">
      <x v="227"/>
    </i>
    <i t="grand">
      <x/>
    </i>
  </rowItems>
  <colItems count="1">
    <i/>
  </colItems>
  <dataFields count="1">
    <dataField name="Count of Nam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71F23-BA4C-1046-90E4-4959E5042C14}" name="Table1" displayName="Table1" ref="A1:AY516" totalsRowShown="0">
  <autoFilter ref="A1:AY516" xr:uid="{7899C2EF-9210-2845-BBDA-2DF511817BFC}">
    <filterColumn colId="49">
      <filters>
        <filter val="Abo"/>
        <filter val="Aéromite"/>
        <filter val="Akwakwak"/>
        <filter val="Aquali"/>
        <filter val="Arbok"/>
        <filter val="Aspicot"/>
        <filter val="Berserkatt"/>
        <filter val="Bulbizarre"/>
        <filter val="Canarticho"/>
        <filter val="Carabaffe"/>
        <filter val="Carapuce"/>
        <filter val="Chenipan"/>
        <filter val="Chrysacier"/>
        <filter val="Coconfort"/>
        <filter val="Dardargnan"/>
        <filter val="Dodrio"/>
        <filter val="Doduo"/>
        <filter val="Dracaufeu"/>
        <filter val="Ectoplasma"/>
        <filter val="Électrode"/>
        <filter val="Éthernatos"/>
        <filter val="Évoli"/>
        <filter val="Fantominus"/>
        <filter val="Feunard"/>
        <filter val="Florizarre"/>
        <filter val="Galopa"/>
        <filter val="Galopa_de_Galar"/>
        <filter val="Givrali"/>
        <filter val="Goupix"/>
        <filter val="Gravalanch"/>
        <filter val="Grodoudou"/>
        <filter val="Grolem"/>
        <filter val="Grotadmorv"/>
        <filter val="Herbizarre"/>
        <filter val="Joliflor"/>
        <filter val="Lamantine"/>
        <filter val="Lokhlass"/>
        <filter val="Mélodelfe"/>
        <filter val="Mélofée"/>
        <filter val="Mentali"/>
        <filter val="Mew"/>
        <filter val="Miaouss"/>
        <filter val="Miaouss_de_Galar"/>
        <filter val="Mimitoss"/>
        <filter val="Mystherbe"/>
        <filter val="Nidoking"/>
        <filter val="Nidoqueen"/>
        <filter val="Nidoran♀"/>
        <filter val="Nidoran♂"/>
        <filter val="Nidorina"/>
        <filter val="Nidorino"/>
        <filter val="Noctali"/>
        <filter val="Nosferalto"/>
        <filter val="Nosferapti"/>
        <filter val="Nostenfer"/>
        <filter val="Nymphali"/>
        <filter val="Onix"/>
        <filter val="Ortide"/>
        <filter val="Ossatueur"/>
        <filter val="Osselait"/>
        <filter val="Otaria"/>
        <filter val="Palarticho"/>
        <filter val="Papilusion"/>
        <filter val="Paras"/>
        <filter val="Parasect"/>
        <filter val="Persian"/>
        <filter val="Phyllali"/>
        <filter val="Piafabec"/>
        <filter val="Pikachu"/>
        <filter val="Poissirène"/>
        <filter val="Poissoroy"/>
        <filter val="Ponyta"/>
        <filter val="Ponyta_de_Galar"/>
        <filter val="Psykokwak"/>
        <filter val="Pyroli"/>
        <filter val="Racaillou"/>
        <filter val="Rafflesia"/>
        <filter val="Raichu"/>
        <filter val="Rapasdepic"/>
        <filter val="Rattata"/>
        <filter val="Rattatac"/>
        <filter val="Reptincel"/>
        <filter val="Rondoudou"/>
        <filter val="Roucarnage"/>
        <filter val="Roucool"/>
        <filter val="Roucoups"/>
        <filter val="Sabelette"/>
        <filter val="Sablaireau"/>
        <filter val="Salamèche"/>
        <filter val="Smogo"/>
        <filter val="Smogogo"/>
        <filter val="Smogogo_de_Galar"/>
        <filter val="Spectrum"/>
        <filter val="Stari"/>
        <filter val="Staross"/>
        <filter val="Steelix"/>
        <filter val="Tadmorv"/>
        <filter val="Tentacool"/>
        <filter val="Tentacruel"/>
        <filter val="Tortank"/>
        <filter val="Voltali"/>
        <filter val="Voltorbe"/>
        <filter val="Zacian"/>
        <filter val="Zamazenta"/>
      </filters>
    </filterColumn>
  </autoFilter>
  <tableColumns count="51">
    <tableColumn id="4" xr3:uid="{9C6C00BD-6482-E24C-8840-A5ED42F77EDE}" name="Name" dataDxfId="39"/>
    <tableColumn id="5" xr3:uid="{B075DA40-7872-7F42-A298-88C6BCE65900}" name="Type1" dataDxfId="38"/>
    <tableColumn id="6" xr3:uid="{C6AA3661-66B3-3144-A344-260127A8C328}" name="Type2"/>
    <tableColumn id="7" xr3:uid="{D1F353D5-C1FB-4045-AA40-B0EE9E255631}" name="PV"/>
    <tableColumn id="8" xr3:uid="{266E2925-B8A0-E443-AEA2-FF3D0EBF4113}" name="Vitesse"/>
    <tableColumn id="9" xr3:uid="{98F30D12-6574-224C-B3F5-FBE64E182ABA}" name="Attaque"/>
    <tableColumn id="10" xr3:uid="{F9F38FCA-3AF9-8147-9233-353803AC3881}" name="Defense"/>
    <tableColumn id="11" xr3:uid="{185881CF-09F7-9343-96C4-6D487FAACFBD}" name="Att_Spe"/>
    <tableColumn id="12" xr3:uid="{AE36F589-8E3C-D14C-8997-108E9BA6C3EB}" name="Def_Spe"/>
    <tableColumn id="13" xr3:uid="{4B7D4305-6EB7-D04D-871E-08754B4B567F}" name="Capture"/>
    <tableColumn id="14" xr3:uid="{CD14C022-7BBE-B64E-BC2E-3105495F8BE5}" name="Competence1"/>
    <tableColumn id="15" xr3:uid="{99FC7363-6E70-244D-8480-8F9F9FD41A9A}" name="CType1" dataDxfId="37">
      <calculatedColumnFormula>VLOOKUP(Table1[[#This Row],[Competence1]],[1]!Table3[#Data],2,FALSE)</calculatedColumnFormula>
    </tableColumn>
    <tableColumn id="16" xr3:uid="{DC995126-ACE6-6A4C-A5DD-544A5149A225}" name="Category1" dataDxfId="36">
      <calculatedColumnFormula>VLOOKUP(Table1[[#This Row],[Competence1]],[1]!Table3[#Data],3,FALSE)</calculatedColumnFormula>
    </tableColumn>
    <tableColumn id="17" xr3:uid="{041205F0-E311-BC42-994D-62E41BF53410}" name="Power1" dataDxfId="35">
      <calculatedColumnFormula>VLOOKUP(Table1[[#This Row],[Competence1]],[1]!Table3[#Data],4,FALSE)</calculatedColumnFormula>
    </tableColumn>
    <tableColumn id="18" xr3:uid="{D0594A74-587A-7943-B820-32AADCB41255}" name="Accuracy1" dataDxfId="34">
      <calculatedColumnFormula>VLOOKUP(Table1[[#This Row],[Competence1]],[1]!Table3[#Data],5,FALSE)</calculatedColumnFormula>
    </tableColumn>
    <tableColumn id="55" xr3:uid="{F48200FB-2C25-934C-AB18-F51CF92D7A38}" name="Competence1Description" dataDxfId="33" dataCellStyle="Normal">
      <calculatedColumnFormula>VLOOKUP(Table1[[#This Row],[Competence1]],[1]!Table3[#Data],6,FALSE)</calculatedColumnFormula>
    </tableColumn>
    <tableColumn id="19" xr3:uid="{1763C96A-2D73-8A45-B9A3-9B2FCA91E2C9}" name="Competence2"/>
    <tableColumn id="20" xr3:uid="{6BECCA54-E9A9-FC41-9C8F-A2AE4919E5CF}" name="CType2" dataDxfId="32">
      <calculatedColumnFormula>VLOOKUP(Table1[[#This Row],[Competence2]],[1]!Table3[#Data],2,FALSE)</calculatedColumnFormula>
    </tableColumn>
    <tableColumn id="21" xr3:uid="{9C911929-6C16-C241-BB5A-AA115CBFA4EC}" name="Category2" dataDxfId="31">
      <calculatedColumnFormula>VLOOKUP(Table1[[#This Row],[Competence2]],[1]!Table3[#Data],3,FALSE)</calculatedColumnFormula>
    </tableColumn>
    <tableColumn id="22" xr3:uid="{A2ACE665-42FD-C04B-87EE-298E01288517}" name="Power2" dataDxfId="30">
      <calculatedColumnFormula>VLOOKUP(Table1[[#This Row],[Competence2]],[1]!Table3[#Data],4,FALSE)</calculatedColumnFormula>
    </tableColumn>
    <tableColumn id="23" xr3:uid="{6E4F67B8-A32D-B64D-B3D8-3AE8E7FD4E28}" name="Accuracy2" dataDxfId="29">
      <calculatedColumnFormula>VLOOKUP(Table1[[#This Row],[Competence2]],[1]!Table3[#Data],5,FALSE)</calculatedColumnFormula>
    </tableColumn>
    <tableColumn id="56" xr3:uid="{1F437E96-24D5-7B47-A173-720125A8B45A}" name="Competence2Description" dataDxfId="28" dataCellStyle="Normal">
      <calculatedColumnFormula>VLOOKUP(Table1[[#This Row],[Competence2]],[1]!Table3[#Data],6,FALSE)</calculatedColumnFormula>
    </tableColumn>
    <tableColumn id="34" xr3:uid="{979AD841-9C65-F24C-8056-FBC9E590B89B}" name="Image"/>
    <tableColumn id="35" xr3:uid="{A8FAAC1F-2A34-684D-8131-8F5A10E81435}" name="Acier" dataDxfId="27"/>
    <tableColumn id="36" xr3:uid="{668C96C8-D084-2C46-9506-0AC9453A1E20}" name="Combat" dataDxfId="26"/>
    <tableColumn id="37" xr3:uid="{26279EC1-9472-BF43-A922-27D85CAD87AC}" name="Dragon" dataDxfId="25"/>
    <tableColumn id="38" xr3:uid="{467C212A-7BF5-B145-BC1D-8298257D45EF}" name="Eau" dataDxfId="24"/>
    <tableColumn id="39" xr3:uid="{87119A81-9961-904F-8E31-D50AA09405EB}" name="Electrik" dataDxfId="23"/>
    <tableColumn id="40" xr3:uid="{D51BEBBA-FF01-BC42-A890-42A3D33AD0D1}" name="Fee" dataDxfId="22"/>
    <tableColumn id="41" xr3:uid="{DFAAE4F6-7059-374D-9A92-FA0731499548}" name="Feu" dataDxfId="21"/>
    <tableColumn id="42" xr3:uid="{C027EEC3-8416-9B40-809A-439B111D58C9}" name="Glace" dataDxfId="20"/>
    <tableColumn id="43" xr3:uid="{353EE1E5-DF13-094B-9103-A3C52A23DD12}" name="Insecte" dataDxfId="19"/>
    <tableColumn id="44" xr3:uid="{DE82F7A0-7875-1D4C-B823-34E37562DE3B}" name="Normal" dataDxfId="18"/>
    <tableColumn id="45" xr3:uid="{75C9133C-C294-7744-9E2C-5870F412C563}" name="Plante" dataDxfId="17"/>
    <tableColumn id="46" xr3:uid="{E30F6B73-7C63-ED44-8A7B-7B5711E5948A}" name="Poison" dataDxfId="16"/>
    <tableColumn id="47" xr3:uid="{0E628C3E-13CB-A842-8A07-3465FE8E09FC}" name="Psy" dataDxfId="15"/>
    <tableColumn id="48" xr3:uid="{CE8402DD-5211-E946-858D-64D19EBE1D2B}" name="Roche" dataDxfId="14"/>
    <tableColumn id="49" xr3:uid="{748EE6E1-AF5F-FD48-9E5F-7D0E5121202B}" name="Sol" dataDxfId="13"/>
    <tableColumn id="50" xr3:uid="{E3D88050-BF04-634C-B129-9ECE34E67C7D}" name="Spectre" dataDxfId="12"/>
    <tableColumn id="51" xr3:uid="{30A74F6D-FC78-044A-B321-E5FB68431DD8}" name="Tenebres" dataDxfId="11"/>
    <tableColumn id="52" xr3:uid="{F361991E-4E26-8540-9917-DF6054E83208}" name="Vol" dataDxfId="10"/>
    <tableColumn id="57" xr3:uid="{823E7A41-D331-4D43-9E02-5CDFBA087AD5}" name="Dice1" dataDxfId="9" dataCellStyle="Normal">
      <calculatedColumnFormula>IF(Table1[[#This Row],[Competence2]]="Empty","1-6","1-3")</calculatedColumnFormula>
    </tableColumn>
    <tableColumn id="58" xr3:uid="{4B7F6A67-A480-D747-83F0-DA85727A57C7}" name="Dice2" dataDxfId="8" dataCellStyle="Normal">
      <calculatedColumnFormula>IF(Table1[[#This Row],[Competence2]]="Empty","","4-6")</calculatedColumnFormula>
    </tableColumn>
    <tableColumn id="53" xr3:uid="{58C9F562-5AA3-774A-AC6F-5DF1B92A9461}" name="EvolutionDescription" dataDxfId="7" dataCellStyle="Normal"/>
    <tableColumn id="54" xr3:uid="{BA7A44BE-B3DB-B444-9711-8525D7A60BA4}" name="Evolution" dataDxfId="6" dataCellStyle="Normal"/>
    <tableColumn id="61" xr3:uid="{B65EC093-5AF2-D943-8578-3DC571A4E0B3}" name="Number" dataDxfId="5" dataCellStyle="Normal"/>
    <tableColumn id="62" xr3:uid="{2A06F9A0-F9F7-1E4F-B5E5-D033623DF94A}" name="Id" dataDxfId="4" dataCellStyle="Normal"/>
    <tableColumn id="63" xr3:uid="{0B6514BA-6EA6-5748-9537-C3A1A9A583FF}" name="Types" dataDxfId="3" dataCellStyle="Normal"/>
    <tableColumn id="64" xr3:uid="{C1702652-E287-8C41-A838-9E7F83A60E08}" name="EvolutionId" dataDxfId="2" dataCellStyle="Normal"/>
    <tableColumn id="65" xr3:uid="{51121597-BFBE-C144-B452-5C358B50C030}" name="Utilise" dataDxfId="1" dataCellStyle="Normal">
      <calculatedColumnFormula>VLOOKUP(Table1[[#This Row],[Name]],Table3[],1,FALSE)</calculatedColumnFormula>
    </tableColumn>
    <tableColumn id="67" xr3:uid="{26EC2E90-8DB6-094C-8137-FA1410436E34}" name="END" dataDxfId="0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544434-5C2E-D64A-B265-99E6A44F5074}" name="Table3" displayName="Table3" ref="A2:AW106" totalsRowShown="0" dataDxfId="89">
  <autoFilter ref="A2:AW106" xr:uid="{4023EEF9-5716-3B40-A662-85F2F82869B0}"/>
  <tableColumns count="49">
    <tableColumn id="4" xr3:uid="{DBAB065B-16D8-154D-AF29-C4C87795333F}" name="Name" dataDxfId="88"/>
    <tableColumn id="5" xr3:uid="{E1D837DD-D426-5343-A633-26613FA69A89}" name="Type1" dataDxfId="87">
      <calculatedColumnFormula array="1">VLOOKUP(Table3[[#This Row],[Name]],+Table1[[Name]:[END]],B$1,FALSE)</calculatedColumnFormula>
    </tableColumn>
    <tableColumn id="6" xr3:uid="{D6095A4B-69B8-1D4C-ACCE-D5A4E9065891}" name="Type2" dataDxfId="86">
      <calculatedColumnFormula array="1">VLOOKUP(Table3[[#This Row],[Name]],+Table1[[Name]:[END]],C$1,FALSE)</calculatedColumnFormula>
    </tableColumn>
    <tableColumn id="7" xr3:uid="{A61A5D7B-0FF1-B743-AA45-D94D1F934F15}" name="PV" dataDxfId="85">
      <calculatedColumnFormula array="1">VLOOKUP(Table3[[#This Row],[Name]],+Table1[[Name]:[END]],D$1,FALSE)</calculatedColumnFormula>
    </tableColumn>
    <tableColumn id="8" xr3:uid="{034EDEA6-1CF5-4C40-93C3-7DDE1219D256}" name="Vitesse" dataDxfId="84">
      <calculatedColumnFormula array="1">VLOOKUP(Table3[[#This Row],[Name]],+Table1[[Name]:[END]],E$1,FALSE)</calculatedColumnFormula>
    </tableColumn>
    <tableColumn id="9" xr3:uid="{089E04FF-312F-C64A-8C87-035A1A8A5499}" name="Attaque" dataDxfId="83">
      <calculatedColumnFormula array="1">VLOOKUP(Table3[[#This Row],[Name]],+Table1[[Name]:[END]],F$1,FALSE)</calculatedColumnFormula>
    </tableColumn>
    <tableColumn id="10" xr3:uid="{77B9C662-D051-BA44-96B5-2CAD0984A325}" name="Defense" dataDxfId="82">
      <calculatedColumnFormula array="1">VLOOKUP(Table3[[#This Row],[Name]],+Table1[[Name]:[END]],G$1,FALSE)</calculatedColumnFormula>
    </tableColumn>
    <tableColumn id="11" xr3:uid="{73D31EEE-8FEA-E64A-A141-91396E5EED79}" name="Att_Spe" dataDxfId="81">
      <calculatedColumnFormula array="1">VLOOKUP(Table3[[#This Row],[Name]],+Table1[[Name]:[END]],H$1,FALSE)</calculatedColumnFormula>
    </tableColumn>
    <tableColumn id="12" xr3:uid="{15965AF3-E287-C244-864B-25E40B974240}" name="Def_Spe" dataDxfId="80">
      <calculatedColumnFormula array="1">VLOOKUP(Table3[[#This Row],[Name]],+Table1[[Name]:[END]],I$1,FALSE)</calculatedColumnFormula>
    </tableColumn>
    <tableColumn id="13" xr3:uid="{AB45A039-5121-AC48-AF70-984622291B0B}" name="Capture" dataDxfId="79">
      <calculatedColumnFormula array="1">VLOOKUP(Table3[[#This Row],[Name]],+Table1[[Name]:[END]],J$1,FALSE)</calculatedColumnFormula>
    </tableColumn>
    <tableColumn id="14" xr3:uid="{684A3843-BF2A-4C49-923E-8129A32E91FA}" name="Competence1" dataDxfId="78">
      <calculatedColumnFormula array="1">VLOOKUP(Table3[[#This Row],[Name]],+Table1[[Name]:[END]],K$1,FALSE)</calculatedColumnFormula>
    </tableColumn>
    <tableColumn id="15" xr3:uid="{8A03C6FD-CF3D-0A41-90AD-C0BB101BE4A5}" name="CType1" dataDxfId="77">
      <calculatedColumnFormula array="1">VLOOKUP(Table3[[#This Row],[Name]],+Table1[[Name]:[END]],L$1,FALSE)</calculatedColumnFormula>
    </tableColumn>
    <tableColumn id="16" xr3:uid="{CA433019-1D2F-8B49-BBD1-C96BCD235922}" name="Category1" dataDxfId="76">
      <calculatedColumnFormula array="1">VLOOKUP(Table3[[#This Row],[Name]],+Table1[[Name]:[END]],M$1,FALSE)</calculatedColumnFormula>
    </tableColumn>
    <tableColumn id="17" xr3:uid="{D18190C6-2ED7-2340-9F65-4F1A82AB1825}" name="Power1" dataDxfId="75">
      <calculatedColumnFormula array="1">VLOOKUP(Table3[[#This Row],[Name]],+Table1[[Name]:[END]],N$1,FALSE)</calculatedColumnFormula>
    </tableColumn>
    <tableColumn id="18" xr3:uid="{28084DE6-6B13-DD43-8A7C-F5C03D628AB6}" name="Accuracy1" dataDxfId="74">
      <calculatedColumnFormula array="1">VLOOKUP(Table3[[#This Row],[Name]],+Table1[[Name]:[END]],O$1,FALSE)</calculatedColumnFormula>
    </tableColumn>
    <tableColumn id="28" xr3:uid="{BC885B1D-9AAE-0747-9453-0F1AB32AF919}" name="Competence1Description" dataDxfId="73">
      <calculatedColumnFormula array="1">VLOOKUP(Table3[[#This Row],[Name]],+Table1[[Name]:[END]],P$1,FALSE)</calculatedColumnFormula>
    </tableColumn>
    <tableColumn id="19" xr3:uid="{A2E08871-CD39-E24C-AC0E-0A3122661583}" name="Competence2" dataDxfId="72">
      <calculatedColumnFormula array="1">VLOOKUP(Table3[[#This Row],[Name]],+Table1[[Name]:[END]],Q$1,FALSE)</calculatedColumnFormula>
    </tableColumn>
    <tableColumn id="20" xr3:uid="{73D22648-AF97-1F41-A170-91A24FCC21A8}" name="CType2" dataDxfId="71">
      <calculatedColumnFormula array="1">VLOOKUP(Table3[[#This Row],[Name]],+Table1[[Name]:[END]],R$1,FALSE)</calculatedColumnFormula>
    </tableColumn>
    <tableColumn id="21" xr3:uid="{5606B97F-3656-0A47-838C-208B9FAB4641}" name="Category2" dataDxfId="70">
      <calculatedColumnFormula array="1">VLOOKUP(Table3[[#This Row],[Name]],+Table1[[Name]:[END]],S$1,FALSE)</calculatedColumnFormula>
    </tableColumn>
    <tableColumn id="22" xr3:uid="{421E5899-E415-FA4E-A937-5B2630DD1262}" name="Power2" dataDxfId="69">
      <calculatedColumnFormula array="1">VLOOKUP(Table3[[#This Row],[Name]],+Table1[[Name]:[END]],T$1,FALSE)</calculatedColumnFormula>
    </tableColumn>
    <tableColumn id="23" xr3:uid="{FAB11288-1F2E-A94C-A6C3-158886B02978}" name="Accuracy2" dataDxfId="68">
      <calculatedColumnFormula array="1">VLOOKUP(Table3[[#This Row],[Name]],+Table1[[Name]:[END]],U$1,FALSE)</calculatedColumnFormula>
    </tableColumn>
    <tableColumn id="29" xr3:uid="{99404588-A00C-CE4E-8939-8D1521AE8A34}" name="Competence2Description" dataDxfId="67">
      <calculatedColumnFormula array="1">VLOOKUP(Table3[[#This Row],[Name]],+Table1[[Name]:[END]],V$1,FALSE)</calculatedColumnFormula>
    </tableColumn>
    <tableColumn id="34" xr3:uid="{10714C04-31EA-8F4A-B442-FBE67815E3EF}" name="Image" dataDxfId="66">
      <calculatedColumnFormula array="1">VLOOKUP(Table3[[#This Row],[Name]],+Table1[[Name]:[END]],W$1,FALSE)</calculatedColumnFormula>
    </tableColumn>
    <tableColumn id="35" xr3:uid="{5C966A13-6A54-494D-AEE7-EAD592CD535C}" name="Acier" dataDxfId="65">
      <calculatedColumnFormula array="1">VLOOKUP(Table3[[#This Row],[Name]],+Table1[[Name]:[END]],X$1,FALSE)</calculatedColumnFormula>
    </tableColumn>
    <tableColumn id="36" xr3:uid="{199D4E52-B250-5944-9ACA-F5E0D3C38BE2}" name="Combat" dataDxfId="64">
      <calculatedColumnFormula array="1">VLOOKUP(Table3[[#This Row],[Name]],+Table1[[Name]:[END]],Y$1,FALSE)</calculatedColumnFormula>
    </tableColumn>
    <tableColumn id="37" xr3:uid="{431757F3-43A8-1646-B638-4279393F9F63}" name="Dragon" dataDxfId="63">
      <calculatedColumnFormula array="1">VLOOKUP(Table3[[#This Row],[Name]],+Table1[[Name]:[END]],Z$1,FALSE)</calculatedColumnFormula>
    </tableColumn>
    <tableColumn id="38" xr3:uid="{A772531F-7D47-2B44-96B0-2BE5F0A204D1}" name="Eau" dataDxfId="62">
      <calculatedColumnFormula array="1">VLOOKUP(Table3[[#This Row],[Name]],+Table1[[Name]:[END]],AA$1,FALSE)</calculatedColumnFormula>
    </tableColumn>
    <tableColumn id="39" xr3:uid="{39FBD5ED-26D3-1046-AB25-32281A9B49A5}" name="Electrik" dataDxfId="61">
      <calculatedColumnFormula array="1">VLOOKUP(Table3[[#This Row],[Name]],+Table1[[Name]:[END]],AB$1,FALSE)</calculatedColumnFormula>
    </tableColumn>
    <tableColumn id="40" xr3:uid="{2A881D2A-45FC-4C49-8598-05A7284E4592}" name="Fee" dataDxfId="60">
      <calculatedColumnFormula array="1">VLOOKUP(Table3[[#This Row],[Name]],+Table1[[Name]:[END]],AC$1,FALSE)</calculatedColumnFormula>
    </tableColumn>
    <tableColumn id="41" xr3:uid="{0D44C129-2CB0-4C44-996E-7DA375F8DC6B}" name="Feu" dataDxfId="59">
      <calculatedColumnFormula array="1">VLOOKUP(Table3[[#This Row],[Name]],+Table1[[Name]:[END]],AD$1,FALSE)</calculatedColumnFormula>
    </tableColumn>
    <tableColumn id="42" xr3:uid="{7EA04976-FECB-D04F-A2A0-B16086C5CE54}" name="Glace" dataDxfId="58">
      <calculatedColumnFormula array="1">VLOOKUP(Table3[[#This Row],[Name]],+Table1[[Name]:[END]],AE$1,FALSE)</calculatedColumnFormula>
    </tableColumn>
    <tableColumn id="43" xr3:uid="{FFFE86E6-A525-AA46-91D3-56FBAF53C282}" name="Insecte" dataDxfId="57">
      <calculatedColumnFormula array="1">VLOOKUP(Table3[[#This Row],[Name]],+Table1[[Name]:[END]],AF$1,FALSE)</calculatedColumnFormula>
    </tableColumn>
    <tableColumn id="44" xr3:uid="{DE107D54-14CA-4244-825D-0B2B017306DA}" name="Normal" dataDxfId="56">
      <calculatedColumnFormula array="1">VLOOKUP(Table3[[#This Row],[Name]],+Table1[[Name]:[END]],AG$1,FALSE)</calculatedColumnFormula>
    </tableColumn>
    <tableColumn id="45" xr3:uid="{7BBA64E1-5DE5-6246-AA76-D964062F75B4}" name="Plante" dataDxfId="55">
      <calculatedColumnFormula array="1">VLOOKUP(Table3[[#This Row],[Name]],+Table1[[Name]:[END]],AH$1,FALSE)</calculatedColumnFormula>
    </tableColumn>
    <tableColumn id="46" xr3:uid="{D77A7C1E-CC33-8D4C-B32D-2DCBFB112C19}" name="Poison" dataDxfId="54">
      <calculatedColumnFormula array="1">VLOOKUP(Table3[[#This Row],[Name]],+Table1[[Name]:[END]],AI$1,FALSE)</calculatedColumnFormula>
    </tableColumn>
    <tableColumn id="47" xr3:uid="{B851409E-8876-EA45-AE72-79789B9561FC}" name="Psy" dataDxfId="53">
      <calculatedColumnFormula array="1">VLOOKUP(Table3[[#This Row],[Name]],+Table1[[Name]:[END]],AJ$1,FALSE)</calculatedColumnFormula>
    </tableColumn>
    <tableColumn id="48" xr3:uid="{E201D8D2-8877-7143-AB7F-FA2A8AED59DB}" name="Roche" dataDxfId="52">
      <calculatedColumnFormula array="1">VLOOKUP(Table3[[#This Row],[Name]],+Table1[[Name]:[END]],AK$1,FALSE)</calculatedColumnFormula>
    </tableColumn>
    <tableColumn id="49" xr3:uid="{A70E72BD-183E-F84A-8DBB-C0982B7ADEF8}" name="Sol" dataDxfId="51">
      <calculatedColumnFormula array="1">VLOOKUP(Table3[[#This Row],[Name]],+Table1[[Name]:[END]],AL$1,FALSE)</calculatedColumnFormula>
    </tableColumn>
    <tableColumn id="50" xr3:uid="{A755FDC4-8F07-C740-936C-29011AE36359}" name="Spectre" dataDxfId="50">
      <calculatedColumnFormula array="1">VLOOKUP(Table3[[#This Row],[Name]],+Table1[[Name]:[END]],AM$1,FALSE)</calculatedColumnFormula>
    </tableColumn>
    <tableColumn id="51" xr3:uid="{8CCD267C-C153-A848-9EEA-DF0876999CB8}" name="Tenebres" dataDxfId="49">
      <calculatedColumnFormula array="1">VLOOKUP(Table3[[#This Row],[Name]],+Table1[[Name]:[END]],AN$1,FALSE)</calculatedColumnFormula>
    </tableColumn>
    <tableColumn id="52" xr3:uid="{891E4F39-C62E-B443-9E83-C31638DE627B}" name="Vol" dataDxfId="48">
      <calculatedColumnFormula array="1">VLOOKUP(Table3[[#This Row],[Name]],+Table1[[Name]:[END]],AO$1,FALSE)</calculatedColumnFormula>
    </tableColumn>
    <tableColumn id="53" xr3:uid="{8499F338-998B-7340-9333-F29C14ABA93E}" name="Dice1" dataDxfId="47">
      <calculatedColumnFormula array="1">VLOOKUP(Table3[[#This Row],[Name]],+Table1[[Name]:[END]],AP$1,FALSE)</calculatedColumnFormula>
    </tableColumn>
    <tableColumn id="54" xr3:uid="{6EEB04F3-41D3-5045-BFF5-6D91DE03ECD1}" name="Dice2" dataDxfId="46">
      <calculatedColumnFormula array="1">VLOOKUP(Table3[[#This Row],[Name]],+Table1[[Name]:[END]],AQ$1,FALSE)</calculatedColumnFormula>
    </tableColumn>
    <tableColumn id="57" xr3:uid="{846805DD-F7BD-F541-9FD9-09CAFD1A9C90}" name="EvolutionDescription" dataDxfId="45">
      <calculatedColumnFormula array="1">VLOOKUP(Table3[[#This Row],[Name]],+Table1[[Name]:[END]],AR$1,FALSE)</calculatedColumnFormula>
    </tableColumn>
    <tableColumn id="58" xr3:uid="{B6E858CC-A6E9-3445-A8A5-98A5FA7B2827}" name="Evolution" dataDxfId="40">
      <calculatedColumnFormula array="1">IF(VLOOKUP(Table3[[#This Row],[Name]],+Table1[[Name]:[END]],AS$1,FALSE)=0,"",VLOOKUP(Table3[[#This Row],[Name]],+Table1[[Name]:[END]],AS$1,FALSE))</calculatedColumnFormula>
    </tableColumn>
    <tableColumn id="59" xr3:uid="{62FE52A8-5455-474E-B101-5C9F9768ADC9}" name="Number" dataDxfId="44">
      <calculatedColumnFormula array="1">VLOOKUP(Table3[[#This Row],[Name]],+Table1[[Name]:[END]],AT$1,FALSE)</calculatedColumnFormula>
    </tableColumn>
    <tableColumn id="60" xr3:uid="{EB1449D6-1D19-1847-AD59-C87B3A9F98D5}" name="Id" dataDxfId="43">
      <calculatedColumnFormula array="1">VLOOKUP(Table3[[#This Row],[Name]],+Table1[[Name]:[END]],AU$1,FALSE)</calculatedColumnFormula>
    </tableColumn>
    <tableColumn id="24" xr3:uid="{0F4E220D-7517-1F44-B322-0F1966B7E689}" name="Types" dataDxfId="42">
      <calculatedColumnFormula array="1">VLOOKUP(Table3[[#This Row],[Name]],+Table1[[Name]:[END]],AV$1,FALSE)</calculatedColumnFormula>
    </tableColumn>
    <tableColumn id="25" xr3:uid="{C62B1DD6-2DC6-2847-95EA-2098B1A5C928}" name="EvolutionId" dataDxfId="41">
      <calculatedColumnFormula array="1">VLOOKUP(Table3[[#This Row],[Name]],+Table1[[Name]:[END]],AW$1,FALSE)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okepedia.fr/Jet-Pierres" TargetMode="External"/><Relationship Id="rId3" Type="http://schemas.openxmlformats.org/officeDocument/2006/relationships/hyperlink" Target="https://www.pokepedia.fr/Poing-Karat%C3%A9" TargetMode="External"/><Relationship Id="rId7" Type="http://schemas.openxmlformats.org/officeDocument/2006/relationships/hyperlink" Target="https://www.pokepedia.fr/D%C3%A9manta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pokepedia.fr/Calcination" TargetMode="External"/><Relationship Id="rId1" Type="http://schemas.openxmlformats.org/officeDocument/2006/relationships/hyperlink" Target="https://www.pokepedia.fr/Coud%27Boue" TargetMode="External"/><Relationship Id="rId6" Type="http://schemas.openxmlformats.org/officeDocument/2006/relationships/hyperlink" Target="https://www.pokepedia.fr/Qulbutok%C3%A9" TargetMode="External"/><Relationship Id="rId11" Type="http://schemas.openxmlformats.org/officeDocument/2006/relationships/hyperlink" Target="https://www.pokepedia.fr/Vapeur_F%C3%A9%C3%A9rique" TargetMode="External"/><Relationship Id="rId5" Type="http://schemas.openxmlformats.org/officeDocument/2006/relationships/hyperlink" Target="https://www.pokepedia.fr/Coudlangue" TargetMode="External"/><Relationship Id="rId10" Type="http://schemas.openxmlformats.org/officeDocument/2006/relationships/hyperlink" Target="https://www.pokepedia.fr/Destruction" TargetMode="External"/><Relationship Id="rId4" Type="http://schemas.openxmlformats.org/officeDocument/2006/relationships/hyperlink" Target="https://www.pokepedia.fr/Nostenfer" TargetMode="External"/><Relationship Id="rId9" Type="http://schemas.openxmlformats.org/officeDocument/2006/relationships/hyperlink" Target="https://www.pokepedia.fr/Doux_Bais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2AC25-8D20-564F-BA26-55B288F3C2B7}">
  <dimension ref="A1:AY516"/>
  <sheetViews>
    <sheetView zoomScale="140" zoomScaleNormal="140" workbookViewId="0">
      <pane xSplit="1" ySplit="1" topLeftCell="AQ115" activePane="bottomRight" state="frozen"/>
      <selection pane="topRight" activeCell="E1" sqref="E1"/>
      <selection pane="bottomLeft" activeCell="A2" sqref="A2"/>
      <selection pane="bottomRight" activeCell="BA156" sqref="BA156"/>
    </sheetView>
  </sheetViews>
  <sheetFormatPr baseColWidth="10" defaultRowHeight="16" x14ac:dyDescent="0.2"/>
  <cols>
    <col min="1" max="1" width="10.83203125" style="7"/>
    <col min="2" max="10" width="10.83203125" customWidth="1"/>
    <col min="11" max="11" width="14.6640625" customWidth="1"/>
    <col min="12" max="12" width="10.83203125" customWidth="1"/>
    <col min="13" max="13" width="11.83203125" customWidth="1"/>
    <col min="14" max="14" width="10.83203125" customWidth="1"/>
    <col min="15" max="15" width="11.83203125" customWidth="1"/>
    <col min="16" max="16" width="28.33203125" customWidth="1"/>
    <col min="17" max="17" width="14.6640625" customWidth="1"/>
    <col min="18" max="18" width="10.83203125" customWidth="1"/>
    <col min="19" max="19" width="11.83203125" customWidth="1"/>
    <col min="20" max="20" width="10.83203125" customWidth="1"/>
    <col min="21" max="21" width="11.83203125" customWidth="1"/>
    <col min="22" max="22" width="106.6640625" customWidth="1"/>
    <col min="23" max="23" width="34.1640625" customWidth="1"/>
    <col min="24" max="39" width="10.83203125" customWidth="1"/>
    <col min="40" max="40" width="11" customWidth="1"/>
    <col min="41" max="41" width="10.83203125" customWidth="1"/>
    <col min="42" max="45" width="11.83203125" style="4" customWidth="1"/>
    <col min="47" max="47" width="10.83203125" customWidth="1"/>
    <col min="48" max="48" width="9" bestFit="1" customWidth="1"/>
    <col min="49" max="49" width="6.1640625" bestFit="1" customWidth="1"/>
    <col min="50" max="50" width="5.33203125" customWidth="1"/>
    <col min="51" max="51" width="5.5" customWidth="1"/>
    <col min="52" max="52" width="9" bestFit="1" customWidth="1"/>
  </cols>
  <sheetData>
    <row r="1" spans="1:51" x14ac:dyDescent="0.2">
      <c r="A1" s="7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1076</v>
      </c>
      <c r="L1" t="s">
        <v>1101</v>
      </c>
      <c r="M1" t="s">
        <v>1102</v>
      </c>
      <c r="N1" s="1" t="s">
        <v>1103</v>
      </c>
      <c r="O1" t="s">
        <v>1104</v>
      </c>
      <c r="P1" t="s">
        <v>1449</v>
      </c>
      <c r="Q1" t="s">
        <v>1077</v>
      </c>
      <c r="R1" t="s">
        <v>1105</v>
      </c>
      <c r="S1" t="s">
        <v>1106</v>
      </c>
      <c r="T1" t="s">
        <v>1107</v>
      </c>
      <c r="U1" t="s">
        <v>1108</v>
      </c>
      <c r="V1" s="5" t="s">
        <v>1448</v>
      </c>
      <c r="W1" t="s">
        <v>601</v>
      </c>
      <c r="X1" t="s">
        <v>41</v>
      </c>
      <c r="Y1" t="s">
        <v>119</v>
      </c>
      <c r="Z1" t="s">
        <v>203</v>
      </c>
      <c r="AA1" t="s">
        <v>19</v>
      </c>
      <c r="AB1" t="s">
        <v>33</v>
      </c>
      <c r="AC1" t="s">
        <v>146</v>
      </c>
      <c r="AD1" t="s">
        <v>15</v>
      </c>
      <c r="AE1" t="s">
        <v>95</v>
      </c>
      <c r="AF1" t="s">
        <v>23</v>
      </c>
      <c r="AG1" t="s">
        <v>36</v>
      </c>
      <c r="AH1" t="s">
        <v>11</v>
      </c>
      <c r="AI1" t="s">
        <v>77</v>
      </c>
      <c r="AJ1" t="s">
        <v>25</v>
      </c>
      <c r="AK1" t="s">
        <v>63</v>
      </c>
      <c r="AL1" t="s">
        <v>70</v>
      </c>
      <c r="AM1" t="s">
        <v>105</v>
      </c>
      <c r="AN1" t="s">
        <v>48</v>
      </c>
      <c r="AO1" t="s">
        <v>30</v>
      </c>
      <c r="AP1" s="4" t="s">
        <v>1367</v>
      </c>
      <c r="AQ1" s="4" t="s">
        <v>1368</v>
      </c>
      <c r="AR1" t="s">
        <v>1447</v>
      </c>
      <c r="AS1" t="s">
        <v>1434</v>
      </c>
      <c r="AT1" s="1" t="s">
        <v>998</v>
      </c>
      <c r="AU1" t="s">
        <v>999</v>
      </c>
      <c r="AV1" t="s">
        <v>1000</v>
      </c>
      <c r="AW1" t="s">
        <v>2084</v>
      </c>
      <c r="AX1" t="s">
        <v>2055</v>
      </c>
      <c r="AY1" t="s">
        <v>2075</v>
      </c>
    </row>
    <row r="2" spans="1:51" x14ac:dyDescent="0.2">
      <c r="A2" s="7" t="s">
        <v>1130</v>
      </c>
      <c r="B2" s="1" t="s">
        <v>11</v>
      </c>
      <c r="C2" t="s">
        <v>77</v>
      </c>
      <c r="D2">
        <v>22</v>
      </c>
      <c r="E2">
        <v>11</v>
      </c>
      <c r="F2">
        <v>4</v>
      </c>
      <c r="G2">
        <v>4</v>
      </c>
      <c r="H2">
        <v>6</v>
      </c>
      <c r="I2">
        <v>6</v>
      </c>
      <c r="J2">
        <v>0</v>
      </c>
      <c r="K2" s="13" t="s">
        <v>584</v>
      </c>
      <c r="L2" t="str">
        <f>VLOOKUP(Table1[[#This Row],[Competence1]],[1]!Table3[#Data],2,FALSE)</f>
        <v>Normal</v>
      </c>
      <c r="M2" t="str">
        <f>VLOOKUP(Table1[[#This Row],[Competence1]],[1]!Table3[#Data],3,FALSE)</f>
        <v>Physique</v>
      </c>
      <c r="N2">
        <f>VLOOKUP(Table1[[#This Row],[Competence1]],[1]!Table3[#Data],4,FALSE)</f>
        <v>4</v>
      </c>
      <c r="O2">
        <f>VLOOKUP(Table1[[#This Row],[Competence1]],[1]!Table3[#Data],5,FALSE)</f>
        <v>6</v>
      </c>
      <c r="P2" s="5" t="str">
        <f>VLOOKUP(Table1[[#This Row],[Competence1]],[1]!Table3[#Data],6,FALSE)</f>
        <v>Le lanceur charge l'ennemi et le percute de tout son poids.</v>
      </c>
      <c r="Q2" t="s">
        <v>542</v>
      </c>
      <c r="R2" t="str">
        <f>VLOOKUP(Table1[[#This Row],[Competence2]],[1]!Table3[#Data],2,FALSE)</f>
        <v>Normal</v>
      </c>
      <c r="S2" t="str">
        <f>VLOOKUP(Table1[[#This Row],[Competence2]],[1]!Table3[#Data],3,FALSE)</f>
        <v>Statut</v>
      </c>
      <c r="T2">
        <f>VLOOKUP(Table1[[#This Row],[Competence2]],[1]!Table3[#Data],4,FALSE)</f>
        <v>0</v>
      </c>
      <c r="U2">
        <f>VLOOKUP(Table1[[#This Row],[Competence2]],[1]!Table3[#Data],5,FALSE)</f>
        <v>6</v>
      </c>
      <c r="V2" s="5" t="str">
        <f>VLOOKUP(Table1[[#This Row],[Competence2]],[1]!Table3[#Data],6,FALSE)</f>
        <v>Le lanceur pousse un cri tout mimi pour tromper la vigilance de l'ennemi et baisser son Attaque de 1 niveau.</v>
      </c>
      <c r="W2" t="s">
        <v>1131</v>
      </c>
      <c r="X2" s="3">
        <v>1</v>
      </c>
      <c r="Y2" s="3" t="s">
        <v>1336</v>
      </c>
      <c r="Z2" s="2">
        <v>1</v>
      </c>
      <c r="AA2" s="3" t="s">
        <v>1336</v>
      </c>
      <c r="AB2" s="3" t="s">
        <v>1336</v>
      </c>
      <c r="AC2" s="3" t="s">
        <v>1336</v>
      </c>
      <c r="AD2" s="3">
        <v>2</v>
      </c>
      <c r="AE2" s="2">
        <v>2</v>
      </c>
      <c r="AF2" s="3">
        <v>1</v>
      </c>
      <c r="AG2" s="2">
        <v>1</v>
      </c>
      <c r="AH2" s="3" t="s">
        <v>1337</v>
      </c>
      <c r="AI2" s="2">
        <v>1</v>
      </c>
      <c r="AJ2" s="2">
        <v>2</v>
      </c>
      <c r="AK2" s="2">
        <v>1</v>
      </c>
      <c r="AL2" s="2">
        <v>1</v>
      </c>
      <c r="AM2" s="2">
        <v>1</v>
      </c>
      <c r="AN2" s="2">
        <v>1</v>
      </c>
      <c r="AO2" s="2">
        <v>2</v>
      </c>
      <c r="AP2" s="4" t="str">
        <f>IF(Table1[[#This Row],[Competence2]]="Empty","1-6","1-3")</f>
        <v>1-3</v>
      </c>
      <c r="AQ2" s="4" t="str">
        <f>IF(Table1[[#This Row],[Competence2]]="Empty","","4-6")</f>
        <v>4-6</v>
      </c>
      <c r="AR2" t="s">
        <v>1435</v>
      </c>
      <c r="AS2" t="s">
        <v>1132</v>
      </c>
      <c r="AT2" s="5" t="s">
        <v>1463</v>
      </c>
      <c r="AU2" s="5">
        <v>1</v>
      </c>
      <c r="AV2" s="5" t="s">
        <v>1014</v>
      </c>
      <c r="AW2" s="13">
        <v>0</v>
      </c>
      <c r="AX2" s="5" t="str">
        <f>VLOOKUP(Table1[[#This Row],[Name]],Table3[],1,FALSE)</f>
        <v>Bulbizarre</v>
      </c>
      <c r="AY2" s="5"/>
    </row>
    <row r="3" spans="1:51" x14ac:dyDescent="0.2">
      <c r="A3" s="7" t="s">
        <v>1132</v>
      </c>
      <c r="B3" s="1" t="s">
        <v>11</v>
      </c>
      <c r="C3" t="s">
        <v>77</v>
      </c>
      <c r="D3">
        <v>30</v>
      </c>
      <c r="E3">
        <v>15</v>
      </c>
      <c r="F3">
        <v>6</v>
      </c>
      <c r="G3">
        <v>6</v>
      </c>
      <c r="H3">
        <v>8</v>
      </c>
      <c r="I3">
        <v>8</v>
      </c>
      <c r="J3">
        <v>0</v>
      </c>
      <c r="K3" s="13" t="s">
        <v>560</v>
      </c>
      <c r="L3" t="str">
        <f>VLOOKUP(Table1[[#This Row],[Competence1]],[1]!Table3[#Data],2,FALSE)</f>
        <v>Insecte</v>
      </c>
      <c r="M3" t="str">
        <f>VLOOKUP(Table1[[#This Row],[Competence1]],[1]!Table3[#Data],3,FALSE)</f>
        <v>Special</v>
      </c>
      <c r="N3" s="1">
        <f>VLOOKUP(Table1[[#This Row],[Competence1]],[1]!Table3[#Data],4,FALSE)</f>
        <v>1</v>
      </c>
      <c r="O3">
        <f>VLOOKUP(Table1[[#This Row],[Competence1]],[1]!Table3[#Data],5,FALSE)</f>
        <v>0</v>
      </c>
      <c r="P3" s="5" t="str">
        <f>VLOOKUP(Table1[[#This Row],[Competence1]],[1]!Table3[#Data],6,FALSE)</f>
        <v>Une graine est semée sur l'ennemi. A chaque tour, elle lui dérobe 6 PV que le lanceur récupère.</v>
      </c>
      <c r="Q3" t="s">
        <v>542</v>
      </c>
      <c r="R3" t="str">
        <f>VLOOKUP(Table1[[#This Row],[Competence2]],[1]!Table3[#Data],2,FALSE)</f>
        <v>Normal</v>
      </c>
      <c r="S3" t="str">
        <f>VLOOKUP(Table1[[#This Row],[Competence2]],[1]!Table3[#Data],3,FALSE)</f>
        <v>Statut</v>
      </c>
      <c r="T3">
        <f>VLOOKUP(Table1[[#This Row],[Competence2]],[1]!Table3[#Data],4,FALSE)</f>
        <v>0</v>
      </c>
      <c r="U3">
        <f>VLOOKUP(Table1[[#This Row],[Competence2]],[1]!Table3[#Data],5,FALSE)</f>
        <v>6</v>
      </c>
      <c r="V3" s="5" t="str">
        <f>VLOOKUP(Table1[[#This Row],[Competence2]],[1]!Table3[#Data],6,FALSE)</f>
        <v>Le lanceur pousse un cri tout mimi pour tromper la vigilance de l'ennemi et baisser son Attaque de 1 niveau.</v>
      </c>
      <c r="W3" t="s">
        <v>1133</v>
      </c>
      <c r="X3" s="3">
        <v>1</v>
      </c>
      <c r="Y3" s="3" t="s">
        <v>1336</v>
      </c>
      <c r="Z3" s="2">
        <v>1</v>
      </c>
      <c r="AA3" s="3" t="s">
        <v>1336</v>
      </c>
      <c r="AB3" s="3" t="s">
        <v>1336</v>
      </c>
      <c r="AC3" s="3" t="s">
        <v>1336</v>
      </c>
      <c r="AD3" s="3">
        <v>2</v>
      </c>
      <c r="AE3" s="3">
        <v>2</v>
      </c>
      <c r="AF3" s="2">
        <v>1</v>
      </c>
      <c r="AG3" s="2">
        <v>1</v>
      </c>
      <c r="AH3" s="3" t="s">
        <v>1337</v>
      </c>
      <c r="AI3" s="2">
        <v>1</v>
      </c>
      <c r="AJ3" s="2">
        <v>2</v>
      </c>
      <c r="AK3" s="2">
        <v>1</v>
      </c>
      <c r="AL3" s="2">
        <v>1</v>
      </c>
      <c r="AM3" s="2">
        <v>1</v>
      </c>
      <c r="AN3" s="2">
        <v>1</v>
      </c>
      <c r="AO3" s="2">
        <v>2</v>
      </c>
      <c r="AP3" s="4" t="str">
        <f>IF(Table1[[#This Row],[Competence2]]="Empty","1-6","1-3")</f>
        <v>1-3</v>
      </c>
      <c r="AQ3" s="4" t="str">
        <f>IF(Table1[[#This Row],[Competence2]]="Empty","","4-6")</f>
        <v>4-6</v>
      </c>
      <c r="AR3" t="s">
        <v>1435</v>
      </c>
      <c r="AS3" t="s">
        <v>1134</v>
      </c>
      <c r="AT3" s="5" t="s">
        <v>1464</v>
      </c>
      <c r="AU3" s="5">
        <v>2</v>
      </c>
      <c r="AV3" s="5" t="s">
        <v>1014</v>
      </c>
      <c r="AW3" s="13">
        <v>1</v>
      </c>
      <c r="AX3" s="5" t="str">
        <f>VLOOKUP(Table1[[#This Row],[Name]],Table3[],1,FALSE)</f>
        <v>Herbizarre</v>
      </c>
      <c r="AY3" s="5"/>
    </row>
    <row r="4" spans="1:51" x14ac:dyDescent="0.2">
      <c r="A4" s="7" t="s">
        <v>1134</v>
      </c>
      <c r="B4" s="1" t="s">
        <v>11</v>
      </c>
      <c r="C4" t="s">
        <v>77</v>
      </c>
      <c r="D4">
        <v>40</v>
      </c>
      <c r="E4">
        <v>20</v>
      </c>
      <c r="F4">
        <v>8</v>
      </c>
      <c r="G4">
        <v>8</v>
      </c>
      <c r="H4">
        <v>10</v>
      </c>
      <c r="I4">
        <v>10</v>
      </c>
      <c r="J4">
        <v>0</v>
      </c>
      <c r="K4" s="13" t="s">
        <v>521</v>
      </c>
      <c r="L4" t="str">
        <f>VLOOKUP(Table1[[#This Row],[Competence1]],[1]!Table3[#Data],2,FALSE)</f>
        <v>Plante</v>
      </c>
      <c r="M4" t="str">
        <f>VLOOKUP(Table1[[#This Row],[Competence1]],[1]!Table3[#Data],3,FALSE)</f>
        <v>Special</v>
      </c>
      <c r="N4" s="1">
        <f>VLOOKUP(Table1[[#This Row],[Competence1]],[1]!Table3[#Data],4,FALSE)</f>
        <v>12</v>
      </c>
      <c r="O4">
        <f>VLOOKUP(Table1[[#This Row],[Competence1]],[1]!Table3[#Data],5,FALSE)</f>
        <v>6</v>
      </c>
      <c r="P4" s="5" t="str">
        <f>VLOOKUP(Table1[[#This Row],[Competence1]],[1]!Table3[#Data],6,FALSE)</f>
        <v>Le lanceur attaque en projetant des pétales pendant 2 tours avant de céder à la confusion.</v>
      </c>
      <c r="Q4" t="s">
        <v>500</v>
      </c>
      <c r="R4" t="str">
        <f>VLOOKUP(Table1[[#This Row],[Competence2]],[1]!Table3[#Data],2,FALSE)</f>
        <v>Poison</v>
      </c>
      <c r="S4" t="str">
        <f>VLOOKUP(Table1[[#This Row],[Competence2]],[1]!Table3[#Data],3,FALSE)</f>
        <v>Special</v>
      </c>
      <c r="T4">
        <f>VLOOKUP(Table1[[#This Row],[Competence2]],[1]!Table3[#Data],4,FALSE)</f>
        <v>4</v>
      </c>
      <c r="U4">
        <f>VLOOKUP(Table1[[#This Row],[Competence2]],[1]!Table3[#Data],5,FALSE)</f>
        <v>6</v>
      </c>
      <c r="V4" s="5" t="str">
        <f>VLOOKUP(Table1[[#This Row],[Competence2]],[1]!Table3[#Data],6,FALSE)</f>
        <v>Le lanceur attaque l’ennemi avec un jet d’acide corrosif. Baisse la Défense Spéciale de 1 niveau avec une Precision de 1.</v>
      </c>
      <c r="W4" t="s">
        <v>1135</v>
      </c>
      <c r="X4" s="3">
        <v>1</v>
      </c>
      <c r="Y4" s="3" t="s">
        <v>1336</v>
      </c>
      <c r="Z4" s="2">
        <v>1</v>
      </c>
      <c r="AA4" s="3" t="s">
        <v>1336</v>
      </c>
      <c r="AB4" s="3" t="s">
        <v>1336</v>
      </c>
      <c r="AC4" s="3" t="s">
        <v>1336</v>
      </c>
      <c r="AD4" s="3">
        <v>2</v>
      </c>
      <c r="AE4" s="3">
        <v>2</v>
      </c>
      <c r="AF4" s="2">
        <v>1</v>
      </c>
      <c r="AG4" s="2">
        <v>1</v>
      </c>
      <c r="AH4" s="3" t="s">
        <v>1337</v>
      </c>
      <c r="AI4" s="2">
        <v>1</v>
      </c>
      <c r="AJ4" s="2">
        <v>2</v>
      </c>
      <c r="AK4" s="2">
        <v>1</v>
      </c>
      <c r="AL4" s="2">
        <v>1</v>
      </c>
      <c r="AM4" s="2">
        <v>1</v>
      </c>
      <c r="AN4" s="2">
        <v>1</v>
      </c>
      <c r="AO4" s="2">
        <v>2</v>
      </c>
      <c r="AP4" s="4" t="str">
        <f>IF(Table1[[#This Row],[Competence2]]="Empty","1-6","1-3")</f>
        <v>1-3</v>
      </c>
      <c r="AQ4" s="4" t="str">
        <f>IF(Table1[[#This Row],[Competence2]]="Empty","","4-6")</f>
        <v>4-6</v>
      </c>
      <c r="AR4" s="22" t="s">
        <v>2073</v>
      </c>
      <c r="AS4"/>
      <c r="AT4" s="5" t="s">
        <v>1465</v>
      </c>
      <c r="AU4" s="5">
        <v>3</v>
      </c>
      <c r="AV4" s="5" t="s">
        <v>1014</v>
      </c>
      <c r="AW4" s="13">
        <v>2</v>
      </c>
      <c r="AX4" s="5" t="str">
        <f>VLOOKUP(Table1[[#This Row],[Name]],Table3[],1,FALSE)</f>
        <v>Florizarre</v>
      </c>
      <c r="AY4" s="5"/>
    </row>
    <row r="5" spans="1:51" x14ac:dyDescent="0.2">
      <c r="A5" s="7" t="s">
        <v>403</v>
      </c>
      <c r="B5" s="1" t="s">
        <v>15</v>
      </c>
      <c r="C5" t="s">
        <v>15</v>
      </c>
      <c r="D5">
        <v>19</v>
      </c>
      <c r="E5">
        <v>16</v>
      </c>
      <c r="F5">
        <v>5</v>
      </c>
      <c r="G5">
        <v>4</v>
      </c>
      <c r="H5">
        <v>6</v>
      </c>
      <c r="I5">
        <v>5</v>
      </c>
      <c r="J5">
        <v>0</v>
      </c>
      <c r="K5" s="13" t="s">
        <v>456</v>
      </c>
      <c r="L5" t="str">
        <f>VLOOKUP(Table1[[#This Row],[Competence1]],[1]!Table3[#Data],2,FALSE)</f>
        <v>Normal</v>
      </c>
      <c r="M5" t="str">
        <f>VLOOKUP(Table1[[#This Row],[Competence1]],[1]!Table3[#Data],3,FALSE)</f>
        <v>Physique</v>
      </c>
      <c r="N5" s="1">
        <f>VLOOKUP(Table1[[#This Row],[Competence1]],[1]!Table3[#Data],4,FALSE)</f>
        <v>4</v>
      </c>
      <c r="O5">
        <f>VLOOKUP(Table1[[#This Row],[Competence1]],[1]!Table3[#Data],5,FALSE)</f>
        <v>6</v>
      </c>
      <c r="P5" s="5" t="str">
        <f>VLOOKUP(Table1[[#This Row],[Competence1]],[1]!Table3[#Data],6,FALSE)</f>
        <v>Lacère l'ennemi avec des griffes acérées pour lui infliger des dégâts.</v>
      </c>
      <c r="Q5" t="s">
        <v>542</v>
      </c>
      <c r="R5" t="str">
        <f>VLOOKUP(Table1[[#This Row],[Competence2]],[1]!Table3[#Data],2,FALSE)</f>
        <v>Normal</v>
      </c>
      <c r="S5" t="str">
        <f>VLOOKUP(Table1[[#This Row],[Competence2]],[1]!Table3[#Data],3,FALSE)</f>
        <v>Statut</v>
      </c>
      <c r="T5">
        <f>VLOOKUP(Table1[[#This Row],[Competence2]],[1]!Table3[#Data],4,FALSE)</f>
        <v>0</v>
      </c>
      <c r="U5">
        <f>VLOOKUP(Table1[[#This Row],[Competence2]],[1]!Table3[#Data],5,FALSE)</f>
        <v>6</v>
      </c>
      <c r="V5" s="5" t="str">
        <f>VLOOKUP(Table1[[#This Row],[Competence2]],[1]!Table3[#Data],6,FALSE)</f>
        <v>Le lanceur pousse un cri tout mimi pour tromper la vigilance de l'ennemi et baisser son Attaque de 1 niveau.</v>
      </c>
      <c r="W5" t="s">
        <v>977</v>
      </c>
      <c r="X5" s="3" t="s">
        <v>1336</v>
      </c>
      <c r="Y5" s="2">
        <v>1</v>
      </c>
      <c r="Z5" s="2">
        <v>1</v>
      </c>
      <c r="AA5" s="3">
        <v>2</v>
      </c>
      <c r="AB5" s="2">
        <v>1</v>
      </c>
      <c r="AC5" s="3" t="s">
        <v>1336</v>
      </c>
      <c r="AD5" s="3" t="s">
        <v>1336</v>
      </c>
      <c r="AE5" s="3" t="s">
        <v>1336</v>
      </c>
      <c r="AF5" s="3" t="s">
        <v>1336</v>
      </c>
      <c r="AG5" s="2">
        <v>1</v>
      </c>
      <c r="AH5" s="3" t="s">
        <v>1336</v>
      </c>
      <c r="AI5" s="2">
        <v>1</v>
      </c>
      <c r="AJ5" s="2">
        <v>1</v>
      </c>
      <c r="AK5" s="2">
        <v>2</v>
      </c>
      <c r="AL5" s="2">
        <v>2</v>
      </c>
      <c r="AM5" s="2">
        <v>1</v>
      </c>
      <c r="AN5" s="2">
        <v>1</v>
      </c>
      <c r="AO5" s="2">
        <v>1</v>
      </c>
      <c r="AP5" s="4" t="str">
        <f>IF(Table1[[#This Row],[Competence2]]="Empty","1-6","1-3")</f>
        <v>1-3</v>
      </c>
      <c r="AQ5" s="4" t="str">
        <f>IF(Table1[[#This Row],[Competence2]]="Empty","","4-6")</f>
        <v>4-6</v>
      </c>
      <c r="AR5" t="s">
        <v>1435</v>
      </c>
      <c r="AS5" t="s">
        <v>404</v>
      </c>
      <c r="AT5" s="5" t="s">
        <v>1466</v>
      </c>
      <c r="AU5" s="5">
        <v>4</v>
      </c>
      <c r="AV5" s="5" t="s">
        <v>1002</v>
      </c>
      <c r="AW5" s="13">
        <v>0</v>
      </c>
      <c r="AX5" s="5" t="str">
        <f>VLOOKUP(Table1[[#This Row],[Name]],Table3[],1,FALSE)</f>
        <v>Salamèche</v>
      </c>
      <c r="AY5" s="5"/>
    </row>
    <row r="6" spans="1:51" x14ac:dyDescent="0.2">
      <c r="A6" s="7" t="s">
        <v>404</v>
      </c>
      <c r="B6" s="1" t="s">
        <v>15</v>
      </c>
      <c r="C6" t="s">
        <v>15</v>
      </c>
      <c r="D6">
        <v>29</v>
      </c>
      <c r="E6">
        <v>20</v>
      </c>
      <c r="F6">
        <v>6</v>
      </c>
      <c r="G6">
        <v>5</v>
      </c>
      <c r="H6">
        <v>8</v>
      </c>
      <c r="I6">
        <v>6</v>
      </c>
      <c r="J6">
        <v>0</v>
      </c>
      <c r="K6" s="13" t="s">
        <v>1422</v>
      </c>
      <c r="L6" t="str">
        <f>VLOOKUP(Table1[[#This Row],[Competence1]],[1]!Table3[#Data],2,FALSE)</f>
        <v>Feu</v>
      </c>
      <c r="M6" t="str">
        <f>VLOOKUP(Table1[[#This Row],[Competence1]],[1]!Table3[#Data],3,FALSE)</f>
        <v>Special</v>
      </c>
      <c r="N6" s="1">
        <f>VLOOKUP(Table1[[#This Row],[Competence1]],[1]!Table3[#Data],4,FALSE)</f>
        <v>4</v>
      </c>
      <c r="O6">
        <f>VLOOKUP(Table1[[#This Row],[Competence1]],[1]!Table3[#Data],5,FALSE)</f>
        <v>6</v>
      </c>
      <c r="P6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6" t="s">
        <v>542</v>
      </c>
      <c r="R6" t="str">
        <f>VLOOKUP(Table1[[#This Row],[Competence2]],[1]!Table3[#Data],2,FALSE)</f>
        <v>Normal</v>
      </c>
      <c r="S6" t="str">
        <f>VLOOKUP(Table1[[#This Row],[Competence2]],[1]!Table3[#Data],3,FALSE)</f>
        <v>Statut</v>
      </c>
      <c r="T6">
        <f>VLOOKUP(Table1[[#This Row],[Competence2]],[1]!Table3[#Data],4,FALSE)</f>
        <v>0</v>
      </c>
      <c r="U6">
        <f>VLOOKUP(Table1[[#This Row],[Competence2]],[1]!Table3[#Data],5,FALSE)</f>
        <v>6</v>
      </c>
      <c r="V6" s="5" t="str">
        <f>VLOOKUP(Table1[[#This Row],[Competence2]],[1]!Table3[#Data],6,FALSE)</f>
        <v>Le lanceur pousse un cri tout mimi pour tromper la vigilance de l'ennemi et baisser son Attaque de 1 niveau.</v>
      </c>
      <c r="W6" t="s">
        <v>978</v>
      </c>
      <c r="X6" s="3" t="s">
        <v>1336</v>
      </c>
      <c r="Y6" s="3">
        <v>1</v>
      </c>
      <c r="Z6" s="2">
        <v>1</v>
      </c>
      <c r="AA6" s="2">
        <v>2</v>
      </c>
      <c r="AB6" s="2">
        <v>1</v>
      </c>
      <c r="AC6" s="3" t="s">
        <v>1336</v>
      </c>
      <c r="AD6" s="3" t="s">
        <v>1336</v>
      </c>
      <c r="AE6" s="3" t="s">
        <v>1336</v>
      </c>
      <c r="AF6" s="3" t="s">
        <v>1336</v>
      </c>
      <c r="AG6" s="2">
        <v>1</v>
      </c>
      <c r="AH6" s="3" t="s">
        <v>1336</v>
      </c>
      <c r="AI6" s="2">
        <v>1</v>
      </c>
      <c r="AJ6" s="2">
        <v>1</v>
      </c>
      <c r="AK6" s="2">
        <v>2</v>
      </c>
      <c r="AL6" s="3">
        <v>2</v>
      </c>
      <c r="AM6" s="2">
        <v>1</v>
      </c>
      <c r="AN6" s="2">
        <v>1</v>
      </c>
      <c r="AO6" s="2">
        <v>1</v>
      </c>
      <c r="AP6" s="4" t="str">
        <f>IF(Table1[[#This Row],[Competence2]]="Empty","1-6","1-3")</f>
        <v>1-3</v>
      </c>
      <c r="AQ6" s="4" t="str">
        <f>IF(Table1[[#This Row],[Competence2]]="Empty","","4-6")</f>
        <v>4-6</v>
      </c>
      <c r="AR6" t="s">
        <v>1435</v>
      </c>
      <c r="AS6" t="s">
        <v>405</v>
      </c>
      <c r="AT6" s="5" t="s">
        <v>1467</v>
      </c>
      <c r="AU6" s="5">
        <v>5</v>
      </c>
      <c r="AV6" s="5" t="s">
        <v>1002</v>
      </c>
      <c r="AW6" s="13">
        <v>1</v>
      </c>
      <c r="AX6" s="5" t="str">
        <f>VLOOKUP(Table1[[#This Row],[Name]],Table3[],1,FALSE)</f>
        <v>Reptincel</v>
      </c>
      <c r="AY6" s="5"/>
    </row>
    <row r="7" spans="1:51" x14ac:dyDescent="0.2">
      <c r="A7" s="7" t="s">
        <v>405</v>
      </c>
      <c r="B7" s="1" t="s">
        <v>15</v>
      </c>
      <c r="C7" t="s">
        <v>30</v>
      </c>
      <c r="D7">
        <v>39</v>
      </c>
      <c r="E7">
        <v>25</v>
      </c>
      <c r="F7">
        <v>8</v>
      </c>
      <c r="G7">
        <v>7</v>
      </c>
      <c r="H7">
        <v>10</v>
      </c>
      <c r="I7">
        <v>8</v>
      </c>
      <c r="J7">
        <v>0</v>
      </c>
      <c r="K7" s="13" t="s">
        <v>510</v>
      </c>
      <c r="L7" t="str">
        <f>VLOOKUP(Table1[[#This Row],[Competence1]],[1]!Table3[#Data],2,FALSE)</f>
        <v>Vol</v>
      </c>
      <c r="M7" t="str">
        <f>VLOOKUP(Table1[[#This Row],[Competence1]],[1]!Table3[#Data],3,FALSE)</f>
        <v>Physique</v>
      </c>
      <c r="N7" s="1">
        <f>VLOOKUP(Table1[[#This Row],[Competence1]],[1]!Table3[#Data],4,FALSE)</f>
        <v>6</v>
      </c>
      <c r="O7">
        <f>VLOOKUP(Table1[[#This Row],[Competence1]],[1]!Table3[#Data],5,FALSE)</f>
        <v>6</v>
      </c>
      <c r="P7" s="5" t="str">
        <f>VLOOKUP(Table1[[#This Row],[Competence1]],[1]!Table3[#Data],6,FALSE)</f>
        <v>L'ennemi est frappé par de larges ailes déployées pour infliger des dégâts.</v>
      </c>
      <c r="Q7" t="s">
        <v>476</v>
      </c>
      <c r="R7" t="str">
        <f>VLOOKUP(Table1[[#This Row],[Competence2]],[1]!Table3[#Data],2,FALSE)</f>
        <v>Dragon</v>
      </c>
      <c r="S7" t="str">
        <f>VLOOKUP(Table1[[#This Row],[Competence2]],[1]!Table3[#Data],3,FALSE)</f>
        <v>Physique</v>
      </c>
      <c r="T7">
        <f>VLOOKUP(Table1[[#This Row],[Competence2]],[1]!Table3[#Data],4,FALSE)</f>
        <v>8</v>
      </c>
      <c r="U7">
        <f>VLOOKUP(Table1[[#This Row],[Competence2]],[1]!Table3[#Data],5,FALSE)</f>
        <v>6</v>
      </c>
      <c r="V7" s="5" t="str">
        <f>VLOOKUP(Table1[[#This Row],[Competence2]],[1]!Table3[#Data],6,FALSE)</f>
        <v>Le lanceur lacère l'ennemi de ses grandes griffes aiguisées.</v>
      </c>
      <c r="W7" t="s">
        <v>979</v>
      </c>
      <c r="X7" s="3" t="s">
        <v>1336</v>
      </c>
      <c r="Y7" s="3" t="s">
        <v>1336</v>
      </c>
      <c r="Z7" s="2">
        <v>1</v>
      </c>
      <c r="AA7" s="2">
        <v>2</v>
      </c>
      <c r="AB7" s="2">
        <v>2</v>
      </c>
      <c r="AC7" s="3" t="s">
        <v>1336</v>
      </c>
      <c r="AD7" s="3" t="s">
        <v>1336</v>
      </c>
      <c r="AE7" s="2">
        <v>1</v>
      </c>
      <c r="AF7" s="3" t="s">
        <v>1337</v>
      </c>
      <c r="AG7" s="2">
        <v>1</v>
      </c>
      <c r="AH7" s="3" t="s">
        <v>1337</v>
      </c>
      <c r="AI7" s="2">
        <v>1</v>
      </c>
      <c r="AJ7" s="2">
        <v>1</v>
      </c>
      <c r="AK7" s="2">
        <v>4</v>
      </c>
      <c r="AL7" s="3">
        <v>0</v>
      </c>
      <c r="AM7" s="2">
        <v>1</v>
      </c>
      <c r="AN7" s="2">
        <v>1</v>
      </c>
      <c r="AO7" s="2">
        <v>1</v>
      </c>
      <c r="AP7" s="4" t="str">
        <f>IF(Table1[[#This Row],[Competence2]]="Empty","1-6","1-3")</f>
        <v>1-3</v>
      </c>
      <c r="AQ7" s="4" t="str">
        <f>IF(Table1[[#This Row],[Competence2]]="Empty","","4-6")</f>
        <v>4-6</v>
      </c>
      <c r="AR7" s="22" t="s">
        <v>2073</v>
      </c>
      <c r="AS7"/>
      <c r="AT7" s="5" t="s">
        <v>1468</v>
      </c>
      <c r="AU7" s="5">
        <v>6</v>
      </c>
      <c r="AV7" s="5" t="s">
        <v>1071</v>
      </c>
      <c r="AW7" s="13">
        <v>2</v>
      </c>
      <c r="AX7" s="5" t="str">
        <f>VLOOKUP(Table1[[#This Row],[Name]],Table3[],1,FALSE)</f>
        <v>Dracaufeu</v>
      </c>
      <c r="AY7" s="5"/>
    </row>
    <row r="8" spans="1:51" x14ac:dyDescent="0.2">
      <c r="A8" s="7" t="s">
        <v>1136</v>
      </c>
      <c r="B8" s="1" t="s">
        <v>19</v>
      </c>
      <c r="C8" t="s">
        <v>19</v>
      </c>
      <c r="D8">
        <v>22</v>
      </c>
      <c r="E8">
        <v>10</v>
      </c>
      <c r="F8">
        <v>4</v>
      </c>
      <c r="G8">
        <v>6</v>
      </c>
      <c r="H8">
        <v>5</v>
      </c>
      <c r="I8">
        <v>6</v>
      </c>
      <c r="J8">
        <v>0</v>
      </c>
      <c r="K8" s="13" t="s">
        <v>584</v>
      </c>
      <c r="L8" t="str">
        <f>VLOOKUP(Table1[[#This Row],[Competence1]],[1]!Table3[#Data],2,FALSE)</f>
        <v>Normal</v>
      </c>
      <c r="M8" t="str">
        <f>VLOOKUP(Table1[[#This Row],[Competence1]],[1]!Table3[#Data],3,FALSE)</f>
        <v>Physique</v>
      </c>
      <c r="N8" s="1">
        <f>VLOOKUP(Table1[[#This Row],[Competence1]],[1]!Table3[#Data],4,FALSE)</f>
        <v>4</v>
      </c>
      <c r="O8">
        <f>VLOOKUP(Table1[[#This Row],[Competence1]],[1]!Table3[#Data],5,FALSE)</f>
        <v>6</v>
      </c>
      <c r="P8" s="5" t="str">
        <f>VLOOKUP(Table1[[#This Row],[Competence1]],[1]!Table3[#Data],6,FALSE)</f>
        <v>Le lanceur charge l'ennemi et le percute de tout son poids.</v>
      </c>
      <c r="Q8" t="s">
        <v>536</v>
      </c>
      <c r="R8" t="str">
        <f>VLOOKUP(Table1[[#This Row],[Competence2]],[1]!Table3[#Data],2,FALSE)</f>
        <v>Normal</v>
      </c>
      <c r="S8" t="str">
        <f>VLOOKUP(Table1[[#This Row],[Competence2]],[1]!Table3[#Data],3,FALSE)</f>
        <v>Statut</v>
      </c>
      <c r="T8">
        <f>VLOOKUP(Table1[[#This Row],[Competence2]],[1]!Table3[#Data],4,FALSE)</f>
        <v>0</v>
      </c>
      <c r="U8">
        <f>VLOOKUP(Table1[[#This Row],[Competence2]],[1]!Table3[#Data],5,FALSE)</f>
        <v>6</v>
      </c>
      <c r="V8" s="5" t="str">
        <f>VLOOKUP(Table1[[#This Row],[Competence2]],[1]!Table3[#Data],6,FALSE)</f>
        <v>Le lanceur remue son adorable queue pour tromper la vigilance de l'ennemi et baisser sa Défense de 1 niveau.</v>
      </c>
      <c r="W8" t="s">
        <v>1137</v>
      </c>
      <c r="X8" s="3" t="s">
        <v>1336</v>
      </c>
      <c r="Y8" s="3">
        <v>1</v>
      </c>
      <c r="Z8" s="2">
        <v>1</v>
      </c>
      <c r="AA8" s="3" t="s">
        <v>1336</v>
      </c>
      <c r="AB8" s="2">
        <v>2</v>
      </c>
      <c r="AC8" s="2">
        <v>1</v>
      </c>
      <c r="AD8" s="3" t="s">
        <v>1336</v>
      </c>
      <c r="AE8" s="3" t="s">
        <v>1336</v>
      </c>
      <c r="AF8" s="3">
        <v>1</v>
      </c>
      <c r="AG8" s="2">
        <v>1</v>
      </c>
      <c r="AH8" s="3">
        <v>2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4" t="str">
        <f>IF(Table1[[#This Row],[Competence2]]="Empty","1-6","1-3")</f>
        <v>1-3</v>
      </c>
      <c r="AQ8" s="4" t="str">
        <f>IF(Table1[[#This Row],[Competence2]]="Empty","","4-6")</f>
        <v>4-6</v>
      </c>
      <c r="AR8" t="s">
        <v>1435</v>
      </c>
      <c r="AS8" t="s">
        <v>1138</v>
      </c>
      <c r="AT8" s="5" t="s">
        <v>1469</v>
      </c>
      <c r="AU8" s="5">
        <v>7</v>
      </c>
      <c r="AV8" s="5" t="s">
        <v>1003</v>
      </c>
      <c r="AW8" s="13">
        <v>0</v>
      </c>
      <c r="AX8" s="5" t="str">
        <f>VLOOKUP(Table1[[#This Row],[Name]],Table3[],1,FALSE)</f>
        <v>Carapuce</v>
      </c>
      <c r="AY8" s="5"/>
    </row>
    <row r="9" spans="1:51" x14ac:dyDescent="0.2">
      <c r="A9" s="7" t="s">
        <v>1138</v>
      </c>
      <c r="B9" s="1" t="s">
        <v>19</v>
      </c>
      <c r="C9" t="s">
        <v>19</v>
      </c>
      <c r="D9">
        <v>29</v>
      </c>
      <c r="E9">
        <v>14</v>
      </c>
      <c r="F9">
        <v>6</v>
      </c>
      <c r="G9">
        <v>8</v>
      </c>
      <c r="H9">
        <v>6</v>
      </c>
      <c r="I9">
        <v>8</v>
      </c>
      <c r="J9">
        <v>0</v>
      </c>
      <c r="K9" s="13" t="s">
        <v>1081</v>
      </c>
      <c r="L9" t="str">
        <f>VLOOKUP(Table1[[#This Row],[Competence1]],[1]!Table3[#Data],2,FALSE)</f>
        <v>Eau</v>
      </c>
      <c r="M9" t="str">
        <f>VLOOKUP(Table1[[#This Row],[Competence1]],[1]!Table3[#Data],3,FALSE)</f>
        <v>Special</v>
      </c>
      <c r="N9" s="1">
        <f>VLOOKUP(Table1[[#This Row],[Competence1]],[1]!Table3[#Data],4,FALSE)</f>
        <v>4</v>
      </c>
      <c r="O9">
        <f>VLOOKUP(Table1[[#This Row],[Competence1]],[1]!Table3[#Data],5,FALSE)</f>
        <v>6</v>
      </c>
      <c r="P9" s="5" t="str">
        <f>VLOOKUP(Table1[[#This Row],[Competence1]],[1]!Table3[#Data],6,FALSE)</f>
        <v>De l'eau est projetée avec force sur l'ennemi.</v>
      </c>
      <c r="Q9" t="s">
        <v>536</v>
      </c>
      <c r="R9" t="str">
        <f>VLOOKUP(Table1[[#This Row],[Competence2]],[1]!Table3[#Data],2,FALSE)</f>
        <v>Normal</v>
      </c>
      <c r="S9" t="str">
        <f>VLOOKUP(Table1[[#This Row],[Competence2]],[1]!Table3[#Data],3,FALSE)</f>
        <v>Statut</v>
      </c>
      <c r="T9">
        <f>VLOOKUP(Table1[[#This Row],[Competence2]],[1]!Table3[#Data],4,FALSE)</f>
        <v>0</v>
      </c>
      <c r="U9">
        <f>VLOOKUP(Table1[[#This Row],[Competence2]],[1]!Table3[#Data],5,FALSE)</f>
        <v>6</v>
      </c>
      <c r="V9" s="5" t="str">
        <f>VLOOKUP(Table1[[#This Row],[Competence2]],[1]!Table3[#Data],6,FALSE)</f>
        <v>Le lanceur remue son adorable queue pour tromper la vigilance de l'ennemi et baisser sa Défense de 1 niveau.</v>
      </c>
      <c r="W9" t="s">
        <v>1139</v>
      </c>
      <c r="X9" s="3" t="s">
        <v>1336</v>
      </c>
      <c r="Y9" s="3">
        <v>1</v>
      </c>
      <c r="Z9" s="2">
        <v>1</v>
      </c>
      <c r="AA9" s="3" t="s">
        <v>1336</v>
      </c>
      <c r="AB9" s="2">
        <v>2</v>
      </c>
      <c r="AC9" s="3">
        <v>1</v>
      </c>
      <c r="AD9" s="3" t="s">
        <v>1336</v>
      </c>
      <c r="AE9" s="3" t="s">
        <v>1336</v>
      </c>
      <c r="AF9" s="3">
        <v>1</v>
      </c>
      <c r="AG9" s="2">
        <v>1</v>
      </c>
      <c r="AH9" s="3">
        <v>2</v>
      </c>
      <c r="AI9" s="3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4" t="str">
        <f>IF(Table1[[#This Row],[Competence2]]="Empty","1-6","1-3")</f>
        <v>1-3</v>
      </c>
      <c r="AQ9" s="4" t="str">
        <f>IF(Table1[[#This Row],[Competence2]]="Empty","","4-6")</f>
        <v>4-6</v>
      </c>
      <c r="AR9" t="s">
        <v>1435</v>
      </c>
      <c r="AS9" t="s">
        <v>1140</v>
      </c>
      <c r="AT9" s="5" t="s">
        <v>1470</v>
      </c>
      <c r="AU9" s="5">
        <v>8</v>
      </c>
      <c r="AV9" s="5" t="s">
        <v>1003</v>
      </c>
      <c r="AW9" s="13">
        <v>1</v>
      </c>
      <c r="AX9" s="5" t="str">
        <f>VLOOKUP(Table1[[#This Row],[Name]],Table3[],1,FALSE)</f>
        <v>Carabaffe</v>
      </c>
      <c r="AY9" s="5"/>
    </row>
    <row r="10" spans="1:51" x14ac:dyDescent="0.2">
      <c r="A10" s="7" t="s">
        <v>1140</v>
      </c>
      <c r="B10" s="1" t="s">
        <v>19</v>
      </c>
      <c r="C10" t="s">
        <v>19</v>
      </c>
      <c r="D10">
        <v>39</v>
      </c>
      <c r="E10">
        <v>19</v>
      </c>
      <c r="F10">
        <v>8</v>
      </c>
      <c r="G10">
        <v>10</v>
      </c>
      <c r="H10">
        <v>8</v>
      </c>
      <c r="I10">
        <v>10</v>
      </c>
      <c r="J10">
        <v>0</v>
      </c>
      <c r="K10" s="13" t="s">
        <v>505</v>
      </c>
      <c r="L10" t="str">
        <f>VLOOKUP(Table1[[#This Row],[Competence1]],[1]!Table3[#Data],2,FALSE)</f>
        <v>Acier</v>
      </c>
      <c r="M10" t="str">
        <f>VLOOKUP(Table1[[#This Row],[Competence1]],[1]!Table3[#Data],3,FALSE)</f>
        <v>Special</v>
      </c>
      <c r="N10" s="1">
        <f>VLOOKUP(Table1[[#This Row],[Competence1]],[1]!Table3[#Data],4,FALSE)</f>
        <v>8</v>
      </c>
      <c r="O10">
        <f>VLOOKUP(Table1[[#This Row],[Competence1]],[1]!Table3[#Data],5,FALSE)</f>
        <v>6</v>
      </c>
      <c r="P10" s="5" t="str">
        <f>VLOOKUP(Table1[[#This Row],[Competence1]],[1]!Table3[#Data],6,FALSE)</f>
        <v>Le lanceur concentre son énergie lumineuse et la fait exploser. Baisser la Défense Spéciale de l'ennemi de 1 niveau avec une Precision de 1.</v>
      </c>
      <c r="Q10" t="s">
        <v>515</v>
      </c>
      <c r="R10" t="str">
        <f>VLOOKUP(Table1[[#This Row],[Competence2]],[1]!Table3[#Data],2,FALSE)</f>
        <v>Eau</v>
      </c>
      <c r="S10" t="str">
        <f>VLOOKUP(Table1[[#This Row],[Competence2]],[1]!Table3[#Data],3,FALSE)</f>
        <v>Physique</v>
      </c>
      <c r="T10">
        <f>VLOOKUP(Table1[[#This Row],[Competence2]],[1]!Table3[#Data],4,FALSE)</f>
        <v>9</v>
      </c>
      <c r="U10">
        <f>VLOOKUP(Table1[[#This Row],[Competence2]],[1]!Table3[#Data],5,FALSE)</f>
        <v>5</v>
      </c>
      <c r="V10" s="5" t="str">
        <f>VLOOKUP(Table1[[#This Row],[Competence2]],[1]!Table3[#Data],6,FALSE)</f>
        <v>Le lanceur attaque en balançant sa queue comme une lame de fond en pleine tempête.</v>
      </c>
      <c r="W10" t="s">
        <v>1141</v>
      </c>
      <c r="X10" s="3" t="s">
        <v>1336</v>
      </c>
      <c r="Y10" s="3">
        <v>1</v>
      </c>
      <c r="Z10" s="2">
        <v>1</v>
      </c>
      <c r="AA10" s="3" t="s">
        <v>1336</v>
      </c>
      <c r="AB10" s="2">
        <v>2</v>
      </c>
      <c r="AC10" s="3">
        <v>1</v>
      </c>
      <c r="AD10" s="3" t="s">
        <v>1336</v>
      </c>
      <c r="AE10" s="3" t="s">
        <v>1336</v>
      </c>
      <c r="AF10" s="3">
        <v>1</v>
      </c>
      <c r="AG10" s="2">
        <v>1</v>
      </c>
      <c r="AH10" s="3">
        <v>2</v>
      </c>
      <c r="AI10" s="3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4" t="str">
        <f>IF(Table1[[#This Row],[Competence2]]="Empty","1-6","1-3")</f>
        <v>1-3</v>
      </c>
      <c r="AQ10" s="4" t="str">
        <f>IF(Table1[[#This Row],[Competence2]]="Empty","","4-6")</f>
        <v>4-6</v>
      </c>
      <c r="AR10" s="22" t="s">
        <v>2073</v>
      </c>
      <c r="AS10"/>
      <c r="AT10" s="5" t="s">
        <v>1471</v>
      </c>
      <c r="AU10" s="5">
        <v>9</v>
      </c>
      <c r="AV10" s="5" t="s">
        <v>1003</v>
      </c>
      <c r="AW10" s="13">
        <v>2</v>
      </c>
      <c r="AX10" s="5" t="str">
        <f>VLOOKUP(Table1[[#This Row],[Name]],Table3[],1,FALSE)</f>
        <v>Tortank</v>
      </c>
      <c r="AY10" s="5"/>
    </row>
    <row r="11" spans="1:51" x14ac:dyDescent="0.2">
      <c r="A11" s="7" t="s">
        <v>27</v>
      </c>
      <c r="B11" s="1" t="s">
        <v>23</v>
      </c>
      <c r="C11" t="s">
        <v>23</v>
      </c>
      <c r="D11">
        <v>22</v>
      </c>
      <c r="E11">
        <v>11</v>
      </c>
      <c r="F11">
        <v>3</v>
      </c>
      <c r="G11">
        <v>3</v>
      </c>
      <c r="H11">
        <v>2</v>
      </c>
      <c r="I11">
        <v>2</v>
      </c>
      <c r="J11">
        <v>5</v>
      </c>
      <c r="K11" s="13" t="s">
        <v>584</v>
      </c>
      <c r="L11" t="str">
        <f>VLOOKUP(Table1[[#This Row],[Competence1]],[1]!Table3[#Data],2,FALSE)</f>
        <v>Normal</v>
      </c>
      <c r="M11" t="str">
        <f>VLOOKUP(Table1[[#This Row],[Competence1]],[1]!Table3[#Data],3,FALSE)</f>
        <v>Physique</v>
      </c>
      <c r="N11" s="1">
        <f>VLOOKUP(Table1[[#This Row],[Competence1]],[1]!Table3[#Data],4,FALSE)</f>
        <v>4</v>
      </c>
      <c r="O11">
        <f>VLOOKUP(Table1[[#This Row],[Competence1]],[1]!Table3[#Data],5,FALSE)</f>
        <v>6</v>
      </c>
      <c r="P11" s="5" t="str">
        <f>VLOOKUP(Table1[[#This Row],[Competence1]],[1]!Table3[#Data],6,FALSE)</f>
        <v>Le lanceur charge l'ennemi et le percute de tout son poids.</v>
      </c>
      <c r="Q11" t="s">
        <v>1387</v>
      </c>
      <c r="R11" t="str">
        <f>VLOOKUP(Table1[[#This Row],[Competence2]],[1]!Table3[#Data],2,FALSE)</f>
        <v>Insecte</v>
      </c>
      <c r="S11" t="str">
        <f>VLOOKUP(Table1[[#This Row],[Competence2]],[1]!Table3[#Data],3,FALSE)</f>
        <v>Statut</v>
      </c>
      <c r="T11">
        <f>VLOOKUP(Table1[[#This Row],[Competence2]],[1]!Table3[#Data],4,FALSE)</f>
        <v>0</v>
      </c>
      <c r="U11">
        <f>VLOOKUP(Table1[[#This Row],[Competence2]],[1]!Table3[#Data],5,FALSE)</f>
        <v>5</v>
      </c>
      <c r="V11" s="5" t="str">
        <f>VLOOKUP(Table1[[#This Row],[Competence2]],[1]!Table3[#Data],6,FALSE)</f>
        <v>Le lanceur crache de la soie pour ligoter l'ennemi et baisse sa Vitesse de 2 niveaux.</v>
      </c>
      <c r="W11" t="s">
        <v>614</v>
      </c>
      <c r="X11" s="2">
        <v>1</v>
      </c>
      <c r="Y11" s="3" t="s">
        <v>1336</v>
      </c>
      <c r="Z11" s="2">
        <v>1</v>
      </c>
      <c r="AA11" s="2">
        <v>1</v>
      </c>
      <c r="AB11" s="2">
        <v>1</v>
      </c>
      <c r="AC11" s="3">
        <v>1</v>
      </c>
      <c r="AD11" s="2">
        <v>2</v>
      </c>
      <c r="AE11" s="2">
        <v>1</v>
      </c>
      <c r="AF11" s="3">
        <v>1</v>
      </c>
      <c r="AG11" s="2">
        <v>1</v>
      </c>
      <c r="AH11" s="3" t="s">
        <v>1336</v>
      </c>
      <c r="AI11" s="3">
        <v>1</v>
      </c>
      <c r="AJ11" s="2">
        <v>1</v>
      </c>
      <c r="AK11" s="2">
        <v>2</v>
      </c>
      <c r="AL11" s="3" t="s">
        <v>1336</v>
      </c>
      <c r="AM11" s="2">
        <v>1</v>
      </c>
      <c r="AN11" s="2">
        <v>1</v>
      </c>
      <c r="AO11" s="2">
        <v>2</v>
      </c>
      <c r="AP11" s="4" t="str">
        <f>IF(Table1[[#This Row],[Competence2]]="Empty","1-6","1-3")</f>
        <v>1-3</v>
      </c>
      <c r="AQ11" s="4" t="str">
        <f>IF(Table1[[#This Row],[Competence2]]="Empty","","4-6")</f>
        <v>4-6</v>
      </c>
      <c r="AR11" t="s">
        <v>1436</v>
      </c>
      <c r="AS11" t="s">
        <v>28</v>
      </c>
      <c r="AT11" s="5" t="s">
        <v>1472</v>
      </c>
      <c r="AU11" s="5">
        <v>10</v>
      </c>
      <c r="AV11" s="5" t="s">
        <v>1004</v>
      </c>
      <c r="AW11" s="13">
        <v>0</v>
      </c>
      <c r="AX11" s="5" t="str">
        <f>VLOOKUP(Table1[[#This Row],[Name]],Table3[],1,FALSE)</f>
        <v>Chenipan</v>
      </c>
      <c r="AY11" s="5"/>
    </row>
    <row r="12" spans="1:51" x14ac:dyDescent="0.2">
      <c r="A12" s="7" t="s">
        <v>28</v>
      </c>
      <c r="B12" s="1" t="s">
        <v>23</v>
      </c>
      <c r="C12" t="s">
        <v>23</v>
      </c>
      <c r="D12">
        <v>25</v>
      </c>
      <c r="E12">
        <v>7</v>
      </c>
      <c r="F12">
        <v>2</v>
      </c>
      <c r="G12">
        <v>5</v>
      </c>
      <c r="H12">
        <v>2</v>
      </c>
      <c r="I12">
        <v>2</v>
      </c>
      <c r="J12">
        <v>2</v>
      </c>
      <c r="K12" s="13" t="s">
        <v>577</v>
      </c>
      <c r="L12" t="str">
        <f>VLOOKUP(Table1[[#This Row],[Competence1]],[1]!Table3[#Data],2,FALSE)</f>
        <v>Normal</v>
      </c>
      <c r="M12" t="str">
        <f>VLOOKUP(Table1[[#This Row],[Competence1]],[1]!Table3[#Data],3,FALSE)</f>
        <v>Statut</v>
      </c>
      <c r="N12" s="1">
        <f>VLOOKUP(Table1[[#This Row],[Competence1]],[1]!Table3[#Data],4,FALSE)</f>
        <v>0</v>
      </c>
      <c r="O12">
        <f>VLOOKUP(Table1[[#This Row],[Competence1]],[1]!Table3[#Data],5,FALSE)</f>
        <v>0</v>
      </c>
      <c r="P12" s="5" t="str">
        <f>VLOOKUP(Table1[[#This Row],[Competence1]],[1]!Table3[#Data],6,FALSE)</f>
        <v>Le lanceur contracte tous ses muscles pour augmenter sa Défense. Augmente la defense de 1 niveau.</v>
      </c>
      <c r="Q12" t="s">
        <v>1387</v>
      </c>
      <c r="R12" t="str">
        <f>VLOOKUP(Table1[[#This Row],[Competence2]],[1]!Table3[#Data],2,FALSE)</f>
        <v>Insecte</v>
      </c>
      <c r="S12" t="str">
        <f>VLOOKUP(Table1[[#This Row],[Competence2]],[1]!Table3[#Data],3,FALSE)</f>
        <v>Statut</v>
      </c>
      <c r="T12">
        <f>VLOOKUP(Table1[[#This Row],[Competence2]],[1]!Table3[#Data],4,FALSE)</f>
        <v>0</v>
      </c>
      <c r="U12">
        <f>VLOOKUP(Table1[[#This Row],[Competence2]],[1]!Table3[#Data],5,FALSE)</f>
        <v>5</v>
      </c>
      <c r="V12" s="5" t="str">
        <f>VLOOKUP(Table1[[#This Row],[Competence2]],[1]!Table3[#Data],6,FALSE)</f>
        <v>Le lanceur crache de la soie pour ligoter l'ennemi et baisse sa Vitesse de 2 niveaux.</v>
      </c>
      <c r="W12" t="s">
        <v>615</v>
      </c>
      <c r="X12" s="2">
        <v>1</v>
      </c>
      <c r="Y12" s="3" t="s">
        <v>1336</v>
      </c>
      <c r="Z12" s="2">
        <v>1</v>
      </c>
      <c r="AA12" s="2">
        <v>1</v>
      </c>
      <c r="AB12" s="2">
        <v>1</v>
      </c>
      <c r="AC12" s="2">
        <v>1</v>
      </c>
      <c r="AD12" s="2">
        <v>2</v>
      </c>
      <c r="AE12" s="2">
        <v>1</v>
      </c>
      <c r="AF12" s="3">
        <v>1</v>
      </c>
      <c r="AG12" s="2">
        <v>1</v>
      </c>
      <c r="AH12" s="3" t="s">
        <v>1336</v>
      </c>
      <c r="AI12" s="2">
        <v>1</v>
      </c>
      <c r="AJ12" s="2">
        <v>1</v>
      </c>
      <c r="AK12" s="2">
        <v>2</v>
      </c>
      <c r="AL12" s="3" t="s">
        <v>1336</v>
      </c>
      <c r="AM12" s="2">
        <v>1</v>
      </c>
      <c r="AN12" s="2">
        <v>1</v>
      </c>
      <c r="AO12" s="2">
        <v>2</v>
      </c>
      <c r="AP12" s="4" t="str">
        <f>IF(Table1[[#This Row],[Competence2]]="Empty","1-6","1-3")</f>
        <v>1-3</v>
      </c>
      <c r="AQ12" s="4" t="str">
        <f>IF(Table1[[#This Row],[Competence2]]="Empty","","4-6")</f>
        <v>4-6</v>
      </c>
      <c r="AR12" t="s">
        <v>1436</v>
      </c>
      <c r="AS12" t="s">
        <v>29</v>
      </c>
      <c r="AT12" s="5" t="s">
        <v>1473</v>
      </c>
      <c r="AU12" s="5">
        <v>11</v>
      </c>
      <c r="AV12" s="5" t="s">
        <v>1004</v>
      </c>
      <c r="AW12" s="13">
        <v>1</v>
      </c>
      <c r="AX12" s="5" t="str">
        <f>VLOOKUP(Table1[[#This Row],[Name]],Table3[],1,FALSE)</f>
        <v>Chrysacier</v>
      </c>
      <c r="AY12" s="5"/>
    </row>
    <row r="13" spans="1:51" x14ac:dyDescent="0.2">
      <c r="A13" s="7" t="s">
        <v>29</v>
      </c>
      <c r="B13" s="1" t="s">
        <v>23</v>
      </c>
      <c r="C13" t="s">
        <v>30</v>
      </c>
      <c r="D13">
        <v>30</v>
      </c>
      <c r="E13">
        <v>17</v>
      </c>
      <c r="F13">
        <v>4</v>
      </c>
      <c r="G13">
        <v>5</v>
      </c>
      <c r="H13">
        <v>9</v>
      </c>
      <c r="I13">
        <v>8</v>
      </c>
      <c r="J13">
        <v>0</v>
      </c>
      <c r="K13" s="13" t="s">
        <v>508</v>
      </c>
      <c r="L13" t="str">
        <f>VLOOKUP(Table1[[#This Row],[Competence1]],[1]!Table3[#Data],2,FALSE)</f>
        <v>Vol</v>
      </c>
      <c r="M13" t="str">
        <f>VLOOKUP(Table1[[#This Row],[Competence1]],[1]!Table3[#Data],3,FALSE)</f>
        <v>Special</v>
      </c>
      <c r="N13" s="1">
        <f>VLOOKUP(Table1[[#This Row],[Competence1]],[1]!Table3[#Data],4,FALSE)</f>
        <v>4</v>
      </c>
      <c r="O13">
        <f>VLOOKUP(Table1[[#This Row],[Competence1]],[1]!Table3[#Data],5,FALSE)</f>
        <v>6</v>
      </c>
      <c r="P13" s="5" t="str">
        <f>VLOOKUP(Table1[[#This Row],[Competence1]],[1]!Table3[#Data],6,FALSE)</f>
        <v>Le lanceur bat des ailes pour générer une bourrasque qui blesse l'ennemi.</v>
      </c>
      <c r="Q13" t="s">
        <v>513</v>
      </c>
      <c r="R13" t="str">
        <f>VLOOKUP(Table1[[#This Row],[Competence2]],[1]!Table3[#Data],2,FALSE)</f>
        <v>Psy</v>
      </c>
      <c r="S13" t="str">
        <f>VLOOKUP(Table1[[#This Row],[Competence2]],[1]!Table3[#Data],3,FALSE)</f>
        <v>Special</v>
      </c>
      <c r="T13">
        <f>VLOOKUP(Table1[[#This Row],[Competence2]],[1]!Table3[#Data],4,FALSE)</f>
        <v>5</v>
      </c>
      <c r="U13">
        <f>VLOOKUP(Table1[[#This Row],[Competence2]],[1]!Table3[#Data],5,FALSE)</f>
        <v>6</v>
      </c>
      <c r="V13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13" t="s">
        <v>616</v>
      </c>
      <c r="X13" s="2">
        <v>1</v>
      </c>
      <c r="Y13" s="3" t="s">
        <v>1337</v>
      </c>
      <c r="Z13" s="2">
        <v>1</v>
      </c>
      <c r="AA13" s="2">
        <v>1</v>
      </c>
      <c r="AB13" s="2">
        <v>2</v>
      </c>
      <c r="AC13" s="2">
        <v>1</v>
      </c>
      <c r="AD13" s="2">
        <v>2</v>
      </c>
      <c r="AE13" s="2">
        <v>2</v>
      </c>
      <c r="AF13" s="3" t="s">
        <v>1336</v>
      </c>
      <c r="AG13" s="2">
        <v>1</v>
      </c>
      <c r="AH13" s="3" t="s">
        <v>1337</v>
      </c>
      <c r="AI13" s="2">
        <v>1</v>
      </c>
      <c r="AJ13" s="2">
        <v>1</v>
      </c>
      <c r="AK13" s="2">
        <v>4</v>
      </c>
      <c r="AL13" s="2">
        <v>0</v>
      </c>
      <c r="AM13" s="2">
        <v>1</v>
      </c>
      <c r="AN13" s="2">
        <v>1</v>
      </c>
      <c r="AO13" s="2">
        <v>2</v>
      </c>
      <c r="AP13" s="4" t="str">
        <f>IF(Table1[[#This Row],[Competence2]]="Empty","1-6","1-3")</f>
        <v>1-3</v>
      </c>
      <c r="AQ13" s="4" t="str">
        <f>IF(Table1[[#This Row],[Competence2]]="Empty","","4-6")</f>
        <v>4-6</v>
      </c>
      <c r="AR13" s="22" t="s">
        <v>2073</v>
      </c>
      <c r="AS13"/>
      <c r="AT13" s="5" t="s">
        <v>1474</v>
      </c>
      <c r="AU13" s="5">
        <v>12</v>
      </c>
      <c r="AV13" s="5" t="s">
        <v>1006</v>
      </c>
      <c r="AW13" s="13">
        <v>2</v>
      </c>
      <c r="AX13" s="5" t="str">
        <f>VLOOKUP(Table1[[#This Row],[Name]],Table3[],1,FALSE)</f>
        <v>Papilusion</v>
      </c>
      <c r="AY13" s="5"/>
    </row>
    <row r="14" spans="1:51" x14ac:dyDescent="0.2">
      <c r="A14" s="7" t="s">
        <v>1142</v>
      </c>
      <c r="B14" s="1" t="s">
        <v>23</v>
      </c>
      <c r="C14" t="s">
        <v>77</v>
      </c>
      <c r="D14">
        <v>20</v>
      </c>
      <c r="E14">
        <v>12</v>
      </c>
      <c r="F14">
        <v>3</v>
      </c>
      <c r="G14">
        <v>3</v>
      </c>
      <c r="H14">
        <v>2</v>
      </c>
      <c r="I14">
        <v>2</v>
      </c>
      <c r="J14">
        <v>5</v>
      </c>
      <c r="K14" s="13" t="s">
        <v>474</v>
      </c>
      <c r="L14" t="str">
        <f>VLOOKUP(Table1[[#This Row],[Competence1]],[1]!Table3[#Data],2,FALSE)</f>
        <v>Poison</v>
      </c>
      <c r="M14" t="str">
        <f>VLOOKUP(Table1[[#This Row],[Competence1]],[1]!Table3[#Data],3,FALSE)</f>
        <v>Physique</v>
      </c>
      <c r="N14" s="1">
        <f>VLOOKUP(Table1[[#This Row],[Competence1]],[1]!Table3[#Data],4,FALSE)</f>
        <v>2</v>
      </c>
      <c r="O14">
        <f>VLOOKUP(Table1[[#This Row],[Competence1]],[1]!Table3[#Data],5,FALSE)</f>
        <v>6</v>
      </c>
      <c r="P14" s="5" t="str">
        <f>VLOOKUP(Table1[[#This Row],[Competence1]],[1]!Table3[#Data],6,FALSE)</f>
        <v>Un dard toxique qui transperce l'ennemi. Empoisonne avec une precision de 2. Le poison fait perdre 6 PV chaque tour</v>
      </c>
      <c r="Q14" t="s">
        <v>1387</v>
      </c>
      <c r="R14" t="str">
        <f>VLOOKUP(Table1[[#This Row],[Competence2]],[1]!Table3[#Data],2,FALSE)</f>
        <v>Insecte</v>
      </c>
      <c r="S14" t="str">
        <f>VLOOKUP(Table1[[#This Row],[Competence2]],[1]!Table3[#Data],3,FALSE)</f>
        <v>Statut</v>
      </c>
      <c r="T14">
        <f>VLOOKUP(Table1[[#This Row],[Competence2]],[1]!Table3[#Data],4,FALSE)</f>
        <v>0</v>
      </c>
      <c r="U14">
        <f>VLOOKUP(Table1[[#This Row],[Competence2]],[1]!Table3[#Data],5,FALSE)</f>
        <v>5</v>
      </c>
      <c r="V14" s="5" t="str">
        <f>VLOOKUP(Table1[[#This Row],[Competence2]],[1]!Table3[#Data],6,FALSE)</f>
        <v>Le lanceur crache de la soie pour ligoter l'ennemi et baisse sa Vitesse de 2 niveaux.</v>
      </c>
      <c r="W14" t="s">
        <v>1143</v>
      </c>
      <c r="X14" s="2">
        <v>1</v>
      </c>
      <c r="Y14" s="3" t="s">
        <v>1337</v>
      </c>
      <c r="Z14" s="2">
        <v>1</v>
      </c>
      <c r="AA14" s="2">
        <v>1</v>
      </c>
      <c r="AB14" s="2">
        <v>1</v>
      </c>
      <c r="AC14" s="3" t="s">
        <v>1336</v>
      </c>
      <c r="AD14" s="2">
        <v>2</v>
      </c>
      <c r="AE14" s="2">
        <v>1</v>
      </c>
      <c r="AF14" s="3" t="s">
        <v>1336</v>
      </c>
      <c r="AG14" s="2">
        <v>1</v>
      </c>
      <c r="AH14" s="3" t="s">
        <v>1337</v>
      </c>
      <c r="AI14" s="3" t="s">
        <v>1336</v>
      </c>
      <c r="AJ14" s="2">
        <v>2</v>
      </c>
      <c r="AK14" s="2">
        <v>2</v>
      </c>
      <c r="AL14" s="2">
        <v>1</v>
      </c>
      <c r="AM14" s="2">
        <v>1</v>
      </c>
      <c r="AN14" s="2">
        <v>1</v>
      </c>
      <c r="AO14" s="2">
        <v>2</v>
      </c>
      <c r="AP14" s="4" t="str">
        <f>IF(Table1[[#This Row],[Competence2]]="Empty","1-6","1-3")</f>
        <v>1-3</v>
      </c>
      <c r="AQ14" s="4" t="str">
        <f>IF(Table1[[#This Row],[Competence2]]="Empty","","4-6")</f>
        <v>4-6</v>
      </c>
      <c r="AR14" t="s">
        <v>1436</v>
      </c>
      <c r="AS14" t="s">
        <v>1144</v>
      </c>
      <c r="AT14" s="5" t="s">
        <v>1475</v>
      </c>
      <c r="AU14" s="5">
        <v>13</v>
      </c>
      <c r="AV14" s="5" t="s">
        <v>1053</v>
      </c>
      <c r="AW14" s="13">
        <v>0</v>
      </c>
      <c r="AX14" s="5" t="str">
        <f>VLOOKUP(Table1[[#This Row],[Name]],Table3[],1,FALSE)</f>
        <v>Aspicot</v>
      </c>
      <c r="AY14" s="5"/>
    </row>
    <row r="15" spans="1:51" x14ac:dyDescent="0.2">
      <c r="A15" s="7" t="s">
        <v>1144</v>
      </c>
      <c r="B15" s="1" t="s">
        <v>23</v>
      </c>
      <c r="C15" t="s">
        <v>77</v>
      </c>
      <c r="D15">
        <v>22</v>
      </c>
      <c r="E15">
        <v>8</v>
      </c>
      <c r="F15">
        <v>2</v>
      </c>
      <c r="G15">
        <v>5</v>
      </c>
      <c r="H15">
        <v>2</v>
      </c>
      <c r="I15">
        <v>2</v>
      </c>
      <c r="J15">
        <v>2</v>
      </c>
      <c r="K15" s="13" t="s">
        <v>577</v>
      </c>
      <c r="L15" t="str">
        <f>VLOOKUP(Table1[[#This Row],[Competence1]],[1]!Table3[#Data],2,FALSE)</f>
        <v>Normal</v>
      </c>
      <c r="M15" t="str">
        <f>VLOOKUP(Table1[[#This Row],[Competence1]],[1]!Table3[#Data],3,FALSE)</f>
        <v>Statut</v>
      </c>
      <c r="N15" s="1">
        <f>VLOOKUP(Table1[[#This Row],[Competence1]],[1]!Table3[#Data],4,FALSE)</f>
        <v>0</v>
      </c>
      <c r="O15">
        <f>VLOOKUP(Table1[[#This Row],[Competence1]],[1]!Table3[#Data],5,FALSE)</f>
        <v>0</v>
      </c>
      <c r="P15" s="5" t="str">
        <f>VLOOKUP(Table1[[#This Row],[Competence1]],[1]!Table3[#Data],6,FALSE)</f>
        <v>Le lanceur contracte tous ses muscles pour augmenter sa Défense. Augmente la defense de 1 niveau.</v>
      </c>
      <c r="Q15" t="s">
        <v>579</v>
      </c>
      <c r="R15" t="str">
        <f>VLOOKUP(Table1[[#This Row],[Competence2]],[1]!Table3[#Data],2,FALSE)</f>
        <v>Acier</v>
      </c>
      <c r="S15" t="str">
        <f>VLOOKUP(Table1[[#This Row],[Competence2]],[1]!Table3[#Data],3,FALSE)</f>
        <v>Statut</v>
      </c>
      <c r="T15">
        <f>VLOOKUP(Table1[[#This Row],[Competence2]],[1]!Table3[#Data],4,FALSE)</f>
        <v>0</v>
      </c>
      <c r="U15">
        <f>VLOOKUP(Table1[[#This Row],[Competence2]],[1]!Table3[#Data],5,FALSE)</f>
        <v>0</v>
      </c>
      <c r="V15" s="5" t="str">
        <f>VLOOKUP(Table1[[#This Row],[Competence2]],[1]!Table3[#Data],6,FALSE)</f>
        <v>L'épiderme du lanceur devient dur comme du fer, ce qui augmente Défense de 2 niveaux.</v>
      </c>
      <c r="W15" t="s">
        <v>1145</v>
      </c>
      <c r="X15" s="2">
        <v>1</v>
      </c>
      <c r="Y15" s="3" t="s">
        <v>1337</v>
      </c>
      <c r="Z15" s="2">
        <v>1</v>
      </c>
      <c r="AA15" s="2">
        <v>1</v>
      </c>
      <c r="AB15" s="2">
        <v>1</v>
      </c>
      <c r="AC15" s="3" t="s">
        <v>1336</v>
      </c>
      <c r="AD15" s="2">
        <v>2</v>
      </c>
      <c r="AE15" s="2">
        <v>1</v>
      </c>
      <c r="AF15" s="3" t="s">
        <v>1336</v>
      </c>
      <c r="AG15" s="2">
        <v>1</v>
      </c>
      <c r="AH15" s="3" t="s">
        <v>1337</v>
      </c>
      <c r="AI15" s="3" t="s">
        <v>1336</v>
      </c>
      <c r="AJ15" s="2">
        <v>2</v>
      </c>
      <c r="AK15" s="2">
        <v>2</v>
      </c>
      <c r="AL15" s="2">
        <v>1</v>
      </c>
      <c r="AM15" s="2">
        <v>1</v>
      </c>
      <c r="AN15" s="2">
        <v>1</v>
      </c>
      <c r="AO15" s="2">
        <v>2</v>
      </c>
      <c r="AP15" s="4" t="str">
        <f>IF(Table1[[#This Row],[Competence2]]="Empty","1-6","1-3")</f>
        <v>1-3</v>
      </c>
      <c r="AQ15" s="4" t="str">
        <f>IF(Table1[[#This Row],[Competence2]]="Empty","","4-6")</f>
        <v>4-6</v>
      </c>
      <c r="AR15" t="s">
        <v>1436</v>
      </c>
      <c r="AS15" t="s">
        <v>1146</v>
      </c>
      <c r="AT15" s="5" t="s">
        <v>1476</v>
      </c>
      <c r="AU15" s="5">
        <v>14</v>
      </c>
      <c r="AV15" s="5" t="s">
        <v>1053</v>
      </c>
      <c r="AW15" s="13">
        <v>1</v>
      </c>
      <c r="AX15" s="5" t="str">
        <f>VLOOKUP(Table1[[#This Row],[Name]],Table3[],1,FALSE)</f>
        <v>Coconfort</v>
      </c>
      <c r="AY15" s="5"/>
    </row>
    <row r="16" spans="1:51" x14ac:dyDescent="0.2">
      <c r="A16" s="7" t="s">
        <v>1146</v>
      </c>
      <c r="B16" s="1" t="s">
        <v>23</v>
      </c>
      <c r="C16" t="s">
        <v>77</v>
      </c>
      <c r="D16">
        <v>32</v>
      </c>
      <c r="E16">
        <v>18</v>
      </c>
      <c r="F16">
        <v>8</v>
      </c>
      <c r="G16">
        <v>4</v>
      </c>
      <c r="H16">
        <v>4</v>
      </c>
      <c r="I16">
        <v>8</v>
      </c>
      <c r="J16">
        <v>0</v>
      </c>
      <c r="K16" s="13" t="s">
        <v>470</v>
      </c>
      <c r="L16" t="str">
        <f>VLOOKUP(Table1[[#This Row],[Competence1]],[1]!Table3[#Data],2,FALSE)</f>
        <v>Insecte</v>
      </c>
      <c r="M16" t="str">
        <f>VLOOKUP(Table1[[#This Row],[Competence1]],[1]!Table3[#Data],3,FALSE)</f>
        <v>Physique</v>
      </c>
      <c r="N16" s="1">
        <f>VLOOKUP(Table1[[#This Row],[Competence1]],[1]!Table3[#Data],4,FALSE)</f>
        <v>3</v>
      </c>
      <c r="O16">
        <f>VLOOKUP(Table1[[#This Row],[Competence1]],[1]!Table3[#Data],5,FALSE)</f>
        <v>6</v>
      </c>
      <c r="P16" s="5" t="str">
        <f>VLOOKUP(Table1[[#This Row],[Competence1]],[1]!Table3[#Data],6,FALSE)</f>
        <v>Un double coup de dard qui transperce l’ennemi deux fois d’affilée. Empoisonne avec une precision de 2 lui faisant perdre 6 PV chaque tour.</v>
      </c>
      <c r="Q16" t="s">
        <v>446</v>
      </c>
      <c r="R16" t="str">
        <f>VLOOKUP(Table1[[#This Row],[Competence2]],[1]!Table3[#Data],2,FALSE)</f>
        <v>Normal</v>
      </c>
      <c r="S16" t="str">
        <f>VLOOKUP(Table1[[#This Row],[Competence2]],[1]!Table3[#Data],3,FALSE)</f>
        <v>Physique</v>
      </c>
      <c r="T16">
        <f>VLOOKUP(Table1[[#This Row],[Competence2]],[1]!Table3[#Data],4,FALSE)</f>
        <v>2</v>
      </c>
      <c r="U16">
        <f>VLOOKUP(Table1[[#This Row],[Competence2]],[1]!Table3[#Data],5,FALSE)</f>
        <v>4</v>
      </c>
      <c r="V16" s="5" t="str">
        <f>VLOOKUP(Table1[[#This Row],[Competence2]],[1]!Table3[#Data],6,FALSE)</f>
        <v>Frappe l'ennemi avec un bec ou une corne qui touche 2 fois. 3 attaques supplementaires se font avec une Precision de 3.</v>
      </c>
      <c r="W16" t="s">
        <v>1147</v>
      </c>
      <c r="X16" s="2">
        <v>1</v>
      </c>
      <c r="Y16" s="3" t="s">
        <v>1337</v>
      </c>
      <c r="Z16" s="2">
        <v>1</v>
      </c>
      <c r="AA16" s="2">
        <v>1</v>
      </c>
      <c r="AB16" s="2">
        <v>1</v>
      </c>
      <c r="AC16" s="3" t="s">
        <v>1336</v>
      </c>
      <c r="AD16" s="2">
        <v>2</v>
      </c>
      <c r="AE16" s="2">
        <v>1</v>
      </c>
      <c r="AF16" s="3" t="s">
        <v>1336</v>
      </c>
      <c r="AG16" s="2">
        <v>1</v>
      </c>
      <c r="AH16" s="3" t="s">
        <v>1337</v>
      </c>
      <c r="AI16" s="3" t="s">
        <v>1336</v>
      </c>
      <c r="AJ16" s="2">
        <v>2</v>
      </c>
      <c r="AK16" s="2">
        <v>2</v>
      </c>
      <c r="AL16" s="2">
        <v>1</v>
      </c>
      <c r="AM16" s="2">
        <v>1</v>
      </c>
      <c r="AN16" s="2">
        <v>1</v>
      </c>
      <c r="AO16" s="2">
        <v>2</v>
      </c>
      <c r="AP16" s="4" t="str">
        <f>IF(Table1[[#This Row],[Competence2]]="Empty","1-6","1-3")</f>
        <v>1-3</v>
      </c>
      <c r="AQ16" s="4" t="str">
        <f>IF(Table1[[#This Row],[Competence2]]="Empty","","4-6")</f>
        <v>4-6</v>
      </c>
      <c r="AR16" s="22" t="s">
        <v>2073</v>
      </c>
      <c r="AS16"/>
      <c r="AT16" s="5" t="s">
        <v>1477</v>
      </c>
      <c r="AU16" s="5">
        <v>15</v>
      </c>
      <c r="AV16" s="5" t="s">
        <v>1053</v>
      </c>
      <c r="AW16" s="13">
        <v>2</v>
      </c>
      <c r="AX16" s="5" t="str">
        <f>VLOOKUP(Table1[[#This Row],[Name]],Table3[],1,FALSE)</f>
        <v>Dardargnan</v>
      </c>
      <c r="AY16" s="5"/>
    </row>
    <row r="17" spans="1:51" x14ac:dyDescent="0.2">
      <c r="A17" s="7" t="s">
        <v>1148</v>
      </c>
      <c r="B17" s="1" t="s">
        <v>36</v>
      </c>
      <c r="C17" t="s">
        <v>30</v>
      </c>
      <c r="D17">
        <v>20</v>
      </c>
      <c r="E17">
        <v>14</v>
      </c>
      <c r="F17">
        <v>4</v>
      </c>
      <c r="G17">
        <v>4</v>
      </c>
      <c r="H17">
        <v>3</v>
      </c>
      <c r="I17">
        <v>3</v>
      </c>
      <c r="J17">
        <v>5</v>
      </c>
      <c r="K17" s="13" t="s">
        <v>584</v>
      </c>
      <c r="L17" t="str">
        <f>VLOOKUP(Table1[[#This Row],[Competence1]],[1]!Table3[#Data],2,FALSE)</f>
        <v>Normal</v>
      </c>
      <c r="M17" t="str">
        <f>VLOOKUP(Table1[[#This Row],[Competence1]],[1]!Table3[#Data],3,FALSE)</f>
        <v>Physique</v>
      </c>
      <c r="N17" s="1">
        <f>VLOOKUP(Table1[[#This Row],[Competence1]],[1]!Table3[#Data],4,FALSE)</f>
        <v>4</v>
      </c>
      <c r="O17">
        <f>VLOOKUP(Table1[[#This Row],[Competence1]],[1]!Table3[#Data],5,FALSE)</f>
        <v>6</v>
      </c>
      <c r="P17" s="5" t="str">
        <f>VLOOKUP(Table1[[#This Row],[Competence1]],[1]!Table3[#Data],6,FALSE)</f>
        <v>Le lanceur charge l'ennemi et le percute de tout son poids.</v>
      </c>
      <c r="Q17" t="s">
        <v>495</v>
      </c>
      <c r="R17" t="str">
        <f>VLOOKUP(Table1[[#This Row],[Competence2]],[1]!Table3[#Data],2,FALSE)</f>
        <v>Sol</v>
      </c>
      <c r="S17" t="str">
        <f>VLOOKUP(Table1[[#This Row],[Competence2]],[1]!Table3[#Data],3,FALSE)</f>
        <v>Statut</v>
      </c>
      <c r="T17">
        <f>VLOOKUP(Table1[[#This Row],[Competence2]],[1]!Table3[#Data],4,FALSE)</f>
        <v>0</v>
      </c>
      <c r="U17">
        <f>VLOOKUP(Table1[[#This Row],[Competence2]],[1]!Table3[#Data],5,FALSE)</f>
        <v>6</v>
      </c>
      <c r="V17" s="5" t="str">
        <f>VLOOKUP(Table1[[#This Row],[Competence2]],[1]!Table3[#Data],6,FALSE)</f>
        <v>Lance du sable au visage de l'ennemi pour baisser sa Précision de 1.</v>
      </c>
      <c r="W17" t="s">
        <v>1149</v>
      </c>
      <c r="X17" s="2">
        <v>1</v>
      </c>
      <c r="Y17" s="2">
        <v>1</v>
      </c>
      <c r="Z17" s="2">
        <v>1</v>
      </c>
      <c r="AA17" s="2">
        <v>1</v>
      </c>
      <c r="AB17" s="2">
        <v>2</v>
      </c>
      <c r="AC17" s="2">
        <v>1</v>
      </c>
      <c r="AD17" s="2">
        <v>1</v>
      </c>
      <c r="AE17" s="2">
        <v>2</v>
      </c>
      <c r="AF17" s="3" t="s">
        <v>1336</v>
      </c>
      <c r="AG17" s="2">
        <v>1</v>
      </c>
      <c r="AH17" s="3" t="s">
        <v>1336</v>
      </c>
      <c r="AI17" s="2">
        <v>1</v>
      </c>
      <c r="AJ17" s="2">
        <v>1</v>
      </c>
      <c r="AK17" s="2">
        <v>2</v>
      </c>
      <c r="AL17" s="2">
        <v>0</v>
      </c>
      <c r="AM17" s="2">
        <v>0</v>
      </c>
      <c r="AN17" s="2">
        <v>1</v>
      </c>
      <c r="AO17" s="2">
        <v>1</v>
      </c>
      <c r="AP17" s="4" t="str">
        <f>IF(Table1[[#This Row],[Competence2]]="Empty","1-6","1-3")</f>
        <v>1-3</v>
      </c>
      <c r="AQ17" s="4" t="str">
        <f>IF(Table1[[#This Row],[Competence2]]="Empty","","4-6")</f>
        <v>4-6</v>
      </c>
      <c r="AR17" t="s">
        <v>1435</v>
      </c>
      <c r="AS17" t="s">
        <v>1150</v>
      </c>
      <c r="AT17" s="5" t="s">
        <v>1478</v>
      </c>
      <c r="AU17" s="5">
        <v>16</v>
      </c>
      <c r="AV17" s="5" t="s">
        <v>1007</v>
      </c>
      <c r="AW17" s="13">
        <v>0</v>
      </c>
      <c r="AX17" s="5" t="str">
        <f>VLOOKUP(Table1[[#This Row],[Name]],Table3[],1,FALSE)</f>
        <v>Roucool</v>
      </c>
      <c r="AY17" s="5"/>
    </row>
    <row r="18" spans="1:51" x14ac:dyDescent="0.2">
      <c r="A18" s="7" t="s">
        <v>1150</v>
      </c>
      <c r="B18" s="1" t="s">
        <v>36</v>
      </c>
      <c r="C18" t="s">
        <v>30</v>
      </c>
      <c r="D18">
        <v>31</v>
      </c>
      <c r="E18">
        <v>17</v>
      </c>
      <c r="F18">
        <v>6</v>
      </c>
      <c r="G18">
        <v>5</v>
      </c>
      <c r="H18">
        <v>5</v>
      </c>
      <c r="I18">
        <v>5</v>
      </c>
      <c r="J18">
        <v>2</v>
      </c>
      <c r="K18" s="13" t="s">
        <v>508</v>
      </c>
      <c r="L18" t="str">
        <f>VLOOKUP(Table1[[#This Row],[Competence1]],[1]!Table3[#Data],2,FALSE)</f>
        <v>Vol</v>
      </c>
      <c r="M18" t="str">
        <f>VLOOKUP(Table1[[#This Row],[Competence1]],[1]!Table3[#Data],3,FALSE)</f>
        <v>Special</v>
      </c>
      <c r="N18" s="1">
        <f>VLOOKUP(Table1[[#This Row],[Competence1]],[1]!Table3[#Data],4,FALSE)</f>
        <v>4</v>
      </c>
      <c r="O18">
        <f>VLOOKUP(Table1[[#This Row],[Competence1]],[1]!Table3[#Data],5,FALSE)</f>
        <v>6</v>
      </c>
      <c r="P18" s="5" t="str">
        <f>VLOOKUP(Table1[[#This Row],[Competence1]],[1]!Table3[#Data],6,FALSE)</f>
        <v>Le lanceur bat des ailes pour générer une bourrasque qui blesse l'ennemi.</v>
      </c>
      <c r="Q18" t="s">
        <v>495</v>
      </c>
      <c r="R18" t="str">
        <f>VLOOKUP(Table1[[#This Row],[Competence2]],[1]!Table3[#Data],2,FALSE)</f>
        <v>Sol</v>
      </c>
      <c r="S18" t="str">
        <f>VLOOKUP(Table1[[#This Row],[Competence2]],[1]!Table3[#Data],3,FALSE)</f>
        <v>Statut</v>
      </c>
      <c r="T18">
        <f>VLOOKUP(Table1[[#This Row],[Competence2]],[1]!Table3[#Data],4,FALSE)</f>
        <v>0</v>
      </c>
      <c r="U18">
        <f>VLOOKUP(Table1[[#This Row],[Competence2]],[1]!Table3[#Data],5,FALSE)</f>
        <v>6</v>
      </c>
      <c r="V18" s="5" t="str">
        <f>VLOOKUP(Table1[[#This Row],[Competence2]],[1]!Table3[#Data],6,FALSE)</f>
        <v>Lance du sable au visage de l'ennemi pour baisser sa Précision de 1.</v>
      </c>
      <c r="W18" t="s">
        <v>1151</v>
      </c>
      <c r="X18" s="2">
        <v>1</v>
      </c>
      <c r="Y18" s="2">
        <v>1</v>
      </c>
      <c r="Z18" s="2">
        <v>1</v>
      </c>
      <c r="AA18" s="2">
        <v>1</v>
      </c>
      <c r="AB18" s="2">
        <v>2</v>
      </c>
      <c r="AC18" s="2">
        <v>1</v>
      </c>
      <c r="AD18" s="2">
        <v>1</v>
      </c>
      <c r="AE18" s="2">
        <v>2</v>
      </c>
      <c r="AF18" s="3" t="s">
        <v>1336</v>
      </c>
      <c r="AG18" s="2">
        <v>1</v>
      </c>
      <c r="AH18" s="3" t="s">
        <v>1336</v>
      </c>
      <c r="AI18" s="2">
        <v>1</v>
      </c>
      <c r="AJ18" s="2">
        <v>1</v>
      </c>
      <c r="AK18" s="2">
        <v>2</v>
      </c>
      <c r="AL18" s="2">
        <v>0</v>
      </c>
      <c r="AM18" s="2">
        <v>0</v>
      </c>
      <c r="AN18" s="2">
        <v>1</v>
      </c>
      <c r="AO18" s="2">
        <v>1</v>
      </c>
      <c r="AP18" s="4" t="str">
        <f>IF(Table1[[#This Row],[Competence2]]="Empty","1-6","1-3")</f>
        <v>1-3</v>
      </c>
      <c r="AQ18" s="4" t="str">
        <f>IF(Table1[[#This Row],[Competence2]]="Empty","","4-6")</f>
        <v>4-6</v>
      </c>
      <c r="AR18" t="s">
        <v>1435</v>
      </c>
      <c r="AS18" t="s">
        <v>1152</v>
      </c>
      <c r="AT18" s="5" t="s">
        <v>1479</v>
      </c>
      <c r="AU18" s="5">
        <v>17</v>
      </c>
      <c r="AV18" s="5" t="s">
        <v>1007</v>
      </c>
      <c r="AW18" s="13">
        <v>1</v>
      </c>
      <c r="AX18" s="5" t="str">
        <f>VLOOKUP(Table1[[#This Row],[Name]],Table3[],1,FALSE)</f>
        <v>Roucoups</v>
      </c>
      <c r="AY18" s="5"/>
    </row>
    <row r="19" spans="1:51" x14ac:dyDescent="0.2">
      <c r="A19" s="7" t="s">
        <v>1152</v>
      </c>
      <c r="B19" s="1" t="s">
        <v>36</v>
      </c>
      <c r="C19" t="s">
        <v>30</v>
      </c>
      <c r="D19">
        <v>41</v>
      </c>
      <c r="E19">
        <v>22</v>
      </c>
      <c r="F19">
        <v>8</v>
      </c>
      <c r="G19">
        <v>7</v>
      </c>
      <c r="H19">
        <v>7</v>
      </c>
      <c r="I19">
        <v>7</v>
      </c>
      <c r="J19">
        <v>0</v>
      </c>
      <c r="K19" s="13" t="s">
        <v>443</v>
      </c>
      <c r="L19" t="str">
        <f>VLOOKUP(Table1[[#This Row],[Competence1]],[1]!Table3[#Data],2,FALSE)</f>
        <v>Vol</v>
      </c>
      <c r="M19" t="str">
        <f>VLOOKUP(Table1[[#This Row],[Competence1]],[1]!Table3[#Data],3,FALSE)</f>
        <v>Special</v>
      </c>
      <c r="N19" s="1">
        <f>VLOOKUP(Table1[[#This Row],[Competence1]],[1]!Table3[#Data],4,FALSE)</f>
        <v>11</v>
      </c>
      <c r="O19">
        <f>VLOOKUP(Table1[[#This Row],[Competence1]],[1]!Table3[#Data],5,FALSE)</f>
        <v>2</v>
      </c>
      <c r="P19" s="5" t="str">
        <f>VLOOKUP(Table1[[#This Row],[Competence1]],[1]!Table3[#Data],6,FALSE)</f>
        <v>Lance une Tempête qui s'abat sur l'ennemi et le rend confus avec une Precision de 1 pendant 3 tours. La confusion est active avec une Precision de 2 et pokemon s'attaque lui-meme.</v>
      </c>
      <c r="Q19" t="s">
        <v>495</v>
      </c>
      <c r="R19" t="str">
        <f>VLOOKUP(Table1[[#This Row],[Competence2]],[1]!Table3[#Data],2,FALSE)</f>
        <v>Sol</v>
      </c>
      <c r="S19" t="str">
        <f>VLOOKUP(Table1[[#This Row],[Competence2]],[1]!Table3[#Data],3,FALSE)</f>
        <v>Statut</v>
      </c>
      <c r="T19">
        <f>VLOOKUP(Table1[[#This Row],[Competence2]],[1]!Table3[#Data],4,FALSE)</f>
        <v>0</v>
      </c>
      <c r="U19">
        <f>VLOOKUP(Table1[[#This Row],[Competence2]],[1]!Table3[#Data],5,FALSE)</f>
        <v>6</v>
      </c>
      <c r="V19" s="5" t="str">
        <f>VLOOKUP(Table1[[#This Row],[Competence2]],[1]!Table3[#Data],6,FALSE)</f>
        <v>Lance du sable au visage de l'ennemi pour baisser sa Précision de 1.</v>
      </c>
      <c r="W19" t="s">
        <v>1153</v>
      </c>
      <c r="X19" s="2">
        <v>1</v>
      </c>
      <c r="Y19" s="3">
        <v>1</v>
      </c>
      <c r="Z19" s="2">
        <v>1</v>
      </c>
      <c r="AA19" s="2">
        <v>1</v>
      </c>
      <c r="AB19" s="2">
        <v>2</v>
      </c>
      <c r="AC19" s="3">
        <v>1</v>
      </c>
      <c r="AD19" s="2">
        <v>1</v>
      </c>
      <c r="AE19" s="2">
        <v>2</v>
      </c>
      <c r="AF19" s="3" t="s">
        <v>1336</v>
      </c>
      <c r="AG19" s="2">
        <v>1</v>
      </c>
      <c r="AH19" s="3" t="s">
        <v>1336</v>
      </c>
      <c r="AI19" s="3">
        <v>1</v>
      </c>
      <c r="AJ19" s="2">
        <v>1</v>
      </c>
      <c r="AK19" s="2">
        <v>2</v>
      </c>
      <c r="AL19" s="2">
        <v>0</v>
      </c>
      <c r="AM19" s="2">
        <v>0</v>
      </c>
      <c r="AN19" s="2">
        <v>1</v>
      </c>
      <c r="AO19" s="2">
        <v>1</v>
      </c>
      <c r="AP19" s="4" t="str">
        <f>IF(Table1[[#This Row],[Competence2]]="Empty","1-6","1-3")</f>
        <v>1-3</v>
      </c>
      <c r="AQ19" s="4" t="str">
        <f>IF(Table1[[#This Row],[Competence2]]="Empty","","4-6")</f>
        <v>4-6</v>
      </c>
      <c r="AR19" s="22" t="s">
        <v>2073</v>
      </c>
      <c r="AS19"/>
      <c r="AT19" s="5" t="s">
        <v>1480</v>
      </c>
      <c r="AU19" s="5">
        <v>18</v>
      </c>
      <c r="AV19" s="5" t="s">
        <v>1007</v>
      </c>
      <c r="AW19" s="13">
        <v>2</v>
      </c>
      <c r="AX19" s="5" t="str">
        <f>VLOOKUP(Table1[[#This Row],[Name]],Table3[],1,FALSE)</f>
        <v>Roucarnage</v>
      </c>
      <c r="AY19" s="5"/>
    </row>
    <row r="20" spans="1:51" x14ac:dyDescent="0.2">
      <c r="A20" s="7" t="s">
        <v>1154</v>
      </c>
      <c r="B20" s="1" t="s">
        <v>36</v>
      </c>
      <c r="C20" t="s">
        <v>36</v>
      </c>
      <c r="D20">
        <v>15</v>
      </c>
      <c r="E20">
        <v>18</v>
      </c>
      <c r="F20">
        <v>5</v>
      </c>
      <c r="G20">
        <v>3</v>
      </c>
      <c r="H20">
        <v>2</v>
      </c>
      <c r="I20">
        <v>3</v>
      </c>
      <c r="J20">
        <v>5</v>
      </c>
      <c r="K20" s="13" t="s">
        <v>456</v>
      </c>
      <c r="L20" t="str">
        <f>VLOOKUP(Table1[[#This Row],[Competence1]],[1]!Table3[#Data],2,FALSE)</f>
        <v>Normal</v>
      </c>
      <c r="M20" t="str">
        <f>VLOOKUP(Table1[[#This Row],[Competence1]],[1]!Table3[#Data],3,FALSE)</f>
        <v>Physique</v>
      </c>
      <c r="N20" s="1">
        <f>VLOOKUP(Table1[[#This Row],[Competence1]],[1]!Table3[#Data],4,FALSE)</f>
        <v>4</v>
      </c>
      <c r="O20">
        <f>VLOOKUP(Table1[[#This Row],[Competence1]],[1]!Table3[#Data],5,FALSE)</f>
        <v>6</v>
      </c>
      <c r="P20" s="5" t="str">
        <f>VLOOKUP(Table1[[#This Row],[Competence1]],[1]!Table3[#Data],6,FALSE)</f>
        <v>Lacère l'ennemi avec des griffes acérées pour lui infliger des dégâts.</v>
      </c>
      <c r="Q20" t="s">
        <v>536</v>
      </c>
      <c r="R20" t="str">
        <f>VLOOKUP(Table1[[#This Row],[Competence2]],[1]!Table3[#Data],2,FALSE)</f>
        <v>Normal</v>
      </c>
      <c r="S20" t="str">
        <f>VLOOKUP(Table1[[#This Row],[Competence2]],[1]!Table3[#Data],3,FALSE)</f>
        <v>Statut</v>
      </c>
      <c r="T20">
        <f>VLOOKUP(Table1[[#This Row],[Competence2]],[1]!Table3[#Data],4,FALSE)</f>
        <v>0</v>
      </c>
      <c r="U20">
        <f>VLOOKUP(Table1[[#This Row],[Competence2]],[1]!Table3[#Data],5,FALSE)</f>
        <v>6</v>
      </c>
      <c r="V20" s="5" t="str">
        <f>VLOOKUP(Table1[[#This Row],[Competence2]],[1]!Table3[#Data],6,FALSE)</f>
        <v>Le lanceur remue son adorable queue pour tromper la vigilance de l'ennemi et baisser sa Défense de 1 niveau.</v>
      </c>
      <c r="W20" t="s">
        <v>1155</v>
      </c>
      <c r="X20" s="2">
        <v>1</v>
      </c>
      <c r="Y20" s="3">
        <v>2</v>
      </c>
      <c r="Z20" s="2">
        <v>1</v>
      </c>
      <c r="AA20" s="2">
        <v>1</v>
      </c>
      <c r="AB20" s="2">
        <v>1</v>
      </c>
      <c r="AC20" s="3">
        <v>1</v>
      </c>
      <c r="AD20" s="2">
        <v>1</v>
      </c>
      <c r="AE20" s="2">
        <v>1</v>
      </c>
      <c r="AF20" s="3">
        <v>1</v>
      </c>
      <c r="AG20" s="2">
        <v>1</v>
      </c>
      <c r="AH20" s="3">
        <v>1</v>
      </c>
      <c r="AI20" s="3">
        <v>1</v>
      </c>
      <c r="AJ20" s="2">
        <v>1</v>
      </c>
      <c r="AK20" s="2">
        <v>1</v>
      </c>
      <c r="AL20" s="2">
        <v>1</v>
      </c>
      <c r="AM20" s="2">
        <v>0</v>
      </c>
      <c r="AN20" s="2">
        <v>1</v>
      </c>
      <c r="AO20" s="2">
        <v>1</v>
      </c>
      <c r="AP20" s="4" t="str">
        <f>IF(Table1[[#This Row],[Competence2]]="Empty","1-6","1-3")</f>
        <v>1-3</v>
      </c>
      <c r="AQ20" s="4" t="str">
        <f>IF(Table1[[#This Row],[Competence2]]="Empty","","4-6")</f>
        <v>4-6</v>
      </c>
      <c r="AR20" t="s">
        <v>1435</v>
      </c>
      <c r="AS20" t="s">
        <v>1156</v>
      </c>
      <c r="AT20" s="5" t="s">
        <v>1481</v>
      </c>
      <c r="AU20" s="5">
        <v>19</v>
      </c>
      <c r="AV20" s="5" t="s">
        <v>1010</v>
      </c>
      <c r="AW20" s="13">
        <v>0</v>
      </c>
      <c r="AX20" s="5" t="str">
        <f>VLOOKUP(Table1[[#This Row],[Name]],Table3[],1,FALSE)</f>
        <v>Rattata</v>
      </c>
      <c r="AY20" s="5"/>
    </row>
    <row r="21" spans="1:51" x14ac:dyDescent="0.2">
      <c r="A21" s="7" t="s">
        <v>1156</v>
      </c>
      <c r="B21" s="1" t="s">
        <v>36</v>
      </c>
      <c r="C21" t="s">
        <v>36</v>
      </c>
      <c r="D21">
        <v>27</v>
      </c>
      <c r="E21">
        <v>24</v>
      </c>
      <c r="F21">
        <v>8</v>
      </c>
      <c r="G21">
        <v>6</v>
      </c>
      <c r="H21">
        <v>5</v>
      </c>
      <c r="I21">
        <v>7</v>
      </c>
      <c r="J21">
        <v>2</v>
      </c>
      <c r="K21" t="s">
        <v>2057</v>
      </c>
      <c r="L21" t="str">
        <f>VLOOKUP(Table1[[#This Row],[Competence1]],[1]!Table3[#Data],2,FALSE)</f>
        <v>Normal</v>
      </c>
      <c r="M21" t="str">
        <f>VLOOKUP(Table1[[#This Row],[Competence1]],[1]!Table3[#Data],3,FALSE)</f>
        <v>Physique</v>
      </c>
      <c r="N21" s="1">
        <f>VLOOKUP(Table1[[#This Row],[Competence1]],[1]!Table3[#Data],4,FALSE)</f>
        <v>8</v>
      </c>
      <c r="O21">
        <f>VLOOKUP(Table1[[#This Row],[Competence1]],[1]!Table3[#Data],5,FALSE)</f>
        <v>5</v>
      </c>
      <c r="P21" s="5" t="str">
        <f>VLOOKUP(Table1[[#This Row],[Competence1]],[1]!Table3[#Data],6,FALSE)</f>
        <v>Croc de Mort inflige des dommages et Apeure avec une precision de 2 empechant l'adversaire d'attaquer ce tour.</v>
      </c>
      <c r="Q21" t="s">
        <v>514</v>
      </c>
      <c r="R21" t="str">
        <f>VLOOKUP(Table1[[#This Row],[Competence2]],[1]!Table3[#Data],2,FALSE)</f>
        <v>Normal</v>
      </c>
      <c r="S21" t="str">
        <f>VLOOKUP(Table1[[#This Row],[Competence2]],[1]!Table3[#Data],3,FALSE)</f>
        <v>Statut</v>
      </c>
      <c r="T21">
        <f>VLOOKUP(Table1[[#This Row],[Competence2]],[1]!Table3[#Data],4,FALSE)</f>
        <v>0</v>
      </c>
      <c r="U21">
        <f>VLOOKUP(Table1[[#This Row],[Competence2]],[1]!Table3[#Data],5,FALSE)</f>
        <v>0</v>
      </c>
      <c r="V21" s="5" t="str">
        <f>VLOOKUP(Table1[[#This Row],[Competence2]],[1]!Table3[#Data],6,FALSE)</f>
        <v>Une danse frénétique qui exalte l'esprit combatif. Augmente  l'Attaque du lanceur de 2 niveaux.</v>
      </c>
      <c r="W21" t="s">
        <v>1157</v>
      </c>
      <c r="X21" s="3">
        <v>1</v>
      </c>
      <c r="Y21" s="2">
        <v>2</v>
      </c>
      <c r="Z21" s="2">
        <v>1</v>
      </c>
      <c r="AA21" s="2">
        <v>1</v>
      </c>
      <c r="AB21" s="3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0</v>
      </c>
      <c r="AN21" s="2">
        <v>1</v>
      </c>
      <c r="AO21" s="3">
        <v>1</v>
      </c>
      <c r="AP21" s="4" t="str">
        <f>IF(Table1[[#This Row],[Competence2]]="Empty","1-6","1-3")</f>
        <v>1-3</v>
      </c>
      <c r="AQ21" s="4" t="str">
        <f>IF(Table1[[#This Row],[Competence2]]="Empty","","4-6")</f>
        <v>4-6</v>
      </c>
      <c r="AR21" s="22" t="s">
        <v>2073</v>
      </c>
      <c r="AS21"/>
      <c r="AT21" s="5" t="s">
        <v>1482</v>
      </c>
      <c r="AU21" s="5">
        <v>20</v>
      </c>
      <c r="AV21" s="5" t="s">
        <v>1010</v>
      </c>
      <c r="AW21" s="13">
        <v>1</v>
      </c>
      <c r="AX21" s="5" t="str">
        <f>VLOOKUP(Table1[[#This Row],[Name]],Table3[],1,FALSE)</f>
        <v>Rattatac</v>
      </c>
      <c r="AY21" s="5"/>
    </row>
    <row r="22" spans="1:51" x14ac:dyDescent="0.2">
      <c r="A22" s="7" t="s">
        <v>1158</v>
      </c>
      <c r="B22" s="1" t="s">
        <v>36</v>
      </c>
      <c r="C22" t="s">
        <v>30</v>
      </c>
      <c r="D22">
        <v>20</v>
      </c>
      <c r="E22">
        <v>17</v>
      </c>
      <c r="F22">
        <v>6</v>
      </c>
      <c r="G22">
        <v>3</v>
      </c>
      <c r="H22">
        <v>3</v>
      </c>
      <c r="I22">
        <v>3</v>
      </c>
      <c r="J22">
        <v>5</v>
      </c>
      <c r="K22" s="13" t="s">
        <v>527</v>
      </c>
      <c r="L22" t="str">
        <f>VLOOKUP(Table1[[#This Row],[Competence1]],[1]!Table3[#Data],2,FALSE)</f>
        <v>Vol</v>
      </c>
      <c r="M22" t="str">
        <f>VLOOKUP(Table1[[#This Row],[Competence1]],[1]!Table3[#Data],3,FALSE)</f>
        <v>Physique</v>
      </c>
      <c r="N22" s="1">
        <f>VLOOKUP(Table1[[#This Row],[Competence1]],[1]!Table3[#Data],4,FALSE)</f>
        <v>4</v>
      </c>
      <c r="O22">
        <f>VLOOKUP(Table1[[#This Row],[Competence1]],[1]!Table3[#Data],5,FALSE)</f>
        <v>6</v>
      </c>
      <c r="P22" s="5" t="str">
        <f>VLOOKUP(Table1[[#This Row],[Competence1]],[1]!Table3[#Data],6,FALSE)</f>
        <v>Frappe l'ennemi d'un bec pointu ou d'une corne pour infliger des dégâts.</v>
      </c>
      <c r="Q22" t="s">
        <v>542</v>
      </c>
      <c r="R22" t="str">
        <f>VLOOKUP(Table1[[#This Row],[Competence2]],[1]!Table3[#Data],2,FALSE)</f>
        <v>Normal</v>
      </c>
      <c r="S22" t="str">
        <f>VLOOKUP(Table1[[#This Row],[Competence2]],[1]!Table3[#Data],3,FALSE)</f>
        <v>Statut</v>
      </c>
      <c r="T22">
        <f>VLOOKUP(Table1[[#This Row],[Competence2]],[1]!Table3[#Data],4,FALSE)</f>
        <v>0</v>
      </c>
      <c r="U22">
        <f>VLOOKUP(Table1[[#This Row],[Competence2]],[1]!Table3[#Data],5,FALSE)</f>
        <v>6</v>
      </c>
      <c r="V22" s="5" t="str">
        <f>VLOOKUP(Table1[[#This Row],[Competence2]],[1]!Table3[#Data],6,FALSE)</f>
        <v>Le lanceur pousse un cri tout mimi pour tromper la vigilance de l'ennemi et baisser son Attaque de 1 niveau.</v>
      </c>
      <c r="W22" t="s">
        <v>1159</v>
      </c>
      <c r="X22" s="3">
        <v>1</v>
      </c>
      <c r="Y22" s="2">
        <v>1</v>
      </c>
      <c r="Z22" s="2">
        <v>1</v>
      </c>
      <c r="AA22" s="2">
        <v>1</v>
      </c>
      <c r="AB22" s="3">
        <v>2</v>
      </c>
      <c r="AC22" s="2">
        <v>1</v>
      </c>
      <c r="AD22" s="2">
        <v>1</v>
      </c>
      <c r="AE22" s="2">
        <v>2</v>
      </c>
      <c r="AF22" s="3" t="s">
        <v>1336</v>
      </c>
      <c r="AG22" s="2">
        <v>1</v>
      </c>
      <c r="AH22" s="3" t="s">
        <v>1336</v>
      </c>
      <c r="AI22" s="2">
        <v>1</v>
      </c>
      <c r="AJ22" s="2">
        <v>1</v>
      </c>
      <c r="AK22" s="2">
        <v>2</v>
      </c>
      <c r="AL22" s="2">
        <v>0</v>
      </c>
      <c r="AM22" s="2">
        <v>0</v>
      </c>
      <c r="AN22" s="2">
        <v>1</v>
      </c>
      <c r="AO22" s="3">
        <v>1</v>
      </c>
      <c r="AP22" s="4" t="str">
        <f>IF(Table1[[#This Row],[Competence2]]="Empty","1-6","1-3")</f>
        <v>1-3</v>
      </c>
      <c r="AQ22" s="4" t="str">
        <f>IF(Table1[[#This Row],[Competence2]]="Empty","","4-6")</f>
        <v>4-6</v>
      </c>
      <c r="AR22" t="s">
        <v>1435</v>
      </c>
      <c r="AS22" t="s">
        <v>1160</v>
      </c>
      <c r="AT22" s="5" t="s">
        <v>1483</v>
      </c>
      <c r="AU22" s="5">
        <v>21</v>
      </c>
      <c r="AV22" s="5" t="s">
        <v>1007</v>
      </c>
      <c r="AW22" s="13">
        <v>0</v>
      </c>
      <c r="AX22" s="5" t="str">
        <f>VLOOKUP(Table1[[#This Row],[Name]],Table3[],1,FALSE)</f>
        <v>Piafabec</v>
      </c>
      <c r="AY22" s="5"/>
    </row>
    <row r="23" spans="1:51" x14ac:dyDescent="0.2">
      <c r="A23" s="7" t="s">
        <v>1160</v>
      </c>
      <c r="B23" s="1" t="s">
        <v>36</v>
      </c>
      <c r="C23" t="s">
        <v>30</v>
      </c>
      <c r="D23">
        <v>32</v>
      </c>
      <c r="E23">
        <v>25</v>
      </c>
      <c r="F23">
        <v>9</v>
      </c>
      <c r="G23">
        <v>6</v>
      </c>
      <c r="H23">
        <v>6</v>
      </c>
      <c r="I23">
        <v>6</v>
      </c>
      <c r="J23">
        <v>1</v>
      </c>
      <c r="K23" s="13" t="s">
        <v>487</v>
      </c>
      <c r="L23" t="str">
        <f>VLOOKUP(Table1[[#This Row],[Competence1]],[1]!Table3[#Data],2,FALSE)</f>
        <v>Sol</v>
      </c>
      <c r="M23" t="str">
        <f>VLOOKUP(Table1[[#This Row],[Competence1]],[1]!Table3[#Data],3,FALSE)</f>
        <v>Physique</v>
      </c>
      <c r="N23" s="1">
        <f>VLOOKUP(Table1[[#This Row],[Competence1]],[1]!Table3[#Data],4,FALSE)</f>
        <v>8</v>
      </c>
      <c r="O23">
        <f>VLOOKUP(Table1[[#This Row],[Competence1]],[1]!Table3[#Data],5,FALSE)</f>
        <v>5</v>
      </c>
      <c r="P23" s="5" t="str">
        <f>VLOOKUP(Table1[[#This Row],[Competence1]],[1]!Table3[#Data],6,FALSE)</f>
        <v>Le lanceur tourne sur lui-même comme une perceuse et se jette sur l'ennemi. Fait un coup critique qui multiplie les degats par 2 avec une Precision de 1.</v>
      </c>
      <c r="Q23" t="s">
        <v>467</v>
      </c>
      <c r="R23" t="str">
        <f>VLOOKUP(Table1[[#This Row],[Competence2]],[1]!Table3[#Data],2,FALSE)</f>
        <v>Vol</v>
      </c>
      <c r="S23" t="str">
        <f>VLOOKUP(Table1[[#This Row],[Competence2]],[1]!Table3[#Data],3,FALSE)</f>
        <v>Physique</v>
      </c>
      <c r="T23">
        <f>VLOOKUP(Table1[[#This Row],[Competence2]],[1]!Table3[#Data],4,FALSE)</f>
        <v>6</v>
      </c>
      <c r="U23">
        <f>VLOOKUP(Table1[[#This Row],[Competence2]],[1]!Table3[#Data],5,FALSE)</f>
        <v>6</v>
      </c>
      <c r="V23" s="5" t="str">
        <f>VLOOKUP(Table1[[#This Row],[Competence2]],[1]!Table3[#Data],6,FALSE)</f>
        <v>Le lanceur picore la cible. Si cette dernière tient une Baie, le lanceur la mange et profite de ses effets.</v>
      </c>
      <c r="W23" t="s">
        <v>1161</v>
      </c>
      <c r="X23" s="2">
        <v>1</v>
      </c>
      <c r="Y23" s="2">
        <v>1</v>
      </c>
      <c r="Z23" s="2">
        <v>1</v>
      </c>
      <c r="AA23" s="2">
        <v>1</v>
      </c>
      <c r="AB23" s="2">
        <v>2</v>
      </c>
      <c r="AC23" s="2">
        <v>1</v>
      </c>
      <c r="AD23" s="2">
        <v>1</v>
      </c>
      <c r="AE23" s="2">
        <v>2</v>
      </c>
      <c r="AF23" s="3" t="s">
        <v>1336</v>
      </c>
      <c r="AG23" s="2">
        <v>1</v>
      </c>
      <c r="AH23" s="3" t="s">
        <v>1336</v>
      </c>
      <c r="AI23" s="3">
        <v>1</v>
      </c>
      <c r="AJ23" s="2">
        <v>1</v>
      </c>
      <c r="AK23" s="3">
        <v>2</v>
      </c>
      <c r="AL23" s="2">
        <v>0</v>
      </c>
      <c r="AM23" s="2">
        <v>0</v>
      </c>
      <c r="AN23" s="2">
        <v>1</v>
      </c>
      <c r="AO23" s="2">
        <v>1</v>
      </c>
      <c r="AP23" s="4" t="str">
        <f>IF(Table1[[#This Row],[Competence2]]="Empty","1-6","1-3")</f>
        <v>1-3</v>
      </c>
      <c r="AQ23" s="4" t="str">
        <f>IF(Table1[[#This Row],[Competence2]]="Empty","","4-6")</f>
        <v>4-6</v>
      </c>
      <c r="AR23" s="22" t="s">
        <v>2073</v>
      </c>
      <c r="AS23"/>
      <c r="AT23" s="5" t="s">
        <v>1484</v>
      </c>
      <c r="AU23" s="5">
        <v>22</v>
      </c>
      <c r="AV23" s="5" t="s">
        <v>1007</v>
      </c>
      <c r="AW23" s="13">
        <v>1</v>
      </c>
      <c r="AX23" s="5" t="str">
        <f>VLOOKUP(Table1[[#This Row],[Name]],Table3[],1,FALSE)</f>
        <v>Rapasdepic</v>
      </c>
      <c r="AY23" s="5"/>
    </row>
    <row r="24" spans="1:51" x14ac:dyDescent="0.2">
      <c r="A24" s="7" t="s">
        <v>1162</v>
      </c>
      <c r="B24" s="1" t="s">
        <v>77</v>
      </c>
      <c r="C24" t="s">
        <v>77</v>
      </c>
      <c r="D24">
        <v>17</v>
      </c>
      <c r="E24">
        <v>13</v>
      </c>
      <c r="F24">
        <v>6</v>
      </c>
      <c r="G24">
        <v>4</v>
      </c>
      <c r="H24">
        <v>4</v>
      </c>
      <c r="I24">
        <v>5</v>
      </c>
      <c r="J24">
        <v>5</v>
      </c>
      <c r="K24" s="13" t="s">
        <v>554</v>
      </c>
      <c r="L24" t="str">
        <f>VLOOKUP(Table1[[#This Row],[Competence1]],[1]!Table3[#Data],2,FALSE)</f>
        <v>Normal</v>
      </c>
      <c r="M24" t="str">
        <f>VLOOKUP(Table1[[#This Row],[Competence1]],[1]!Table3[#Data],3,FALSE)</f>
        <v>Physique</v>
      </c>
      <c r="N24" s="1">
        <f>VLOOKUP(Table1[[#This Row],[Competence1]],[1]!Table3[#Data],4,FALSE)</f>
        <v>2</v>
      </c>
      <c r="O24">
        <f>VLOOKUP(Table1[[#This Row],[Competence1]],[1]!Table3[#Data],5,FALSE)</f>
        <v>5</v>
      </c>
      <c r="P24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24" t="s">
        <v>1346</v>
      </c>
      <c r="R24" t="str">
        <f>VLOOKUP(Table1[[#This Row],[Competence2]],[1]!Table3[#Data],2,FALSE)</f>
        <v>Normal</v>
      </c>
      <c r="S24" t="str">
        <f>VLOOKUP(Table1[[#This Row],[Competence2]],[1]!Table3[#Data],3,FALSE)</f>
        <v>Statut</v>
      </c>
      <c r="T24">
        <f>VLOOKUP(Table1[[#This Row],[Competence2]],[1]!Table3[#Data],4,FALSE)</f>
        <v>0</v>
      </c>
      <c r="U24">
        <f>VLOOKUP(Table1[[#This Row],[Competence2]],[1]!Table3[#Data],5,FALSE)</f>
        <v>6</v>
      </c>
      <c r="V24" s="5" t="str">
        <f>VLOOKUP(Table1[[#This Row],[Competence2]],[1]!Table3[#Data],6,FALSE)</f>
        <v>Le lanceur fait les gros yeux à l'ennemi pour l'intimider et baisser sa Défense de 1 niveau.</v>
      </c>
      <c r="W24" t="s">
        <v>1163</v>
      </c>
      <c r="X24" s="2">
        <v>1</v>
      </c>
      <c r="Y24" s="3" t="s">
        <v>1336</v>
      </c>
      <c r="Z24" s="2">
        <v>1</v>
      </c>
      <c r="AA24" s="2">
        <v>1</v>
      </c>
      <c r="AB24" s="2">
        <v>1</v>
      </c>
      <c r="AC24" s="3" t="s">
        <v>1336</v>
      </c>
      <c r="AD24" s="2">
        <v>1</v>
      </c>
      <c r="AE24" s="2">
        <v>1</v>
      </c>
      <c r="AF24" s="3" t="s">
        <v>1336</v>
      </c>
      <c r="AG24" s="2">
        <v>1</v>
      </c>
      <c r="AH24" s="3" t="s">
        <v>1336</v>
      </c>
      <c r="AI24" s="3" t="s">
        <v>1336</v>
      </c>
      <c r="AJ24" s="2">
        <v>2</v>
      </c>
      <c r="AK24" s="3">
        <v>1</v>
      </c>
      <c r="AL24" s="2">
        <v>2</v>
      </c>
      <c r="AM24" s="2">
        <v>1</v>
      </c>
      <c r="AN24" s="2">
        <v>1</v>
      </c>
      <c r="AO24" s="2">
        <v>1</v>
      </c>
      <c r="AP24" s="4" t="str">
        <f>IF(Table1[[#This Row],[Competence2]]="Empty","1-6","1-3")</f>
        <v>1-3</v>
      </c>
      <c r="AQ24" s="4" t="str">
        <f>IF(Table1[[#This Row],[Competence2]]="Empty","","4-6")</f>
        <v>4-6</v>
      </c>
      <c r="AR24" t="s">
        <v>1435</v>
      </c>
      <c r="AS24" t="s">
        <v>1164</v>
      </c>
      <c r="AT24" s="5" t="s">
        <v>1485</v>
      </c>
      <c r="AU24" s="5">
        <v>23</v>
      </c>
      <c r="AV24" s="5" t="s">
        <v>1039</v>
      </c>
      <c r="AW24" s="13">
        <v>0</v>
      </c>
      <c r="AX24" s="5" t="str">
        <f>VLOOKUP(Table1[[#This Row],[Name]],Table3[],1,FALSE)</f>
        <v>Abo</v>
      </c>
      <c r="AY24" s="5"/>
    </row>
    <row r="25" spans="1:51" x14ac:dyDescent="0.2">
      <c r="A25" s="7" t="s">
        <v>1164</v>
      </c>
      <c r="B25" s="1" t="s">
        <v>77</v>
      </c>
      <c r="C25" t="s">
        <v>77</v>
      </c>
      <c r="D25">
        <v>30</v>
      </c>
      <c r="E25">
        <v>20</v>
      </c>
      <c r="F25">
        <v>8</v>
      </c>
      <c r="G25">
        <v>6</v>
      </c>
      <c r="H25">
        <v>6</v>
      </c>
      <c r="I25">
        <v>7</v>
      </c>
      <c r="J25">
        <v>1</v>
      </c>
      <c r="K25" s="13" t="s">
        <v>1165</v>
      </c>
      <c r="L25" t="str">
        <f>VLOOKUP(Table1[[#This Row],[Competence1]],[1]!Table3[#Data],2,FALSE)</f>
        <v>Tenebres</v>
      </c>
      <c r="M25" t="str">
        <f>VLOOKUP(Table1[[#This Row],[Competence1]],[1]!Table3[#Data],3,FALSE)</f>
        <v>Physique</v>
      </c>
      <c r="N25" s="1">
        <f>VLOOKUP(Table1[[#This Row],[Competence1]],[1]!Table3[#Data],4,FALSE)</f>
        <v>8</v>
      </c>
      <c r="O25">
        <f>VLOOKUP(Table1[[#This Row],[Competence1]],[1]!Table3[#Data],5,FALSE)</f>
        <v>6</v>
      </c>
      <c r="P25" s="5" t="str">
        <f>VLOOKUP(Table1[[#This Row],[Competence1]],[1]!Table3[#Data],6,FALSE)</f>
        <v>Le lanceur mord l'ennemi de ses crocs pointus. Baisser sa Défense avec une Precision de 2.</v>
      </c>
      <c r="Q25" t="s">
        <v>488</v>
      </c>
      <c r="R25" t="str">
        <f>VLOOKUP(Table1[[#This Row],[Competence2]],[1]!Table3[#Data],2,FALSE)</f>
        <v>Glace</v>
      </c>
      <c r="S25" t="str">
        <f>VLOOKUP(Table1[[#This Row],[Competence2]],[1]!Table3[#Data],3,FALSE)</f>
        <v>Physique</v>
      </c>
      <c r="T25">
        <f>VLOOKUP(Table1[[#This Row],[Competence2]],[1]!Table3[#Data],4,FALSE)</f>
        <v>7</v>
      </c>
      <c r="U25">
        <f>VLOOKUP(Table1[[#This Row],[Competence2]],[1]!Table3[#Data],5,FALSE)</f>
        <v>5</v>
      </c>
      <c r="V25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25" t="s">
        <v>1166</v>
      </c>
      <c r="X25" s="2">
        <v>1</v>
      </c>
      <c r="Y25" s="3" t="s">
        <v>1336</v>
      </c>
      <c r="Z25" s="2">
        <v>1</v>
      </c>
      <c r="AA25" s="2">
        <v>1</v>
      </c>
      <c r="AB25" s="2">
        <v>1</v>
      </c>
      <c r="AC25" s="3" t="s">
        <v>1336</v>
      </c>
      <c r="AD25" s="2">
        <v>1</v>
      </c>
      <c r="AE25" s="2">
        <v>1</v>
      </c>
      <c r="AF25" s="3" t="s">
        <v>1336</v>
      </c>
      <c r="AG25" s="2">
        <v>1</v>
      </c>
      <c r="AH25" s="3" t="s">
        <v>1336</v>
      </c>
      <c r="AI25" s="3" t="s">
        <v>1336</v>
      </c>
      <c r="AJ25" s="2">
        <v>2</v>
      </c>
      <c r="AK25" s="2">
        <v>1</v>
      </c>
      <c r="AL25" s="2">
        <v>2</v>
      </c>
      <c r="AM25" s="2">
        <v>1</v>
      </c>
      <c r="AN25" s="2">
        <v>1</v>
      </c>
      <c r="AO25" s="2">
        <v>1</v>
      </c>
      <c r="AP25" s="4" t="str">
        <f>IF(Table1[[#This Row],[Competence2]]="Empty","1-6","1-3")</f>
        <v>1-3</v>
      </c>
      <c r="AQ25" s="4" t="str">
        <f>IF(Table1[[#This Row],[Competence2]]="Empty","","4-6")</f>
        <v>4-6</v>
      </c>
      <c r="AR25" s="22" t="s">
        <v>2073</v>
      </c>
      <c r="AS25"/>
      <c r="AT25" s="5" t="s">
        <v>1486</v>
      </c>
      <c r="AU25" s="5">
        <v>24</v>
      </c>
      <c r="AV25" s="5" t="s">
        <v>1039</v>
      </c>
      <c r="AW25" s="13">
        <v>1</v>
      </c>
      <c r="AX25" s="5" t="str">
        <f>VLOOKUP(Table1[[#This Row],[Name]],Table3[],1,FALSE)</f>
        <v>Arbok</v>
      </c>
      <c r="AY25" s="5"/>
    </row>
    <row r="26" spans="1:51" x14ac:dyDescent="0.2">
      <c r="A26" s="7" t="s">
        <v>221</v>
      </c>
      <c r="B26" s="1" t="s">
        <v>33</v>
      </c>
      <c r="C26" t="s">
        <v>33</v>
      </c>
      <c r="D26">
        <v>17</v>
      </c>
      <c r="E26">
        <v>22</v>
      </c>
      <c r="F26">
        <v>5</v>
      </c>
      <c r="G26">
        <v>3</v>
      </c>
      <c r="H26">
        <v>5</v>
      </c>
      <c r="I26">
        <v>4</v>
      </c>
      <c r="J26">
        <v>3</v>
      </c>
      <c r="K26" s="13" t="s">
        <v>536</v>
      </c>
      <c r="L26" t="str">
        <f>VLOOKUP(Table1[[#This Row],[Competence1]],[1]!Table3[#Data],2,FALSE)</f>
        <v>Normal</v>
      </c>
      <c r="M26" t="str">
        <f>VLOOKUP(Table1[[#This Row],[Competence1]],[1]!Table3[#Data],3,FALSE)</f>
        <v>Statut</v>
      </c>
      <c r="N26" s="1">
        <f>VLOOKUP(Table1[[#This Row],[Competence1]],[1]!Table3[#Data],4,FALSE)</f>
        <v>0</v>
      </c>
      <c r="O26">
        <f>VLOOKUP(Table1[[#This Row],[Competence1]],[1]!Table3[#Data],5,FALSE)</f>
        <v>6</v>
      </c>
      <c r="P26" s="5" t="str">
        <f>VLOOKUP(Table1[[#This Row],[Competence1]],[1]!Table3[#Data],6,FALSE)</f>
        <v>Le lanceur remue son adorable queue pour tromper la vigilance de l'ennemi et baisser sa Défense de 1 niveau.</v>
      </c>
      <c r="Q26" t="s">
        <v>1370</v>
      </c>
      <c r="R26" t="str">
        <f>VLOOKUP(Table1[[#This Row],[Competence2]],[1]!Table3[#Data],2,FALSE)</f>
        <v>Electrik</v>
      </c>
      <c r="S26" t="str">
        <f>VLOOKUP(Table1[[#This Row],[Competence2]],[1]!Table3[#Data],3,FALSE)</f>
        <v>Special</v>
      </c>
      <c r="T26">
        <f>VLOOKUP(Table1[[#This Row],[Competence2]],[1]!Table3[#Data],4,FALSE)</f>
        <v>4</v>
      </c>
      <c r="U26">
        <f>VLOOKUP(Table1[[#This Row],[Competence2]],[1]!Table3[#Data],5,FALSE)</f>
        <v>6</v>
      </c>
      <c r="V26" s="5" t="str">
        <f>VLOOKUP(Table1[[#This Row],[Competence2]],[1]!Table3[#Data],6,FALSE)</f>
        <v>Une décharge électrique tombe sur l'ennemi. Paralyse avec une precision de 1. La paralysie empeche d'attaquer sur 1-2.</v>
      </c>
      <c r="W26" t="s">
        <v>795</v>
      </c>
      <c r="X26" s="3" t="s">
        <v>1336</v>
      </c>
      <c r="Y26" s="3">
        <v>1</v>
      </c>
      <c r="Z26" s="2">
        <v>1</v>
      </c>
      <c r="AA26" s="2">
        <v>1</v>
      </c>
      <c r="AB26" s="3" t="s">
        <v>1336</v>
      </c>
      <c r="AC26" s="3">
        <v>1</v>
      </c>
      <c r="AD26" s="2">
        <v>1</v>
      </c>
      <c r="AE26" s="2">
        <v>1</v>
      </c>
      <c r="AF26" s="3">
        <v>1</v>
      </c>
      <c r="AG26" s="2">
        <v>1</v>
      </c>
      <c r="AH26" s="3">
        <v>1</v>
      </c>
      <c r="AI26" s="3">
        <v>1</v>
      </c>
      <c r="AJ26" s="2">
        <v>1</v>
      </c>
      <c r="AK26" s="2">
        <v>1</v>
      </c>
      <c r="AL26" s="2">
        <v>2</v>
      </c>
      <c r="AM26" s="2">
        <v>1</v>
      </c>
      <c r="AN26" s="2">
        <v>1</v>
      </c>
      <c r="AO26" s="3" t="s">
        <v>1336</v>
      </c>
      <c r="AP26" s="4" t="str">
        <f>IF(Table1[[#This Row],[Competence2]]="Empty","1-6","1-3")</f>
        <v>1-3</v>
      </c>
      <c r="AQ26" s="4" t="str">
        <f>IF(Table1[[#This Row],[Competence2]]="Empty","","4-6")</f>
        <v>4-6</v>
      </c>
      <c r="AR26" t="s">
        <v>1437</v>
      </c>
      <c r="AS26" t="s">
        <v>222</v>
      </c>
      <c r="AT26" s="5" t="s">
        <v>1487</v>
      </c>
      <c r="AU26" s="5">
        <v>25</v>
      </c>
      <c r="AV26" s="5" t="s">
        <v>1488</v>
      </c>
      <c r="AW26" s="13">
        <v>0</v>
      </c>
      <c r="AX26" s="5" t="str">
        <f>VLOOKUP(Table1[[#This Row],[Name]],Table3[],1,FALSE)</f>
        <v>Pikachu</v>
      </c>
      <c r="AY26" s="5"/>
    </row>
    <row r="27" spans="1:51" x14ac:dyDescent="0.2">
      <c r="A27" s="7" t="s">
        <v>222</v>
      </c>
      <c r="B27" s="1" t="s">
        <v>33</v>
      </c>
      <c r="C27" t="s">
        <v>33</v>
      </c>
      <c r="D27">
        <v>30</v>
      </c>
      <c r="E27">
        <v>25</v>
      </c>
      <c r="F27">
        <v>9</v>
      </c>
      <c r="G27">
        <v>5</v>
      </c>
      <c r="H27">
        <v>9</v>
      </c>
      <c r="I27">
        <v>8</v>
      </c>
      <c r="J27">
        <v>1</v>
      </c>
      <c r="K27" s="13" t="s">
        <v>1370</v>
      </c>
      <c r="L27" t="str">
        <f>VLOOKUP(Table1[[#This Row],[Competence1]],[1]!Table3[#Data],2,FALSE)</f>
        <v>Electrik</v>
      </c>
      <c r="M27" t="str">
        <f>VLOOKUP(Table1[[#This Row],[Competence1]],[1]!Table3[#Data],3,FALSE)</f>
        <v>Special</v>
      </c>
      <c r="N27" s="1">
        <f>VLOOKUP(Table1[[#This Row],[Competence1]],[1]!Table3[#Data],4,FALSE)</f>
        <v>4</v>
      </c>
      <c r="O27">
        <f>VLOOKUP(Table1[[#This Row],[Competence1]],[1]!Table3[#Data],5,FALSE)</f>
        <v>6</v>
      </c>
      <c r="P27" s="5" t="str">
        <f>VLOOKUP(Table1[[#This Row],[Competence1]],[1]!Table3[#Data],6,FALSE)</f>
        <v>Une décharge électrique tombe sur l'ennemi. Paralyse avec une precision de 1. La paralysie empeche d'attaquer sur 1-2.</v>
      </c>
      <c r="Q27" t="s">
        <v>2051</v>
      </c>
      <c r="R27" t="str">
        <f>VLOOKUP(Table1[[#This Row],[Competence2]],[1]!Table3[#Data],2,FALSE)</f>
        <v>Acier</v>
      </c>
      <c r="S27" t="str">
        <f>VLOOKUP(Table1[[#This Row],[Competence2]],[1]!Table3[#Data],3,FALSE)</f>
        <v>Physique</v>
      </c>
      <c r="T27">
        <f>VLOOKUP(Table1[[#This Row],[Competence2]],[1]!Table3[#Data],4,FALSE)</f>
        <v>10</v>
      </c>
      <c r="U27">
        <f>VLOOKUP(Table1[[#This Row],[Competence2]],[1]!Table3[#Data],5,FALSE)</f>
        <v>3</v>
      </c>
      <c r="V27" s="5" t="str">
        <f>VLOOKUP(Table1[[#This Row],[Competence2]],[1]!Table3[#Data],6,FALSE)</f>
        <v>Attaque l'ennemi avec une queue de fer. Baisse sa Défense de 1 niveau avec une Precision de 1.</v>
      </c>
      <c r="W27" t="s">
        <v>796</v>
      </c>
      <c r="X27" s="3" t="s">
        <v>1336</v>
      </c>
      <c r="Y27" s="3">
        <v>1</v>
      </c>
      <c r="Z27" s="2">
        <v>1</v>
      </c>
      <c r="AA27" s="2">
        <v>1</v>
      </c>
      <c r="AB27" s="3" t="s">
        <v>1336</v>
      </c>
      <c r="AC27" s="3">
        <v>1</v>
      </c>
      <c r="AD27" s="2">
        <v>1</v>
      </c>
      <c r="AE27" s="2">
        <v>1</v>
      </c>
      <c r="AF27" s="3">
        <v>1</v>
      </c>
      <c r="AG27" s="2">
        <v>1</v>
      </c>
      <c r="AH27" s="2">
        <v>1</v>
      </c>
      <c r="AI27" s="3">
        <v>1</v>
      </c>
      <c r="AJ27" s="2">
        <v>1</v>
      </c>
      <c r="AK27" s="3">
        <v>1</v>
      </c>
      <c r="AL27" s="2">
        <v>2</v>
      </c>
      <c r="AM27" s="2">
        <v>1</v>
      </c>
      <c r="AN27" s="2">
        <v>1</v>
      </c>
      <c r="AO27" s="3" t="s">
        <v>1336</v>
      </c>
      <c r="AP27" s="4" t="str">
        <f>IF(Table1[[#This Row],[Competence2]]="Empty","1-6","1-3")</f>
        <v>1-3</v>
      </c>
      <c r="AQ27" s="4" t="str">
        <f>IF(Table1[[#This Row],[Competence2]]="Empty","","4-6")</f>
        <v>4-6</v>
      </c>
      <c r="AR27" s="22" t="s">
        <v>2073</v>
      </c>
      <c r="AS27"/>
      <c r="AT27" s="5" t="s">
        <v>1489</v>
      </c>
      <c r="AU27" s="5">
        <v>26</v>
      </c>
      <c r="AV27" s="5" t="s">
        <v>1488</v>
      </c>
      <c r="AW27" s="13">
        <v>1</v>
      </c>
      <c r="AX27" s="5" t="str">
        <f>VLOOKUP(Table1[[#This Row],[Name]],Table3[],1,FALSE)</f>
        <v>Raichu</v>
      </c>
      <c r="AY27" s="5"/>
    </row>
    <row r="28" spans="1:51" x14ac:dyDescent="0.2">
      <c r="A28" s="7" t="s">
        <v>1167</v>
      </c>
      <c r="B28" s="1" t="s">
        <v>70</v>
      </c>
      <c r="C28" t="s">
        <v>70</v>
      </c>
      <c r="D28">
        <v>25</v>
      </c>
      <c r="E28">
        <v>10</v>
      </c>
      <c r="F28">
        <v>7</v>
      </c>
      <c r="G28">
        <v>8</v>
      </c>
      <c r="H28">
        <v>2</v>
      </c>
      <c r="I28">
        <v>3</v>
      </c>
      <c r="J28">
        <v>5</v>
      </c>
      <c r="K28" s="13" t="s">
        <v>456</v>
      </c>
      <c r="L28" t="str">
        <f>VLOOKUP(Table1[[#This Row],[Competence1]],[1]!Table3[#Data],2,FALSE)</f>
        <v>Normal</v>
      </c>
      <c r="M28" t="str">
        <f>VLOOKUP(Table1[[#This Row],[Competence1]],[1]!Table3[#Data],3,FALSE)</f>
        <v>Physique</v>
      </c>
      <c r="N28" s="1">
        <f>VLOOKUP(Table1[[#This Row],[Competence1]],[1]!Table3[#Data],4,FALSE)</f>
        <v>4</v>
      </c>
      <c r="O28">
        <f>VLOOKUP(Table1[[#This Row],[Competence1]],[1]!Table3[#Data],5,FALSE)</f>
        <v>6</v>
      </c>
      <c r="P28" s="5" t="str">
        <f>VLOOKUP(Table1[[#This Row],[Competence1]],[1]!Table3[#Data],6,FALSE)</f>
        <v>Lacère l'ennemi avec des griffes acérées pour lui infliger des dégâts.</v>
      </c>
      <c r="Q28" t="s">
        <v>1347</v>
      </c>
      <c r="R28" t="str">
        <f>VLOOKUP(Table1[[#This Row],[Competence2]],[1]!Table3[#Data],2,FALSE)</f>
        <v>Normal</v>
      </c>
      <c r="S28" t="str">
        <f>VLOOKUP(Table1[[#This Row],[Competence2]],[1]!Table3[#Data],3,FALSE)</f>
        <v>Statut</v>
      </c>
      <c r="T28">
        <f>VLOOKUP(Table1[[#This Row],[Competence2]],[1]!Table3[#Data],4,FALSE)</f>
        <v>0</v>
      </c>
      <c r="U28">
        <f>VLOOKUP(Table1[[#This Row],[Competence2]],[1]!Table3[#Data],5,FALSE)</f>
        <v>0</v>
      </c>
      <c r="V28" s="5" t="str">
        <f>VLOOKUP(Table1[[#This Row],[Competence2]],[1]!Table3[#Data],6,FALSE)</f>
        <v>Le lanceur s'enroule pour cacher ses points faibles, ce qui augmente sa Défense de 2 niveaux.</v>
      </c>
      <c r="W28" t="s">
        <v>1168</v>
      </c>
      <c r="X28" s="2">
        <v>1</v>
      </c>
      <c r="Y28" s="3">
        <v>1</v>
      </c>
      <c r="Z28" s="2">
        <v>1</v>
      </c>
      <c r="AA28" s="2">
        <v>2</v>
      </c>
      <c r="AB28" s="2">
        <v>0</v>
      </c>
      <c r="AC28" s="3">
        <v>1</v>
      </c>
      <c r="AD28" s="2">
        <v>1</v>
      </c>
      <c r="AE28" s="2">
        <v>2</v>
      </c>
      <c r="AF28" s="3">
        <v>1</v>
      </c>
      <c r="AG28" s="2">
        <v>1</v>
      </c>
      <c r="AH28" s="3">
        <v>2</v>
      </c>
      <c r="AI28" s="3" t="s">
        <v>1336</v>
      </c>
      <c r="AJ28" s="2">
        <v>1</v>
      </c>
      <c r="AK28" s="3" t="s">
        <v>1336</v>
      </c>
      <c r="AL28" s="2">
        <v>1</v>
      </c>
      <c r="AM28" s="2">
        <v>1</v>
      </c>
      <c r="AN28" s="2">
        <v>1</v>
      </c>
      <c r="AO28" s="2">
        <v>1</v>
      </c>
      <c r="AP28" s="4" t="str">
        <f>IF(Table1[[#This Row],[Competence2]]="Empty","1-6","1-3")</f>
        <v>1-3</v>
      </c>
      <c r="AQ28" s="4" t="str">
        <f>IF(Table1[[#This Row],[Competence2]]="Empty","","4-6")</f>
        <v>4-6</v>
      </c>
      <c r="AR28" t="s">
        <v>1435</v>
      </c>
      <c r="AS28" t="s">
        <v>1169</v>
      </c>
      <c r="AT28" s="5" t="s">
        <v>1490</v>
      </c>
      <c r="AU28" s="5">
        <v>27</v>
      </c>
      <c r="AV28" s="5" t="s">
        <v>1021</v>
      </c>
      <c r="AW28" s="13">
        <v>0</v>
      </c>
      <c r="AX28" s="5" t="str">
        <f>VLOOKUP(Table1[[#This Row],[Name]],Table3[],1,FALSE)</f>
        <v>Sabelette</v>
      </c>
      <c r="AY28" s="5"/>
    </row>
    <row r="29" spans="1:51" x14ac:dyDescent="0.2">
      <c r="A29" s="7" t="s">
        <v>1169</v>
      </c>
      <c r="B29" s="1" t="s">
        <v>70</v>
      </c>
      <c r="C29" t="s">
        <v>70</v>
      </c>
      <c r="D29">
        <v>37</v>
      </c>
      <c r="E29">
        <v>16</v>
      </c>
      <c r="F29">
        <v>10</v>
      </c>
      <c r="G29">
        <v>11</v>
      </c>
      <c r="H29">
        <v>4</v>
      </c>
      <c r="I29">
        <v>5</v>
      </c>
      <c r="J29">
        <v>1</v>
      </c>
      <c r="K29" s="13" t="s">
        <v>487</v>
      </c>
      <c r="L29" t="str">
        <f>VLOOKUP(Table1[[#This Row],[Competence1]],[1]!Table3[#Data],2,FALSE)</f>
        <v>Sol</v>
      </c>
      <c r="M29" t="str">
        <f>VLOOKUP(Table1[[#This Row],[Competence1]],[1]!Table3[#Data],3,FALSE)</f>
        <v>Physique</v>
      </c>
      <c r="N29" s="1">
        <f>VLOOKUP(Table1[[#This Row],[Competence1]],[1]!Table3[#Data],4,FALSE)</f>
        <v>8</v>
      </c>
      <c r="O29">
        <f>VLOOKUP(Table1[[#This Row],[Competence1]],[1]!Table3[#Data],5,FALSE)</f>
        <v>5</v>
      </c>
      <c r="P29" s="5" t="str">
        <f>VLOOKUP(Table1[[#This Row],[Competence1]],[1]!Table3[#Data],6,FALSE)</f>
        <v>Le lanceur tourne sur lui-même comme une perceuse et se jette sur l'ennemi. Fait un coup critique qui multiplie les degats par 2 avec une Precision de 1.</v>
      </c>
      <c r="Q29" t="s">
        <v>1347</v>
      </c>
      <c r="R29" t="str">
        <f>VLOOKUP(Table1[[#This Row],[Competence2]],[1]!Table3[#Data],2,FALSE)</f>
        <v>Normal</v>
      </c>
      <c r="S29" t="str">
        <f>VLOOKUP(Table1[[#This Row],[Competence2]],[1]!Table3[#Data],3,FALSE)</f>
        <v>Statut</v>
      </c>
      <c r="T29">
        <f>VLOOKUP(Table1[[#This Row],[Competence2]],[1]!Table3[#Data],4,FALSE)</f>
        <v>0</v>
      </c>
      <c r="U29">
        <f>VLOOKUP(Table1[[#This Row],[Competence2]],[1]!Table3[#Data],5,FALSE)</f>
        <v>0</v>
      </c>
      <c r="V29" s="5" t="str">
        <f>VLOOKUP(Table1[[#This Row],[Competence2]],[1]!Table3[#Data],6,FALSE)</f>
        <v>Le lanceur s'enroule pour cacher ses points faibles, ce qui augmente sa Défense de 2 niveaux.</v>
      </c>
      <c r="W29" t="s">
        <v>1170</v>
      </c>
      <c r="X29" s="2">
        <v>1</v>
      </c>
      <c r="Y29" s="3">
        <v>1</v>
      </c>
      <c r="Z29" s="2">
        <v>1</v>
      </c>
      <c r="AA29" s="2">
        <v>2</v>
      </c>
      <c r="AB29" s="2">
        <v>0</v>
      </c>
      <c r="AC29" s="3">
        <v>1</v>
      </c>
      <c r="AD29" s="2">
        <v>1</v>
      </c>
      <c r="AE29" s="2">
        <v>2</v>
      </c>
      <c r="AF29" s="3">
        <v>1</v>
      </c>
      <c r="AG29" s="2">
        <v>1</v>
      </c>
      <c r="AH29" s="3">
        <v>2</v>
      </c>
      <c r="AI29" s="3" t="s">
        <v>1336</v>
      </c>
      <c r="AJ29" s="2">
        <v>1</v>
      </c>
      <c r="AK29" s="3" t="s">
        <v>1336</v>
      </c>
      <c r="AL29" s="2">
        <v>1</v>
      </c>
      <c r="AM29" s="2">
        <v>1</v>
      </c>
      <c r="AN29" s="2">
        <v>1</v>
      </c>
      <c r="AO29" s="2">
        <v>1</v>
      </c>
      <c r="AP29" s="4" t="str">
        <f>IF(Table1[[#This Row],[Competence2]]="Empty","1-6","1-3")</f>
        <v>1-3</v>
      </c>
      <c r="AQ29" s="4" t="str">
        <f>IF(Table1[[#This Row],[Competence2]]="Empty","","4-6")</f>
        <v>4-6</v>
      </c>
      <c r="AR29" s="22" t="s">
        <v>2073</v>
      </c>
      <c r="AS29"/>
      <c r="AT29" s="5" t="s">
        <v>1491</v>
      </c>
      <c r="AU29" s="5">
        <v>28</v>
      </c>
      <c r="AV29" s="5" t="s">
        <v>1021</v>
      </c>
      <c r="AW29" s="13">
        <v>1</v>
      </c>
      <c r="AX29" s="5" t="str">
        <f>VLOOKUP(Table1[[#This Row],[Name]],Table3[],1,FALSE)</f>
        <v>Sablaireau</v>
      </c>
      <c r="AY29" s="5"/>
    </row>
    <row r="30" spans="1:51" x14ac:dyDescent="0.2">
      <c r="A30" s="7" t="s">
        <v>1171</v>
      </c>
      <c r="B30" s="1" t="s">
        <v>77</v>
      </c>
      <c r="C30" t="s">
        <v>77</v>
      </c>
      <c r="D30">
        <v>27</v>
      </c>
      <c r="E30">
        <v>10</v>
      </c>
      <c r="F30">
        <v>4</v>
      </c>
      <c r="G30">
        <v>5</v>
      </c>
      <c r="H30">
        <v>4</v>
      </c>
      <c r="I30">
        <v>4</v>
      </c>
      <c r="J30">
        <v>4</v>
      </c>
      <c r="K30" s="13" t="s">
        <v>542</v>
      </c>
      <c r="L30" t="str">
        <f>VLOOKUP(Table1[[#This Row],[Competence1]],[1]!Table3[#Data],2,FALSE)</f>
        <v>Normal</v>
      </c>
      <c r="M30" t="str">
        <f>VLOOKUP(Table1[[#This Row],[Competence1]],[1]!Table3[#Data],3,FALSE)</f>
        <v>Statut</v>
      </c>
      <c r="N30" s="1">
        <f>VLOOKUP(Table1[[#This Row],[Competence1]],[1]!Table3[#Data],4,FALSE)</f>
        <v>0</v>
      </c>
      <c r="O30">
        <f>VLOOKUP(Table1[[#This Row],[Competence1]],[1]!Table3[#Data],5,FALSE)</f>
        <v>6</v>
      </c>
      <c r="P30" s="5" t="str">
        <f>VLOOKUP(Table1[[#This Row],[Competence1]],[1]!Table3[#Data],6,FALSE)</f>
        <v>Le lanceur pousse un cri tout mimi pour tromper la vigilance de l'ennemi et baisser son Attaque de 1 niveau.</v>
      </c>
      <c r="Q30" t="s">
        <v>456</v>
      </c>
      <c r="R30" t="str">
        <f>VLOOKUP(Table1[[#This Row],[Competence2]],[1]!Table3[#Data],2,FALSE)</f>
        <v>Normal</v>
      </c>
      <c r="S30" t="str">
        <f>VLOOKUP(Table1[[#This Row],[Competence2]],[1]!Table3[#Data],3,FALSE)</f>
        <v>Physique</v>
      </c>
      <c r="T30">
        <f>VLOOKUP(Table1[[#This Row],[Competence2]],[1]!Table3[#Data],4,FALSE)</f>
        <v>4</v>
      </c>
      <c r="U30">
        <f>VLOOKUP(Table1[[#This Row],[Competence2]],[1]!Table3[#Data],5,FALSE)</f>
        <v>6</v>
      </c>
      <c r="V30" s="5" t="str">
        <f>VLOOKUP(Table1[[#This Row],[Competence2]],[1]!Table3[#Data],6,FALSE)</f>
        <v>Lacère l'ennemi avec des griffes acérées pour lui infliger des dégâts.</v>
      </c>
      <c r="W30" t="s">
        <v>1172</v>
      </c>
      <c r="X30" s="2">
        <v>1</v>
      </c>
      <c r="Y30" s="3" t="s">
        <v>1336</v>
      </c>
      <c r="Z30" s="2">
        <v>1</v>
      </c>
      <c r="AA30" s="2">
        <v>1</v>
      </c>
      <c r="AB30" s="2">
        <v>1</v>
      </c>
      <c r="AC30" s="3" t="s">
        <v>1336</v>
      </c>
      <c r="AD30" s="2">
        <v>1</v>
      </c>
      <c r="AE30" s="2">
        <v>1</v>
      </c>
      <c r="AF30" s="3" t="s">
        <v>1336</v>
      </c>
      <c r="AG30" s="2">
        <v>1</v>
      </c>
      <c r="AH30" s="3" t="s">
        <v>1336</v>
      </c>
      <c r="AI30" s="3" t="s">
        <v>1336</v>
      </c>
      <c r="AJ30" s="2">
        <v>2</v>
      </c>
      <c r="AK30" s="3">
        <v>1</v>
      </c>
      <c r="AL30" s="2">
        <v>2</v>
      </c>
      <c r="AM30" s="2">
        <v>1</v>
      </c>
      <c r="AN30" s="2">
        <v>1</v>
      </c>
      <c r="AO30" s="2">
        <v>1</v>
      </c>
      <c r="AP30" s="4" t="str">
        <f>IF(Table1[[#This Row],[Competence2]]="Empty","1-6","1-3")</f>
        <v>1-3</v>
      </c>
      <c r="AQ30" s="4" t="str">
        <f>IF(Table1[[#This Row],[Competence2]]="Empty","","4-6")</f>
        <v>4-6</v>
      </c>
      <c r="AR30" t="s">
        <v>1436</v>
      </c>
      <c r="AS30" t="s">
        <v>1173</v>
      </c>
      <c r="AT30" s="5" t="s">
        <v>1492</v>
      </c>
      <c r="AU30" s="5">
        <v>29</v>
      </c>
      <c r="AV30" s="5" t="s">
        <v>1039</v>
      </c>
      <c r="AW30" s="13">
        <v>0</v>
      </c>
      <c r="AX30" s="5" t="str">
        <f>VLOOKUP(Table1[[#This Row],[Name]],Table3[],1,FALSE)</f>
        <v>Nidoran♀</v>
      </c>
      <c r="AY30" s="5"/>
    </row>
    <row r="31" spans="1:51" x14ac:dyDescent="0.2">
      <c r="A31" s="7" t="s">
        <v>1173</v>
      </c>
      <c r="B31" s="1" t="s">
        <v>77</v>
      </c>
      <c r="C31" t="s">
        <v>77</v>
      </c>
      <c r="D31">
        <v>35</v>
      </c>
      <c r="E31">
        <v>14</v>
      </c>
      <c r="F31">
        <v>6</v>
      </c>
      <c r="G31">
        <v>6</v>
      </c>
      <c r="H31">
        <v>5</v>
      </c>
      <c r="I31">
        <v>5</v>
      </c>
      <c r="J31">
        <v>2</v>
      </c>
      <c r="K31" s="13" t="s">
        <v>474</v>
      </c>
      <c r="L31" t="str">
        <f>VLOOKUP(Table1[[#This Row],[Competence1]],[1]!Table3[#Data],2,FALSE)</f>
        <v>Poison</v>
      </c>
      <c r="M31" t="str">
        <f>VLOOKUP(Table1[[#This Row],[Competence1]],[1]!Table3[#Data],3,FALSE)</f>
        <v>Physique</v>
      </c>
      <c r="N31" s="1">
        <f>VLOOKUP(Table1[[#This Row],[Competence1]],[1]!Table3[#Data],4,FALSE)</f>
        <v>2</v>
      </c>
      <c r="O31">
        <f>VLOOKUP(Table1[[#This Row],[Competence1]],[1]!Table3[#Data],5,FALSE)</f>
        <v>6</v>
      </c>
      <c r="P31" s="5" t="str">
        <f>VLOOKUP(Table1[[#This Row],[Competence1]],[1]!Table3[#Data],6,FALSE)</f>
        <v>Un dard toxique qui transperce l'ennemi. Empoisonne avec une precision de 2. Le poison fait perdre 6 PV chaque tour</v>
      </c>
      <c r="Q31" t="s">
        <v>456</v>
      </c>
      <c r="R31" t="str">
        <f>VLOOKUP(Table1[[#This Row],[Competence2]],[1]!Table3[#Data],2,FALSE)</f>
        <v>Normal</v>
      </c>
      <c r="S31" t="str">
        <f>VLOOKUP(Table1[[#This Row],[Competence2]],[1]!Table3[#Data],3,FALSE)</f>
        <v>Physique</v>
      </c>
      <c r="T31">
        <f>VLOOKUP(Table1[[#This Row],[Competence2]],[1]!Table3[#Data],4,FALSE)</f>
        <v>4</v>
      </c>
      <c r="U31">
        <f>VLOOKUP(Table1[[#This Row],[Competence2]],[1]!Table3[#Data],5,FALSE)</f>
        <v>6</v>
      </c>
      <c r="V31" s="5" t="str">
        <f>VLOOKUP(Table1[[#This Row],[Competence2]],[1]!Table3[#Data],6,FALSE)</f>
        <v>Lacère l'ennemi avec des griffes acérées pour lui infliger des dégâts.</v>
      </c>
      <c r="W31" t="s">
        <v>1174</v>
      </c>
      <c r="X31" s="2">
        <v>1</v>
      </c>
      <c r="Y31" s="3" t="s">
        <v>1336</v>
      </c>
      <c r="Z31" s="2">
        <v>1</v>
      </c>
      <c r="AA31" s="2">
        <v>1</v>
      </c>
      <c r="AB31" s="2">
        <v>1</v>
      </c>
      <c r="AC31" s="3" t="s">
        <v>1336</v>
      </c>
      <c r="AD31" s="2">
        <v>1</v>
      </c>
      <c r="AE31" s="2">
        <v>1</v>
      </c>
      <c r="AF31" s="3" t="s">
        <v>1336</v>
      </c>
      <c r="AG31" s="2">
        <v>1</v>
      </c>
      <c r="AH31" s="3" t="s">
        <v>1336</v>
      </c>
      <c r="AI31" s="3" t="s">
        <v>1336</v>
      </c>
      <c r="AJ31" s="2">
        <v>2</v>
      </c>
      <c r="AK31" s="2">
        <v>1</v>
      </c>
      <c r="AL31" s="2">
        <v>2</v>
      </c>
      <c r="AM31" s="2">
        <v>1</v>
      </c>
      <c r="AN31" s="3">
        <v>1</v>
      </c>
      <c r="AO31" s="2">
        <v>1</v>
      </c>
      <c r="AP31" s="4" t="str">
        <f>IF(Table1[[#This Row],[Competence2]]="Empty","1-6","1-3")</f>
        <v>1-3</v>
      </c>
      <c r="AQ31" s="4" t="str">
        <f>IF(Table1[[#This Row],[Competence2]]="Empty","","4-6")</f>
        <v>4-6</v>
      </c>
      <c r="AR31" t="s">
        <v>1438</v>
      </c>
      <c r="AS31" t="s">
        <v>1176</v>
      </c>
      <c r="AT31" s="5" t="s">
        <v>1493</v>
      </c>
      <c r="AU31" s="5">
        <v>30</v>
      </c>
      <c r="AV31" s="5" t="s">
        <v>1039</v>
      </c>
      <c r="AW31" s="13">
        <v>1</v>
      </c>
      <c r="AX31" s="5" t="str">
        <f>VLOOKUP(Table1[[#This Row],[Name]],Table3[],1,FALSE)</f>
        <v>Nidorina</v>
      </c>
      <c r="AY31" s="5"/>
    </row>
    <row r="32" spans="1:51" x14ac:dyDescent="0.2">
      <c r="A32" s="7" t="s">
        <v>1176</v>
      </c>
      <c r="B32" s="1" t="s">
        <v>77</v>
      </c>
      <c r="C32" t="s">
        <v>70</v>
      </c>
      <c r="D32">
        <v>45</v>
      </c>
      <c r="E32">
        <v>19</v>
      </c>
      <c r="F32">
        <v>8</v>
      </c>
      <c r="G32">
        <v>8</v>
      </c>
      <c r="H32">
        <v>7</v>
      </c>
      <c r="I32">
        <v>8</v>
      </c>
      <c r="J32">
        <v>0</v>
      </c>
      <c r="K32" s="13" t="s">
        <v>459</v>
      </c>
      <c r="L32" t="str">
        <f>VLOOKUP(Table1[[#This Row],[Competence1]],[1]!Table3[#Data],2,FALSE)</f>
        <v>Combat</v>
      </c>
      <c r="M32" t="str">
        <f>VLOOKUP(Table1[[#This Row],[Competence1]],[1]!Table3[#Data],3,FALSE)</f>
        <v>Physique</v>
      </c>
      <c r="N32" s="1">
        <f>VLOOKUP(Table1[[#This Row],[Competence1]],[1]!Table3[#Data],4,FALSE)</f>
        <v>12</v>
      </c>
      <c r="O32">
        <f>VLOOKUP(Table1[[#This Row],[Competence1]],[1]!Table3[#Data],5,FALSE)</f>
        <v>6</v>
      </c>
      <c r="P32" s="5" t="str">
        <f>VLOOKUP(Table1[[#This Row],[Competence1]],[1]!Table3[#Data],6,FALSE)</f>
        <v>Une attaque puissante, mais qui baisse l'Attaque et la Défense du lanceur de 1 niveau.</v>
      </c>
      <c r="Q32" t="s">
        <v>474</v>
      </c>
      <c r="R32" t="str">
        <f>VLOOKUP(Table1[[#This Row],[Competence2]],[1]!Table3[#Data],2,FALSE)</f>
        <v>Poison</v>
      </c>
      <c r="S32" t="str">
        <f>VLOOKUP(Table1[[#This Row],[Competence2]],[1]!Table3[#Data],3,FALSE)</f>
        <v>Physique</v>
      </c>
      <c r="T32">
        <f>VLOOKUP(Table1[[#This Row],[Competence2]],[1]!Table3[#Data],4,FALSE)</f>
        <v>2</v>
      </c>
      <c r="U32">
        <f>VLOOKUP(Table1[[#This Row],[Competence2]],[1]!Table3[#Data],5,FALSE)</f>
        <v>6</v>
      </c>
      <c r="V32" s="5" t="str">
        <f>VLOOKUP(Table1[[#This Row],[Competence2]],[1]!Table3[#Data],6,FALSE)</f>
        <v>Un dard toxique qui transperce l'ennemi. Empoisonne avec une precision de 2. Le poison fait perdre 6 PV chaque tour</v>
      </c>
      <c r="W32" t="s">
        <v>1177</v>
      </c>
      <c r="X32" s="2">
        <v>1</v>
      </c>
      <c r="Y32" s="3" t="s">
        <v>1336</v>
      </c>
      <c r="Z32" s="2">
        <v>1</v>
      </c>
      <c r="AA32" s="2">
        <v>2</v>
      </c>
      <c r="AB32" s="2">
        <v>0</v>
      </c>
      <c r="AC32" s="3" t="s">
        <v>1336</v>
      </c>
      <c r="AD32" s="2">
        <v>1</v>
      </c>
      <c r="AE32" s="2">
        <v>2</v>
      </c>
      <c r="AF32" s="3" t="s">
        <v>1336</v>
      </c>
      <c r="AG32" s="2">
        <v>1</v>
      </c>
      <c r="AH32" s="2">
        <v>1</v>
      </c>
      <c r="AI32" s="3" t="s">
        <v>1337</v>
      </c>
      <c r="AJ32" s="2">
        <v>2</v>
      </c>
      <c r="AK32" s="3" t="s">
        <v>1336</v>
      </c>
      <c r="AL32" s="2">
        <v>2</v>
      </c>
      <c r="AM32" s="2">
        <v>1</v>
      </c>
      <c r="AN32" s="3">
        <v>1</v>
      </c>
      <c r="AO32" s="2">
        <v>1</v>
      </c>
      <c r="AP32" s="4" t="str">
        <f>IF(Table1[[#This Row],[Competence2]]="Empty","1-6","1-3")</f>
        <v>1-3</v>
      </c>
      <c r="AQ32" s="4" t="str">
        <f>IF(Table1[[#This Row],[Competence2]]="Empty","","4-6")</f>
        <v>4-6</v>
      </c>
      <c r="AR32" s="22" t="s">
        <v>2073</v>
      </c>
      <c r="AS32"/>
      <c r="AT32" s="5" t="s">
        <v>1494</v>
      </c>
      <c r="AU32" s="5">
        <v>31</v>
      </c>
      <c r="AV32" s="5" t="s">
        <v>1175</v>
      </c>
      <c r="AW32" s="13">
        <v>2</v>
      </c>
      <c r="AX32" s="5" t="str">
        <f>VLOOKUP(Table1[[#This Row],[Name]],Table3[],1,FALSE)</f>
        <v>Nidoqueen</v>
      </c>
      <c r="AY32" s="5"/>
    </row>
    <row r="33" spans="1:51" x14ac:dyDescent="0.2">
      <c r="A33" s="7" t="s">
        <v>1178</v>
      </c>
      <c r="B33" s="1" t="s">
        <v>77</v>
      </c>
      <c r="C33" t="s">
        <v>77</v>
      </c>
      <c r="D33">
        <v>23</v>
      </c>
      <c r="E33">
        <v>12</v>
      </c>
      <c r="F33">
        <v>5</v>
      </c>
      <c r="G33">
        <v>4</v>
      </c>
      <c r="H33">
        <v>4</v>
      </c>
      <c r="I33">
        <v>4</v>
      </c>
      <c r="J33">
        <v>4</v>
      </c>
      <c r="K33" s="13" t="s">
        <v>1346</v>
      </c>
      <c r="L33" t="str">
        <f>VLOOKUP(Table1[[#This Row],[Competence1]],[1]!Table3[#Data],2,FALSE)</f>
        <v>Normal</v>
      </c>
      <c r="M33" t="str">
        <f>VLOOKUP(Table1[[#This Row],[Competence1]],[1]!Table3[#Data],3,FALSE)</f>
        <v>Statut</v>
      </c>
      <c r="N33" s="1">
        <f>VLOOKUP(Table1[[#This Row],[Competence1]],[1]!Table3[#Data],4,FALSE)</f>
        <v>0</v>
      </c>
      <c r="O33">
        <f>VLOOKUP(Table1[[#This Row],[Competence1]],[1]!Table3[#Data],5,FALSE)</f>
        <v>6</v>
      </c>
      <c r="P33" s="5" t="str">
        <f>VLOOKUP(Table1[[#This Row],[Competence1]],[1]!Table3[#Data],6,FALSE)</f>
        <v>Le lanceur fait les gros yeux à l'ennemi pour l'intimider et baisser sa Défense de 1 niveau.</v>
      </c>
      <c r="Q33" t="s">
        <v>527</v>
      </c>
      <c r="R33" t="str">
        <f>VLOOKUP(Table1[[#This Row],[Competence2]],[1]!Table3[#Data],2,FALSE)</f>
        <v>Vol</v>
      </c>
      <c r="S33" t="str">
        <f>VLOOKUP(Table1[[#This Row],[Competence2]],[1]!Table3[#Data],3,FALSE)</f>
        <v>Physique</v>
      </c>
      <c r="T33">
        <f>VLOOKUP(Table1[[#This Row],[Competence2]],[1]!Table3[#Data],4,FALSE)</f>
        <v>4</v>
      </c>
      <c r="U33">
        <f>VLOOKUP(Table1[[#This Row],[Competence2]],[1]!Table3[#Data],5,FALSE)</f>
        <v>6</v>
      </c>
      <c r="V33" s="5" t="str">
        <f>VLOOKUP(Table1[[#This Row],[Competence2]],[1]!Table3[#Data],6,FALSE)</f>
        <v>Frappe l'ennemi d'un bec pointu ou d'une corne pour infliger des dégâts.</v>
      </c>
      <c r="W33" t="s">
        <v>1179</v>
      </c>
      <c r="X33" s="3">
        <v>1</v>
      </c>
      <c r="Y33" s="3" t="s">
        <v>1336</v>
      </c>
      <c r="Z33" s="2">
        <v>1</v>
      </c>
      <c r="AA33" s="2">
        <v>1</v>
      </c>
      <c r="AB33" s="2">
        <v>1</v>
      </c>
      <c r="AC33" s="3" t="s">
        <v>1336</v>
      </c>
      <c r="AD33" s="3">
        <v>1</v>
      </c>
      <c r="AE33" s="3">
        <v>1</v>
      </c>
      <c r="AF33" s="3" t="s">
        <v>1336</v>
      </c>
      <c r="AG33" s="2">
        <v>1</v>
      </c>
      <c r="AH33" s="3" t="s">
        <v>1336</v>
      </c>
      <c r="AI33" s="3" t="s">
        <v>1336</v>
      </c>
      <c r="AJ33" s="2">
        <v>2</v>
      </c>
      <c r="AK33" s="2">
        <v>1</v>
      </c>
      <c r="AL33" s="2">
        <v>2</v>
      </c>
      <c r="AM33" s="2">
        <v>1</v>
      </c>
      <c r="AN33" s="2">
        <v>1</v>
      </c>
      <c r="AO33" s="2">
        <v>1</v>
      </c>
      <c r="AP33" s="4" t="str">
        <f>IF(Table1[[#This Row],[Competence2]]="Empty","1-6","1-3")</f>
        <v>1-3</v>
      </c>
      <c r="AQ33" s="4" t="str">
        <f>IF(Table1[[#This Row],[Competence2]]="Empty","","4-6")</f>
        <v>4-6</v>
      </c>
      <c r="AR33" t="s">
        <v>1436</v>
      </c>
      <c r="AS33" t="s">
        <v>1180</v>
      </c>
      <c r="AT33" s="5" t="s">
        <v>1495</v>
      </c>
      <c r="AU33" s="5">
        <v>32</v>
      </c>
      <c r="AV33" s="5" t="s">
        <v>1039</v>
      </c>
      <c r="AW33" s="13">
        <v>0</v>
      </c>
      <c r="AX33" s="5" t="str">
        <f>VLOOKUP(Table1[[#This Row],[Name]],Table3[],1,FALSE)</f>
        <v>Nidoran♂</v>
      </c>
      <c r="AY33" s="5"/>
    </row>
    <row r="34" spans="1:51" x14ac:dyDescent="0.2">
      <c r="A34" s="7" t="s">
        <v>1180</v>
      </c>
      <c r="B34" s="1" t="s">
        <v>77</v>
      </c>
      <c r="C34" t="s">
        <v>77</v>
      </c>
      <c r="D34">
        <v>30</v>
      </c>
      <c r="E34">
        <v>16</v>
      </c>
      <c r="F34">
        <v>7</v>
      </c>
      <c r="G34">
        <v>5</v>
      </c>
      <c r="H34">
        <v>5</v>
      </c>
      <c r="I34">
        <v>5</v>
      </c>
      <c r="J34">
        <v>2</v>
      </c>
      <c r="K34" s="13" t="s">
        <v>1346</v>
      </c>
      <c r="L34" t="str">
        <f>VLOOKUP(Table1[[#This Row],[Competence1]],[1]!Table3[#Data],2,FALSE)</f>
        <v>Normal</v>
      </c>
      <c r="M34" t="str">
        <f>VLOOKUP(Table1[[#This Row],[Competence1]],[1]!Table3[#Data],3,FALSE)</f>
        <v>Statut</v>
      </c>
      <c r="N34" s="1">
        <f>VLOOKUP(Table1[[#This Row],[Competence1]],[1]!Table3[#Data],4,FALSE)</f>
        <v>0</v>
      </c>
      <c r="O34">
        <f>VLOOKUP(Table1[[#This Row],[Competence1]],[1]!Table3[#Data],5,FALSE)</f>
        <v>6</v>
      </c>
      <c r="P34" s="5" t="str">
        <f>VLOOKUP(Table1[[#This Row],[Competence1]],[1]!Table3[#Data],6,FALSE)</f>
        <v>Le lanceur fait les gros yeux à l'ennemi pour l'intimider et baisser sa Défense de 1 niveau.</v>
      </c>
      <c r="Q34" t="s">
        <v>474</v>
      </c>
      <c r="R34" t="str">
        <f>VLOOKUP(Table1[[#This Row],[Competence2]],[1]!Table3[#Data],2,FALSE)</f>
        <v>Poison</v>
      </c>
      <c r="S34" t="str">
        <f>VLOOKUP(Table1[[#This Row],[Competence2]],[1]!Table3[#Data],3,FALSE)</f>
        <v>Physique</v>
      </c>
      <c r="T34">
        <f>VLOOKUP(Table1[[#This Row],[Competence2]],[1]!Table3[#Data],4,FALSE)</f>
        <v>2</v>
      </c>
      <c r="U34">
        <f>VLOOKUP(Table1[[#This Row],[Competence2]],[1]!Table3[#Data],5,FALSE)</f>
        <v>6</v>
      </c>
      <c r="V34" s="5" t="str">
        <f>VLOOKUP(Table1[[#This Row],[Competence2]],[1]!Table3[#Data],6,FALSE)</f>
        <v>Un dard toxique qui transperce l'ennemi. Empoisonne avec une precision de 2. Le poison fait perdre 6 PV chaque tour</v>
      </c>
      <c r="W34" t="s">
        <v>1181</v>
      </c>
      <c r="X34" s="3">
        <v>1</v>
      </c>
      <c r="Y34" s="3" t="s">
        <v>1336</v>
      </c>
      <c r="Z34" s="2">
        <v>1</v>
      </c>
      <c r="AA34" s="2">
        <v>1</v>
      </c>
      <c r="AB34" s="2">
        <v>1</v>
      </c>
      <c r="AC34" s="3" t="s">
        <v>1336</v>
      </c>
      <c r="AD34" s="3">
        <v>1</v>
      </c>
      <c r="AE34" s="3">
        <v>1</v>
      </c>
      <c r="AF34" s="3" t="s">
        <v>1336</v>
      </c>
      <c r="AG34" s="2">
        <v>1</v>
      </c>
      <c r="AH34" s="3" t="s">
        <v>1336</v>
      </c>
      <c r="AI34" s="3" t="s">
        <v>1336</v>
      </c>
      <c r="AJ34" s="2">
        <v>2</v>
      </c>
      <c r="AK34" s="2">
        <v>1</v>
      </c>
      <c r="AL34" s="2">
        <v>2</v>
      </c>
      <c r="AM34" s="2">
        <v>1</v>
      </c>
      <c r="AN34" s="2">
        <v>1</v>
      </c>
      <c r="AO34" s="2">
        <v>1</v>
      </c>
      <c r="AP34" s="4" t="str">
        <f>IF(Table1[[#This Row],[Competence2]]="Empty","1-6","1-3")</f>
        <v>1-3</v>
      </c>
      <c r="AQ34" s="4" t="str">
        <f>IF(Table1[[#This Row],[Competence2]]="Empty","","4-6")</f>
        <v>4-6</v>
      </c>
      <c r="AR34" t="s">
        <v>1438</v>
      </c>
      <c r="AS34" t="s">
        <v>1182</v>
      </c>
      <c r="AT34" s="5" t="s">
        <v>1496</v>
      </c>
      <c r="AU34" s="5">
        <v>33</v>
      </c>
      <c r="AV34" s="5" t="s">
        <v>1039</v>
      </c>
      <c r="AW34" s="13">
        <v>1</v>
      </c>
      <c r="AX34" s="5" t="str">
        <f>VLOOKUP(Table1[[#This Row],[Name]],Table3[],1,FALSE)</f>
        <v>Nidorino</v>
      </c>
      <c r="AY34" s="5"/>
    </row>
    <row r="35" spans="1:51" x14ac:dyDescent="0.2">
      <c r="A35" s="7" t="s">
        <v>1182</v>
      </c>
      <c r="B35" s="1" t="s">
        <v>77</v>
      </c>
      <c r="C35" t="s">
        <v>70</v>
      </c>
      <c r="D35">
        <v>40</v>
      </c>
      <c r="E35">
        <v>21</v>
      </c>
      <c r="F35">
        <v>9</v>
      </c>
      <c r="G35">
        <v>7</v>
      </c>
      <c r="H35">
        <v>8</v>
      </c>
      <c r="I35">
        <v>7</v>
      </c>
      <c r="J35">
        <v>0</v>
      </c>
      <c r="K35" s="13" t="s">
        <v>1390</v>
      </c>
      <c r="L35" t="str">
        <f>VLOOKUP(Table1[[#This Row],[Competence1]],[1]!Table3[#Data],2,FALSE)</f>
        <v>Insecte</v>
      </c>
      <c r="M35" t="str">
        <f>VLOOKUP(Table1[[#This Row],[Competence1]],[1]!Table3[#Data],3,FALSE)</f>
        <v>Physique</v>
      </c>
      <c r="N35" s="1">
        <f>VLOOKUP(Table1[[#This Row],[Competence1]],[1]!Table3[#Data],4,FALSE)</f>
        <v>12</v>
      </c>
      <c r="O35">
        <f>VLOOKUP(Table1[[#This Row],[Competence1]],[1]!Table3[#Data],5,FALSE)</f>
        <v>4</v>
      </c>
      <c r="P35" s="5" t="str">
        <f>VLOOKUP(Table1[[#This Row],[Competence1]],[1]!Table3[#Data],6,FALSE)</f>
        <v>Le lanceur utilise ses gigantesques cornes pour charger l'ennemi.</v>
      </c>
      <c r="Q35" t="s">
        <v>474</v>
      </c>
      <c r="R35" t="str">
        <f>VLOOKUP(Table1[[#This Row],[Competence2]],[1]!Table3[#Data],2,FALSE)</f>
        <v>Poison</v>
      </c>
      <c r="S35" t="str">
        <f>VLOOKUP(Table1[[#This Row],[Competence2]],[1]!Table3[#Data],3,FALSE)</f>
        <v>Physique</v>
      </c>
      <c r="T35">
        <f>VLOOKUP(Table1[[#This Row],[Competence2]],[1]!Table3[#Data],4,FALSE)</f>
        <v>2</v>
      </c>
      <c r="U35">
        <f>VLOOKUP(Table1[[#This Row],[Competence2]],[1]!Table3[#Data],5,FALSE)</f>
        <v>6</v>
      </c>
      <c r="V35" s="5" t="str">
        <f>VLOOKUP(Table1[[#This Row],[Competence2]],[1]!Table3[#Data],6,FALSE)</f>
        <v>Un dard toxique qui transperce l'ennemi. Empoisonne avec une precision de 2. Le poison fait perdre 6 PV chaque tour</v>
      </c>
      <c r="W35" t="s">
        <v>1183</v>
      </c>
      <c r="X35" s="2">
        <v>1</v>
      </c>
      <c r="Y35" s="3" t="s">
        <v>1336</v>
      </c>
      <c r="Z35" s="2">
        <v>1</v>
      </c>
      <c r="AA35" s="2">
        <v>2</v>
      </c>
      <c r="AB35" s="2">
        <v>0</v>
      </c>
      <c r="AC35" s="3" t="s">
        <v>1336</v>
      </c>
      <c r="AD35" s="2">
        <v>1</v>
      </c>
      <c r="AE35" s="2">
        <v>2</v>
      </c>
      <c r="AF35" s="3" t="s">
        <v>1336</v>
      </c>
      <c r="AG35" s="2">
        <v>1</v>
      </c>
      <c r="AH35" s="2">
        <v>1</v>
      </c>
      <c r="AI35" s="3" t="s">
        <v>1337</v>
      </c>
      <c r="AJ35" s="2">
        <v>2</v>
      </c>
      <c r="AK35" s="3" t="s">
        <v>1336</v>
      </c>
      <c r="AL35" s="2">
        <v>2</v>
      </c>
      <c r="AM35" s="2">
        <v>1</v>
      </c>
      <c r="AN35" s="3">
        <v>1</v>
      </c>
      <c r="AO35" s="2">
        <v>1</v>
      </c>
      <c r="AP35" s="4" t="str">
        <f>IF(Table1[[#This Row],[Competence2]]="Empty","1-6","1-3")</f>
        <v>1-3</v>
      </c>
      <c r="AQ35" s="4" t="str">
        <f>IF(Table1[[#This Row],[Competence2]]="Empty","","4-6")</f>
        <v>4-6</v>
      </c>
      <c r="AR35" s="22" t="s">
        <v>2073</v>
      </c>
      <c r="AS35" s="5"/>
      <c r="AT35" s="5" t="s">
        <v>1497</v>
      </c>
      <c r="AU35" s="5">
        <v>34</v>
      </c>
      <c r="AV35" s="5" t="s">
        <v>1175</v>
      </c>
      <c r="AW35" s="13">
        <v>2</v>
      </c>
      <c r="AX35" s="5" t="str">
        <f>VLOOKUP(Table1[[#This Row],[Name]],Table3[],1,FALSE)</f>
        <v>Nidoking</v>
      </c>
      <c r="AY35" s="5"/>
    </row>
    <row r="36" spans="1:51" x14ac:dyDescent="0.2">
      <c r="A36" s="7" t="s">
        <v>281</v>
      </c>
      <c r="B36" s="1" t="s">
        <v>146</v>
      </c>
      <c r="C36" t="s">
        <v>146</v>
      </c>
      <c r="D36">
        <v>35</v>
      </c>
      <c r="E36">
        <v>8</v>
      </c>
      <c r="F36">
        <v>4</v>
      </c>
      <c r="G36">
        <v>4</v>
      </c>
      <c r="H36">
        <v>6</v>
      </c>
      <c r="I36">
        <v>6</v>
      </c>
      <c r="J36">
        <v>3</v>
      </c>
      <c r="K36" t="s">
        <v>428</v>
      </c>
      <c r="L36" t="str">
        <f>VLOOKUP(Table1[[#This Row],[Competence1]],[1]!Table3[#Data],2,FALSE)</f>
        <v>Normal</v>
      </c>
      <c r="M36" t="str">
        <f>VLOOKUP(Table1[[#This Row],[Competence1]],[1]!Table3[#Data],3,FALSE)</f>
        <v>Statut</v>
      </c>
      <c r="N36" s="1">
        <f>VLOOKUP(Table1[[#This Row],[Competence1]],[1]!Table3[#Data],4,FALSE)</f>
        <v>0</v>
      </c>
      <c r="O36">
        <f>VLOOKUP(Table1[[#This Row],[Competence1]],[1]!Table3[#Data],5,FALSE)</f>
        <v>0</v>
      </c>
      <c r="P36" s="5" t="str">
        <f>VLOOKUP(Table1[[#This Row],[Competence1]],[1]!Table3[#Data],6,FALSE)</f>
        <v>Met un Pokémon sous le feu des projecteurs et force tout le monde à le viser.</v>
      </c>
      <c r="Q36" t="s">
        <v>1120</v>
      </c>
      <c r="R36" t="str">
        <f>VLOOKUP(Table1[[#This Row],[Competence2]],[1]!Table3[#Data],2,FALSE)</f>
        <v>Fee</v>
      </c>
      <c r="S36" t="str">
        <f>VLOOKUP(Table1[[#This Row],[Competence2]],[1]!Table3[#Data],3,FALSE)</f>
        <v>Special</v>
      </c>
      <c r="T36">
        <f>VLOOKUP(Table1[[#This Row],[Competence2]],[1]!Table3[#Data],4,FALSE)</f>
        <v>4</v>
      </c>
      <c r="U36">
        <f>VLOOKUP(Table1[[#This Row],[Competence2]],[1]!Table3[#Data],5,FALSE)</f>
        <v>0</v>
      </c>
      <c r="V36" s="5" t="str">
        <f>VLOOKUP(Table1[[#This Row],[Competence2]],[1]!Table3[#Data],6,FALSE)</f>
        <v>Laisse s'échapper une voix enchanteresse qui inflige des dégâts psychiques à l'ennemi. Touche à coup sûr.</v>
      </c>
      <c r="W36" t="s">
        <v>855</v>
      </c>
      <c r="X36" s="2">
        <v>2</v>
      </c>
      <c r="Y36" s="3" t="s">
        <v>1336</v>
      </c>
      <c r="Z36" s="2">
        <v>0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3" t="s">
        <v>1336</v>
      </c>
      <c r="AG36" s="2">
        <v>1</v>
      </c>
      <c r="AH36" s="2">
        <v>1</v>
      </c>
      <c r="AI36" s="2">
        <v>2</v>
      </c>
      <c r="AJ36" s="2">
        <v>1</v>
      </c>
      <c r="AK36" s="2">
        <v>1</v>
      </c>
      <c r="AL36" s="2">
        <v>1</v>
      </c>
      <c r="AM36" s="2">
        <v>1</v>
      </c>
      <c r="AN36" s="3" t="s">
        <v>1336</v>
      </c>
      <c r="AO36" s="2">
        <v>1</v>
      </c>
      <c r="AP36" s="4" t="str">
        <f>IF(Table1[[#This Row],[Competence2]]="Empty","1-6","1-3")</f>
        <v>1-3</v>
      </c>
      <c r="AQ36" s="4" t="str">
        <f>IF(Table1[[#This Row],[Competence2]]="Empty","","4-6")</f>
        <v>4-6</v>
      </c>
      <c r="AR36" t="s">
        <v>1438</v>
      </c>
      <c r="AS36" t="s">
        <v>282</v>
      </c>
      <c r="AT36" s="5" t="s">
        <v>1498</v>
      </c>
      <c r="AU36" s="5">
        <v>35</v>
      </c>
      <c r="AV36" s="5" t="s">
        <v>1499</v>
      </c>
      <c r="AW36" s="13">
        <v>0</v>
      </c>
      <c r="AX36" s="5" t="str">
        <f>VLOOKUP(Table1[[#This Row],[Name]],Table3[],1,FALSE)</f>
        <v>Mélofée</v>
      </c>
      <c r="AY36" s="5"/>
    </row>
    <row r="37" spans="1:51" x14ac:dyDescent="0.2">
      <c r="A37" s="7" t="s">
        <v>282</v>
      </c>
      <c r="B37" s="1" t="s">
        <v>146</v>
      </c>
      <c r="C37" t="s">
        <v>146</v>
      </c>
      <c r="D37">
        <v>47</v>
      </c>
      <c r="E37">
        <v>15</v>
      </c>
      <c r="F37">
        <v>7</v>
      </c>
      <c r="G37">
        <v>7</v>
      </c>
      <c r="H37">
        <v>8</v>
      </c>
      <c r="I37">
        <v>9</v>
      </c>
      <c r="J37">
        <v>0</v>
      </c>
      <c r="K37" t="s">
        <v>1451</v>
      </c>
      <c r="L37" t="str">
        <f>VLOOKUP(Table1[[#This Row],[Competence1]],[1]!Table3[#Data],2,FALSE)</f>
        <v>Fee</v>
      </c>
      <c r="M37" t="str">
        <f>VLOOKUP(Table1[[#This Row],[Competence1]],[1]!Table3[#Data],3,FALSE)</f>
        <v>Statut</v>
      </c>
      <c r="N37" s="1">
        <f>VLOOKUP(Table1[[#This Row],[Competence1]],[1]!Table3[#Data],4,FALSE)</f>
        <v>0</v>
      </c>
      <c r="O37">
        <f>VLOOKUP(Table1[[#This Row],[Competence1]],[1]!Table3[#Data],5,FALSE)</f>
        <v>3</v>
      </c>
      <c r="P37" s="5" t="str">
        <f>VLOOKUP(Table1[[#This Row],[Competence1]],[1]!Table3[#Data],6,FALSE)</f>
        <v>Le lanceur envoie un bisou si mignon et désarmant dans la confusion. La confusion est active avec une Precision de 2 et pokemon s'attaque lui-meme.</v>
      </c>
      <c r="Q37" t="s">
        <v>535</v>
      </c>
      <c r="R37" t="str">
        <f>VLOOKUP(Table1[[#This Row],[Competence2]],[1]!Table3[#Data],2,FALSE)</f>
        <v>Normal</v>
      </c>
      <c r="S37" t="str">
        <f>VLOOKUP(Table1[[#This Row],[Competence2]],[1]!Table3[#Data],3,FALSE)</f>
        <v>Statut</v>
      </c>
      <c r="T37">
        <f>VLOOKUP(Table1[[#This Row],[Competence2]],[1]!Table3[#Data],4,FALSE)</f>
        <v>0</v>
      </c>
      <c r="U37">
        <f>VLOOKUP(Table1[[#This Row],[Competence2]],[1]!Table3[#Data],5,FALSE)</f>
        <v>1</v>
      </c>
      <c r="V37" s="5" t="str">
        <f>VLOOKUP(Table1[[#This Row],[Competence2]],[1]!Table3[#Data],6,FALSE)</f>
        <v>Une berceuse plonge l'ennemi dans un profond sommeil. Endormi, le pokemon ne peut attaquer pendant 2 tours.</v>
      </c>
      <c r="W37" t="s">
        <v>856</v>
      </c>
      <c r="X37" s="2">
        <v>2</v>
      </c>
      <c r="Y37" s="3" t="s">
        <v>1336</v>
      </c>
      <c r="Z37" s="2">
        <v>0</v>
      </c>
      <c r="AA37" s="2">
        <v>1</v>
      </c>
      <c r="AB37" s="2">
        <v>1</v>
      </c>
      <c r="AC37" s="3">
        <v>1</v>
      </c>
      <c r="AD37" s="2">
        <v>1</v>
      </c>
      <c r="AE37" s="2">
        <v>1</v>
      </c>
      <c r="AF37" s="3" t="s">
        <v>1336</v>
      </c>
      <c r="AG37" s="2">
        <v>1</v>
      </c>
      <c r="AH37" s="3">
        <v>1</v>
      </c>
      <c r="AI37" s="3">
        <v>2</v>
      </c>
      <c r="AJ37" s="2">
        <v>1</v>
      </c>
      <c r="AK37" s="2">
        <v>1</v>
      </c>
      <c r="AL37" s="2">
        <v>1</v>
      </c>
      <c r="AM37" s="2">
        <v>1</v>
      </c>
      <c r="AN37" s="3" t="s">
        <v>1336</v>
      </c>
      <c r="AO37" s="2">
        <v>1</v>
      </c>
      <c r="AP37" s="4" t="str">
        <f>IF(Table1[[#This Row],[Competence2]]="Empty","1-6","1-3")</f>
        <v>1-3</v>
      </c>
      <c r="AQ37" s="4" t="str">
        <f>IF(Table1[[#This Row],[Competence2]]="Empty","","4-6")</f>
        <v>4-6</v>
      </c>
      <c r="AR37" s="22" t="s">
        <v>2073</v>
      </c>
      <c r="AS37"/>
      <c r="AT37" s="5" t="s">
        <v>1500</v>
      </c>
      <c r="AU37" s="5">
        <v>36</v>
      </c>
      <c r="AV37" s="5" t="s">
        <v>1499</v>
      </c>
      <c r="AW37" s="13">
        <v>1</v>
      </c>
      <c r="AX37" s="5" t="str">
        <f>VLOOKUP(Table1[[#This Row],[Name]],Table3[],1,FALSE)</f>
        <v>Mélodelfe</v>
      </c>
      <c r="AY37" s="5"/>
    </row>
    <row r="38" spans="1:51" x14ac:dyDescent="0.2">
      <c r="A38" s="7" t="s">
        <v>90</v>
      </c>
      <c r="B38" s="1" t="s">
        <v>15</v>
      </c>
      <c r="C38" t="s">
        <v>15</v>
      </c>
      <c r="D38">
        <v>19</v>
      </c>
      <c r="E38">
        <v>16</v>
      </c>
      <c r="F38">
        <v>4</v>
      </c>
      <c r="G38">
        <v>4</v>
      </c>
      <c r="H38">
        <v>5</v>
      </c>
      <c r="I38">
        <v>6</v>
      </c>
      <c r="J38">
        <v>3</v>
      </c>
      <c r="K38" t="s">
        <v>1422</v>
      </c>
      <c r="L38" t="str">
        <f>VLOOKUP(Table1[[#This Row],[Competence1]],[1]!Table3[#Data],2,FALSE)</f>
        <v>Feu</v>
      </c>
      <c r="M38" t="str">
        <f>VLOOKUP(Table1[[#This Row],[Competence1]],[1]!Table3[#Data],3,FALSE)</f>
        <v>Special</v>
      </c>
      <c r="N38" s="1">
        <f>VLOOKUP(Table1[[#This Row],[Competence1]],[1]!Table3[#Data],4,FALSE)</f>
        <v>4</v>
      </c>
      <c r="O38">
        <f>VLOOKUP(Table1[[#This Row],[Competence1]],[1]!Table3[#Data],5,FALSE)</f>
        <v>6</v>
      </c>
      <c r="P38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38" t="s">
        <v>536</v>
      </c>
      <c r="R38" t="str">
        <f>VLOOKUP(Table1[[#This Row],[Competence2]],[1]!Table3[#Data],2,FALSE)</f>
        <v>Normal</v>
      </c>
      <c r="S38" t="str">
        <f>VLOOKUP(Table1[[#This Row],[Competence2]],[1]!Table3[#Data],3,FALSE)</f>
        <v>Statut</v>
      </c>
      <c r="T38">
        <f>VLOOKUP(Table1[[#This Row],[Competence2]],[1]!Table3[#Data],4,FALSE)</f>
        <v>0</v>
      </c>
      <c r="U38">
        <f>VLOOKUP(Table1[[#This Row],[Competence2]],[1]!Table3[#Data],5,FALSE)</f>
        <v>6</v>
      </c>
      <c r="V38" s="5" t="str">
        <f>VLOOKUP(Table1[[#This Row],[Competence2]],[1]!Table3[#Data],6,FALSE)</f>
        <v>Le lanceur remue son adorable queue pour tromper la vigilance de l'ennemi et baisser sa Défense de 1 niveau.</v>
      </c>
      <c r="W38" t="s">
        <v>669</v>
      </c>
      <c r="X38" s="3" t="s">
        <v>1336</v>
      </c>
      <c r="Y38" s="3">
        <v>1</v>
      </c>
      <c r="Z38" s="2">
        <v>1</v>
      </c>
      <c r="AA38" s="2">
        <v>2</v>
      </c>
      <c r="AB38" s="2">
        <v>1</v>
      </c>
      <c r="AC38" s="3" t="s">
        <v>1336</v>
      </c>
      <c r="AD38" s="3" t="s">
        <v>1336</v>
      </c>
      <c r="AE38" s="3" t="s">
        <v>1336</v>
      </c>
      <c r="AF38" s="3" t="s">
        <v>1336</v>
      </c>
      <c r="AG38" s="2">
        <v>1</v>
      </c>
      <c r="AH38" s="3" t="s">
        <v>1336</v>
      </c>
      <c r="AI38" s="3">
        <v>1</v>
      </c>
      <c r="AJ38" s="2">
        <v>1</v>
      </c>
      <c r="AK38" s="2">
        <v>2</v>
      </c>
      <c r="AL38" s="2">
        <v>2</v>
      </c>
      <c r="AM38" s="2">
        <v>1</v>
      </c>
      <c r="AN38" s="2">
        <v>1</v>
      </c>
      <c r="AO38" s="2">
        <v>1</v>
      </c>
      <c r="AP38" s="4" t="str">
        <f>IF(Table1[[#This Row],[Competence2]]="Empty","1-6","1-3")</f>
        <v>1-3</v>
      </c>
      <c r="AQ38" s="4" t="str">
        <f>IF(Table1[[#This Row],[Competence2]]="Empty","","4-6")</f>
        <v>4-6</v>
      </c>
      <c r="AR38" t="s">
        <v>1439</v>
      </c>
      <c r="AS38" t="s">
        <v>91</v>
      </c>
      <c r="AT38" s="5" t="s">
        <v>1501</v>
      </c>
      <c r="AU38" s="5">
        <v>37</v>
      </c>
      <c r="AV38" s="5" t="s">
        <v>1002</v>
      </c>
      <c r="AW38" s="13">
        <v>0</v>
      </c>
      <c r="AX38" s="5" t="str">
        <f>VLOOKUP(Table1[[#This Row],[Name]],Table3[],1,FALSE)</f>
        <v>Goupix</v>
      </c>
      <c r="AY38" s="5"/>
    </row>
    <row r="39" spans="1:51" x14ac:dyDescent="0.2">
      <c r="A39" s="7" t="s">
        <v>91</v>
      </c>
      <c r="B39" s="1" t="s">
        <v>15</v>
      </c>
      <c r="C39" t="s">
        <v>15</v>
      </c>
      <c r="D39">
        <v>36</v>
      </c>
      <c r="E39">
        <v>25</v>
      </c>
      <c r="F39">
        <v>7</v>
      </c>
      <c r="G39">
        <v>7</v>
      </c>
      <c r="H39">
        <v>8</v>
      </c>
      <c r="I39">
        <v>10</v>
      </c>
      <c r="J39">
        <v>1</v>
      </c>
      <c r="K39" t="s">
        <v>1357</v>
      </c>
      <c r="L39" t="str">
        <f>VLOOKUP(Table1[[#This Row],[Competence1]],[1]!Table3[#Data],2,FALSE)</f>
        <v>Feu</v>
      </c>
      <c r="M39" t="str">
        <f>VLOOKUP(Table1[[#This Row],[Competence1]],[1]!Table3[#Data],3,FALSE)</f>
        <v>Special</v>
      </c>
      <c r="N39" s="1">
        <f>VLOOKUP(Table1[[#This Row],[Competence1]],[1]!Table3[#Data],4,FALSE)</f>
        <v>10</v>
      </c>
      <c r="O39">
        <f>VLOOKUP(Table1[[#This Row],[Competence1]],[1]!Table3[#Data],5,FALSE)</f>
        <v>3</v>
      </c>
      <c r="P39" s="5" t="str">
        <f>VLOOKUP(Table1[[#This Row],[Competence1]],[1]!Table3[#Data],6,FALSE)</f>
        <v>Brûle l'ennemi avec une precision de 6 qui réduit son attaque de moitié et fait perdre 3 PV par tour.</v>
      </c>
      <c r="Q39" t="s">
        <v>1114</v>
      </c>
      <c r="R39" t="str">
        <f>VLOOKUP(Table1[[#This Row],[Competence2]],[1]!Table3[#Data],2,FALSE)</f>
        <v>Tenebres</v>
      </c>
      <c r="S39" t="str">
        <f>VLOOKUP(Table1[[#This Row],[Competence2]],[1]!Table3[#Data],3,FALSE)</f>
        <v>Statut</v>
      </c>
      <c r="T39">
        <f>VLOOKUP(Table1[[#This Row],[Competence2]],[1]!Table3[#Data],4,FALSE)</f>
        <v>0</v>
      </c>
      <c r="U39">
        <f>VLOOKUP(Table1[[#This Row],[Competence2]],[1]!Table3[#Data],5,FALSE)</f>
        <v>6</v>
      </c>
      <c r="V39" s="5" t="str">
        <f>VLOOKUP(Table1[[#This Row],[Competence2]],[1]!Table3[#Data],6,FALSE)</f>
        <v>Stimule l'esprit par de mauvaises pensées. Augmente l'Attaque Spéciale du lanceur de 2 niveaux.</v>
      </c>
      <c r="W39" t="s">
        <v>670</v>
      </c>
      <c r="X39" s="3" t="s">
        <v>1336</v>
      </c>
      <c r="Y39" s="3">
        <v>1</v>
      </c>
      <c r="Z39" s="2">
        <v>1</v>
      </c>
      <c r="AA39" s="3">
        <v>2</v>
      </c>
      <c r="AB39" s="3">
        <v>1</v>
      </c>
      <c r="AC39" s="3" t="s">
        <v>1336</v>
      </c>
      <c r="AD39" s="3" t="s">
        <v>1336</v>
      </c>
      <c r="AE39" s="3" t="s">
        <v>1336</v>
      </c>
      <c r="AF39" s="3" t="s">
        <v>1336</v>
      </c>
      <c r="AG39" s="2">
        <v>1</v>
      </c>
      <c r="AH39" s="3" t="s">
        <v>1336</v>
      </c>
      <c r="AI39" s="2">
        <v>1</v>
      </c>
      <c r="AJ39" s="2">
        <v>1</v>
      </c>
      <c r="AK39" s="2">
        <v>2</v>
      </c>
      <c r="AL39" s="2">
        <v>2</v>
      </c>
      <c r="AM39" s="2">
        <v>1</v>
      </c>
      <c r="AN39" s="2">
        <v>1</v>
      </c>
      <c r="AO39" s="2">
        <v>1</v>
      </c>
      <c r="AP39" s="4" t="str">
        <f>IF(Table1[[#This Row],[Competence2]]="Empty","1-6","1-3")</f>
        <v>1-3</v>
      </c>
      <c r="AQ39" s="4" t="str">
        <f>IF(Table1[[#This Row],[Competence2]]="Empty","","4-6")</f>
        <v>4-6</v>
      </c>
      <c r="AR39" s="22" t="s">
        <v>2073</v>
      </c>
      <c r="AS39"/>
      <c r="AT39" s="5" t="s">
        <v>1502</v>
      </c>
      <c r="AU39" s="5">
        <v>38</v>
      </c>
      <c r="AV39" s="5" t="s">
        <v>1002</v>
      </c>
      <c r="AW39" s="13">
        <v>1</v>
      </c>
      <c r="AX39" s="5" t="str">
        <f>VLOOKUP(Table1[[#This Row],[Name]],Table3[],1,FALSE)</f>
        <v>Feunard</v>
      </c>
      <c r="AY39" s="5"/>
    </row>
    <row r="40" spans="1:51" x14ac:dyDescent="0.2">
      <c r="A40" s="7" t="s">
        <v>1184</v>
      </c>
      <c r="B40" s="1" t="s">
        <v>146</v>
      </c>
      <c r="C40" t="s">
        <v>36</v>
      </c>
      <c r="D40">
        <v>57</v>
      </c>
      <c r="E40">
        <v>5</v>
      </c>
      <c r="F40">
        <v>4</v>
      </c>
      <c r="G40">
        <v>2</v>
      </c>
      <c r="H40">
        <v>4</v>
      </c>
      <c r="I40">
        <v>2</v>
      </c>
      <c r="J40">
        <v>3</v>
      </c>
      <c r="K40" t="s">
        <v>535</v>
      </c>
      <c r="L40" t="str">
        <f>VLOOKUP(Table1[[#This Row],[Competence1]],[1]!Table3[#Data],2,FALSE)</f>
        <v>Normal</v>
      </c>
      <c r="M40" t="str">
        <f>VLOOKUP(Table1[[#This Row],[Competence1]],[1]!Table3[#Data],3,FALSE)</f>
        <v>Statut</v>
      </c>
      <c r="N40" s="1">
        <f>VLOOKUP(Table1[[#This Row],[Competence1]],[1]!Table3[#Data],4,FALSE)</f>
        <v>0</v>
      </c>
      <c r="O40">
        <f>VLOOKUP(Table1[[#This Row],[Competence1]],[1]!Table3[#Data],5,FALSE)</f>
        <v>1</v>
      </c>
      <c r="P40" s="5" t="str">
        <f>VLOOKUP(Table1[[#This Row],[Competence1]],[1]!Table3[#Data],6,FALSE)</f>
        <v>Une berceuse plonge l'ennemi dans un profond sommeil. Endormi, le pokemon ne peut attaquer pendant 2 tours.</v>
      </c>
      <c r="Q40" t="s">
        <v>1347</v>
      </c>
      <c r="R40" t="str">
        <f>VLOOKUP(Table1[[#This Row],[Competence2]],[1]!Table3[#Data],2,FALSE)</f>
        <v>Normal</v>
      </c>
      <c r="S40" t="str">
        <f>VLOOKUP(Table1[[#This Row],[Competence2]],[1]!Table3[#Data],3,FALSE)</f>
        <v>Statut</v>
      </c>
      <c r="T40">
        <f>VLOOKUP(Table1[[#This Row],[Competence2]],[1]!Table3[#Data],4,FALSE)</f>
        <v>0</v>
      </c>
      <c r="U40">
        <f>VLOOKUP(Table1[[#This Row],[Competence2]],[1]!Table3[#Data],5,FALSE)</f>
        <v>0</v>
      </c>
      <c r="V40" s="5" t="str">
        <f>VLOOKUP(Table1[[#This Row],[Competence2]],[1]!Table3[#Data],6,FALSE)</f>
        <v>Le lanceur s'enroule pour cacher ses points faibles, ce qui augmente sa Défense de 2 niveaux.</v>
      </c>
      <c r="W40" t="s">
        <v>1185</v>
      </c>
      <c r="X40" s="2">
        <v>2</v>
      </c>
      <c r="Y40" s="3">
        <v>1</v>
      </c>
      <c r="Z40" s="2">
        <v>0</v>
      </c>
      <c r="AA40" s="3">
        <v>1</v>
      </c>
      <c r="AB40" s="3">
        <v>1</v>
      </c>
      <c r="AC40" s="3">
        <v>1</v>
      </c>
      <c r="AD40" s="2">
        <v>1</v>
      </c>
      <c r="AE40" s="2">
        <v>1</v>
      </c>
      <c r="AF40" s="3" t="s">
        <v>1336</v>
      </c>
      <c r="AG40" s="2">
        <v>1</v>
      </c>
      <c r="AH40" s="3">
        <v>1</v>
      </c>
      <c r="AI40" s="2">
        <v>2</v>
      </c>
      <c r="AJ40" s="2">
        <v>1</v>
      </c>
      <c r="AK40" s="2">
        <v>1</v>
      </c>
      <c r="AL40" s="2">
        <v>1</v>
      </c>
      <c r="AM40" s="2">
        <v>0</v>
      </c>
      <c r="AN40" s="3" t="s">
        <v>1336</v>
      </c>
      <c r="AO40" s="2">
        <v>1</v>
      </c>
      <c r="AP40" s="4" t="str">
        <f>IF(Table1[[#This Row],[Competence2]]="Empty","1-6","1-3")</f>
        <v>1-3</v>
      </c>
      <c r="AQ40" s="4" t="str">
        <f>IF(Table1[[#This Row],[Competence2]]="Empty","","4-6")</f>
        <v>4-6</v>
      </c>
      <c r="AR40" t="s">
        <v>1438</v>
      </c>
      <c r="AS40" t="s">
        <v>1186</v>
      </c>
      <c r="AT40" s="5" t="s">
        <v>1503</v>
      </c>
      <c r="AU40" s="5">
        <v>39</v>
      </c>
      <c r="AV40" s="5" t="s">
        <v>1504</v>
      </c>
      <c r="AW40" s="13">
        <v>0</v>
      </c>
      <c r="AX40" s="5" t="str">
        <f>VLOOKUP(Table1[[#This Row],[Name]],Table3[],1,FALSE)</f>
        <v>Rondoudou</v>
      </c>
      <c r="AY40" s="5"/>
    </row>
    <row r="41" spans="1:51" x14ac:dyDescent="0.2">
      <c r="A41" s="7" t="s">
        <v>1186</v>
      </c>
      <c r="B41" s="1" t="s">
        <v>146</v>
      </c>
      <c r="C41" t="s">
        <v>36</v>
      </c>
      <c r="D41">
        <v>70</v>
      </c>
      <c r="E41">
        <v>11</v>
      </c>
      <c r="F41">
        <v>7</v>
      </c>
      <c r="G41">
        <v>4</v>
      </c>
      <c r="H41">
        <v>7</v>
      </c>
      <c r="I41">
        <v>5</v>
      </c>
      <c r="J41">
        <v>1</v>
      </c>
      <c r="K41" t="s">
        <v>1423</v>
      </c>
      <c r="L41" t="str">
        <f>VLOOKUP(Table1[[#This Row],[Competence1]],[1]!Table3[#Data],2,FALSE)</f>
        <v>Normal</v>
      </c>
      <c r="M41" t="str">
        <f>VLOOKUP(Table1[[#This Row],[Competence1]],[1]!Table3[#Data],3,FALSE)</f>
        <v>Physique</v>
      </c>
      <c r="N41" s="1">
        <f>VLOOKUP(Table1[[#This Row],[Competence1]],[1]!Table3[#Data],4,FALSE)</f>
        <v>12</v>
      </c>
      <c r="O41">
        <f>VLOOKUP(Table1[[#This Row],[Competence1]],[1]!Table3[#Data],5,FALSE)</f>
        <v>6</v>
      </c>
      <c r="P41" s="5" t="str">
        <f>VLOOKUP(Table1[[#This Row],[Competence1]],[1]!Table3[#Data],6,FALSE)</f>
        <v>Une charge dangereuse et imprudente. Blesse de 25% des degats infliges.</v>
      </c>
      <c r="Q41" t="s">
        <v>1111</v>
      </c>
      <c r="R41" t="str">
        <f>VLOOKUP(Table1[[#This Row],[Competence2]],[1]!Table3[#Data],2,FALSE)</f>
        <v>Fee</v>
      </c>
      <c r="S41" t="str">
        <f>VLOOKUP(Table1[[#This Row],[Competence2]],[1]!Table3[#Data],3,FALSE)</f>
        <v>Physique</v>
      </c>
      <c r="T41">
        <f>VLOOKUP(Table1[[#This Row],[Competence2]],[1]!Table3[#Data],4,FALSE)</f>
        <v>9</v>
      </c>
      <c r="U41">
        <f>VLOOKUP(Table1[[#This Row],[Competence2]],[1]!Table3[#Data],5,FALSE)</f>
        <v>5</v>
      </c>
      <c r="V41" s="5" t="str">
        <f>VLOOKUP(Table1[[#This Row],[Competence2]],[1]!Table3[#Data],6,FALSE)</f>
        <v>Attaque l'ennemi avec un câlin. Diminue l'Attaque de 1 niveau avec une Precision de 1.</v>
      </c>
      <c r="W41" t="s">
        <v>1187</v>
      </c>
      <c r="X41" s="2">
        <v>2</v>
      </c>
      <c r="Y41" s="3">
        <v>1</v>
      </c>
      <c r="Z41" s="2">
        <v>0</v>
      </c>
      <c r="AA41" s="3">
        <v>1</v>
      </c>
      <c r="AB41" s="3">
        <v>1</v>
      </c>
      <c r="AC41" s="3">
        <v>1</v>
      </c>
      <c r="AD41" s="2">
        <v>1</v>
      </c>
      <c r="AE41" s="2">
        <v>1</v>
      </c>
      <c r="AF41" s="3" t="s">
        <v>1336</v>
      </c>
      <c r="AG41" s="2">
        <v>1</v>
      </c>
      <c r="AH41" s="3">
        <v>1</v>
      </c>
      <c r="AI41" s="2">
        <v>2</v>
      </c>
      <c r="AJ41" s="2">
        <v>1</v>
      </c>
      <c r="AK41" s="2">
        <v>1</v>
      </c>
      <c r="AL41" s="2">
        <v>1</v>
      </c>
      <c r="AM41" s="2">
        <v>0</v>
      </c>
      <c r="AN41" s="3" t="s">
        <v>1336</v>
      </c>
      <c r="AO41" s="2">
        <v>1</v>
      </c>
      <c r="AP41" s="4" t="str">
        <f>IF(Table1[[#This Row],[Competence2]]="Empty","1-6","1-3")</f>
        <v>1-3</v>
      </c>
      <c r="AQ41" s="4" t="str">
        <f>IF(Table1[[#This Row],[Competence2]]="Empty","","4-6")</f>
        <v>4-6</v>
      </c>
      <c r="AR41" s="22" t="s">
        <v>2073</v>
      </c>
      <c r="AS41"/>
      <c r="AT41" s="5" t="s">
        <v>1505</v>
      </c>
      <c r="AU41" s="5">
        <v>40</v>
      </c>
      <c r="AV41" s="5" t="s">
        <v>1504</v>
      </c>
      <c r="AW41" s="13">
        <v>1</v>
      </c>
      <c r="AX41" s="5" t="str">
        <f>VLOOKUP(Table1[[#This Row],[Name]],Table3[],1,FALSE)</f>
        <v>Grodoudou</v>
      </c>
      <c r="AY41" s="5"/>
    </row>
    <row r="42" spans="1:51" x14ac:dyDescent="0.2">
      <c r="A42" s="7" t="s">
        <v>1189</v>
      </c>
      <c r="B42" s="1" t="s">
        <v>77</v>
      </c>
      <c r="C42" t="s">
        <v>30</v>
      </c>
      <c r="D42">
        <v>20</v>
      </c>
      <c r="E42">
        <v>13</v>
      </c>
      <c r="F42">
        <v>4</v>
      </c>
      <c r="G42">
        <v>3</v>
      </c>
      <c r="H42">
        <v>3</v>
      </c>
      <c r="I42">
        <v>4</v>
      </c>
      <c r="J42">
        <v>5</v>
      </c>
      <c r="K42" t="s">
        <v>445</v>
      </c>
      <c r="L42" t="str">
        <f>VLOOKUP(Table1[[#This Row],[Competence1]],[1]!Table3[#Data],2,FALSE)</f>
        <v>Plante</v>
      </c>
      <c r="M42" t="str">
        <f>VLOOKUP(Table1[[#This Row],[Competence1]],[1]!Table3[#Data],3,FALSE)</f>
        <v>Special</v>
      </c>
      <c r="N42" s="1">
        <f>VLOOKUP(Table1[[#This Row],[Competence1]],[1]!Table3[#Data],4,FALSE)</f>
        <v>2</v>
      </c>
      <c r="O42">
        <f>VLOOKUP(Table1[[#This Row],[Competence1]],[1]!Table3[#Data],5,FALSE)</f>
        <v>6</v>
      </c>
      <c r="P42" s="5" t="str">
        <f>VLOOKUP(Table1[[#This Row],[Competence1]],[1]!Table3[#Data],6,FALSE)</f>
        <v>Une attaque qui convertit 50% des dégâts infligés en PV pour le lanceur.</v>
      </c>
      <c r="Q42" t="s">
        <v>545</v>
      </c>
      <c r="R42" t="str">
        <f>VLOOKUP(Table1[[#This Row],[Competence2]],[1]!Table3[#Data],2,FALSE)</f>
        <v>Normal</v>
      </c>
      <c r="S42" t="str">
        <f>VLOOKUP(Table1[[#This Row],[Competence2]],[1]!Table3[#Data],3,FALSE)</f>
        <v>Statut</v>
      </c>
      <c r="T42">
        <f>VLOOKUP(Table1[[#This Row],[Competence2]],[1]!Table3[#Data],4,FALSE)</f>
        <v>0</v>
      </c>
      <c r="U42">
        <f>VLOOKUP(Table1[[#This Row],[Competence2]],[1]!Table3[#Data],5,FALSE)</f>
        <v>3</v>
      </c>
      <c r="V42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42" t="s">
        <v>1190</v>
      </c>
      <c r="X42" s="2">
        <v>1</v>
      </c>
      <c r="Y42" s="3" t="s">
        <v>1337</v>
      </c>
      <c r="Z42" s="2">
        <v>1</v>
      </c>
      <c r="AA42" s="3">
        <v>1</v>
      </c>
      <c r="AB42" s="3">
        <v>2</v>
      </c>
      <c r="AC42" s="3" t="s">
        <v>1336</v>
      </c>
      <c r="AD42" s="2">
        <v>1</v>
      </c>
      <c r="AE42" s="2">
        <v>2</v>
      </c>
      <c r="AF42" s="3" t="s">
        <v>1337</v>
      </c>
      <c r="AG42" s="2">
        <v>1</v>
      </c>
      <c r="AH42" s="3" t="s">
        <v>1337</v>
      </c>
      <c r="AI42" s="3" t="s">
        <v>1336</v>
      </c>
      <c r="AJ42" s="2">
        <v>2</v>
      </c>
      <c r="AK42" s="2">
        <v>2</v>
      </c>
      <c r="AL42" s="3">
        <v>0</v>
      </c>
      <c r="AM42" s="2">
        <v>1</v>
      </c>
      <c r="AN42" s="2">
        <v>1</v>
      </c>
      <c r="AO42" s="2">
        <v>1</v>
      </c>
      <c r="AP42" s="4" t="str">
        <f>IF(Table1[[#This Row],[Competence2]]="Empty","1-6","1-3")</f>
        <v>1-3</v>
      </c>
      <c r="AQ42" s="4" t="str">
        <f>IF(Table1[[#This Row],[Competence2]]="Empty","","4-6")</f>
        <v>4-6</v>
      </c>
      <c r="AR42" t="s">
        <v>1435</v>
      </c>
      <c r="AS42" t="s">
        <v>1191</v>
      </c>
      <c r="AT42" s="5" t="s">
        <v>1507</v>
      </c>
      <c r="AU42" s="5">
        <v>41</v>
      </c>
      <c r="AV42" s="5" t="s">
        <v>1188</v>
      </c>
      <c r="AW42" s="13">
        <v>0</v>
      </c>
      <c r="AX42" s="5" t="str">
        <f>VLOOKUP(Table1[[#This Row],[Name]],Table3[],1,FALSE)</f>
        <v>Nosferapti</v>
      </c>
      <c r="AY42" s="5"/>
    </row>
    <row r="43" spans="1:51" x14ac:dyDescent="0.2">
      <c r="A43" s="7" t="s">
        <v>1191</v>
      </c>
      <c r="B43" s="1" t="s">
        <v>77</v>
      </c>
      <c r="C43" t="s">
        <v>30</v>
      </c>
      <c r="D43">
        <v>37</v>
      </c>
      <c r="E43">
        <v>22</v>
      </c>
      <c r="F43">
        <v>8</v>
      </c>
      <c r="G43">
        <v>7</v>
      </c>
      <c r="H43">
        <v>6</v>
      </c>
      <c r="I43">
        <v>7</v>
      </c>
      <c r="J43">
        <v>1</v>
      </c>
      <c r="K43" t="s">
        <v>1372</v>
      </c>
      <c r="L43" t="str">
        <f>VLOOKUP(Table1[[#This Row],[Competence1]],[1]!Table3[#Data],2,FALSE)</f>
        <v>Spectre</v>
      </c>
      <c r="M43" t="str">
        <f>VLOOKUP(Table1[[#This Row],[Competence1]],[1]!Table3[#Data],3,FALSE)</f>
        <v>Physique</v>
      </c>
      <c r="N43" s="1">
        <f>VLOOKUP(Table1[[#This Row],[Competence1]],[1]!Table3[#Data],4,FALSE)</f>
        <v>3</v>
      </c>
      <c r="O43">
        <f>VLOOKUP(Table1[[#This Row],[Competence1]],[1]!Table3[#Data],5,FALSE)</f>
        <v>6</v>
      </c>
      <c r="P43" s="5" t="str">
        <f>VLOOKUP(Table1[[#This Row],[Competence1]],[1]!Table3[#Data],6,FALSE)</f>
        <v>Le lanceur attaque l'ennemi en poussant un cri terrifiant. Apeure avec une precision de 2 empechant l'adversaire d'attaquer ce tour.</v>
      </c>
      <c r="Q43" t="s">
        <v>445</v>
      </c>
      <c r="R43" t="str">
        <f>VLOOKUP(Table1[[#This Row],[Competence2]],[1]!Table3[#Data],2,FALSE)</f>
        <v>Plante</v>
      </c>
      <c r="S43" t="str">
        <f>VLOOKUP(Table1[[#This Row],[Competence2]],[1]!Table3[#Data],3,FALSE)</f>
        <v>Special</v>
      </c>
      <c r="T43">
        <f>VLOOKUP(Table1[[#This Row],[Competence2]],[1]!Table3[#Data],4,FALSE)</f>
        <v>2</v>
      </c>
      <c r="U43">
        <f>VLOOKUP(Table1[[#This Row],[Competence2]],[1]!Table3[#Data],5,FALSE)</f>
        <v>6</v>
      </c>
      <c r="V43" s="5" t="str">
        <f>VLOOKUP(Table1[[#This Row],[Competence2]],[1]!Table3[#Data],6,FALSE)</f>
        <v>Une attaque qui convertit 50% des dégâts infligés en PV pour le lanceur.</v>
      </c>
      <c r="W43" t="s">
        <v>1192</v>
      </c>
      <c r="X43" s="2">
        <v>1</v>
      </c>
      <c r="Y43" s="3" t="s">
        <v>1337</v>
      </c>
      <c r="Z43" s="2">
        <v>1</v>
      </c>
      <c r="AA43" s="3">
        <v>1</v>
      </c>
      <c r="AB43" s="3">
        <v>2</v>
      </c>
      <c r="AC43" s="3" t="s">
        <v>1336</v>
      </c>
      <c r="AD43" s="2">
        <v>1</v>
      </c>
      <c r="AE43" s="2">
        <v>2</v>
      </c>
      <c r="AF43" s="3" t="s">
        <v>1337</v>
      </c>
      <c r="AG43" s="2">
        <v>1</v>
      </c>
      <c r="AH43" s="3" t="s">
        <v>1337</v>
      </c>
      <c r="AI43" s="3" t="s">
        <v>1336</v>
      </c>
      <c r="AJ43" s="2">
        <v>2</v>
      </c>
      <c r="AK43" s="2">
        <v>2</v>
      </c>
      <c r="AL43" s="3">
        <v>0</v>
      </c>
      <c r="AM43" s="2">
        <v>1</v>
      </c>
      <c r="AN43" s="2">
        <v>1</v>
      </c>
      <c r="AO43" s="2">
        <v>1</v>
      </c>
      <c r="AP43" s="4" t="str">
        <f>IF(Table1[[#This Row],[Competence2]]="Empty","1-6","1-3")</f>
        <v>1-3</v>
      </c>
      <c r="AQ43" s="4" t="str">
        <f>IF(Table1[[#This Row],[Competence2]]="Empty","","4-6")</f>
        <v>4-6</v>
      </c>
      <c r="AR43" t="s">
        <v>1443</v>
      </c>
      <c r="AS43" s="6" t="s">
        <v>1442</v>
      </c>
      <c r="AT43" s="5" t="s">
        <v>1508</v>
      </c>
      <c r="AU43" s="5">
        <v>42</v>
      </c>
      <c r="AV43" s="5" t="s">
        <v>1188</v>
      </c>
      <c r="AW43" s="13">
        <v>1</v>
      </c>
      <c r="AX43" s="5" t="str">
        <f>VLOOKUP(Table1[[#This Row],[Name]],Table3[],1,FALSE)</f>
        <v>Nosferalto</v>
      </c>
      <c r="AY43" s="5"/>
    </row>
    <row r="44" spans="1:51" x14ac:dyDescent="0.2">
      <c r="A44" s="7" t="s">
        <v>76</v>
      </c>
      <c r="B44" s="1" t="s">
        <v>11</v>
      </c>
      <c r="C44" t="s">
        <v>77</v>
      </c>
      <c r="D44">
        <v>22</v>
      </c>
      <c r="E44">
        <v>7</v>
      </c>
      <c r="F44">
        <v>5</v>
      </c>
      <c r="G44">
        <v>5</v>
      </c>
      <c r="H44">
        <v>7</v>
      </c>
      <c r="I44">
        <v>6</v>
      </c>
      <c r="J44">
        <v>5</v>
      </c>
      <c r="K44" t="s">
        <v>445</v>
      </c>
      <c r="L44" t="str">
        <f>VLOOKUP(Table1[[#This Row],[Competence1]],[1]!Table3[#Data],2,FALSE)</f>
        <v>Plante</v>
      </c>
      <c r="M44" t="str">
        <f>VLOOKUP(Table1[[#This Row],[Competence1]],[1]!Table3[#Data],3,FALSE)</f>
        <v>Special</v>
      </c>
      <c r="N44" s="1">
        <f>VLOOKUP(Table1[[#This Row],[Competence1]],[1]!Table3[#Data],4,FALSE)</f>
        <v>2</v>
      </c>
      <c r="O44">
        <f>VLOOKUP(Table1[[#This Row],[Competence1]],[1]!Table3[#Data],5,FALSE)</f>
        <v>6</v>
      </c>
      <c r="P44" s="5" t="str">
        <f>VLOOKUP(Table1[[#This Row],[Competence1]],[1]!Table3[#Data],6,FALSE)</f>
        <v>Une attaque qui convertit 50% des dégâts infligés en PV pour le lanceur.</v>
      </c>
      <c r="Q44" t="s">
        <v>506</v>
      </c>
      <c r="R44" t="str">
        <f>VLOOKUP(Table1[[#This Row],[Competence2]],[1]!Table3[#Data],2,FALSE)</f>
        <v>Normal</v>
      </c>
      <c r="S44" t="str">
        <f>VLOOKUP(Table1[[#This Row],[Competence2]],[1]!Table3[#Data],3,FALSE)</f>
        <v>Statut</v>
      </c>
      <c r="T44">
        <f>VLOOKUP(Table1[[#This Row],[Competence2]],[1]!Table3[#Data],4,FALSE)</f>
        <v>0</v>
      </c>
      <c r="U44">
        <f>VLOOKUP(Table1[[#This Row],[Competence2]],[1]!Table3[#Data],5,FALSE)</f>
        <v>0</v>
      </c>
      <c r="V44" s="5" t="str">
        <f>VLOOKUP(Table1[[#This Row],[Competence2]],[1]!Table3[#Data],6,FALSE)</f>
        <v>Le corps du lanceur se développe. Augmente l'Attaque et l'Attaque Spéciale de 1 niveau</v>
      </c>
      <c r="W44" t="s">
        <v>656</v>
      </c>
      <c r="X44" s="2">
        <v>1</v>
      </c>
      <c r="Y44" s="3" t="s">
        <v>1336</v>
      </c>
      <c r="Z44" s="2">
        <v>1</v>
      </c>
      <c r="AA44" s="3" t="s">
        <v>1336</v>
      </c>
      <c r="AB44" s="3" t="s">
        <v>1336</v>
      </c>
      <c r="AC44" s="3" t="s">
        <v>1336</v>
      </c>
      <c r="AD44" s="2">
        <v>2</v>
      </c>
      <c r="AE44" s="2">
        <v>2</v>
      </c>
      <c r="AF44" s="3">
        <v>1</v>
      </c>
      <c r="AG44" s="2">
        <v>1</v>
      </c>
      <c r="AH44" s="3" t="s">
        <v>1337</v>
      </c>
      <c r="AI44" s="3">
        <v>1</v>
      </c>
      <c r="AJ44" s="2">
        <v>2</v>
      </c>
      <c r="AK44" s="2">
        <v>1</v>
      </c>
      <c r="AL44" s="2">
        <v>1</v>
      </c>
      <c r="AM44" s="2">
        <v>1</v>
      </c>
      <c r="AN44" s="2">
        <v>1</v>
      </c>
      <c r="AO44" s="2">
        <v>2</v>
      </c>
      <c r="AP44" s="4" t="str">
        <f>IF(Table1[[#This Row],[Competence2]]="Empty","1-6","1-3")</f>
        <v>1-3</v>
      </c>
      <c r="AQ44" s="4" t="str">
        <f>IF(Table1[[#This Row],[Competence2]]="Empty","","4-6")</f>
        <v>4-6</v>
      </c>
      <c r="AR44" t="s">
        <v>1435</v>
      </c>
      <c r="AS44" t="s">
        <v>78</v>
      </c>
      <c r="AT44" s="5" t="s">
        <v>1509</v>
      </c>
      <c r="AU44" s="5">
        <v>43</v>
      </c>
      <c r="AV44" s="5" t="s">
        <v>1014</v>
      </c>
      <c r="AW44" s="13">
        <v>0</v>
      </c>
      <c r="AX44" s="5" t="str">
        <f>VLOOKUP(Table1[[#This Row],[Name]],Table3[],1,FALSE)</f>
        <v>Mystherbe</v>
      </c>
      <c r="AY44" s="5"/>
    </row>
    <row r="45" spans="1:51" x14ac:dyDescent="0.2">
      <c r="A45" s="7" t="s">
        <v>78</v>
      </c>
      <c r="B45" s="1" t="s">
        <v>11</v>
      </c>
      <c r="C45" t="s">
        <v>77</v>
      </c>
      <c r="D45">
        <v>30</v>
      </c>
      <c r="E45">
        <v>10</v>
      </c>
      <c r="F45">
        <v>6</v>
      </c>
      <c r="G45">
        <v>7</v>
      </c>
      <c r="H45">
        <v>8</v>
      </c>
      <c r="I45">
        <v>7</v>
      </c>
      <c r="J45">
        <v>2</v>
      </c>
      <c r="K45" t="s">
        <v>1296</v>
      </c>
      <c r="L45" t="str">
        <f>VLOOKUP(Table1[[#This Row],[Competence1]],[1]!Table3[#Data],2,FALSE)</f>
        <v>Fee</v>
      </c>
      <c r="M45" t="str">
        <f>VLOOKUP(Table1[[#This Row],[Competence1]],[1]!Table3[#Data],3,FALSE)</f>
        <v>Special</v>
      </c>
      <c r="N45" s="1">
        <f>VLOOKUP(Table1[[#This Row],[Competence1]],[1]!Table3[#Data],4,FALSE)</f>
        <v>5</v>
      </c>
      <c r="O45">
        <f>VLOOKUP(Table1[[#This Row],[Competence1]],[1]!Table3[#Data],5,FALSE)</f>
        <v>6</v>
      </c>
      <c r="P45" s="5" t="str">
        <f>VLOOKUP(Table1[[#This Row],[Competence1]],[1]!Table3[#Data],6,FALSE)</f>
        <v>Aspire la force vitale de l'ennemi par un baiser. Rend au lanceur 75% des dégâts infligés.</v>
      </c>
      <c r="Q45" t="s">
        <v>506</v>
      </c>
      <c r="R45" t="str">
        <f>VLOOKUP(Table1[[#This Row],[Competence2]],[1]!Table3[#Data],2,FALSE)</f>
        <v>Normal</v>
      </c>
      <c r="S45" t="str">
        <f>VLOOKUP(Table1[[#This Row],[Competence2]],[1]!Table3[#Data],3,FALSE)</f>
        <v>Statut</v>
      </c>
      <c r="T45">
        <f>VLOOKUP(Table1[[#This Row],[Competence2]],[1]!Table3[#Data],4,FALSE)</f>
        <v>0</v>
      </c>
      <c r="U45">
        <f>VLOOKUP(Table1[[#This Row],[Competence2]],[1]!Table3[#Data],5,FALSE)</f>
        <v>0</v>
      </c>
      <c r="V45" s="5" t="str">
        <f>VLOOKUP(Table1[[#This Row],[Competence2]],[1]!Table3[#Data],6,FALSE)</f>
        <v>Le corps du lanceur se développe. Augmente l'Attaque et l'Attaque Spéciale de 1 niveau</v>
      </c>
      <c r="W45" t="s">
        <v>657</v>
      </c>
      <c r="X45" s="2">
        <v>1</v>
      </c>
      <c r="Y45" s="3" t="s">
        <v>1336</v>
      </c>
      <c r="Z45" s="2">
        <v>1</v>
      </c>
      <c r="AA45" s="3" t="s">
        <v>1336</v>
      </c>
      <c r="AB45" s="3" t="s">
        <v>1336</v>
      </c>
      <c r="AC45" s="3" t="s">
        <v>1336</v>
      </c>
      <c r="AD45" s="2">
        <v>2</v>
      </c>
      <c r="AE45" s="2">
        <v>2</v>
      </c>
      <c r="AF45" s="3">
        <v>1</v>
      </c>
      <c r="AG45" s="2">
        <v>1</v>
      </c>
      <c r="AH45" s="3" t="s">
        <v>1337</v>
      </c>
      <c r="AI45" s="3">
        <v>1</v>
      </c>
      <c r="AJ45" s="2">
        <v>2</v>
      </c>
      <c r="AK45" s="2">
        <v>1</v>
      </c>
      <c r="AL45" s="2">
        <v>1</v>
      </c>
      <c r="AM45" s="2">
        <v>1</v>
      </c>
      <c r="AN45" s="2">
        <v>1</v>
      </c>
      <c r="AO45" s="2">
        <v>2</v>
      </c>
      <c r="AP45" s="4" t="str">
        <f>IF(Table1[[#This Row],[Competence2]]="Empty","1-6","1-3")</f>
        <v>1-3</v>
      </c>
      <c r="AQ45" s="4" t="str">
        <f>IF(Table1[[#This Row],[Competence2]]="Empty","","4-6")</f>
        <v>4-6</v>
      </c>
      <c r="AR45" t="s">
        <v>1441</v>
      </c>
      <c r="AS45" t="s">
        <v>79</v>
      </c>
      <c r="AT45" s="5" t="s">
        <v>1510</v>
      </c>
      <c r="AU45" s="5">
        <v>44</v>
      </c>
      <c r="AV45" s="5" t="s">
        <v>1014</v>
      </c>
      <c r="AW45" s="13">
        <v>1</v>
      </c>
      <c r="AX45" s="5" t="str">
        <f>VLOOKUP(Table1[[#This Row],[Name]],Table3[],1,FALSE)</f>
        <v>Ortide</v>
      </c>
      <c r="AY45" s="5"/>
    </row>
    <row r="46" spans="1:51" x14ac:dyDescent="0.2">
      <c r="A46" s="7" t="s">
        <v>79</v>
      </c>
      <c r="B46" s="1" t="s">
        <v>11</v>
      </c>
      <c r="C46" t="s">
        <v>77</v>
      </c>
      <c r="D46">
        <v>37</v>
      </c>
      <c r="E46">
        <v>12</v>
      </c>
      <c r="F46">
        <v>8</v>
      </c>
      <c r="G46">
        <v>8</v>
      </c>
      <c r="H46">
        <v>10</v>
      </c>
      <c r="I46">
        <v>9</v>
      </c>
      <c r="J46">
        <v>0</v>
      </c>
      <c r="K46" t="s">
        <v>1391</v>
      </c>
      <c r="L46" t="str">
        <f>VLOOKUP(Table1[[#This Row],[Competence1]],[1]!Table3[#Data],2,FALSE)</f>
        <v>Plante</v>
      </c>
      <c r="M46" t="str">
        <f>VLOOKUP(Table1[[#This Row],[Competence1]],[1]!Table3[#Data],3,FALSE)</f>
        <v>Special</v>
      </c>
      <c r="N46" s="1">
        <f>VLOOKUP(Table1[[#This Row],[Competence1]],[1]!Table3[#Data],4,FALSE)</f>
        <v>4</v>
      </c>
      <c r="O46">
        <f>VLOOKUP(Table1[[#This Row],[Competence1]],[1]!Table3[#Data],5,FALSE)</f>
        <v>6</v>
      </c>
      <c r="P46" s="5" t="str">
        <f>VLOOKUP(Table1[[#This Row],[Competence1]],[1]!Table3[#Data],6,FALSE)</f>
        <v>50% des degats sont restitues au lanceur.</v>
      </c>
      <c r="Q46" t="s">
        <v>1392</v>
      </c>
      <c r="R46" t="str">
        <f>VLOOKUP(Table1[[#This Row],[Competence2]],[1]!Table3[#Data],2,FALSE)</f>
        <v>Plante</v>
      </c>
      <c r="S46" t="str">
        <f>VLOOKUP(Table1[[#This Row],[Competence2]],[1]!Table3[#Data],3,FALSE)</f>
        <v>Statut</v>
      </c>
      <c r="T46">
        <f>VLOOKUP(Table1[[#This Row],[Competence2]],[1]!Table3[#Data],4,FALSE)</f>
        <v>0</v>
      </c>
      <c r="U46">
        <f>VLOOKUP(Table1[[#This Row],[Competence2]],[1]!Table3[#Data],5,FALSE)</f>
        <v>0</v>
      </c>
      <c r="V46" s="5" t="str">
        <f>VLOOKUP(Table1[[#This Row],[Competence2]],[1]!Table3[#Data],6,FALSE)</f>
        <v>Tous les Pokémon présents dans l'équipe du lanceur d'Aromathérapie seront soignés de leurs problèmes de statut.</v>
      </c>
      <c r="W46" t="s">
        <v>658</v>
      </c>
      <c r="X46" s="2">
        <v>1</v>
      </c>
      <c r="Y46" s="3" t="s">
        <v>1336</v>
      </c>
      <c r="Z46" s="2">
        <v>1</v>
      </c>
      <c r="AA46" s="3" t="s">
        <v>1336</v>
      </c>
      <c r="AB46" s="3" t="s">
        <v>1336</v>
      </c>
      <c r="AC46" s="3" t="s">
        <v>1336</v>
      </c>
      <c r="AD46" s="2">
        <v>2</v>
      </c>
      <c r="AE46" s="2">
        <v>2</v>
      </c>
      <c r="AF46" s="2">
        <v>1</v>
      </c>
      <c r="AG46" s="2">
        <v>1</v>
      </c>
      <c r="AH46" s="3" t="s">
        <v>1337</v>
      </c>
      <c r="AI46" s="3">
        <v>1</v>
      </c>
      <c r="AJ46" s="2">
        <v>2</v>
      </c>
      <c r="AK46" s="3">
        <v>1</v>
      </c>
      <c r="AL46" s="2">
        <v>1</v>
      </c>
      <c r="AM46" s="2">
        <v>1</v>
      </c>
      <c r="AN46" s="2">
        <v>1</v>
      </c>
      <c r="AO46" s="2">
        <v>2</v>
      </c>
      <c r="AP46" s="4" t="str">
        <f>IF(Table1[[#This Row],[Competence2]]="Empty","1-6","1-3")</f>
        <v>1-3</v>
      </c>
      <c r="AQ46" s="4" t="str">
        <f>IF(Table1[[#This Row],[Competence2]]="Empty","","4-6")</f>
        <v>4-6</v>
      </c>
      <c r="AR46" s="22" t="s">
        <v>2067</v>
      </c>
      <c r="AS46" s="5" t="s">
        <v>78</v>
      </c>
      <c r="AT46" s="5" t="s">
        <v>1511</v>
      </c>
      <c r="AU46" s="5">
        <v>45</v>
      </c>
      <c r="AV46" s="5" t="s">
        <v>1014</v>
      </c>
      <c r="AW46" s="5">
        <v>2</v>
      </c>
      <c r="AX46" s="5" t="str">
        <f>VLOOKUP(Table1[[#This Row],[Name]],Table3[],1,FALSE)</f>
        <v>Rafflesia</v>
      </c>
      <c r="AY46" s="5"/>
    </row>
    <row r="47" spans="1:51" x14ac:dyDescent="0.2">
      <c r="A47" s="7" t="s">
        <v>1194</v>
      </c>
      <c r="B47" s="1" t="s">
        <v>23</v>
      </c>
      <c r="C47" t="s">
        <v>11</v>
      </c>
      <c r="D47">
        <v>17</v>
      </c>
      <c r="E47">
        <v>6</v>
      </c>
      <c r="F47">
        <v>7</v>
      </c>
      <c r="G47">
        <v>5</v>
      </c>
      <c r="H47">
        <v>4</v>
      </c>
      <c r="I47">
        <v>5</v>
      </c>
      <c r="J47">
        <v>3</v>
      </c>
      <c r="K47" t="s">
        <v>456</v>
      </c>
      <c r="L47" t="str">
        <f>VLOOKUP(Table1[[#This Row],[Competence1]],[1]!Table3[#Data],2,FALSE)</f>
        <v>Normal</v>
      </c>
      <c r="M47" t="str">
        <f>VLOOKUP(Table1[[#This Row],[Competence1]],[1]!Table3[#Data],3,FALSE)</f>
        <v>Physique</v>
      </c>
      <c r="N47" s="1">
        <f>VLOOKUP(Table1[[#This Row],[Competence1]],[1]!Table3[#Data],4,FALSE)</f>
        <v>4</v>
      </c>
      <c r="O47">
        <f>VLOOKUP(Table1[[#This Row],[Competence1]],[1]!Table3[#Data],5,FALSE)</f>
        <v>6</v>
      </c>
      <c r="P47" s="5" t="str">
        <f>VLOOKUP(Table1[[#This Row],[Competence1]],[1]!Table3[#Data],6,FALSE)</f>
        <v>Lacère l'ennemi avec des griffes acérées pour lui infliger des dégâts.</v>
      </c>
      <c r="Q47" t="s">
        <v>574</v>
      </c>
      <c r="R47" t="str">
        <f>VLOOKUP(Table1[[#This Row],[Competence2]],[1]!Table3[#Data],2,FALSE)</f>
        <v>Plante</v>
      </c>
      <c r="S47" t="str">
        <f>VLOOKUP(Table1[[#This Row],[Competence2]],[1]!Table3[#Data],3,FALSE)</f>
        <v>Statut</v>
      </c>
      <c r="T47">
        <f>VLOOKUP(Table1[[#This Row],[Competence2]],[1]!Table3[#Data],4,FALSE)</f>
        <v>0</v>
      </c>
      <c r="U47">
        <f>VLOOKUP(Table1[[#This Row],[Competence2]],[1]!Table3[#Data],5,FALSE)</f>
        <v>3</v>
      </c>
      <c r="V47" s="5" t="str">
        <f>VLOOKUP(Table1[[#This Row],[Competence2]],[1]!Table3[#Data],6,FALSE)</f>
        <v>Le lanceur répand sur l'ennemi une poudre qui le paralyse. La paralysie empeche d'attaquer avec une Precision de 2</v>
      </c>
      <c r="W47" t="s">
        <v>1195</v>
      </c>
      <c r="X47" s="2">
        <v>1</v>
      </c>
      <c r="Y47" s="3" t="s">
        <v>1336</v>
      </c>
      <c r="Z47" s="2">
        <v>1</v>
      </c>
      <c r="AA47" s="3" t="s">
        <v>1336</v>
      </c>
      <c r="AB47" s="3" t="s">
        <v>1336</v>
      </c>
      <c r="AC47" s="2">
        <v>1</v>
      </c>
      <c r="AD47" s="2">
        <v>4</v>
      </c>
      <c r="AE47" s="2">
        <v>2</v>
      </c>
      <c r="AF47" s="2">
        <v>2</v>
      </c>
      <c r="AG47" s="2">
        <v>1</v>
      </c>
      <c r="AH47" s="3" t="s">
        <v>1337</v>
      </c>
      <c r="AI47" s="3">
        <v>2</v>
      </c>
      <c r="AJ47" s="2">
        <v>1</v>
      </c>
      <c r="AK47" s="3">
        <v>2</v>
      </c>
      <c r="AL47" s="3" t="s">
        <v>1337</v>
      </c>
      <c r="AM47" s="2">
        <v>1</v>
      </c>
      <c r="AN47" s="2">
        <v>1</v>
      </c>
      <c r="AO47" s="2">
        <v>4</v>
      </c>
      <c r="AP47" s="4" t="str">
        <f>IF(Table1[[#This Row],[Competence2]]="Empty","1-6","1-3")</f>
        <v>1-3</v>
      </c>
      <c r="AQ47" s="4" t="str">
        <f>IF(Table1[[#This Row],[Competence2]]="Empty","","4-6")</f>
        <v>4-6</v>
      </c>
      <c r="AR47" t="s">
        <v>1435</v>
      </c>
      <c r="AS47" t="s">
        <v>1196</v>
      </c>
      <c r="AT47" s="5" t="s">
        <v>1512</v>
      </c>
      <c r="AU47" s="5">
        <v>46</v>
      </c>
      <c r="AV47" s="5" t="s">
        <v>1193</v>
      </c>
      <c r="AW47" s="5">
        <v>0</v>
      </c>
      <c r="AX47" s="5" t="str">
        <f>VLOOKUP(Table1[[#This Row],[Name]],Table3[],1,FALSE)</f>
        <v>Paras</v>
      </c>
      <c r="AY47" s="5"/>
    </row>
    <row r="48" spans="1:51" x14ac:dyDescent="0.2">
      <c r="A48" s="7" t="s">
        <v>1196</v>
      </c>
      <c r="B48" s="1" t="s">
        <v>23</v>
      </c>
      <c r="C48" t="s">
        <v>11</v>
      </c>
      <c r="D48">
        <v>30</v>
      </c>
      <c r="E48">
        <v>7</v>
      </c>
      <c r="F48">
        <v>9</v>
      </c>
      <c r="G48">
        <v>8</v>
      </c>
      <c r="H48">
        <v>6</v>
      </c>
      <c r="I48">
        <v>8</v>
      </c>
      <c r="J48">
        <v>1</v>
      </c>
      <c r="K48" t="s">
        <v>599</v>
      </c>
      <c r="L48" t="str">
        <f>VLOOKUP(Table1[[#This Row],[Competence1]],[1]!Table3[#Data],2,FALSE)</f>
        <v>Poison</v>
      </c>
      <c r="M48" t="str">
        <f>VLOOKUP(Table1[[#This Row],[Competence1]],[1]!Table3[#Data],3,FALSE)</f>
        <v>Physique</v>
      </c>
      <c r="N48" s="1">
        <f>VLOOKUP(Table1[[#This Row],[Competence1]],[1]!Table3[#Data],4,FALSE)</f>
        <v>7</v>
      </c>
      <c r="O48">
        <f>VLOOKUP(Table1[[#This Row],[Competence1]],[1]!Table3[#Data],5,FALSE)</f>
        <v>6</v>
      </c>
      <c r="P48" s="5" t="str">
        <f>VLOOKUP(Table1[[#This Row],[Competence1]],[1]!Table3[#Data],6,FALSE)</f>
        <v>Fait un coup critique qui multiplie les degats par 2 avec une Precision de 1. Empoisonne avec une precision de 1 lui faisant perdre 6 PV chaque tour.</v>
      </c>
      <c r="Q48" t="s">
        <v>574</v>
      </c>
      <c r="R48" t="str">
        <f>VLOOKUP(Table1[[#This Row],[Competence2]],[1]!Table3[#Data],2,FALSE)</f>
        <v>Plante</v>
      </c>
      <c r="S48" t="str">
        <f>VLOOKUP(Table1[[#This Row],[Competence2]],[1]!Table3[#Data],3,FALSE)</f>
        <v>Statut</v>
      </c>
      <c r="T48">
        <f>VLOOKUP(Table1[[#This Row],[Competence2]],[1]!Table3[#Data],4,FALSE)</f>
        <v>0</v>
      </c>
      <c r="U48">
        <f>VLOOKUP(Table1[[#This Row],[Competence2]],[1]!Table3[#Data],5,FALSE)</f>
        <v>3</v>
      </c>
      <c r="V48" s="5" t="str">
        <f>VLOOKUP(Table1[[#This Row],[Competence2]],[1]!Table3[#Data],6,FALSE)</f>
        <v>Le lanceur répand sur l'ennemi une poudre qui le paralyse. La paralysie empeche d'attaquer avec une Precision de 2</v>
      </c>
      <c r="W48" t="s">
        <v>1197</v>
      </c>
      <c r="X48" s="2">
        <v>1</v>
      </c>
      <c r="Y48" s="3" t="s">
        <v>1336</v>
      </c>
      <c r="Z48" s="2">
        <v>1</v>
      </c>
      <c r="AA48" s="3" t="s">
        <v>1336</v>
      </c>
      <c r="AB48" s="3" t="s">
        <v>1336</v>
      </c>
      <c r="AC48" s="2">
        <v>1</v>
      </c>
      <c r="AD48" s="2">
        <v>4</v>
      </c>
      <c r="AE48" s="2">
        <v>2</v>
      </c>
      <c r="AF48" s="2">
        <v>2</v>
      </c>
      <c r="AG48" s="2">
        <v>1</v>
      </c>
      <c r="AH48" s="3" t="s">
        <v>1337</v>
      </c>
      <c r="AI48" s="2">
        <v>2</v>
      </c>
      <c r="AJ48" s="2">
        <v>1</v>
      </c>
      <c r="AK48" s="2">
        <v>2</v>
      </c>
      <c r="AL48" s="3" t="s">
        <v>1337</v>
      </c>
      <c r="AM48" s="2">
        <v>1</v>
      </c>
      <c r="AN48" s="2">
        <v>1</v>
      </c>
      <c r="AO48" s="2">
        <v>4</v>
      </c>
      <c r="AP48" s="4" t="str">
        <f>IF(Table1[[#This Row],[Competence2]]="Empty","1-6","1-3")</f>
        <v>1-3</v>
      </c>
      <c r="AQ48" s="4" t="str">
        <f>IF(Table1[[#This Row],[Competence2]]="Empty","","4-6")</f>
        <v>4-6</v>
      </c>
      <c r="AR48" s="22" t="s">
        <v>2073</v>
      </c>
      <c r="AS48" s="5"/>
      <c r="AT48" s="5" t="s">
        <v>1513</v>
      </c>
      <c r="AU48" s="5">
        <v>47</v>
      </c>
      <c r="AV48" s="5" t="s">
        <v>1193</v>
      </c>
      <c r="AW48" s="5">
        <v>1</v>
      </c>
      <c r="AX48" s="5" t="str">
        <f>VLOOKUP(Table1[[#This Row],[Name]],Table3[],1,FALSE)</f>
        <v>Parasect</v>
      </c>
      <c r="AY48" s="5"/>
    </row>
    <row r="49" spans="1:51" x14ac:dyDescent="0.2">
      <c r="A49" s="7" t="s">
        <v>1198</v>
      </c>
      <c r="B49" s="1" t="s">
        <v>23</v>
      </c>
      <c r="C49" t="s">
        <v>77</v>
      </c>
      <c r="D49">
        <v>30</v>
      </c>
      <c r="E49">
        <v>11</v>
      </c>
      <c r="F49">
        <v>5</v>
      </c>
      <c r="G49">
        <v>5</v>
      </c>
      <c r="H49">
        <v>4</v>
      </c>
      <c r="I49">
        <v>5</v>
      </c>
      <c r="J49">
        <v>3</v>
      </c>
      <c r="K49" s="13" t="s">
        <v>2058</v>
      </c>
      <c r="L49" t="str">
        <f>VLOOKUP(Table1[[#This Row],[Competence1]],[1]!Table3[#Data],2,FALSE)</f>
        <v>Poison</v>
      </c>
      <c r="M49" t="str">
        <f>VLOOKUP(Table1[[#This Row],[Competence1]],[1]!Table3[#Data],3,FALSE)</f>
        <v>Statut</v>
      </c>
      <c r="N49" s="1">
        <f>VLOOKUP(Table1[[#This Row],[Competence1]],[1]!Table3[#Data],4,FALSE)</f>
        <v>0</v>
      </c>
      <c r="O49">
        <f>VLOOKUP(Table1[[#This Row],[Competence1]],[1]!Table3[#Data],5,FALSE)</f>
        <v>3</v>
      </c>
      <c r="P49" s="5" t="str">
        <f>VLOOKUP(Table1[[#This Row],[Competence1]],[1]!Table3[#Data],6,FALSE)</f>
        <v>Empoisonne avec une precision de 1 lui faisant perdre 6 PV chaque tour si il n'est pas de type Acier ou Poison.</v>
      </c>
      <c r="Q49" t="s">
        <v>430</v>
      </c>
      <c r="R49" t="str">
        <f>VLOOKUP(Table1[[#This Row],[Competence2]],[1]!Table3[#Data],2,FALSE)</f>
        <v>Normal</v>
      </c>
      <c r="S49" t="str">
        <f>VLOOKUP(Table1[[#This Row],[Competence2]],[1]!Table3[#Data],3,FALSE)</f>
        <v>Statut</v>
      </c>
      <c r="T49">
        <f>VLOOKUP(Table1[[#This Row],[Competence2]],[1]!Table3[#Data],4,FALSE)</f>
        <v>0</v>
      </c>
      <c r="U49">
        <f>VLOOKUP(Table1[[#This Row],[Competence2]],[1]!Table3[#Data],5,FALSE)</f>
        <v>6</v>
      </c>
      <c r="V49" s="5" t="str">
        <f>VLOOKUP(Table1[[#This Row],[Competence2]],[1]!Table3[#Data],6,FALSE)</f>
        <v>Empêche l'ennemi d'employer à nouveau sa dernière attaque pendant 4 tours.</v>
      </c>
      <c r="W49" t="s">
        <v>1199</v>
      </c>
      <c r="X49" s="2">
        <v>1</v>
      </c>
      <c r="Y49" s="3" t="s">
        <v>1337</v>
      </c>
      <c r="Z49" s="2">
        <v>1</v>
      </c>
      <c r="AA49" s="2">
        <v>1</v>
      </c>
      <c r="AB49" s="2">
        <v>1</v>
      </c>
      <c r="AC49" s="3" t="s">
        <v>1336</v>
      </c>
      <c r="AD49" s="2">
        <v>2</v>
      </c>
      <c r="AE49" s="2">
        <v>1</v>
      </c>
      <c r="AF49" s="3" t="s">
        <v>1336</v>
      </c>
      <c r="AG49" s="2">
        <v>1</v>
      </c>
      <c r="AH49" s="3" t="s">
        <v>1337</v>
      </c>
      <c r="AI49" s="3" t="s">
        <v>1336</v>
      </c>
      <c r="AJ49" s="2">
        <v>2</v>
      </c>
      <c r="AK49" s="2">
        <v>2</v>
      </c>
      <c r="AL49" s="2">
        <v>1</v>
      </c>
      <c r="AM49" s="2">
        <v>1</v>
      </c>
      <c r="AN49" s="2">
        <v>1</v>
      </c>
      <c r="AO49" s="2">
        <v>2</v>
      </c>
      <c r="AP49" s="4" t="str">
        <f>IF(Table1[[#This Row],[Competence2]]="Empty","1-6","1-3")</f>
        <v>1-3</v>
      </c>
      <c r="AQ49" s="4" t="str">
        <f>IF(Table1[[#This Row],[Competence2]]="Empty","","4-6")</f>
        <v>4-6</v>
      </c>
      <c r="AR49" t="s">
        <v>1444</v>
      </c>
      <c r="AS49" t="s">
        <v>1200</v>
      </c>
      <c r="AT49" s="5" t="s">
        <v>1514</v>
      </c>
      <c r="AU49" s="5">
        <v>48</v>
      </c>
      <c r="AV49" s="5" t="s">
        <v>1053</v>
      </c>
      <c r="AW49" s="5">
        <v>0</v>
      </c>
      <c r="AX49" s="5" t="str">
        <f>VLOOKUP(Table1[[#This Row],[Name]],Table3[],1,FALSE)</f>
        <v>Mimitoss</v>
      </c>
      <c r="AY49" s="5"/>
    </row>
    <row r="50" spans="1:51" x14ac:dyDescent="0.2">
      <c r="A50" s="7" t="s">
        <v>1200</v>
      </c>
      <c r="B50" s="1" t="s">
        <v>23</v>
      </c>
      <c r="C50" t="s">
        <v>77</v>
      </c>
      <c r="D50">
        <v>35</v>
      </c>
      <c r="E50">
        <v>22</v>
      </c>
      <c r="F50">
        <v>6</v>
      </c>
      <c r="G50">
        <v>6</v>
      </c>
      <c r="H50">
        <v>9</v>
      </c>
      <c r="I50">
        <v>7</v>
      </c>
      <c r="J50">
        <v>1</v>
      </c>
      <c r="K50" t="s">
        <v>508</v>
      </c>
      <c r="L50" t="str">
        <f>VLOOKUP(Table1[[#This Row],[Competence1]],[1]!Table3[#Data],2,FALSE)</f>
        <v>Vol</v>
      </c>
      <c r="M50" t="str">
        <f>VLOOKUP(Table1[[#This Row],[Competence1]],[1]!Table3[#Data],3,FALSE)</f>
        <v>Special</v>
      </c>
      <c r="N50" s="1">
        <f>VLOOKUP(Table1[[#This Row],[Competence1]],[1]!Table3[#Data],4,FALSE)</f>
        <v>4</v>
      </c>
      <c r="O50">
        <f>VLOOKUP(Table1[[#This Row],[Competence1]],[1]!Table3[#Data],5,FALSE)</f>
        <v>6</v>
      </c>
      <c r="P50" s="5" t="str">
        <f>VLOOKUP(Table1[[#This Row],[Competence1]],[1]!Table3[#Data],6,FALSE)</f>
        <v>Le lanceur bat des ailes pour générer une bourrasque qui blesse l'ennemi.</v>
      </c>
      <c r="Q50" t="s">
        <v>557</v>
      </c>
      <c r="R50" t="str">
        <f>VLOOKUP(Table1[[#This Row],[Competence2]],[1]!Table3[#Data],2,FALSE)</f>
        <v>Insecte</v>
      </c>
      <c r="S50" t="str">
        <f>VLOOKUP(Table1[[#This Row],[Competence2]],[1]!Table3[#Data],3,FALSE)</f>
        <v>Statut</v>
      </c>
      <c r="T50">
        <f>VLOOKUP(Table1[[#This Row],[Competence2]],[1]!Table3[#Data],4,FALSE)</f>
        <v>0</v>
      </c>
      <c r="U50">
        <f>VLOOKUP(Table1[[#This Row],[Competence2]],[1]!Table3[#Data],5,FALSE)</f>
        <v>0</v>
      </c>
      <c r="V50" s="5" t="str">
        <f>VLOOKUP(Table1[[#This Row],[Competence2]],[1]!Table3[#Data],6,FALSE)</f>
        <v>Gagne 1 niveau d'Attaque Spéciale, Défense Spéciale et Vitesse.</v>
      </c>
      <c r="W50" t="s">
        <v>1201</v>
      </c>
      <c r="X50" s="3">
        <v>1</v>
      </c>
      <c r="Y50" s="3" t="s">
        <v>1337</v>
      </c>
      <c r="Z50" s="2">
        <v>1</v>
      </c>
      <c r="AA50" s="3">
        <v>1</v>
      </c>
      <c r="AB50" s="2">
        <v>1</v>
      </c>
      <c r="AC50" s="3" t="s">
        <v>1336</v>
      </c>
      <c r="AD50" s="3">
        <v>2</v>
      </c>
      <c r="AE50" s="3">
        <v>1</v>
      </c>
      <c r="AF50" s="3" t="s">
        <v>1336</v>
      </c>
      <c r="AG50" s="2">
        <v>1</v>
      </c>
      <c r="AH50" s="3" t="s">
        <v>1337</v>
      </c>
      <c r="AI50" s="3" t="s">
        <v>1336</v>
      </c>
      <c r="AJ50" s="2">
        <v>2</v>
      </c>
      <c r="AK50" s="2">
        <v>2</v>
      </c>
      <c r="AL50" s="2">
        <v>1</v>
      </c>
      <c r="AM50" s="2">
        <v>1</v>
      </c>
      <c r="AN50" s="2">
        <v>1</v>
      </c>
      <c r="AO50" s="2">
        <v>2</v>
      </c>
      <c r="AP50" s="4" t="str">
        <f>IF(Table1[[#This Row],[Competence2]]="Empty","1-6","1-3")</f>
        <v>1-3</v>
      </c>
      <c r="AQ50" s="4" t="str">
        <f>IF(Table1[[#This Row],[Competence2]]="Empty","","4-6")</f>
        <v>4-6</v>
      </c>
      <c r="AR50" s="22" t="s">
        <v>2073</v>
      </c>
      <c r="AS50" s="5"/>
      <c r="AT50" s="5" t="s">
        <v>1515</v>
      </c>
      <c r="AU50" s="5">
        <v>49</v>
      </c>
      <c r="AV50" s="5" t="s">
        <v>1053</v>
      </c>
      <c r="AW50" s="5">
        <v>1</v>
      </c>
      <c r="AX50" s="5" t="str">
        <f>VLOOKUP(Table1[[#This Row],[Name]],Table3[],1,FALSE)</f>
        <v>Aéromite</v>
      </c>
      <c r="AY50" s="5"/>
    </row>
    <row r="51" spans="1:51" hidden="1" x14ac:dyDescent="0.2">
      <c r="A51" s="7" t="s">
        <v>190</v>
      </c>
      <c r="B51" s="1" t="s">
        <v>70</v>
      </c>
      <c r="C51" t="s">
        <v>70</v>
      </c>
      <c r="D51">
        <v>5</v>
      </c>
      <c r="E51">
        <v>23</v>
      </c>
      <c r="F51">
        <v>5</v>
      </c>
      <c r="G51">
        <v>2</v>
      </c>
      <c r="H51">
        <v>3</v>
      </c>
      <c r="I51">
        <v>4</v>
      </c>
      <c r="J51">
        <v>5</v>
      </c>
      <c r="K51" t="s">
        <v>495</v>
      </c>
      <c r="L51" t="str">
        <f>VLOOKUP(Table1[[#This Row],[Competence1]],[1]!Table3[#Data],2,FALSE)</f>
        <v>Sol</v>
      </c>
      <c r="M51" t="str">
        <f>VLOOKUP(Table1[[#This Row],[Competence1]],[1]!Table3[#Data],3,FALSE)</f>
        <v>Statut</v>
      </c>
      <c r="N51" s="1">
        <f>VLOOKUP(Table1[[#This Row],[Competence1]],[1]!Table3[#Data],4,FALSE)</f>
        <v>0</v>
      </c>
      <c r="O51">
        <f>VLOOKUP(Table1[[#This Row],[Competence1]],[1]!Table3[#Data],5,FALSE)</f>
        <v>6</v>
      </c>
      <c r="P51" s="5" t="str">
        <f>VLOOKUP(Table1[[#This Row],[Competence1]],[1]!Table3[#Data],6,FALSE)</f>
        <v>Lance du sable au visage de l'ennemi pour baisser sa Précision de 1.</v>
      </c>
      <c r="Q51" t="s">
        <v>1355</v>
      </c>
      <c r="R51" t="str">
        <f>VLOOKUP(Table1[[#This Row],[Competence2]],[1]!Table3[#Data],2,FALSE)</f>
        <v>Sol</v>
      </c>
      <c r="S51" t="str">
        <f>VLOOKUP(Table1[[#This Row],[Competence2]],[1]!Table3[#Data],3,FALSE)</f>
        <v>Special</v>
      </c>
      <c r="T51">
        <f>VLOOKUP(Table1[[#This Row],[Competence2]],[1]!Table3[#Data],4,FALSE)</f>
        <v>2</v>
      </c>
      <c r="U51">
        <f>VLOOKUP(Table1[[#This Row],[Competence2]],[1]!Table3[#Data],5,FALSE)</f>
        <v>6</v>
      </c>
      <c r="V51" s="5" t="str">
        <f>VLOOKUP(Table1[[#This Row],[Competence2]],[1]!Table3[#Data],6,FALSE)</f>
        <v>Le lanceur envoie de la boue au visage de l'ennemi pour infliger des dégâts et baisser sa Précision de 1</v>
      </c>
      <c r="W51" t="s">
        <v>765</v>
      </c>
      <c r="X51" s="3">
        <v>1</v>
      </c>
      <c r="Y51" s="2">
        <v>1</v>
      </c>
      <c r="Z51" s="2">
        <v>1</v>
      </c>
      <c r="AA51" s="3">
        <v>2</v>
      </c>
      <c r="AB51" s="2">
        <v>0</v>
      </c>
      <c r="AC51" s="2">
        <v>1</v>
      </c>
      <c r="AD51" s="3">
        <v>1</v>
      </c>
      <c r="AE51" s="3">
        <v>2</v>
      </c>
      <c r="AF51" s="2">
        <v>1</v>
      </c>
      <c r="AG51" s="2">
        <v>1</v>
      </c>
      <c r="AH51" s="2">
        <v>2</v>
      </c>
      <c r="AI51" s="3" t="s">
        <v>1336</v>
      </c>
      <c r="AJ51" s="2">
        <v>1</v>
      </c>
      <c r="AK51" s="3" t="s">
        <v>1336</v>
      </c>
      <c r="AL51" s="2">
        <v>1</v>
      </c>
      <c r="AM51" s="2">
        <v>1</v>
      </c>
      <c r="AN51" s="2">
        <v>1</v>
      </c>
      <c r="AO51" s="2">
        <v>1</v>
      </c>
      <c r="AP51" s="4" t="str">
        <f>IF(Table1[[#This Row],[Competence2]]="Empty","1-6","1-3")</f>
        <v>1-3</v>
      </c>
      <c r="AQ51" s="4" t="str">
        <f>IF(Table1[[#This Row],[Competence2]]="Empty","","4-6")</f>
        <v>4-6</v>
      </c>
      <c r="AR51" t="s">
        <v>1444</v>
      </c>
      <c r="AS51" t="s">
        <v>191</v>
      </c>
      <c r="AT51" s="5" t="s">
        <v>1516</v>
      </c>
      <c r="AU51" s="5">
        <v>50</v>
      </c>
      <c r="AV51" s="5" t="s">
        <v>1021</v>
      </c>
      <c r="AW51" s="5" t="b">
        <v>1</v>
      </c>
      <c r="AX51" s="5" t="e">
        <f>VLOOKUP(Table1[[#This Row],[Name]],Table3[],1,FALSE)</f>
        <v>#N/A</v>
      </c>
      <c r="AY51" s="5"/>
    </row>
    <row r="52" spans="1:51" hidden="1" x14ac:dyDescent="0.2">
      <c r="A52" s="7" t="s">
        <v>191</v>
      </c>
      <c r="B52" s="1" t="s">
        <v>70</v>
      </c>
      <c r="C52" t="s">
        <v>70</v>
      </c>
      <c r="D52">
        <v>17</v>
      </c>
      <c r="E52">
        <v>30</v>
      </c>
      <c r="F52">
        <v>10</v>
      </c>
      <c r="G52">
        <v>5</v>
      </c>
      <c r="H52">
        <v>5</v>
      </c>
      <c r="I52">
        <v>7</v>
      </c>
      <c r="J52">
        <v>1</v>
      </c>
      <c r="K52" t="s">
        <v>543</v>
      </c>
      <c r="L52" t="e">
        <f>VLOOKUP(Table1[[#This Row],[Competence1]],[1]!Table3[#Data],2,FALSE)</f>
        <v>#N/A</v>
      </c>
      <c r="M52" t="e">
        <f>VLOOKUP(Table1[[#This Row],[Competence1]],[1]!Table3[#Data],3,FALSE)</f>
        <v>#N/A</v>
      </c>
      <c r="N52" s="1" t="e">
        <f>VLOOKUP(Table1[[#This Row],[Competence1]],[1]!Table3[#Data],4,FALSE)</f>
        <v>#N/A</v>
      </c>
      <c r="O52" t="e">
        <f>VLOOKUP(Table1[[#This Row],[Competence1]],[1]!Table3[#Data],5,FALSE)</f>
        <v>#N/A</v>
      </c>
      <c r="P52" s="5" t="e">
        <f>VLOOKUP(Table1[[#This Row],[Competence1]],[1]!Table3[#Data],6,FALSE)</f>
        <v>#N/A</v>
      </c>
      <c r="Q52" t="s">
        <v>533</v>
      </c>
      <c r="R52" t="str">
        <f>VLOOKUP(Table1[[#This Row],[Competence2]],[1]!Table3[#Data],2,FALSE)</f>
        <v>Sol</v>
      </c>
      <c r="S52" t="str">
        <f>VLOOKUP(Table1[[#This Row],[Competence2]],[1]!Table3[#Data],3,FALSE)</f>
        <v>Statut</v>
      </c>
      <c r="T52">
        <f>VLOOKUP(Table1[[#This Row],[Competence2]],[1]!Table3[#Data],4,FALSE)</f>
        <v>0</v>
      </c>
      <c r="U52">
        <f>VLOOKUP(Table1[[#This Row],[Competence2]],[1]!Table3[#Data],5,FALSE)</f>
        <v>0</v>
      </c>
      <c r="V52" s="5" t="str">
        <f>VLOOKUP(Table1[[#This Row],[Competence2]],[1]!Table3[#Data],6,FALSE)</f>
        <v>Laboure le sol et le rend plus fertile. Augmente l'Attaque et l'Attaque Spéciale des Pokémon de type Plante de 1 niveau.</v>
      </c>
      <c r="W52" t="s">
        <v>766</v>
      </c>
      <c r="X52" s="2">
        <v>1</v>
      </c>
      <c r="Y52" s="2">
        <v>1</v>
      </c>
      <c r="Z52" s="2">
        <v>1</v>
      </c>
      <c r="AA52" s="2">
        <v>2</v>
      </c>
      <c r="AB52" s="2">
        <v>0</v>
      </c>
      <c r="AC52" s="2">
        <v>1</v>
      </c>
      <c r="AD52" s="2">
        <v>1</v>
      </c>
      <c r="AE52" s="2">
        <v>2</v>
      </c>
      <c r="AF52" s="3">
        <v>1</v>
      </c>
      <c r="AG52" s="2">
        <v>1</v>
      </c>
      <c r="AH52" s="2">
        <v>2</v>
      </c>
      <c r="AI52" s="3" t="s">
        <v>1336</v>
      </c>
      <c r="AJ52" s="2">
        <v>1</v>
      </c>
      <c r="AK52" s="3" t="s">
        <v>1336</v>
      </c>
      <c r="AL52" s="2">
        <v>1</v>
      </c>
      <c r="AM52" s="2">
        <v>1</v>
      </c>
      <c r="AN52" s="3">
        <v>1</v>
      </c>
      <c r="AO52" s="2">
        <v>1</v>
      </c>
      <c r="AP52" s="4" t="str">
        <f>IF(Table1[[#This Row],[Competence2]]="Empty","1-6","1-3")</f>
        <v>1-3</v>
      </c>
      <c r="AQ52" s="4" t="str">
        <f>IF(Table1[[#This Row],[Competence2]]="Empty","","4-6")</f>
        <v>4-6</v>
      </c>
      <c r="AR52" s="22" t="s">
        <v>2073</v>
      </c>
      <c r="AS52" s="5"/>
      <c r="AT52" s="5" t="s">
        <v>1517</v>
      </c>
      <c r="AU52" s="5">
        <v>51</v>
      </c>
      <c r="AV52" s="5" t="s">
        <v>1021</v>
      </c>
      <c r="AW52" s="5"/>
      <c r="AX52" s="5" t="e">
        <f>VLOOKUP(Table1[[#This Row],[Name]],Table3[],1,FALSE)</f>
        <v>#N/A</v>
      </c>
      <c r="AY52" s="5"/>
    </row>
    <row r="53" spans="1:51" x14ac:dyDescent="0.2">
      <c r="A53" s="7" t="s">
        <v>209</v>
      </c>
      <c r="B53" s="1" t="s">
        <v>36</v>
      </c>
      <c r="C53" t="s">
        <v>36</v>
      </c>
      <c r="D53">
        <v>20</v>
      </c>
      <c r="E53">
        <v>22</v>
      </c>
      <c r="F53">
        <v>4</v>
      </c>
      <c r="G53">
        <v>3</v>
      </c>
      <c r="H53">
        <v>4</v>
      </c>
      <c r="I53">
        <v>4</v>
      </c>
      <c r="J53">
        <v>5</v>
      </c>
      <c r="K53" t="s">
        <v>531</v>
      </c>
      <c r="L53" t="str">
        <f>VLOOKUP(Table1[[#This Row],[Competence1]],[1]!Table3[#Data],2,FALSE)</f>
        <v>Normal</v>
      </c>
      <c r="M53" t="str">
        <f>VLOOKUP(Table1[[#This Row],[Competence1]],[1]!Table3[#Data],3,FALSE)</f>
        <v>Physique</v>
      </c>
      <c r="N53" s="1">
        <f>VLOOKUP(Table1[[#This Row],[Competence1]],[1]!Table3[#Data],4,FALSE)</f>
        <v>4</v>
      </c>
      <c r="O53">
        <f>VLOOKUP(Table1[[#This Row],[Competence1]],[1]!Table3[#Data],5,FALSE)</f>
        <v>6</v>
      </c>
      <c r="P53" s="5" t="str">
        <f>VLOOKUP(Table1[[#This Row],[Competence1]],[1]!Table3[#Data],6,FALSE)</f>
        <v>Ne s'utilise qu'au premier tour. Bluff frappe en premier, inflige des dommages au Pokémon adverse et Apeure avec une precision de 2 empechant l'adversaire d'attaquer ce tour.</v>
      </c>
      <c r="Q53" t="s">
        <v>2060</v>
      </c>
      <c r="R53" t="str">
        <f>VLOOKUP(Table1[[#This Row],[Competence2]],[1]!Table3[#Data],2,FALSE)</f>
        <v>Normal</v>
      </c>
      <c r="S53" t="str">
        <f>VLOOKUP(Table1[[#This Row],[Competence2]],[1]!Table3[#Data],3,FALSE)</f>
        <v>Physique</v>
      </c>
      <c r="T53">
        <f>VLOOKUP(Table1[[#This Row],[Competence2]],[1]!Table3[#Data],4,FALSE)</f>
        <v>2</v>
      </c>
      <c r="U53">
        <f>VLOOKUP(Table1[[#This Row],[Competence2]],[1]!Table3[#Data],5,FALSE)</f>
        <v>4</v>
      </c>
      <c r="V53" s="5" t="str">
        <f>VLOOKUP(Table1[[#This Row],[Competence2]],[1]!Table3[#Data],6,FALSE)</f>
        <v>Effectue 5 attaques avec une Precision de 4 chacune</v>
      </c>
      <c r="W53" t="s">
        <v>783</v>
      </c>
      <c r="X53" s="2">
        <v>1</v>
      </c>
      <c r="Y53" s="2">
        <v>2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3">
        <v>1</v>
      </c>
      <c r="AG53" s="2">
        <v>1</v>
      </c>
      <c r="AH53" s="2">
        <v>1</v>
      </c>
      <c r="AI53" s="2">
        <v>1</v>
      </c>
      <c r="AJ53" s="2">
        <v>1</v>
      </c>
      <c r="AK53" s="3">
        <v>1</v>
      </c>
      <c r="AL53" s="2">
        <v>1</v>
      </c>
      <c r="AM53" s="2">
        <v>0</v>
      </c>
      <c r="AN53" s="3">
        <v>1</v>
      </c>
      <c r="AO53" s="2">
        <v>1</v>
      </c>
      <c r="AP53" s="4" t="str">
        <f>IF(Table1[[#This Row],[Competence2]]="Empty","1-6","1-3")</f>
        <v>1-3</v>
      </c>
      <c r="AQ53" s="4" t="str">
        <f>IF(Table1[[#This Row],[Competence2]]="Empty","","4-6")</f>
        <v>4-6</v>
      </c>
      <c r="AR53" t="s">
        <v>1444</v>
      </c>
      <c r="AS53" t="s">
        <v>211</v>
      </c>
      <c r="AT53" s="5" t="s">
        <v>1518</v>
      </c>
      <c r="AU53" s="5">
        <v>52</v>
      </c>
      <c r="AV53" s="5" t="s">
        <v>1010</v>
      </c>
      <c r="AW53" s="5">
        <v>0</v>
      </c>
      <c r="AX53" s="5" t="str">
        <f>VLOOKUP(Table1[[#This Row],[Name]],Table3[],1,FALSE)</f>
        <v>Miaouss</v>
      </c>
      <c r="AY53" s="5"/>
    </row>
    <row r="54" spans="1:51" x14ac:dyDescent="0.2">
      <c r="A54" s="7" t="s">
        <v>1519</v>
      </c>
      <c r="B54" s="1" t="s">
        <v>41</v>
      </c>
      <c r="C54" t="s">
        <v>41</v>
      </c>
      <c r="D54">
        <v>25</v>
      </c>
      <c r="E54">
        <v>10</v>
      </c>
      <c r="F54">
        <v>6</v>
      </c>
      <c r="G54">
        <v>5</v>
      </c>
      <c r="H54">
        <v>4</v>
      </c>
      <c r="I54">
        <v>4</v>
      </c>
      <c r="J54">
        <v>5</v>
      </c>
      <c r="K54" t="s">
        <v>531</v>
      </c>
      <c r="L54" t="str">
        <f>VLOOKUP(Table1[[#This Row],[Competence1]],[1]!Table3[#Data],2,FALSE)</f>
        <v>Normal</v>
      </c>
      <c r="M54" t="str">
        <f>VLOOKUP(Table1[[#This Row],[Competence1]],[1]!Table3[#Data],3,FALSE)</f>
        <v>Physique</v>
      </c>
      <c r="N54" s="1">
        <f>VLOOKUP(Table1[[#This Row],[Competence1]],[1]!Table3[#Data],4,FALSE)</f>
        <v>4</v>
      </c>
      <c r="O54">
        <f>VLOOKUP(Table1[[#This Row],[Competence1]],[1]!Table3[#Data],5,FALSE)</f>
        <v>6</v>
      </c>
      <c r="P54" s="5" t="str">
        <f>VLOOKUP(Table1[[#This Row],[Competence1]],[1]!Table3[#Data],6,FALSE)</f>
        <v>Ne s'utilise qu'au premier tour. Bluff frappe en premier, inflige des dommages au Pokémon adverse et Apeure avec une precision de 2 empechant l'adversaire d'attaquer ce tour.</v>
      </c>
      <c r="Q54" t="s">
        <v>542</v>
      </c>
      <c r="R54" t="str">
        <f>VLOOKUP(Table1[[#This Row],[Competence2]],[1]!Table3[#Data],2,FALSE)</f>
        <v>Normal</v>
      </c>
      <c r="S54" t="str">
        <f>VLOOKUP(Table1[[#This Row],[Competence2]],[1]!Table3[#Data],3,FALSE)</f>
        <v>Statut</v>
      </c>
      <c r="T54">
        <f>VLOOKUP(Table1[[#This Row],[Competence2]],[1]!Table3[#Data],4,FALSE)</f>
        <v>0</v>
      </c>
      <c r="U54">
        <f>VLOOKUP(Table1[[#This Row],[Competence2]],[1]!Table3[#Data],5,FALSE)</f>
        <v>6</v>
      </c>
      <c r="V54" s="5" t="str">
        <f>VLOOKUP(Table1[[#This Row],[Competence2]],[1]!Table3[#Data],6,FALSE)</f>
        <v>Le lanceur pousse un cri tout mimi pour tromper la vigilance de l'ennemi et baisser son Attaque de 1 niveau.</v>
      </c>
      <c r="W54" t="s">
        <v>1520</v>
      </c>
      <c r="X54" s="3" t="s">
        <v>1336</v>
      </c>
      <c r="Y54" s="2">
        <v>2</v>
      </c>
      <c r="Z54" s="3" t="s">
        <v>1336</v>
      </c>
      <c r="AA54" s="2">
        <v>1</v>
      </c>
      <c r="AB54" s="2">
        <v>1</v>
      </c>
      <c r="AC54" s="3" t="s">
        <v>1336</v>
      </c>
      <c r="AD54" s="3">
        <v>2</v>
      </c>
      <c r="AE54" s="3" t="s">
        <v>1336</v>
      </c>
      <c r="AF54" s="3" t="s">
        <v>1336</v>
      </c>
      <c r="AG54" s="3" t="s">
        <v>1336</v>
      </c>
      <c r="AH54" s="3" t="s">
        <v>1336</v>
      </c>
      <c r="AI54" s="2">
        <v>0</v>
      </c>
      <c r="AJ54" s="3" t="s">
        <v>1336</v>
      </c>
      <c r="AK54" s="3" t="s">
        <v>1336</v>
      </c>
      <c r="AL54" s="2">
        <v>2</v>
      </c>
      <c r="AM54" s="2">
        <v>1</v>
      </c>
      <c r="AN54" s="2">
        <v>1</v>
      </c>
      <c r="AO54" s="3" t="s">
        <v>1336</v>
      </c>
      <c r="AP54" s="4" t="str">
        <f>IF(Table1[[#This Row],[Competence2]]="Empty","1-6","1-3")</f>
        <v>1-3</v>
      </c>
      <c r="AQ54" s="4" t="str">
        <f>IF(Table1[[#This Row],[Competence2]]="Empty","","4-6")</f>
        <v>4-6</v>
      </c>
      <c r="AR54" s="5" t="s">
        <v>1444</v>
      </c>
      <c r="AS54" s="5" t="s">
        <v>210</v>
      </c>
      <c r="AT54" s="5" t="s">
        <v>1518</v>
      </c>
      <c r="AU54" s="5">
        <v>52</v>
      </c>
      <c r="AV54" s="5" t="s">
        <v>1032</v>
      </c>
      <c r="AW54" s="5">
        <v>0</v>
      </c>
      <c r="AX54" s="5" t="str">
        <f>VLOOKUP(Table1[[#This Row],[Name]],Table3[],1,FALSE)</f>
        <v>Miaouss_de_Galar</v>
      </c>
      <c r="AY54" s="5"/>
    </row>
    <row r="55" spans="1:51" x14ac:dyDescent="0.2">
      <c r="A55" s="7" t="s">
        <v>211</v>
      </c>
      <c r="B55" s="1" t="s">
        <v>36</v>
      </c>
      <c r="C55" t="s">
        <v>36</v>
      </c>
      <c r="D55">
        <v>32</v>
      </c>
      <c r="E55">
        <v>28</v>
      </c>
      <c r="F55">
        <v>7</v>
      </c>
      <c r="G55">
        <v>6</v>
      </c>
      <c r="H55">
        <v>6</v>
      </c>
      <c r="I55">
        <v>6</v>
      </c>
      <c r="J55">
        <v>1</v>
      </c>
      <c r="K55" t="s">
        <v>1394</v>
      </c>
      <c r="L55" t="str">
        <f>VLOOKUP(Table1[[#This Row],[Competence1]],[1]!Table3[#Data],2,FALSE)</f>
        <v>Normal</v>
      </c>
      <c r="M55" t="str">
        <f>VLOOKUP(Table1[[#This Row],[Competence1]],[1]!Table3[#Data],3,FALSE)</f>
        <v>Special</v>
      </c>
      <c r="N55" s="1">
        <f>VLOOKUP(Table1[[#This Row],[Competence1]],[1]!Table3[#Data],4,FALSE)</f>
        <v>6</v>
      </c>
      <c r="O55">
        <f>VLOOKUP(Table1[[#This Row],[Competence1]],[1]!Table3[#Data],5,FALSE)</f>
        <v>0</v>
      </c>
      <c r="P55" s="5" t="str">
        <f>VLOOKUP(Table1[[#This Row],[Competence1]],[1]!Table3[#Data],6,FALSE)</f>
        <v>Météores inflige des dégâts et possède la particularité de ne pas être affectée par les modifications de précision ou d'esquive.</v>
      </c>
      <c r="Q55" t="s">
        <v>1111</v>
      </c>
      <c r="R55" t="str">
        <f>VLOOKUP(Table1[[#This Row],[Competence2]],[1]!Table3[#Data],2,FALSE)</f>
        <v>Fee</v>
      </c>
      <c r="S55" t="str">
        <f>VLOOKUP(Table1[[#This Row],[Competence2]],[1]!Table3[#Data],3,FALSE)</f>
        <v>Physique</v>
      </c>
      <c r="T55">
        <f>VLOOKUP(Table1[[#This Row],[Competence2]],[1]!Table3[#Data],4,FALSE)</f>
        <v>9</v>
      </c>
      <c r="U55">
        <f>VLOOKUP(Table1[[#This Row],[Competence2]],[1]!Table3[#Data],5,FALSE)</f>
        <v>5</v>
      </c>
      <c r="V55" s="5" t="str">
        <f>VLOOKUP(Table1[[#This Row],[Competence2]],[1]!Table3[#Data],6,FALSE)</f>
        <v>Attaque l'ennemi avec un câlin. Diminue l'Attaque de 1 niveau avec une Precision de 1.</v>
      </c>
      <c r="W55" t="s">
        <v>785</v>
      </c>
      <c r="X55" s="3">
        <v>1</v>
      </c>
      <c r="Y55" s="2">
        <v>2</v>
      </c>
      <c r="Z55" s="2">
        <v>1</v>
      </c>
      <c r="AA55" s="3">
        <v>1</v>
      </c>
      <c r="AB55" s="2">
        <v>1</v>
      </c>
      <c r="AC55" s="3">
        <v>1</v>
      </c>
      <c r="AD55" s="3">
        <v>1</v>
      </c>
      <c r="AE55" s="3">
        <v>1</v>
      </c>
      <c r="AF55" s="3">
        <v>1</v>
      </c>
      <c r="AG55" s="2">
        <v>1</v>
      </c>
      <c r="AH55" s="3">
        <v>1</v>
      </c>
      <c r="AI55" s="2">
        <v>1</v>
      </c>
      <c r="AJ55" s="2">
        <v>1</v>
      </c>
      <c r="AK55" s="2">
        <v>1</v>
      </c>
      <c r="AL55" s="2">
        <v>1</v>
      </c>
      <c r="AM55" s="2">
        <v>0</v>
      </c>
      <c r="AN55" s="2">
        <v>1</v>
      </c>
      <c r="AO55" s="2">
        <v>1</v>
      </c>
      <c r="AP55" s="4" t="str">
        <f>IF(Table1[[#This Row],[Competence2]]="Empty","1-6","1-3")</f>
        <v>1-3</v>
      </c>
      <c r="AQ55" s="4" t="str">
        <f>IF(Table1[[#This Row],[Competence2]]="Empty","","4-6")</f>
        <v>4-6</v>
      </c>
      <c r="AR55" s="22" t="s">
        <v>2073</v>
      </c>
      <c r="AS55" s="5"/>
      <c r="AT55" s="5" t="s">
        <v>1521</v>
      </c>
      <c r="AU55" s="5">
        <v>53</v>
      </c>
      <c r="AV55" s="5" t="s">
        <v>1010</v>
      </c>
      <c r="AW55" s="5">
        <v>1</v>
      </c>
      <c r="AX55" s="5" t="str">
        <f>VLOOKUP(Table1[[#This Row],[Name]],Table3[],1,FALSE)</f>
        <v>Persian</v>
      </c>
      <c r="AY55" s="5"/>
    </row>
    <row r="56" spans="1:51" x14ac:dyDescent="0.2">
      <c r="A56" s="7" t="s">
        <v>1202</v>
      </c>
      <c r="B56" s="1" t="s">
        <v>19</v>
      </c>
      <c r="C56" t="s">
        <v>19</v>
      </c>
      <c r="D56">
        <v>25</v>
      </c>
      <c r="E56">
        <v>13</v>
      </c>
      <c r="F56">
        <v>5</v>
      </c>
      <c r="G56">
        <v>4</v>
      </c>
      <c r="H56">
        <v>6</v>
      </c>
      <c r="I56">
        <v>5</v>
      </c>
      <c r="J56">
        <v>3</v>
      </c>
      <c r="K56" t="s">
        <v>462</v>
      </c>
      <c r="L56" t="str">
        <f>VLOOKUP(Table1[[#This Row],[Competence1]],[1]!Table3[#Data],2,FALSE)</f>
        <v>Eau</v>
      </c>
      <c r="M56" t="str">
        <f>VLOOKUP(Table1[[#This Row],[Competence1]],[1]!Table3[#Data],3,FALSE)</f>
        <v>Statut</v>
      </c>
      <c r="N56" s="1">
        <f>VLOOKUP(Table1[[#This Row],[Competence1]],[1]!Table3[#Data],4,FALSE)</f>
        <v>0</v>
      </c>
      <c r="O56">
        <f>VLOOKUP(Table1[[#This Row],[Competence1]],[1]!Table3[#Data],5,FALSE)</f>
        <v>0</v>
      </c>
      <c r="P56" s="5" t="str">
        <f>VLOOKUP(Table1[[#This Row],[Competence1]],[1]!Table3[#Data],6,FALSE)</f>
        <v>Asperge d'eau les alentours. Baisse la puissance des attaques de type Feu de 50% pendant cinq tours.</v>
      </c>
      <c r="Q56" t="s">
        <v>513</v>
      </c>
      <c r="R56" t="str">
        <f>VLOOKUP(Table1[[#This Row],[Competence2]],[1]!Table3[#Data],2,FALSE)</f>
        <v>Psy</v>
      </c>
      <c r="S56" t="str">
        <f>VLOOKUP(Table1[[#This Row],[Competence2]],[1]!Table3[#Data],3,FALSE)</f>
        <v>Special</v>
      </c>
      <c r="T56">
        <f>VLOOKUP(Table1[[#This Row],[Competence2]],[1]!Table3[#Data],4,FALSE)</f>
        <v>5</v>
      </c>
      <c r="U56">
        <f>VLOOKUP(Table1[[#This Row],[Competence2]],[1]!Table3[#Data],5,FALSE)</f>
        <v>6</v>
      </c>
      <c r="V56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56" t="s">
        <v>1203</v>
      </c>
      <c r="X56" s="3" t="s">
        <v>1336</v>
      </c>
      <c r="Y56" s="2">
        <v>1</v>
      </c>
      <c r="Z56" s="2">
        <v>1</v>
      </c>
      <c r="AA56" s="3" t="s">
        <v>1336</v>
      </c>
      <c r="AB56" s="2">
        <v>2</v>
      </c>
      <c r="AC56" s="2">
        <v>1</v>
      </c>
      <c r="AD56" s="3" t="s">
        <v>1336</v>
      </c>
      <c r="AE56" s="3" t="s">
        <v>1336</v>
      </c>
      <c r="AF56" s="2">
        <v>1</v>
      </c>
      <c r="AG56" s="2">
        <v>1</v>
      </c>
      <c r="AH56" s="2">
        <v>2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4" t="str">
        <f>IF(Table1[[#This Row],[Competence2]]="Empty","1-6","1-3")</f>
        <v>1-3</v>
      </c>
      <c r="AQ56" s="4" t="str">
        <f>IF(Table1[[#This Row],[Competence2]]="Empty","","4-6")</f>
        <v>4-6</v>
      </c>
      <c r="AR56" t="s">
        <v>1444</v>
      </c>
      <c r="AS56" t="s">
        <v>1204</v>
      </c>
      <c r="AT56" s="5" t="s">
        <v>1522</v>
      </c>
      <c r="AU56" s="5">
        <v>54</v>
      </c>
      <c r="AV56" s="5" t="s">
        <v>1003</v>
      </c>
      <c r="AW56" s="5">
        <v>0</v>
      </c>
      <c r="AX56" s="5" t="str">
        <f>VLOOKUP(Table1[[#This Row],[Name]],Table3[],1,FALSE)</f>
        <v>Psykokwak</v>
      </c>
      <c r="AY56" s="5"/>
    </row>
    <row r="57" spans="1:51" x14ac:dyDescent="0.2">
      <c r="A57" s="7" t="s">
        <v>1204</v>
      </c>
      <c r="B57" s="1" t="s">
        <v>19</v>
      </c>
      <c r="C57" t="s">
        <v>19</v>
      </c>
      <c r="D57">
        <v>40</v>
      </c>
      <c r="E57">
        <v>21</v>
      </c>
      <c r="F57">
        <v>8</v>
      </c>
      <c r="G57">
        <v>7</v>
      </c>
      <c r="H57">
        <v>9</v>
      </c>
      <c r="I57">
        <v>8</v>
      </c>
      <c r="J57">
        <v>1</v>
      </c>
      <c r="K57" t="s">
        <v>1348</v>
      </c>
      <c r="L57" t="str">
        <f>VLOOKUP(Table1[[#This Row],[Competence1]],[1]!Table3[#Data],2,FALSE)</f>
        <v>Normal</v>
      </c>
      <c r="M57" t="str">
        <f>VLOOKUP(Table1[[#This Row],[Competence1]],[1]!Table3[#Data],3,FALSE)</f>
        <v>Statut</v>
      </c>
      <c r="N57" s="1">
        <f>VLOOKUP(Table1[[#This Row],[Competence1]],[1]!Table3[#Data],4,FALSE)</f>
        <v>0</v>
      </c>
      <c r="O57">
        <f>VLOOKUP(Table1[[#This Row],[Competence1]],[1]!Table3[#Data],5,FALSE)</f>
        <v>0</v>
      </c>
      <c r="P57" s="5" t="str">
        <f>VLOOKUP(Table1[[#This Row],[Competence1]],[1]!Table3[#Data],6,FALSE)</f>
        <v>Moi d'Abord est une capacité assez particulière qui permet d'utiliser la capacité qu'un adversaire s'apprête a lancer avec une puissance augmentee de 50%.</v>
      </c>
      <c r="Q57" t="s">
        <v>491</v>
      </c>
      <c r="R57" t="str">
        <f>VLOOKUP(Table1[[#This Row],[Competence2]],[1]!Table3[#Data],2,FALSE)</f>
        <v>Eau</v>
      </c>
      <c r="S57" t="str">
        <f>VLOOKUP(Table1[[#This Row],[Competence2]],[1]!Table3[#Data],3,FALSE)</f>
        <v>Physique</v>
      </c>
      <c r="T57">
        <f>VLOOKUP(Table1[[#This Row],[Competence2]],[1]!Table3[#Data],4,FALSE)</f>
        <v>4</v>
      </c>
      <c r="U57">
        <f>VLOOKUP(Table1[[#This Row],[Competence2]],[1]!Table3[#Data],5,FALSE)</f>
        <v>6</v>
      </c>
      <c r="V57" s="5" t="str">
        <f>VLOOKUP(Table1[[#This Row],[Competence2]],[1]!Table3[#Data],6,FALSE)</f>
        <v>Aqua-Jet est une capacité à priorité accrue : face à une capacité standard, l'utilisateur frappe toujours en premier.</v>
      </c>
      <c r="W57" t="s">
        <v>1205</v>
      </c>
      <c r="X57" s="3" t="s">
        <v>1336</v>
      </c>
      <c r="Y57" s="2">
        <v>1</v>
      </c>
      <c r="Z57" s="2">
        <v>1</v>
      </c>
      <c r="AA57" s="3" t="s">
        <v>1336</v>
      </c>
      <c r="AB57" s="2">
        <v>2</v>
      </c>
      <c r="AC57" s="2">
        <v>1</v>
      </c>
      <c r="AD57" s="3" t="s">
        <v>1336</v>
      </c>
      <c r="AE57" s="3" t="s">
        <v>1336</v>
      </c>
      <c r="AF57" s="3">
        <v>1</v>
      </c>
      <c r="AG57" s="2">
        <v>1</v>
      </c>
      <c r="AH57" s="2">
        <v>2</v>
      </c>
      <c r="AI57" s="2">
        <v>1</v>
      </c>
      <c r="AJ57" s="2">
        <v>1</v>
      </c>
      <c r="AK57" s="3">
        <v>1</v>
      </c>
      <c r="AL57" s="2">
        <v>1</v>
      </c>
      <c r="AM57" s="2">
        <v>1</v>
      </c>
      <c r="AN57" s="3">
        <v>1</v>
      </c>
      <c r="AO57" s="2">
        <v>1</v>
      </c>
      <c r="AP57" s="4" t="str">
        <f>IF(Table1[[#This Row],[Competence2]]="Empty","1-6","1-3")</f>
        <v>1-3</v>
      </c>
      <c r="AQ57" s="4" t="str">
        <f>IF(Table1[[#This Row],[Competence2]]="Empty","","4-6")</f>
        <v>4-6</v>
      </c>
      <c r="AR57" s="22" t="s">
        <v>2073</v>
      </c>
      <c r="AS57" s="5"/>
      <c r="AT57" s="5" t="s">
        <v>1523</v>
      </c>
      <c r="AU57" s="5">
        <v>55</v>
      </c>
      <c r="AV57" s="5" t="s">
        <v>1003</v>
      </c>
      <c r="AW57" s="5">
        <v>1</v>
      </c>
      <c r="AX57" s="5" t="str">
        <f>VLOOKUP(Table1[[#This Row],[Name]],Table3[],1,FALSE)</f>
        <v>Akwakwak</v>
      </c>
      <c r="AY57" s="5"/>
    </row>
    <row r="58" spans="1:51" hidden="1" x14ac:dyDescent="0.2">
      <c r="A58" s="7" t="s">
        <v>1206</v>
      </c>
      <c r="B58" s="1" t="s">
        <v>119</v>
      </c>
      <c r="C58" t="s">
        <v>119</v>
      </c>
      <c r="D58">
        <v>20</v>
      </c>
      <c r="E58">
        <v>17</v>
      </c>
      <c r="F58">
        <v>8</v>
      </c>
      <c r="G58">
        <v>3</v>
      </c>
      <c r="H58">
        <v>3</v>
      </c>
      <c r="I58">
        <v>4</v>
      </c>
      <c r="J58">
        <v>3</v>
      </c>
      <c r="K58" t="s">
        <v>538</v>
      </c>
      <c r="L58" t="str">
        <f>VLOOKUP(Table1[[#This Row],[Competence1]],[1]!Table3[#Data],2,FALSE)</f>
        <v>Normal</v>
      </c>
      <c r="M58" t="str">
        <f>VLOOKUP(Table1[[#This Row],[Competence1]],[1]!Table3[#Data],3,FALSE)</f>
        <v>Physique</v>
      </c>
      <c r="N58" s="1">
        <f>VLOOKUP(Table1[[#This Row],[Competence1]],[1]!Table3[#Data],4,FALSE)</f>
        <v>6</v>
      </c>
      <c r="O58">
        <f>VLOOKUP(Table1[[#This Row],[Competence1]],[1]!Table3[#Data],5,FALSE)</f>
        <v>6</v>
      </c>
      <c r="P58" s="5" t="str">
        <f>VLOOKUP(Table1[[#This Row],[Competence1]],[1]!Table3[#Data],6,FALSE)</f>
        <v>Le lanceur s'approche de la cible avec un air angélique afin de dérober l'objet qu'elle tient.</v>
      </c>
      <c r="Q58" t="s">
        <v>456</v>
      </c>
      <c r="R58" t="str">
        <f>VLOOKUP(Table1[[#This Row],[Competence2]],[1]!Table3[#Data],2,FALSE)</f>
        <v>Normal</v>
      </c>
      <c r="S58" t="str">
        <f>VLOOKUP(Table1[[#This Row],[Competence2]],[1]!Table3[#Data],3,FALSE)</f>
        <v>Physique</v>
      </c>
      <c r="T58">
        <f>VLOOKUP(Table1[[#This Row],[Competence2]],[1]!Table3[#Data],4,FALSE)</f>
        <v>4</v>
      </c>
      <c r="U58">
        <f>VLOOKUP(Table1[[#This Row],[Competence2]],[1]!Table3[#Data],5,FALSE)</f>
        <v>6</v>
      </c>
      <c r="V58" s="5" t="str">
        <f>VLOOKUP(Table1[[#This Row],[Competence2]],[1]!Table3[#Data],6,FALSE)</f>
        <v>Lacère l'ennemi avec des griffes acérées pour lui infliger des dégâts.</v>
      </c>
      <c r="W58" t="s">
        <v>1207</v>
      </c>
      <c r="X58" s="3">
        <v>1</v>
      </c>
      <c r="Y58" s="2">
        <v>1</v>
      </c>
      <c r="Z58" s="2">
        <v>1</v>
      </c>
      <c r="AA58" s="3">
        <v>1</v>
      </c>
      <c r="AB58" s="2">
        <v>1</v>
      </c>
      <c r="AC58" s="2">
        <v>2</v>
      </c>
      <c r="AD58" s="3">
        <v>1</v>
      </c>
      <c r="AE58" s="3">
        <v>1</v>
      </c>
      <c r="AF58" s="3" t="s">
        <v>1336</v>
      </c>
      <c r="AG58" s="2">
        <v>1</v>
      </c>
      <c r="AH58" s="2">
        <v>1</v>
      </c>
      <c r="AI58" s="2">
        <v>1</v>
      </c>
      <c r="AJ58" s="2">
        <v>2</v>
      </c>
      <c r="AK58" s="3" t="s">
        <v>1336</v>
      </c>
      <c r="AL58" s="2">
        <v>1</v>
      </c>
      <c r="AM58" s="2">
        <v>1</v>
      </c>
      <c r="AN58" s="3" t="s">
        <v>1336</v>
      </c>
      <c r="AO58" s="2">
        <v>2</v>
      </c>
      <c r="AP58" s="4" t="str">
        <f>IF(Table1[[#This Row],[Competence2]]="Empty","1-6","1-3")</f>
        <v>1-3</v>
      </c>
      <c r="AQ58" s="4" t="str">
        <f>IF(Table1[[#This Row],[Competence2]]="Empty","","4-6")</f>
        <v>4-6</v>
      </c>
      <c r="AR58" t="s">
        <v>1444</v>
      </c>
      <c r="AS58" t="s">
        <v>1208</v>
      </c>
      <c r="AT58" s="5" t="s">
        <v>1524</v>
      </c>
      <c r="AU58" s="5">
        <v>56</v>
      </c>
      <c r="AV58" s="5" t="s">
        <v>1031</v>
      </c>
      <c r="AW58" s="5" t="b">
        <v>1</v>
      </c>
      <c r="AX58" s="5" t="e">
        <f>VLOOKUP(Table1[[#This Row],[Name]],Table3[],1,FALSE)</f>
        <v>#N/A</v>
      </c>
      <c r="AY58" s="5"/>
    </row>
    <row r="59" spans="1:51" hidden="1" x14ac:dyDescent="0.2">
      <c r="A59" s="7" t="s">
        <v>1208</v>
      </c>
      <c r="B59" s="1" t="s">
        <v>119</v>
      </c>
      <c r="C59" t="s">
        <v>119</v>
      </c>
      <c r="D59">
        <v>32</v>
      </c>
      <c r="E59">
        <v>23</v>
      </c>
      <c r="F59">
        <v>10</v>
      </c>
      <c r="G59">
        <v>6</v>
      </c>
      <c r="H59">
        <v>6</v>
      </c>
      <c r="I59">
        <v>7</v>
      </c>
      <c r="J59">
        <v>1</v>
      </c>
      <c r="K59" t="s">
        <v>1395</v>
      </c>
      <c r="L59" t="e">
        <f>VLOOKUP(Table1[[#This Row],[Competence1]],[1]!Table3[#Data],2,FALSE)</f>
        <v>#N/A</v>
      </c>
      <c r="M59" t="e">
        <f>VLOOKUP(Table1[[#This Row],[Competence1]],[1]!Table3[#Data],3,FALSE)</f>
        <v>#N/A</v>
      </c>
      <c r="N59" s="1" t="e">
        <f>VLOOKUP(Table1[[#This Row],[Competence1]],[1]!Table3[#Data],4,FALSE)</f>
        <v>#N/A</v>
      </c>
      <c r="O59" t="e">
        <f>VLOOKUP(Table1[[#This Row],[Competence1]],[1]!Table3[#Data],5,FALSE)</f>
        <v>#N/A</v>
      </c>
      <c r="P59" s="5" t="e">
        <f>VLOOKUP(Table1[[#This Row],[Competence1]],[1]!Table3[#Data],6,FALSE)</f>
        <v>#N/A</v>
      </c>
      <c r="Q59" t="s">
        <v>546</v>
      </c>
      <c r="R59" t="e">
        <f>VLOOKUP(Table1[[#This Row],[Competence2]],[1]!Table3[#Data],2,FALSE)</f>
        <v>#N/A</v>
      </c>
      <c r="S59" t="e">
        <f>VLOOKUP(Table1[[#This Row],[Competence2]],[1]!Table3[#Data],3,FALSE)</f>
        <v>#N/A</v>
      </c>
      <c r="T59" t="e">
        <f>VLOOKUP(Table1[[#This Row],[Competence2]],[1]!Table3[#Data],4,FALSE)</f>
        <v>#N/A</v>
      </c>
      <c r="U59" t="e">
        <f>VLOOKUP(Table1[[#This Row],[Competence2]],[1]!Table3[#Data],5,FALSE)</f>
        <v>#N/A</v>
      </c>
      <c r="V59" s="5" t="e">
        <f>VLOOKUP(Table1[[#This Row],[Competence2]],[1]!Table3[#Data],6,FALSE)</f>
        <v>#N/A</v>
      </c>
      <c r="W59" t="s">
        <v>1209</v>
      </c>
      <c r="X59" s="3">
        <v>1</v>
      </c>
      <c r="Y59" s="3">
        <v>1</v>
      </c>
      <c r="Z59" s="2">
        <v>1</v>
      </c>
      <c r="AA59" s="2">
        <v>1</v>
      </c>
      <c r="AB59" s="2">
        <v>1</v>
      </c>
      <c r="AC59" s="3">
        <v>2</v>
      </c>
      <c r="AD59" s="3">
        <v>1</v>
      </c>
      <c r="AE59" s="3">
        <v>1</v>
      </c>
      <c r="AF59" s="3" t="s">
        <v>1336</v>
      </c>
      <c r="AG59" s="2">
        <v>1</v>
      </c>
      <c r="AH59" s="3">
        <v>1</v>
      </c>
      <c r="AI59" s="2">
        <v>1</v>
      </c>
      <c r="AJ59" s="3">
        <v>2</v>
      </c>
      <c r="AK59" s="3" t="s">
        <v>1336</v>
      </c>
      <c r="AL59" s="2">
        <v>1</v>
      </c>
      <c r="AM59" s="2">
        <v>1</v>
      </c>
      <c r="AN59" s="3" t="s">
        <v>1336</v>
      </c>
      <c r="AO59" s="2">
        <v>2</v>
      </c>
      <c r="AP59" s="4" t="str">
        <f>IF(Table1[[#This Row],[Competence2]]="Empty","1-6","1-3")</f>
        <v>1-3</v>
      </c>
      <c r="AQ59" s="4" t="str">
        <f>IF(Table1[[#This Row],[Competence2]]="Empty","","4-6")</f>
        <v>4-6</v>
      </c>
      <c r="AR59" s="22" t="s">
        <v>2073</v>
      </c>
      <c r="AS59" s="5"/>
      <c r="AT59" s="5" t="s">
        <v>1525</v>
      </c>
      <c r="AU59" s="5">
        <v>57</v>
      </c>
      <c r="AV59" s="5" t="s">
        <v>1031</v>
      </c>
      <c r="AW59" s="5"/>
      <c r="AX59" s="5" t="e">
        <f>VLOOKUP(Table1[[#This Row],[Name]],Table3[],1,FALSE)</f>
        <v>#N/A</v>
      </c>
      <c r="AY59" s="5"/>
    </row>
    <row r="60" spans="1:51" hidden="1" x14ac:dyDescent="0.2">
      <c r="A60" s="7" t="s">
        <v>92</v>
      </c>
      <c r="B60" s="1" t="s">
        <v>15</v>
      </c>
      <c r="C60" t="s">
        <v>15</v>
      </c>
      <c r="D60">
        <v>27</v>
      </c>
      <c r="E60">
        <v>15</v>
      </c>
      <c r="F60">
        <v>7</v>
      </c>
      <c r="G60">
        <v>4</v>
      </c>
      <c r="H60">
        <v>7</v>
      </c>
      <c r="I60">
        <v>5</v>
      </c>
      <c r="J60">
        <v>3</v>
      </c>
      <c r="K60" t="s">
        <v>1115</v>
      </c>
      <c r="L60" t="str">
        <f>VLOOKUP(Table1[[#This Row],[Competence1]],[1]!Table3[#Data],2,FALSE)</f>
        <v>Tenebres</v>
      </c>
      <c r="M60" t="str">
        <f>VLOOKUP(Table1[[#This Row],[Competence1]],[1]!Table3[#Data],3,FALSE)</f>
        <v>Physique</v>
      </c>
      <c r="N60" s="1">
        <f>VLOOKUP(Table1[[#This Row],[Competence1]],[1]!Table3[#Data],4,FALSE)</f>
        <v>6</v>
      </c>
      <c r="O60">
        <f>VLOOKUP(Table1[[#This Row],[Competence1]],[1]!Table3[#Data],5,FALSE)</f>
        <v>6</v>
      </c>
      <c r="P60" s="5" t="str">
        <f>VLOOKUP(Table1[[#This Row],[Competence1]],[1]!Table3[#Data],6,FALSE)</f>
        <v>Morsure inflige des dégâts et apeure avec une precision de 2 empechant l'adversaire d'attaquer ce tour.</v>
      </c>
      <c r="Q60" t="s">
        <v>477</v>
      </c>
      <c r="R60" t="str">
        <f>VLOOKUP(Table1[[#This Row],[Competence2]],[1]!Table3[#Data],2,FALSE)</f>
        <v>Normal</v>
      </c>
      <c r="S60" t="str">
        <f>VLOOKUP(Table1[[#This Row],[Competence2]],[1]!Table3[#Data],3,FALSE)</f>
        <v>Statut</v>
      </c>
      <c r="T60">
        <f>VLOOKUP(Table1[[#This Row],[Competence2]],[1]!Table3[#Data],4,FALSE)</f>
        <v>0</v>
      </c>
      <c r="U60">
        <f>VLOOKUP(Table1[[#This Row],[Competence2]],[1]!Table3[#Data],5,FALSE)</f>
        <v>0</v>
      </c>
      <c r="V60" s="5" t="str">
        <f>VLOOKUP(Table1[[#This Row],[Competence2]],[1]!Table3[#Data],6,FALSE)</f>
        <v>Effraie le Pokémon ennemi et le remplace par un autre. Lors d’un combat contre un Pokémon sauvage seul, met fin au combat.</v>
      </c>
      <c r="W60" t="s">
        <v>671</v>
      </c>
      <c r="X60" s="3" t="s">
        <v>1336</v>
      </c>
      <c r="Y60" s="3">
        <v>1</v>
      </c>
      <c r="Z60" s="2">
        <v>1</v>
      </c>
      <c r="AA60" s="2">
        <v>2</v>
      </c>
      <c r="AB60" s="2">
        <v>1</v>
      </c>
      <c r="AC60" s="3" t="s">
        <v>1336</v>
      </c>
      <c r="AD60" s="3" t="s">
        <v>1336</v>
      </c>
      <c r="AE60" s="3" t="s">
        <v>1336</v>
      </c>
      <c r="AF60" s="3" t="s">
        <v>1336</v>
      </c>
      <c r="AG60" s="2">
        <v>1</v>
      </c>
      <c r="AH60" s="3" t="s">
        <v>1336</v>
      </c>
      <c r="AI60" s="2">
        <v>1</v>
      </c>
      <c r="AJ60" s="3">
        <v>1</v>
      </c>
      <c r="AK60" s="2">
        <v>2</v>
      </c>
      <c r="AL60" s="2">
        <v>2</v>
      </c>
      <c r="AM60" s="2">
        <v>1</v>
      </c>
      <c r="AN60" s="2">
        <v>1</v>
      </c>
      <c r="AO60" s="2">
        <v>1</v>
      </c>
      <c r="AP60" s="4" t="str">
        <f>IF(Table1[[#This Row],[Competence2]]="Empty","1-6","1-3")</f>
        <v>1-3</v>
      </c>
      <c r="AQ60" s="4" t="str">
        <f>IF(Table1[[#This Row],[Competence2]]="Empty","","4-6")</f>
        <v>4-6</v>
      </c>
      <c r="AR60" s="5" t="s">
        <v>1439</v>
      </c>
      <c r="AS60" s="5" t="s">
        <v>93</v>
      </c>
      <c r="AT60" s="5" t="s">
        <v>1526</v>
      </c>
      <c r="AU60" s="5">
        <v>58</v>
      </c>
      <c r="AV60" s="5" t="s">
        <v>1002</v>
      </c>
      <c r="AW60" s="5"/>
      <c r="AX60" s="5" t="e">
        <f>VLOOKUP(Table1[[#This Row],[Name]],Table3[],1,FALSE)</f>
        <v>#N/A</v>
      </c>
      <c r="AY60" s="5"/>
    </row>
    <row r="61" spans="1:51" hidden="1" x14ac:dyDescent="0.2">
      <c r="A61" s="7" t="s">
        <v>93</v>
      </c>
      <c r="B61" s="1" t="s">
        <v>15</v>
      </c>
      <c r="C61" t="s">
        <v>15</v>
      </c>
      <c r="D61">
        <v>45</v>
      </c>
      <c r="E61">
        <v>23</v>
      </c>
      <c r="F61">
        <v>11</v>
      </c>
      <c r="G61">
        <v>8</v>
      </c>
      <c r="H61">
        <v>10</v>
      </c>
      <c r="I61">
        <v>8</v>
      </c>
      <c r="J61">
        <v>1</v>
      </c>
      <c r="K61" t="s">
        <v>1374</v>
      </c>
      <c r="L61" t="str">
        <f>VLOOKUP(Table1[[#This Row],[Competence1]],[1]!Table3[#Data],2,FALSE)</f>
        <v>Electrik</v>
      </c>
      <c r="M61" t="str">
        <f>VLOOKUP(Table1[[#This Row],[Competence1]],[1]!Table3[#Data],3,FALSE)</f>
        <v>Physique</v>
      </c>
      <c r="N61" s="1">
        <f>VLOOKUP(Table1[[#This Row],[Competence1]],[1]!Table3[#Data],4,FALSE)</f>
        <v>7</v>
      </c>
      <c r="O61">
        <f>VLOOKUP(Table1[[#This Row],[Competence1]],[1]!Table3[#Data],5,FALSE)</f>
        <v>5</v>
      </c>
      <c r="P61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61" t="s">
        <v>1115</v>
      </c>
      <c r="R61" t="str">
        <f>VLOOKUP(Table1[[#This Row],[Competence2]],[1]!Table3[#Data],2,FALSE)</f>
        <v>Tenebres</v>
      </c>
      <c r="S61" t="str">
        <f>VLOOKUP(Table1[[#This Row],[Competence2]],[1]!Table3[#Data],3,FALSE)</f>
        <v>Physique</v>
      </c>
      <c r="T61">
        <f>VLOOKUP(Table1[[#This Row],[Competence2]],[1]!Table3[#Data],4,FALSE)</f>
        <v>6</v>
      </c>
      <c r="U61">
        <f>VLOOKUP(Table1[[#This Row],[Competence2]],[1]!Table3[#Data],5,FALSE)</f>
        <v>6</v>
      </c>
      <c r="V61" s="5" t="str">
        <f>VLOOKUP(Table1[[#This Row],[Competence2]],[1]!Table3[#Data],6,FALSE)</f>
        <v>Morsure inflige des dégâts et apeure avec une precision de 2 empechant l'adversaire d'attaquer ce tour.</v>
      </c>
      <c r="W61" t="s">
        <v>672</v>
      </c>
      <c r="X61" s="3" t="s">
        <v>1336</v>
      </c>
      <c r="Y61" s="3">
        <v>1</v>
      </c>
      <c r="Z61" s="2">
        <v>1</v>
      </c>
      <c r="AA61" s="3">
        <v>2</v>
      </c>
      <c r="AB61" s="2">
        <v>1</v>
      </c>
      <c r="AC61" s="3" t="s">
        <v>1336</v>
      </c>
      <c r="AD61" s="3" t="s">
        <v>1336</v>
      </c>
      <c r="AE61" s="3" t="s">
        <v>1336</v>
      </c>
      <c r="AF61" s="3" t="s">
        <v>1336</v>
      </c>
      <c r="AG61" s="2">
        <v>1</v>
      </c>
      <c r="AH61" s="3" t="s">
        <v>1336</v>
      </c>
      <c r="AI61" s="2">
        <v>1</v>
      </c>
      <c r="AJ61" s="3">
        <v>1</v>
      </c>
      <c r="AK61" s="2">
        <v>2</v>
      </c>
      <c r="AL61" s="2">
        <v>2</v>
      </c>
      <c r="AM61" s="2">
        <v>1</v>
      </c>
      <c r="AN61" s="2">
        <v>1</v>
      </c>
      <c r="AO61" s="2">
        <v>1</v>
      </c>
      <c r="AP61" s="4" t="str">
        <f>IF(Table1[[#This Row],[Competence2]]="Empty","1-6","1-3")</f>
        <v>1-3</v>
      </c>
      <c r="AQ61" s="4" t="str">
        <f>IF(Table1[[#This Row],[Competence2]]="Empty","","4-6")</f>
        <v>4-6</v>
      </c>
      <c r="AR61" s="22" t="s">
        <v>2073</v>
      </c>
      <c r="AS61" s="5"/>
      <c r="AT61" s="5" t="s">
        <v>1527</v>
      </c>
      <c r="AU61" s="5">
        <v>59</v>
      </c>
      <c r="AV61" s="5" t="s">
        <v>1002</v>
      </c>
      <c r="AW61" s="5"/>
      <c r="AX61" s="5" t="e">
        <f>VLOOKUP(Table1[[#This Row],[Name]],Table3[],1,FALSE)</f>
        <v>#N/A</v>
      </c>
      <c r="AY61" s="5"/>
    </row>
    <row r="62" spans="1:51" hidden="1" x14ac:dyDescent="0.2">
      <c r="A62" s="7" t="s">
        <v>1210</v>
      </c>
      <c r="B62" s="1" t="s">
        <v>19</v>
      </c>
      <c r="C62" t="s">
        <v>19</v>
      </c>
      <c r="D62">
        <v>20</v>
      </c>
      <c r="E62">
        <v>22</v>
      </c>
      <c r="F62">
        <v>5</v>
      </c>
      <c r="G62">
        <v>4</v>
      </c>
      <c r="H62">
        <v>4</v>
      </c>
      <c r="I62">
        <v>4</v>
      </c>
      <c r="J62">
        <v>5</v>
      </c>
      <c r="K62" t="s">
        <v>462</v>
      </c>
      <c r="L62" t="str">
        <f>VLOOKUP(Table1[[#This Row],[Competence1]],[1]!Table3[#Data],2,FALSE)</f>
        <v>Eau</v>
      </c>
      <c r="M62" t="str">
        <f>VLOOKUP(Table1[[#This Row],[Competence1]],[1]!Table3[#Data],3,FALSE)</f>
        <v>Statut</v>
      </c>
      <c r="N62" s="1">
        <f>VLOOKUP(Table1[[#This Row],[Competence1]],[1]!Table3[#Data],4,FALSE)</f>
        <v>0</v>
      </c>
      <c r="O62">
        <f>VLOOKUP(Table1[[#This Row],[Competence1]],[1]!Table3[#Data],5,FALSE)</f>
        <v>0</v>
      </c>
      <c r="P62" s="5" t="str">
        <f>VLOOKUP(Table1[[#This Row],[Competence1]],[1]!Table3[#Data],6,FALSE)</f>
        <v>Asperge d'eau les alentours. Baisse la puissance des attaques de type Feu de 50% pendant cinq tours.</v>
      </c>
      <c r="Q62" t="s">
        <v>1081</v>
      </c>
      <c r="R62" t="str">
        <f>VLOOKUP(Table1[[#This Row],[Competence2]],[1]!Table3[#Data],2,FALSE)</f>
        <v>Eau</v>
      </c>
      <c r="S62" t="str">
        <f>VLOOKUP(Table1[[#This Row],[Competence2]],[1]!Table3[#Data],3,FALSE)</f>
        <v>Special</v>
      </c>
      <c r="T62">
        <f>VLOOKUP(Table1[[#This Row],[Competence2]],[1]!Table3[#Data],4,FALSE)</f>
        <v>4</v>
      </c>
      <c r="U62">
        <f>VLOOKUP(Table1[[#This Row],[Competence2]],[1]!Table3[#Data],5,FALSE)</f>
        <v>6</v>
      </c>
      <c r="V62" s="5" t="str">
        <f>VLOOKUP(Table1[[#This Row],[Competence2]],[1]!Table3[#Data],6,FALSE)</f>
        <v>De l'eau est projetée avec force sur l'ennemi.</v>
      </c>
      <c r="W62" t="s">
        <v>1211</v>
      </c>
      <c r="X62" s="3" t="s">
        <v>1336</v>
      </c>
      <c r="Y62" s="2">
        <v>1</v>
      </c>
      <c r="Z62" s="2">
        <v>1</v>
      </c>
      <c r="AA62" s="3" t="s">
        <v>1336</v>
      </c>
      <c r="AB62" s="2">
        <v>2</v>
      </c>
      <c r="AC62" s="2">
        <v>1</v>
      </c>
      <c r="AD62" s="3" t="s">
        <v>1336</v>
      </c>
      <c r="AE62" s="3" t="s">
        <v>1336</v>
      </c>
      <c r="AF62" s="3">
        <v>1</v>
      </c>
      <c r="AG62" s="2">
        <v>1</v>
      </c>
      <c r="AH62" s="2">
        <v>2</v>
      </c>
      <c r="AI62" s="2">
        <v>1</v>
      </c>
      <c r="AJ62" s="2">
        <v>1</v>
      </c>
      <c r="AK62" s="3">
        <v>1</v>
      </c>
      <c r="AL62" s="2">
        <v>1</v>
      </c>
      <c r="AM62" s="2">
        <v>1</v>
      </c>
      <c r="AN62" s="3">
        <v>1</v>
      </c>
      <c r="AO62" s="2">
        <v>1</v>
      </c>
      <c r="AP62" s="4" t="str">
        <f>IF(Table1[[#This Row],[Competence2]]="Empty","1-6","1-3")</f>
        <v>1-3</v>
      </c>
      <c r="AQ62" s="4" t="str">
        <f>IF(Table1[[#This Row],[Competence2]]="Empty","","4-6")</f>
        <v>4-6</v>
      </c>
      <c r="AR62" t="s">
        <v>1444</v>
      </c>
      <c r="AS62" t="s">
        <v>1212</v>
      </c>
      <c r="AT62" s="5" t="s">
        <v>1528</v>
      </c>
      <c r="AU62" s="5">
        <v>60</v>
      </c>
      <c r="AV62" s="5" t="s">
        <v>1003</v>
      </c>
      <c r="AW62" s="5" t="b">
        <v>1</v>
      </c>
      <c r="AX62" s="5" t="e">
        <f>VLOOKUP(Table1[[#This Row],[Name]],Table3[],1,FALSE)</f>
        <v>#N/A</v>
      </c>
      <c r="AY62" s="5"/>
    </row>
    <row r="63" spans="1:51" hidden="1" x14ac:dyDescent="0.2">
      <c r="A63" s="7" t="s">
        <v>1212</v>
      </c>
      <c r="B63" s="1" t="s">
        <v>19</v>
      </c>
      <c r="C63" t="s">
        <v>19</v>
      </c>
      <c r="D63">
        <v>32</v>
      </c>
      <c r="E63">
        <v>22</v>
      </c>
      <c r="F63">
        <v>6</v>
      </c>
      <c r="G63">
        <v>6</v>
      </c>
      <c r="H63">
        <v>5</v>
      </c>
      <c r="I63">
        <v>5</v>
      </c>
      <c r="J63">
        <v>2</v>
      </c>
      <c r="K63" t="s">
        <v>462</v>
      </c>
      <c r="L63" t="str">
        <f>VLOOKUP(Table1[[#This Row],[Competence1]],[1]!Table3[#Data],2,FALSE)</f>
        <v>Eau</v>
      </c>
      <c r="M63" t="str">
        <f>VLOOKUP(Table1[[#This Row],[Competence1]],[1]!Table3[#Data],3,FALSE)</f>
        <v>Statut</v>
      </c>
      <c r="N63" s="1">
        <f>VLOOKUP(Table1[[#This Row],[Competence1]],[1]!Table3[#Data],4,FALSE)</f>
        <v>0</v>
      </c>
      <c r="O63">
        <f>VLOOKUP(Table1[[#This Row],[Competence1]],[1]!Table3[#Data],5,FALSE)</f>
        <v>0</v>
      </c>
      <c r="P63" s="5" t="str">
        <f>VLOOKUP(Table1[[#This Row],[Competence1]],[1]!Table3[#Data],6,FALSE)</f>
        <v>Asperge d'eau les alentours. Baisse la puissance des attaques de type Feu de 50% pendant cinq tours.</v>
      </c>
      <c r="Q63" t="s">
        <v>1081</v>
      </c>
      <c r="R63" t="str">
        <f>VLOOKUP(Table1[[#This Row],[Competence2]],[1]!Table3[#Data],2,FALSE)</f>
        <v>Eau</v>
      </c>
      <c r="S63" t="str">
        <f>VLOOKUP(Table1[[#This Row],[Competence2]],[1]!Table3[#Data],3,FALSE)</f>
        <v>Special</v>
      </c>
      <c r="T63">
        <f>VLOOKUP(Table1[[#This Row],[Competence2]],[1]!Table3[#Data],4,FALSE)</f>
        <v>4</v>
      </c>
      <c r="U63">
        <f>VLOOKUP(Table1[[#This Row],[Competence2]],[1]!Table3[#Data],5,FALSE)</f>
        <v>6</v>
      </c>
      <c r="V63" s="5" t="str">
        <f>VLOOKUP(Table1[[#This Row],[Competence2]],[1]!Table3[#Data],6,FALSE)</f>
        <v>De l'eau est projetée avec force sur l'ennemi.</v>
      </c>
      <c r="W63" t="s">
        <v>1213</v>
      </c>
      <c r="X63" s="3" t="s">
        <v>1336</v>
      </c>
      <c r="Y63" s="2">
        <v>1</v>
      </c>
      <c r="Z63" s="2">
        <v>1</v>
      </c>
      <c r="AA63" s="3" t="s">
        <v>1336</v>
      </c>
      <c r="AB63" s="2">
        <v>2</v>
      </c>
      <c r="AC63" s="2">
        <v>1</v>
      </c>
      <c r="AD63" s="3" t="s">
        <v>1336</v>
      </c>
      <c r="AE63" s="3" t="s">
        <v>1336</v>
      </c>
      <c r="AF63" s="3">
        <v>1</v>
      </c>
      <c r="AG63" s="2">
        <v>1</v>
      </c>
      <c r="AH63" s="2">
        <v>2</v>
      </c>
      <c r="AI63" s="2">
        <v>1</v>
      </c>
      <c r="AJ63" s="2">
        <v>1</v>
      </c>
      <c r="AK63" s="3">
        <v>1</v>
      </c>
      <c r="AL63" s="2">
        <v>1</v>
      </c>
      <c r="AM63" s="2">
        <v>1</v>
      </c>
      <c r="AN63" s="3">
        <v>1</v>
      </c>
      <c r="AO63" s="2">
        <v>1</v>
      </c>
      <c r="AP63" s="4" t="str">
        <f>IF(Table1[[#This Row],[Competence2]]="Empty","1-6","1-3")</f>
        <v>1-3</v>
      </c>
      <c r="AQ63" s="4" t="str">
        <f>IF(Table1[[#This Row],[Competence2]]="Empty","","4-6")</f>
        <v>4-6</v>
      </c>
      <c r="AR63" t="s">
        <v>1440</v>
      </c>
      <c r="AS63" t="s">
        <v>1215</v>
      </c>
      <c r="AT63" s="5" t="s">
        <v>1530</v>
      </c>
      <c r="AU63" s="5">
        <v>61</v>
      </c>
      <c r="AV63" s="5" t="s">
        <v>1003</v>
      </c>
      <c r="AW63" s="5" t="b">
        <v>0</v>
      </c>
      <c r="AX63" s="5" t="e">
        <f>VLOOKUP(Table1[[#This Row],[Name]],Table3[],1,FALSE)</f>
        <v>#N/A</v>
      </c>
      <c r="AY63" s="5"/>
    </row>
    <row r="64" spans="1:51" hidden="1" x14ac:dyDescent="0.2">
      <c r="A64" s="7" t="s">
        <v>1215</v>
      </c>
      <c r="B64" s="1" t="s">
        <v>119</v>
      </c>
      <c r="C64" t="s">
        <v>19</v>
      </c>
      <c r="D64">
        <v>45</v>
      </c>
      <c r="E64">
        <v>17</v>
      </c>
      <c r="F64">
        <v>9</v>
      </c>
      <c r="G64">
        <v>9</v>
      </c>
      <c r="H64">
        <v>7</v>
      </c>
      <c r="I64">
        <v>9</v>
      </c>
      <c r="J64">
        <v>0</v>
      </c>
      <c r="K64" t="s">
        <v>481</v>
      </c>
      <c r="L64" t="str">
        <f>VLOOKUP(Table1[[#This Row],[Competence1]],[1]!Table3[#Data],2,FALSE)</f>
        <v>Combat</v>
      </c>
      <c r="M64" t="str">
        <f>VLOOKUP(Table1[[#This Row],[Competence1]],[1]!Table3[#Data],3,FALSE)</f>
        <v>Physique</v>
      </c>
      <c r="N64" s="1">
        <f>VLOOKUP(Table1[[#This Row],[Competence1]],[1]!Table3[#Data],4,FALSE)</f>
        <v>8</v>
      </c>
      <c r="O64">
        <f>VLOOKUP(Table1[[#This Row],[Competence1]],[1]!Table3[#Data],5,FALSE)</f>
        <v>4</v>
      </c>
      <c r="P64" s="5" t="str">
        <f>VLOOKUP(Table1[[#This Row],[Competence1]],[1]!Table3[#Data],6,FALSE)</f>
        <v>Le lanceur agrippe l'ennemi et l'écrase au sol. Blesse aussi légèrement le lanceur de 25% des degats.</v>
      </c>
      <c r="Q64" t="s">
        <v>596</v>
      </c>
      <c r="R64" t="e">
        <f>VLOOKUP(Table1[[#This Row],[Competence2]],[1]!Table3[#Data],2,FALSE)</f>
        <v>#N/A</v>
      </c>
      <c r="S64" t="e">
        <f>VLOOKUP(Table1[[#This Row],[Competence2]],[1]!Table3[#Data],3,FALSE)</f>
        <v>#N/A</v>
      </c>
      <c r="T64" t="e">
        <f>VLOOKUP(Table1[[#This Row],[Competence2]],[1]!Table3[#Data],4,FALSE)</f>
        <v>#N/A</v>
      </c>
      <c r="U64" t="e">
        <f>VLOOKUP(Table1[[#This Row],[Competence2]],[1]!Table3[#Data],5,FALSE)</f>
        <v>#N/A</v>
      </c>
      <c r="V64" s="5" t="e">
        <f>VLOOKUP(Table1[[#This Row],[Competence2]],[1]!Table3[#Data],6,FALSE)</f>
        <v>#N/A</v>
      </c>
      <c r="W64" t="s">
        <v>1216</v>
      </c>
      <c r="X64" s="3" t="s">
        <v>1336</v>
      </c>
      <c r="Y64" s="3">
        <v>1</v>
      </c>
      <c r="Z64" s="2">
        <v>1</v>
      </c>
      <c r="AA64" s="3" t="s">
        <v>1336</v>
      </c>
      <c r="AB64" s="2">
        <v>2</v>
      </c>
      <c r="AC64" s="2">
        <v>2</v>
      </c>
      <c r="AD64" s="3" t="s">
        <v>1336</v>
      </c>
      <c r="AE64" s="3" t="s">
        <v>1336</v>
      </c>
      <c r="AF64" s="3" t="s">
        <v>1336</v>
      </c>
      <c r="AG64" s="2">
        <v>1</v>
      </c>
      <c r="AH64" s="2">
        <v>2</v>
      </c>
      <c r="AI64" s="2">
        <v>1</v>
      </c>
      <c r="AJ64" s="3">
        <v>2</v>
      </c>
      <c r="AK64" s="3" t="s">
        <v>1336</v>
      </c>
      <c r="AL64" s="2">
        <v>1</v>
      </c>
      <c r="AM64" s="2">
        <v>1</v>
      </c>
      <c r="AN64" s="3" t="s">
        <v>1336</v>
      </c>
      <c r="AO64" s="2">
        <v>2</v>
      </c>
      <c r="AP64" s="4" t="str">
        <f>IF(Table1[[#This Row],[Competence2]]="Empty","1-6","1-3")</f>
        <v>1-3</v>
      </c>
      <c r="AQ64" s="4" t="str">
        <f>IF(Table1[[#This Row],[Competence2]]="Empty","","4-6")</f>
        <v>4-6</v>
      </c>
      <c r="AR64" s="22" t="s">
        <v>2073</v>
      </c>
      <c r="AS64" s="5"/>
      <c r="AT64" s="5" t="s">
        <v>1531</v>
      </c>
      <c r="AU64" s="5">
        <v>62</v>
      </c>
      <c r="AV64" s="5" t="s">
        <v>1214</v>
      </c>
      <c r="AW64" s="5"/>
      <c r="AX64" s="5" t="e">
        <f>VLOOKUP(Table1[[#This Row],[Name]],Table3[],1,FALSE)</f>
        <v>#N/A</v>
      </c>
      <c r="AY64" s="5"/>
    </row>
    <row r="65" spans="1:51" hidden="1" x14ac:dyDescent="0.2">
      <c r="A65" s="7" t="s">
        <v>1217</v>
      </c>
      <c r="B65" s="1" t="s">
        <v>25</v>
      </c>
      <c r="C65" t="s">
        <v>25</v>
      </c>
      <c r="D65">
        <v>12</v>
      </c>
      <c r="E65">
        <v>22</v>
      </c>
      <c r="F65">
        <v>2</v>
      </c>
      <c r="G65">
        <v>1</v>
      </c>
      <c r="H65">
        <v>10</v>
      </c>
      <c r="I65">
        <v>5</v>
      </c>
      <c r="J65">
        <v>4</v>
      </c>
      <c r="K65" t="s">
        <v>1396</v>
      </c>
      <c r="L65" t="e">
        <f>VLOOKUP(Table1[[#This Row],[Competence1]],[1]!Table3[#Data],2,FALSE)</f>
        <v>#N/A</v>
      </c>
      <c r="M65" t="e">
        <f>VLOOKUP(Table1[[#This Row],[Competence1]],[1]!Table3[#Data],3,FALSE)</f>
        <v>#N/A</v>
      </c>
      <c r="N65" s="1" t="e">
        <f>VLOOKUP(Table1[[#This Row],[Competence1]],[1]!Table3[#Data],4,FALSE)</f>
        <v>#N/A</v>
      </c>
      <c r="O65" t="e">
        <f>VLOOKUP(Table1[[#This Row],[Competence1]],[1]!Table3[#Data],5,FALSE)</f>
        <v>#N/A</v>
      </c>
      <c r="P65" s="5" t="e">
        <f>VLOOKUP(Table1[[#This Row],[Competence1]],[1]!Table3[#Data],6,FALSE)</f>
        <v>#N/A</v>
      </c>
      <c r="Q65" t="s">
        <v>544</v>
      </c>
      <c r="R65" t="e">
        <f>VLOOKUP(Table1[[#This Row],[Competence2]],[1]!Table3[#Data],2,FALSE)</f>
        <v>#N/A</v>
      </c>
      <c r="S65" t="e">
        <f>VLOOKUP(Table1[[#This Row],[Competence2]],[1]!Table3[#Data],3,FALSE)</f>
        <v>#N/A</v>
      </c>
      <c r="T65" t="e">
        <f>VLOOKUP(Table1[[#This Row],[Competence2]],[1]!Table3[#Data],4,FALSE)</f>
        <v>#N/A</v>
      </c>
      <c r="U65" t="e">
        <f>VLOOKUP(Table1[[#This Row],[Competence2]],[1]!Table3[#Data],5,FALSE)</f>
        <v>#N/A</v>
      </c>
      <c r="V65" s="5" t="e">
        <f>VLOOKUP(Table1[[#This Row],[Competence2]],[1]!Table3[#Data],6,FALSE)</f>
        <v>#N/A</v>
      </c>
      <c r="W65" t="s">
        <v>1218</v>
      </c>
      <c r="X65" s="2">
        <v>1</v>
      </c>
      <c r="Y65" s="3" t="s">
        <v>1336</v>
      </c>
      <c r="Z65" s="2">
        <v>1</v>
      </c>
      <c r="AA65" s="3">
        <v>1</v>
      </c>
      <c r="AB65" s="3">
        <v>1</v>
      </c>
      <c r="AC65" s="3">
        <v>1</v>
      </c>
      <c r="AD65" s="2">
        <v>1</v>
      </c>
      <c r="AE65" s="2">
        <v>1</v>
      </c>
      <c r="AF65" s="2">
        <v>2</v>
      </c>
      <c r="AG65" s="2">
        <v>1</v>
      </c>
      <c r="AH65" s="3">
        <v>1</v>
      </c>
      <c r="AI65" s="2">
        <v>1</v>
      </c>
      <c r="AJ65" s="3" t="s">
        <v>1336</v>
      </c>
      <c r="AK65" s="2">
        <v>1</v>
      </c>
      <c r="AL65" s="2">
        <v>1</v>
      </c>
      <c r="AM65" s="2">
        <v>2</v>
      </c>
      <c r="AN65" s="2">
        <v>2</v>
      </c>
      <c r="AO65" s="2">
        <v>1</v>
      </c>
      <c r="AP65" s="4" t="str">
        <f>IF(Table1[[#This Row],[Competence2]]="Empty","1-6","1-3")</f>
        <v>1-3</v>
      </c>
      <c r="AQ65" s="4" t="str">
        <f>IF(Table1[[#This Row],[Competence2]]="Empty","","4-6")</f>
        <v>4-6</v>
      </c>
      <c r="AR65" s="5" t="s">
        <v>1435</v>
      </c>
      <c r="AS65" s="5" t="s">
        <v>1219</v>
      </c>
      <c r="AT65" s="5" t="s">
        <v>1532</v>
      </c>
      <c r="AU65" s="5">
        <v>63</v>
      </c>
      <c r="AV65" s="5" t="s">
        <v>1024</v>
      </c>
      <c r="AW65" s="5"/>
      <c r="AX65" s="5" t="e">
        <f>VLOOKUP(Table1[[#This Row],[Name]],Table3[],1,FALSE)</f>
        <v>#N/A</v>
      </c>
      <c r="AY65" s="5"/>
    </row>
    <row r="66" spans="1:51" hidden="1" x14ac:dyDescent="0.2">
      <c r="A66" s="7" t="s">
        <v>1219</v>
      </c>
      <c r="B66" s="1" t="s">
        <v>25</v>
      </c>
      <c r="C66" t="s">
        <v>25</v>
      </c>
      <c r="D66">
        <v>20</v>
      </c>
      <c r="E66">
        <v>26</v>
      </c>
      <c r="F66">
        <v>3</v>
      </c>
      <c r="G66">
        <v>3</v>
      </c>
      <c r="H66">
        <v>12</v>
      </c>
      <c r="I66">
        <v>7</v>
      </c>
      <c r="J66">
        <v>2</v>
      </c>
      <c r="K66" t="s">
        <v>1397</v>
      </c>
      <c r="L66" t="e">
        <f>VLOOKUP(Table1[[#This Row],[Competence1]],[1]!Table3[#Data],2,FALSE)</f>
        <v>#N/A</v>
      </c>
      <c r="M66" t="e">
        <f>VLOOKUP(Table1[[#This Row],[Competence1]],[1]!Table3[#Data],3,FALSE)</f>
        <v>#N/A</v>
      </c>
      <c r="N66" s="1" t="e">
        <f>VLOOKUP(Table1[[#This Row],[Competence1]],[1]!Table3[#Data],4,FALSE)</f>
        <v>#N/A</v>
      </c>
      <c r="O66" t="e">
        <f>VLOOKUP(Table1[[#This Row],[Competence1]],[1]!Table3[#Data],5,FALSE)</f>
        <v>#N/A</v>
      </c>
      <c r="P66" s="5" t="e">
        <f>VLOOKUP(Table1[[#This Row],[Competence1]],[1]!Table3[#Data],6,FALSE)</f>
        <v>#N/A</v>
      </c>
      <c r="Q66" t="s">
        <v>1396</v>
      </c>
      <c r="R66" t="e">
        <f>VLOOKUP(Table1[[#This Row],[Competence2]],[1]!Table3[#Data],2,FALSE)</f>
        <v>#N/A</v>
      </c>
      <c r="S66" t="e">
        <f>VLOOKUP(Table1[[#This Row],[Competence2]],[1]!Table3[#Data],3,FALSE)</f>
        <v>#N/A</v>
      </c>
      <c r="T66" t="e">
        <f>VLOOKUP(Table1[[#This Row],[Competence2]],[1]!Table3[#Data],4,FALSE)</f>
        <v>#N/A</v>
      </c>
      <c r="U66" t="e">
        <f>VLOOKUP(Table1[[#This Row],[Competence2]],[1]!Table3[#Data],5,FALSE)</f>
        <v>#N/A</v>
      </c>
      <c r="V66" s="5" t="e">
        <f>VLOOKUP(Table1[[#This Row],[Competence2]],[1]!Table3[#Data],6,FALSE)</f>
        <v>#N/A</v>
      </c>
      <c r="W66" t="s">
        <v>1220</v>
      </c>
      <c r="X66" s="2">
        <v>1</v>
      </c>
      <c r="Y66" s="3" t="s">
        <v>1336</v>
      </c>
      <c r="Z66" s="2">
        <v>1</v>
      </c>
      <c r="AA66" s="3">
        <v>1</v>
      </c>
      <c r="AB66" s="3">
        <v>1</v>
      </c>
      <c r="AC66" s="3">
        <v>1</v>
      </c>
      <c r="AD66" s="2">
        <v>1</v>
      </c>
      <c r="AE66" s="2">
        <v>1</v>
      </c>
      <c r="AF66" s="2">
        <v>2</v>
      </c>
      <c r="AG66" s="2">
        <v>1</v>
      </c>
      <c r="AH66" s="3">
        <v>1</v>
      </c>
      <c r="AI66" s="2">
        <v>1</v>
      </c>
      <c r="AJ66" s="3" t="s">
        <v>1336</v>
      </c>
      <c r="AK66" s="2">
        <v>1</v>
      </c>
      <c r="AL66" s="2">
        <v>1</v>
      </c>
      <c r="AM66" s="2">
        <v>2</v>
      </c>
      <c r="AN66" s="2">
        <v>2</v>
      </c>
      <c r="AO66" s="2">
        <v>1</v>
      </c>
      <c r="AP66" s="4" t="str">
        <f>IF(Table1[[#This Row],[Competence2]]="Empty","1-6","1-3")</f>
        <v>1-3</v>
      </c>
      <c r="AQ66" s="4" t="str">
        <f>IF(Table1[[#This Row],[Competence2]]="Empty","","4-6")</f>
        <v>4-6</v>
      </c>
      <c r="AR66" s="5" t="s">
        <v>1460</v>
      </c>
      <c r="AS66" s="5" t="s">
        <v>1221</v>
      </c>
      <c r="AT66" s="5" t="s">
        <v>1533</v>
      </c>
      <c r="AU66" s="5">
        <v>64</v>
      </c>
      <c r="AV66" s="5" t="s">
        <v>1024</v>
      </c>
      <c r="AW66" s="5"/>
      <c r="AX66" s="5" t="e">
        <f>VLOOKUP(Table1[[#This Row],[Name]],Table3[],1,FALSE)</f>
        <v>#N/A</v>
      </c>
      <c r="AY66" s="5"/>
    </row>
    <row r="67" spans="1:51" hidden="1" x14ac:dyDescent="0.2">
      <c r="A67" s="7" t="s">
        <v>1221</v>
      </c>
      <c r="B67" s="1" t="s">
        <v>25</v>
      </c>
      <c r="C67" t="s">
        <v>25</v>
      </c>
      <c r="D67">
        <v>27</v>
      </c>
      <c r="E67">
        <v>30</v>
      </c>
      <c r="F67">
        <v>5</v>
      </c>
      <c r="G67">
        <v>4</v>
      </c>
      <c r="H67">
        <v>13</v>
      </c>
      <c r="I67">
        <v>9</v>
      </c>
      <c r="J67">
        <v>1</v>
      </c>
      <c r="K67" t="s">
        <v>1397</v>
      </c>
      <c r="L67" t="e">
        <f>VLOOKUP(Table1[[#This Row],[Competence1]],[1]!Table3[#Data],2,FALSE)</f>
        <v>#N/A</v>
      </c>
      <c r="M67" t="e">
        <f>VLOOKUP(Table1[[#This Row],[Competence1]],[1]!Table3[#Data],3,FALSE)</f>
        <v>#N/A</v>
      </c>
      <c r="N67" s="1" t="e">
        <f>VLOOKUP(Table1[[#This Row],[Competence1]],[1]!Table3[#Data],4,FALSE)</f>
        <v>#N/A</v>
      </c>
      <c r="O67" t="e">
        <f>VLOOKUP(Table1[[#This Row],[Competence1]],[1]!Table3[#Data],5,FALSE)</f>
        <v>#N/A</v>
      </c>
      <c r="P67" s="5" t="e">
        <f>VLOOKUP(Table1[[#This Row],[Competence1]],[1]!Table3[#Data],6,FALSE)</f>
        <v>#N/A</v>
      </c>
      <c r="Q67" t="s">
        <v>1396</v>
      </c>
      <c r="R67" t="e">
        <f>VLOOKUP(Table1[[#This Row],[Competence2]],[1]!Table3[#Data],2,FALSE)</f>
        <v>#N/A</v>
      </c>
      <c r="S67" t="e">
        <f>VLOOKUP(Table1[[#This Row],[Competence2]],[1]!Table3[#Data],3,FALSE)</f>
        <v>#N/A</v>
      </c>
      <c r="T67" t="e">
        <f>VLOOKUP(Table1[[#This Row],[Competence2]],[1]!Table3[#Data],4,FALSE)</f>
        <v>#N/A</v>
      </c>
      <c r="U67" t="e">
        <f>VLOOKUP(Table1[[#This Row],[Competence2]],[1]!Table3[#Data],5,FALSE)</f>
        <v>#N/A</v>
      </c>
      <c r="V67" s="5" t="e">
        <f>VLOOKUP(Table1[[#This Row],[Competence2]],[1]!Table3[#Data],6,FALSE)</f>
        <v>#N/A</v>
      </c>
      <c r="W67" t="s">
        <v>1222</v>
      </c>
      <c r="X67" s="2">
        <v>1</v>
      </c>
      <c r="Y67" s="3" t="s">
        <v>1336</v>
      </c>
      <c r="Z67" s="2">
        <v>1</v>
      </c>
      <c r="AA67" s="3">
        <v>1</v>
      </c>
      <c r="AB67" s="3">
        <v>1</v>
      </c>
      <c r="AC67" s="3">
        <v>1</v>
      </c>
      <c r="AD67" s="2">
        <v>1</v>
      </c>
      <c r="AE67" s="2">
        <v>1</v>
      </c>
      <c r="AF67" s="3">
        <v>2</v>
      </c>
      <c r="AG67" s="2">
        <v>1</v>
      </c>
      <c r="AH67" s="3">
        <v>1</v>
      </c>
      <c r="AI67" s="2">
        <v>1</v>
      </c>
      <c r="AJ67" s="3" t="s">
        <v>1336</v>
      </c>
      <c r="AK67" s="3">
        <v>1</v>
      </c>
      <c r="AL67" s="2">
        <v>1</v>
      </c>
      <c r="AM67" s="2">
        <v>2</v>
      </c>
      <c r="AN67" s="3">
        <v>2</v>
      </c>
      <c r="AO67" s="2">
        <v>1</v>
      </c>
      <c r="AP67" s="4" t="str">
        <f>IF(Table1[[#This Row],[Competence2]]="Empty","1-6","1-3")</f>
        <v>1-3</v>
      </c>
      <c r="AQ67" s="4" t="str">
        <f>IF(Table1[[#This Row],[Competence2]]="Empty","","4-6")</f>
        <v>4-6</v>
      </c>
      <c r="AR67" s="22" t="s">
        <v>2073</v>
      </c>
      <c r="AS67" s="5"/>
      <c r="AT67" s="5" t="s">
        <v>1534</v>
      </c>
      <c r="AU67" s="5">
        <v>65</v>
      </c>
      <c r="AV67" s="5" t="s">
        <v>1024</v>
      </c>
      <c r="AW67" s="5"/>
      <c r="AX67" s="5" t="e">
        <f>VLOOKUP(Table1[[#This Row],[Name]],Table3[],1,FALSE)</f>
        <v>#N/A</v>
      </c>
      <c r="AY67" s="5"/>
    </row>
    <row r="68" spans="1:51" hidden="1" x14ac:dyDescent="0.2">
      <c r="A68" s="7" t="s">
        <v>164</v>
      </c>
      <c r="B68" s="1" t="s">
        <v>119</v>
      </c>
      <c r="C68" t="s">
        <v>119</v>
      </c>
      <c r="D68">
        <v>35</v>
      </c>
      <c r="E68">
        <v>8</v>
      </c>
      <c r="F68">
        <v>8</v>
      </c>
      <c r="G68">
        <v>5</v>
      </c>
      <c r="H68">
        <v>3</v>
      </c>
      <c r="I68">
        <v>3</v>
      </c>
      <c r="J68">
        <v>3</v>
      </c>
      <c r="K68" t="s">
        <v>567</v>
      </c>
      <c r="L68" t="e">
        <f>VLOOKUP(Table1[[#This Row],[Competence1]],[1]!Table3[#Data],2,FALSE)</f>
        <v>#N/A</v>
      </c>
      <c r="M68" t="e">
        <f>VLOOKUP(Table1[[#This Row],[Competence1]],[1]!Table3[#Data],3,FALSE)</f>
        <v>#N/A</v>
      </c>
      <c r="N68" s="1" t="e">
        <f>VLOOKUP(Table1[[#This Row],[Competence1]],[1]!Table3[#Data],4,FALSE)</f>
        <v>#N/A</v>
      </c>
      <c r="O68" t="e">
        <f>VLOOKUP(Table1[[#This Row],[Competence1]],[1]!Table3[#Data],5,FALSE)</f>
        <v>#N/A</v>
      </c>
      <c r="P68" s="5" t="e">
        <f>VLOOKUP(Table1[[#This Row],[Competence1]],[1]!Table3[#Data],6,FALSE)</f>
        <v>#N/A</v>
      </c>
      <c r="Q68" t="s">
        <v>1346</v>
      </c>
      <c r="R68" t="str">
        <f>VLOOKUP(Table1[[#This Row],[Competence2]],[1]!Table3[#Data],2,FALSE)</f>
        <v>Normal</v>
      </c>
      <c r="S68" t="str">
        <f>VLOOKUP(Table1[[#This Row],[Competence2]],[1]!Table3[#Data],3,FALSE)</f>
        <v>Statut</v>
      </c>
      <c r="T68">
        <f>VLOOKUP(Table1[[#This Row],[Competence2]],[1]!Table3[#Data],4,FALSE)</f>
        <v>0</v>
      </c>
      <c r="U68">
        <f>VLOOKUP(Table1[[#This Row],[Competence2]],[1]!Table3[#Data],5,FALSE)</f>
        <v>6</v>
      </c>
      <c r="V68" s="5" t="str">
        <f>VLOOKUP(Table1[[#This Row],[Competence2]],[1]!Table3[#Data],6,FALSE)</f>
        <v>Le lanceur fait les gros yeux à l'ennemi pour l'intimider et baisser sa Défense de 1 niveau.</v>
      </c>
      <c r="W68" t="s">
        <v>739</v>
      </c>
      <c r="X68" s="3">
        <v>1</v>
      </c>
      <c r="Y68" s="3">
        <v>1</v>
      </c>
      <c r="Z68" s="2">
        <v>1</v>
      </c>
      <c r="AA68" s="3">
        <v>1</v>
      </c>
      <c r="AB68" s="2">
        <v>1</v>
      </c>
      <c r="AC68" s="3">
        <v>2</v>
      </c>
      <c r="AD68" s="3">
        <v>1</v>
      </c>
      <c r="AE68" s="3">
        <v>1</v>
      </c>
      <c r="AF68" s="3" t="s">
        <v>1336</v>
      </c>
      <c r="AG68" s="2">
        <v>1</v>
      </c>
      <c r="AH68" s="2">
        <v>1</v>
      </c>
      <c r="AI68" s="3">
        <v>1</v>
      </c>
      <c r="AJ68" s="2">
        <v>2</v>
      </c>
      <c r="AK68" s="3" t="s">
        <v>1336</v>
      </c>
      <c r="AL68" s="2">
        <v>1</v>
      </c>
      <c r="AM68" s="2">
        <v>1</v>
      </c>
      <c r="AN68" s="3" t="s">
        <v>1336</v>
      </c>
      <c r="AO68" s="2">
        <v>2</v>
      </c>
      <c r="AP68" s="4" t="str">
        <f>IF(Table1[[#This Row],[Competence2]]="Empty","1-6","1-3")</f>
        <v>1-3</v>
      </c>
      <c r="AQ68" s="4" t="str">
        <f>IF(Table1[[#This Row],[Competence2]]="Empty","","4-6")</f>
        <v>4-6</v>
      </c>
      <c r="AR68" s="5" t="s">
        <v>1444</v>
      </c>
      <c r="AS68" s="5" t="s">
        <v>165</v>
      </c>
      <c r="AT68" s="5" t="s">
        <v>1535</v>
      </c>
      <c r="AU68" s="5">
        <v>66</v>
      </c>
      <c r="AV68" s="5" t="s">
        <v>1031</v>
      </c>
      <c r="AW68" s="5"/>
      <c r="AX68" s="5" t="e">
        <f>VLOOKUP(Table1[[#This Row],[Name]],Table3[],1,FALSE)</f>
        <v>#N/A</v>
      </c>
      <c r="AY68" s="5"/>
    </row>
    <row r="69" spans="1:51" hidden="1" x14ac:dyDescent="0.2">
      <c r="A69" s="7" t="s">
        <v>165</v>
      </c>
      <c r="B69" s="1" t="s">
        <v>119</v>
      </c>
      <c r="C69" t="s">
        <v>119</v>
      </c>
      <c r="D69">
        <v>40</v>
      </c>
      <c r="E69">
        <v>11</v>
      </c>
      <c r="F69">
        <v>10</v>
      </c>
      <c r="G69">
        <v>7</v>
      </c>
      <c r="H69">
        <v>5</v>
      </c>
      <c r="I69">
        <v>6</v>
      </c>
      <c r="J69">
        <v>1</v>
      </c>
      <c r="K69" t="s">
        <v>567</v>
      </c>
      <c r="L69" t="e">
        <f>VLOOKUP(Table1[[#This Row],[Competence1]],[1]!Table3[#Data],2,FALSE)</f>
        <v>#N/A</v>
      </c>
      <c r="M69" t="e">
        <f>VLOOKUP(Table1[[#This Row],[Competence1]],[1]!Table3[#Data],3,FALSE)</f>
        <v>#N/A</v>
      </c>
      <c r="N69" s="1" t="e">
        <f>VLOOKUP(Table1[[#This Row],[Competence1]],[1]!Table3[#Data],4,FALSE)</f>
        <v>#N/A</v>
      </c>
      <c r="O69" t="e">
        <f>VLOOKUP(Table1[[#This Row],[Competence1]],[1]!Table3[#Data],5,FALSE)</f>
        <v>#N/A</v>
      </c>
      <c r="P69" s="5" t="e">
        <f>VLOOKUP(Table1[[#This Row],[Competence1]],[1]!Table3[#Data],6,FALSE)</f>
        <v>#N/A</v>
      </c>
      <c r="Q69" t="s">
        <v>1346</v>
      </c>
      <c r="R69" t="str">
        <f>VLOOKUP(Table1[[#This Row],[Competence2]],[1]!Table3[#Data],2,FALSE)</f>
        <v>Normal</v>
      </c>
      <c r="S69" t="str">
        <f>VLOOKUP(Table1[[#This Row],[Competence2]],[1]!Table3[#Data],3,FALSE)</f>
        <v>Statut</v>
      </c>
      <c r="T69">
        <f>VLOOKUP(Table1[[#This Row],[Competence2]],[1]!Table3[#Data],4,FALSE)</f>
        <v>0</v>
      </c>
      <c r="U69">
        <f>VLOOKUP(Table1[[#This Row],[Competence2]],[1]!Table3[#Data],5,FALSE)</f>
        <v>6</v>
      </c>
      <c r="V69" s="5" t="str">
        <f>VLOOKUP(Table1[[#This Row],[Competence2]],[1]!Table3[#Data],6,FALSE)</f>
        <v>Le lanceur fait les gros yeux à l'ennemi pour l'intimider et baisser sa Défense de 1 niveau.</v>
      </c>
      <c r="W69" t="s">
        <v>740</v>
      </c>
      <c r="X69" s="3">
        <v>1</v>
      </c>
      <c r="Y69" s="3">
        <v>1</v>
      </c>
      <c r="Z69" s="2">
        <v>1</v>
      </c>
      <c r="AA69" s="3">
        <v>1</v>
      </c>
      <c r="AB69" s="2">
        <v>1</v>
      </c>
      <c r="AC69" s="3">
        <v>2</v>
      </c>
      <c r="AD69" s="3">
        <v>1</v>
      </c>
      <c r="AE69" s="3">
        <v>1</v>
      </c>
      <c r="AF69" s="3" t="s">
        <v>1336</v>
      </c>
      <c r="AG69" s="2">
        <v>1</v>
      </c>
      <c r="AH69" s="2">
        <v>1</v>
      </c>
      <c r="AI69" s="3">
        <v>1</v>
      </c>
      <c r="AJ69" s="2">
        <v>2</v>
      </c>
      <c r="AK69" s="3" t="s">
        <v>1336</v>
      </c>
      <c r="AL69" s="2">
        <v>1</v>
      </c>
      <c r="AM69" s="2">
        <v>1</v>
      </c>
      <c r="AN69" s="3" t="s">
        <v>1336</v>
      </c>
      <c r="AO69" s="2">
        <v>2</v>
      </c>
      <c r="AP69" s="4" t="str">
        <f>IF(Table1[[#This Row],[Competence2]]="Empty","1-6","1-3")</f>
        <v>1-3</v>
      </c>
      <c r="AQ69" s="4" t="str">
        <f>IF(Table1[[#This Row],[Competence2]]="Empty","","4-6")</f>
        <v>4-6</v>
      </c>
      <c r="AR69" s="5" t="s">
        <v>1460</v>
      </c>
      <c r="AS69" s="5" t="s">
        <v>166</v>
      </c>
      <c r="AT69" s="5" t="s">
        <v>1536</v>
      </c>
      <c r="AU69" s="5">
        <v>67</v>
      </c>
      <c r="AV69" s="5" t="s">
        <v>1031</v>
      </c>
      <c r="AW69" s="5"/>
      <c r="AX69" s="5" t="e">
        <f>VLOOKUP(Table1[[#This Row],[Name]],Table3[],1,FALSE)</f>
        <v>#N/A</v>
      </c>
      <c r="AY69" s="5"/>
    </row>
    <row r="70" spans="1:51" hidden="1" x14ac:dyDescent="0.2">
      <c r="A70" s="7" t="s">
        <v>166</v>
      </c>
      <c r="B70" s="1" t="s">
        <v>119</v>
      </c>
      <c r="C70" t="s">
        <v>119</v>
      </c>
      <c r="D70">
        <v>45</v>
      </c>
      <c r="E70">
        <v>13</v>
      </c>
      <c r="F70">
        <v>13</v>
      </c>
      <c r="G70">
        <v>8</v>
      </c>
      <c r="H70">
        <v>6</v>
      </c>
      <c r="I70">
        <v>8</v>
      </c>
      <c r="J70">
        <v>0</v>
      </c>
      <c r="K70" t="s">
        <v>468</v>
      </c>
      <c r="L70" t="str">
        <f>VLOOKUP(Table1[[#This Row],[Competence1]],[1]!Table3[#Data],2,FALSE)</f>
        <v>Normal</v>
      </c>
      <c r="M70" t="str">
        <f>VLOOKUP(Table1[[#This Row],[Competence1]],[1]!Table3[#Data],3,FALSE)</f>
        <v>Physique</v>
      </c>
      <c r="N70" s="1">
        <f>VLOOKUP(Table1[[#This Row],[Competence1]],[1]!Table3[#Data],4,FALSE)</f>
        <v>8</v>
      </c>
      <c r="O70">
        <f>VLOOKUP(Table1[[#This Row],[Competence1]],[1]!Table3[#Data],5,FALSE)</f>
        <v>6</v>
      </c>
      <c r="P70" s="5" t="str">
        <f>VLOOKUP(Table1[[#This Row],[Competence1]],[1]!Table3[#Data],6,FALSE)</f>
        <v>Le lanceur cogne l’ennemi de toutes ses forces.</v>
      </c>
      <c r="Q70" t="s">
        <v>570</v>
      </c>
      <c r="R70" t="str">
        <f>VLOOKUP(Table1[[#This Row],[Competence2]],[1]!Table3[#Data],2,FALSE)</f>
        <v>Roche</v>
      </c>
      <c r="S70" t="str">
        <f>VLOOKUP(Table1[[#This Row],[Competence2]],[1]!Table3[#Data],3,FALSE)</f>
        <v>Statut</v>
      </c>
      <c r="T70">
        <f>VLOOKUP(Table1[[#This Row],[Competence2]],[1]!Table3[#Data],4,FALSE)</f>
        <v>0</v>
      </c>
      <c r="U70">
        <f>VLOOKUP(Table1[[#This Row],[Competence2]],[1]!Table3[#Data],5,FALSE)</f>
        <v>0</v>
      </c>
      <c r="V70" s="5" t="str">
        <f>VLOOKUP(Table1[[#This Row],[Competence2]],[1]!Table3[#Data],6,FALSE)</f>
        <v>Annule les attaques visant toute l'équipe pendant un tour.</v>
      </c>
      <c r="W70" t="s">
        <v>741</v>
      </c>
      <c r="X70" s="2">
        <v>1</v>
      </c>
      <c r="Y70" s="3">
        <v>1</v>
      </c>
      <c r="Z70" s="2">
        <v>1</v>
      </c>
      <c r="AA70" s="3">
        <v>1</v>
      </c>
      <c r="AB70" s="3">
        <v>1</v>
      </c>
      <c r="AC70" s="3">
        <v>2</v>
      </c>
      <c r="AD70" s="3">
        <v>1</v>
      </c>
      <c r="AE70" s="2">
        <v>1</v>
      </c>
      <c r="AF70" s="3" t="s">
        <v>1336</v>
      </c>
      <c r="AG70" s="3">
        <v>1</v>
      </c>
      <c r="AH70" s="3">
        <v>1</v>
      </c>
      <c r="AI70" s="3">
        <v>1</v>
      </c>
      <c r="AJ70" s="2">
        <v>2</v>
      </c>
      <c r="AK70" s="3" t="s">
        <v>1336</v>
      </c>
      <c r="AL70" s="2">
        <v>1</v>
      </c>
      <c r="AM70" s="2">
        <v>1</v>
      </c>
      <c r="AN70" s="3" t="s">
        <v>1336</v>
      </c>
      <c r="AO70" s="3">
        <v>2</v>
      </c>
      <c r="AP70" s="4" t="str">
        <f>IF(Table1[[#This Row],[Competence2]]="Empty","1-6","1-3")</f>
        <v>1-3</v>
      </c>
      <c r="AQ70" s="4" t="str">
        <f>IF(Table1[[#This Row],[Competence2]]="Empty","","4-6")</f>
        <v>4-6</v>
      </c>
      <c r="AR70" s="22" t="s">
        <v>2073</v>
      </c>
      <c r="AS70" s="5"/>
      <c r="AT70" s="5" t="s">
        <v>1537</v>
      </c>
      <c r="AU70" s="5">
        <v>68</v>
      </c>
      <c r="AV70" s="5" t="s">
        <v>1031</v>
      </c>
      <c r="AW70" s="5"/>
      <c r="AX70" s="5" t="e">
        <f>VLOOKUP(Table1[[#This Row],[Name]],Table3[],1,FALSE)</f>
        <v>#N/A</v>
      </c>
      <c r="AY70" s="5"/>
    </row>
    <row r="71" spans="1:51" hidden="1" x14ac:dyDescent="0.2">
      <c r="A71" s="7" t="s">
        <v>1223</v>
      </c>
      <c r="B71" s="1" t="s">
        <v>11</v>
      </c>
      <c r="C71" t="s">
        <v>77</v>
      </c>
      <c r="D71">
        <v>25</v>
      </c>
      <c r="E71">
        <v>10</v>
      </c>
      <c r="F71">
        <v>7</v>
      </c>
      <c r="G71">
        <v>3</v>
      </c>
      <c r="H71">
        <v>7</v>
      </c>
      <c r="I71">
        <v>3</v>
      </c>
      <c r="J71">
        <v>5</v>
      </c>
      <c r="K71" t="s">
        <v>483</v>
      </c>
      <c r="L71" t="str">
        <f>VLOOKUP(Table1[[#This Row],[Competence1]],[1]!Table3[#Data],2,FALSE)</f>
        <v>Plante</v>
      </c>
      <c r="M71" t="str">
        <f>VLOOKUP(Table1[[#This Row],[Competence1]],[1]!Table3[#Data],3,FALSE)</f>
        <v>Physique</v>
      </c>
      <c r="N71" s="1">
        <f>VLOOKUP(Table1[[#This Row],[Competence1]],[1]!Table3[#Data],4,FALSE)</f>
        <v>5</v>
      </c>
      <c r="O71">
        <f>VLOOKUP(Table1[[#This Row],[Competence1]],[1]!Table3[#Data],5,FALSE)</f>
        <v>6</v>
      </c>
      <c r="P71" s="5" t="str">
        <f>VLOOKUP(Table1[[#This Row],[Competence1]],[1]!Table3[#Data],6,FALSE)</f>
        <v>Fouette l'ennemi avec de fines lianes pour infliger des dégâts.</v>
      </c>
      <c r="Q71" t="s">
        <v>506</v>
      </c>
      <c r="R71" t="str">
        <f>VLOOKUP(Table1[[#This Row],[Competence2]],[1]!Table3[#Data],2,FALSE)</f>
        <v>Normal</v>
      </c>
      <c r="S71" t="str">
        <f>VLOOKUP(Table1[[#This Row],[Competence2]],[1]!Table3[#Data],3,FALSE)</f>
        <v>Statut</v>
      </c>
      <c r="T71">
        <f>VLOOKUP(Table1[[#This Row],[Competence2]],[1]!Table3[#Data],4,FALSE)</f>
        <v>0</v>
      </c>
      <c r="U71">
        <f>VLOOKUP(Table1[[#This Row],[Competence2]],[1]!Table3[#Data],5,FALSE)</f>
        <v>0</v>
      </c>
      <c r="V71" s="5" t="str">
        <f>VLOOKUP(Table1[[#This Row],[Competence2]],[1]!Table3[#Data],6,FALSE)</f>
        <v>Le corps du lanceur se développe. Augmente l'Attaque et l'Attaque Spéciale de 1 niveau</v>
      </c>
      <c r="W71" t="s">
        <v>1224</v>
      </c>
      <c r="X71" s="2">
        <v>1</v>
      </c>
      <c r="Y71" s="3" t="s">
        <v>1336</v>
      </c>
      <c r="Z71" s="2">
        <v>1</v>
      </c>
      <c r="AA71" s="3" t="s">
        <v>1336</v>
      </c>
      <c r="AB71" s="3" t="s">
        <v>1336</v>
      </c>
      <c r="AC71" s="3" t="s">
        <v>1336</v>
      </c>
      <c r="AD71" s="3">
        <v>2</v>
      </c>
      <c r="AE71" s="2">
        <v>2</v>
      </c>
      <c r="AF71" s="2">
        <v>1</v>
      </c>
      <c r="AG71" s="3">
        <v>1</v>
      </c>
      <c r="AH71" s="3" t="s">
        <v>1337</v>
      </c>
      <c r="AI71" s="3">
        <v>1</v>
      </c>
      <c r="AJ71" s="2">
        <v>2</v>
      </c>
      <c r="AK71" s="3">
        <v>1</v>
      </c>
      <c r="AL71" s="2">
        <v>1</v>
      </c>
      <c r="AM71" s="2">
        <v>1</v>
      </c>
      <c r="AN71" s="2">
        <v>1</v>
      </c>
      <c r="AO71" s="3">
        <v>2</v>
      </c>
      <c r="AP71" s="4" t="str">
        <f>IF(Table1[[#This Row],[Competence2]]="Empty","1-6","1-3")</f>
        <v>1-3</v>
      </c>
      <c r="AQ71" s="4" t="str">
        <f>IF(Table1[[#This Row],[Competence2]]="Empty","","4-6")</f>
        <v>4-6</v>
      </c>
      <c r="AR71" t="s">
        <v>1435</v>
      </c>
      <c r="AS71" t="s">
        <v>1225</v>
      </c>
      <c r="AT71" s="5" t="s">
        <v>1538</v>
      </c>
      <c r="AU71" s="5">
        <v>69</v>
      </c>
      <c r="AV71" s="5" t="s">
        <v>1014</v>
      </c>
      <c r="AW71" s="5" t="b">
        <v>1</v>
      </c>
      <c r="AX71" s="5" t="e">
        <f>VLOOKUP(Table1[[#This Row],[Name]],Table3[],1,FALSE)</f>
        <v>#N/A</v>
      </c>
      <c r="AY71" s="5"/>
    </row>
    <row r="72" spans="1:51" hidden="1" x14ac:dyDescent="0.2">
      <c r="A72" s="7" t="s">
        <v>1225</v>
      </c>
      <c r="B72" s="1" t="s">
        <v>11</v>
      </c>
      <c r="C72" t="s">
        <v>77</v>
      </c>
      <c r="D72">
        <v>32</v>
      </c>
      <c r="E72">
        <v>13</v>
      </c>
      <c r="F72">
        <v>9</v>
      </c>
      <c r="G72">
        <v>5</v>
      </c>
      <c r="H72">
        <v>8</v>
      </c>
      <c r="I72">
        <v>4</v>
      </c>
      <c r="J72">
        <v>2</v>
      </c>
      <c r="K72" t="s">
        <v>483</v>
      </c>
      <c r="L72" t="str">
        <f>VLOOKUP(Table1[[#This Row],[Competence1]],[1]!Table3[#Data],2,FALSE)</f>
        <v>Plante</v>
      </c>
      <c r="M72" t="str">
        <f>VLOOKUP(Table1[[#This Row],[Competence1]],[1]!Table3[#Data],3,FALSE)</f>
        <v>Physique</v>
      </c>
      <c r="N72" s="1">
        <f>VLOOKUP(Table1[[#This Row],[Competence1]],[1]!Table3[#Data],4,FALSE)</f>
        <v>5</v>
      </c>
      <c r="O72">
        <f>VLOOKUP(Table1[[#This Row],[Competence1]],[1]!Table3[#Data],5,FALSE)</f>
        <v>6</v>
      </c>
      <c r="P72" s="5" t="str">
        <f>VLOOKUP(Table1[[#This Row],[Competence1]],[1]!Table3[#Data],6,FALSE)</f>
        <v>Fouette l'ennemi avec de fines lianes pour infliger des dégâts.</v>
      </c>
      <c r="Q72" t="s">
        <v>506</v>
      </c>
      <c r="R72" t="str">
        <f>VLOOKUP(Table1[[#This Row],[Competence2]],[1]!Table3[#Data],2,FALSE)</f>
        <v>Normal</v>
      </c>
      <c r="S72" t="str">
        <f>VLOOKUP(Table1[[#This Row],[Competence2]],[1]!Table3[#Data],3,FALSE)</f>
        <v>Statut</v>
      </c>
      <c r="T72">
        <f>VLOOKUP(Table1[[#This Row],[Competence2]],[1]!Table3[#Data],4,FALSE)</f>
        <v>0</v>
      </c>
      <c r="U72">
        <f>VLOOKUP(Table1[[#This Row],[Competence2]],[1]!Table3[#Data],5,FALSE)</f>
        <v>0</v>
      </c>
      <c r="V72" s="5" t="str">
        <f>VLOOKUP(Table1[[#This Row],[Competence2]],[1]!Table3[#Data],6,FALSE)</f>
        <v>Le corps du lanceur se développe. Augmente l'Attaque et l'Attaque Spéciale de 1 niveau</v>
      </c>
      <c r="W72" t="s">
        <v>1226</v>
      </c>
      <c r="X72" s="2">
        <v>1</v>
      </c>
      <c r="Y72" s="3" t="s">
        <v>1336</v>
      </c>
      <c r="Z72" s="2">
        <v>1</v>
      </c>
      <c r="AA72" s="3" t="s">
        <v>1336</v>
      </c>
      <c r="AB72" s="3" t="s">
        <v>1336</v>
      </c>
      <c r="AC72" s="3" t="s">
        <v>1336</v>
      </c>
      <c r="AD72" s="3">
        <v>2</v>
      </c>
      <c r="AE72" s="2">
        <v>2</v>
      </c>
      <c r="AF72" s="2">
        <v>1</v>
      </c>
      <c r="AG72" s="3">
        <v>1</v>
      </c>
      <c r="AH72" s="3" t="s">
        <v>1337</v>
      </c>
      <c r="AI72" s="3">
        <v>1</v>
      </c>
      <c r="AJ72" s="2">
        <v>2</v>
      </c>
      <c r="AK72" s="3">
        <v>1</v>
      </c>
      <c r="AL72" s="2">
        <v>1</v>
      </c>
      <c r="AM72" s="2">
        <v>1</v>
      </c>
      <c r="AN72" s="2">
        <v>1</v>
      </c>
      <c r="AO72" s="3">
        <v>2</v>
      </c>
      <c r="AP72" s="4" t="str">
        <f>IF(Table1[[#This Row],[Competence2]]="Empty","1-6","1-3")</f>
        <v>1-3</v>
      </c>
      <c r="AQ72" s="4" t="str">
        <f>IF(Table1[[#This Row],[Competence2]]="Empty","","4-6")</f>
        <v>4-6</v>
      </c>
      <c r="AR72" t="s">
        <v>1441</v>
      </c>
      <c r="AS72" t="s">
        <v>1227</v>
      </c>
      <c r="AT72" s="5" t="s">
        <v>1539</v>
      </c>
      <c r="AU72" s="5">
        <v>70</v>
      </c>
      <c r="AV72" s="5" t="s">
        <v>1014</v>
      </c>
      <c r="AW72" s="5" t="b">
        <v>0</v>
      </c>
      <c r="AX72" s="5" t="e">
        <f>VLOOKUP(Table1[[#This Row],[Name]],Table3[],1,FALSE)</f>
        <v>#N/A</v>
      </c>
      <c r="AY72" s="5"/>
    </row>
    <row r="73" spans="1:51" hidden="1" x14ac:dyDescent="0.2">
      <c r="A73" s="7" t="s">
        <v>1227</v>
      </c>
      <c r="B73" s="1" t="s">
        <v>11</v>
      </c>
      <c r="C73" t="s">
        <v>77</v>
      </c>
      <c r="D73">
        <v>40</v>
      </c>
      <c r="E73">
        <v>17</v>
      </c>
      <c r="F73">
        <v>10</v>
      </c>
      <c r="G73">
        <v>6</v>
      </c>
      <c r="H73">
        <v>10</v>
      </c>
      <c r="I73">
        <v>7</v>
      </c>
      <c r="J73">
        <v>0</v>
      </c>
      <c r="K73" t="s">
        <v>504</v>
      </c>
      <c r="L73" t="e">
        <f>VLOOKUP(Table1[[#This Row],[Competence1]],[1]!Table3[#Data],2,FALSE)</f>
        <v>#N/A</v>
      </c>
      <c r="M73" t="e">
        <f>VLOOKUP(Table1[[#This Row],[Competence1]],[1]!Table3[#Data],3,FALSE)</f>
        <v>#N/A</v>
      </c>
      <c r="N73" s="1" t="e">
        <f>VLOOKUP(Table1[[#This Row],[Competence1]],[1]!Table3[#Data],4,FALSE)</f>
        <v>#N/A</v>
      </c>
      <c r="O73" t="e">
        <f>VLOOKUP(Table1[[#This Row],[Competence1]],[1]!Table3[#Data],5,FALSE)</f>
        <v>#N/A</v>
      </c>
      <c r="P73" s="5" t="e">
        <f>VLOOKUP(Table1[[#This Row],[Competence1]],[1]!Table3[#Data],6,FALSE)</f>
        <v>#N/A</v>
      </c>
      <c r="Q73" t="s">
        <v>503</v>
      </c>
      <c r="R73" t="str">
        <f>VLOOKUP(Table1[[#This Row],[Competence2]],[1]!Table3[#Data],2,FALSE)</f>
        <v>Normal</v>
      </c>
      <c r="S73" t="str">
        <f>VLOOKUP(Table1[[#This Row],[Competence2]],[1]!Table3[#Data],3,FALSE)</f>
        <v>Statut</v>
      </c>
      <c r="T73">
        <f>VLOOKUP(Table1[[#This Row],[Competence2]],[1]!Table3[#Data],4,FALSE)</f>
        <v>0</v>
      </c>
      <c r="U73">
        <f>VLOOKUP(Table1[[#This Row],[Competence2]],[1]!Table3[#Data],5,FALSE)</f>
        <v>0</v>
      </c>
      <c r="V73" s="5" t="str">
        <f>VLOOKUP(Table1[[#This Row],[Competence2]],[1]!Table3[#Data],6,FALSE)</f>
        <v>Le lanceur accumule de la puissance et augmente sa Défense et sa Défense Spéciale de 1 niveau. Peut être utilisé trois fois.</v>
      </c>
      <c r="W73" t="s">
        <v>1228</v>
      </c>
      <c r="X73" s="3">
        <v>1</v>
      </c>
      <c r="Y73" s="3" t="s">
        <v>1336</v>
      </c>
      <c r="Z73" s="2">
        <v>1</v>
      </c>
      <c r="AA73" s="3" t="s">
        <v>1336</v>
      </c>
      <c r="AB73" s="3" t="s">
        <v>1336</v>
      </c>
      <c r="AC73" s="3" t="s">
        <v>1336</v>
      </c>
      <c r="AD73" s="3">
        <v>2</v>
      </c>
      <c r="AE73" s="3">
        <v>2</v>
      </c>
      <c r="AF73" s="3">
        <v>1</v>
      </c>
      <c r="AG73" s="2">
        <v>1</v>
      </c>
      <c r="AH73" s="3" t="s">
        <v>1337</v>
      </c>
      <c r="AI73" s="3">
        <v>1</v>
      </c>
      <c r="AJ73" s="2">
        <v>2</v>
      </c>
      <c r="AK73" s="2">
        <v>1</v>
      </c>
      <c r="AL73" s="2">
        <v>1</v>
      </c>
      <c r="AM73" s="2">
        <v>1</v>
      </c>
      <c r="AN73" s="2">
        <v>1</v>
      </c>
      <c r="AO73" s="2">
        <v>2</v>
      </c>
      <c r="AP73" s="4" t="str">
        <f>IF(Table1[[#This Row],[Competence2]]="Empty","1-6","1-3")</f>
        <v>1-3</v>
      </c>
      <c r="AQ73" s="4" t="str">
        <f>IF(Table1[[#This Row],[Competence2]]="Empty","","4-6")</f>
        <v>4-6</v>
      </c>
      <c r="AR73" s="22" t="s">
        <v>2073</v>
      </c>
      <c r="AS73" s="5"/>
      <c r="AT73" s="5" t="s">
        <v>1540</v>
      </c>
      <c r="AU73" s="5">
        <v>71</v>
      </c>
      <c r="AV73" s="5" t="s">
        <v>1014</v>
      </c>
      <c r="AW73" s="5"/>
      <c r="AX73" s="5" t="e">
        <f>VLOOKUP(Table1[[#This Row],[Name]],Table3[],1,FALSE)</f>
        <v>#N/A</v>
      </c>
      <c r="AY73" s="5"/>
    </row>
    <row r="74" spans="1:51" x14ac:dyDescent="0.2">
      <c r="A74" s="7" t="s">
        <v>1229</v>
      </c>
      <c r="B74" s="1" t="s">
        <v>19</v>
      </c>
      <c r="C74" t="s">
        <v>77</v>
      </c>
      <c r="D74">
        <v>20</v>
      </c>
      <c r="E74">
        <v>17</v>
      </c>
      <c r="F74">
        <v>4</v>
      </c>
      <c r="G74">
        <v>3</v>
      </c>
      <c r="H74">
        <v>5</v>
      </c>
      <c r="I74">
        <v>10</v>
      </c>
      <c r="J74">
        <v>3</v>
      </c>
      <c r="K74" t="s">
        <v>474</v>
      </c>
      <c r="L74" t="str">
        <f>VLOOKUP(Table1[[#This Row],[Competence1]],[1]!Table3[#Data],2,FALSE)</f>
        <v>Poison</v>
      </c>
      <c r="M74" t="str">
        <f>VLOOKUP(Table1[[#This Row],[Competence1]],[1]!Table3[#Data],3,FALSE)</f>
        <v>Physique</v>
      </c>
      <c r="N74" s="1">
        <f>VLOOKUP(Table1[[#This Row],[Competence1]],[1]!Table3[#Data],4,FALSE)</f>
        <v>2</v>
      </c>
      <c r="O74">
        <f>VLOOKUP(Table1[[#This Row],[Competence1]],[1]!Table3[#Data],5,FALSE)</f>
        <v>6</v>
      </c>
      <c r="P74" s="5" t="str">
        <f>VLOOKUP(Table1[[#This Row],[Competence1]],[1]!Table3[#Data],6,FALSE)</f>
        <v>Un dard toxique qui transperce l'ennemi. Empoisonne avec une precision de 2. Le poison fait perdre 6 PV chaque tour</v>
      </c>
      <c r="Q74" t="s">
        <v>545</v>
      </c>
      <c r="R74" t="str">
        <f>VLOOKUP(Table1[[#This Row],[Competence2]],[1]!Table3[#Data],2,FALSE)</f>
        <v>Normal</v>
      </c>
      <c r="S74" t="str">
        <f>VLOOKUP(Table1[[#This Row],[Competence2]],[1]!Table3[#Data],3,FALSE)</f>
        <v>Statut</v>
      </c>
      <c r="T74">
        <f>VLOOKUP(Table1[[#This Row],[Competence2]],[1]!Table3[#Data],4,FALSE)</f>
        <v>0</v>
      </c>
      <c r="U74">
        <f>VLOOKUP(Table1[[#This Row],[Competence2]],[1]!Table3[#Data],5,FALSE)</f>
        <v>3</v>
      </c>
      <c r="V74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74" t="s">
        <v>1230</v>
      </c>
      <c r="X74" s="3" t="s">
        <v>1336</v>
      </c>
      <c r="Y74" s="3" t="s">
        <v>1336</v>
      </c>
      <c r="Z74" s="2">
        <v>1</v>
      </c>
      <c r="AA74" s="3" t="s">
        <v>1336</v>
      </c>
      <c r="AB74" s="2">
        <v>2</v>
      </c>
      <c r="AC74" s="3" t="s">
        <v>1336</v>
      </c>
      <c r="AD74" s="3" t="s">
        <v>1336</v>
      </c>
      <c r="AE74" s="3" t="s">
        <v>1336</v>
      </c>
      <c r="AF74" s="3" t="s">
        <v>1336</v>
      </c>
      <c r="AG74" s="2">
        <v>1</v>
      </c>
      <c r="AH74" s="3">
        <v>1</v>
      </c>
      <c r="AI74" s="3" t="s">
        <v>1336</v>
      </c>
      <c r="AJ74" s="2">
        <v>2</v>
      </c>
      <c r="AK74" s="2">
        <v>1</v>
      </c>
      <c r="AL74" s="2">
        <v>2</v>
      </c>
      <c r="AM74" s="2">
        <v>1</v>
      </c>
      <c r="AN74" s="2">
        <v>1</v>
      </c>
      <c r="AO74" s="2">
        <v>1</v>
      </c>
      <c r="AP74" s="4" t="str">
        <f>IF(Table1[[#This Row],[Competence2]]="Empty","1-6","1-3")</f>
        <v>1-3</v>
      </c>
      <c r="AQ74" s="4" t="str">
        <f>IF(Table1[[#This Row],[Competence2]]="Empty","","4-6")</f>
        <v>4-6</v>
      </c>
      <c r="AR74" t="s">
        <v>1444</v>
      </c>
      <c r="AS74" t="s">
        <v>1231</v>
      </c>
      <c r="AT74" s="5" t="s">
        <v>1541</v>
      </c>
      <c r="AU74" s="5">
        <v>72</v>
      </c>
      <c r="AV74" s="5" t="s">
        <v>1056</v>
      </c>
      <c r="AW74" s="5">
        <v>0</v>
      </c>
      <c r="AX74" s="5" t="str">
        <f>VLOOKUP(Table1[[#This Row],[Name]],Table3[],1,FALSE)</f>
        <v>Tentacool</v>
      </c>
      <c r="AY74" s="5"/>
    </row>
    <row r="75" spans="1:51" x14ac:dyDescent="0.2">
      <c r="A75" s="7" t="s">
        <v>1231</v>
      </c>
      <c r="B75" s="1" t="s">
        <v>19</v>
      </c>
      <c r="C75" t="s">
        <v>77</v>
      </c>
      <c r="D75">
        <v>40</v>
      </c>
      <c r="E75">
        <v>25</v>
      </c>
      <c r="F75">
        <v>7</v>
      </c>
      <c r="G75">
        <v>6</v>
      </c>
      <c r="H75">
        <v>8</v>
      </c>
      <c r="I75">
        <v>12</v>
      </c>
      <c r="J75">
        <v>1</v>
      </c>
      <c r="K75" t="s">
        <v>444</v>
      </c>
      <c r="L75" t="str">
        <f>VLOOKUP(Table1[[#This Row],[Competence1]],[1]!Table3[#Data],2,FALSE)</f>
        <v>Normal</v>
      </c>
      <c r="M75" t="str">
        <f>VLOOKUP(Table1[[#This Row],[Competence1]],[1]!Table3[#Data],3,FALSE)</f>
        <v>Statut</v>
      </c>
      <c r="N75" s="1">
        <f>VLOOKUP(Table1[[#This Row],[Competence1]],[1]!Table3[#Data],4,FALSE)</f>
        <v>0</v>
      </c>
      <c r="O75">
        <f>VLOOKUP(Table1[[#This Row],[Competence1]],[1]!Table3[#Data],5,FALSE)</f>
        <v>0</v>
      </c>
      <c r="P75" s="5" t="str">
        <f>VLOOKUP(Table1[[#This Row],[Competence1]],[1]!Table3[#Data],6,FALSE)</f>
        <v>Le lanceur copie le type de la cible et devient du même type. Echoue face aux pokemons a 2 types</v>
      </c>
      <c r="Q75" t="s">
        <v>474</v>
      </c>
      <c r="R75" t="str">
        <f>VLOOKUP(Table1[[#This Row],[Competence2]],[1]!Table3[#Data],2,FALSE)</f>
        <v>Poison</v>
      </c>
      <c r="S75" t="str">
        <f>VLOOKUP(Table1[[#This Row],[Competence2]],[1]!Table3[#Data],3,FALSE)</f>
        <v>Physique</v>
      </c>
      <c r="T75">
        <f>VLOOKUP(Table1[[#This Row],[Competence2]],[1]!Table3[#Data],4,FALSE)</f>
        <v>2</v>
      </c>
      <c r="U75">
        <f>VLOOKUP(Table1[[#This Row],[Competence2]],[1]!Table3[#Data],5,FALSE)</f>
        <v>6</v>
      </c>
      <c r="V75" s="5" t="str">
        <f>VLOOKUP(Table1[[#This Row],[Competence2]],[1]!Table3[#Data],6,FALSE)</f>
        <v>Un dard toxique qui transperce l'ennemi. Empoisonne avec une precision de 2. Le poison fait perdre 6 PV chaque tour</v>
      </c>
      <c r="W75" t="s">
        <v>1232</v>
      </c>
      <c r="X75" s="3" t="s">
        <v>1336</v>
      </c>
      <c r="Y75" s="3" t="s">
        <v>1336</v>
      </c>
      <c r="Z75" s="2">
        <v>1</v>
      </c>
      <c r="AA75" s="3" t="s">
        <v>1336</v>
      </c>
      <c r="AB75" s="2">
        <v>2</v>
      </c>
      <c r="AC75" s="3" t="s">
        <v>1336</v>
      </c>
      <c r="AD75" s="3" t="s">
        <v>1336</v>
      </c>
      <c r="AE75" s="3" t="s">
        <v>1336</v>
      </c>
      <c r="AF75" s="3" t="s">
        <v>1336</v>
      </c>
      <c r="AG75" s="3">
        <v>1</v>
      </c>
      <c r="AH75" s="2">
        <v>1</v>
      </c>
      <c r="AI75" s="3" t="s">
        <v>1336</v>
      </c>
      <c r="AJ75" s="3">
        <v>2</v>
      </c>
      <c r="AK75" s="3">
        <v>1</v>
      </c>
      <c r="AL75" s="2">
        <v>2</v>
      </c>
      <c r="AM75" s="2">
        <v>1</v>
      </c>
      <c r="AN75" s="2">
        <v>1</v>
      </c>
      <c r="AO75" s="3">
        <v>1</v>
      </c>
      <c r="AP75" s="4" t="str">
        <f>IF(Table1[[#This Row],[Competence2]]="Empty","1-6","1-3")</f>
        <v>1-3</v>
      </c>
      <c r="AQ75" s="4" t="str">
        <f>IF(Table1[[#This Row],[Competence2]]="Empty","","4-6")</f>
        <v>4-6</v>
      </c>
      <c r="AR75" s="22" t="s">
        <v>2073</v>
      </c>
      <c r="AS75"/>
      <c r="AT75" s="5" t="s">
        <v>1542</v>
      </c>
      <c r="AU75" s="5">
        <v>73</v>
      </c>
      <c r="AV75" s="5" t="s">
        <v>1056</v>
      </c>
      <c r="AW75" s="5">
        <v>1</v>
      </c>
      <c r="AX75" s="5" t="str">
        <f>VLOOKUP(Table1[[#This Row],[Name]],Table3[],1,FALSE)</f>
        <v>Tentacruel</v>
      </c>
      <c r="AY75" s="5"/>
    </row>
    <row r="76" spans="1:51" x14ac:dyDescent="0.2">
      <c r="A76" s="7" t="s">
        <v>1233</v>
      </c>
      <c r="B76" s="1" t="s">
        <v>63</v>
      </c>
      <c r="C76" t="s">
        <v>70</v>
      </c>
      <c r="D76">
        <v>20</v>
      </c>
      <c r="E76">
        <v>5</v>
      </c>
      <c r="F76">
        <v>8</v>
      </c>
      <c r="G76">
        <v>10</v>
      </c>
      <c r="H76">
        <v>3</v>
      </c>
      <c r="I76">
        <v>3</v>
      </c>
      <c r="J76">
        <v>5</v>
      </c>
      <c r="K76" t="s">
        <v>584</v>
      </c>
      <c r="L76" t="str">
        <f>VLOOKUP(Table1[[#This Row],[Competence1]],[1]!Table3[#Data],2,FALSE)</f>
        <v>Normal</v>
      </c>
      <c r="M76" t="str">
        <f>VLOOKUP(Table1[[#This Row],[Competence1]],[1]!Table3[#Data],3,FALSE)</f>
        <v>Physique</v>
      </c>
      <c r="N76" s="1">
        <f>VLOOKUP(Table1[[#This Row],[Competence1]],[1]!Table3[#Data],4,FALSE)</f>
        <v>4</v>
      </c>
      <c r="O76">
        <f>VLOOKUP(Table1[[#This Row],[Competence1]],[1]!Table3[#Data],5,FALSE)</f>
        <v>6</v>
      </c>
      <c r="P76" s="5" t="str">
        <f>VLOOKUP(Table1[[#This Row],[Competence1]],[1]!Table3[#Data],6,FALSE)</f>
        <v>Le lanceur charge l'ennemi et le percute de tout son poids.</v>
      </c>
      <c r="Q76" t="s">
        <v>1347</v>
      </c>
      <c r="R76" t="str">
        <f>VLOOKUP(Table1[[#This Row],[Competence2]],[1]!Table3[#Data],2,FALSE)</f>
        <v>Normal</v>
      </c>
      <c r="S76" t="str">
        <f>VLOOKUP(Table1[[#This Row],[Competence2]],[1]!Table3[#Data],3,FALSE)</f>
        <v>Statut</v>
      </c>
      <c r="T76">
        <f>VLOOKUP(Table1[[#This Row],[Competence2]],[1]!Table3[#Data],4,FALSE)</f>
        <v>0</v>
      </c>
      <c r="U76">
        <f>VLOOKUP(Table1[[#This Row],[Competence2]],[1]!Table3[#Data],5,FALSE)</f>
        <v>0</v>
      </c>
      <c r="V76" s="5" t="str">
        <f>VLOOKUP(Table1[[#This Row],[Competence2]],[1]!Table3[#Data],6,FALSE)</f>
        <v>Le lanceur s'enroule pour cacher ses points faibles, ce qui augmente sa Défense de 2 niveaux.</v>
      </c>
      <c r="W76" t="s">
        <v>1234</v>
      </c>
      <c r="X76" s="3">
        <v>2</v>
      </c>
      <c r="Y76" s="3">
        <v>2</v>
      </c>
      <c r="Z76" s="2">
        <v>1</v>
      </c>
      <c r="AA76" s="3">
        <v>4</v>
      </c>
      <c r="AB76" s="2">
        <v>0</v>
      </c>
      <c r="AC76" s="2">
        <v>1</v>
      </c>
      <c r="AD76" s="3" t="s">
        <v>1336</v>
      </c>
      <c r="AE76" s="3">
        <v>2</v>
      </c>
      <c r="AF76" s="2">
        <v>1</v>
      </c>
      <c r="AG76" s="3" t="s">
        <v>1336</v>
      </c>
      <c r="AH76" s="2">
        <v>4</v>
      </c>
      <c r="AI76" s="3" t="s">
        <v>1337</v>
      </c>
      <c r="AJ76" s="3">
        <v>1</v>
      </c>
      <c r="AK76" s="3" t="s">
        <v>1336</v>
      </c>
      <c r="AL76" s="2">
        <v>2</v>
      </c>
      <c r="AM76" s="2">
        <v>1</v>
      </c>
      <c r="AN76" s="2">
        <v>1</v>
      </c>
      <c r="AO76" s="3" t="s">
        <v>1336</v>
      </c>
      <c r="AP76" s="4" t="str">
        <f>IF(Table1[[#This Row],[Competence2]]="Empty","1-6","1-3")</f>
        <v>1-3</v>
      </c>
      <c r="AQ76" s="4" t="str">
        <f>IF(Table1[[#This Row],[Competence2]]="Empty","","4-6")</f>
        <v>4-6</v>
      </c>
      <c r="AR76" t="s">
        <v>1444</v>
      </c>
      <c r="AS76" t="s">
        <v>1235</v>
      </c>
      <c r="AT76" s="5" t="s">
        <v>1543</v>
      </c>
      <c r="AU76" s="5">
        <v>74</v>
      </c>
      <c r="AV76" s="5" t="s">
        <v>1045</v>
      </c>
      <c r="AW76" s="5">
        <v>0</v>
      </c>
      <c r="AX76" s="5" t="str">
        <f>VLOOKUP(Table1[[#This Row],[Name]],Table3[],1,FALSE)</f>
        <v>Racaillou</v>
      </c>
      <c r="AY76" s="5"/>
    </row>
    <row r="77" spans="1:51" x14ac:dyDescent="0.2">
      <c r="A77" s="7" t="s">
        <v>1235</v>
      </c>
      <c r="B77" s="1" t="s">
        <v>63</v>
      </c>
      <c r="C77" t="s">
        <v>70</v>
      </c>
      <c r="D77">
        <v>27</v>
      </c>
      <c r="E77">
        <v>8</v>
      </c>
      <c r="F77">
        <v>9</v>
      </c>
      <c r="G77">
        <v>11</v>
      </c>
      <c r="H77">
        <v>4</v>
      </c>
      <c r="I77">
        <v>4</v>
      </c>
      <c r="J77">
        <v>2</v>
      </c>
      <c r="K77" s="6" t="s">
        <v>448</v>
      </c>
      <c r="L77" t="str">
        <f>VLOOKUP(Table1[[#This Row],[Competence1]],[1]!Table3[#Data],2,FALSE)</f>
        <v>Roche</v>
      </c>
      <c r="M77" t="str">
        <f>VLOOKUP(Table1[[#This Row],[Competence1]],[1]!Table3[#Data],3,FALSE)</f>
        <v>Physique</v>
      </c>
      <c r="N77" s="1">
        <f>VLOOKUP(Table1[[#This Row],[Competence1]],[1]!Table3[#Data],4,FALSE)</f>
        <v>5</v>
      </c>
      <c r="O77">
        <f>VLOOKUP(Table1[[#This Row],[Competence1]],[1]!Table3[#Data],5,FALSE)</f>
        <v>5</v>
      </c>
      <c r="P77" s="5" t="str">
        <f>VLOOKUP(Table1[[#This Row],[Competence1]],[1]!Table3[#Data],6,FALSE)</f>
        <v>Le lanceur lâche une pierre sur l'ennemi.</v>
      </c>
      <c r="Q77" t="s">
        <v>1347</v>
      </c>
      <c r="R77" t="str">
        <f>VLOOKUP(Table1[[#This Row],[Competence2]],[1]!Table3[#Data],2,FALSE)</f>
        <v>Normal</v>
      </c>
      <c r="S77" t="str">
        <f>VLOOKUP(Table1[[#This Row],[Competence2]],[1]!Table3[#Data],3,FALSE)</f>
        <v>Statut</v>
      </c>
      <c r="T77">
        <f>VLOOKUP(Table1[[#This Row],[Competence2]],[1]!Table3[#Data],4,FALSE)</f>
        <v>0</v>
      </c>
      <c r="U77">
        <f>VLOOKUP(Table1[[#This Row],[Competence2]],[1]!Table3[#Data],5,FALSE)</f>
        <v>0</v>
      </c>
      <c r="V77" s="5" t="str">
        <f>VLOOKUP(Table1[[#This Row],[Competence2]],[1]!Table3[#Data],6,FALSE)</f>
        <v>Le lanceur s'enroule pour cacher ses points faibles, ce qui augmente sa Défense de 2 niveaux.</v>
      </c>
      <c r="W77" t="s">
        <v>1236</v>
      </c>
      <c r="X77" s="3">
        <v>2</v>
      </c>
      <c r="Y77" s="2">
        <v>2</v>
      </c>
      <c r="Z77" s="3">
        <v>1</v>
      </c>
      <c r="AA77" s="2">
        <v>4</v>
      </c>
      <c r="AB77" s="3">
        <v>0</v>
      </c>
      <c r="AC77" s="3">
        <v>1</v>
      </c>
      <c r="AD77" s="3" t="s">
        <v>1336</v>
      </c>
      <c r="AE77" s="3">
        <v>2</v>
      </c>
      <c r="AF77" s="3">
        <v>1</v>
      </c>
      <c r="AG77" s="3" t="s">
        <v>1336</v>
      </c>
      <c r="AH77" s="3">
        <v>4</v>
      </c>
      <c r="AI77" s="3" t="s">
        <v>1337</v>
      </c>
      <c r="AJ77" s="3">
        <v>1</v>
      </c>
      <c r="AK77" s="3" t="s">
        <v>1336</v>
      </c>
      <c r="AL77" s="2">
        <v>2</v>
      </c>
      <c r="AM77" s="2">
        <v>1</v>
      </c>
      <c r="AN77" s="2">
        <v>1</v>
      </c>
      <c r="AO77" s="3" t="s">
        <v>1336</v>
      </c>
      <c r="AP77" s="4" t="str">
        <f>IF(Table1[[#This Row],[Competence2]]="Empty","1-6","1-3")</f>
        <v>1-3</v>
      </c>
      <c r="AQ77" s="4" t="str">
        <f>IF(Table1[[#This Row],[Competence2]]="Empty","","4-6")</f>
        <v>4-6</v>
      </c>
      <c r="AR77" t="s">
        <v>1452</v>
      </c>
      <c r="AS77" t="s">
        <v>1237</v>
      </c>
      <c r="AT77" s="5" t="s">
        <v>1544</v>
      </c>
      <c r="AU77" s="5">
        <v>75</v>
      </c>
      <c r="AV77" s="5" t="s">
        <v>1045</v>
      </c>
      <c r="AW77" s="5">
        <v>1</v>
      </c>
      <c r="AX77" s="5" t="str">
        <f>VLOOKUP(Table1[[#This Row],[Name]],Table3[],1,FALSE)</f>
        <v>Gravalanch</v>
      </c>
      <c r="AY77" s="5"/>
    </row>
    <row r="78" spans="1:51" x14ac:dyDescent="0.2">
      <c r="A78" s="7" t="s">
        <v>1237</v>
      </c>
      <c r="B78" s="1" t="s">
        <v>63</v>
      </c>
      <c r="C78" t="s">
        <v>70</v>
      </c>
      <c r="D78">
        <v>40</v>
      </c>
      <c r="E78">
        <v>11</v>
      </c>
      <c r="F78">
        <v>12</v>
      </c>
      <c r="G78">
        <v>13</v>
      </c>
      <c r="H78">
        <v>5</v>
      </c>
      <c r="I78">
        <v>6</v>
      </c>
      <c r="J78">
        <v>0</v>
      </c>
      <c r="K78" t="s">
        <v>2050</v>
      </c>
      <c r="L78" t="str">
        <f>VLOOKUP(Table1[[#This Row],[Competence1]],[1]!Table3[#Data],2,FALSE)</f>
        <v>Roche</v>
      </c>
      <c r="M78" t="str">
        <f>VLOOKUP(Table1[[#This Row],[Competence1]],[1]!Table3[#Data],3,FALSE)</f>
        <v>Physique</v>
      </c>
      <c r="N78" s="1">
        <f>VLOOKUP(Table1[[#This Row],[Competence1]],[1]!Table3[#Data],4,FALSE)</f>
        <v>8</v>
      </c>
      <c r="O78">
        <f>VLOOKUP(Table1[[#This Row],[Competence1]],[1]!Table3[#Data],5,FALSE)</f>
        <v>5</v>
      </c>
      <c r="P78" s="5" t="str">
        <f>VLOOKUP(Table1[[#This Row],[Competence1]],[1]!Table3[#Data],6,FALSE)</f>
        <v>Envoie de gros rochers sur l'ennemi pour infliger des dégâts. Apeure avec une Precision de 2.</v>
      </c>
      <c r="Q78" t="s">
        <v>2049</v>
      </c>
      <c r="R78" t="str">
        <f>VLOOKUP(Table1[[#This Row],[Competence2]],[1]!Table3[#Data],2,FALSE)</f>
        <v>Roche</v>
      </c>
      <c r="S78" t="str">
        <f>VLOOKUP(Table1[[#This Row],[Competence2]],[1]!Table3[#Data],3,FALSE)</f>
        <v>Statut</v>
      </c>
      <c r="T78">
        <f>VLOOKUP(Table1[[#This Row],[Competence2]],[1]!Table3[#Data],4,FALSE)</f>
        <v>0</v>
      </c>
      <c r="U78">
        <f>VLOOKUP(Table1[[#This Row],[Competence2]],[1]!Table3[#Data],5,FALSE)</f>
        <v>6</v>
      </c>
      <c r="V78" s="5" t="str">
        <f>VLOOKUP(Table1[[#This Row],[Competence2]],[1]!Table3[#Data],6,FALSE)</f>
        <v>Le lanceur polit son corps pour diminuer sa résistance au vent. Augmente sa Vitesse de 2 niveaux.</v>
      </c>
      <c r="W78" t="s">
        <v>1238</v>
      </c>
      <c r="X78" s="3">
        <v>2</v>
      </c>
      <c r="Y78" s="2">
        <v>2</v>
      </c>
      <c r="Z78" s="3">
        <v>1</v>
      </c>
      <c r="AA78" s="2">
        <v>4</v>
      </c>
      <c r="AB78" s="3">
        <v>0</v>
      </c>
      <c r="AC78" s="3">
        <v>1</v>
      </c>
      <c r="AD78" s="3" t="s">
        <v>1336</v>
      </c>
      <c r="AE78" s="3">
        <v>2</v>
      </c>
      <c r="AF78" s="3">
        <v>1</v>
      </c>
      <c r="AG78" s="3" t="s">
        <v>1336</v>
      </c>
      <c r="AH78" s="3">
        <v>4</v>
      </c>
      <c r="AI78" s="3" t="s">
        <v>1337</v>
      </c>
      <c r="AJ78" s="3">
        <v>1</v>
      </c>
      <c r="AK78" s="3" t="s">
        <v>1336</v>
      </c>
      <c r="AL78" s="2">
        <v>2</v>
      </c>
      <c r="AM78" s="2">
        <v>1</v>
      </c>
      <c r="AN78" s="2">
        <v>1</v>
      </c>
      <c r="AO78" s="3" t="s">
        <v>1336</v>
      </c>
      <c r="AP78" s="4" t="str">
        <f>IF(Table1[[#This Row],[Competence2]]="Empty","1-6","1-3")</f>
        <v>1-3</v>
      </c>
      <c r="AQ78" s="4" t="str">
        <f>IF(Table1[[#This Row],[Competence2]]="Empty","","4-6")</f>
        <v>4-6</v>
      </c>
      <c r="AR78" s="22" t="s">
        <v>2073</v>
      </c>
      <c r="AS78"/>
      <c r="AT78" s="5" t="s">
        <v>1545</v>
      </c>
      <c r="AU78" s="5">
        <v>76</v>
      </c>
      <c r="AV78" s="5" t="s">
        <v>1045</v>
      </c>
      <c r="AW78" s="5">
        <v>2</v>
      </c>
      <c r="AX78" s="5" t="str">
        <f>VLOOKUP(Table1[[#This Row],[Name]],Table3[],1,FALSE)</f>
        <v>Grolem</v>
      </c>
      <c r="AY78" s="5"/>
    </row>
    <row r="79" spans="1:51" x14ac:dyDescent="0.2">
      <c r="A79" s="7" t="s">
        <v>359</v>
      </c>
      <c r="B79" s="1" t="s">
        <v>15</v>
      </c>
      <c r="C79" t="s">
        <v>15</v>
      </c>
      <c r="D79">
        <v>25</v>
      </c>
      <c r="E79">
        <v>22</v>
      </c>
      <c r="F79">
        <v>8</v>
      </c>
      <c r="G79">
        <v>5</v>
      </c>
      <c r="H79">
        <v>6</v>
      </c>
      <c r="I79">
        <v>6</v>
      </c>
      <c r="J79">
        <v>3</v>
      </c>
      <c r="K79" t="s">
        <v>516</v>
      </c>
      <c r="L79" t="str">
        <f>VLOOKUP(Table1[[#This Row],[Competence1]],[1]!Table3[#Data],2,FALSE)</f>
        <v>Normal</v>
      </c>
      <c r="M79" t="str">
        <f>VLOOKUP(Table1[[#This Row],[Competence1]],[1]!Table3[#Data],3,FALSE)</f>
        <v>Physique</v>
      </c>
      <c r="N79" s="1">
        <f>VLOOKUP(Table1[[#This Row],[Competence1]],[1]!Table3[#Data],4,FALSE)</f>
        <v>4</v>
      </c>
      <c r="O79">
        <f>VLOOKUP(Table1[[#This Row],[Competence1]],[1]!Table3[#Data],5,FALSE)</f>
        <v>6</v>
      </c>
      <c r="P79" s="5" t="str">
        <f>VLOOKUP(Table1[[#This Row],[Competence1]],[1]!Table3[#Data],6,FALSE)</f>
        <v>Le lanceur fonce sur l'ennemi si rapidement qu'on parvient à peine à le discerner. Frappe en priorité.</v>
      </c>
      <c r="Q79" t="s">
        <v>1422</v>
      </c>
      <c r="R79" t="str">
        <f>VLOOKUP(Table1[[#This Row],[Competence2]],[1]!Table3[#Data],2,FALSE)</f>
        <v>Feu</v>
      </c>
      <c r="S79" t="str">
        <f>VLOOKUP(Table1[[#This Row],[Competence2]],[1]!Table3[#Data],3,FALSE)</f>
        <v>Special</v>
      </c>
      <c r="T79">
        <f>VLOOKUP(Table1[[#This Row],[Competence2]],[1]!Table3[#Data],4,FALSE)</f>
        <v>4</v>
      </c>
      <c r="U79">
        <f>VLOOKUP(Table1[[#This Row],[Competence2]],[1]!Table3[#Data],5,FALSE)</f>
        <v>6</v>
      </c>
      <c r="V79" s="5" t="str">
        <f>VLOOKUP(Table1[[#This Row],[Competence2]],[1]!Table3[#Data],6,FALSE)</f>
        <v>L'ennemi est attaqué par une faible flamme. Brûle l'ennemi avec une precision de 1 qui réduit son attaque de moitié et fait perdre 3 PV par tour.</v>
      </c>
      <c r="W79" t="s">
        <v>933</v>
      </c>
      <c r="X79" s="3" t="s">
        <v>1336</v>
      </c>
      <c r="Y79" s="2">
        <v>1</v>
      </c>
      <c r="Z79" s="2">
        <v>1</v>
      </c>
      <c r="AA79" s="2">
        <v>2</v>
      </c>
      <c r="AB79" s="2">
        <v>1</v>
      </c>
      <c r="AC79" s="3" t="s">
        <v>1336</v>
      </c>
      <c r="AD79" s="3" t="s">
        <v>1336</v>
      </c>
      <c r="AE79" s="3" t="s">
        <v>1336</v>
      </c>
      <c r="AF79" s="3" t="s">
        <v>1336</v>
      </c>
      <c r="AG79" s="2">
        <v>1</v>
      </c>
      <c r="AH79" s="3" t="s">
        <v>1336</v>
      </c>
      <c r="AI79" s="2">
        <v>1</v>
      </c>
      <c r="AJ79" s="2">
        <v>1</v>
      </c>
      <c r="AK79" s="2">
        <v>2</v>
      </c>
      <c r="AL79" s="2">
        <v>2</v>
      </c>
      <c r="AM79" s="2">
        <v>1</v>
      </c>
      <c r="AN79" s="2">
        <v>1</v>
      </c>
      <c r="AO79" s="2">
        <v>1</v>
      </c>
      <c r="AP79" s="4" t="str">
        <f>IF(Table1[[#This Row],[Competence2]]="Empty","1-6","1-3")</f>
        <v>1-3</v>
      </c>
      <c r="AQ79" s="4" t="str">
        <f>IF(Table1[[#This Row],[Competence2]]="Empty","","4-6")</f>
        <v>4-6</v>
      </c>
      <c r="AR79" t="s">
        <v>1453</v>
      </c>
      <c r="AS79" t="s">
        <v>360</v>
      </c>
      <c r="AT79" s="5" t="s">
        <v>1546</v>
      </c>
      <c r="AU79" s="5">
        <v>77</v>
      </c>
      <c r="AV79" s="5" t="s">
        <v>1002</v>
      </c>
      <c r="AW79" s="5">
        <v>0</v>
      </c>
      <c r="AX79" s="5" t="str">
        <f>VLOOKUP(Table1[[#This Row],[Name]],Table3[],1,FALSE)</f>
        <v>Ponyta</v>
      </c>
      <c r="AY79" s="5"/>
    </row>
    <row r="80" spans="1:51" x14ac:dyDescent="0.2">
      <c r="A80" s="7" t="s">
        <v>1547</v>
      </c>
      <c r="B80" s="1" t="s">
        <v>25</v>
      </c>
      <c r="C80" t="s">
        <v>25</v>
      </c>
      <c r="D80">
        <v>25</v>
      </c>
      <c r="E80">
        <v>22</v>
      </c>
      <c r="F80">
        <v>8</v>
      </c>
      <c r="G80">
        <v>5</v>
      </c>
      <c r="H80">
        <v>6</v>
      </c>
      <c r="I80">
        <v>6</v>
      </c>
      <c r="J80">
        <v>3</v>
      </c>
      <c r="K80" t="s">
        <v>542</v>
      </c>
      <c r="L80" t="str">
        <f>VLOOKUP(Table1[[#This Row],[Competence1]],[1]!Table3[#Data],2,FALSE)</f>
        <v>Normal</v>
      </c>
      <c r="M80" t="str">
        <f>VLOOKUP(Table1[[#This Row],[Competence1]],[1]!Table3[#Data],3,FALSE)</f>
        <v>Statut</v>
      </c>
      <c r="N80" s="1">
        <f>VLOOKUP(Table1[[#This Row],[Competence1]],[1]!Table3[#Data],4,FALSE)</f>
        <v>0</v>
      </c>
      <c r="O80">
        <f>VLOOKUP(Table1[[#This Row],[Competence1]],[1]!Table3[#Data],5,FALSE)</f>
        <v>6</v>
      </c>
      <c r="P80" s="5" t="str">
        <f>VLOOKUP(Table1[[#This Row],[Competence1]],[1]!Table3[#Data],6,FALSE)</f>
        <v>Le lanceur pousse un cri tout mimi pour tromper la vigilance de l'ennemi et baisser son Attaque de 1 niveau.</v>
      </c>
      <c r="Q80" t="s">
        <v>513</v>
      </c>
      <c r="R80" t="str">
        <f>VLOOKUP(Table1[[#This Row],[Competence2]],[1]!Table3[#Data],2,FALSE)</f>
        <v>Psy</v>
      </c>
      <c r="S80" t="str">
        <f>VLOOKUP(Table1[[#This Row],[Competence2]],[1]!Table3[#Data],3,FALSE)</f>
        <v>Special</v>
      </c>
      <c r="T80">
        <f>VLOOKUP(Table1[[#This Row],[Competence2]],[1]!Table3[#Data],4,FALSE)</f>
        <v>5</v>
      </c>
      <c r="U80">
        <f>VLOOKUP(Table1[[#This Row],[Competence2]],[1]!Table3[#Data],5,FALSE)</f>
        <v>6</v>
      </c>
      <c r="V80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80" t="s">
        <v>1548</v>
      </c>
      <c r="X80" s="3">
        <v>1</v>
      </c>
      <c r="Y80" s="3" t="s">
        <v>1336</v>
      </c>
      <c r="Z80" s="2">
        <v>1</v>
      </c>
      <c r="AA80" s="3">
        <v>1</v>
      </c>
      <c r="AB80" s="2">
        <v>1</v>
      </c>
      <c r="AC80" s="2">
        <v>1</v>
      </c>
      <c r="AD80" s="3">
        <v>1</v>
      </c>
      <c r="AE80" s="3">
        <v>1</v>
      </c>
      <c r="AF80" s="3">
        <v>2</v>
      </c>
      <c r="AG80" s="2">
        <v>1</v>
      </c>
      <c r="AH80" s="3">
        <v>1</v>
      </c>
      <c r="AI80" s="2">
        <v>1</v>
      </c>
      <c r="AJ80" s="3" t="s">
        <v>1336</v>
      </c>
      <c r="AK80" s="2">
        <v>1</v>
      </c>
      <c r="AL80" s="2">
        <v>1</v>
      </c>
      <c r="AM80" s="2">
        <v>2</v>
      </c>
      <c r="AN80" s="2">
        <v>2</v>
      </c>
      <c r="AO80" s="2">
        <v>1</v>
      </c>
      <c r="AP80" s="4" t="str">
        <f>IF(Table1[[#This Row],[Competence2]]="Empty","1-6","1-3")</f>
        <v>1-3</v>
      </c>
      <c r="AQ80" s="4" t="str">
        <f>IF(Table1[[#This Row],[Competence2]]="Empty","","4-6")</f>
        <v>4-6</v>
      </c>
      <c r="AR80" s="5" t="s">
        <v>1453</v>
      </c>
      <c r="AS80" s="5" t="s">
        <v>1551</v>
      </c>
      <c r="AT80" s="5" t="s">
        <v>1546</v>
      </c>
      <c r="AU80" s="5">
        <v>77</v>
      </c>
      <c r="AV80" s="5" t="s">
        <v>1024</v>
      </c>
      <c r="AW80" s="5">
        <v>0</v>
      </c>
      <c r="AX80" s="5" t="str">
        <f>VLOOKUP(Table1[[#This Row],[Name]],Table3[],1,FALSE)</f>
        <v>Ponyta_de_Galar</v>
      </c>
      <c r="AY80" s="5"/>
    </row>
    <row r="81" spans="1:51" x14ac:dyDescent="0.2">
      <c r="A81" s="7" t="s">
        <v>360</v>
      </c>
      <c r="B81" s="1" t="s">
        <v>15</v>
      </c>
      <c r="C81" t="s">
        <v>15</v>
      </c>
      <c r="D81">
        <v>32</v>
      </c>
      <c r="E81">
        <v>26</v>
      </c>
      <c r="F81">
        <v>10</v>
      </c>
      <c r="G81">
        <v>7</v>
      </c>
      <c r="H81">
        <v>8</v>
      </c>
      <c r="I81">
        <v>8</v>
      </c>
      <c r="J81">
        <v>1</v>
      </c>
      <c r="K81" t="s">
        <v>555</v>
      </c>
      <c r="L81" t="str">
        <f>VLOOKUP(Table1[[#This Row],[Competence1]],[1]!Table3[#Data],2,FALSE)</f>
        <v>Psy</v>
      </c>
      <c r="M81" t="str">
        <f>VLOOKUP(Table1[[#This Row],[Competence1]],[1]!Table3[#Data],3,FALSE)</f>
        <v>Physique</v>
      </c>
      <c r="N81" s="1">
        <f>VLOOKUP(Table1[[#This Row],[Competence1]],[1]!Table3[#Data],4,FALSE)</f>
        <v>7</v>
      </c>
      <c r="O81">
        <f>VLOOKUP(Table1[[#This Row],[Competence1]],[1]!Table3[#Data],5,FALSE)</f>
        <v>6</v>
      </c>
      <c r="P81" s="5" t="str">
        <f>VLOOKUP(Table1[[#This Row],[Competence1]],[1]!Table3[#Data],6,FALSE)</f>
        <v>Coupe Psycho inflige des dommages et fait un coup critique qui multiplie les degats par 2 avec une Precision de 2.</v>
      </c>
      <c r="Q81" t="s">
        <v>1390</v>
      </c>
      <c r="R81" t="str">
        <f>VLOOKUP(Table1[[#This Row],[Competence2]],[1]!Table3[#Data],2,FALSE)</f>
        <v>Insecte</v>
      </c>
      <c r="S81" t="str">
        <f>VLOOKUP(Table1[[#This Row],[Competence2]],[1]!Table3[#Data],3,FALSE)</f>
        <v>Physique</v>
      </c>
      <c r="T81">
        <f>VLOOKUP(Table1[[#This Row],[Competence2]],[1]!Table3[#Data],4,FALSE)</f>
        <v>12</v>
      </c>
      <c r="U81">
        <f>VLOOKUP(Table1[[#This Row],[Competence2]],[1]!Table3[#Data],5,FALSE)</f>
        <v>4</v>
      </c>
      <c r="V81" s="5" t="str">
        <f>VLOOKUP(Table1[[#This Row],[Competence2]],[1]!Table3[#Data],6,FALSE)</f>
        <v>Le lanceur utilise ses gigantesques cornes pour charger l'ennemi.</v>
      </c>
      <c r="W81" t="s">
        <v>934</v>
      </c>
      <c r="X81" s="3" t="s">
        <v>1336</v>
      </c>
      <c r="Y81" s="3">
        <v>1</v>
      </c>
      <c r="Z81" s="2">
        <v>1</v>
      </c>
      <c r="AA81" s="3">
        <v>2</v>
      </c>
      <c r="AB81" s="2">
        <v>1</v>
      </c>
      <c r="AC81" s="3" t="s">
        <v>1336</v>
      </c>
      <c r="AD81" s="3" t="s">
        <v>1336</v>
      </c>
      <c r="AE81" s="3" t="s">
        <v>1336</v>
      </c>
      <c r="AF81" s="3" t="s">
        <v>1336</v>
      </c>
      <c r="AG81" s="2">
        <v>1</v>
      </c>
      <c r="AH81" s="3" t="s">
        <v>1336</v>
      </c>
      <c r="AI81" s="2">
        <v>1</v>
      </c>
      <c r="AJ81" s="3">
        <v>1</v>
      </c>
      <c r="AK81" s="2">
        <v>2</v>
      </c>
      <c r="AL81" s="2">
        <v>2</v>
      </c>
      <c r="AM81" s="2">
        <v>1</v>
      </c>
      <c r="AN81" s="2">
        <v>1</v>
      </c>
      <c r="AO81" s="2">
        <v>1</v>
      </c>
      <c r="AP81" s="4" t="str">
        <f>IF(Table1[[#This Row],[Competence2]]="Empty","1-6","1-3")</f>
        <v>1-3</v>
      </c>
      <c r="AQ81" s="4" t="str">
        <f>IF(Table1[[#This Row],[Competence2]]="Empty","","4-6")</f>
        <v>4-6</v>
      </c>
      <c r="AR81" s="22" t="s">
        <v>2073</v>
      </c>
      <c r="AS81" s="5"/>
      <c r="AT81" s="5" t="s">
        <v>1549</v>
      </c>
      <c r="AU81" s="5">
        <v>78</v>
      </c>
      <c r="AV81" s="5" t="s">
        <v>1002</v>
      </c>
      <c r="AW81" s="5">
        <v>1</v>
      </c>
      <c r="AX81" s="5" t="str">
        <f>VLOOKUP(Table1[[#This Row],[Name]],Table3[],1,FALSE)</f>
        <v>Galopa</v>
      </c>
      <c r="AY81" s="5"/>
    </row>
    <row r="82" spans="1:51" x14ac:dyDescent="0.2">
      <c r="A82" s="7" t="s">
        <v>1551</v>
      </c>
      <c r="B82" s="1" t="s">
        <v>146</v>
      </c>
      <c r="C82" t="s">
        <v>25</v>
      </c>
      <c r="D82">
        <v>32</v>
      </c>
      <c r="E82">
        <v>26</v>
      </c>
      <c r="F82">
        <v>10</v>
      </c>
      <c r="G82">
        <v>7</v>
      </c>
      <c r="H82">
        <v>8</v>
      </c>
      <c r="I82">
        <v>8</v>
      </c>
      <c r="J82">
        <v>0</v>
      </c>
      <c r="K82" t="s">
        <v>446</v>
      </c>
      <c r="L82" t="str">
        <f>VLOOKUP(Table1[[#This Row],[Competence1]],[1]!Table3[#Data],2,FALSE)</f>
        <v>Normal</v>
      </c>
      <c r="M82" t="str">
        <f>VLOOKUP(Table1[[#This Row],[Competence1]],[1]!Table3[#Data],3,FALSE)</f>
        <v>Physique</v>
      </c>
      <c r="N82" s="1">
        <f>VLOOKUP(Table1[[#This Row],[Competence1]],[1]!Table3[#Data],4,FALSE)</f>
        <v>2</v>
      </c>
      <c r="O82">
        <f>VLOOKUP(Table1[[#This Row],[Competence1]],[1]!Table3[#Data],5,FALSE)</f>
        <v>4</v>
      </c>
      <c r="P82" s="5" t="str">
        <f>VLOOKUP(Table1[[#This Row],[Competence1]],[1]!Table3[#Data],6,FALSE)</f>
        <v>Frappe l'ennemi avec un bec ou une corne qui touche 2 fois. 3 attaques supplementaires se font avec une Precision de 3.</v>
      </c>
      <c r="Q82" t="s">
        <v>578</v>
      </c>
      <c r="R82" t="str">
        <f>VLOOKUP(Table1[[#This Row],[Competence2]],[1]!Table3[#Data],2,FALSE)</f>
        <v>Poison</v>
      </c>
      <c r="S82" t="str">
        <f>VLOOKUP(Table1[[#This Row],[Competence2]],[1]!Table3[#Data],3,FALSE)</f>
        <v>Physique</v>
      </c>
      <c r="T82">
        <f>VLOOKUP(Table1[[#This Row],[Competence2]],[1]!Table3[#Data],4,FALSE)</f>
        <v>8</v>
      </c>
      <c r="U82">
        <f>VLOOKUP(Table1[[#This Row],[Competence2]],[1]!Table3[#Data],5,FALSE)</f>
        <v>6</v>
      </c>
      <c r="V82" s="5" t="str">
        <f>VLOOKUP(Table1[[#This Row],[Competence2]],[1]!Table3[#Data],6,FALSE)</f>
        <v>Direct Toxik inflige des dégâts et empoisonne avec une precision de 2 lui faisant perdre 6 PV chaque tour.</v>
      </c>
      <c r="W82" t="s">
        <v>1552</v>
      </c>
      <c r="X82" s="3">
        <v>2</v>
      </c>
      <c r="Y82" s="3" t="s">
        <v>1337</v>
      </c>
      <c r="Z82" s="3">
        <v>0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2">
        <v>2</v>
      </c>
      <c r="AJ82" s="3" t="s">
        <v>1336</v>
      </c>
      <c r="AK82" s="3">
        <v>1</v>
      </c>
      <c r="AL82" s="2">
        <v>1</v>
      </c>
      <c r="AM82" s="2">
        <v>2</v>
      </c>
      <c r="AN82" s="2">
        <v>1</v>
      </c>
      <c r="AO82" s="3">
        <v>1</v>
      </c>
      <c r="AP82" s="4" t="str">
        <f>IF(Table1[[#This Row],[Competence2]]="Empty","1-6","1-3")</f>
        <v>1-3</v>
      </c>
      <c r="AQ82" s="4" t="str">
        <f>IF(Table1[[#This Row],[Competence2]]="Empty","","4-6")</f>
        <v>4-6</v>
      </c>
      <c r="AR82" s="22" t="s">
        <v>2073</v>
      </c>
      <c r="AS82" s="5"/>
      <c r="AT82" s="5" t="s">
        <v>1549</v>
      </c>
      <c r="AU82" s="5">
        <v>78</v>
      </c>
      <c r="AV82" s="5" t="s">
        <v>1550</v>
      </c>
      <c r="AW82" s="5">
        <v>1</v>
      </c>
      <c r="AX82" s="5" t="str">
        <f>VLOOKUP(Table1[[#This Row],[Name]],Table3[],1,FALSE)</f>
        <v>Galopa_de_Galar</v>
      </c>
      <c r="AY82" s="5"/>
    </row>
    <row r="83" spans="1:51" hidden="1" x14ac:dyDescent="0.2">
      <c r="A83" s="7" t="s">
        <v>1240</v>
      </c>
      <c r="B83" s="1" t="s">
        <v>19</v>
      </c>
      <c r="C83" t="s">
        <v>25</v>
      </c>
      <c r="D83">
        <v>45</v>
      </c>
      <c r="E83">
        <v>3</v>
      </c>
      <c r="F83">
        <v>6</v>
      </c>
      <c r="G83">
        <v>6</v>
      </c>
      <c r="H83">
        <v>4</v>
      </c>
      <c r="I83">
        <v>4</v>
      </c>
      <c r="J83">
        <v>3</v>
      </c>
      <c r="K83" t="s">
        <v>1399</v>
      </c>
      <c r="L83" t="e">
        <f>VLOOKUP(Table1[[#This Row],[Competence1]],[1]!Table3[#Data],2,FALSE)</f>
        <v>#N/A</v>
      </c>
      <c r="M83" t="e">
        <f>VLOOKUP(Table1[[#This Row],[Competence1]],[1]!Table3[#Data],3,FALSE)</f>
        <v>#N/A</v>
      </c>
      <c r="N83" s="1" t="e">
        <f>VLOOKUP(Table1[[#This Row],[Competence1]],[1]!Table3[#Data],4,FALSE)</f>
        <v>#N/A</v>
      </c>
      <c r="O83" t="e">
        <f>VLOOKUP(Table1[[#This Row],[Competence1]],[1]!Table3[#Data],5,FALSE)</f>
        <v>#N/A</v>
      </c>
      <c r="P83" s="5" t="e">
        <f>VLOOKUP(Table1[[#This Row],[Competence1]],[1]!Table3[#Data],6,FALSE)</f>
        <v>#N/A</v>
      </c>
      <c r="Q83" t="s">
        <v>1554</v>
      </c>
      <c r="R83" t="e">
        <f>VLOOKUP(Table1[[#This Row],[Competence2]],[1]!Table3[#Data],2,FALSE)</f>
        <v>#N/A</v>
      </c>
      <c r="S83" t="e">
        <f>VLOOKUP(Table1[[#This Row],[Competence2]],[1]!Table3[#Data],3,FALSE)</f>
        <v>#N/A</v>
      </c>
      <c r="T83" t="e">
        <f>VLOOKUP(Table1[[#This Row],[Competence2]],[1]!Table3[#Data],4,FALSE)</f>
        <v>#N/A</v>
      </c>
      <c r="U83" t="e">
        <f>VLOOKUP(Table1[[#This Row],[Competence2]],[1]!Table3[#Data],5,FALSE)</f>
        <v>#N/A</v>
      </c>
      <c r="V83" s="5" t="e">
        <f>VLOOKUP(Table1[[#This Row],[Competence2]],[1]!Table3[#Data],6,FALSE)</f>
        <v>#N/A</v>
      </c>
      <c r="W83" t="s">
        <v>1241</v>
      </c>
      <c r="X83" s="3" t="s">
        <v>1336</v>
      </c>
      <c r="Y83" s="3" t="s">
        <v>1336</v>
      </c>
      <c r="Z83" s="3">
        <v>1</v>
      </c>
      <c r="AA83" s="3" t="s">
        <v>1336</v>
      </c>
      <c r="AB83" s="3">
        <v>2</v>
      </c>
      <c r="AC83" s="3">
        <v>1</v>
      </c>
      <c r="AD83" s="3" t="s">
        <v>1336</v>
      </c>
      <c r="AE83" s="3" t="s">
        <v>1336</v>
      </c>
      <c r="AF83" s="3">
        <v>2</v>
      </c>
      <c r="AG83" s="3">
        <v>1</v>
      </c>
      <c r="AH83" s="3">
        <v>2</v>
      </c>
      <c r="AI83" s="2">
        <v>1</v>
      </c>
      <c r="AJ83" s="3" t="s">
        <v>1336</v>
      </c>
      <c r="AK83" s="3">
        <v>1</v>
      </c>
      <c r="AL83" s="2">
        <v>1</v>
      </c>
      <c r="AM83" s="2">
        <v>2</v>
      </c>
      <c r="AN83" s="2">
        <v>2</v>
      </c>
      <c r="AO83" s="3">
        <v>1</v>
      </c>
      <c r="AP83" s="4" t="str">
        <f>IF(Table1[[#This Row],[Competence2]]="Empty","1-6","1-3")</f>
        <v>1-3</v>
      </c>
      <c r="AQ83" s="4" t="str">
        <f>IF(Table1[[#This Row],[Competence2]]="Empty","","4-6")</f>
        <v>4-6</v>
      </c>
      <c r="AR83" s="5" t="s">
        <v>1453</v>
      </c>
      <c r="AS83" s="5" t="s">
        <v>1242</v>
      </c>
      <c r="AT83" s="5" t="s">
        <v>1553</v>
      </c>
      <c r="AU83" s="5">
        <v>79</v>
      </c>
      <c r="AV83" s="5" t="s">
        <v>1239</v>
      </c>
      <c r="AW83" s="5"/>
      <c r="AX83" s="5" t="e">
        <f>VLOOKUP(Table1[[#This Row],[Name]],Table3[],1,FALSE)</f>
        <v>#N/A</v>
      </c>
      <c r="AY83" s="5"/>
    </row>
    <row r="84" spans="1:51" hidden="1" x14ac:dyDescent="0.2">
      <c r="A84" s="7" t="s">
        <v>1242</v>
      </c>
      <c r="B84" s="1" t="s">
        <v>19</v>
      </c>
      <c r="C84" t="s">
        <v>25</v>
      </c>
      <c r="D84">
        <v>47</v>
      </c>
      <c r="E84">
        <v>7</v>
      </c>
      <c r="F84">
        <v>7</v>
      </c>
      <c r="G84">
        <v>11</v>
      </c>
      <c r="H84">
        <v>10</v>
      </c>
      <c r="I84">
        <v>8</v>
      </c>
      <c r="J84">
        <v>1</v>
      </c>
      <c r="K84" t="s">
        <v>493</v>
      </c>
      <c r="L84" t="str">
        <f>VLOOKUP(Table1[[#This Row],[Competence1]],[1]!Table3[#Data],2,FALSE)</f>
        <v>Eau</v>
      </c>
      <c r="M84" t="str">
        <f>VLOOKUP(Table1[[#This Row],[Competence1]],[1]!Table3[#Data],3,FALSE)</f>
        <v>Statut</v>
      </c>
      <c r="N84" s="1">
        <f>VLOOKUP(Table1[[#This Row],[Competence1]],[1]!Table3[#Data],4,FALSE)</f>
        <v>0</v>
      </c>
      <c r="O84">
        <f>VLOOKUP(Table1[[#This Row],[Competence1]],[1]!Table3[#Data],5,FALSE)</f>
        <v>0</v>
      </c>
      <c r="P84" s="5" t="str">
        <f>VLOOKUP(Table1[[#This Row],[Competence1]],[1]!Table3[#Data],6,FALSE)</f>
        <v>Le lanceur se recroqueville dans sa carapace, ce qui augmente sa Défense de 1 niveau.</v>
      </c>
      <c r="Q84" t="s">
        <v>524</v>
      </c>
      <c r="R84" t="e">
        <f>VLOOKUP(Table1[[#This Row],[Competence2]],[1]!Table3[#Data],2,FALSE)</f>
        <v>#N/A</v>
      </c>
      <c r="S84" t="e">
        <f>VLOOKUP(Table1[[#This Row],[Competence2]],[1]!Table3[#Data],3,FALSE)</f>
        <v>#N/A</v>
      </c>
      <c r="T84" t="e">
        <f>VLOOKUP(Table1[[#This Row],[Competence2]],[1]!Table3[#Data],4,FALSE)</f>
        <v>#N/A</v>
      </c>
      <c r="U84" t="e">
        <f>VLOOKUP(Table1[[#This Row],[Competence2]],[1]!Table3[#Data],5,FALSE)</f>
        <v>#N/A</v>
      </c>
      <c r="V84" s="5" t="e">
        <f>VLOOKUP(Table1[[#This Row],[Competence2]],[1]!Table3[#Data],6,FALSE)</f>
        <v>#N/A</v>
      </c>
      <c r="W84" t="s">
        <v>1243</v>
      </c>
      <c r="X84" s="3" t="s">
        <v>1336</v>
      </c>
      <c r="Y84" s="3" t="s">
        <v>1336</v>
      </c>
      <c r="Z84" s="2">
        <v>1</v>
      </c>
      <c r="AA84" s="3" t="s">
        <v>1336</v>
      </c>
      <c r="AB84" s="2">
        <v>2</v>
      </c>
      <c r="AC84" s="3">
        <v>1</v>
      </c>
      <c r="AD84" s="3" t="s">
        <v>1336</v>
      </c>
      <c r="AE84" s="3" t="s">
        <v>1336</v>
      </c>
      <c r="AF84" s="3">
        <v>2</v>
      </c>
      <c r="AG84" s="2">
        <v>1</v>
      </c>
      <c r="AH84" s="3">
        <v>2</v>
      </c>
      <c r="AI84" s="3">
        <v>1</v>
      </c>
      <c r="AJ84" s="3" t="s">
        <v>1336</v>
      </c>
      <c r="AK84" s="2">
        <v>1</v>
      </c>
      <c r="AL84" s="2">
        <v>1</v>
      </c>
      <c r="AM84" s="2">
        <v>2</v>
      </c>
      <c r="AN84" s="2">
        <v>2</v>
      </c>
      <c r="AO84" s="2">
        <v>1</v>
      </c>
      <c r="AP84" s="4" t="str">
        <f>IF(Table1[[#This Row],[Competence2]]="Empty","1-6","1-3")</f>
        <v>1-3</v>
      </c>
      <c r="AQ84" s="4" t="str">
        <f>IF(Table1[[#This Row],[Competence2]]="Empty","","4-6")</f>
        <v>4-6</v>
      </c>
      <c r="AR84" s="22" t="s">
        <v>2073</v>
      </c>
      <c r="AS84" s="5"/>
      <c r="AT84" s="5" t="s">
        <v>1555</v>
      </c>
      <c r="AU84" s="5">
        <v>80</v>
      </c>
      <c r="AV84" s="5" t="s">
        <v>1239</v>
      </c>
      <c r="AW84" s="5"/>
      <c r="AX84" s="5" t="e">
        <f>VLOOKUP(Table1[[#This Row],[Name]],Table3[],1,FALSE)</f>
        <v>#N/A</v>
      </c>
      <c r="AY84" s="5"/>
    </row>
    <row r="85" spans="1:51" hidden="1" x14ac:dyDescent="0.2">
      <c r="A85" s="7" t="s">
        <v>1244</v>
      </c>
      <c r="B85" s="1" t="s">
        <v>41</v>
      </c>
      <c r="C85" t="s">
        <v>33</v>
      </c>
      <c r="D85">
        <v>12</v>
      </c>
      <c r="E85">
        <v>11</v>
      </c>
      <c r="F85">
        <v>3</v>
      </c>
      <c r="G85">
        <v>7</v>
      </c>
      <c r="H85">
        <v>9</v>
      </c>
      <c r="I85">
        <v>5</v>
      </c>
      <c r="J85">
        <v>3</v>
      </c>
      <c r="K85" t="s">
        <v>584</v>
      </c>
      <c r="L85" t="str">
        <f>VLOOKUP(Table1[[#This Row],[Competence1]],[1]!Table3[#Data],2,FALSE)</f>
        <v>Normal</v>
      </c>
      <c r="M85" t="str">
        <f>VLOOKUP(Table1[[#This Row],[Competence1]],[1]!Table3[#Data],3,FALSE)</f>
        <v>Physique</v>
      </c>
      <c r="N85" s="1">
        <f>VLOOKUP(Table1[[#This Row],[Competence1]],[1]!Table3[#Data],4,FALSE)</f>
        <v>4</v>
      </c>
      <c r="O85">
        <f>VLOOKUP(Table1[[#This Row],[Competence1]],[1]!Table3[#Data],5,FALSE)</f>
        <v>6</v>
      </c>
      <c r="P85" s="5" t="str">
        <f>VLOOKUP(Table1[[#This Row],[Competence1]],[1]!Table3[#Data],6,FALSE)</f>
        <v>Le lanceur charge l'ennemi et le percute de tout son poids.</v>
      </c>
      <c r="Q85" t="s">
        <v>545</v>
      </c>
      <c r="R85" t="str">
        <f>VLOOKUP(Table1[[#This Row],[Competence2]],[1]!Table3[#Data],2,FALSE)</f>
        <v>Normal</v>
      </c>
      <c r="S85" t="str">
        <f>VLOOKUP(Table1[[#This Row],[Competence2]],[1]!Table3[#Data],3,FALSE)</f>
        <v>Statut</v>
      </c>
      <c r="T85">
        <f>VLOOKUP(Table1[[#This Row],[Competence2]],[1]!Table3[#Data],4,FALSE)</f>
        <v>0</v>
      </c>
      <c r="U85">
        <f>VLOOKUP(Table1[[#This Row],[Competence2]],[1]!Table3[#Data],5,FALSE)</f>
        <v>3</v>
      </c>
      <c r="V85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85" t="s">
        <v>1245</v>
      </c>
      <c r="X85" s="3" t="s">
        <v>1337</v>
      </c>
      <c r="Y85" s="3">
        <v>2</v>
      </c>
      <c r="Z85" s="3" t="s">
        <v>1336</v>
      </c>
      <c r="AA85" s="2">
        <v>1</v>
      </c>
      <c r="AB85" s="3" t="s">
        <v>1336</v>
      </c>
      <c r="AC85" s="3" t="s">
        <v>1336</v>
      </c>
      <c r="AD85" s="2">
        <v>2</v>
      </c>
      <c r="AE85" s="3" t="s">
        <v>1336</v>
      </c>
      <c r="AF85" s="3" t="s">
        <v>1336</v>
      </c>
      <c r="AG85" s="3" t="s">
        <v>1336</v>
      </c>
      <c r="AH85" s="3" t="s">
        <v>1336</v>
      </c>
      <c r="AI85" s="3">
        <v>0</v>
      </c>
      <c r="AJ85" s="3" t="s">
        <v>1336</v>
      </c>
      <c r="AK85" s="3" t="s">
        <v>1336</v>
      </c>
      <c r="AL85" s="2">
        <v>4</v>
      </c>
      <c r="AM85" s="2">
        <v>1</v>
      </c>
      <c r="AN85" s="2">
        <v>1</v>
      </c>
      <c r="AO85" s="3" t="s">
        <v>1337</v>
      </c>
      <c r="AP85" s="4" t="str">
        <f>IF(Table1[[#This Row],[Competence2]]="Empty","1-6","1-3")</f>
        <v>1-3</v>
      </c>
      <c r="AQ85" s="4" t="str">
        <f>IF(Table1[[#This Row],[Competence2]]="Empty","","4-6")</f>
        <v>4-6</v>
      </c>
      <c r="AR85" t="s">
        <v>1444</v>
      </c>
      <c r="AS85" t="s">
        <v>1246</v>
      </c>
      <c r="AT85" s="5" t="s">
        <v>1556</v>
      </c>
      <c r="AU85" s="5">
        <v>81</v>
      </c>
      <c r="AV85" s="5" t="s">
        <v>1557</v>
      </c>
      <c r="AW85" s="5" t="b">
        <v>1</v>
      </c>
      <c r="AX85" s="5" t="e">
        <f>VLOOKUP(Table1[[#This Row],[Name]],Table3[],1,FALSE)</f>
        <v>#N/A</v>
      </c>
      <c r="AY85" s="5"/>
    </row>
    <row r="86" spans="1:51" hidden="1" x14ac:dyDescent="0.2">
      <c r="A86" s="7" t="s">
        <v>1246</v>
      </c>
      <c r="B86" s="1" t="s">
        <v>41</v>
      </c>
      <c r="C86" t="s">
        <v>33</v>
      </c>
      <c r="D86">
        <v>25</v>
      </c>
      <c r="E86">
        <v>17</v>
      </c>
      <c r="F86">
        <v>6</v>
      </c>
      <c r="G86">
        <v>9</v>
      </c>
      <c r="H86">
        <v>12</v>
      </c>
      <c r="I86">
        <v>7</v>
      </c>
      <c r="J86">
        <v>1</v>
      </c>
      <c r="K86" t="s">
        <v>511</v>
      </c>
      <c r="L86" t="e">
        <f>VLOOKUP(Table1[[#This Row],[Competence1]],[1]!Table3[#Data],2,FALSE)</f>
        <v>#N/A</v>
      </c>
      <c r="M86" t="e">
        <f>VLOOKUP(Table1[[#This Row],[Competence1]],[1]!Table3[#Data],3,FALSE)</f>
        <v>#N/A</v>
      </c>
      <c r="N86" s="1" t="e">
        <f>VLOOKUP(Table1[[#This Row],[Competence1]],[1]!Table3[#Data],4,FALSE)</f>
        <v>#N/A</v>
      </c>
      <c r="O86" t="e">
        <f>VLOOKUP(Table1[[#This Row],[Competence1]],[1]!Table3[#Data],5,FALSE)</f>
        <v>#N/A</v>
      </c>
      <c r="P86" s="5" t="e">
        <f>VLOOKUP(Table1[[#This Row],[Competence1]],[1]!Table3[#Data],6,FALSE)</f>
        <v>#N/A</v>
      </c>
      <c r="Q86" t="s">
        <v>1400</v>
      </c>
      <c r="R86" t="e">
        <f>VLOOKUP(Table1[[#This Row],[Competence2]],[1]!Table3[#Data],2,FALSE)</f>
        <v>#N/A</v>
      </c>
      <c r="S86" t="e">
        <f>VLOOKUP(Table1[[#This Row],[Competence2]],[1]!Table3[#Data],3,FALSE)</f>
        <v>#N/A</v>
      </c>
      <c r="T86" t="e">
        <f>VLOOKUP(Table1[[#This Row],[Competence2]],[1]!Table3[#Data],4,FALSE)</f>
        <v>#N/A</v>
      </c>
      <c r="U86" t="e">
        <f>VLOOKUP(Table1[[#This Row],[Competence2]],[1]!Table3[#Data],5,FALSE)</f>
        <v>#N/A</v>
      </c>
      <c r="V86" s="5" t="e">
        <f>VLOOKUP(Table1[[#This Row],[Competence2]],[1]!Table3[#Data],6,FALSE)</f>
        <v>#N/A</v>
      </c>
      <c r="W86" t="s">
        <v>1247</v>
      </c>
      <c r="X86" s="3" t="s">
        <v>1337</v>
      </c>
      <c r="Y86" s="2">
        <v>2</v>
      </c>
      <c r="Z86" s="3" t="s">
        <v>1336</v>
      </c>
      <c r="AA86" s="3">
        <v>1</v>
      </c>
      <c r="AB86" s="3" t="s">
        <v>1336</v>
      </c>
      <c r="AC86" s="3" t="s">
        <v>1336</v>
      </c>
      <c r="AD86" s="3">
        <v>2</v>
      </c>
      <c r="AE86" s="3" t="s">
        <v>1336</v>
      </c>
      <c r="AF86" s="3" t="s">
        <v>1336</v>
      </c>
      <c r="AG86" s="3" t="s">
        <v>1336</v>
      </c>
      <c r="AH86" s="3" t="s">
        <v>1336</v>
      </c>
      <c r="AI86" s="2">
        <v>0</v>
      </c>
      <c r="AJ86" s="3" t="s">
        <v>1336</v>
      </c>
      <c r="AK86" s="3" t="s">
        <v>1336</v>
      </c>
      <c r="AL86" s="2">
        <v>4</v>
      </c>
      <c r="AM86" s="2">
        <v>1</v>
      </c>
      <c r="AN86" s="2">
        <v>1</v>
      </c>
      <c r="AO86" s="3" t="s">
        <v>1337</v>
      </c>
      <c r="AP86" s="4" t="str">
        <f>IF(Table1[[#This Row],[Competence2]]="Empty","1-6","1-3")</f>
        <v>1-3</v>
      </c>
      <c r="AQ86" s="4" t="str">
        <f>IF(Table1[[#This Row],[Competence2]]="Empty","","4-6")</f>
        <v>4-6</v>
      </c>
      <c r="AR86" s="22" t="s">
        <v>2073</v>
      </c>
      <c r="AS86" s="5"/>
      <c r="AT86" s="5" t="s">
        <v>1558</v>
      </c>
      <c r="AU86" s="5">
        <v>82</v>
      </c>
      <c r="AV86" s="5" t="s">
        <v>1557</v>
      </c>
      <c r="AW86" s="5"/>
      <c r="AX86" s="5" t="e">
        <f>VLOOKUP(Table1[[#This Row],[Name]],Table3[],1,FALSE)</f>
        <v>#N/A</v>
      </c>
      <c r="AY86" s="5"/>
    </row>
    <row r="87" spans="1:51" x14ac:dyDescent="0.2">
      <c r="A87" s="7" t="s">
        <v>245</v>
      </c>
      <c r="B87" s="1" t="s">
        <v>36</v>
      </c>
      <c r="C87" t="s">
        <v>30</v>
      </c>
      <c r="D87">
        <v>26</v>
      </c>
      <c r="E87">
        <v>15</v>
      </c>
      <c r="F87">
        <v>9</v>
      </c>
      <c r="G87">
        <v>5</v>
      </c>
      <c r="H87">
        <v>5</v>
      </c>
      <c r="I87">
        <v>6</v>
      </c>
      <c r="J87">
        <v>0</v>
      </c>
      <c r="K87" t="s">
        <v>429</v>
      </c>
      <c r="L87" t="str">
        <f>VLOOKUP(Table1[[#This Row],[Competence1]],[1]!Table3[#Data],2,FALSE)</f>
        <v>Vol</v>
      </c>
      <c r="M87" t="str">
        <f>VLOOKUP(Table1[[#This Row],[Competence1]],[1]!Table3[#Data],3,FALSE)</f>
        <v>Statut</v>
      </c>
      <c r="N87" s="1">
        <f>VLOOKUP(Table1[[#This Row],[Competence1]],[1]!Table3[#Data],4,FALSE)</f>
        <v>0</v>
      </c>
      <c r="O87">
        <f>VLOOKUP(Table1[[#This Row],[Competence1]],[1]!Table3[#Data],5,FALSE)</f>
        <v>0</v>
      </c>
      <c r="P87" s="5" t="str">
        <f>VLOOKUP(Table1[[#This Row],[Competence1]],[1]!Table3[#Data],6,FALSE)</f>
        <v>Le lanceur riposte à l'attaque de l'ennemi avec la même attaque. Ne fonctionne que si le pokemon est touche.</v>
      </c>
      <c r="Q87" t="s">
        <v>457</v>
      </c>
      <c r="R87" t="str">
        <f>VLOOKUP(Table1[[#This Row],[Competence2]],[1]!Table3[#Data],2,FALSE)</f>
        <v>Vol</v>
      </c>
      <c r="S87" t="str">
        <f>VLOOKUP(Table1[[#This Row],[Competence2]],[1]!Table3[#Data],3,FALSE)</f>
        <v>Physique</v>
      </c>
      <c r="T87">
        <f>VLOOKUP(Table1[[#This Row],[Competence2]],[1]!Table3[#Data],4,FALSE)</f>
        <v>12</v>
      </c>
      <c r="U87">
        <f>VLOOKUP(Table1[[#This Row],[Competence2]],[1]!Table3[#Data],5,FALSE)</f>
        <v>6</v>
      </c>
      <c r="V87" s="5" t="str">
        <f>VLOOKUP(Table1[[#This Row],[Competence2]],[1]!Table3[#Data],6,FALSE)</f>
        <v>Le lanceur replie ses ailes et charge en rase-mottes. Blesse gravement le lanceur lui faisant prendre 1/3 des degats infliges..</v>
      </c>
      <c r="W87" t="s">
        <v>819</v>
      </c>
      <c r="X87" s="3">
        <v>1</v>
      </c>
      <c r="Y87" s="2">
        <v>1</v>
      </c>
      <c r="Z87" s="2">
        <v>1</v>
      </c>
      <c r="AA87" s="3">
        <v>1</v>
      </c>
      <c r="AB87" s="2">
        <v>2</v>
      </c>
      <c r="AC87" s="2">
        <v>1</v>
      </c>
      <c r="AD87" s="3">
        <v>1</v>
      </c>
      <c r="AE87" s="3">
        <v>2</v>
      </c>
      <c r="AF87" s="3" t="s">
        <v>1336</v>
      </c>
      <c r="AG87" s="2">
        <v>1</v>
      </c>
      <c r="AH87" s="3" t="s">
        <v>1336</v>
      </c>
      <c r="AI87" s="2">
        <v>1</v>
      </c>
      <c r="AJ87" s="2">
        <v>1</v>
      </c>
      <c r="AK87" s="2">
        <v>2</v>
      </c>
      <c r="AL87" s="2">
        <v>0</v>
      </c>
      <c r="AM87" s="2">
        <v>0</v>
      </c>
      <c r="AN87" s="2">
        <v>1</v>
      </c>
      <c r="AO87" s="2">
        <v>1</v>
      </c>
      <c r="AP87" s="4" t="str">
        <f>IF(Table1[[#This Row],[Competence2]]="Empty","1-6","1-3")</f>
        <v>1-3</v>
      </c>
      <c r="AQ87" s="4" t="str">
        <f>IF(Table1[[#This Row],[Competence2]]="Empty","","4-6")</f>
        <v>4-6</v>
      </c>
      <c r="AR87" t="s">
        <v>2076</v>
      </c>
      <c r="AS87" t="s">
        <v>246</v>
      </c>
      <c r="AT87" s="5" t="s">
        <v>1559</v>
      </c>
      <c r="AU87" s="5">
        <v>83</v>
      </c>
      <c r="AV87" s="5" t="s">
        <v>1007</v>
      </c>
      <c r="AW87" s="5">
        <v>0</v>
      </c>
      <c r="AX87" s="5" t="str">
        <f>VLOOKUP(Table1[[#This Row],[Name]],Table3[],1,FALSE)</f>
        <v>Canarticho</v>
      </c>
      <c r="AY87" s="5"/>
    </row>
    <row r="88" spans="1:51" x14ac:dyDescent="0.2">
      <c r="A88" s="7" t="s">
        <v>1248</v>
      </c>
      <c r="B88" s="1" t="s">
        <v>36</v>
      </c>
      <c r="C88" t="s">
        <v>30</v>
      </c>
      <c r="D88">
        <v>17</v>
      </c>
      <c r="E88">
        <v>18</v>
      </c>
      <c r="F88">
        <v>8</v>
      </c>
      <c r="G88">
        <v>4</v>
      </c>
      <c r="H88">
        <v>3</v>
      </c>
      <c r="I88">
        <v>3</v>
      </c>
      <c r="J88">
        <v>3</v>
      </c>
      <c r="K88" t="s">
        <v>527</v>
      </c>
      <c r="L88" t="str">
        <f>VLOOKUP(Table1[[#This Row],[Competence1]],[1]!Table3[#Data],2,FALSE)</f>
        <v>Vol</v>
      </c>
      <c r="M88" t="str">
        <f>VLOOKUP(Table1[[#This Row],[Competence1]],[1]!Table3[#Data],3,FALSE)</f>
        <v>Physique</v>
      </c>
      <c r="N88" s="1">
        <f>VLOOKUP(Table1[[#This Row],[Competence1]],[1]!Table3[#Data],4,FALSE)</f>
        <v>4</v>
      </c>
      <c r="O88">
        <f>VLOOKUP(Table1[[#This Row],[Competence1]],[1]!Table3[#Data],5,FALSE)</f>
        <v>6</v>
      </c>
      <c r="P88" s="5" t="str">
        <f>VLOOKUP(Table1[[#This Row],[Competence1]],[1]!Table3[#Data],6,FALSE)</f>
        <v>Frappe l'ennemi d'un bec pointu ou d'une corne pour infliger des dégâts.</v>
      </c>
      <c r="Q88" t="s">
        <v>542</v>
      </c>
      <c r="R88" t="str">
        <f>VLOOKUP(Table1[[#This Row],[Competence2]],[1]!Table3[#Data],2,FALSE)</f>
        <v>Normal</v>
      </c>
      <c r="S88" t="str">
        <f>VLOOKUP(Table1[[#This Row],[Competence2]],[1]!Table3[#Data],3,FALSE)</f>
        <v>Statut</v>
      </c>
      <c r="T88">
        <f>VLOOKUP(Table1[[#This Row],[Competence2]],[1]!Table3[#Data],4,FALSE)</f>
        <v>0</v>
      </c>
      <c r="U88">
        <f>VLOOKUP(Table1[[#This Row],[Competence2]],[1]!Table3[#Data],5,FALSE)</f>
        <v>6</v>
      </c>
      <c r="V88" s="5" t="str">
        <f>VLOOKUP(Table1[[#This Row],[Competence2]],[1]!Table3[#Data],6,FALSE)</f>
        <v>Le lanceur pousse un cri tout mimi pour tromper la vigilance de l'ennemi et baisser son Attaque de 1 niveau.</v>
      </c>
      <c r="W88" t="s">
        <v>1249</v>
      </c>
      <c r="X88" s="2">
        <v>1</v>
      </c>
      <c r="Y88" s="2">
        <v>1</v>
      </c>
      <c r="Z88" s="2">
        <v>1</v>
      </c>
      <c r="AA88" s="3">
        <v>1</v>
      </c>
      <c r="AB88" s="2">
        <v>2</v>
      </c>
      <c r="AC88" s="3">
        <v>1</v>
      </c>
      <c r="AD88" s="2">
        <v>1</v>
      </c>
      <c r="AE88" s="3">
        <v>2</v>
      </c>
      <c r="AF88" s="3" t="s">
        <v>1336</v>
      </c>
      <c r="AG88" s="2">
        <v>1</v>
      </c>
      <c r="AH88" s="3" t="s">
        <v>1336</v>
      </c>
      <c r="AI88" s="3">
        <v>1</v>
      </c>
      <c r="AJ88" s="2">
        <v>1</v>
      </c>
      <c r="AK88" s="2">
        <v>2</v>
      </c>
      <c r="AL88" s="2">
        <v>0</v>
      </c>
      <c r="AM88" s="2">
        <v>0</v>
      </c>
      <c r="AN88" s="2">
        <v>1</v>
      </c>
      <c r="AO88" s="2">
        <v>1</v>
      </c>
      <c r="AP88" s="4" t="str">
        <f>IF(Table1[[#This Row],[Competence2]]="Empty","1-6","1-3")</f>
        <v>1-3</v>
      </c>
      <c r="AQ88" s="4" t="str">
        <f>IF(Table1[[#This Row],[Competence2]]="Empty","","4-6")</f>
        <v>4-6</v>
      </c>
      <c r="AR88" t="s">
        <v>1444</v>
      </c>
      <c r="AS88" t="s">
        <v>1250</v>
      </c>
      <c r="AT88" s="5" t="s">
        <v>1560</v>
      </c>
      <c r="AU88" s="5">
        <v>84</v>
      </c>
      <c r="AV88" s="5" t="s">
        <v>1007</v>
      </c>
      <c r="AW88" s="5">
        <v>0</v>
      </c>
      <c r="AX88" s="5" t="str">
        <f>VLOOKUP(Table1[[#This Row],[Name]],Table3[],1,FALSE)</f>
        <v>Doduo</v>
      </c>
      <c r="AY88" s="5"/>
    </row>
    <row r="89" spans="1:51" x14ac:dyDescent="0.2">
      <c r="A89" s="7" t="s">
        <v>1250</v>
      </c>
      <c r="B89" s="1" t="s">
        <v>36</v>
      </c>
      <c r="C89" t="s">
        <v>30</v>
      </c>
      <c r="D89">
        <v>30</v>
      </c>
      <c r="E89">
        <v>27</v>
      </c>
      <c r="F89">
        <v>11</v>
      </c>
      <c r="G89">
        <v>7</v>
      </c>
      <c r="H89">
        <v>6</v>
      </c>
      <c r="I89">
        <v>6</v>
      </c>
      <c r="J89">
        <v>0</v>
      </c>
      <c r="K89" t="s">
        <v>429</v>
      </c>
      <c r="L89" t="str">
        <f>VLOOKUP(Table1[[#This Row],[Competence1]],[1]!Table3[#Data],2,FALSE)</f>
        <v>Vol</v>
      </c>
      <c r="M89" t="str">
        <f>VLOOKUP(Table1[[#This Row],[Competence1]],[1]!Table3[#Data],3,FALSE)</f>
        <v>Statut</v>
      </c>
      <c r="N89" s="1">
        <f>VLOOKUP(Table1[[#This Row],[Competence1]],[1]!Table3[#Data],4,FALSE)</f>
        <v>0</v>
      </c>
      <c r="O89">
        <f>VLOOKUP(Table1[[#This Row],[Competence1]],[1]!Table3[#Data],5,FALSE)</f>
        <v>0</v>
      </c>
      <c r="P89" s="5" t="str">
        <f>VLOOKUP(Table1[[#This Row],[Competence1]],[1]!Table3[#Data],6,FALSE)</f>
        <v>Le lanceur riposte à l'attaque de l'ennemi avec la même attaque. Ne fonctionne que si le pokemon est touche.</v>
      </c>
      <c r="Q89" t="s">
        <v>545</v>
      </c>
      <c r="R89" t="str">
        <f>VLOOKUP(Table1[[#This Row],[Competence2]],[1]!Table3[#Data],2,FALSE)</f>
        <v>Normal</v>
      </c>
      <c r="S89" t="str">
        <f>VLOOKUP(Table1[[#This Row],[Competence2]],[1]!Table3[#Data],3,FALSE)</f>
        <v>Statut</v>
      </c>
      <c r="T89">
        <f>VLOOKUP(Table1[[#This Row],[Competence2]],[1]!Table3[#Data],4,FALSE)</f>
        <v>0</v>
      </c>
      <c r="U89">
        <f>VLOOKUP(Table1[[#This Row],[Competence2]],[1]!Table3[#Data],5,FALSE)</f>
        <v>3</v>
      </c>
      <c r="V89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89" t="s">
        <v>1251</v>
      </c>
      <c r="X89" s="2">
        <v>1</v>
      </c>
      <c r="Y89" s="3">
        <v>1</v>
      </c>
      <c r="Z89" s="2">
        <v>1</v>
      </c>
      <c r="AA89" s="2">
        <v>1</v>
      </c>
      <c r="AB89" s="2">
        <v>2</v>
      </c>
      <c r="AC89" s="3">
        <v>1</v>
      </c>
      <c r="AD89" s="2">
        <v>1</v>
      </c>
      <c r="AE89" s="2">
        <v>2</v>
      </c>
      <c r="AF89" s="3" t="s">
        <v>1336</v>
      </c>
      <c r="AG89" s="2">
        <v>1</v>
      </c>
      <c r="AH89" s="3" t="s">
        <v>1336</v>
      </c>
      <c r="AI89" s="3">
        <v>1</v>
      </c>
      <c r="AJ89" s="2">
        <v>1</v>
      </c>
      <c r="AK89" s="2">
        <v>2</v>
      </c>
      <c r="AL89" s="2">
        <v>0</v>
      </c>
      <c r="AM89" s="2">
        <v>0</v>
      </c>
      <c r="AN89" s="2">
        <v>1</v>
      </c>
      <c r="AO89" s="2">
        <v>1</v>
      </c>
      <c r="AP89" s="4" t="str">
        <f>IF(Table1[[#This Row],[Competence2]]="Empty","1-6","1-3")</f>
        <v>1-3</v>
      </c>
      <c r="AQ89" s="4" t="str">
        <f>IF(Table1[[#This Row],[Competence2]]="Empty","","4-6")</f>
        <v>4-6</v>
      </c>
      <c r="AR89" s="22" t="s">
        <v>2073</v>
      </c>
      <c r="AS89"/>
      <c r="AT89" s="5" t="s">
        <v>1561</v>
      </c>
      <c r="AU89" s="5">
        <v>85</v>
      </c>
      <c r="AV89" s="5" t="s">
        <v>1007</v>
      </c>
      <c r="AW89" s="5">
        <v>1</v>
      </c>
      <c r="AX89" s="5" t="str">
        <f>VLOOKUP(Table1[[#This Row],[Name]],Table3[],1,FALSE)</f>
        <v>Dodrio</v>
      </c>
      <c r="AY89" s="5"/>
    </row>
    <row r="90" spans="1:51" x14ac:dyDescent="0.2">
      <c r="A90" s="7" t="s">
        <v>1252</v>
      </c>
      <c r="B90" s="1" t="s">
        <v>19</v>
      </c>
      <c r="C90" t="s">
        <v>19</v>
      </c>
      <c r="D90">
        <v>32</v>
      </c>
      <c r="E90">
        <v>11</v>
      </c>
      <c r="F90">
        <v>4</v>
      </c>
      <c r="G90">
        <v>5</v>
      </c>
      <c r="H90">
        <v>4</v>
      </c>
      <c r="I90">
        <v>7</v>
      </c>
      <c r="J90">
        <v>3</v>
      </c>
      <c r="K90" t="s">
        <v>1349</v>
      </c>
      <c r="L90" t="str">
        <f>VLOOKUP(Table1[[#This Row],[Competence1]],[1]!Table3[#Data],2,FALSE)</f>
        <v>Normal</v>
      </c>
      <c r="M90" t="str">
        <f>VLOOKUP(Table1[[#This Row],[Competence1]],[1]!Table3[#Data],3,FALSE)</f>
        <v>Physique</v>
      </c>
      <c r="N90" s="1">
        <f>VLOOKUP(Table1[[#This Row],[Competence1]],[1]!Table3[#Data],4,FALSE)</f>
        <v>7</v>
      </c>
      <c r="O90">
        <f>VLOOKUP(Table1[[#This Row],[Competence1]],[1]!Table3[#Data],5,FALSE)</f>
        <v>6</v>
      </c>
      <c r="P90" s="5" t="str">
        <f>VLOOKUP(Table1[[#This Row],[Competence1]],[1]!Table3[#Data],6,FALSE)</f>
        <v>Le lanceur donne un coup de tête. Apeure avec une precision de 2 empechant l'adversaire d'attaquer ce tour.</v>
      </c>
      <c r="Q90" t="s">
        <v>542</v>
      </c>
      <c r="R90" t="str">
        <f>VLOOKUP(Table1[[#This Row],[Competence2]],[1]!Table3[#Data],2,FALSE)</f>
        <v>Normal</v>
      </c>
      <c r="S90" t="str">
        <f>VLOOKUP(Table1[[#This Row],[Competence2]],[1]!Table3[#Data],3,FALSE)</f>
        <v>Statut</v>
      </c>
      <c r="T90">
        <f>VLOOKUP(Table1[[#This Row],[Competence2]],[1]!Table3[#Data],4,FALSE)</f>
        <v>0</v>
      </c>
      <c r="U90">
        <f>VLOOKUP(Table1[[#This Row],[Competence2]],[1]!Table3[#Data],5,FALSE)</f>
        <v>6</v>
      </c>
      <c r="V90" s="5" t="str">
        <f>VLOOKUP(Table1[[#This Row],[Competence2]],[1]!Table3[#Data],6,FALSE)</f>
        <v>Le lanceur pousse un cri tout mimi pour tromper la vigilance de l'ennemi et baisser son Attaque de 1 niveau.</v>
      </c>
      <c r="W90" t="s">
        <v>1253</v>
      </c>
      <c r="X90" s="3" t="s">
        <v>1336</v>
      </c>
      <c r="Y90" s="3">
        <v>1</v>
      </c>
      <c r="Z90" s="2">
        <v>1</v>
      </c>
      <c r="AA90" s="3" t="s">
        <v>1336</v>
      </c>
      <c r="AB90" s="2">
        <v>2</v>
      </c>
      <c r="AC90" s="3">
        <v>1</v>
      </c>
      <c r="AD90" s="3" t="s">
        <v>1336</v>
      </c>
      <c r="AE90" s="3" t="s">
        <v>1336</v>
      </c>
      <c r="AF90" s="3">
        <v>1</v>
      </c>
      <c r="AG90" s="2">
        <v>1</v>
      </c>
      <c r="AH90" s="3">
        <v>2</v>
      </c>
      <c r="AI90" s="3">
        <v>1</v>
      </c>
      <c r="AJ90" s="2">
        <v>1</v>
      </c>
      <c r="AK90" s="2">
        <v>1</v>
      </c>
      <c r="AL90" s="2">
        <v>1</v>
      </c>
      <c r="AM90" s="2">
        <v>1</v>
      </c>
      <c r="AN90" s="2">
        <v>1</v>
      </c>
      <c r="AO90" s="2">
        <v>1</v>
      </c>
      <c r="AP90" s="4" t="str">
        <f>IF(Table1[[#This Row],[Competence2]]="Empty","1-6","1-3")</f>
        <v>1-3</v>
      </c>
      <c r="AQ90" s="4" t="str">
        <f>IF(Table1[[#This Row],[Competence2]]="Empty","","4-6")</f>
        <v>4-6</v>
      </c>
      <c r="AR90" t="s">
        <v>1444</v>
      </c>
      <c r="AS90" t="s">
        <v>1254</v>
      </c>
      <c r="AT90" s="5" t="s">
        <v>1562</v>
      </c>
      <c r="AU90" s="5">
        <v>86</v>
      </c>
      <c r="AV90" s="5" t="s">
        <v>1003</v>
      </c>
      <c r="AW90" s="5">
        <v>0</v>
      </c>
      <c r="AX90" s="5" t="str">
        <f>VLOOKUP(Table1[[#This Row],[Name]],Table3[],1,FALSE)</f>
        <v>Otaria</v>
      </c>
      <c r="AY90" s="5"/>
    </row>
    <row r="91" spans="1:51" x14ac:dyDescent="0.2">
      <c r="A91" s="7" t="s">
        <v>1254</v>
      </c>
      <c r="B91" s="1" t="s">
        <v>19</v>
      </c>
      <c r="C91" t="s">
        <v>95</v>
      </c>
      <c r="D91">
        <v>45</v>
      </c>
      <c r="E91">
        <v>17</v>
      </c>
      <c r="F91">
        <v>7</v>
      </c>
      <c r="G91">
        <v>8</v>
      </c>
      <c r="H91">
        <v>7</v>
      </c>
      <c r="I91">
        <v>9</v>
      </c>
      <c r="J91">
        <v>1</v>
      </c>
      <c r="K91" t="s">
        <v>499</v>
      </c>
      <c r="L91" t="str">
        <f>VLOOKUP(Table1[[#This Row],[Competence1]],[1]!Table3[#Data],2,FALSE)</f>
        <v>Glace</v>
      </c>
      <c r="M91" t="str">
        <f>VLOOKUP(Table1[[#This Row],[Competence1]],[1]!Table3[#Data],3,FALSE)</f>
        <v>Special</v>
      </c>
      <c r="N91" s="1">
        <f>VLOOKUP(Table1[[#This Row],[Competence1]],[1]!Table3[#Data],4,FALSE)</f>
        <v>0</v>
      </c>
      <c r="O91">
        <f>VLOOKUP(Table1[[#This Row],[Competence1]],[1]!Table3[#Data],5,FALSE)</f>
        <v>0</v>
      </c>
      <c r="P91" s="5" t="str">
        <f>VLOOKUP(Table1[[#This Row],[Competence1]],[1]!Table3[#Data],6,FALSE)</f>
        <v>Si Glaciation est réussie elle met l'adversaire K.O. en un coup. La precision augmente pour chaque Niveau.</v>
      </c>
      <c r="Q91" t="s">
        <v>1350</v>
      </c>
      <c r="R91" t="str">
        <f>VLOOKUP(Table1[[#This Row],[Competence2]],[1]!Table3[#Data],2,FALSE)</f>
        <v>Normal</v>
      </c>
      <c r="S91" t="str">
        <f>VLOOKUP(Table1[[#This Row],[Competence2]],[1]!Table3[#Data],3,FALSE)</f>
        <v>Physique</v>
      </c>
      <c r="T91">
        <f>VLOOKUP(Table1[[#This Row],[Competence2]],[1]!Table3[#Data],4,FALSE)</f>
        <v>0</v>
      </c>
      <c r="U91">
        <f>VLOOKUP(Table1[[#This Row],[Competence2]],[1]!Table3[#Data],5,FALSE)</f>
        <v>0</v>
      </c>
      <c r="V91" s="5" t="str">
        <f>VLOOKUP(Table1[[#This Row],[Competence2]],[1]!Table3[#Data],6,FALSE)</f>
        <v>Si l'attaque reussie, elle met KO l'adversaire. La Precision augmente de 1 par niveau.</v>
      </c>
      <c r="W91" t="s">
        <v>1255</v>
      </c>
      <c r="X91" s="3">
        <v>1</v>
      </c>
      <c r="Y91" s="2">
        <v>2</v>
      </c>
      <c r="Z91" s="2">
        <v>1</v>
      </c>
      <c r="AA91" s="3" t="s">
        <v>1336</v>
      </c>
      <c r="AB91" s="2">
        <v>2</v>
      </c>
      <c r="AC91" s="2">
        <v>1</v>
      </c>
      <c r="AD91" s="3">
        <v>1</v>
      </c>
      <c r="AE91" s="3" t="s">
        <v>1337</v>
      </c>
      <c r="AF91" s="2">
        <v>1</v>
      </c>
      <c r="AG91" s="3">
        <v>1</v>
      </c>
      <c r="AH91" s="2">
        <v>2</v>
      </c>
      <c r="AI91" s="3">
        <v>1</v>
      </c>
      <c r="AJ91" s="2">
        <v>1</v>
      </c>
      <c r="AK91" s="3">
        <v>2</v>
      </c>
      <c r="AL91" s="2">
        <v>1</v>
      </c>
      <c r="AM91" s="2">
        <v>1</v>
      </c>
      <c r="AN91" s="2">
        <v>1</v>
      </c>
      <c r="AO91" s="3">
        <v>1</v>
      </c>
      <c r="AP91" s="4" t="str">
        <f>IF(Table1[[#This Row],[Competence2]]="Empty","1-6","1-3")</f>
        <v>1-3</v>
      </c>
      <c r="AQ91" s="4" t="str">
        <f>IF(Table1[[#This Row],[Competence2]]="Empty","","4-6")</f>
        <v>4-6</v>
      </c>
      <c r="AR91" s="22" t="s">
        <v>2073</v>
      </c>
      <c r="AS91" s="5"/>
      <c r="AT91" s="5" t="s">
        <v>1563</v>
      </c>
      <c r="AU91" s="5">
        <v>87</v>
      </c>
      <c r="AV91" s="5" t="s">
        <v>1038</v>
      </c>
      <c r="AW91" s="5">
        <v>1</v>
      </c>
      <c r="AX91" s="5" t="str">
        <f>VLOOKUP(Table1[[#This Row],[Name]],Table3[],1,FALSE)</f>
        <v>Lamantine</v>
      </c>
      <c r="AY91" s="5"/>
    </row>
    <row r="92" spans="1:51" x14ac:dyDescent="0.2">
      <c r="A92" s="7" t="s">
        <v>1256</v>
      </c>
      <c r="B92" s="1" t="s">
        <v>77</v>
      </c>
      <c r="C92" t="s">
        <v>77</v>
      </c>
      <c r="D92">
        <v>40</v>
      </c>
      <c r="E92">
        <v>6</v>
      </c>
      <c r="F92">
        <v>8</v>
      </c>
      <c r="G92">
        <v>5</v>
      </c>
      <c r="H92">
        <v>4</v>
      </c>
      <c r="I92">
        <v>5</v>
      </c>
      <c r="J92">
        <v>3</v>
      </c>
      <c r="K92" t="s">
        <v>1369</v>
      </c>
      <c r="L92" t="str">
        <f>VLOOKUP(Table1[[#This Row],[Competence1]],[1]!Table3[#Data],2,FALSE)</f>
        <v>Normal</v>
      </c>
      <c r="M92" t="str">
        <f>VLOOKUP(Table1[[#This Row],[Competence1]],[1]!Table3[#Data],3,FALSE)</f>
        <v>Physique</v>
      </c>
      <c r="N92" s="1">
        <f>VLOOKUP(Table1[[#This Row],[Competence1]],[1]!Table3[#Data],4,FALSE)</f>
        <v>4</v>
      </c>
      <c r="O92">
        <f>VLOOKUP(Table1[[#This Row],[Competence1]],[1]!Table3[#Data],5,FALSE)</f>
        <v>6</v>
      </c>
      <c r="P92" s="5" t="str">
        <f>VLOOKUP(Table1[[#This Row],[Competence1]],[1]!Table3[#Data],6,FALSE)</f>
        <v>Écrase l'ennemi avec les pattes avant ou la queue, par exemple.</v>
      </c>
      <c r="Q92" t="s">
        <v>425</v>
      </c>
      <c r="R92" t="str">
        <f>VLOOKUP(Table1[[#This Row],[Competence2]],[1]!Table3[#Data],2,FALSE)</f>
        <v>Poison</v>
      </c>
      <c r="S92" t="str">
        <f>VLOOKUP(Table1[[#This Row],[Competence2]],[1]!Table3[#Data],3,FALSE)</f>
        <v>Statut</v>
      </c>
      <c r="T92">
        <f>VLOOKUP(Table1[[#This Row],[Competence2]],[1]!Table3[#Data],4,FALSE)</f>
        <v>0</v>
      </c>
      <c r="U92">
        <f>VLOOKUP(Table1[[#This Row],[Competence2]],[1]!Table3[#Data],5,FALSE)</f>
        <v>5</v>
      </c>
      <c r="V92" s="5" t="str">
        <f>VLOOKUP(Table1[[#This Row],[Competence2]],[1]!Table3[#Data],6,FALSE)</f>
        <v>Un nuage de gaz toxique est projeté au visage de l’ennemi pour l’empoisonner et lui fait perdre 6 des PV chaque tour.</v>
      </c>
      <c r="W92" t="s">
        <v>1257</v>
      </c>
      <c r="X92" s="2">
        <v>1</v>
      </c>
      <c r="Y92" s="3" t="s">
        <v>1336</v>
      </c>
      <c r="Z92" s="2">
        <v>1</v>
      </c>
      <c r="AA92" s="3">
        <v>1</v>
      </c>
      <c r="AB92" s="2">
        <v>1</v>
      </c>
      <c r="AC92" s="3" t="s">
        <v>1336</v>
      </c>
      <c r="AD92" s="2">
        <v>1</v>
      </c>
      <c r="AE92" s="3">
        <v>1</v>
      </c>
      <c r="AF92" s="3" t="s">
        <v>1336</v>
      </c>
      <c r="AG92" s="2">
        <v>1</v>
      </c>
      <c r="AH92" s="3" t="s">
        <v>1336</v>
      </c>
      <c r="AI92" s="3" t="s">
        <v>1336</v>
      </c>
      <c r="AJ92" s="3">
        <v>2</v>
      </c>
      <c r="AK92" s="2">
        <v>1</v>
      </c>
      <c r="AL92" s="2">
        <v>2</v>
      </c>
      <c r="AM92" s="2">
        <v>1</v>
      </c>
      <c r="AN92" s="2">
        <v>1</v>
      </c>
      <c r="AO92" s="2">
        <v>1</v>
      </c>
      <c r="AP92" s="4" t="str">
        <f>IF(Table1[[#This Row],[Competence2]]="Empty","1-6","1-3")</f>
        <v>1-3</v>
      </c>
      <c r="AQ92" s="4" t="str">
        <f>IF(Table1[[#This Row],[Competence2]]="Empty","","4-6")</f>
        <v>4-6</v>
      </c>
      <c r="AR92" t="s">
        <v>1453</v>
      </c>
      <c r="AS92" t="s">
        <v>1258</v>
      </c>
      <c r="AT92" s="5" t="s">
        <v>1564</v>
      </c>
      <c r="AU92" s="5">
        <v>88</v>
      </c>
      <c r="AV92" s="5" t="s">
        <v>1039</v>
      </c>
      <c r="AW92" s="5">
        <v>0</v>
      </c>
      <c r="AX92" s="5" t="str">
        <f>VLOOKUP(Table1[[#This Row],[Name]],Table3[],1,FALSE)</f>
        <v>Tadmorv</v>
      </c>
      <c r="AY92" s="5"/>
    </row>
    <row r="93" spans="1:51" x14ac:dyDescent="0.2">
      <c r="A93" s="7" t="s">
        <v>1258</v>
      </c>
      <c r="B93" s="1" t="s">
        <v>77</v>
      </c>
      <c r="C93" t="s">
        <v>77</v>
      </c>
      <c r="D93">
        <v>52</v>
      </c>
      <c r="E93">
        <v>12</v>
      </c>
      <c r="F93">
        <v>10</v>
      </c>
      <c r="G93">
        <v>7</v>
      </c>
      <c r="H93">
        <v>6</v>
      </c>
      <c r="I93">
        <v>10</v>
      </c>
      <c r="J93">
        <v>1</v>
      </c>
      <c r="K93" t="s">
        <v>1401</v>
      </c>
      <c r="L93" t="str">
        <f>VLOOKUP(Table1[[#This Row],[Competence1]],[1]!Table3[#Data],2,FALSE)</f>
        <v>Glace</v>
      </c>
      <c r="M93" t="str">
        <f>VLOOKUP(Table1[[#This Row],[Competence1]],[1]!Table3[#Data],3,FALSE)</f>
        <v>Statut</v>
      </c>
      <c r="N93" s="1">
        <f>VLOOKUP(Table1[[#This Row],[Competence1]],[1]!Table3[#Data],4,FALSE)</f>
        <v>0</v>
      </c>
      <c r="O93">
        <f>VLOOKUP(Table1[[#This Row],[Competence1]],[1]!Table3[#Data],5,FALSE)</f>
        <v>0</v>
      </c>
      <c r="P93" s="5" t="str">
        <f>VLOOKUP(Table1[[#This Row],[Competence1]],[1]!Table3[#Data],6,FALSE)</f>
        <v>Buée Noire annule tout changement de statistique des Pokémon présents sur le terrain</v>
      </c>
      <c r="Q93" t="s">
        <v>2077</v>
      </c>
      <c r="R93" t="str">
        <f>VLOOKUP(Table1[[#This Row],[Competence2]],[1]!Table3[#Data],2,FALSE)</f>
        <v>Poison</v>
      </c>
      <c r="S93" t="str">
        <f>VLOOKUP(Table1[[#This Row],[Competence2]],[1]!Table3[#Data],3,FALSE)</f>
        <v>Special</v>
      </c>
      <c r="T93">
        <f>VLOOKUP(Table1[[#This Row],[Competence2]],[1]!Table3[#Data],4,FALSE)</f>
        <v>7</v>
      </c>
      <c r="U93">
        <f>VLOOKUP(Table1[[#This Row],[Competence2]],[1]!Table3[#Data],5,FALSE)</f>
        <v>6</v>
      </c>
      <c r="V93" s="5" t="str">
        <f>VLOOKUP(Table1[[#This Row],[Competence2]],[1]!Table3[#Data],6,FALSE)</f>
        <v>Cette capacité empoisonne avec une precision de 2 lui faisant perdre 6 PV chaque tour.</v>
      </c>
      <c r="W93" t="s">
        <v>1259</v>
      </c>
      <c r="X93" s="2">
        <v>1</v>
      </c>
      <c r="Y93" s="3" t="s">
        <v>1336</v>
      </c>
      <c r="Z93" s="2">
        <v>1</v>
      </c>
      <c r="AA93" s="2">
        <v>1</v>
      </c>
      <c r="AB93" s="2">
        <v>1</v>
      </c>
      <c r="AC93" s="3" t="s">
        <v>1336</v>
      </c>
      <c r="AD93" s="2">
        <v>1</v>
      </c>
      <c r="AE93" s="2">
        <v>1</v>
      </c>
      <c r="AF93" s="3" t="s">
        <v>1336</v>
      </c>
      <c r="AG93" s="2">
        <v>1</v>
      </c>
      <c r="AH93" s="3" t="s">
        <v>1336</v>
      </c>
      <c r="AI93" s="3" t="s">
        <v>1336</v>
      </c>
      <c r="AJ93" s="3">
        <v>2</v>
      </c>
      <c r="AK93" s="2">
        <v>1</v>
      </c>
      <c r="AL93" s="2">
        <v>2</v>
      </c>
      <c r="AM93" s="2">
        <v>1</v>
      </c>
      <c r="AN93" s="2">
        <v>1</v>
      </c>
      <c r="AO93" s="2">
        <v>1</v>
      </c>
      <c r="AP93" s="4" t="str">
        <f>IF(Table1[[#This Row],[Competence2]]="Empty","1-6","1-3")</f>
        <v>1-3</v>
      </c>
      <c r="AQ93" s="4" t="str">
        <f>IF(Table1[[#This Row],[Competence2]]="Empty","","4-6")</f>
        <v>4-6</v>
      </c>
      <c r="AR93" s="22" t="s">
        <v>2073</v>
      </c>
      <c r="AS93" s="5"/>
      <c r="AT93" s="5" t="s">
        <v>1565</v>
      </c>
      <c r="AU93" s="5">
        <v>89</v>
      </c>
      <c r="AV93" s="5" t="s">
        <v>1039</v>
      </c>
      <c r="AW93" s="5">
        <v>1</v>
      </c>
      <c r="AX93" s="5" t="str">
        <f>VLOOKUP(Table1[[#This Row],[Name]],Table3[],1,FALSE)</f>
        <v>Grotadmorv</v>
      </c>
      <c r="AY93" s="5"/>
    </row>
    <row r="94" spans="1:51" hidden="1" x14ac:dyDescent="0.2">
      <c r="A94" s="7" t="s">
        <v>176</v>
      </c>
      <c r="B94" s="1" t="s">
        <v>19</v>
      </c>
      <c r="C94" t="s">
        <v>19</v>
      </c>
      <c r="D94">
        <v>15</v>
      </c>
      <c r="E94">
        <v>10</v>
      </c>
      <c r="F94">
        <v>6</v>
      </c>
      <c r="G94">
        <v>10</v>
      </c>
      <c r="H94">
        <v>4</v>
      </c>
      <c r="I94">
        <v>2</v>
      </c>
      <c r="J94">
        <v>3</v>
      </c>
      <c r="K94" t="s">
        <v>584</v>
      </c>
      <c r="L94" t="str">
        <f>VLOOKUP(Table1[[#This Row],[Competence1]],[1]!Table3[#Data],2,FALSE)</f>
        <v>Normal</v>
      </c>
      <c r="M94" t="str">
        <f>VLOOKUP(Table1[[#This Row],[Competence1]],[1]!Table3[#Data],3,FALSE)</f>
        <v>Physique</v>
      </c>
      <c r="N94" s="1">
        <f>VLOOKUP(Table1[[#This Row],[Competence1]],[1]!Table3[#Data],4,FALSE)</f>
        <v>4</v>
      </c>
      <c r="O94">
        <f>VLOOKUP(Table1[[#This Row],[Competence1]],[1]!Table3[#Data],5,FALSE)</f>
        <v>6</v>
      </c>
      <c r="P94" s="5" t="str">
        <f>VLOOKUP(Table1[[#This Row],[Competence1]],[1]!Table3[#Data],6,FALSE)</f>
        <v>Le lanceur charge l'ennemi et le percute de tout son poids.</v>
      </c>
      <c r="Q94" t="s">
        <v>1081</v>
      </c>
      <c r="R94" t="str">
        <f>VLOOKUP(Table1[[#This Row],[Competence2]],[1]!Table3[#Data],2,FALSE)</f>
        <v>Eau</v>
      </c>
      <c r="S94" t="str">
        <f>VLOOKUP(Table1[[#This Row],[Competence2]],[1]!Table3[#Data],3,FALSE)</f>
        <v>Special</v>
      </c>
      <c r="T94">
        <f>VLOOKUP(Table1[[#This Row],[Competence2]],[1]!Table3[#Data],4,FALSE)</f>
        <v>4</v>
      </c>
      <c r="U94">
        <f>VLOOKUP(Table1[[#This Row],[Competence2]],[1]!Table3[#Data],5,FALSE)</f>
        <v>6</v>
      </c>
      <c r="V94" s="5" t="str">
        <f>VLOOKUP(Table1[[#This Row],[Competence2]],[1]!Table3[#Data],6,FALSE)</f>
        <v>De l'eau est projetée avec force sur l'ennemi.</v>
      </c>
      <c r="W94" t="s">
        <v>751</v>
      </c>
      <c r="X94" s="3" t="s">
        <v>1336</v>
      </c>
      <c r="Y94" s="2">
        <v>1</v>
      </c>
      <c r="Z94" s="2">
        <v>1</v>
      </c>
      <c r="AA94" s="3" t="s">
        <v>1336</v>
      </c>
      <c r="AB94" s="2">
        <v>2</v>
      </c>
      <c r="AC94" s="3">
        <v>1</v>
      </c>
      <c r="AD94" s="3" t="s">
        <v>1336</v>
      </c>
      <c r="AE94" s="3" t="s">
        <v>1336</v>
      </c>
      <c r="AF94" s="3">
        <v>1</v>
      </c>
      <c r="AG94" s="2">
        <v>1</v>
      </c>
      <c r="AH94" s="3">
        <v>2</v>
      </c>
      <c r="AI94" s="3">
        <v>1</v>
      </c>
      <c r="AJ94" s="2">
        <v>1</v>
      </c>
      <c r="AK94" s="2">
        <v>1</v>
      </c>
      <c r="AL94" s="2">
        <v>1</v>
      </c>
      <c r="AM94" s="2">
        <v>1</v>
      </c>
      <c r="AN94" s="2">
        <v>1</v>
      </c>
      <c r="AO94" s="2">
        <v>1</v>
      </c>
      <c r="AP94" s="4" t="str">
        <f>IF(Table1[[#This Row],[Competence2]]="Empty","1-6","1-3")</f>
        <v>1-3</v>
      </c>
      <c r="AQ94" s="4" t="str">
        <f>IF(Table1[[#This Row],[Competence2]]="Empty","","4-6")</f>
        <v>4-6</v>
      </c>
      <c r="AR94" t="s">
        <v>1440</v>
      </c>
      <c r="AS94" t="s">
        <v>177</v>
      </c>
      <c r="AT94" s="5" t="s">
        <v>1566</v>
      </c>
      <c r="AU94" s="5">
        <v>90</v>
      </c>
      <c r="AV94" s="5" t="s">
        <v>1003</v>
      </c>
      <c r="AW94" s="5" t="b">
        <v>1</v>
      </c>
      <c r="AX94" s="5" t="e">
        <f>VLOOKUP(Table1[[#This Row],[Name]],Table3[],1,FALSE)</f>
        <v>#N/A</v>
      </c>
      <c r="AY94" s="5"/>
    </row>
    <row r="95" spans="1:51" hidden="1" x14ac:dyDescent="0.2">
      <c r="A95" s="7" t="s">
        <v>177</v>
      </c>
      <c r="B95" s="1" t="s">
        <v>19</v>
      </c>
      <c r="C95" t="s">
        <v>95</v>
      </c>
      <c r="D95">
        <v>25</v>
      </c>
      <c r="E95">
        <v>17</v>
      </c>
      <c r="F95">
        <v>9</v>
      </c>
      <c r="G95">
        <v>18</v>
      </c>
      <c r="H95">
        <v>8</v>
      </c>
      <c r="I95">
        <v>4</v>
      </c>
      <c r="J95">
        <v>1</v>
      </c>
      <c r="K95" t="s">
        <v>562</v>
      </c>
      <c r="L95" t="str">
        <f>VLOOKUP(Table1[[#This Row],[Competence1]],[1]!Table3[#Data],2,FALSE)</f>
        <v>Eau</v>
      </c>
      <c r="M95" t="str">
        <f>VLOOKUP(Table1[[#This Row],[Competence1]],[1]!Table3[#Data],3,FALSE)</f>
        <v>Special</v>
      </c>
      <c r="N95" s="1">
        <f>VLOOKUP(Table1[[#This Row],[Competence1]],[1]!Table3[#Data],4,FALSE)</f>
        <v>11</v>
      </c>
      <c r="O95">
        <f>VLOOKUP(Table1[[#This Row],[Competence1]],[1]!Table3[#Data],5,FALSE)</f>
        <v>4</v>
      </c>
      <c r="P95" s="5" t="str">
        <f>VLOOKUP(Table1[[#This Row],[Competence1]],[1]!Table3[#Data],6,FALSE)</f>
        <v>Hydrocanon inflige des dégâts, sans effets secondaire.</v>
      </c>
      <c r="Q95" t="s">
        <v>447</v>
      </c>
      <c r="R95" t="str">
        <f>VLOOKUP(Table1[[#This Row],[Competence2]],[1]!Table3[#Data],2,FALSE)</f>
        <v>Normal</v>
      </c>
      <c r="S95" t="str">
        <f>VLOOKUP(Table1[[#This Row],[Competence2]],[1]!Table3[#Data],3,FALSE)</f>
        <v>Statut</v>
      </c>
      <c r="T95">
        <f>VLOOKUP(Table1[[#This Row],[Competence2]],[1]!Table3[#Data],4,FALSE)</f>
        <v>0</v>
      </c>
      <c r="U95">
        <f>VLOOKUP(Table1[[#This Row],[Competence2]],[1]!Table3[#Data],5,FALSE)</f>
        <v>0</v>
      </c>
      <c r="V95" s="5" t="str">
        <f>VLOOKUP(Table1[[#This Row],[Competence2]],[1]!Table3[#Data],6,FALSE)</f>
        <v>Le lanceur brise sa coquille. Il baisse sa Défense et sa Défense Spéciale de 1 niveau, mais augmente son Attaque, son Attaque Spéciale et sa Vitesse de 2 niveaux.</v>
      </c>
      <c r="W95" t="s">
        <v>752</v>
      </c>
      <c r="X95" s="3">
        <v>1</v>
      </c>
      <c r="Y95" s="2">
        <v>2</v>
      </c>
      <c r="Z95" s="2">
        <v>1</v>
      </c>
      <c r="AA95" s="3" t="s">
        <v>1336</v>
      </c>
      <c r="AB95" s="2">
        <v>2</v>
      </c>
      <c r="AC95" s="3">
        <v>1</v>
      </c>
      <c r="AD95" s="3">
        <v>1</v>
      </c>
      <c r="AE95" s="3" t="s">
        <v>1337</v>
      </c>
      <c r="AF95" s="3">
        <v>1</v>
      </c>
      <c r="AG95" s="2">
        <v>1</v>
      </c>
      <c r="AH95" s="3">
        <v>2</v>
      </c>
      <c r="AI95" s="3">
        <v>1</v>
      </c>
      <c r="AJ95" s="2">
        <v>1</v>
      </c>
      <c r="AK95" s="2">
        <v>2</v>
      </c>
      <c r="AL95" s="2">
        <v>1</v>
      </c>
      <c r="AM95" s="2">
        <v>1</v>
      </c>
      <c r="AN95" s="2">
        <v>1</v>
      </c>
      <c r="AO95" s="2">
        <v>1</v>
      </c>
      <c r="AP95" s="4" t="str">
        <f>IF(Table1[[#This Row],[Competence2]]="Empty","1-6","1-3")</f>
        <v>1-3</v>
      </c>
      <c r="AQ95" s="4" t="str">
        <f>IF(Table1[[#This Row],[Competence2]]="Empty","","4-6")</f>
        <v>4-6</v>
      </c>
      <c r="AR95" s="22" t="s">
        <v>2073</v>
      </c>
      <c r="AS95" s="5"/>
      <c r="AT95" s="5" t="s">
        <v>1567</v>
      </c>
      <c r="AU95" s="5">
        <v>91</v>
      </c>
      <c r="AV95" s="5" t="s">
        <v>1038</v>
      </c>
      <c r="AW95" s="5"/>
      <c r="AX95" s="5" t="e">
        <f>VLOOKUP(Table1[[#This Row],[Name]],Table3[],1,FALSE)</f>
        <v>#N/A</v>
      </c>
      <c r="AY95" s="5"/>
    </row>
    <row r="96" spans="1:51" x14ac:dyDescent="0.2">
      <c r="A96" s="7" t="s">
        <v>167</v>
      </c>
      <c r="B96" s="1" t="s">
        <v>77</v>
      </c>
      <c r="C96" t="s">
        <v>105</v>
      </c>
      <c r="D96">
        <v>15</v>
      </c>
      <c r="E96">
        <v>20</v>
      </c>
      <c r="F96">
        <v>3</v>
      </c>
      <c r="G96">
        <v>3</v>
      </c>
      <c r="H96">
        <v>10</v>
      </c>
      <c r="I96">
        <v>3</v>
      </c>
      <c r="J96">
        <v>3</v>
      </c>
      <c r="K96" t="s">
        <v>587</v>
      </c>
      <c r="L96" t="str">
        <f>VLOOKUP(Table1[[#This Row],[Competence1]],[1]!Table3[#Data],2,FALSE)</f>
        <v>Psy</v>
      </c>
      <c r="M96" t="str">
        <f>VLOOKUP(Table1[[#This Row],[Competence1]],[1]!Table3[#Data],3,FALSE)</f>
        <v>Statut</v>
      </c>
      <c r="N96" s="1">
        <f>VLOOKUP(Table1[[#This Row],[Competence1]],[1]!Table3[#Data],4,FALSE)</f>
        <v>0</v>
      </c>
      <c r="O96">
        <f>VLOOKUP(Table1[[#This Row],[Competence1]],[1]!Table3[#Data],5,FALSE)</f>
        <v>1</v>
      </c>
      <c r="P96" s="5" t="str">
        <f>VLOOKUP(Table1[[#This Row],[Competence1]],[1]!Table3[#Data],6,FALSE)</f>
        <v>Hypnose endort la cible. Malgré son type Psy, elle fonctionne tout de même sur les Pokémon de type Ténèbres. Endormi, le pokemon ne peut attaquer pendant 2 tours.</v>
      </c>
      <c r="Q96" t="s">
        <v>1402</v>
      </c>
      <c r="R96" t="str">
        <f>VLOOKUP(Table1[[#This Row],[Competence2]],[1]!Table3[#Data],2,FALSE)</f>
        <v>Spectre</v>
      </c>
      <c r="S96" t="str">
        <f>VLOOKUP(Table1[[#This Row],[Competence2]],[1]!Table3[#Data],3,FALSE)</f>
        <v>Physique</v>
      </c>
      <c r="T96">
        <f>VLOOKUP(Table1[[#This Row],[Competence2]],[1]!Table3[#Data],4,FALSE)</f>
        <v>3</v>
      </c>
      <c r="U96">
        <f>VLOOKUP(Table1[[#This Row],[Competence2]],[1]!Table3[#Data],5,FALSE)</f>
        <v>6</v>
      </c>
      <c r="V96" s="5" t="str">
        <f>VLOOKUP(Table1[[#This Row],[Competence2]],[1]!Table3[#Data],6,FALSE)</f>
        <v>Un grand coup de langue qui inflige des dégâts à l'ennemi. Paralyse avec une precision de 2. La paralysie empeche d'attaquer sur 1-2.</v>
      </c>
      <c r="W96" t="s">
        <v>742</v>
      </c>
      <c r="X96" s="3">
        <v>1</v>
      </c>
      <c r="Y96" s="2">
        <v>0</v>
      </c>
      <c r="Z96" s="2">
        <v>1</v>
      </c>
      <c r="AA96" s="2">
        <v>1</v>
      </c>
      <c r="AB96" s="3">
        <v>1</v>
      </c>
      <c r="AC96" s="3" t="s">
        <v>1336</v>
      </c>
      <c r="AD96" s="3">
        <v>1</v>
      </c>
      <c r="AE96" s="2">
        <v>1</v>
      </c>
      <c r="AF96" s="3" t="s">
        <v>1337</v>
      </c>
      <c r="AG96" s="3">
        <v>0</v>
      </c>
      <c r="AH96" s="3" t="s">
        <v>1336</v>
      </c>
      <c r="AI96" s="3" t="s">
        <v>1337</v>
      </c>
      <c r="AJ96" s="2">
        <v>2</v>
      </c>
      <c r="AK96" s="3">
        <v>1</v>
      </c>
      <c r="AL96" s="2">
        <v>2</v>
      </c>
      <c r="AM96" s="2">
        <v>2</v>
      </c>
      <c r="AN96" s="2">
        <v>2</v>
      </c>
      <c r="AO96" s="3">
        <v>1</v>
      </c>
      <c r="AP96" s="4" t="str">
        <f>IF(Table1[[#This Row],[Competence2]]="Empty","1-6","1-3")</f>
        <v>1-3</v>
      </c>
      <c r="AQ96" s="4" t="str">
        <f>IF(Table1[[#This Row],[Competence2]]="Empty","","4-6")</f>
        <v>4-6</v>
      </c>
      <c r="AR96" s="5" t="s">
        <v>1435</v>
      </c>
      <c r="AS96" s="5" t="s">
        <v>168</v>
      </c>
      <c r="AT96" s="5" t="s">
        <v>1568</v>
      </c>
      <c r="AU96" s="5">
        <v>92</v>
      </c>
      <c r="AV96" s="5" t="s">
        <v>1037</v>
      </c>
      <c r="AW96" s="5">
        <v>0</v>
      </c>
      <c r="AX96" s="5" t="str">
        <f>VLOOKUP(Table1[[#This Row],[Name]],Table3[],1,FALSE)</f>
        <v>Fantominus</v>
      </c>
      <c r="AY96" s="5"/>
    </row>
    <row r="97" spans="1:51" x14ac:dyDescent="0.2">
      <c r="A97" s="7" t="s">
        <v>168</v>
      </c>
      <c r="B97" s="1" t="s">
        <v>77</v>
      </c>
      <c r="C97" t="s">
        <v>105</v>
      </c>
      <c r="D97">
        <v>22</v>
      </c>
      <c r="E97">
        <v>23</v>
      </c>
      <c r="F97">
        <v>5</v>
      </c>
      <c r="G97">
        <v>4</v>
      </c>
      <c r="H97">
        <v>11</v>
      </c>
      <c r="I97">
        <v>5</v>
      </c>
      <c r="J97">
        <v>1</v>
      </c>
      <c r="K97" t="s">
        <v>523</v>
      </c>
      <c r="L97" t="str">
        <f>VLOOKUP(Table1[[#This Row],[Competence1]],[1]!Table3[#Data],2,FALSE)</f>
        <v>Spectre</v>
      </c>
      <c r="M97" t="str">
        <f>VLOOKUP(Table1[[#This Row],[Competence1]],[1]!Table3[#Data],3,FALSE)</f>
        <v>Physique</v>
      </c>
      <c r="N97" s="1">
        <f>VLOOKUP(Table1[[#This Row],[Competence1]],[1]!Table3[#Data],4,FALSE)</f>
        <v>6</v>
      </c>
      <c r="O97">
        <f>VLOOKUP(Table1[[#This Row],[Competence1]],[1]!Table3[#Data],5,FALSE)</f>
        <v>0</v>
      </c>
      <c r="P97" s="5" t="str">
        <f>VLOOKUP(Table1[[#This Row],[Competence1]],[1]!Table3[#Data],6,FALSE)</f>
        <v>Poing Ombre inflige des dégâts et n'échoue jamais</v>
      </c>
      <c r="Q97" t="s">
        <v>587</v>
      </c>
      <c r="R97" t="str">
        <f>VLOOKUP(Table1[[#This Row],[Competence2]],[1]!Table3[#Data],2,FALSE)</f>
        <v>Psy</v>
      </c>
      <c r="S97" t="str">
        <f>VLOOKUP(Table1[[#This Row],[Competence2]],[1]!Table3[#Data],3,FALSE)</f>
        <v>Statut</v>
      </c>
      <c r="T97">
        <f>VLOOKUP(Table1[[#This Row],[Competence2]],[1]!Table3[#Data],4,FALSE)</f>
        <v>0</v>
      </c>
      <c r="U97">
        <f>VLOOKUP(Table1[[#This Row],[Competence2]],[1]!Table3[#Data],5,FALSE)</f>
        <v>1</v>
      </c>
      <c r="V97" s="5" t="str">
        <f>VLOOKUP(Table1[[#This Row],[Competence2]],[1]!Table3[#Data],6,FALSE)</f>
        <v>Hypnose endort la cible. Malgré son type Psy, elle fonctionne tout de même sur les Pokémon de type Ténèbres. Endormi, le pokemon ne peut attaquer pendant 2 tours.</v>
      </c>
      <c r="W97" t="s">
        <v>743</v>
      </c>
      <c r="X97" s="3">
        <v>1</v>
      </c>
      <c r="Y97" s="3">
        <v>0</v>
      </c>
      <c r="Z97" s="2">
        <v>1</v>
      </c>
      <c r="AA97" s="2">
        <v>1</v>
      </c>
      <c r="AB97" s="3">
        <v>1</v>
      </c>
      <c r="AC97" s="3" t="s">
        <v>1336</v>
      </c>
      <c r="AD97" s="2">
        <v>1</v>
      </c>
      <c r="AE97" s="2">
        <v>1</v>
      </c>
      <c r="AF97" s="3" t="s">
        <v>1337</v>
      </c>
      <c r="AG97" s="2">
        <v>0</v>
      </c>
      <c r="AH97" s="3" t="s">
        <v>1336</v>
      </c>
      <c r="AI97" s="3" t="s">
        <v>1337</v>
      </c>
      <c r="AJ97" s="3">
        <v>2</v>
      </c>
      <c r="AK97" s="2">
        <v>1</v>
      </c>
      <c r="AL97" s="2">
        <v>2</v>
      </c>
      <c r="AM97" s="2">
        <v>2</v>
      </c>
      <c r="AN97" s="2">
        <v>2</v>
      </c>
      <c r="AO97" s="3">
        <v>1</v>
      </c>
      <c r="AP97" s="4" t="str">
        <f>IF(Table1[[#This Row],[Competence2]]="Empty","1-6","1-3")</f>
        <v>1-3</v>
      </c>
      <c r="AQ97" s="4" t="str">
        <f>IF(Table1[[#This Row],[Competence2]]="Empty","","4-6")</f>
        <v>4-6</v>
      </c>
      <c r="AR97" s="5" t="s">
        <v>1460</v>
      </c>
      <c r="AS97" s="5" t="s">
        <v>169</v>
      </c>
      <c r="AT97" s="5" t="s">
        <v>1569</v>
      </c>
      <c r="AU97" s="5">
        <v>93</v>
      </c>
      <c r="AV97" s="5" t="s">
        <v>1037</v>
      </c>
      <c r="AW97" s="5">
        <v>1</v>
      </c>
      <c r="AX97" s="5" t="str">
        <f>VLOOKUP(Table1[[#This Row],[Name]],Table3[],1,FALSE)</f>
        <v>Spectrum</v>
      </c>
      <c r="AY97" s="5"/>
    </row>
    <row r="98" spans="1:51" x14ac:dyDescent="0.2">
      <c r="A98" s="7" t="s">
        <v>169</v>
      </c>
      <c r="B98" s="1" t="s">
        <v>77</v>
      </c>
      <c r="C98" t="s">
        <v>105</v>
      </c>
      <c r="D98">
        <v>30</v>
      </c>
      <c r="E98">
        <v>27</v>
      </c>
      <c r="F98">
        <v>6</v>
      </c>
      <c r="G98">
        <v>6</v>
      </c>
      <c r="H98">
        <v>13</v>
      </c>
      <c r="I98">
        <v>7</v>
      </c>
      <c r="J98">
        <v>0</v>
      </c>
      <c r="K98" t="s">
        <v>492</v>
      </c>
      <c r="L98" t="str">
        <f>VLOOKUP(Table1[[#This Row],[Competence1]],[1]!Table3[#Data],2,FALSE)</f>
        <v>Spectre</v>
      </c>
      <c r="M98" t="str">
        <f>VLOOKUP(Table1[[#This Row],[Competence1]],[1]!Table3[#Data],3,FALSE)</f>
        <v>Physique</v>
      </c>
      <c r="N98" s="1">
        <f>VLOOKUP(Table1[[#This Row],[Competence1]],[1]!Table3[#Data],4,FALSE)</f>
        <v>7</v>
      </c>
      <c r="O98">
        <f>VLOOKUP(Table1[[#This Row],[Competence1]],[1]!Table3[#Data],5,FALSE)</f>
        <v>6</v>
      </c>
      <c r="P98" s="5" t="str">
        <f>VLOOKUP(Table1[[#This Row],[Competence1]],[1]!Table3[#Data],6,FALSE)</f>
        <v>Attaque avec une griffe puissante faite d’ombres. Fait un coup critique qui multiplie les degats par 2 avec une Precision de 1.</v>
      </c>
      <c r="Q98" t="s">
        <v>525</v>
      </c>
      <c r="R98" t="str">
        <f>VLOOKUP(Table1[[#This Row],[Competence2]],[1]!Table3[#Data],2,FALSE)</f>
        <v>Poison</v>
      </c>
      <c r="S98" t="str">
        <f>VLOOKUP(Table1[[#This Row],[Competence2]],[1]!Table3[#Data],3,FALSE)</f>
        <v>Physique</v>
      </c>
      <c r="T98">
        <f>VLOOKUP(Table1[[#This Row],[Competence2]],[1]!Table3[#Data],4,FALSE)</f>
        <v>5</v>
      </c>
      <c r="U98">
        <f>VLOOKUP(Table1[[#This Row],[Competence2]],[1]!Table3[#Data],5,FALSE)</f>
        <v>6</v>
      </c>
      <c r="V98" s="5" t="str">
        <f>VLOOKUP(Table1[[#This Row],[Competence2]],[1]!Table3[#Data],6,FALSE)</f>
        <v>Fait un coup critique qui multiplie les degats par 2 avec une Precision de 1. Empoisonne avec une precision de 1 lui faisant perdre 6 PV chaque tour.</v>
      </c>
      <c r="W98" t="s">
        <v>744</v>
      </c>
      <c r="X98" s="2">
        <v>1</v>
      </c>
      <c r="Y98" s="3">
        <v>0</v>
      </c>
      <c r="Z98" s="2">
        <v>1</v>
      </c>
      <c r="AA98" s="3">
        <v>1</v>
      </c>
      <c r="AB98" s="3">
        <v>1</v>
      </c>
      <c r="AC98" s="3" t="s">
        <v>1336</v>
      </c>
      <c r="AD98" s="2">
        <v>1</v>
      </c>
      <c r="AE98" s="2">
        <v>1</v>
      </c>
      <c r="AF98" s="3" t="s">
        <v>1337</v>
      </c>
      <c r="AG98" s="2">
        <v>0</v>
      </c>
      <c r="AH98" s="3" t="s">
        <v>1336</v>
      </c>
      <c r="AI98" s="3" t="s">
        <v>1337</v>
      </c>
      <c r="AJ98" s="3">
        <v>2</v>
      </c>
      <c r="AK98" s="2">
        <v>1</v>
      </c>
      <c r="AL98" s="3">
        <v>2</v>
      </c>
      <c r="AM98" s="2">
        <v>2</v>
      </c>
      <c r="AN98" s="2">
        <v>2</v>
      </c>
      <c r="AO98" s="2">
        <v>1</v>
      </c>
      <c r="AP98" s="4" t="str">
        <f>IF(Table1[[#This Row],[Competence2]]="Empty","1-6","1-3")</f>
        <v>1-3</v>
      </c>
      <c r="AQ98" s="4" t="str">
        <f>IF(Table1[[#This Row],[Competence2]]="Empty","","4-6")</f>
        <v>4-6</v>
      </c>
      <c r="AR98" s="22" t="s">
        <v>2073</v>
      </c>
      <c r="AS98" s="5"/>
      <c r="AT98" s="5" t="s">
        <v>1570</v>
      </c>
      <c r="AU98" s="5">
        <v>94</v>
      </c>
      <c r="AV98" s="5" t="s">
        <v>1037</v>
      </c>
      <c r="AW98" s="5">
        <v>2</v>
      </c>
      <c r="AX98" s="5" t="str">
        <f>VLOOKUP(Table1[[#This Row],[Name]],Table3[],1,FALSE)</f>
        <v>Ectoplasma</v>
      </c>
      <c r="AY98" s="5"/>
    </row>
    <row r="99" spans="1:51" x14ac:dyDescent="0.2">
      <c r="A99" s="7" t="s">
        <v>205</v>
      </c>
      <c r="B99" s="1" t="s">
        <v>63</v>
      </c>
      <c r="C99" t="s">
        <v>70</v>
      </c>
      <c r="D99">
        <v>17</v>
      </c>
      <c r="E99">
        <v>17</v>
      </c>
      <c r="F99">
        <v>4</v>
      </c>
      <c r="G99">
        <v>16</v>
      </c>
      <c r="H99">
        <v>3</v>
      </c>
      <c r="I99">
        <v>4</v>
      </c>
      <c r="J99">
        <v>0</v>
      </c>
      <c r="K99" t="s">
        <v>1376</v>
      </c>
      <c r="L99" t="str">
        <f>VLOOKUP(Table1[[#This Row],[Competence1]],[1]!Table3[#Data],2,FALSE)</f>
        <v>Normal</v>
      </c>
      <c r="M99" t="str">
        <f>VLOOKUP(Table1[[#This Row],[Competence1]],[1]!Table3[#Data],3,FALSE)</f>
        <v>Physique</v>
      </c>
      <c r="N99" s="1">
        <f>VLOOKUP(Table1[[#This Row],[Competence1]],[1]!Table3[#Data],4,FALSE)</f>
        <v>2</v>
      </c>
      <c r="O99">
        <f>VLOOKUP(Table1[[#This Row],[Competence1]],[1]!Table3[#Data],5,FALSE)</f>
        <v>4</v>
      </c>
      <c r="P99" s="5" t="str">
        <f>VLOOKUP(Table1[[#This Row],[Competence1]],[1]!Table3[#Data],6,FALSE)</f>
        <v>Ligote l'ennemi avec les tentacules ou le corps pour l'écraser durant 4 tours. Fait perdre 3 PV par tour</v>
      </c>
      <c r="Q99" t="s">
        <v>577</v>
      </c>
      <c r="R99" t="str">
        <f>VLOOKUP(Table1[[#This Row],[Competence2]],[1]!Table3[#Data],2,FALSE)</f>
        <v>Normal</v>
      </c>
      <c r="S99" t="str">
        <f>VLOOKUP(Table1[[#This Row],[Competence2]],[1]!Table3[#Data],3,FALSE)</f>
        <v>Statut</v>
      </c>
      <c r="T99">
        <f>VLOOKUP(Table1[[#This Row],[Competence2]],[1]!Table3[#Data],4,FALSE)</f>
        <v>0</v>
      </c>
      <c r="U99">
        <f>VLOOKUP(Table1[[#This Row],[Competence2]],[1]!Table3[#Data],5,FALSE)</f>
        <v>0</v>
      </c>
      <c r="V99" s="5" t="str">
        <f>VLOOKUP(Table1[[#This Row],[Competence2]],[1]!Table3[#Data],6,FALSE)</f>
        <v>Le lanceur contracte tous ses muscles pour augmenter sa Défense. Augmente la defense de 1 niveau.</v>
      </c>
      <c r="W99" t="s">
        <v>779</v>
      </c>
      <c r="X99" s="3">
        <v>2</v>
      </c>
      <c r="Y99" s="3">
        <v>2</v>
      </c>
      <c r="Z99" s="2">
        <v>1</v>
      </c>
      <c r="AA99" s="3">
        <v>4</v>
      </c>
      <c r="AB99" s="3">
        <v>0</v>
      </c>
      <c r="AC99" s="2">
        <v>1</v>
      </c>
      <c r="AD99" s="3" t="s">
        <v>1336</v>
      </c>
      <c r="AE99" s="3">
        <v>2</v>
      </c>
      <c r="AF99" s="2">
        <v>1</v>
      </c>
      <c r="AG99" s="3" t="s">
        <v>1336</v>
      </c>
      <c r="AH99" s="3">
        <v>4</v>
      </c>
      <c r="AI99" s="3" t="s">
        <v>1337</v>
      </c>
      <c r="AJ99" s="3">
        <v>1</v>
      </c>
      <c r="AK99" s="3" t="s">
        <v>1336</v>
      </c>
      <c r="AL99" s="3">
        <v>2</v>
      </c>
      <c r="AM99" s="2">
        <v>1</v>
      </c>
      <c r="AN99" s="2">
        <v>1</v>
      </c>
      <c r="AO99" s="3" t="s">
        <v>1336</v>
      </c>
      <c r="AP99" s="4" t="str">
        <f>IF(Table1[[#This Row],[Competence2]]="Empty","1-6","1-3")</f>
        <v>1-3</v>
      </c>
      <c r="AQ99" s="4" t="str">
        <f>IF(Table1[[#This Row],[Competence2]]="Empty","","4-6")</f>
        <v>4-6</v>
      </c>
      <c r="AR99" t="s">
        <v>1454</v>
      </c>
      <c r="AS99" t="s">
        <v>206</v>
      </c>
      <c r="AT99" s="5" t="s">
        <v>1571</v>
      </c>
      <c r="AU99" s="5">
        <v>95</v>
      </c>
      <c r="AV99" s="5" t="s">
        <v>1045</v>
      </c>
      <c r="AW99" s="5">
        <v>0</v>
      </c>
      <c r="AX99" s="5" t="str">
        <f>VLOOKUP(Table1[[#This Row],[Name]],Table3[],1,FALSE)</f>
        <v>Onix</v>
      </c>
      <c r="AY99" s="5"/>
    </row>
    <row r="100" spans="1:51" hidden="1" x14ac:dyDescent="0.2">
      <c r="A100" s="7" t="s">
        <v>1260</v>
      </c>
      <c r="B100" s="1" t="s">
        <v>25</v>
      </c>
      <c r="C100" t="s">
        <v>25</v>
      </c>
      <c r="D100">
        <v>30</v>
      </c>
      <c r="E100">
        <v>10</v>
      </c>
      <c r="F100">
        <v>4</v>
      </c>
      <c r="G100">
        <v>4</v>
      </c>
      <c r="H100">
        <v>4</v>
      </c>
      <c r="I100">
        <v>9</v>
      </c>
      <c r="J100">
        <v>3</v>
      </c>
      <c r="K100" t="s">
        <v>1369</v>
      </c>
      <c r="L100" t="str">
        <f>VLOOKUP(Table1[[#This Row],[Competence1]],[1]!Table3[#Data],2,FALSE)</f>
        <v>Normal</v>
      </c>
      <c r="M100" t="str">
        <f>VLOOKUP(Table1[[#This Row],[Competence1]],[1]!Table3[#Data],3,FALSE)</f>
        <v>Physique</v>
      </c>
      <c r="N100" s="1">
        <f>VLOOKUP(Table1[[#This Row],[Competence1]],[1]!Table3[#Data],4,FALSE)</f>
        <v>4</v>
      </c>
      <c r="O100">
        <f>VLOOKUP(Table1[[#This Row],[Competence1]],[1]!Table3[#Data],5,FALSE)</f>
        <v>6</v>
      </c>
      <c r="P100" s="5" t="str">
        <f>VLOOKUP(Table1[[#This Row],[Competence1]],[1]!Table3[#Data],6,FALSE)</f>
        <v>Écrase l'ennemi avec les pattes avant ou la queue, par exemple.</v>
      </c>
      <c r="Q100" t="s">
        <v>587</v>
      </c>
      <c r="R100" t="str">
        <f>VLOOKUP(Table1[[#This Row],[Competence2]],[1]!Table3[#Data],2,FALSE)</f>
        <v>Psy</v>
      </c>
      <c r="S100" t="str">
        <f>VLOOKUP(Table1[[#This Row],[Competence2]],[1]!Table3[#Data],3,FALSE)</f>
        <v>Statut</v>
      </c>
      <c r="T100">
        <f>VLOOKUP(Table1[[#This Row],[Competence2]],[1]!Table3[#Data],4,FALSE)</f>
        <v>0</v>
      </c>
      <c r="U100">
        <f>VLOOKUP(Table1[[#This Row],[Competence2]],[1]!Table3[#Data],5,FALSE)</f>
        <v>1</v>
      </c>
      <c r="V100" s="5" t="str">
        <f>VLOOKUP(Table1[[#This Row],[Competence2]],[1]!Table3[#Data],6,FALSE)</f>
        <v>Hypnose endort la cible. Malgré son type Psy, elle fonctionne tout de même sur les Pokémon de type Ténèbres. Endormi, le pokemon ne peut attaquer pendant 2 tours.</v>
      </c>
      <c r="W100" t="s">
        <v>1261</v>
      </c>
      <c r="X100" s="3">
        <v>1</v>
      </c>
      <c r="Y100" s="3" t="s">
        <v>1336</v>
      </c>
      <c r="Z100" s="2">
        <v>1</v>
      </c>
      <c r="AA100" s="3">
        <v>1</v>
      </c>
      <c r="AB100" s="2">
        <v>1</v>
      </c>
      <c r="AC100" s="2">
        <v>1</v>
      </c>
      <c r="AD100" s="3">
        <v>1</v>
      </c>
      <c r="AE100" s="3">
        <v>1</v>
      </c>
      <c r="AF100" s="2">
        <v>2</v>
      </c>
      <c r="AG100" s="2">
        <v>1</v>
      </c>
      <c r="AH100" s="2">
        <v>1</v>
      </c>
      <c r="AI100" s="3">
        <v>1</v>
      </c>
      <c r="AJ100" s="3" t="s">
        <v>1336</v>
      </c>
      <c r="AK100" s="3">
        <v>1</v>
      </c>
      <c r="AL100" s="2">
        <v>1</v>
      </c>
      <c r="AM100" s="2">
        <v>2</v>
      </c>
      <c r="AN100" s="2">
        <v>2</v>
      </c>
      <c r="AO100" s="2">
        <v>1</v>
      </c>
      <c r="AP100" s="4" t="str">
        <f>IF(Table1[[#This Row],[Competence2]]="Empty","1-6","1-3")</f>
        <v>1-3</v>
      </c>
      <c r="AQ100" s="4" t="str">
        <f>IF(Table1[[#This Row],[Competence2]]="Empty","","4-6")</f>
        <v>4-6</v>
      </c>
      <c r="AR100" s="5" t="s">
        <v>1444</v>
      </c>
      <c r="AS100" s="5" t="s">
        <v>1262</v>
      </c>
      <c r="AT100" s="5" t="s">
        <v>1572</v>
      </c>
      <c r="AU100" s="5">
        <v>96</v>
      </c>
      <c r="AV100" s="5" t="s">
        <v>1024</v>
      </c>
      <c r="AW100" s="5"/>
      <c r="AX100" s="5" t="e">
        <f>VLOOKUP(Table1[[#This Row],[Name]],Table3[],1,FALSE)</f>
        <v>#N/A</v>
      </c>
      <c r="AY100" s="5"/>
    </row>
    <row r="101" spans="1:51" hidden="1" x14ac:dyDescent="0.2">
      <c r="A101" s="7" t="s">
        <v>1262</v>
      </c>
      <c r="B101" s="1" t="s">
        <v>25</v>
      </c>
      <c r="C101" t="s">
        <v>25</v>
      </c>
      <c r="D101">
        <v>42</v>
      </c>
      <c r="E101">
        <v>16</v>
      </c>
      <c r="F101">
        <v>7</v>
      </c>
      <c r="G101">
        <v>7</v>
      </c>
      <c r="H101">
        <v>7</v>
      </c>
      <c r="I101">
        <v>11</v>
      </c>
      <c r="J101">
        <v>1</v>
      </c>
      <c r="K101" t="s">
        <v>1358</v>
      </c>
      <c r="L101" t="e">
        <f>VLOOKUP(Table1[[#This Row],[Competence1]],[1]!Table3[#Data],2,FALSE)</f>
        <v>#N/A</v>
      </c>
      <c r="M101" t="e">
        <f>VLOOKUP(Table1[[#This Row],[Competence1]],[1]!Table3[#Data],3,FALSE)</f>
        <v>#N/A</v>
      </c>
      <c r="N101" s="1" t="e">
        <f>VLOOKUP(Table1[[#This Row],[Competence1]],[1]!Table3[#Data],4,FALSE)</f>
        <v>#N/A</v>
      </c>
      <c r="O101" t="e">
        <f>VLOOKUP(Table1[[#This Row],[Competence1]],[1]!Table3[#Data],5,FALSE)</f>
        <v>#N/A</v>
      </c>
      <c r="P101" s="5" t="e">
        <f>VLOOKUP(Table1[[#This Row],[Competence1]],[1]!Table3[#Data],6,FALSE)</f>
        <v>#N/A</v>
      </c>
      <c r="Q101" t="s">
        <v>529</v>
      </c>
      <c r="R101" t="e">
        <f>VLOOKUP(Table1[[#This Row],[Competence2]],[1]!Table3[#Data],2,FALSE)</f>
        <v>#N/A</v>
      </c>
      <c r="S101" t="e">
        <f>VLOOKUP(Table1[[#This Row],[Competence2]],[1]!Table3[#Data],3,FALSE)</f>
        <v>#N/A</v>
      </c>
      <c r="T101" t="e">
        <f>VLOOKUP(Table1[[#This Row],[Competence2]],[1]!Table3[#Data],4,FALSE)</f>
        <v>#N/A</v>
      </c>
      <c r="U101" t="e">
        <f>VLOOKUP(Table1[[#This Row],[Competence2]],[1]!Table3[#Data],5,FALSE)</f>
        <v>#N/A</v>
      </c>
      <c r="V101" s="5" t="e">
        <f>VLOOKUP(Table1[[#This Row],[Competence2]],[1]!Table3[#Data],6,FALSE)</f>
        <v>#N/A</v>
      </c>
      <c r="W101" t="s">
        <v>1263</v>
      </c>
      <c r="X101" s="3">
        <v>1</v>
      </c>
      <c r="Y101" s="3" t="s">
        <v>1336</v>
      </c>
      <c r="Z101" s="2">
        <v>1</v>
      </c>
      <c r="AA101" s="2">
        <v>1</v>
      </c>
      <c r="AB101" s="3">
        <v>1</v>
      </c>
      <c r="AC101" s="2">
        <v>1</v>
      </c>
      <c r="AD101" s="2">
        <v>1</v>
      </c>
      <c r="AE101" s="2">
        <v>1</v>
      </c>
      <c r="AF101" s="2">
        <v>2</v>
      </c>
      <c r="AG101" s="2">
        <v>1</v>
      </c>
      <c r="AH101" s="2">
        <v>1</v>
      </c>
      <c r="AI101" s="3">
        <v>1</v>
      </c>
      <c r="AJ101" s="3" t="s">
        <v>1336</v>
      </c>
      <c r="AK101" s="3">
        <v>1</v>
      </c>
      <c r="AL101" s="2">
        <v>1</v>
      </c>
      <c r="AM101" s="2">
        <v>2</v>
      </c>
      <c r="AN101" s="2">
        <v>2</v>
      </c>
      <c r="AO101" s="3">
        <v>1</v>
      </c>
      <c r="AP101" s="4" t="str">
        <f>IF(Table1[[#This Row],[Competence2]]="Empty","1-6","1-3")</f>
        <v>1-3</v>
      </c>
      <c r="AQ101" s="4" t="str">
        <f>IF(Table1[[#This Row],[Competence2]]="Empty","","4-6")</f>
        <v>4-6</v>
      </c>
      <c r="AR101" s="22" t="s">
        <v>2073</v>
      </c>
      <c r="AS101" s="5"/>
      <c r="AT101" s="5" t="s">
        <v>1573</v>
      </c>
      <c r="AU101" s="5">
        <v>97</v>
      </c>
      <c r="AV101" s="5" t="s">
        <v>1024</v>
      </c>
      <c r="AW101" s="5"/>
      <c r="AX101" s="5" t="e">
        <f>VLOOKUP(Table1[[#This Row],[Name]],Table3[],1,FALSE)</f>
        <v>#N/A</v>
      </c>
      <c r="AY101" s="5"/>
    </row>
    <row r="102" spans="1:51" hidden="1" x14ac:dyDescent="0.2">
      <c r="A102" s="7" t="s">
        <v>123</v>
      </c>
      <c r="B102" s="1" t="s">
        <v>19</v>
      </c>
      <c r="C102" t="s">
        <v>19</v>
      </c>
      <c r="D102">
        <v>15</v>
      </c>
      <c r="E102">
        <v>12</v>
      </c>
      <c r="F102">
        <v>10</v>
      </c>
      <c r="G102">
        <v>9</v>
      </c>
      <c r="H102">
        <v>2</v>
      </c>
      <c r="I102">
        <v>2</v>
      </c>
      <c r="J102">
        <v>4</v>
      </c>
      <c r="K102" t="s">
        <v>465</v>
      </c>
      <c r="L102" t="str">
        <f>VLOOKUP(Table1[[#This Row],[Competence1]],[1]!Table3[#Data],2,FALSE)</f>
        <v>Sol</v>
      </c>
      <c r="M102" t="str">
        <f>VLOOKUP(Table1[[#This Row],[Competence1]],[1]!Table3[#Data],3,FALSE)</f>
        <v>Statut</v>
      </c>
      <c r="N102" s="1">
        <f>VLOOKUP(Table1[[#This Row],[Competence1]],[1]!Table3[#Data],4,FALSE)</f>
        <v>0</v>
      </c>
      <c r="O102">
        <f>VLOOKUP(Table1[[#This Row],[Competence1]],[1]!Table3[#Data],5,FALSE)</f>
        <v>0</v>
      </c>
      <c r="P102" s="5" t="str">
        <f>VLOOKUP(Table1[[#This Row],[Competence1]],[1]!Table3[#Data],6,FALSE)</f>
        <v>Asperge les alentours de boue. Affaiblit la puissance des attaques de type Électrik de 50% pendant cinq tours.</v>
      </c>
      <c r="Q102" t="s">
        <v>1377</v>
      </c>
      <c r="R102" t="e">
        <f>VLOOKUP(Table1[[#This Row],[Competence2]],[1]!Table3[#Data],2,FALSE)</f>
        <v>#N/A</v>
      </c>
      <c r="S102" t="e">
        <f>VLOOKUP(Table1[[#This Row],[Competence2]],[1]!Table3[#Data],3,FALSE)</f>
        <v>#N/A</v>
      </c>
      <c r="T102" t="e">
        <f>VLOOKUP(Table1[[#This Row],[Competence2]],[1]!Table3[#Data],4,FALSE)</f>
        <v>#N/A</v>
      </c>
      <c r="U102" t="e">
        <f>VLOOKUP(Table1[[#This Row],[Competence2]],[1]!Table3[#Data],5,FALSE)</f>
        <v>#N/A</v>
      </c>
      <c r="V102" s="5" t="e">
        <f>VLOOKUP(Table1[[#This Row],[Competence2]],[1]!Table3[#Data],6,FALSE)</f>
        <v>#N/A</v>
      </c>
      <c r="W102" t="s">
        <v>699</v>
      </c>
      <c r="X102" s="3" t="s">
        <v>1336</v>
      </c>
      <c r="Y102" s="2">
        <v>1</v>
      </c>
      <c r="Z102" s="2">
        <v>1</v>
      </c>
      <c r="AA102" s="3" t="s">
        <v>1336</v>
      </c>
      <c r="AB102" s="3">
        <v>2</v>
      </c>
      <c r="AC102" s="2">
        <v>1</v>
      </c>
      <c r="AD102" s="3" t="s">
        <v>1336</v>
      </c>
      <c r="AE102" s="3" t="s">
        <v>1336</v>
      </c>
      <c r="AF102" s="3">
        <v>1</v>
      </c>
      <c r="AG102" s="2">
        <v>1</v>
      </c>
      <c r="AH102" s="2">
        <v>2</v>
      </c>
      <c r="AI102" s="2">
        <v>1</v>
      </c>
      <c r="AJ102" s="2">
        <v>1</v>
      </c>
      <c r="AK102" s="3">
        <v>1</v>
      </c>
      <c r="AL102" s="2">
        <v>1</v>
      </c>
      <c r="AM102" s="2">
        <v>1</v>
      </c>
      <c r="AN102" s="3">
        <v>1</v>
      </c>
      <c r="AO102" s="3">
        <v>1</v>
      </c>
      <c r="AP102" s="4" t="str">
        <f>IF(Table1[[#This Row],[Competence2]]="Empty","1-6","1-3")</f>
        <v>1-3</v>
      </c>
      <c r="AQ102" s="4" t="str">
        <f>IF(Table1[[#This Row],[Competence2]]="Empty","","4-6")</f>
        <v>4-6</v>
      </c>
      <c r="AR102" s="5" t="s">
        <v>1444</v>
      </c>
      <c r="AS102" s="5" t="s">
        <v>124</v>
      </c>
      <c r="AT102" s="5" t="s">
        <v>1574</v>
      </c>
      <c r="AU102" s="5">
        <v>98</v>
      </c>
      <c r="AV102" s="5" t="s">
        <v>1003</v>
      </c>
      <c r="AW102" s="5"/>
      <c r="AX102" s="5" t="e">
        <f>VLOOKUP(Table1[[#This Row],[Name]],Table3[],1,FALSE)</f>
        <v>#N/A</v>
      </c>
      <c r="AY102" s="5"/>
    </row>
    <row r="103" spans="1:51" hidden="1" x14ac:dyDescent="0.2">
      <c r="A103" s="7" t="s">
        <v>124</v>
      </c>
      <c r="B103" s="1" t="s">
        <v>19</v>
      </c>
      <c r="C103" t="s">
        <v>19</v>
      </c>
      <c r="D103">
        <v>27</v>
      </c>
      <c r="E103">
        <v>18</v>
      </c>
      <c r="F103">
        <v>13</v>
      </c>
      <c r="G103">
        <v>11</v>
      </c>
      <c r="H103">
        <v>5</v>
      </c>
      <c r="I103">
        <v>5</v>
      </c>
      <c r="J103">
        <v>1</v>
      </c>
      <c r="K103" t="s">
        <v>570</v>
      </c>
      <c r="L103" t="str">
        <f>VLOOKUP(Table1[[#This Row],[Competence1]],[1]!Table3[#Data],2,FALSE)</f>
        <v>Roche</v>
      </c>
      <c r="M103" t="str">
        <f>VLOOKUP(Table1[[#This Row],[Competence1]],[1]!Table3[#Data],3,FALSE)</f>
        <v>Statut</v>
      </c>
      <c r="N103" s="1">
        <f>VLOOKUP(Table1[[#This Row],[Competence1]],[1]!Table3[#Data],4,FALSE)</f>
        <v>0</v>
      </c>
      <c r="O103">
        <f>VLOOKUP(Table1[[#This Row],[Competence1]],[1]!Table3[#Data],5,FALSE)</f>
        <v>0</v>
      </c>
      <c r="P103" s="5" t="str">
        <f>VLOOKUP(Table1[[#This Row],[Competence1]],[1]!Table3[#Data],6,FALSE)</f>
        <v>Annule les attaques visant toute l'équipe pendant un tour.</v>
      </c>
      <c r="Q103" t="s">
        <v>465</v>
      </c>
      <c r="R103" t="str">
        <f>VLOOKUP(Table1[[#This Row],[Competence2]],[1]!Table3[#Data],2,FALSE)</f>
        <v>Sol</v>
      </c>
      <c r="S103" t="str">
        <f>VLOOKUP(Table1[[#This Row],[Competence2]],[1]!Table3[#Data],3,FALSE)</f>
        <v>Statut</v>
      </c>
      <c r="T103">
        <f>VLOOKUP(Table1[[#This Row],[Competence2]],[1]!Table3[#Data],4,FALSE)</f>
        <v>0</v>
      </c>
      <c r="U103">
        <f>VLOOKUP(Table1[[#This Row],[Competence2]],[1]!Table3[#Data],5,FALSE)</f>
        <v>0</v>
      </c>
      <c r="V103" s="5" t="str">
        <f>VLOOKUP(Table1[[#This Row],[Competence2]],[1]!Table3[#Data],6,FALSE)</f>
        <v>Asperge les alentours de boue. Affaiblit la puissance des attaques de type Électrik de 50% pendant cinq tours.</v>
      </c>
      <c r="W103" t="s">
        <v>700</v>
      </c>
      <c r="X103" s="3" t="s">
        <v>1336</v>
      </c>
      <c r="Y103" s="3">
        <v>1</v>
      </c>
      <c r="Z103" s="2">
        <v>1</v>
      </c>
      <c r="AA103" s="3" t="s">
        <v>1336</v>
      </c>
      <c r="AB103" s="3">
        <v>2</v>
      </c>
      <c r="AC103" s="2">
        <v>1</v>
      </c>
      <c r="AD103" s="3" t="s">
        <v>1336</v>
      </c>
      <c r="AE103" s="3" t="s">
        <v>1336</v>
      </c>
      <c r="AF103" s="3">
        <v>1</v>
      </c>
      <c r="AG103" s="2">
        <v>1</v>
      </c>
      <c r="AH103" s="3">
        <v>2</v>
      </c>
      <c r="AI103" s="2">
        <v>1</v>
      </c>
      <c r="AJ103" s="3">
        <v>1</v>
      </c>
      <c r="AK103" s="3">
        <v>1</v>
      </c>
      <c r="AL103" s="3">
        <v>1</v>
      </c>
      <c r="AM103" s="2">
        <v>1</v>
      </c>
      <c r="AN103" s="3">
        <v>1</v>
      </c>
      <c r="AO103" s="2">
        <v>1</v>
      </c>
      <c r="AP103" s="4" t="str">
        <f>IF(Table1[[#This Row],[Competence2]]="Empty","1-6","1-3")</f>
        <v>1-3</v>
      </c>
      <c r="AQ103" s="4" t="str">
        <f>IF(Table1[[#This Row],[Competence2]]="Empty","","4-6")</f>
        <v>4-6</v>
      </c>
      <c r="AR103" s="22" t="s">
        <v>2073</v>
      </c>
      <c r="AS103" s="5"/>
      <c r="AT103" s="5" t="s">
        <v>1575</v>
      </c>
      <c r="AU103" s="5">
        <v>99</v>
      </c>
      <c r="AV103" s="5" t="s">
        <v>1003</v>
      </c>
      <c r="AW103" s="5"/>
      <c r="AX103" s="5" t="e">
        <f>VLOOKUP(Table1[[#This Row],[Name]],Table3[],1,FALSE)</f>
        <v>#N/A</v>
      </c>
      <c r="AY103" s="5"/>
    </row>
    <row r="104" spans="1:51" x14ac:dyDescent="0.2">
      <c r="A104" s="7" t="s">
        <v>1264</v>
      </c>
      <c r="B104" s="1" t="s">
        <v>33</v>
      </c>
      <c r="C104" t="s">
        <v>33</v>
      </c>
      <c r="D104">
        <v>20</v>
      </c>
      <c r="E104">
        <v>25</v>
      </c>
      <c r="F104">
        <v>3</v>
      </c>
      <c r="G104">
        <v>5</v>
      </c>
      <c r="H104">
        <v>5</v>
      </c>
      <c r="I104">
        <v>5</v>
      </c>
      <c r="J104">
        <v>3</v>
      </c>
      <c r="K104" t="s">
        <v>1109</v>
      </c>
      <c r="L104" t="str">
        <f>VLOOKUP(Table1[[#This Row],[Competence1]],[1]!Table3[#Data],2,FALSE)</f>
        <v>Electrik</v>
      </c>
      <c r="M104" t="str">
        <f>VLOOKUP(Table1[[#This Row],[Competence1]],[1]!Table3[#Data],3,FALSE)</f>
        <v>Statut</v>
      </c>
      <c r="N104" s="1">
        <f>VLOOKUP(Table1[[#This Row],[Competence1]],[1]!Table3[#Data],4,FALSE)</f>
        <v>0</v>
      </c>
      <c r="O104">
        <f>VLOOKUP(Table1[[#This Row],[Competence1]],[1]!Table3[#Data],5,FALSE)</f>
        <v>0</v>
      </c>
      <c r="P104" s="5" t="str">
        <f>VLOOKUP(Table1[[#This Row],[Competence1]],[1]!Table3[#Data],6,FALSE)</f>
        <v>Le lanceur concentre sa puissance pour sa prochaine attaque Électrik, la puissance est multipliee par 2. Augmente sa Défense Spéciale de 1 niveau.</v>
      </c>
      <c r="Q104" t="s">
        <v>1370</v>
      </c>
      <c r="R104" t="str">
        <f>VLOOKUP(Table1[[#This Row],[Competence2]],[1]!Table3[#Data],2,FALSE)</f>
        <v>Electrik</v>
      </c>
      <c r="S104" t="str">
        <f>VLOOKUP(Table1[[#This Row],[Competence2]],[1]!Table3[#Data],3,FALSE)</f>
        <v>Special</v>
      </c>
      <c r="T104">
        <f>VLOOKUP(Table1[[#This Row],[Competence2]],[1]!Table3[#Data],4,FALSE)</f>
        <v>4</v>
      </c>
      <c r="U104">
        <f>VLOOKUP(Table1[[#This Row],[Competence2]],[1]!Table3[#Data],5,FALSE)</f>
        <v>6</v>
      </c>
      <c r="V104" s="5" t="str">
        <f>VLOOKUP(Table1[[#This Row],[Competence2]],[1]!Table3[#Data],6,FALSE)</f>
        <v>Une décharge électrique tombe sur l'ennemi. Paralyse avec une precision de 1. La paralysie empeche d'attaquer sur 1-2.</v>
      </c>
      <c r="W104" t="s">
        <v>1265</v>
      </c>
      <c r="X104" s="3" t="s">
        <v>1336</v>
      </c>
      <c r="Y104" s="3">
        <v>1</v>
      </c>
      <c r="Z104" s="2">
        <v>1</v>
      </c>
      <c r="AA104" s="3">
        <v>1</v>
      </c>
      <c r="AB104" s="3" t="s">
        <v>1336</v>
      </c>
      <c r="AC104" s="2">
        <v>1</v>
      </c>
      <c r="AD104" s="2">
        <v>1</v>
      </c>
      <c r="AE104" s="2">
        <v>1</v>
      </c>
      <c r="AF104" s="2">
        <v>1</v>
      </c>
      <c r="AG104" s="2">
        <v>1</v>
      </c>
      <c r="AH104" s="3">
        <v>1</v>
      </c>
      <c r="AI104" s="2">
        <v>1</v>
      </c>
      <c r="AJ104" s="3">
        <v>1</v>
      </c>
      <c r="AK104" s="2">
        <v>1</v>
      </c>
      <c r="AL104" s="3">
        <v>2</v>
      </c>
      <c r="AM104" s="2">
        <v>1</v>
      </c>
      <c r="AN104" s="2">
        <v>1</v>
      </c>
      <c r="AO104" s="3" t="s">
        <v>1336</v>
      </c>
      <c r="AP104" s="4" t="str">
        <f>IF(Table1[[#This Row],[Competence2]]="Empty","1-6","1-3")</f>
        <v>1-3</v>
      </c>
      <c r="AQ104" s="4" t="str">
        <f>IF(Table1[[#This Row],[Competence2]]="Empty","","4-6")</f>
        <v>4-6</v>
      </c>
      <c r="AR104" t="s">
        <v>1444</v>
      </c>
      <c r="AS104" t="s">
        <v>1266</v>
      </c>
      <c r="AT104" s="5" t="s">
        <v>1576</v>
      </c>
      <c r="AU104" s="5">
        <v>100</v>
      </c>
      <c r="AV104" s="5" t="s">
        <v>1488</v>
      </c>
      <c r="AW104" s="5">
        <v>0</v>
      </c>
      <c r="AX104" s="5" t="str">
        <f>VLOOKUP(Table1[[#This Row],[Name]],Table3[],1,FALSE)</f>
        <v>Voltorbe</v>
      </c>
      <c r="AY104" s="5"/>
    </row>
    <row r="105" spans="1:51" x14ac:dyDescent="0.2">
      <c r="A105" s="7" t="s">
        <v>1266</v>
      </c>
      <c r="B105" s="1" t="s">
        <v>33</v>
      </c>
      <c r="C105" t="s">
        <v>33</v>
      </c>
      <c r="D105">
        <v>30</v>
      </c>
      <c r="E105">
        <v>37</v>
      </c>
      <c r="F105">
        <v>5</v>
      </c>
      <c r="G105">
        <v>7</v>
      </c>
      <c r="H105">
        <v>8</v>
      </c>
      <c r="I105">
        <v>8</v>
      </c>
      <c r="J105">
        <v>1</v>
      </c>
      <c r="K105" t="s">
        <v>1403</v>
      </c>
      <c r="L105" t="str">
        <f>VLOOKUP(Table1[[#This Row],[Competence1]],[1]!Table3[#Data],2,FALSE)</f>
        <v>Electrik</v>
      </c>
      <c r="M105" t="str">
        <f>VLOOKUP(Table1[[#This Row],[Competence1]],[1]!Table3[#Data],3,FALSE)</f>
        <v>Statut</v>
      </c>
      <c r="N105" s="1">
        <f>VLOOKUP(Table1[[#This Row],[Competence1]],[1]!Table3[#Data],4,FALSE)</f>
        <v>0</v>
      </c>
      <c r="O105">
        <f>VLOOKUP(Table1[[#This Row],[Competence1]],[1]!Table3[#Data],5,FALSE)</f>
        <v>0</v>
      </c>
      <c r="P105" s="5" t="str">
        <f>VLOOKUP(Table1[[#This Row],[Competence1]],[1]!Table3[#Data],6,FALSE)</f>
        <v>Manipule les champs magnétiques pour augmenter la Défense et la Défense Spéciale des Pokémon alliés.</v>
      </c>
      <c r="Q105" t="s">
        <v>1109</v>
      </c>
      <c r="R105" t="str">
        <f>VLOOKUP(Table1[[#This Row],[Competence2]],[1]!Table3[#Data],2,FALSE)</f>
        <v>Electrik</v>
      </c>
      <c r="S105" t="str">
        <f>VLOOKUP(Table1[[#This Row],[Competence2]],[1]!Table3[#Data],3,FALSE)</f>
        <v>Statut</v>
      </c>
      <c r="T105">
        <f>VLOOKUP(Table1[[#This Row],[Competence2]],[1]!Table3[#Data],4,FALSE)</f>
        <v>0</v>
      </c>
      <c r="U105">
        <f>VLOOKUP(Table1[[#This Row],[Competence2]],[1]!Table3[#Data],5,FALSE)</f>
        <v>0</v>
      </c>
      <c r="V105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105" t="s">
        <v>1267</v>
      </c>
      <c r="X105" s="3" t="s">
        <v>1336</v>
      </c>
      <c r="Y105" s="3">
        <v>1</v>
      </c>
      <c r="Z105" s="2">
        <v>1</v>
      </c>
      <c r="AA105" s="2">
        <v>1</v>
      </c>
      <c r="AB105" s="3" t="s">
        <v>1336</v>
      </c>
      <c r="AC105" s="3">
        <v>1</v>
      </c>
      <c r="AD105" s="2">
        <v>1</v>
      </c>
      <c r="AE105" s="2">
        <v>1</v>
      </c>
      <c r="AF105" s="3">
        <v>1</v>
      </c>
      <c r="AG105" s="2">
        <v>1</v>
      </c>
      <c r="AH105" s="3">
        <v>1</v>
      </c>
      <c r="AI105" s="3">
        <v>1</v>
      </c>
      <c r="AJ105" s="2">
        <v>1</v>
      </c>
      <c r="AK105" s="3">
        <v>1</v>
      </c>
      <c r="AL105" s="2">
        <v>2</v>
      </c>
      <c r="AM105" s="2">
        <v>1</v>
      </c>
      <c r="AN105" s="2">
        <v>1</v>
      </c>
      <c r="AO105" s="3" t="s">
        <v>1336</v>
      </c>
      <c r="AP105" s="4" t="str">
        <f>IF(Table1[[#This Row],[Competence2]]="Empty","1-6","1-3")</f>
        <v>1-3</v>
      </c>
      <c r="AQ105" s="4" t="str">
        <f>IF(Table1[[#This Row],[Competence2]]="Empty","","4-6")</f>
        <v>4-6</v>
      </c>
      <c r="AR105" s="22" t="s">
        <v>2073</v>
      </c>
      <c r="AS105"/>
      <c r="AT105" s="5" t="s">
        <v>1577</v>
      </c>
      <c r="AU105" s="5">
        <v>101</v>
      </c>
      <c r="AV105" s="5" t="s">
        <v>1488</v>
      </c>
      <c r="AW105" s="5">
        <v>1</v>
      </c>
      <c r="AX105" s="5" t="str">
        <f>VLOOKUP(Table1[[#This Row],[Name]],Table3[],1,FALSE)</f>
        <v>Électrode</v>
      </c>
      <c r="AY105" s="5"/>
    </row>
    <row r="106" spans="1:51" hidden="1" x14ac:dyDescent="0.2">
      <c r="A106" s="7" t="s">
        <v>1269</v>
      </c>
      <c r="B106" s="1" t="s">
        <v>11</v>
      </c>
      <c r="C106" t="s">
        <v>25</v>
      </c>
      <c r="D106">
        <v>30</v>
      </c>
      <c r="E106">
        <v>10</v>
      </c>
      <c r="F106">
        <v>4</v>
      </c>
      <c r="G106">
        <v>8</v>
      </c>
      <c r="H106">
        <v>6</v>
      </c>
      <c r="I106">
        <v>4</v>
      </c>
      <c r="J106">
        <v>1</v>
      </c>
      <c r="K106" t="s">
        <v>559</v>
      </c>
      <c r="L106" t="e">
        <f>VLOOKUP(Table1[[#This Row],[Competence1]],[1]!Table3[#Data],2,FALSE)</f>
        <v>#N/A</v>
      </c>
      <c r="M106" t="e">
        <f>VLOOKUP(Table1[[#This Row],[Competence1]],[1]!Table3[#Data],3,FALSE)</f>
        <v>#N/A</v>
      </c>
      <c r="N106" s="1" t="e">
        <f>VLOOKUP(Table1[[#This Row],[Competence1]],[1]!Table3[#Data],4,FALSE)</f>
        <v>#N/A</v>
      </c>
      <c r="O106" t="e">
        <f>VLOOKUP(Table1[[#This Row],[Competence1]],[1]!Table3[#Data],5,FALSE)</f>
        <v>#N/A</v>
      </c>
      <c r="P106" s="5" t="e">
        <f>VLOOKUP(Table1[[#This Row],[Competence1]],[1]!Table3[#Data],6,FALSE)</f>
        <v>#N/A</v>
      </c>
      <c r="Q106" t="s">
        <v>466</v>
      </c>
      <c r="R106" t="str">
        <f>VLOOKUP(Table1[[#This Row],[Competence2]],[1]!Table3[#Data],2,FALSE)</f>
        <v>Normal</v>
      </c>
      <c r="S106" t="str">
        <f>VLOOKUP(Table1[[#This Row],[Competence2]],[1]!Table3[#Data],3,FALSE)</f>
        <v>Special</v>
      </c>
      <c r="T106">
        <f>VLOOKUP(Table1[[#This Row],[Competence2]],[1]!Table3[#Data],4,FALSE)</f>
        <v>9</v>
      </c>
      <c r="U106">
        <f>VLOOKUP(Table1[[#This Row],[Competence2]],[1]!Table3[#Data],5,FALSE)</f>
        <v>6</v>
      </c>
      <c r="V106" s="5" t="str">
        <f>VLOOKUP(Table1[[#This Row],[Competence2]],[1]!Table3[#Data],6,FALSE)</f>
        <v>Le lanceur attaque en rugissant durant trois tours. Pendant ce temps, aucun Pokémon ne peut s'endormir. Pendant ce temps, le lanceur de peut rien faire d'autre.</v>
      </c>
      <c r="W106" t="s">
        <v>1270</v>
      </c>
      <c r="X106" s="2">
        <v>1</v>
      </c>
      <c r="Y106" s="3" t="s">
        <v>1336</v>
      </c>
      <c r="Z106" s="2">
        <v>1</v>
      </c>
      <c r="AA106" s="3" t="s">
        <v>1336</v>
      </c>
      <c r="AB106" s="3" t="s">
        <v>1336</v>
      </c>
      <c r="AC106" s="3">
        <v>1</v>
      </c>
      <c r="AD106" s="2">
        <v>2</v>
      </c>
      <c r="AE106" s="2">
        <v>2</v>
      </c>
      <c r="AF106" s="3">
        <v>4</v>
      </c>
      <c r="AG106" s="2">
        <v>1</v>
      </c>
      <c r="AH106" s="3" t="s">
        <v>1336</v>
      </c>
      <c r="AI106" s="3">
        <v>2</v>
      </c>
      <c r="AJ106" s="3" t="s">
        <v>1336</v>
      </c>
      <c r="AK106" s="3">
        <v>1</v>
      </c>
      <c r="AL106" s="3" t="s">
        <v>1336</v>
      </c>
      <c r="AM106" s="2">
        <v>2</v>
      </c>
      <c r="AN106" s="2">
        <v>2</v>
      </c>
      <c r="AO106" s="2">
        <v>2</v>
      </c>
      <c r="AP106" s="4" t="str">
        <f>IF(Table1[[#This Row],[Competence2]]="Empty","1-6","1-3")</f>
        <v>1-3</v>
      </c>
      <c r="AQ106" s="4" t="str">
        <f>IF(Table1[[#This Row],[Competence2]]="Empty","","4-6")</f>
        <v>4-6</v>
      </c>
      <c r="AR106" s="5" t="s">
        <v>1441</v>
      </c>
      <c r="AS106" s="5" t="s">
        <v>1271</v>
      </c>
      <c r="AT106" s="5" t="s">
        <v>1579</v>
      </c>
      <c r="AU106" s="5">
        <v>102</v>
      </c>
      <c r="AV106" s="5" t="s">
        <v>1268</v>
      </c>
      <c r="AW106" s="5"/>
      <c r="AX106" s="5" t="e">
        <f>VLOOKUP(Table1[[#This Row],[Name]],Table3[],1,FALSE)</f>
        <v>#N/A</v>
      </c>
      <c r="AY106" s="5"/>
    </row>
    <row r="107" spans="1:51" hidden="1" x14ac:dyDescent="0.2">
      <c r="A107" s="7" t="s">
        <v>1271</v>
      </c>
      <c r="B107" s="1" t="s">
        <v>11</v>
      </c>
      <c r="C107" t="s">
        <v>25</v>
      </c>
      <c r="D107">
        <v>47</v>
      </c>
      <c r="E107">
        <v>13</v>
      </c>
      <c r="F107">
        <v>9</v>
      </c>
      <c r="G107">
        <v>8</v>
      </c>
      <c r="H107">
        <v>12</v>
      </c>
      <c r="I107">
        <v>7</v>
      </c>
      <c r="J107">
        <v>0</v>
      </c>
      <c r="K107" t="s">
        <v>1378</v>
      </c>
      <c r="L107" t="e">
        <f>VLOOKUP(Table1[[#This Row],[Competence1]],[1]!Table3[#Data],2,FALSE)</f>
        <v>#N/A</v>
      </c>
      <c r="M107" t="e">
        <f>VLOOKUP(Table1[[#This Row],[Competence1]],[1]!Table3[#Data],3,FALSE)</f>
        <v>#N/A</v>
      </c>
      <c r="N107" s="1" t="e">
        <f>VLOOKUP(Table1[[#This Row],[Competence1]],[1]!Table3[#Data],4,FALSE)</f>
        <v>#N/A</v>
      </c>
      <c r="O107" t="e">
        <f>VLOOKUP(Table1[[#This Row],[Competence1]],[1]!Table3[#Data],5,FALSE)</f>
        <v>#N/A</v>
      </c>
      <c r="P107" s="5" t="e">
        <f>VLOOKUP(Table1[[#This Row],[Competence1]],[1]!Table3[#Data],6,FALSE)</f>
        <v>#N/A</v>
      </c>
      <c r="Q107" t="s">
        <v>519</v>
      </c>
      <c r="R107" t="e">
        <f>VLOOKUP(Table1[[#This Row],[Competence2]],[1]!Table3[#Data],2,FALSE)</f>
        <v>#N/A</v>
      </c>
      <c r="S107" t="e">
        <f>VLOOKUP(Table1[[#This Row],[Competence2]],[1]!Table3[#Data],3,FALSE)</f>
        <v>#N/A</v>
      </c>
      <c r="T107" t="e">
        <f>VLOOKUP(Table1[[#This Row],[Competence2]],[1]!Table3[#Data],4,FALSE)</f>
        <v>#N/A</v>
      </c>
      <c r="U107" t="e">
        <f>VLOOKUP(Table1[[#This Row],[Competence2]],[1]!Table3[#Data],5,FALSE)</f>
        <v>#N/A</v>
      </c>
      <c r="V107" s="5" t="e">
        <f>VLOOKUP(Table1[[#This Row],[Competence2]],[1]!Table3[#Data],6,FALSE)</f>
        <v>#N/A</v>
      </c>
      <c r="W107" t="s">
        <v>1272</v>
      </c>
      <c r="X107" s="2">
        <v>1</v>
      </c>
      <c r="Y107" s="3" t="s">
        <v>1336</v>
      </c>
      <c r="Z107" s="2">
        <v>1</v>
      </c>
      <c r="AA107" s="3" t="s">
        <v>1336</v>
      </c>
      <c r="AB107" s="3" t="s">
        <v>1336</v>
      </c>
      <c r="AC107" s="2">
        <v>1</v>
      </c>
      <c r="AD107" s="3">
        <v>2</v>
      </c>
      <c r="AE107" s="2">
        <v>2</v>
      </c>
      <c r="AF107" s="3">
        <v>4</v>
      </c>
      <c r="AG107" s="3">
        <v>1</v>
      </c>
      <c r="AH107" s="3" t="s">
        <v>1336</v>
      </c>
      <c r="AI107" s="3">
        <v>2</v>
      </c>
      <c r="AJ107" s="3" t="s">
        <v>1336</v>
      </c>
      <c r="AK107" s="3">
        <v>1</v>
      </c>
      <c r="AL107" s="3" t="s">
        <v>1336</v>
      </c>
      <c r="AM107" s="2">
        <v>2</v>
      </c>
      <c r="AN107" s="3">
        <v>2</v>
      </c>
      <c r="AO107" s="3">
        <v>2</v>
      </c>
      <c r="AP107" s="4" t="str">
        <f>IF(Table1[[#This Row],[Competence2]]="Empty","1-6","1-3")</f>
        <v>1-3</v>
      </c>
      <c r="AQ107" s="4" t="str">
        <f>IF(Table1[[#This Row],[Competence2]]="Empty","","4-6")</f>
        <v>4-6</v>
      </c>
      <c r="AR107" s="22" t="s">
        <v>2073</v>
      </c>
      <c r="AS107" s="5"/>
      <c r="AT107" s="5" t="s">
        <v>1580</v>
      </c>
      <c r="AU107" s="5">
        <v>103</v>
      </c>
      <c r="AV107" s="5" t="s">
        <v>1268</v>
      </c>
      <c r="AW107" s="5"/>
      <c r="AX107" s="5" t="e">
        <f>VLOOKUP(Table1[[#This Row],[Name]],Table3[],1,FALSE)</f>
        <v>#N/A</v>
      </c>
      <c r="AY107" s="5"/>
    </row>
    <row r="108" spans="1:51" x14ac:dyDescent="0.2">
      <c r="A108" s="7" t="s">
        <v>1273</v>
      </c>
      <c r="B108" s="1" t="s">
        <v>70</v>
      </c>
      <c r="C108" t="s">
        <v>70</v>
      </c>
      <c r="D108">
        <v>25</v>
      </c>
      <c r="E108">
        <v>8</v>
      </c>
      <c r="F108">
        <v>5</v>
      </c>
      <c r="G108">
        <v>9</v>
      </c>
      <c r="H108">
        <v>4</v>
      </c>
      <c r="I108">
        <v>5</v>
      </c>
      <c r="J108">
        <v>3</v>
      </c>
      <c r="K108" t="s">
        <v>542</v>
      </c>
      <c r="L108" t="str">
        <f>VLOOKUP(Table1[[#This Row],[Competence1]],[1]!Table3[#Data],2,FALSE)</f>
        <v>Normal</v>
      </c>
      <c r="M108" t="str">
        <f>VLOOKUP(Table1[[#This Row],[Competence1]],[1]!Table3[#Data],3,FALSE)</f>
        <v>Statut</v>
      </c>
      <c r="N108" s="1">
        <f>VLOOKUP(Table1[[#This Row],[Competence1]],[1]!Table3[#Data],4,FALSE)</f>
        <v>0</v>
      </c>
      <c r="O108">
        <f>VLOOKUP(Table1[[#This Row],[Competence1]],[1]!Table3[#Data],5,FALSE)</f>
        <v>6</v>
      </c>
      <c r="P108" s="5" t="str">
        <f>VLOOKUP(Table1[[#This Row],[Competence1]],[1]!Table3[#Data],6,FALSE)</f>
        <v>Le lanceur pousse un cri tout mimi pour tromper la vigilance de l'ennemi et baisser son Attaque de 1 niveau.</v>
      </c>
      <c r="Q108" t="s">
        <v>536</v>
      </c>
      <c r="R108" t="str">
        <f>VLOOKUP(Table1[[#This Row],[Competence2]],[1]!Table3[#Data],2,FALSE)</f>
        <v>Normal</v>
      </c>
      <c r="S108" t="str">
        <f>VLOOKUP(Table1[[#This Row],[Competence2]],[1]!Table3[#Data],3,FALSE)</f>
        <v>Statut</v>
      </c>
      <c r="T108">
        <f>VLOOKUP(Table1[[#This Row],[Competence2]],[1]!Table3[#Data],4,FALSE)</f>
        <v>0</v>
      </c>
      <c r="U108">
        <f>VLOOKUP(Table1[[#This Row],[Competence2]],[1]!Table3[#Data],5,FALSE)</f>
        <v>6</v>
      </c>
      <c r="V108" s="5" t="str">
        <f>VLOOKUP(Table1[[#This Row],[Competence2]],[1]!Table3[#Data],6,FALSE)</f>
        <v>Le lanceur remue son adorable queue pour tromper la vigilance de l'ennemi et baisser sa Défense de 1 niveau.</v>
      </c>
      <c r="W108" t="s">
        <v>1274</v>
      </c>
      <c r="X108" s="2">
        <v>1</v>
      </c>
      <c r="Y108" s="2">
        <v>1</v>
      </c>
      <c r="Z108" s="2">
        <v>1</v>
      </c>
      <c r="AA108" s="2">
        <v>2</v>
      </c>
      <c r="AB108" s="2">
        <v>0</v>
      </c>
      <c r="AC108" s="2">
        <v>1</v>
      </c>
      <c r="AD108" s="3">
        <v>1</v>
      </c>
      <c r="AE108" s="2">
        <v>2</v>
      </c>
      <c r="AF108" s="3">
        <v>1</v>
      </c>
      <c r="AG108" s="3">
        <v>1</v>
      </c>
      <c r="AH108" s="2">
        <v>2</v>
      </c>
      <c r="AI108" s="3" t="s">
        <v>1336</v>
      </c>
      <c r="AJ108" s="2">
        <v>1</v>
      </c>
      <c r="AK108" s="3" t="s">
        <v>1336</v>
      </c>
      <c r="AL108" s="2">
        <v>1</v>
      </c>
      <c r="AM108" s="2">
        <v>1</v>
      </c>
      <c r="AN108" s="3">
        <v>1</v>
      </c>
      <c r="AO108" s="3">
        <v>1</v>
      </c>
      <c r="AP108" s="4" t="str">
        <f>IF(Table1[[#This Row],[Competence2]]="Empty","1-6","1-3")</f>
        <v>1-3</v>
      </c>
      <c r="AQ108" s="4" t="str">
        <f>IF(Table1[[#This Row],[Competence2]]="Empty","","4-6")</f>
        <v>4-6</v>
      </c>
      <c r="AR108" t="s">
        <v>1444</v>
      </c>
      <c r="AS108" t="s">
        <v>1275</v>
      </c>
      <c r="AT108" s="5" t="s">
        <v>1581</v>
      </c>
      <c r="AU108" s="5">
        <v>104</v>
      </c>
      <c r="AV108" s="5" t="s">
        <v>1021</v>
      </c>
      <c r="AW108" s="5">
        <v>0</v>
      </c>
      <c r="AX108" s="5" t="str">
        <f>VLOOKUP(Table1[[#This Row],[Name]],Table3[],1,FALSE)</f>
        <v>Osselait</v>
      </c>
      <c r="AY108" s="5"/>
    </row>
    <row r="109" spans="1:51" x14ac:dyDescent="0.2">
      <c r="A109" s="7" t="s">
        <v>1275</v>
      </c>
      <c r="B109" s="1" t="s">
        <v>70</v>
      </c>
      <c r="C109" t="s">
        <v>70</v>
      </c>
      <c r="D109">
        <v>30</v>
      </c>
      <c r="E109">
        <v>11</v>
      </c>
      <c r="F109">
        <v>8</v>
      </c>
      <c r="G109">
        <v>11</v>
      </c>
      <c r="H109">
        <v>5</v>
      </c>
      <c r="I109">
        <v>8</v>
      </c>
      <c r="J109">
        <v>1</v>
      </c>
      <c r="K109" t="s">
        <v>542</v>
      </c>
      <c r="L109" t="str">
        <f>VLOOKUP(Table1[[#This Row],[Competence1]],[1]!Table3[#Data],2,FALSE)</f>
        <v>Normal</v>
      </c>
      <c r="M109" t="str">
        <f>VLOOKUP(Table1[[#This Row],[Competence1]],[1]!Table3[#Data],3,FALSE)</f>
        <v>Statut</v>
      </c>
      <c r="N109" s="1">
        <f>VLOOKUP(Table1[[#This Row],[Competence1]],[1]!Table3[#Data],4,FALSE)</f>
        <v>0</v>
      </c>
      <c r="O109">
        <f>VLOOKUP(Table1[[#This Row],[Competence1]],[1]!Table3[#Data],5,FALSE)</f>
        <v>6</v>
      </c>
      <c r="P109" s="5" t="str">
        <f>VLOOKUP(Table1[[#This Row],[Competence1]],[1]!Table3[#Data],6,FALSE)</f>
        <v>Le lanceur pousse un cri tout mimi pour tromper la vigilance de l'ennemi et baisser son Attaque de 1 niveau.</v>
      </c>
      <c r="Q109" t="s">
        <v>536</v>
      </c>
      <c r="R109" t="str">
        <f>VLOOKUP(Table1[[#This Row],[Competence2]],[1]!Table3[#Data],2,FALSE)</f>
        <v>Normal</v>
      </c>
      <c r="S109" t="str">
        <f>VLOOKUP(Table1[[#This Row],[Competence2]],[1]!Table3[#Data],3,FALSE)</f>
        <v>Statut</v>
      </c>
      <c r="T109">
        <f>VLOOKUP(Table1[[#This Row],[Competence2]],[1]!Table3[#Data],4,FALSE)</f>
        <v>0</v>
      </c>
      <c r="U109">
        <f>VLOOKUP(Table1[[#This Row],[Competence2]],[1]!Table3[#Data],5,FALSE)</f>
        <v>6</v>
      </c>
      <c r="V109" s="5" t="str">
        <f>VLOOKUP(Table1[[#This Row],[Competence2]],[1]!Table3[#Data],6,FALSE)</f>
        <v>Le lanceur remue son adorable queue pour tromper la vigilance de l'ennemi et baisser sa Défense de 1 niveau.</v>
      </c>
      <c r="W109" t="s">
        <v>1276</v>
      </c>
      <c r="X109" s="2">
        <v>1</v>
      </c>
      <c r="Y109" s="2">
        <v>1</v>
      </c>
      <c r="Z109" s="2">
        <v>1</v>
      </c>
      <c r="AA109" s="2">
        <v>2</v>
      </c>
      <c r="AB109" s="2">
        <v>0</v>
      </c>
      <c r="AC109" s="2">
        <v>1</v>
      </c>
      <c r="AD109" s="2">
        <v>1</v>
      </c>
      <c r="AE109" s="2">
        <v>2</v>
      </c>
      <c r="AF109" s="2">
        <v>1</v>
      </c>
      <c r="AG109" s="2">
        <v>1</v>
      </c>
      <c r="AH109" s="2">
        <v>2</v>
      </c>
      <c r="AI109" s="3" t="s">
        <v>1336</v>
      </c>
      <c r="AJ109" s="2">
        <v>1</v>
      </c>
      <c r="AK109" s="3" t="s">
        <v>1336</v>
      </c>
      <c r="AL109" s="2">
        <v>1</v>
      </c>
      <c r="AM109" s="2">
        <v>1</v>
      </c>
      <c r="AN109" s="2">
        <v>1</v>
      </c>
      <c r="AO109" s="2">
        <v>1</v>
      </c>
      <c r="AP109" s="4" t="str">
        <f>IF(Table1[[#This Row],[Competence2]]="Empty","1-6","1-3")</f>
        <v>1-3</v>
      </c>
      <c r="AQ109" s="4" t="str">
        <f>IF(Table1[[#This Row],[Competence2]]="Empty","","4-6")</f>
        <v>4-6</v>
      </c>
      <c r="AR109" s="22" t="s">
        <v>2073</v>
      </c>
      <c r="AS109"/>
      <c r="AT109" s="5" t="s">
        <v>1582</v>
      </c>
      <c r="AU109" s="5">
        <v>105</v>
      </c>
      <c r="AV109" s="5" t="s">
        <v>1021</v>
      </c>
      <c r="AW109" s="5">
        <v>1</v>
      </c>
      <c r="AX109" s="5" t="str">
        <f>VLOOKUP(Table1[[#This Row],[Name]],Table3[],1,FALSE)</f>
        <v>Ossatueur</v>
      </c>
      <c r="AY109" s="5"/>
    </row>
    <row r="110" spans="1:51" hidden="1" x14ac:dyDescent="0.2">
      <c r="A110" s="7" t="s">
        <v>133</v>
      </c>
      <c r="B110" s="1" t="s">
        <v>119</v>
      </c>
      <c r="C110" t="s">
        <v>119</v>
      </c>
      <c r="D110">
        <v>25</v>
      </c>
      <c r="E110">
        <v>21</v>
      </c>
      <c r="F110">
        <v>12</v>
      </c>
      <c r="G110">
        <v>5</v>
      </c>
      <c r="H110">
        <v>3</v>
      </c>
      <c r="I110">
        <v>11</v>
      </c>
      <c r="J110">
        <v>0</v>
      </c>
      <c r="K110" t="s">
        <v>583</v>
      </c>
      <c r="L110" t="e">
        <f>VLOOKUP(Table1[[#This Row],[Competence1]],[1]!Table3[#Data],2,FALSE)</f>
        <v>#N/A</v>
      </c>
      <c r="M110" t="e">
        <f>VLOOKUP(Table1[[#This Row],[Competence1]],[1]!Table3[#Data],3,FALSE)</f>
        <v>#N/A</v>
      </c>
      <c r="N110" s="1" t="e">
        <f>VLOOKUP(Table1[[#This Row],[Competence1]],[1]!Table3[#Data],4,FALSE)</f>
        <v>#N/A</v>
      </c>
      <c r="O110" t="e">
        <f>VLOOKUP(Table1[[#This Row],[Competence1]],[1]!Table3[#Data],5,FALSE)</f>
        <v>#N/A</v>
      </c>
      <c r="P110" s="5" t="e">
        <f>VLOOKUP(Table1[[#This Row],[Competence1]],[1]!Table3[#Data],6,FALSE)</f>
        <v>#N/A</v>
      </c>
      <c r="Q110" t="s">
        <v>490</v>
      </c>
      <c r="R110" t="str">
        <f>VLOOKUP(Table1[[#This Row],[Competence2]],[1]!Table3[#Data],2,FALSE)</f>
        <v>Combat</v>
      </c>
      <c r="S110" t="str">
        <f>VLOOKUP(Table1[[#This Row],[Competence2]],[1]!Table3[#Data],3,FALSE)</f>
        <v>Physique</v>
      </c>
      <c r="T110">
        <f>VLOOKUP(Table1[[#This Row],[Competence2]],[1]!Table3[#Data],4,FALSE)</f>
        <v>0</v>
      </c>
      <c r="U110">
        <f>VLOOKUP(Table1[[#This Row],[Competence2]],[1]!Table3[#Data],5,FALSE)</f>
        <v>6</v>
      </c>
      <c r="V110" s="5" t="str">
        <f>VLOOKUP(Table1[[#This Row],[Competence2]],[1]!Table3[#Data],6,FALSE)</f>
        <v>Plus ses PV sont bas et plus l'attaque est puissante. Sa puissance augmente de 2 par tranche de 10% de PV perdus.</v>
      </c>
      <c r="W110" t="s">
        <v>709</v>
      </c>
      <c r="X110" s="2">
        <v>1</v>
      </c>
      <c r="Y110" s="3">
        <v>1</v>
      </c>
      <c r="Z110" s="2">
        <v>1</v>
      </c>
      <c r="AA110" s="3">
        <v>1</v>
      </c>
      <c r="AB110" s="3">
        <v>1</v>
      </c>
      <c r="AC110" s="3">
        <v>2</v>
      </c>
      <c r="AD110" s="2">
        <v>1</v>
      </c>
      <c r="AE110" s="2">
        <v>1</v>
      </c>
      <c r="AF110" s="3" t="s">
        <v>1336</v>
      </c>
      <c r="AG110" s="2">
        <v>1</v>
      </c>
      <c r="AH110" s="3">
        <v>1</v>
      </c>
      <c r="AI110" s="3">
        <v>1</v>
      </c>
      <c r="AJ110" s="2">
        <v>2</v>
      </c>
      <c r="AK110" s="3" t="s">
        <v>1336</v>
      </c>
      <c r="AL110" s="3">
        <v>1</v>
      </c>
      <c r="AM110" s="2">
        <v>1</v>
      </c>
      <c r="AN110" s="3" t="s">
        <v>1336</v>
      </c>
      <c r="AO110" s="2">
        <v>2</v>
      </c>
      <c r="AP110" s="4" t="str">
        <f>IF(Table1[[#This Row],[Competence2]]="Empty","1-6","1-3")</f>
        <v>1-3</v>
      </c>
      <c r="AQ110" s="4" t="str">
        <f>IF(Table1[[#This Row],[Competence2]]="Empty","","4-6")</f>
        <v>4-6</v>
      </c>
      <c r="AR110" s="22" t="s">
        <v>2073</v>
      </c>
      <c r="AS110" s="5"/>
      <c r="AT110" s="5" t="s">
        <v>1583</v>
      </c>
      <c r="AU110" s="5">
        <v>106</v>
      </c>
      <c r="AV110" s="5" t="s">
        <v>1031</v>
      </c>
      <c r="AW110" s="5"/>
      <c r="AX110" s="5" t="e">
        <f>VLOOKUP(Table1[[#This Row],[Name]],Table3[],1,FALSE)</f>
        <v>#N/A</v>
      </c>
      <c r="AY110" s="5"/>
    </row>
    <row r="111" spans="1:51" hidden="1" x14ac:dyDescent="0.2">
      <c r="A111" s="7" t="s">
        <v>134</v>
      </c>
      <c r="B111" s="1" t="s">
        <v>119</v>
      </c>
      <c r="C111" t="s">
        <v>119</v>
      </c>
      <c r="D111">
        <v>25</v>
      </c>
      <c r="E111">
        <v>19</v>
      </c>
      <c r="F111">
        <v>10</v>
      </c>
      <c r="G111">
        <v>7</v>
      </c>
      <c r="H111">
        <v>3</v>
      </c>
      <c r="I111">
        <v>11</v>
      </c>
      <c r="J111">
        <v>0</v>
      </c>
      <c r="K111" t="s">
        <v>1427</v>
      </c>
      <c r="L111" t="e">
        <f>VLOOKUP(Table1[[#This Row],[Competence1]],[1]!Table3[#Data],2,FALSE)</f>
        <v>#N/A</v>
      </c>
      <c r="M111" t="e">
        <f>VLOOKUP(Table1[[#This Row],[Competence1]],[1]!Table3[#Data],3,FALSE)</f>
        <v>#N/A</v>
      </c>
      <c r="N111" s="1" t="e">
        <f>VLOOKUP(Table1[[#This Row],[Competence1]],[1]!Table3[#Data],4,FALSE)</f>
        <v>#N/A</v>
      </c>
      <c r="O111" t="e">
        <f>VLOOKUP(Table1[[#This Row],[Competence1]],[1]!Table3[#Data],5,FALSE)</f>
        <v>#N/A</v>
      </c>
      <c r="P111" s="5" t="e">
        <f>VLOOKUP(Table1[[#This Row],[Competence1]],[1]!Table3[#Data],6,FALSE)</f>
        <v>#N/A</v>
      </c>
      <c r="Q111" t="s">
        <v>568</v>
      </c>
      <c r="R111" t="e">
        <f>VLOOKUP(Table1[[#This Row],[Competence2]],[1]!Table3[#Data],2,FALSE)</f>
        <v>#N/A</v>
      </c>
      <c r="S111" t="e">
        <f>VLOOKUP(Table1[[#This Row],[Competence2]],[1]!Table3[#Data],3,FALSE)</f>
        <v>#N/A</v>
      </c>
      <c r="T111" t="e">
        <f>VLOOKUP(Table1[[#This Row],[Competence2]],[1]!Table3[#Data],4,FALSE)</f>
        <v>#N/A</v>
      </c>
      <c r="U111" t="e">
        <f>VLOOKUP(Table1[[#This Row],[Competence2]],[1]!Table3[#Data],5,FALSE)</f>
        <v>#N/A</v>
      </c>
      <c r="V111" s="5" t="e">
        <f>VLOOKUP(Table1[[#This Row],[Competence2]],[1]!Table3[#Data],6,FALSE)</f>
        <v>#N/A</v>
      </c>
      <c r="W111" t="s">
        <v>710</v>
      </c>
      <c r="X111" s="2">
        <v>1</v>
      </c>
      <c r="Y111" s="3">
        <v>1</v>
      </c>
      <c r="Z111" s="2">
        <v>1</v>
      </c>
      <c r="AA111" s="2">
        <v>1</v>
      </c>
      <c r="AB111" s="2">
        <v>1</v>
      </c>
      <c r="AC111" s="3">
        <v>2</v>
      </c>
      <c r="AD111" s="2">
        <v>1</v>
      </c>
      <c r="AE111" s="2">
        <v>1</v>
      </c>
      <c r="AF111" s="3" t="s">
        <v>1336</v>
      </c>
      <c r="AG111" s="2">
        <v>1</v>
      </c>
      <c r="AH111" s="3">
        <v>1</v>
      </c>
      <c r="AI111" s="3">
        <v>1</v>
      </c>
      <c r="AJ111" s="2">
        <v>2</v>
      </c>
      <c r="AK111" s="3" t="s">
        <v>1336</v>
      </c>
      <c r="AL111" s="2">
        <v>1</v>
      </c>
      <c r="AM111" s="2">
        <v>1</v>
      </c>
      <c r="AN111" s="3" t="s">
        <v>1336</v>
      </c>
      <c r="AO111" s="2">
        <v>2</v>
      </c>
      <c r="AP111" s="4" t="str">
        <f>IF(Table1[[#This Row],[Competence2]]="Empty","1-6","1-3")</f>
        <v>1-3</v>
      </c>
      <c r="AQ111" s="4" t="str">
        <f>IF(Table1[[#This Row],[Competence2]]="Empty","","4-6")</f>
        <v>4-6</v>
      </c>
      <c r="AR111" s="22" t="s">
        <v>2073</v>
      </c>
      <c r="AS111" s="5"/>
      <c r="AT111" s="5" t="s">
        <v>1584</v>
      </c>
      <c r="AU111" s="5">
        <v>107</v>
      </c>
      <c r="AV111" s="5" t="s">
        <v>1031</v>
      </c>
      <c r="AW111" s="5"/>
      <c r="AX111" s="5" t="e">
        <f>VLOOKUP(Table1[[#This Row],[Name]],Table3[],1,FALSE)</f>
        <v>#N/A</v>
      </c>
      <c r="AY111" s="5"/>
    </row>
    <row r="112" spans="1:51" hidden="1" x14ac:dyDescent="0.2">
      <c r="A112" s="7" t="s">
        <v>1277</v>
      </c>
      <c r="B112" s="1" t="s">
        <v>36</v>
      </c>
      <c r="C112" t="s">
        <v>36</v>
      </c>
      <c r="D112">
        <v>45</v>
      </c>
      <c r="E112">
        <v>7</v>
      </c>
      <c r="F112">
        <v>5</v>
      </c>
      <c r="G112">
        <v>7</v>
      </c>
      <c r="H112">
        <v>6</v>
      </c>
      <c r="I112">
        <v>7</v>
      </c>
      <c r="J112">
        <v>0</v>
      </c>
      <c r="K112" t="s">
        <v>1402</v>
      </c>
      <c r="L112" t="str">
        <f>VLOOKUP(Table1[[#This Row],[Competence1]],[1]!Table3[#Data],2,FALSE)</f>
        <v>Spectre</v>
      </c>
      <c r="M112" t="str">
        <f>VLOOKUP(Table1[[#This Row],[Competence1]],[1]!Table3[#Data],3,FALSE)</f>
        <v>Physique</v>
      </c>
      <c r="N112" s="1">
        <f>VLOOKUP(Table1[[#This Row],[Competence1]],[1]!Table3[#Data],4,FALSE)</f>
        <v>3</v>
      </c>
      <c r="O112">
        <f>VLOOKUP(Table1[[#This Row],[Competence1]],[1]!Table3[#Data],5,FALSE)</f>
        <v>6</v>
      </c>
      <c r="P112" s="5" t="str">
        <f>VLOOKUP(Table1[[#This Row],[Competence1]],[1]!Table3[#Data],6,FALSE)</f>
        <v>Un grand coup de langue qui inflige des dégâts à l'ennemi. Paralyse avec une precision de 2. La paralysie empeche d'attaquer sur 1-2.</v>
      </c>
      <c r="Q112" t="s">
        <v>545</v>
      </c>
      <c r="R112" t="str">
        <f>VLOOKUP(Table1[[#This Row],[Competence2]],[1]!Table3[#Data],2,FALSE)</f>
        <v>Normal</v>
      </c>
      <c r="S112" t="str">
        <f>VLOOKUP(Table1[[#This Row],[Competence2]],[1]!Table3[#Data],3,FALSE)</f>
        <v>Statut</v>
      </c>
      <c r="T112">
        <f>VLOOKUP(Table1[[#This Row],[Competence2]],[1]!Table3[#Data],4,FALSE)</f>
        <v>0</v>
      </c>
      <c r="U112">
        <f>VLOOKUP(Table1[[#This Row],[Competence2]],[1]!Table3[#Data],5,FALSE)</f>
        <v>3</v>
      </c>
      <c r="V112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112" t="s">
        <v>1278</v>
      </c>
      <c r="X112" s="3">
        <v>1</v>
      </c>
      <c r="Y112" s="2">
        <v>2</v>
      </c>
      <c r="Z112" s="2">
        <v>1</v>
      </c>
      <c r="AA112" s="3">
        <v>1</v>
      </c>
      <c r="AB112" s="2">
        <v>1</v>
      </c>
      <c r="AC112" s="2">
        <v>1</v>
      </c>
      <c r="AD112" s="3">
        <v>1</v>
      </c>
      <c r="AE112" s="3">
        <v>1</v>
      </c>
      <c r="AF112" s="2">
        <v>1</v>
      </c>
      <c r="AG112" s="3">
        <v>1</v>
      </c>
      <c r="AH112" s="2">
        <v>1</v>
      </c>
      <c r="AI112" s="3">
        <v>1</v>
      </c>
      <c r="AJ112" s="2">
        <v>1</v>
      </c>
      <c r="AK112" s="3">
        <v>1</v>
      </c>
      <c r="AL112" s="2">
        <v>1</v>
      </c>
      <c r="AM112" s="2">
        <v>0</v>
      </c>
      <c r="AN112" s="2">
        <v>1</v>
      </c>
      <c r="AO112" s="3">
        <v>1</v>
      </c>
      <c r="AP112" s="4" t="str">
        <f>IF(Table1[[#This Row],[Competence2]]="Empty","1-6","1-3")</f>
        <v>1-3</v>
      </c>
      <c r="AQ112" s="4" t="str">
        <f>IF(Table1[[#This Row],[Competence2]]="Empty","","4-6")</f>
        <v>4-6</v>
      </c>
      <c r="AR112" t="s">
        <v>1455</v>
      </c>
      <c r="AS112" s="6" t="s">
        <v>1456</v>
      </c>
      <c r="AT112" s="5" t="s">
        <v>1585</v>
      </c>
      <c r="AU112" s="5">
        <v>108</v>
      </c>
      <c r="AV112" s="5" t="s">
        <v>1010</v>
      </c>
      <c r="AW112" s="5" t="b">
        <v>1</v>
      </c>
      <c r="AX112" s="5" t="e">
        <f>VLOOKUP(Table1[[#This Row],[Name]],Table3[],1,FALSE)</f>
        <v>#N/A</v>
      </c>
      <c r="AY112" s="5"/>
    </row>
    <row r="113" spans="1:51" x14ac:dyDescent="0.2">
      <c r="A113" s="7" t="s">
        <v>276</v>
      </c>
      <c r="B113" s="1" t="s">
        <v>77</v>
      </c>
      <c r="C113" t="s">
        <v>77</v>
      </c>
      <c r="D113">
        <v>20</v>
      </c>
      <c r="E113">
        <v>8</v>
      </c>
      <c r="F113">
        <v>6</v>
      </c>
      <c r="G113">
        <v>9</v>
      </c>
      <c r="H113">
        <v>6</v>
      </c>
      <c r="I113">
        <v>4</v>
      </c>
      <c r="J113">
        <v>3</v>
      </c>
      <c r="K113" t="s">
        <v>425</v>
      </c>
      <c r="L113" t="str">
        <f>VLOOKUP(Table1[[#This Row],[Competence1]],[1]!Table3[#Data],2,FALSE)</f>
        <v>Poison</v>
      </c>
      <c r="M113" t="str">
        <f>VLOOKUP(Table1[[#This Row],[Competence1]],[1]!Table3[#Data],3,FALSE)</f>
        <v>Statut</v>
      </c>
      <c r="N113" s="1">
        <f>VLOOKUP(Table1[[#This Row],[Competence1]],[1]!Table3[#Data],4,FALSE)</f>
        <v>0</v>
      </c>
      <c r="O113">
        <f>VLOOKUP(Table1[[#This Row],[Competence1]],[1]!Table3[#Data],5,FALSE)</f>
        <v>5</v>
      </c>
      <c r="P113" s="5" t="str">
        <f>VLOOKUP(Table1[[#This Row],[Competence1]],[1]!Table3[#Data],6,FALSE)</f>
        <v>Un nuage de gaz toxique est projeté au visage de l’ennemi pour l’empoisonner et lui fait perdre 6 des PV chaque tour.</v>
      </c>
      <c r="Q113" t="s">
        <v>1406</v>
      </c>
      <c r="R113" t="str">
        <f>VLOOKUP(Table1[[#This Row],[Competence2]],[1]!Table3[#Data],2,FALSE)</f>
        <v>Poison</v>
      </c>
      <c r="S113" t="str">
        <f>VLOOKUP(Table1[[#This Row],[Competence2]],[1]!Table3[#Data],3,FALSE)</f>
        <v>Special</v>
      </c>
      <c r="T113">
        <f>VLOOKUP(Table1[[#This Row],[Competence2]],[1]!Table3[#Data],4,FALSE)</f>
        <v>3</v>
      </c>
      <c r="U113">
        <f>VLOOKUP(Table1[[#This Row],[Competence2]],[1]!Table3[#Data],5,FALSE)</f>
        <v>2</v>
      </c>
      <c r="V113" s="5" t="str">
        <f>VLOOKUP(Table1[[#This Row],[Competence2]],[1]!Table3[#Data],6,FALSE)</f>
        <v>Inflige des degats et empoisonne avec une precision de 2 lui faisant perdre 6 PV chaque tour.</v>
      </c>
      <c r="W113" t="s">
        <v>850</v>
      </c>
      <c r="X113" s="3">
        <v>1</v>
      </c>
      <c r="Y113" s="3" t="s">
        <v>1336</v>
      </c>
      <c r="Z113" s="2">
        <v>1</v>
      </c>
      <c r="AA113" s="3">
        <v>1</v>
      </c>
      <c r="AB113" s="2">
        <v>1</v>
      </c>
      <c r="AC113" s="3" t="s">
        <v>1336</v>
      </c>
      <c r="AD113" s="3">
        <v>1</v>
      </c>
      <c r="AE113" s="3">
        <v>1</v>
      </c>
      <c r="AF113" s="3" t="s">
        <v>1336</v>
      </c>
      <c r="AG113" s="3">
        <v>1</v>
      </c>
      <c r="AH113" s="3" t="s">
        <v>1336</v>
      </c>
      <c r="AI113" s="3" t="s">
        <v>1336</v>
      </c>
      <c r="AJ113" s="2">
        <v>2</v>
      </c>
      <c r="AK113" s="3">
        <v>1</v>
      </c>
      <c r="AL113" s="2">
        <v>2</v>
      </c>
      <c r="AM113" s="2">
        <v>1</v>
      </c>
      <c r="AN113" s="2">
        <v>1</v>
      </c>
      <c r="AO113" s="3">
        <v>1</v>
      </c>
      <c r="AP113" s="4" t="str">
        <f>IF(Table1[[#This Row],[Competence2]]="Empty","1-6","1-3")</f>
        <v>1-3</v>
      </c>
      <c r="AQ113" s="4" t="str">
        <f>IF(Table1[[#This Row],[Competence2]]="Empty","","4-6")</f>
        <v>4-6</v>
      </c>
      <c r="AR113" t="s">
        <v>1453</v>
      </c>
      <c r="AS113" t="s">
        <v>277</v>
      </c>
      <c r="AT113" s="5" t="s">
        <v>1586</v>
      </c>
      <c r="AU113" s="5">
        <v>109</v>
      </c>
      <c r="AV113" s="5" t="s">
        <v>1039</v>
      </c>
      <c r="AW113" s="5">
        <v>0</v>
      </c>
      <c r="AX113" s="5" t="str">
        <f>VLOOKUP(Table1[[#This Row],[Name]],Table3[],1,FALSE)</f>
        <v>Smogo</v>
      </c>
      <c r="AY113" s="5"/>
    </row>
    <row r="114" spans="1:51" x14ac:dyDescent="0.2">
      <c r="A114" s="7" t="s">
        <v>277</v>
      </c>
      <c r="B114" s="1" t="s">
        <v>77</v>
      </c>
      <c r="C114" t="s">
        <v>77</v>
      </c>
      <c r="D114">
        <v>32</v>
      </c>
      <c r="E114">
        <v>15</v>
      </c>
      <c r="F114">
        <v>9</v>
      </c>
      <c r="G114">
        <v>12</v>
      </c>
      <c r="H114">
        <v>8</v>
      </c>
      <c r="I114">
        <v>7</v>
      </c>
      <c r="J114">
        <v>1</v>
      </c>
      <c r="K114" t="s">
        <v>2069</v>
      </c>
      <c r="L114" t="str">
        <f>VLOOKUP(Table1[[#This Row],[Competence1]],[1]!Table3[#Data],2,FALSE)</f>
        <v>Poison</v>
      </c>
      <c r="M114" t="str">
        <f>VLOOKUP(Table1[[#This Row],[Competence1]],[1]!Table3[#Data],3,FALSE)</f>
        <v>Special</v>
      </c>
      <c r="N114" s="1">
        <f>VLOOKUP(Table1[[#This Row],[Competence1]],[1]!Table3[#Data],4,FALSE)</f>
        <v>9</v>
      </c>
      <c r="O114">
        <f>VLOOKUP(Table1[[#This Row],[Competence1]],[1]!Table3[#Data],5,FALSE)</f>
        <v>6</v>
      </c>
      <c r="P114" s="5" t="str">
        <f>VLOOKUP(Table1[[#This Row],[Competence1]],[1]!Table3[#Data],6,FALSE)</f>
        <v>Bombe Beurk inflige des dégâts et empoisonne avec une precision de 2 lui faisant perdre 6 PV chaque tour.</v>
      </c>
      <c r="Q114" s="6" t="s">
        <v>2070</v>
      </c>
      <c r="R114" t="str">
        <f>VLOOKUP(Table1[[#This Row],[Competence2]],[1]!Table3[#Data],2,FALSE)</f>
        <v>Normal</v>
      </c>
      <c r="S114" t="str">
        <f>VLOOKUP(Table1[[#This Row],[Competence2]],[1]!Table3[#Data],3,FALSE)</f>
        <v>Physique</v>
      </c>
      <c r="T114">
        <f>VLOOKUP(Table1[[#This Row],[Competence2]],[1]!Table3[#Data],4,FALSE)</f>
        <v>20</v>
      </c>
      <c r="U114">
        <f>VLOOKUP(Table1[[#This Row],[Competence2]],[1]!Table3[#Data],5,FALSE)</f>
        <v>6</v>
      </c>
      <c r="V114" s="5" t="str">
        <f>VLOOKUP(Table1[[#This Row],[Competence2]],[1]!Table3[#Data],6,FALSE)</f>
        <v>Après avoir utilisé la capacité, le lanceur tombe K.O.</v>
      </c>
      <c r="W114" t="s">
        <v>851</v>
      </c>
      <c r="X114" s="3">
        <v>1</v>
      </c>
      <c r="Y114" s="3" t="s">
        <v>1336</v>
      </c>
      <c r="Z114" s="2">
        <v>1</v>
      </c>
      <c r="AA114" s="3">
        <v>1</v>
      </c>
      <c r="AB114" s="2">
        <v>1</v>
      </c>
      <c r="AC114" s="3" t="s">
        <v>1336</v>
      </c>
      <c r="AD114" s="3">
        <v>1</v>
      </c>
      <c r="AE114" s="3">
        <v>1</v>
      </c>
      <c r="AF114" s="3" t="s">
        <v>1336</v>
      </c>
      <c r="AG114" s="2">
        <v>1</v>
      </c>
      <c r="AH114" s="3" t="s">
        <v>1336</v>
      </c>
      <c r="AI114" s="3" t="s">
        <v>1336</v>
      </c>
      <c r="AJ114" s="2">
        <v>2</v>
      </c>
      <c r="AK114" s="2">
        <v>1</v>
      </c>
      <c r="AL114" s="2">
        <v>2</v>
      </c>
      <c r="AM114" s="2">
        <v>1</v>
      </c>
      <c r="AN114" s="2">
        <v>1</v>
      </c>
      <c r="AO114" s="2">
        <v>1</v>
      </c>
      <c r="AP114" s="4" t="str">
        <f>IF(Table1[[#This Row],[Competence2]]="Empty","1-6","1-3")</f>
        <v>1-3</v>
      </c>
      <c r="AQ114" s="4" t="str">
        <f>IF(Table1[[#This Row],[Competence2]]="Empty","","4-6")</f>
        <v>4-6</v>
      </c>
      <c r="AR114" s="22" t="s">
        <v>2073</v>
      </c>
      <c r="AS114" s="5"/>
      <c r="AT114" s="5" t="s">
        <v>1587</v>
      </c>
      <c r="AU114" s="5">
        <v>110</v>
      </c>
      <c r="AV114" s="5" t="s">
        <v>1039</v>
      </c>
      <c r="AW114" s="5">
        <v>1</v>
      </c>
      <c r="AX114" s="5" t="str">
        <f>VLOOKUP(Table1[[#This Row],[Name]],Table3[],1,FALSE)</f>
        <v>Smogogo</v>
      </c>
      <c r="AY114" s="5"/>
    </row>
    <row r="115" spans="1:51" x14ac:dyDescent="0.2">
      <c r="A115" s="7" t="s">
        <v>1589</v>
      </c>
      <c r="B115" s="1" t="s">
        <v>146</v>
      </c>
      <c r="C115" t="s">
        <v>77</v>
      </c>
      <c r="D115">
        <v>32</v>
      </c>
      <c r="E115">
        <v>15</v>
      </c>
      <c r="F115">
        <v>9</v>
      </c>
      <c r="G115">
        <v>12</v>
      </c>
      <c r="H115">
        <v>8</v>
      </c>
      <c r="I115">
        <v>7</v>
      </c>
      <c r="J115">
        <v>0</v>
      </c>
      <c r="K115" t="s">
        <v>2069</v>
      </c>
      <c r="L115" t="str">
        <f>VLOOKUP(Table1[[#This Row],[Competence1]],[1]!Table3[#Data],2,FALSE)</f>
        <v>Poison</v>
      </c>
      <c r="M115" t="str">
        <f>VLOOKUP(Table1[[#This Row],[Competence1]],[1]!Table3[#Data],3,FALSE)</f>
        <v>Special</v>
      </c>
      <c r="N115" s="1">
        <f>VLOOKUP(Table1[[#This Row],[Competence1]],[1]!Table3[#Data],4,FALSE)</f>
        <v>9</v>
      </c>
      <c r="O115">
        <f>VLOOKUP(Table1[[#This Row],[Competence1]],[1]!Table3[#Data],5,FALSE)</f>
        <v>6</v>
      </c>
      <c r="P115" s="5" t="str">
        <f>VLOOKUP(Table1[[#This Row],[Competence1]],[1]!Table3[#Data],6,FALSE)</f>
        <v>Bombe Beurk inflige des dégâts et empoisonne avec une precision de 2 lui faisant perdre 6 PV chaque tour.</v>
      </c>
      <c r="Q115" s="6" t="s">
        <v>2071</v>
      </c>
      <c r="R115" t="str">
        <f>VLOOKUP(Table1[[#This Row],[Competence2]],[1]!Table3[#Data],2,FALSE)</f>
        <v>Fee</v>
      </c>
      <c r="S115" t="str">
        <f>VLOOKUP(Table1[[#This Row],[Competence2]],[1]!Table3[#Data],3,FALSE)</f>
        <v>Special</v>
      </c>
      <c r="T115">
        <f>VLOOKUP(Table1[[#This Row],[Competence2]],[1]!Table3[#Data],4,FALSE)</f>
        <v>9</v>
      </c>
      <c r="U115">
        <f>VLOOKUP(Table1[[#This Row],[Competence2]],[1]!Table3[#Data],5,FALSE)</f>
        <v>5</v>
      </c>
      <c r="V115" s="5" t="str">
        <f>VLOOKUP(Table1[[#This Row],[Competence2]],[1]!Table3[#Data],6,FALSE)</f>
        <v>Vapeur Féérique inflige des dégâts et le rendre confus avec une Precision de 1 pendant 3 tours. La confusion est active avec une Precision de 2 et pokemon s'attaque lui-meme.</v>
      </c>
      <c r="W115" t="s">
        <v>1590</v>
      </c>
      <c r="X115" s="3">
        <v>2</v>
      </c>
      <c r="Y115" s="3" t="s">
        <v>1337</v>
      </c>
      <c r="Z115" s="2">
        <v>0</v>
      </c>
      <c r="AA115" s="3">
        <v>1</v>
      </c>
      <c r="AB115" s="3">
        <v>1</v>
      </c>
      <c r="AC115" s="3" t="s">
        <v>1336</v>
      </c>
      <c r="AD115" s="3">
        <v>1</v>
      </c>
      <c r="AE115" s="3">
        <v>1</v>
      </c>
      <c r="AF115" s="3" t="s">
        <v>1337</v>
      </c>
      <c r="AG115" s="2">
        <v>1</v>
      </c>
      <c r="AH115" s="3" t="s">
        <v>1336</v>
      </c>
      <c r="AI115" s="2">
        <v>1</v>
      </c>
      <c r="AJ115" s="2">
        <v>2</v>
      </c>
      <c r="AK115" s="2">
        <v>1</v>
      </c>
      <c r="AL115" s="3">
        <v>2</v>
      </c>
      <c r="AM115" s="2">
        <v>1</v>
      </c>
      <c r="AN115" s="3" t="s">
        <v>1336</v>
      </c>
      <c r="AO115" s="2">
        <v>1</v>
      </c>
      <c r="AP115" s="4" t="str">
        <f>IF(Table1[[#This Row],[Competence2]]="Empty","1-6","1-3")</f>
        <v>1-3</v>
      </c>
      <c r="AQ115" s="4" t="str">
        <f>IF(Table1[[#This Row],[Competence2]]="Empty","","4-6")</f>
        <v>4-6</v>
      </c>
      <c r="AR115" s="21" t="s">
        <v>2072</v>
      </c>
      <c r="AS115" s="21" t="s">
        <v>276</v>
      </c>
      <c r="AT115" s="5" t="s">
        <v>1587</v>
      </c>
      <c r="AU115" s="5">
        <v>110</v>
      </c>
      <c r="AV115" s="5" t="s">
        <v>1588</v>
      </c>
      <c r="AW115" s="5">
        <v>1</v>
      </c>
      <c r="AX115" s="5" t="str">
        <f>VLOOKUP(Table1[[#This Row],[Name]],Table3[],1,FALSE)</f>
        <v>Smogogo_de_Galar</v>
      </c>
      <c r="AY115" s="5"/>
    </row>
    <row r="116" spans="1:51" hidden="1" x14ac:dyDescent="0.2">
      <c r="A116" s="7" t="s">
        <v>290</v>
      </c>
      <c r="B116" s="1" t="s">
        <v>63</v>
      </c>
      <c r="C116" t="s">
        <v>70</v>
      </c>
      <c r="D116">
        <v>40</v>
      </c>
      <c r="E116">
        <v>6</v>
      </c>
      <c r="F116">
        <v>8</v>
      </c>
      <c r="G116">
        <v>9</v>
      </c>
      <c r="H116">
        <v>3</v>
      </c>
      <c r="I116">
        <v>3</v>
      </c>
      <c r="J116">
        <v>2</v>
      </c>
      <c r="K116" t="s">
        <v>1351</v>
      </c>
      <c r="L116" t="e">
        <f>VLOOKUP(Table1[[#This Row],[Competence1]],[1]!Table3[#Data],2,FALSE)</f>
        <v>#N/A</v>
      </c>
      <c r="M116" t="e">
        <f>VLOOKUP(Table1[[#This Row],[Competence1]],[1]!Table3[#Data],3,FALSE)</f>
        <v>#N/A</v>
      </c>
      <c r="N116" s="1" t="e">
        <f>VLOOKUP(Table1[[#This Row],[Competence1]],[1]!Table3[#Data],4,FALSE)</f>
        <v>#N/A</v>
      </c>
      <c r="O116" t="e">
        <f>VLOOKUP(Table1[[#This Row],[Competence1]],[1]!Table3[#Data],5,FALSE)</f>
        <v>#N/A</v>
      </c>
      <c r="P116" s="5" t="e">
        <f>VLOOKUP(Table1[[#This Row],[Competence1]],[1]!Table3[#Data],6,FALSE)</f>
        <v>#N/A</v>
      </c>
      <c r="Q116" t="s">
        <v>536</v>
      </c>
      <c r="R116" t="str">
        <f>VLOOKUP(Table1[[#This Row],[Competence2]],[1]!Table3[#Data],2,FALSE)</f>
        <v>Normal</v>
      </c>
      <c r="S116" t="str">
        <f>VLOOKUP(Table1[[#This Row],[Competence2]],[1]!Table3[#Data],3,FALSE)</f>
        <v>Statut</v>
      </c>
      <c r="T116">
        <f>VLOOKUP(Table1[[#This Row],[Competence2]],[1]!Table3[#Data],4,FALSE)</f>
        <v>0</v>
      </c>
      <c r="U116">
        <f>VLOOKUP(Table1[[#This Row],[Competence2]],[1]!Table3[#Data],5,FALSE)</f>
        <v>6</v>
      </c>
      <c r="V116" s="5" t="str">
        <f>VLOOKUP(Table1[[#This Row],[Competence2]],[1]!Table3[#Data],6,FALSE)</f>
        <v>Le lanceur remue son adorable queue pour tromper la vigilance de l'ennemi et baisser sa Défense de 1 niveau.</v>
      </c>
      <c r="W116" t="s">
        <v>864</v>
      </c>
      <c r="X116" s="3">
        <v>2</v>
      </c>
      <c r="Y116" s="2">
        <v>2</v>
      </c>
      <c r="Z116" s="2">
        <v>1</v>
      </c>
      <c r="AA116" s="3">
        <v>4</v>
      </c>
      <c r="AB116" s="2">
        <v>0</v>
      </c>
      <c r="AC116" s="2">
        <v>1</v>
      </c>
      <c r="AD116" s="3" t="s">
        <v>1336</v>
      </c>
      <c r="AE116" s="3">
        <v>2</v>
      </c>
      <c r="AF116" s="2">
        <v>1</v>
      </c>
      <c r="AG116" s="3" t="s">
        <v>1336</v>
      </c>
      <c r="AH116" s="2">
        <v>4</v>
      </c>
      <c r="AI116" s="3" t="s">
        <v>1337</v>
      </c>
      <c r="AJ116" s="2">
        <v>1</v>
      </c>
      <c r="AK116" s="3" t="s">
        <v>1336</v>
      </c>
      <c r="AL116" s="2">
        <v>2</v>
      </c>
      <c r="AM116" s="2">
        <v>1</v>
      </c>
      <c r="AN116" s="2">
        <v>1</v>
      </c>
      <c r="AO116" s="3" t="s">
        <v>1336</v>
      </c>
      <c r="AP116" s="4" t="str">
        <f>IF(Table1[[#This Row],[Competence2]]="Empty","1-6","1-3")</f>
        <v>1-3</v>
      </c>
      <c r="AQ116" s="4" t="str">
        <f>IF(Table1[[#This Row],[Competence2]]="Empty","","4-6")</f>
        <v>4-6</v>
      </c>
      <c r="AR116" s="5" t="s">
        <v>1453</v>
      </c>
      <c r="AS116" s="5" t="s">
        <v>291</v>
      </c>
      <c r="AT116" s="5" t="s">
        <v>1591</v>
      </c>
      <c r="AU116" s="5">
        <v>111</v>
      </c>
      <c r="AV116" s="5" t="s">
        <v>1045</v>
      </c>
      <c r="AW116" s="5"/>
      <c r="AX116" s="5" t="e">
        <f>VLOOKUP(Table1[[#This Row],[Name]],Table3[],1,FALSE)</f>
        <v>#N/A</v>
      </c>
      <c r="AY116" s="5"/>
    </row>
    <row r="117" spans="1:51" hidden="1" x14ac:dyDescent="0.2">
      <c r="A117" s="7" t="s">
        <v>291</v>
      </c>
      <c r="B117" s="1" t="s">
        <v>63</v>
      </c>
      <c r="C117" t="s">
        <v>70</v>
      </c>
      <c r="D117">
        <v>52</v>
      </c>
      <c r="E117">
        <v>10</v>
      </c>
      <c r="F117">
        <v>13</v>
      </c>
      <c r="G117">
        <v>12</v>
      </c>
      <c r="H117">
        <v>4</v>
      </c>
      <c r="I117">
        <v>4</v>
      </c>
      <c r="J117">
        <v>1</v>
      </c>
      <c r="K117" t="s">
        <v>551</v>
      </c>
      <c r="L117" t="str">
        <f>VLOOKUP(Table1[[#This Row],[Competence1]],[1]!Table3[#Data],2,FALSE)</f>
        <v>Combat</v>
      </c>
      <c r="M117" t="str">
        <f>VLOOKUP(Table1[[#This Row],[Competence1]],[1]!Table3[#Data],3,FALSE)</f>
        <v>Physique</v>
      </c>
      <c r="N117" s="1">
        <f>VLOOKUP(Table1[[#This Row],[Competence1]],[1]!Table3[#Data],4,FALSE)</f>
        <v>10</v>
      </c>
      <c r="O117">
        <f>VLOOKUP(Table1[[#This Row],[Competence1]],[1]!Table3[#Data],5,FALSE)</f>
        <v>5</v>
      </c>
      <c r="P117" s="5" t="str">
        <f>VLOOKUP(Table1[[#This Row],[Competence1]],[1]!Table3[#Data],6,FALSE)</f>
        <v>Le lanceur donne un puissant coup de poing à l’ennemi. Réduit la Vitesse du lanceur de 1 niveau.</v>
      </c>
      <c r="Q117" t="s">
        <v>1350</v>
      </c>
      <c r="R117" t="str">
        <f>VLOOKUP(Table1[[#This Row],[Competence2]],[1]!Table3[#Data],2,FALSE)</f>
        <v>Normal</v>
      </c>
      <c r="S117" t="str">
        <f>VLOOKUP(Table1[[#This Row],[Competence2]],[1]!Table3[#Data],3,FALSE)</f>
        <v>Physique</v>
      </c>
      <c r="T117">
        <f>VLOOKUP(Table1[[#This Row],[Competence2]],[1]!Table3[#Data],4,FALSE)</f>
        <v>0</v>
      </c>
      <c r="U117">
        <f>VLOOKUP(Table1[[#This Row],[Competence2]],[1]!Table3[#Data],5,FALSE)</f>
        <v>0</v>
      </c>
      <c r="V117" s="5" t="str">
        <f>VLOOKUP(Table1[[#This Row],[Competence2]],[1]!Table3[#Data],6,FALSE)</f>
        <v>Si l'attaque reussie, elle met KO l'adversaire. La Precision augmente de 1 par niveau.</v>
      </c>
      <c r="W117" t="s">
        <v>865</v>
      </c>
      <c r="X117" s="3">
        <v>2</v>
      </c>
      <c r="Y117" s="3">
        <v>2</v>
      </c>
      <c r="Z117" s="2">
        <v>1</v>
      </c>
      <c r="AA117" s="3">
        <v>4</v>
      </c>
      <c r="AB117" s="2">
        <v>0</v>
      </c>
      <c r="AC117" s="2">
        <v>1</v>
      </c>
      <c r="AD117" s="3" t="s">
        <v>1336</v>
      </c>
      <c r="AE117" s="3">
        <v>2</v>
      </c>
      <c r="AF117" s="2">
        <v>1</v>
      </c>
      <c r="AG117" s="3" t="s">
        <v>1336</v>
      </c>
      <c r="AH117" s="2">
        <v>4</v>
      </c>
      <c r="AI117" s="3" t="s">
        <v>1337</v>
      </c>
      <c r="AJ117" s="3">
        <v>1</v>
      </c>
      <c r="AK117" s="3" t="s">
        <v>1336</v>
      </c>
      <c r="AL117" s="2">
        <v>2</v>
      </c>
      <c r="AM117" s="2">
        <v>1</v>
      </c>
      <c r="AN117" s="2">
        <v>1</v>
      </c>
      <c r="AO117" s="3" t="s">
        <v>1336</v>
      </c>
      <c r="AP117" s="4" t="str">
        <f>IF(Table1[[#This Row],[Competence2]]="Empty","1-6","1-3")</f>
        <v>1-3</v>
      </c>
      <c r="AQ117" s="4" t="str">
        <f>IF(Table1[[#This Row],[Competence2]]="Empty","","4-6")</f>
        <v>4-6</v>
      </c>
      <c r="AR117" s="5" t="s">
        <v>1460</v>
      </c>
      <c r="AS117" s="5" t="s">
        <v>292</v>
      </c>
      <c r="AT117" s="5" t="s">
        <v>1592</v>
      </c>
      <c r="AU117" s="5">
        <v>112</v>
      </c>
      <c r="AV117" s="5" t="s">
        <v>1045</v>
      </c>
      <c r="AW117" s="5"/>
      <c r="AX117" s="5" t="e">
        <f>VLOOKUP(Table1[[#This Row],[Name]],Table3[],1,FALSE)</f>
        <v>#N/A</v>
      </c>
      <c r="AY117" s="5"/>
    </row>
    <row r="118" spans="1:51" hidden="1" x14ac:dyDescent="0.2">
      <c r="A118" s="7" t="s">
        <v>1279</v>
      </c>
      <c r="B118" s="1" t="s">
        <v>36</v>
      </c>
      <c r="C118" t="s">
        <v>36</v>
      </c>
      <c r="D118">
        <v>125</v>
      </c>
      <c r="E118">
        <v>12</v>
      </c>
      <c r="F118">
        <v>0</v>
      </c>
      <c r="G118">
        <v>0</v>
      </c>
      <c r="H118">
        <v>3</v>
      </c>
      <c r="I118">
        <v>10</v>
      </c>
      <c r="J118">
        <v>0</v>
      </c>
      <c r="K118" t="s">
        <v>1347</v>
      </c>
      <c r="L118" t="str">
        <f>VLOOKUP(Table1[[#This Row],[Competence1]],[1]!Table3[#Data],2,FALSE)</f>
        <v>Normal</v>
      </c>
      <c r="M118" t="str">
        <f>VLOOKUP(Table1[[#This Row],[Competence1]],[1]!Table3[#Data],3,FALSE)</f>
        <v>Statut</v>
      </c>
      <c r="N118" s="1">
        <f>VLOOKUP(Table1[[#This Row],[Competence1]],[1]!Table3[#Data],4,FALSE)</f>
        <v>0</v>
      </c>
      <c r="O118">
        <f>VLOOKUP(Table1[[#This Row],[Competence1]],[1]!Table3[#Data],5,FALSE)</f>
        <v>0</v>
      </c>
      <c r="P118" s="5" t="str">
        <f>VLOOKUP(Table1[[#This Row],[Competence1]],[1]!Table3[#Data],6,FALSE)</f>
        <v>Le lanceur s'enroule pour cacher ses points faibles, ce qui augmente sa Défense de 2 niveaux.</v>
      </c>
      <c r="Q118" t="s">
        <v>1369</v>
      </c>
      <c r="R118" t="str">
        <f>VLOOKUP(Table1[[#This Row],[Competence2]],[1]!Table3[#Data],2,FALSE)</f>
        <v>Normal</v>
      </c>
      <c r="S118" t="str">
        <f>VLOOKUP(Table1[[#This Row],[Competence2]],[1]!Table3[#Data],3,FALSE)</f>
        <v>Physique</v>
      </c>
      <c r="T118">
        <f>VLOOKUP(Table1[[#This Row],[Competence2]],[1]!Table3[#Data],4,FALSE)</f>
        <v>4</v>
      </c>
      <c r="U118">
        <f>VLOOKUP(Table1[[#This Row],[Competence2]],[1]!Table3[#Data],5,FALSE)</f>
        <v>6</v>
      </c>
      <c r="V118" s="5" t="str">
        <f>VLOOKUP(Table1[[#This Row],[Competence2]],[1]!Table3[#Data],6,FALSE)</f>
        <v>Écrase l'ennemi avec les pattes avant ou la queue, par exemple.</v>
      </c>
      <c r="W118" t="s">
        <v>1280</v>
      </c>
      <c r="X118" s="3">
        <v>1</v>
      </c>
      <c r="Y118" s="3">
        <v>2</v>
      </c>
      <c r="Z118" s="2">
        <v>1</v>
      </c>
      <c r="AA118" s="3">
        <v>1</v>
      </c>
      <c r="AB118" s="2">
        <v>1</v>
      </c>
      <c r="AC118" s="2">
        <v>1</v>
      </c>
      <c r="AD118" s="3">
        <v>1</v>
      </c>
      <c r="AE118" s="3">
        <v>1</v>
      </c>
      <c r="AF118" s="2">
        <v>1</v>
      </c>
      <c r="AG118" s="2">
        <v>1</v>
      </c>
      <c r="AH118" s="2">
        <v>1</v>
      </c>
      <c r="AI118" s="2">
        <v>1</v>
      </c>
      <c r="AJ118" s="3">
        <v>1</v>
      </c>
      <c r="AK118" s="2">
        <v>1</v>
      </c>
      <c r="AL118" s="2">
        <v>1</v>
      </c>
      <c r="AM118" s="2">
        <v>0</v>
      </c>
      <c r="AN118" s="2">
        <v>1</v>
      </c>
      <c r="AO118" s="2">
        <v>1</v>
      </c>
      <c r="AP118" s="4" t="str">
        <f>IF(Table1[[#This Row],[Competence2]]="Empty","1-6","1-3")</f>
        <v>1-3</v>
      </c>
      <c r="AQ118" s="4" t="str">
        <f>IF(Table1[[#This Row],[Competence2]]="Empty","","4-6")</f>
        <v>4-6</v>
      </c>
      <c r="AR118" t="s">
        <v>1443</v>
      </c>
      <c r="AS118" t="s">
        <v>1457</v>
      </c>
      <c r="AT118" s="5" t="s">
        <v>1593</v>
      </c>
      <c r="AU118" s="5">
        <v>113</v>
      </c>
      <c r="AV118" s="5" t="s">
        <v>1010</v>
      </c>
      <c r="AW118" s="5" t="b">
        <v>1</v>
      </c>
      <c r="AX118" s="5" t="e">
        <f>VLOOKUP(Table1[[#This Row],[Name]],Table3[],1,FALSE)</f>
        <v>#N/A</v>
      </c>
      <c r="AY118" s="5"/>
    </row>
    <row r="119" spans="1:51" hidden="1" x14ac:dyDescent="0.2">
      <c r="A119" s="7" t="s">
        <v>1281</v>
      </c>
      <c r="B119" s="1" t="s">
        <v>11</v>
      </c>
      <c r="C119" t="s">
        <v>11</v>
      </c>
      <c r="D119">
        <v>32</v>
      </c>
      <c r="E119">
        <v>15</v>
      </c>
      <c r="F119">
        <v>5</v>
      </c>
      <c r="G119">
        <v>11</v>
      </c>
      <c r="H119">
        <v>10</v>
      </c>
      <c r="I119">
        <v>4</v>
      </c>
      <c r="J119">
        <v>0</v>
      </c>
      <c r="K119" t="s">
        <v>445</v>
      </c>
      <c r="L119" t="str">
        <f>VLOOKUP(Table1[[#This Row],[Competence1]],[1]!Table3[#Data],2,FALSE)</f>
        <v>Plante</v>
      </c>
      <c r="M119" t="str">
        <f>VLOOKUP(Table1[[#This Row],[Competence1]],[1]!Table3[#Data],3,FALSE)</f>
        <v>Special</v>
      </c>
      <c r="N119" s="1">
        <f>VLOOKUP(Table1[[#This Row],[Competence1]],[1]!Table3[#Data],4,FALSE)</f>
        <v>2</v>
      </c>
      <c r="O119">
        <f>VLOOKUP(Table1[[#This Row],[Competence1]],[1]!Table3[#Data],5,FALSE)</f>
        <v>6</v>
      </c>
      <c r="P119" s="5" t="str">
        <f>VLOOKUP(Table1[[#This Row],[Competence1]],[1]!Table3[#Data],6,FALSE)</f>
        <v>Une attaque qui convertit 50% des dégâts infligés en PV pour le lanceur.</v>
      </c>
      <c r="Q119" t="s">
        <v>434</v>
      </c>
      <c r="R119" t="str">
        <f>VLOOKUP(Table1[[#This Row],[Competence2]],[1]!Table3[#Data],2,FALSE)</f>
        <v>Plante</v>
      </c>
      <c r="S119" t="str">
        <f>VLOOKUP(Table1[[#This Row],[Competence2]],[1]!Table3[#Data],3,FALSE)</f>
        <v>Statut</v>
      </c>
      <c r="T119">
        <f>VLOOKUP(Table1[[#This Row],[Competence2]],[1]!Table3[#Data],4,FALSE)</f>
        <v>0</v>
      </c>
      <c r="U119">
        <f>VLOOKUP(Table1[[#This Row],[Competence2]],[1]!Table3[#Data],5,FALSE)</f>
        <v>0</v>
      </c>
      <c r="V119" s="5" t="str">
        <f>VLOOKUP(Table1[[#This Row],[Competence2]],[1]!Table3[#Data],6,FALSE)</f>
        <v>Le lanceur plante ses racines et récupère des 3 PV à chaque tour. Une fois enraciné, il ne peut plus fuir.</v>
      </c>
      <c r="W119" t="s">
        <v>1282</v>
      </c>
      <c r="X119" s="3">
        <v>1</v>
      </c>
      <c r="Y119" s="3">
        <v>1</v>
      </c>
      <c r="Z119" s="2">
        <v>1</v>
      </c>
      <c r="AA119" s="3" t="s">
        <v>1336</v>
      </c>
      <c r="AB119" s="3" t="s">
        <v>1336</v>
      </c>
      <c r="AC119" s="2">
        <v>1</v>
      </c>
      <c r="AD119" s="3">
        <v>2</v>
      </c>
      <c r="AE119" s="3">
        <v>2</v>
      </c>
      <c r="AF119" s="3">
        <v>2</v>
      </c>
      <c r="AG119" s="2">
        <v>1</v>
      </c>
      <c r="AH119" s="3" t="s">
        <v>1336</v>
      </c>
      <c r="AI119" s="2">
        <v>2</v>
      </c>
      <c r="AJ119" s="2">
        <v>1</v>
      </c>
      <c r="AK119" s="2">
        <v>1</v>
      </c>
      <c r="AL119" s="3" t="s">
        <v>1336</v>
      </c>
      <c r="AM119" s="2">
        <v>1</v>
      </c>
      <c r="AN119" s="2">
        <v>1</v>
      </c>
      <c r="AO119" s="2">
        <v>2</v>
      </c>
      <c r="AP119" s="4" t="str">
        <f>IF(Table1[[#This Row],[Competence2]]="Empty","1-6","1-3")</f>
        <v>1-3</v>
      </c>
      <c r="AQ119" s="4" t="str">
        <f>IF(Table1[[#This Row],[Competence2]]="Empty","","4-6")</f>
        <v>4-6</v>
      </c>
      <c r="AR119" t="s">
        <v>1458</v>
      </c>
      <c r="AS119" t="s">
        <v>1459</v>
      </c>
      <c r="AT119" s="5" t="s">
        <v>1594</v>
      </c>
      <c r="AU119" s="5">
        <v>114</v>
      </c>
      <c r="AV119" s="5" t="s">
        <v>1001</v>
      </c>
      <c r="AW119" s="5" t="b">
        <v>1</v>
      </c>
      <c r="AX119" s="5" t="e">
        <f>VLOOKUP(Table1[[#This Row],[Name]],Table3[],1,FALSE)</f>
        <v>#N/A</v>
      </c>
      <c r="AY119" s="5"/>
    </row>
    <row r="120" spans="1:51" hidden="1" x14ac:dyDescent="0.2">
      <c r="A120" s="7" t="s">
        <v>1283</v>
      </c>
      <c r="B120" s="1" t="s">
        <v>36</v>
      </c>
      <c r="C120" t="s">
        <v>36</v>
      </c>
      <c r="D120">
        <v>52</v>
      </c>
      <c r="E120">
        <v>22</v>
      </c>
      <c r="F120">
        <v>9</v>
      </c>
      <c r="G120">
        <v>8</v>
      </c>
      <c r="H120">
        <v>4</v>
      </c>
      <c r="I120">
        <v>8</v>
      </c>
      <c r="J120">
        <v>0</v>
      </c>
      <c r="K120" t="s">
        <v>1427</v>
      </c>
      <c r="L120" t="e">
        <f>VLOOKUP(Table1[[#This Row],[Competence1]],[1]!Table3[#Data],2,FALSE)</f>
        <v>#N/A</v>
      </c>
      <c r="M120" t="e">
        <f>VLOOKUP(Table1[[#This Row],[Competence1]],[1]!Table3[#Data],3,FALSE)</f>
        <v>#N/A</v>
      </c>
      <c r="N120" s="1" t="e">
        <f>VLOOKUP(Table1[[#This Row],[Competence1]],[1]!Table3[#Data],4,FALSE)</f>
        <v>#N/A</v>
      </c>
      <c r="O120" t="e">
        <f>VLOOKUP(Table1[[#This Row],[Competence1]],[1]!Table3[#Data],5,FALSE)</f>
        <v>#N/A</v>
      </c>
      <c r="P120" s="5" t="e">
        <f>VLOOKUP(Table1[[#This Row],[Competence1]],[1]!Table3[#Data],6,FALSE)</f>
        <v>#N/A</v>
      </c>
      <c r="Q120" t="s">
        <v>1346</v>
      </c>
      <c r="R120" t="str">
        <f>VLOOKUP(Table1[[#This Row],[Competence2]],[1]!Table3[#Data],2,FALSE)</f>
        <v>Normal</v>
      </c>
      <c r="S120" t="str">
        <f>VLOOKUP(Table1[[#This Row],[Competence2]],[1]!Table3[#Data],3,FALSE)</f>
        <v>Statut</v>
      </c>
      <c r="T120">
        <f>VLOOKUP(Table1[[#This Row],[Competence2]],[1]!Table3[#Data],4,FALSE)</f>
        <v>0</v>
      </c>
      <c r="U120">
        <f>VLOOKUP(Table1[[#This Row],[Competence2]],[1]!Table3[#Data],5,FALSE)</f>
        <v>6</v>
      </c>
      <c r="V120" s="5" t="str">
        <f>VLOOKUP(Table1[[#This Row],[Competence2]],[1]!Table3[#Data],6,FALSE)</f>
        <v>Le lanceur fait les gros yeux à l'ennemi pour l'intimider et baisser sa Défense de 1 niveau.</v>
      </c>
      <c r="W120" t="s">
        <v>1284</v>
      </c>
      <c r="X120" s="3">
        <v>1</v>
      </c>
      <c r="Y120" s="2">
        <v>2</v>
      </c>
      <c r="Z120" s="2">
        <v>1</v>
      </c>
      <c r="AA120" s="3">
        <v>1</v>
      </c>
      <c r="AB120" s="2">
        <v>1</v>
      </c>
      <c r="AC120" s="2">
        <v>1</v>
      </c>
      <c r="AD120" s="3">
        <v>1</v>
      </c>
      <c r="AE120" s="3">
        <v>1</v>
      </c>
      <c r="AF120" s="2">
        <v>1</v>
      </c>
      <c r="AG120" s="2">
        <v>1</v>
      </c>
      <c r="AH120" s="2">
        <v>1</v>
      </c>
      <c r="AI120" s="2">
        <v>1</v>
      </c>
      <c r="AJ120" s="3">
        <v>1</v>
      </c>
      <c r="AK120" s="2">
        <v>1</v>
      </c>
      <c r="AL120" s="2">
        <v>1</v>
      </c>
      <c r="AM120" s="2">
        <v>0</v>
      </c>
      <c r="AN120" s="2">
        <v>1</v>
      </c>
      <c r="AO120" s="2">
        <v>1</v>
      </c>
      <c r="AP120" s="4" t="str">
        <f>IF(Table1[[#This Row],[Competence2]]="Empty","1-6","1-3")</f>
        <v>1-3</v>
      </c>
      <c r="AQ120" s="4" t="str">
        <f>IF(Table1[[#This Row],[Competence2]]="Empty","","4-6")</f>
        <v>4-6</v>
      </c>
      <c r="AR120" s="22" t="s">
        <v>2073</v>
      </c>
      <c r="AS120" s="5"/>
      <c r="AT120" s="5" t="s">
        <v>1595</v>
      </c>
      <c r="AU120" s="5">
        <v>115</v>
      </c>
      <c r="AV120" s="5" t="s">
        <v>1010</v>
      </c>
      <c r="AW120" s="5"/>
      <c r="AX120" s="5" t="e">
        <f>VLOOKUP(Table1[[#This Row],[Name]],Table3[],1,FALSE)</f>
        <v>#N/A</v>
      </c>
      <c r="AY120" s="5"/>
    </row>
    <row r="121" spans="1:51" hidden="1" x14ac:dyDescent="0.2">
      <c r="A121" s="7" t="s">
        <v>1285</v>
      </c>
      <c r="B121" s="1" t="s">
        <v>19</v>
      </c>
      <c r="C121" t="s">
        <v>19</v>
      </c>
      <c r="D121">
        <v>15</v>
      </c>
      <c r="E121">
        <v>15</v>
      </c>
      <c r="F121">
        <v>4</v>
      </c>
      <c r="G121">
        <v>7</v>
      </c>
      <c r="H121">
        <v>7</v>
      </c>
      <c r="I121">
        <v>2</v>
      </c>
      <c r="J121">
        <v>4</v>
      </c>
      <c r="K121" t="s">
        <v>1377</v>
      </c>
      <c r="L121" t="e">
        <f>VLOOKUP(Table1[[#This Row],[Competence1]],[1]!Table3[#Data],2,FALSE)</f>
        <v>#N/A</v>
      </c>
      <c r="M121" t="e">
        <f>VLOOKUP(Table1[[#This Row],[Competence1]],[1]!Table3[#Data],3,FALSE)</f>
        <v>#N/A</v>
      </c>
      <c r="N121" s="1" t="e">
        <f>VLOOKUP(Table1[[#This Row],[Competence1]],[1]!Table3[#Data],4,FALSE)</f>
        <v>#N/A</v>
      </c>
      <c r="O121" t="e">
        <f>VLOOKUP(Table1[[#This Row],[Competence1]],[1]!Table3[#Data],5,FALSE)</f>
        <v>#N/A</v>
      </c>
      <c r="P121" s="5" t="e">
        <f>VLOOKUP(Table1[[#This Row],[Competence1]],[1]!Table3[#Data],6,FALSE)</f>
        <v>#N/A</v>
      </c>
      <c r="Q121" t="s">
        <v>1359</v>
      </c>
      <c r="R121" t="e">
        <f>VLOOKUP(Table1[[#This Row],[Competence2]],[1]!Table3[#Data],2,FALSE)</f>
        <v>#N/A</v>
      </c>
      <c r="S121" t="e">
        <f>VLOOKUP(Table1[[#This Row],[Competence2]],[1]!Table3[#Data],3,FALSE)</f>
        <v>#N/A</v>
      </c>
      <c r="T121" t="e">
        <f>VLOOKUP(Table1[[#This Row],[Competence2]],[1]!Table3[#Data],4,FALSE)</f>
        <v>#N/A</v>
      </c>
      <c r="U121" t="e">
        <f>VLOOKUP(Table1[[#This Row],[Competence2]],[1]!Table3[#Data],5,FALSE)</f>
        <v>#N/A</v>
      </c>
      <c r="V121" s="5" t="e">
        <f>VLOOKUP(Table1[[#This Row],[Competence2]],[1]!Table3[#Data],6,FALSE)</f>
        <v>#N/A</v>
      </c>
      <c r="W121" t="s">
        <v>1286</v>
      </c>
      <c r="X121" s="3" t="s">
        <v>1336</v>
      </c>
      <c r="Y121" s="2">
        <v>1</v>
      </c>
      <c r="Z121" s="2">
        <v>1</v>
      </c>
      <c r="AA121" s="3" t="s">
        <v>1336</v>
      </c>
      <c r="AB121" s="3">
        <v>2</v>
      </c>
      <c r="AC121" s="2">
        <v>1</v>
      </c>
      <c r="AD121" s="3" t="s">
        <v>1336</v>
      </c>
      <c r="AE121" s="3" t="s">
        <v>1336</v>
      </c>
      <c r="AF121" s="2">
        <v>1</v>
      </c>
      <c r="AG121" s="2">
        <v>1</v>
      </c>
      <c r="AH121" s="2">
        <v>2</v>
      </c>
      <c r="AI121" s="2">
        <v>1</v>
      </c>
      <c r="AJ121" s="2">
        <v>1</v>
      </c>
      <c r="AK121" s="2">
        <v>1</v>
      </c>
      <c r="AL121" s="2">
        <v>1</v>
      </c>
      <c r="AM121" s="2">
        <v>1</v>
      </c>
      <c r="AN121" s="2">
        <v>1</v>
      </c>
      <c r="AO121" s="3">
        <v>1</v>
      </c>
      <c r="AP121" s="4" t="str">
        <f>IF(Table1[[#This Row],[Competence2]]="Empty","1-6","1-3")</f>
        <v>1-3</v>
      </c>
      <c r="AQ121" s="4" t="str">
        <f>IF(Table1[[#This Row],[Competence2]]="Empty","","4-6")</f>
        <v>4-6</v>
      </c>
      <c r="AR121" s="5" t="s">
        <v>1444</v>
      </c>
      <c r="AS121" s="5" t="s">
        <v>1287</v>
      </c>
      <c r="AT121" s="5" t="s">
        <v>1596</v>
      </c>
      <c r="AU121" s="5">
        <v>116</v>
      </c>
      <c r="AV121" s="5" t="s">
        <v>1003</v>
      </c>
      <c r="AW121" s="5"/>
      <c r="AX121" s="5" t="e">
        <f>VLOOKUP(Table1[[#This Row],[Name]],Table3[],1,FALSE)</f>
        <v>#N/A</v>
      </c>
      <c r="AY121" s="5"/>
    </row>
    <row r="122" spans="1:51" hidden="1" x14ac:dyDescent="0.2">
      <c r="A122" s="7" t="s">
        <v>1287</v>
      </c>
      <c r="B122" s="1" t="s">
        <v>19</v>
      </c>
      <c r="C122" t="s">
        <v>19</v>
      </c>
      <c r="D122">
        <v>27</v>
      </c>
      <c r="E122">
        <v>21</v>
      </c>
      <c r="F122">
        <v>6</v>
      </c>
      <c r="G122">
        <v>9</v>
      </c>
      <c r="H122">
        <v>9</v>
      </c>
      <c r="I122">
        <v>4</v>
      </c>
      <c r="J122">
        <v>1</v>
      </c>
      <c r="K122" t="s">
        <v>562</v>
      </c>
      <c r="L122" t="str">
        <f>VLOOKUP(Table1[[#This Row],[Competence1]],[1]!Table3[#Data],2,FALSE)</f>
        <v>Eau</v>
      </c>
      <c r="M122" t="str">
        <f>VLOOKUP(Table1[[#This Row],[Competence1]],[1]!Table3[#Data],3,FALSE)</f>
        <v>Special</v>
      </c>
      <c r="N122" s="1">
        <f>VLOOKUP(Table1[[#This Row],[Competence1]],[1]!Table3[#Data],4,FALSE)</f>
        <v>11</v>
      </c>
      <c r="O122">
        <f>VLOOKUP(Table1[[#This Row],[Competence1]],[1]!Table3[#Data],5,FALSE)</f>
        <v>4</v>
      </c>
      <c r="P122" s="5" t="str">
        <f>VLOOKUP(Table1[[#This Row],[Competence1]],[1]!Table3[#Data],6,FALSE)</f>
        <v>Hydrocanon inflige des dégâts, sans effets secondaire.</v>
      </c>
      <c r="Q122" t="s">
        <v>1377</v>
      </c>
      <c r="R122" t="e">
        <f>VLOOKUP(Table1[[#This Row],[Competence2]],[1]!Table3[#Data],2,FALSE)</f>
        <v>#N/A</v>
      </c>
      <c r="S122" t="e">
        <f>VLOOKUP(Table1[[#This Row],[Competence2]],[1]!Table3[#Data],3,FALSE)</f>
        <v>#N/A</v>
      </c>
      <c r="T122" t="e">
        <f>VLOOKUP(Table1[[#This Row],[Competence2]],[1]!Table3[#Data],4,FALSE)</f>
        <v>#N/A</v>
      </c>
      <c r="U122" t="e">
        <f>VLOOKUP(Table1[[#This Row],[Competence2]],[1]!Table3[#Data],5,FALSE)</f>
        <v>#N/A</v>
      </c>
      <c r="V122" s="5" t="e">
        <f>VLOOKUP(Table1[[#This Row],[Competence2]],[1]!Table3[#Data],6,FALSE)</f>
        <v>#N/A</v>
      </c>
      <c r="W122" t="s">
        <v>1288</v>
      </c>
      <c r="X122" s="3" t="s">
        <v>1336</v>
      </c>
      <c r="Y122" s="3">
        <v>1</v>
      </c>
      <c r="Z122" s="2">
        <v>1</v>
      </c>
      <c r="AA122" s="3" t="s">
        <v>1336</v>
      </c>
      <c r="AB122" s="2">
        <v>2</v>
      </c>
      <c r="AC122" s="3">
        <v>1</v>
      </c>
      <c r="AD122" s="3" t="s">
        <v>1336</v>
      </c>
      <c r="AE122" s="3" t="s">
        <v>1336</v>
      </c>
      <c r="AF122" s="3">
        <v>1</v>
      </c>
      <c r="AG122" s="2">
        <v>1</v>
      </c>
      <c r="AH122" s="3">
        <v>2</v>
      </c>
      <c r="AI122" s="2">
        <v>1</v>
      </c>
      <c r="AJ122" s="3">
        <v>1</v>
      </c>
      <c r="AK122" s="2">
        <v>1</v>
      </c>
      <c r="AL122" s="2">
        <v>1</v>
      </c>
      <c r="AM122" s="2">
        <v>1</v>
      </c>
      <c r="AN122" s="2">
        <v>1</v>
      </c>
      <c r="AO122" s="2">
        <v>1</v>
      </c>
      <c r="AP122" s="4" t="str">
        <f>IF(Table1[[#This Row],[Competence2]]="Empty","1-6","1-3")</f>
        <v>1-3</v>
      </c>
      <c r="AQ122" s="4" t="str">
        <f>IF(Table1[[#This Row],[Competence2]]="Empty","","4-6")</f>
        <v>4-6</v>
      </c>
      <c r="AR122" s="5" t="s">
        <v>1460</v>
      </c>
      <c r="AS122" s="5" t="s">
        <v>2039</v>
      </c>
      <c r="AT122" s="5" t="s">
        <v>1597</v>
      </c>
      <c r="AU122" s="5">
        <v>117</v>
      </c>
      <c r="AV122" s="5" t="s">
        <v>1003</v>
      </c>
      <c r="AW122" s="5"/>
      <c r="AX122" s="5" t="e">
        <f>VLOOKUP(Table1[[#This Row],[Name]],Table3[],1,FALSE)</f>
        <v>#N/A</v>
      </c>
      <c r="AY122" s="5"/>
    </row>
    <row r="123" spans="1:51" x14ac:dyDescent="0.2">
      <c r="A123" s="7" t="s">
        <v>172</v>
      </c>
      <c r="B123" s="1" t="s">
        <v>19</v>
      </c>
      <c r="C123" t="s">
        <v>19</v>
      </c>
      <c r="D123">
        <v>22</v>
      </c>
      <c r="E123">
        <v>15</v>
      </c>
      <c r="F123">
        <v>6</v>
      </c>
      <c r="G123">
        <v>6</v>
      </c>
      <c r="H123">
        <v>3</v>
      </c>
      <c r="I123">
        <v>5</v>
      </c>
      <c r="J123">
        <v>4</v>
      </c>
      <c r="K123" t="s">
        <v>527</v>
      </c>
      <c r="L123" t="str">
        <f>VLOOKUP(Table1[[#This Row],[Competence1]],[1]!Table3[#Data],2,FALSE)</f>
        <v>Vol</v>
      </c>
      <c r="M123" t="str">
        <f>VLOOKUP(Table1[[#This Row],[Competence1]],[1]!Table3[#Data],3,FALSE)</f>
        <v>Physique</v>
      </c>
      <c r="N123" s="1">
        <f>VLOOKUP(Table1[[#This Row],[Competence1]],[1]!Table3[#Data],4,FALSE)</f>
        <v>4</v>
      </c>
      <c r="O123">
        <f>VLOOKUP(Table1[[#This Row],[Competence1]],[1]!Table3[#Data],5,FALSE)</f>
        <v>6</v>
      </c>
      <c r="P123" s="5" t="str">
        <f>VLOOKUP(Table1[[#This Row],[Competence1]],[1]!Table3[#Data],6,FALSE)</f>
        <v>Frappe l'ennemi d'un bec pointu ou d'une corne pour infliger des dégâts.</v>
      </c>
      <c r="Q123" t="s">
        <v>536</v>
      </c>
      <c r="R123" t="str">
        <f>VLOOKUP(Table1[[#This Row],[Competence2]],[1]!Table3[#Data],2,FALSE)</f>
        <v>Normal</v>
      </c>
      <c r="S123" t="str">
        <f>VLOOKUP(Table1[[#This Row],[Competence2]],[1]!Table3[#Data],3,FALSE)</f>
        <v>Statut</v>
      </c>
      <c r="T123">
        <f>VLOOKUP(Table1[[#This Row],[Competence2]],[1]!Table3[#Data],4,FALSE)</f>
        <v>0</v>
      </c>
      <c r="U123">
        <f>VLOOKUP(Table1[[#This Row],[Competence2]],[1]!Table3[#Data],5,FALSE)</f>
        <v>6</v>
      </c>
      <c r="V123" s="5" t="str">
        <f>VLOOKUP(Table1[[#This Row],[Competence2]],[1]!Table3[#Data],6,FALSE)</f>
        <v>Le lanceur remue son adorable queue pour tromper la vigilance de l'ennemi et baisser sa Défense de 1 niveau.</v>
      </c>
      <c r="W123" t="s">
        <v>747</v>
      </c>
      <c r="X123" s="3" t="s">
        <v>1336</v>
      </c>
      <c r="Y123" s="3">
        <v>1</v>
      </c>
      <c r="Z123" s="2">
        <v>1</v>
      </c>
      <c r="AA123" s="3" t="s">
        <v>1336</v>
      </c>
      <c r="AB123" s="2">
        <v>2</v>
      </c>
      <c r="AC123" s="2">
        <v>1</v>
      </c>
      <c r="AD123" s="3" t="s">
        <v>1336</v>
      </c>
      <c r="AE123" s="3" t="s">
        <v>1336</v>
      </c>
      <c r="AF123" s="2">
        <v>1</v>
      </c>
      <c r="AG123" s="2">
        <v>1</v>
      </c>
      <c r="AH123" s="3">
        <v>2</v>
      </c>
      <c r="AI123" s="2">
        <v>1</v>
      </c>
      <c r="AJ123" s="3">
        <v>1</v>
      </c>
      <c r="AK123" s="2">
        <v>1</v>
      </c>
      <c r="AL123" s="3">
        <v>1</v>
      </c>
      <c r="AM123" s="2">
        <v>1</v>
      </c>
      <c r="AN123" s="2">
        <v>1</v>
      </c>
      <c r="AO123" s="2">
        <v>1</v>
      </c>
      <c r="AP123" s="4" t="str">
        <f>IF(Table1[[#This Row],[Competence2]]="Empty","1-6","1-3")</f>
        <v>1-3</v>
      </c>
      <c r="AQ123" s="4" t="str">
        <f>IF(Table1[[#This Row],[Competence2]]="Empty","","4-6")</f>
        <v>4-6</v>
      </c>
      <c r="AR123" t="s">
        <v>1444</v>
      </c>
      <c r="AS123" t="s">
        <v>173</v>
      </c>
      <c r="AT123" s="5" t="s">
        <v>1598</v>
      </c>
      <c r="AU123" s="5">
        <v>118</v>
      </c>
      <c r="AV123" s="5" t="s">
        <v>1003</v>
      </c>
      <c r="AW123" s="5">
        <v>0</v>
      </c>
      <c r="AX123" s="5" t="str">
        <f>VLOOKUP(Table1[[#This Row],[Name]],Table3[],1,FALSE)</f>
        <v>Poissirène</v>
      </c>
      <c r="AY123" s="5"/>
    </row>
    <row r="124" spans="1:51" x14ac:dyDescent="0.2">
      <c r="A124" s="7" t="s">
        <v>173</v>
      </c>
      <c r="B124" s="1" t="s">
        <v>19</v>
      </c>
      <c r="C124" t="s">
        <v>19</v>
      </c>
      <c r="D124">
        <v>40</v>
      </c>
      <c r="E124">
        <v>17</v>
      </c>
      <c r="F124">
        <v>9</v>
      </c>
      <c r="G124">
        <v>6</v>
      </c>
      <c r="H124">
        <v>6</v>
      </c>
      <c r="I124">
        <v>8</v>
      </c>
      <c r="J124">
        <v>1</v>
      </c>
      <c r="K124" t="s">
        <v>527</v>
      </c>
      <c r="L124" t="str">
        <f>VLOOKUP(Table1[[#This Row],[Competence1]],[1]!Table3[#Data],2,FALSE)</f>
        <v>Vol</v>
      </c>
      <c r="M124" t="str">
        <f>VLOOKUP(Table1[[#This Row],[Competence1]],[1]!Table3[#Data],3,FALSE)</f>
        <v>Physique</v>
      </c>
      <c r="N124" s="1">
        <f>VLOOKUP(Table1[[#This Row],[Competence1]],[1]!Table3[#Data],4,FALSE)</f>
        <v>4</v>
      </c>
      <c r="O124">
        <f>VLOOKUP(Table1[[#This Row],[Competence1]],[1]!Table3[#Data],5,FALSE)</f>
        <v>6</v>
      </c>
      <c r="P124" s="5" t="str">
        <f>VLOOKUP(Table1[[#This Row],[Competence1]],[1]!Table3[#Data],6,FALSE)</f>
        <v>Frappe l'ennemi d'un bec pointu ou d'une corne pour infliger des dégâts.</v>
      </c>
      <c r="Q124" t="s">
        <v>536</v>
      </c>
      <c r="R124" t="str">
        <f>VLOOKUP(Table1[[#This Row],[Competence2]],[1]!Table3[#Data],2,FALSE)</f>
        <v>Normal</v>
      </c>
      <c r="S124" t="str">
        <f>VLOOKUP(Table1[[#This Row],[Competence2]],[1]!Table3[#Data],3,FALSE)</f>
        <v>Statut</v>
      </c>
      <c r="T124">
        <f>VLOOKUP(Table1[[#This Row],[Competence2]],[1]!Table3[#Data],4,FALSE)</f>
        <v>0</v>
      </c>
      <c r="U124">
        <f>VLOOKUP(Table1[[#This Row],[Competence2]],[1]!Table3[#Data],5,FALSE)</f>
        <v>6</v>
      </c>
      <c r="V124" s="5" t="str">
        <f>VLOOKUP(Table1[[#This Row],[Competence2]],[1]!Table3[#Data],6,FALSE)</f>
        <v>Le lanceur remue son adorable queue pour tromper la vigilance de l'ennemi et baisser sa Défense de 1 niveau.</v>
      </c>
      <c r="W124" t="s">
        <v>748</v>
      </c>
      <c r="X124" s="3" t="s">
        <v>1336</v>
      </c>
      <c r="Y124" s="3">
        <v>1</v>
      </c>
      <c r="Z124" s="2">
        <v>1</v>
      </c>
      <c r="AA124" s="3" t="s">
        <v>1336</v>
      </c>
      <c r="AB124" s="2">
        <v>2</v>
      </c>
      <c r="AC124" s="2">
        <v>1</v>
      </c>
      <c r="AD124" s="3" t="s">
        <v>1336</v>
      </c>
      <c r="AE124" s="3" t="s">
        <v>1336</v>
      </c>
      <c r="AF124" s="3">
        <v>1</v>
      </c>
      <c r="AG124" s="2">
        <v>1</v>
      </c>
      <c r="AH124" s="3">
        <v>2</v>
      </c>
      <c r="AI124" s="2">
        <v>1</v>
      </c>
      <c r="AJ124" s="2">
        <v>1</v>
      </c>
      <c r="AK124" s="2">
        <v>1</v>
      </c>
      <c r="AL124" s="2">
        <v>1</v>
      </c>
      <c r="AM124" s="2">
        <v>1</v>
      </c>
      <c r="AN124" s="2">
        <v>1</v>
      </c>
      <c r="AO124" s="2">
        <v>1</v>
      </c>
      <c r="AP124" s="4" t="str">
        <f>IF(Table1[[#This Row],[Competence2]]="Empty","1-6","1-3")</f>
        <v>1-3</v>
      </c>
      <c r="AQ124" s="4" t="str">
        <f>IF(Table1[[#This Row],[Competence2]]="Empty","","4-6")</f>
        <v>4-6</v>
      </c>
      <c r="AR124" s="22" t="s">
        <v>2073</v>
      </c>
      <c r="AS124"/>
      <c r="AT124" s="5" t="s">
        <v>1599</v>
      </c>
      <c r="AU124" s="5">
        <v>119</v>
      </c>
      <c r="AV124" s="5" t="s">
        <v>1003</v>
      </c>
      <c r="AW124" s="5">
        <v>1</v>
      </c>
      <c r="AX124" s="5" t="str">
        <f>VLOOKUP(Table1[[#This Row],[Name]],Table3[],1,FALSE)</f>
        <v>Poissoroy</v>
      </c>
      <c r="AY124" s="5"/>
    </row>
    <row r="125" spans="1:51" x14ac:dyDescent="0.2">
      <c r="A125" s="7" t="s">
        <v>1289</v>
      </c>
      <c r="B125" s="1" t="s">
        <v>19</v>
      </c>
      <c r="C125" t="s">
        <v>19</v>
      </c>
      <c r="D125">
        <v>15</v>
      </c>
      <c r="E125">
        <v>21</v>
      </c>
      <c r="F125">
        <v>4</v>
      </c>
      <c r="G125">
        <v>5</v>
      </c>
      <c r="H125">
        <v>7</v>
      </c>
      <c r="I125">
        <v>5</v>
      </c>
      <c r="J125">
        <v>4</v>
      </c>
      <c r="K125" t="s">
        <v>584</v>
      </c>
      <c r="L125" t="str">
        <f>VLOOKUP(Table1[[#This Row],[Competence1]],[1]!Table3[#Data],2,FALSE)</f>
        <v>Normal</v>
      </c>
      <c r="M125" t="str">
        <f>VLOOKUP(Table1[[#This Row],[Competence1]],[1]!Table3[#Data],3,FALSE)</f>
        <v>Physique</v>
      </c>
      <c r="N125" s="1">
        <f>VLOOKUP(Table1[[#This Row],[Competence1]],[1]!Table3[#Data],4,FALSE)</f>
        <v>4</v>
      </c>
      <c r="O125">
        <f>VLOOKUP(Table1[[#This Row],[Competence1]],[1]!Table3[#Data],5,FALSE)</f>
        <v>6</v>
      </c>
      <c r="P125" s="5" t="str">
        <f>VLOOKUP(Table1[[#This Row],[Competence1]],[1]!Table3[#Data],6,FALSE)</f>
        <v>Le lanceur charge l'ennemi et le percute de tout son poids.</v>
      </c>
      <c r="Q125" t="s">
        <v>577</v>
      </c>
      <c r="R125" t="str">
        <f>VLOOKUP(Table1[[#This Row],[Competence2]],[1]!Table3[#Data],2,FALSE)</f>
        <v>Normal</v>
      </c>
      <c r="S125" t="str">
        <f>VLOOKUP(Table1[[#This Row],[Competence2]],[1]!Table3[#Data],3,FALSE)</f>
        <v>Statut</v>
      </c>
      <c r="T125">
        <f>VLOOKUP(Table1[[#This Row],[Competence2]],[1]!Table3[#Data],4,FALSE)</f>
        <v>0</v>
      </c>
      <c r="U125">
        <f>VLOOKUP(Table1[[#This Row],[Competence2]],[1]!Table3[#Data],5,FALSE)</f>
        <v>0</v>
      </c>
      <c r="V125" s="5" t="str">
        <f>VLOOKUP(Table1[[#This Row],[Competence2]],[1]!Table3[#Data],6,FALSE)</f>
        <v>Le lanceur contracte tous ses muscles pour augmenter sa Défense. Augmente la defense de 1 niveau.</v>
      </c>
      <c r="W125" t="s">
        <v>1290</v>
      </c>
      <c r="X125" s="3" t="s">
        <v>1336</v>
      </c>
      <c r="Y125" s="2">
        <v>1</v>
      </c>
      <c r="Z125" s="2">
        <v>1</v>
      </c>
      <c r="AA125" s="3" t="s">
        <v>1336</v>
      </c>
      <c r="AB125" s="2">
        <v>2</v>
      </c>
      <c r="AC125" s="2">
        <v>1</v>
      </c>
      <c r="AD125" s="3" t="s">
        <v>1336</v>
      </c>
      <c r="AE125" s="3" t="s">
        <v>1336</v>
      </c>
      <c r="AF125" s="2">
        <v>1</v>
      </c>
      <c r="AG125" s="2">
        <v>1</v>
      </c>
      <c r="AH125" s="2">
        <v>2</v>
      </c>
      <c r="AI125" s="2">
        <v>1</v>
      </c>
      <c r="AJ125" s="3">
        <v>1</v>
      </c>
      <c r="AK125" s="2">
        <v>1</v>
      </c>
      <c r="AL125" s="2">
        <v>1</v>
      </c>
      <c r="AM125" s="2">
        <v>1</v>
      </c>
      <c r="AN125" s="2">
        <v>1</v>
      </c>
      <c r="AO125" s="2">
        <v>1</v>
      </c>
      <c r="AP125" s="4" t="str">
        <f>IF(Table1[[#This Row],[Competence2]]="Empty","1-6","1-3")</f>
        <v>1-3</v>
      </c>
      <c r="AQ125" s="4" t="str">
        <f>IF(Table1[[#This Row],[Competence2]]="Empty","","4-6")</f>
        <v>4-6</v>
      </c>
      <c r="AR125" t="s">
        <v>1440</v>
      </c>
      <c r="AS125" t="s">
        <v>1291</v>
      </c>
      <c r="AT125" s="5" t="s">
        <v>1600</v>
      </c>
      <c r="AU125" s="5">
        <v>120</v>
      </c>
      <c r="AV125" s="5" t="s">
        <v>1003</v>
      </c>
      <c r="AW125" s="5">
        <v>0</v>
      </c>
      <c r="AX125" s="5" t="str">
        <f>VLOOKUP(Table1[[#This Row],[Name]],Table3[],1,FALSE)</f>
        <v>Stari</v>
      </c>
      <c r="AY125" s="5"/>
    </row>
    <row r="126" spans="1:51" x14ac:dyDescent="0.2">
      <c r="A126" s="7" t="s">
        <v>1291</v>
      </c>
      <c r="B126" s="1" t="s">
        <v>19</v>
      </c>
      <c r="C126" t="s">
        <v>25</v>
      </c>
      <c r="D126">
        <v>30</v>
      </c>
      <c r="E126">
        <v>28</v>
      </c>
      <c r="F126">
        <v>7</v>
      </c>
      <c r="G126">
        <v>8</v>
      </c>
      <c r="H126">
        <v>10</v>
      </c>
      <c r="I126">
        <v>8</v>
      </c>
      <c r="J126">
        <v>1</v>
      </c>
      <c r="K126" t="s">
        <v>562</v>
      </c>
      <c r="L126" t="str">
        <f>VLOOKUP(Table1[[#This Row],[Competence1]],[1]!Table3[#Data],2,FALSE)</f>
        <v>Eau</v>
      </c>
      <c r="M126" t="str">
        <f>VLOOKUP(Table1[[#This Row],[Competence1]],[1]!Table3[#Data],3,FALSE)</f>
        <v>Special</v>
      </c>
      <c r="N126" s="1">
        <f>VLOOKUP(Table1[[#This Row],[Competence1]],[1]!Table3[#Data],4,FALSE)</f>
        <v>11</v>
      </c>
      <c r="O126">
        <f>VLOOKUP(Table1[[#This Row],[Competence1]],[1]!Table3[#Data],5,FALSE)</f>
        <v>4</v>
      </c>
      <c r="P126" s="5" t="str">
        <f>VLOOKUP(Table1[[#This Row],[Competence1]],[1]!Table3[#Data],6,FALSE)</f>
        <v>Hydrocanon inflige des dégâts, sans effets secondaire.</v>
      </c>
      <c r="Q126" t="s">
        <v>428</v>
      </c>
      <c r="R126" t="str">
        <f>VLOOKUP(Table1[[#This Row],[Competence2]],[1]!Table3[#Data],2,FALSE)</f>
        <v>Normal</v>
      </c>
      <c r="S126" t="str">
        <f>VLOOKUP(Table1[[#This Row],[Competence2]],[1]!Table3[#Data],3,FALSE)</f>
        <v>Statut</v>
      </c>
      <c r="T126">
        <f>VLOOKUP(Table1[[#This Row],[Competence2]],[1]!Table3[#Data],4,FALSE)</f>
        <v>0</v>
      </c>
      <c r="U126">
        <f>VLOOKUP(Table1[[#This Row],[Competence2]],[1]!Table3[#Data],5,FALSE)</f>
        <v>0</v>
      </c>
      <c r="V126" s="5" t="str">
        <f>VLOOKUP(Table1[[#This Row],[Competence2]],[1]!Table3[#Data],6,FALSE)</f>
        <v>Met un Pokémon sous le feu des projecteurs et force tout le monde à le viser.</v>
      </c>
      <c r="W126" t="s">
        <v>1292</v>
      </c>
      <c r="X126" s="3" t="s">
        <v>1336</v>
      </c>
      <c r="Y126" s="3" t="s">
        <v>1336</v>
      </c>
      <c r="Z126" s="2">
        <v>1</v>
      </c>
      <c r="AA126" s="3" t="s">
        <v>1336</v>
      </c>
      <c r="AB126" s="3">
        <v>2</v>
      </c>
      <c r="AC126" s="2">
        <v>1</v>
      </c>
      <c r="AD126" s="3" t="s">
        <v>1336</v>
      </c>
      <c r="AE126" s="3" t="s">
        <v>1336</v>
      </c>
      <c r="AF126" s="3">
        <v>2</v>
      </c>
      <c r="AG126" s="2">
        <v>1</v>
      </c>
      <c r="AH126" s="2">
        <v>2</v>
      </c>
      <c r="AI126" s="2">
        <v>1</v>
      </c>
      <c r="AJ126" s="3" t="s">
        <v>1336</v>
      </c>
      <c r="AK126" s="2">
        <v>1</v>
      </c>
      <c r="AL126" s="2">
        <v>1</v>
      </c>
      <c r="AM126" s="2">
        <v>2</v>
      </c>
      <c r="AN126" s="2">
        <v>2</v>
      </c>
      <c r="AO126" s="3">
        <v>1</v>
      </c>
      <c r="AP126" s="4" t="str">
        <f>IF(Table1[[#This Row],[Competence2]]="Empty","1-6","1-3")</f>
        <v>1-3</v>
      </c>
      <c r="AQ126" s="4" t="str">
        <f>IF(Table1[[#This Row],[Competence2]]="Empty","","4-6")</f>
        <v>4-6</v>
      </c>
      <c r="AR126" s="22" t="s">
        <v>2073</v>
      </c>
      <c r="AS126" s="5"/>
      <c r="AT126" s="5" t="s">
        <v>1601</v>
      </c>
      <c r="AU126" s="5">
        <v>121</v>
      </c>
      <c r="AV126" s="5" t="s">
        <v>1239</v>
      </c>
      <c r="AW126" s="5">
        <v>1</v>
      </c>
      <c r="AX126" s="5" t="str">
        <f>VLOOKUP(Table1[[#This Row],[Name]],Table3[],1,FALSE)</f>
        <v>Staross</v>
      </c>
      <c r="AY126" s="5"/>
    </row>
    <row r="127" spans="1:51" hidden="1" x14ac:dyDescent="0.2">
      <c r="A127" s="7" t="s">
        <v>391</v>
      </c>
      <c r="B127" s="1" t="s">
        <v>146</v>
      </c>
      <c r="C127" t="s">
        <v>25</v>
      </c>
      <c r="D127">
        <v>20</v>
      </c>
      <c r="E127">
        <v>22</v>
      </c>
      <c r="F127">
        <v>4</v>
      </c>
      <c r="G127">
        <v>6</v>
      </c>
      <c r="H127">
        <v>10</v>
      </c>
      <c r="I127">
        <v>12</v>
      </c>
      <c r="J127">
        <v>0</v>
      </c>
      <c r="K127" t="s">
        <v>1127</v>
      </c>
      <c r="L127" t="e">
        <f>VLOOKUP(Table1[[#This Row],[Competence1]],[1]!Table3[#Data],2,FALSE)</f>
        <v>#N/A</v>
      </c>
      <c r="M127" t="e">
        <f>VLOOKUP(Table1[[#This Row],[Competence1]],[1]!Table3[#Data],3,FALSE)</f>
        <v>#N/A</v>
      </c>
      <c r="N127" s="1" t="e">
        <f>VLOOKUP(Table1[[#This Row],[Competence1]],[1]!Table3[#Data],4,FALSE)</f>
        <v>#N/A</v>
      </c>
      <c r="O127" t="e">
        <f>VLOOKUP(Table1[[#This Row],[Competence1]],[1]!Table3[#Data],5,FALSE)</f>
        <v>#N/A</v>
      </c>
      <c r="P127" s="5" t="e">
        <f>VLOOKUP(Table1[[#This Row],[Competence1]],[1]!Table3[#Data],6,FALSE)</f>
        <v>#N/A</v>
      </c>
      <c r="Q127" t="s">
        <v>530</v>
      </c>
      <c r="R127" t="str">
        <f>VLOOKUP(Table1[[#This Row],[Competence2]],[1]!Table3[#Data],2,FALSE)</f>
        <v>Plante</v>
      </c>
      <c r="S127" t="str">
        <f>VLOOKUP(Table1[[#This Row],[Competence2]],[1]!Table3[#Data],3,FALSE)</f>
        <v>Special</v>
      </c>
      <c r="T127">
        <f>VLOOKUP(Table1[[#This Row],[Competence2]],[1]!Table3[#Data],4,FALSE)</f>
        <v>6</v>
      </c>
      <c r="U127">
        <f>VLOOKUP(Table1[[#This Row],[Competence2]],[1]!Table3[#Data],5,FALSE)</f>
        <v>0</v>
      </c>
      <c r="V127" s="5" t="str">
        <f>VLOOKUP(Table1[[#This Row],[Competence2]],[1]!Table3[#Data],6,FALSE)</f>
        <v>Inflige des dégâts et n'échoue jamais, sauf face à un adversaire au premier tour de Plongée, Tunnel ou Vol.</v>
      </c>
      <c r="W127" t="s">
        <v>965</v>
      </c>
      <c r="X127" s="3">
        <v>2</v>
      </c>
      <c r="Y127" s="3" t="s">
        <v>1337</v>
      </c>
      <c r="Z127" s="2">
        <v>0</v>
      </c>
      <c r="AA127" s="3">
        <v>1</v>
      </c>
      <c r="AB127" s="2">
        <v>1</v>
      </c>
      <c r="AC127" s="3">
        <v>1</v>
      </c>
      <c r="AD127" s="3">
        <v>1</v>
      </c>
      <c r="AE127" s="3">
        <v>1</v>
      </c>
      <c r="AF127" s="3">
        <v>1</v>
      </c>
      <c r="AG127" s="2">
        <v>1</v>
      </c>
      <c r="AH127" s="3">
        <v>1</v>
      </c>
      <c r="AI127" s="2">
        <v>2</v>
      </c>
      <c r="AJ127" s="3" t="s">
        <v>1336</v>
      </c>
      <c r="AK127" s="2">
        <v>1</v>
      </c>
      <c r="AL127" s="2">
        <v>1</v>
      </c>
      <c r="AM127" s="2">
        <v>2</v>
      </c>
      <c r="AN127" s="2">
        <v>1</v>
      </c>
      <c r="AO127" s="2">
        <v>1</v>
      </c>
      <c r="AP127" s="4" t="str">
        <f>IF(Table1[[#This Row],[Competence2]]="Empty","1-6","1-3")</f>
        <v>1-3</v>
      </c>
      <c r="AQ127" s="4" t="str">
        <f>IF(Table1[[#This Row],[Competence2]]="Empty","","4-6")</f>
        <v>4-6</v>
      </c>
      <c r="AR127" s="22" t="s">
        <v>2073</v>
      </c>
      <c r="AS127" s="5"/>
      <c r="AT127" s="5" t="s">
        <v>1602</v>
      </c>
      <c r="AU127" s="5">
        <v>122</v>
      </c>
      <c r="AV127" s="5" t="s">
        <v>1550</v>
      </c>
      <c r="AW127" s="5"/>
      <c r="AX127" s="5" t="e">
        <f>VLOOKUP(Table1[[#This Row],[Name]],Table3[],1,FALSE)</f>
        <v>#N/A</v>
      </c>
      <c r="AY127" s="5"/>
    </row>
    <row r="128" spans="1:51" hidden="1" x14ac:dyDescent="0.2">
      <c r="A128" s="7" t="s">
        <v>1293</v>
      </c>
      <c r="B128" s="1" t="s">
        <v>23</v>
      </c>
      <c r="C128" t="s">
        <v>30</v>
      </c>
      <c r="D128">
        <v>35</v>
      </c>
      <c r="E128">
        <v>26</v>
      </c>
      <c r="F128">
        <v>11</v>
      </c>
      <c r="G128">
        <v>8</v>
      </c>
      <c r="H128">
        <v>5</v>
      </c>
      <c r="I128">
        <v>8</v>
      </c>
      <c r="J128">
        <v>0</v>
      </c>
      <c r="K128" t="s">
        <v>539</v>
      </c>
      <c r="L128" t="e">
        <f>VLOOKUP(Table1[[#This Row],[Competence1]],[1]!Table3[#Data],2,FALSE)</f>
        <v>#N/A</v>
      </c>
      <c r="M128" t="e">
        <f>VLOOKUP(Table1[[#This Row],[Competence1]],[1]!Table3[#Data],3,FALSE)</f>
        <v>#N/A</v>
      </c>
      <c r="N128" s="1" t="e">
        <f>VLOOKUP(Table1[[#This Row],[Competence1]],[1]!Table3[#Data],4,FALSE)</f>
        <v>#N/A</v>
      </c>
      <c r="O128" t="e">
        <f>VLOOKUP(Table1[[#This Row],[Competence1]],[1]!Table3[#Data],5,FALSE)</f>
        <v>#N/A</v>
      </c>
      <c r="P128" s="5" t="e">
        <f>VLOOKUP(Table1[[#This Row],[Competence1]],[1]!Table3[#Data],6,FALSE)</f>
        <v>#N/A</v>
      </c>
      <c r="Q128" t="s">
        <v>516</v>
      </c>
      <c r="R128" t="str">
        <f>VLOOKUP(Table1[[#This Row],[Competence2]],[1]!Table3[#Data],2,FALSE)</f>
        <v>Normal</v>
      </c>
      <c r="S128" t="str">
        <f>VLOOKUP(Table1[[#This Row],[Competence2]],[1]!Table3[#Data],3,FALSE)</f>
        <v>Physique</v>
      </c>
      <c r="T128">
        <f>VLOOKUP(Table1[[#This Row],[Competence2]],[1]!Table3[#Data],4,FALSE)</f>
        <v>4</v>
      </c>
      <c r="U128">
        <f>VLOOKUP(Table1[[#This Row],[Competence2]],[1]!Table3[#Data],5,FALSE)</f>
        <v>6</v>
      </c>
      <c r="V128" s="5" t="str">
        <f>VLOOKUP(Table1[[#This Row],[Competence2]],[1]!Table3[#Data],6,FALSE)</f>
        <v>Le lanceur fonce sur l'ennemi si rapidement qu'on parvient à peine à le discerner. Frappe en priorité.</v>
      </c>
      <c r="W128" t="s">
        <v>1294</v>
      </c>
      <c r="X128" s="2">
        <v>1</v>
      </c>
      <c r="Y128" s="3" t="s">
        <v>1337</v>
      </c>
      <c r="Z128" s="2">
        <v>1</v>
      </c>
      <c r="AA128" s="2">
        <v>1</v>
      </c>
      <c r="AB128" s="2">
        <v>2</v>
      </c>
      <c r="AC128" s="2">
        <v>1</v>
      </c>
      <c r="AD128" s="2">
        <v>2</v>
      </c>
      <c r="AE128" s="2">
        <v>2</v>
      </c>
      <c r="AF128" s="3" t="s">
        <v>1336</v>
      </c>
      <c r="AG128" s="2">
        <v>1</v>
      </c>
      <c r="AH128" s="3" t="s">
        <v>1337</v>
      </c>
      <c r="AI128" s="2">
        <v>1</v>
      </c>
      <c r="AJ128" s="2">
        <v>1</v>
      </c>
      <c r="AK128" s="2">
        <v>4</v>
      </c>
      <c r="AL128" s="3">
        <v>0</v>
      </c>
      <c r="AM128" s="2">
        <v>1</v>
      </c>
      <c r="AN128" s="2">
        <v>1</v>
      </c>
      <c r="AO128" s="2">
        <v>2</v>
      </c>
      <c r="AP128" s="4" t="str">
        <f>IF(Table1[[#This Row],[Competence2]]="Empty","1-6","1-3")</f>
        <v>1-3</v>
      </c>
      <c r="AQ128" s="4" t="str">
        <f>IF(Table1[[#This Row],[Competence2]]="Empty","","4-6")</f>
        <v>4-6</v>
      </c>
      <c r="AR128" s="22" t="s">
        <v>2073</v>
      </c>
      <c r="AS128" s="5"/>
      <c r="AT128" s="5" t="s">
        <v>1603</v>
      </c>
      <c r="AU128" s="5">
        <v>123</v>
      </c>
      <c r="AV128" s="5" t="s">
        <v>1006</v>
      </c>
      <c r="AW128" s="5"/>
      <c r="AX128" s="5" t="e">
        <f>VLOOKUP(Table1[[#This Row],[Name]],Table3[],1,FALSE)</f>
        <v>#N/A</v>
      </c>
      <c r="AY128" s="5"/>
    </row>
    <row r="129" spans="1:51" hidden="1" x14ac:dyDescent="0.2">
      <c r="A129" s="7" t="s">
        <v>1295</v>
      </c>
      <c r="B129" s="1" t="s">
        <v>95</v>
      </c>
      <c r="C129" t="s">
        <v>25</v>
      </c>
      <c r="D129">
        <v>32</v>
      </c>
      <c r="E129">
        <v>23</v>
      </c>
      <c r="F129">
        <v>5</v>
      </c>
      <c r="G129">
        <v>3</v>
      </c>
      <c r="H129">
        <v>11</v>
      </c>
      <c r="I129">
        <v>9</v>
      </c>
      <c r="J129">
        <v>0</v>
      </c>
      <c r="K129" t="s">
        <v>1369</v>
      </c>
      <c r="L129" t="str">
        <f>VLOOKUP(Table1[[#This Row],[Competence1]],[1]!Table3[#Data],2,FALSE)</f>
        <v>Normal</v>
      </c>
      <c r="M129" t="str">
        <f>VLOOKUP(Table1[[#This Row],[Competence1]],[1]!Table3[#Data],3,FALSE)</f>
        <v>Physique</v>
      </c>
      <c r="N129" s="1">
        <f>VLOOKUP(Table1[[#This Row],[Competence1]],[1]!Table3[#Data],4,FALSE)</f>
        <v>4</v>
      </c>
      <c r="O129">
        <f>VLOOKUP(Table1[[#This Row],[Competence1]],[1]!Table3[#Data],5,FALSE)</f>
        <v>6</v>
      </c>
      <c r="P129" s="5" t="str">
        <f>VLOOKUP(Table1[[#This Row],[Competence1]],[1]!Table3[#Data],6,FALSE)</f>
        <v>Écrase l'ennemi avec les pattes avant ou la queue, par exemple.</v>
      </c>
      <c r="Q129" t="s">
        <v>1296</v>
      </c>
      <c r="R129" t="str">
        <f>VLOOKUP(Table1[[#This Row],[Competence2]],[1]!Table3[#Data],2,FALSE)</f>
        <v>Fee</v>
      </c>
      <c r="S129" t="str">
        <f>VLOOKUP(Table1[[#This Row],[Competence2]],[1]!Table3[#Data],3,FALSE)</f>
        <v>Special</v>
      </c>
      <c r="T129">
        <f>VLOOKUP(Table1[[#This Row],[Competence2]],[1]!Table3[#Data],4,FALSE)</f>
        <v>5</v>
      </c>
      <c r="U129">
        <f>VLOOKUP(Table1[[#This Row],[Competence2]],[1]!Table3[#Data],5,FALSE)</f>
        <v>6</v>
      </c>
      <c r="V129" s="5" t="str">
        <f>VLOOKUP(Table1[[#This Row],[Competence2]],[1]!Table3[#Data],6,FALSE)</f>
        <v>Aspire la force vitale de l'ennemi par un baiser. Rend au lanceur 75% des dégâts infligés.</v>
      </c>
      <c r="W129" t="s">
        <v>1297</v>
      </c>
      <c r="X129" s="3">
        <v>2</v>
      </c>
      <c r="Y129" s="2">
        <v>1</v>
      </c>
      <c r="Z129" s="2">
        <v>1</v>
      </c>
      <c r="AA129" s="3">
        <v>1</v>
      </c>
      <c r="AB129" s="2">
        <v>1</v>
      </c>
      <c r="AC129" s="2">
        <v>1</v>
      </c>
      <c r="AD129" s="3">
        <v>2</v>
      </c>
      <c r="AE129" s="3" t="s">
        <v>1336</v>
      </c>
      <c r="AF129" s="2">
        <v>2</v>
      </c>
      <c r="AG129" s="2">
        <v>1</v>
      </c>
      <c r="AH129" s="2">
        <v>1</v>
      </c>
      <c r="AI129" s="2">
        <v>1</v>
      </c>
      <c r="AJ129" s="3" t="s">
        <v>1336</v>
      </c>
      <c r="AK129" s="2">
        <v>2</v>
      </c>
      <c r="AL129" s="2">
        <v>1</v>
      </c>
      <c r="AM129" s="2">
        <v>2</v>
      </c>
      <c r="AN129" s="2">
        <v>2</v>
      </c>
      <c r="AO129" s="2">
        <v>1</v>
      </c>
      <c r="AP129" s="4" t="str">
        <f>IF(Table1[[#This Row],[Competence2]]="Empty","1-6","1-3")</f>
        <v>1-3</v>
      </c>
      <c r="AQ129" s="4" t="str">
        <f>IF(Table1[[#This Row],[Competence2]]="Empty","","4-6")</f>
        <v>4-6</v>
      </c>
      <c r="AR129" s="22" t="s">
        <v>2073</v>
      </c>
      <c r="AS129"/>
      <c r="AT129" s="5" t="s">
        <v>1604</v>
      </c>
      <c r="AU129" s="5">
        <v>124</v>
      </c>
      <c r="AV129" s="5" t="s">
        <v>1067</v>
      </c>
      <c r="AW129" s="5" t="b">
        <v>1</v>
      </c>
      <c r="AX129" s="5" t="e">
        <f>VLOOKUP(Table1[[#This Row],[Name]],Table3[],1,FALSE)</f>
        <v>#N/A</v>
      </c>
      <c r="AY129" s="5"/>
    </row>
    <row r="130" spans="1:51" hidden="1" x14ac:dyDescent="0.2">
      <c r="A130" s="7" t="s">
        <v>1298</v>
      </c>
      <c r="B130" s="1" t="s">
        <v>33</v>
      </c>
      <c r="C130" t="s">
        <v>33</v>
      </c>
      <c r="D130">
        <v>32</v>
      </c>
      <c r="E130">
        <v>26</v>
      </c>
      <c r="F130">
        <v>8</v>
      </c>
      <c r="G130">
        <v>5</v>
      </c>
      <c r="H130">
        <v>9</v>
      </c>
      <c r="I130">
        <v>8</v>
      </c>
      <c r="J130">
        <v>0</v>
      </c>
      <c r="K130" t="s">
        <v>516</v>
      </c>
      <c r="L130" t="str">
        <f>VLOOKUP(Table1[[#This Row],[Competence1]],[1]!Table3[#Data],2,FALSE)</f>
        <v>Normal</v>
      </c>
      <c r="M130" t="str">
        <f>VLOOKUP(Table1[[#This Row],[Competence1]],[1]!Table3[#Data],3,FALSE)</f>
        <v>Physique</v>
      </c>
      <c r="N130" s="1">
        <f>VLOOKUP(Table1[[#This Row],[Competence1]],[1]!Table3[#Data],4,FALSE)</f>
        <v>4</v>
      </c>
      <c r="O130">
        <f>VLOOKUP(Table1[[#This Row],[Competence1]],[1]!Table3[#Data],5,FALSE)</f>
        <v>6</v>
      </c>
      <c r="P130" s="5" t="str">
        <f>VLOOKUP(Table1[[#This Row],[Competence1]],[1]!Table3[#Data],6,FALSE)</f>
        <v>Le lanceur fonce sur l'ennemi si rapidement qu'on parvient à peine à le discerner. Frappe en priorité.</v>
      </c>
      <c r="Q130" t="s">
        <v>1346</v>
      </c>
      <c r="R130" t="str">
        <f>VLOOKUP(Table1[[#This Row],[Competence2]],[1]!Table3[#Data],2,FALSE)</f>
        <v>Normal</v>
      </c>
      <c r="S130" t="str">
        <f>VLOOKUP(Table1[[#This Row],[Competence2]],[1]!Table3[#Data],3,FALSE)</f>
        <v>Statut</v>
      </c>
      <c r="T130">
        <f>VLOOKUP(Table1[[#This Row],[Competence2]],[1]!Table3[#Data],4,FALSE)</f>
        <v>0</v>
      </c>
      <c r="U130">
        <f>VLOOKUP(Table1[[#This Row],[Competence2]],[1]!Table3[#Data],5,FALSE)</f>
        <v>6</v>
      </c>
      <c r="V130" s="5" t="str">
        <f>VLOOKUP(Table1[[#This Row],[Competence2]],[1]!Table3[#Data],6,FALSE)</f>
        <v>Le lanceur fait les gros yeux à l'ennemi pour l'intimider et baisser sa Défense de 1 niveau.</v>
      </c>
      <c r="W130" t="s">
        <v>1299</v>
      </c>
      <c r="X130" s="3" t="s">
        <v>1336</v>
      </c>
      <c r="Y130" s="2">
        <v>1</v>
      </c>
      <c r="Z130" s="2">
        <v>1</v>
      </c>
      <c r="AA130" s="3">
        <v>1</v>
      </c>
      <c r="AB130" s="3" t="s">
        <v>1336</v>
      </c>
      <c r="AC130" s="2">
        <v>1</v>
      </c>
      <c r="AD130" s="3">
        <v>1</v>
      </c>
      <c r="AE130" s="3">
        <v>1</v>
      </c>
      <c r="AF130" s="2">
        <v>1</v>
      </c>
      <c r="AG130" s="2">
        <v>1</v>
      </c>
      <c r="AH130" s="2">
        <v>1</v>
      </c>
      <c r="AI130" s="2">
        <v>1</v>
      </c>
      <c r="AJ130" s="2">
        <v>1</v>
      </c>
      <c r="AK130" s="2">
        <v>1</v>
      </c>
      <c r="AL130" s="2">
        <v>2</v>
      </c>
      <c r="AM130" s="2">
        <v>1</v>
      </c>
      <c r="AN130" s="2">
        <v>1</v>
      </c>
      <c r="AO130" s="3" t="s">
        <v>1336</v>
      </c>
      <c r="AP130" s="4" t="str">
        <f>IF(Table1[[#This Row],[Competence2]]="Empty","1-6","1-3")</f>
        <v>1-3</v>
      </c>
      <c r="AQ130" s="4" t="str">
        <f>IF(Table1[[#This Row],[Competence2]]="Empty","","4-6")</f>
        <v>4-6</v>
      </c>
      <c r="AR130" t="s">
        <v>1454</v>
      </c>
      <c r="AS130" t="s">
        <v>1300</v>
      </c>
      <c r="AT130" s="5" t="s">
        <v>1605</v>
      </c>
      <c r="AU130" s="5">
        <v>125</v>
      </c>
      <c r="AV130" s="5" t="s">
        <v>1488</v>
      </c>
      <c r="AW130" s="5" t="b">
        <v>1</v>
      </c>
      <c r="AX130" s="5" t="e">
        <f>VLOOKUP(Table1[[#This Row],[Name]],Table3[],1,FALSE)</f>
        <v>#N/A</v>
      </c>
      <c r="AY130" s="5"/>
    </row>
    <row r="131" spans="1:51" hidden="1" x14ac:dyDescent="0.2">
      <c r="A131" s="7" t="s">
        <v>1300</v>
      </c>
      <c r="B131" s="1" t="s">
        <v>15</v>
      </c>
      <c r="C131" t="s">
        <v>15</v>
      </c>
      <c r="D131">
        <v>32</v>
      </c>
      <c r="E131">
        <v>23</v>
      </c>
      <c r="F131">
        <v>9</v>
      </c>
      <c r="G131">
        <v>5</v>
      </c>
      <c r="H131">
        <v>10</v>
      </c>
      <c r="I131">
        <v>8</v>
      </c>
      <c r="J131">
        <v>0</v>
      </c>
      <c r="K131" t="s">
        <v>1406</v>
      </c>
      <c r="L131" t="str">
        <f>VLOOKUP(Table1[[#This Row],[Competence1]],[1]!Table3[#Data],2,FALSE)</f>
        <v>Poison</v>
      </c>
      <c r="M131" t="str">
        <f>VLOOKUP(Table1[[#This Row],[Competence1]],[1]!Table3[#Data],3,FALSE)</f>
        <v>Special</v>
      </c>
      <c r="N131" s="1">
        <f>VLOOKUP(Table1[[#This Row],[Competence1]],[1]!Table3[#Data],4,FALSE)</f>
        <v>3</v>
      </c>
      <c r="O131">
        <f>VLOOKUP(Table1[[#This Row],[Competence1]],[1]!Table3[#Data],5,FALSE)</f>
        <v>2</v>
      </c>
      <c r="P131" s="5" t="str">
        <f>VLOOKUP(Table1[[#This Row],[Competence1]],[1]!Table3[#Data],6,FALSE)</f>
        <v>Inflige des degats et empoisonne avec une precision de 2 lui faisant perdre 6 PV chaque tour.</v>
      </c>
      <c r="Q131" t="s">
        <v>1346</v>
      </c>
      <c r="R131" t="str">
        <f>VLOOKUP(Table1[[#This Row],[Competence2]],[1]!Table3[#Data],2,FALSE)</f>
        <v>Normal</v>
      </c>
      <c r="S131" t="str">
        <f>VLOOKUP(Table1[[#This Row],[Competence2]],[1]!Table3[#Data],3,FALSE)</f>
        <v>Statut</v>
      </c>
      <c r="T131">
        <f>VLOOKUP(Table1[[#This Row],[Competence2]],[1]!Table3[#Data],4,FALSE)</f>
        <v>0</v>
      </c>
      <c r="U131">
        <f>VLOOKUP(Table1[[#This Row],[Competence2]],[1]!Table3[#Data],5,FALSE)</f>
        <v>6</v>
      </c>
      <c r="V131" s="5" t="str">
        <f>VLOOKUP(Table1[[#This Row],[Competence2]],[1]!Table3[#Data],6,FALSE)</f>
        <v>Le lanceur fait les gros yeux à l'ennemi pour l'intimider et baisser sa Défense de 1 niveau.</v>
      </c>
      <c r="W131" t="s">
        <v>1301</v>
      </c>
      <c r="X131" s="3" t="s">
        <v>1336</v>
      </c>
      <c r="Y131" s="3">
        <v>1</v>
      </c>
      <c r="Z131" s="2">
        <v>1</v>
      </c>
      <c r="AA131" s="3">
        <v>2</v>
      </c>
      <c r="AB131" s="2">
        <v>1</v>
      </c>
      <c r="AC131" s="3" t="s">
        <v>1336</v>
      </c>
      <c r="AD131" s="3" t="s">
        <v>1336</v>
      </c>
      <c r="AE131" s="3" t="s">
        <v>1336</v>
      </c>
      <c r="AF131" s="3" t="s">
        <v>1336</v>
      </c>
      <c r="AG131" s="2">
        <v>1</v>
      </c>
      <c r="AH131" s="3" t="s">
        <v>1336</v>
      </c>
      <c r="AI131" s="2">
        <v>1</v>
      </c>
      <c r="AJ131" s="2">
        <v>1</v>
      </c>
      <c r="AK131" s="2">
        <v>2</v>
      </c>
      <c r="AL131" s="2">
        <v>2</v>
      </c>
      <c r="AM131" s="2">
        <v>1</v>
      </c>
      <c r="AN131" s="2">
        <v>1</v>
      </c>
      <c r="AO131" s="2">
        <v>1</v>
      </c>
      <c r="AP131" s="4" t="str">
        <f>IF(Table1[[#This Row],[Competence2]]="Empty","1-6","1-3")</f>
        <v>1-3</v>
      </c>
      <c r="AQ131" s="4" t="str">
        <f>IF(Table1[[#This Row],[Competence2]]="Empty","","4-6")</f>
        <v>4-6</v>
      </c>
      <c r="AR131" s="22" t="s">
        <v>2073</v>
      </c>
      <c r="AS131" s="5"/>
      <c r="AT131" s="5" t="s">
        <v>1606</v>
      </c>
      <c r="AU131" s="5">
        <v>126</v>
      </c>
      <c r="AV131" s="5" t="s">
        <v>1002</v>
      </c>
      <c r="AW131" s="5"/>
      <c r="AX131" s="5" t="e">
        <f>VLOOKUP(Table1[[#This Row],[Name]],Table3[],1,FALSE)</f>
        <v>#N/A</v>
      </c>
      <c r="AY131" s="5"/>
    </row>
    <row r="132" spans="1:51" hidden="1" x14ac:dyDescent="0.2">
      <c r="A132" s="7" t="s">
        <v>1302</v>
      </c>
      <c r="B132" s="1" t="s">
        <v>23</v>
      </c>
      <c r="C132" t="s">
        <v>23</v>
      </c>
      <c r="D132">
        <v>32</v>
      </c>
      <c r="E132">
        <v>21</v>
      </c>
      <c r="F132">
        <v>12</v>
      </c>
      <c r="G132">
        <v>10</v>
      </c>
      <c r="H132">
        <v>5</v>
      </c>
      <c r="I132">
        <v>7</v>
      </c>
      <c r="J132">
        <v>0</v>
      </c>
      <c r="K132" t="s">
        <v>517</v>
      </c>
      <c r="L132" t="str">
        <f>VLOOKUP(Table1[[#This Row],[Competence1]],[1]!Table3[#Data],2,FALSE)</f>
        <v>Normal</v>
      </c>
      <c r="M132" t="str">
        <f>VLOOKUP(Table1[[#This Row],[Competence1]],[1]!Table3[#Data],3,FALSE)</f>
        <v>Physique</v>
      </c>
      <c r="N132" s="1">
        <f>VLOOKUP(Table1[[#This Row],[Competence1]],[1]!Table3[#Data],4,FALSE)</f>
        <v>6</v>
      </c>
      <c r="O132">
        <f>VLOOKUP(Table1[[#This Row],[Competence1]],[1]!Table3[#Data],5,FALSE)</f>
        <v>6</v>
      </c>
      <c r="P132" s="5" t="str">
        <f>VLOOKUP(Table1[[#This Row],[Competence1]],[1]!Table3[#Data],6,FALSE)</f>
        <v>L'ennemi est attrapé et compressé par les côtés.</v>
      </c>
      <c r="Q132" t="s">
        <v>1360</v>
      </c>
      <c r="R132" t="e">
        <f>VLOOKUP(Table1[[#This Row],[Competence2]],[1]!Table3[#Data],2,FALSE)</f>
        <v>#N/A</v>
      </c>
      <c r="S132" t="e">
        <f>VLOOKUP(Table1[[#This Row],[Competence2]],[1]!Table3[#Data],3,FALSE)</f>
        <v>#N/A</v>
      </c>
      <c r="T132" t="e">
        <f>VLOOKUP(Table1[[#This Row],[Competence2]],[1]!Table3[#Data],4,FALSE)</f>
        <v>#N/A</v>
      </c>
      <c r="U132" t="e">
        <f>VLOOKUP(Table1[[#This Row],[Competence2]],[1]!Table3[#Data],5,FALSE)</f>
        <v>#N/A</v>
      </c>
      <c r="V132" s="5" t="e">
        <f>VLOOKUP(Table1[[#This Row],[Competence2]],[1]!Table3[#Data],6,FALSE)</f>
        <v>#N/A</v>
      </c>
      <c r="W132" t="s">
        <v>1303</v>
      </c>
      <c r="X132" s="2">
        <v>1</v>
      </c>
      <c r="Y132" s="3" t="s">
        <v>1336</v>
      </c>
      <c r="Z132" s="2">
        <v>1</v>
      </c>
      <c r="AA132" s="3">
        <v>1</v>
      </c>
      <c r="AB132" s="2">
        <v>1</v>
      </c>
      <c r="AC132" s="2">
        <v>1</v>
      </c>
      <c r="AD132" s="2">
        <v>2</v>
      </c>
      <c r="AE132" s="3">
        <v>1</v>
      </c>
      <c r="AF132" s="2">
        <v>1</v>
      </c>
      <c r="AG132" s="2">
        <v>1</v>
      </c>
      <c r="AH132" s="3" t="s">
        <v>1336</v>
      </c>
      <c r="AI132" s="2">
        <v>1</v>
      </c>
      <c r="AJ132" s="2">
        <v>1</v>
      </c>
      <c r="AK132" s="2">
        <v>2</v>
      </c>
      <c r="AL132" s="3" t="s">
        <v>1336</v>
      </c>
      <c r="AM132" s="2">
        <v>1</v>
      </c>
      <c r="AN132" s="2">
        <v>1</v>
      </c>
      <c r="AO132" s="2">
        <v>2</v>
      </c>
      <c r="AP132" s="4" t="str">
        <f>IF(Table1[[#This Row],[Competence2]]="Empty","1-6","1-3")</f>
        <v>1-3</v>
      </c>
      <c r="AQ132" s="4" t="str">
        <f>IF(Table1[[#This Row],[Competence2]]="Empty","","4-6")</f>
        <v>4-6</v>
      </c>
      <c r="AR132" s="22" t="s">
        <v>2073</v>
      </c>
      <c r="AS132" s="5"/>
      <c r="AT132" s="5" t="s">
        <v>1607</v>
      </c>
      <c r="AU132" s="5">
        <v>127</v>
      </c>
      <c r="AV132" s="5" t="s">
        <v>1004</v>
      </c>
      <c r="AW132" s="5"/>
      <c r="AX132" s="5" t="e">
        <f>VLOOKUP(Table1[[#This Row],[Name]],Table3[],1,FALSE)</f>
        <v>#N/A</v>
      </c>
      <c r="AY132" s="5"/>
    </row>
    <row r="133" spans="1:51" hidden="1" x14ac:dyDescent="0.2">
      <c r="A133" s="7" t="s">
        <v>1304</v>
      </c>
      <c r="B133" s="1" t="s">
        <v>36</v>
      </c>
      <c r="C133" t="s">
        <v>36</v>
      </c>
      <c r="D133">
        <v>37</v>
      </c>
      <c r="E133">
        <v>27</v>
      </c>
      <c r="F133">
        <v>10</v>
      </c>
      <c r="G133">
        <v>9</v>
      </c>
      <c r="H133">
        <v>4</v>
      </c>
      <c r="I133">
        <v>7</v>
      </c>
      <c r="J133">
        <v>0</v>
      </c>
      <c r="K133" t="s">
        <v>584</v>
      </c>
      <c r="L133" t="str">
        <f>VLOOKUP(Table1[[#This Row],[Competence1]],[1]!Table3[#Data],2,FALSE)</f>
        <v>Normal</v>
      </c>
      <c r="M133" t="str">
        <f>VLOOKUP(Table1[[#This Row],[Competence1]],[1]!Table3[#Data],3,FALSE)</f>
        <v>Physique</v>
      </c>
      <c r="N133" s="1">
        <f>VLOOKUP(Table1[[#This Row],[Competence1]],[1]!Table3[#Data],4,FALSE)</f>
        <v>4</v>
      </c>
      <c r="O133">
        <f>VLOOKUP(Table1[[#This Row],[Competence1]],[1]!Table3[#Data],5,FALSE)</f>
        <v>6</v>
      </c>
      <c r="P133" s="5" t="str">
        <f>VLOOKUP(Table1[[#This Row],[Competence1]],[1]!Table3[#Data],6,FALSE)</f>
        <v>Le lanceur charge l'ennemi et le percute de tout son poids.</v>
      </c>
      <c r="Q133" t="s">
        <v>536</v>
      </c>
      <c r="R133" t="str">
        <f>VLOOKUP(Table1[[#This Row],[Competence2]],[1]!Table3[#Data],2,FALSE)</f>
        <v>Normal</v>
      </c>
      <c r="S133" t="str">
        <f>VLOOKUP(Table1[[#This Row],[Competence2]],[1]!Table3[#Data],3,FALSE)</f>
        <v>Statut</v>
      </c>
      <c r="T133">
        <f>VLOOKUP(Table1[[#This Row],[Competence2]],[1]!Table3[#Data],4,FALSE)</f>
        <v>0</v>
      </c>
      <c r="U133">
        <f>VLOOKUP(Table1[[#This Row],[Competence2]],[1]!Table3[#Data],5,FALSE)</f>
        <v>6</v>
      </c>
      <c r="V133" s="5" t="str">
        <f>VLOOKUP(Table1[[#This Row],[Competence2]],[1]!Table3[#Data],6,FALSE)</f>
        <v>Le lanceur remue son adorable queue pour tromper la vigilance de l'ennemi et baisser sa Défense de 1 niveau.</v>
      </c>
      <c r="W133" t="s">
        <v>1305</v>
      </c>
      <c r="X133" s="2">
        <v>1</v>
      </c>
      <c r="Y133" s="2">
        <v>2</v>
      </c>
      <c r="Z133" s="2">
        <v>1</v>
      </c>
      <c r="AA133" s="2">
        <v>1</v>
      </c>
      <c r="AB133" s="2">
        <v>1</v>
      </c>
      <c r="AC133" s="2">
        <v>1</v>
      </c>
      <c r="AD133" s="2">
        <v>1</v>
      </c>
      <c r="AE133" s="2">
        <v>1</v>
      </c>
      <c r="AF133" s="2">
        <v>1</v>
      </c>
      <c r="AG133" s="2">
        <v>1</v>
      </c>
      <c r="AH133" s="2">
        <v>1</v>
      </c>
      <c r="AI133" s="3">
        <v>1</v>
      </c>
      <c r="AJ133" s="3">
        <v>1</v>
      </c>
      <c r="AK133" s="2">
        <v>1</v>
      </c>
      <c r="AL133" s="3">
        <v>1</v>
      </c>
      <c r="AM133" s="2">
        <v>0</v>
      </c>
      <c r="AN133" s="3">
        <v>1</v>
      </c>
      <c r="AO133" s="2">
        <v>1</v>
      </c>
      <c r="AP133" s="4" t="str">
        <f>IF(Table1[[#This Row],[Competence2]]="Empty","1-6","1-3")</f>
        <v>1-3</v>
      </c>
      <c r="AQ133" s="4" t="str">
        <f>IF(Table1[[#This Row],[Competence2]]="Empty","","4-6")</f>
        <v>4-6</v>
      </c>
      <c r="AR133" s="22" t="s">
        <v>2073</v>
      </c>
      <c r="AS133"/>
      <c r="AT133" s="5" t="s">
        <v>1608</v>
      </c>
      <c r="AU133" s="5">
        <v>128</v>
      </c>
      <c r="AV133" s="5" t="s">
        <v>1010</v>
      </c>
      <c r="AW133" s="5" t="b">
        <v>1</v>
      </c>
      <c r="AX133" s="5" t="e">
        <f>VLOOKUP(Table1[[#This Row],[Name]],Table3[],1,FALSE)</f>
        <v>#N/A</v>
      </c>
      <c r="AY133" s="5"/>
    </row>
    <row r="134" spans="1:51" hidden="1" x14ac:dyDescent="0.2">
      <c r="A134" s="7" t="s">
        <v>170</v>
      </c>
      <c r="B134" s="1" t="s">
        <v>19</v>
      </c>
      <c r="C134" t="s">
        <v>19</v>
      </c>
      <c r="D134">
        <v>10</v>
      </c>
      <c r="E134">
        <v>20</v>
      </c>
      <c r="F134">
        <v>1</v>
      </c>
      <c r="G134">
        <v>5</v>
      </c>
      <c r="H134">
        <v>1</v>
      </c>
      <c r="I134">
        <v>2</v>
      </c>
      <c r="J134">
        <v>5</v>
      </c>
      <c r="K134" t="s">
        <v>571</v>
      </c>
      <c r="L134" t="str">
        <f>VLOOKUP(Table1[[#This Row],[Competence1]],[1]!Table3[#Data],2,FALSE)</f>
        <v>Normal</v>
      </c>
      <c r="M134" t="str">
        <f>VLOOKUP(Table1[[#This Row],[Competence1]],[1]!Table3[#Data],3,FALSE)</f>
        <v>Statut</v>
      </c>
      <c r="N134" s="1">
        <f>VLOOKUP(Table1[[#This Row],[Competence1]],[1]!Table3[#Data],4,FALSE)</f>
        <v>0</v>
      </c>
      <c r="O134">
        <f>VLOOKUP(Table1[[#This Row],[Competence1]],[1]!Table3[#Data],5,FALSE)</f>
        <v>0</v>
      </c>
      <c r="P134" s="5" t="str">
        <f>VLOOKUP(Table1[[#This Row],[Competence1]],[1]!Table3[#Data],6,FALSE)</f>
        <v>Le lanceur barbote et éclabousse les environs. Cette capacité n’a aucun effet.</v>
      </c>
      <c r="Q134" t="s">
        <v>1129</v>
      </c>
      <c r="R134">
        <f>VLOOKUP(Table1[[#This Row],[Competence2]],[1]!Table3[#Data],2,FALSE)</f>
        <v>0</v>
      </c>
      <c r="S134">
        <f>VLOOKUP(Table1[[#This Row],[Competence2]],[1]!Table3[#Data],3,FALSE)</f>
        <v>0</v>
      </c>
      <c r="T134">
        <f>VLOOKUP(Table1[[#This Row],[Competence2]],[1]!Table3[#Data],4,FALSE)</f>
        <v>0</v>
      </c>
      <c r="U134">
        <f>VLOOKUP(Table1[[#This Row],[Competence2]],[1]!Table3[#Data],5,FALSE)</f>
        <v>0</v>
      </c>
      <c r="V134" s="5">
        <f>VLOOKUP(Table1[[#This Row],[Competence2]],[1]!Table3[#Data],6,FALSE)</f>
        <v>0</v>
      </c>
      <c r="W134" t="s">
        <v>745</v>
      </c>
      <c r="X134" s="3" t="s">
        <v>1336</v>
      </c>
      <c r="Y134" s="2">
        <v>1</v>
      </c>
      <c r="Z134" s="2">
        <v>1</v>
      </c>
      <c r="AA134" s="3" t="s">
        <v>1336</v>
      </c>
      <c r="AB134" s="2">
        <v>2</v>
      </c>
      <c r="AC134" s="2">
        <v>1</v>
      </c>
      <c r="AD134" s="3" t="s">
        <v>1336</v>
      </c>
      <c r="AE134" s="3" t="s">
        <v>1336</v>
      </c>
      <c r="AF134" s="2">
        <v>1</v>
      </c>
      <c r="AG134" s="3">
        <v>1</v>
      </c>
      <c r="AH134" s="2">
        <v>2</v>
      </c>
      <c r="AI134" s="3">
        <v>1</v>
      </c>
      <c r="AJ134" s="2">
        <v>1</v>
      </c>
      <c r="AK134" s="2">
        <v>1</v>
      </c>
      <c r="AL134" s="2">
        <v>1</v>
      </c>
      <c r="AM134" s="2">
        <v>1</v>
      </c>
      <c r="AN134" s="2">
        <v>1</v>
      </c>
      <c r="AO134" s="3">
        <v>1</v>
      </c>
      <c r="AP134" s="4" t="str">
        <f>IF(Table1[[#This Row],[Competence2]]="Empty","1-6","1-3")</f>
        <v>1-6</v>
      </c>
      <c r="AQ134" s="4" t="str">
        <f>IF(Table1[[#This Row],[Competence2]]="Empty","","4-6")</f>
        <v/>
      </c>
      <c r="AR134" s="5" t="s">
        <v>1435</v>
      </c>
      <c r="AS134" s="5" t="s">
        <v>171</v>
      </c>
      <c r="AT134" s="5" t="s">
        <v>1609</v>
      </c>
      <c r="AU134" s="5">
        <v>129</v>
      </c>
      <c r="AV134" s="5" t="s">
        <v>1003</v>
      </c>
      <c r="AW134" s="5"/>
      <c r="AX134" s="5" t="e">
        <f>VLOOKUP(Table1[[#This Row],[Name]],Table3[],1,FALSE)</f>
        <v>#N/A</v>
      </c>
      <c r="AY134" s="5"/>
    </row>
    <row r="135" spans="1:51" hidden="1" x14ac:dyDescent="0.2">
      <c r="A135" s="7" t="s">
        <v>171</v>
      </c>
      <c r="B135" s="1" t="s">
        <v>19</v>
      </c>
      <c r="C135" t="s">
        <v>30</v>
      </c>
      <c r="D135">
        <v>47</v>
      </c>
      <c r="E135">
        <v>20</v>
      </c>
      <c r="F135">
        <v>12</v>
      </c>
      <c r="G135">
        <v>7</v>
      </c>
      <c r="H135">
        <v>6</v>
      </c>
      <c r="I135">
        <v>10</v>
      </c>
      <c r="J135">
        <v>0</v>
      </c>
      <c r="K135" t="s">
        <v>1115</v>
      </c>
      <c r="L135" t="str">
        <f>VLOOKUP(Table1[[#This Row],[Competence1]],[1]!Table3[#Data],2,FALSE)</f>
        <v>Tenebres</v>
      </c>
      <c r="M135" t="str">
        <f>VLOOKUP(Table1[[#This Row],[Competence1]],[1]!Table3[#Data],3,FALSE)</f>
        <v>Physique</v>
      </c>
      <c r="N135" s="1">
        <f>VLOOKUP(Table1[[#This Row],[Competence1]],[1]!Table3[#Data],4,FALSE)</f>
        <v>6</v>
      </c>
      <c r="O135">
        <f>VLOOKUP(Table1[[#This Row],[Competence1]],[1]!Table3[#Data],5,FALSE)</f>
        <v>6</v>
      </c>
      <c r="P135" s="5" t="str">
        <f>VLOOKUP(Table1[[#This Row],[Competence1]],[1]!Table3[#Data],6,FALSE)</f>
        <v>Morsure inflige des dégâts et apeure avec une precision de 2 empechant l'adversaire d'attaquer ce tour.</v>
      </c>
      <c r="Q135" t="s">
        <v>534</v>
      </c>
      <c r="R135" t="e">
        <f>VLOOKUP(Table1[[#This Row],[Competence2]],[1]!Table3[#Data],2,FALSE)</f>
        <v>#N/A</v>
      </c>
      <c r="S135" t="e">
        <f>VLOOKUP(Table1[[#This Row],[Competence2]],[1]!Table3[#Data],3,FALSE)</f>
        <v>#N/A</v>
      </c>
      <c r="T135" t="e">
        <f>VLOOKUP(Table1[[#This Row],[Competence2]],[1]!Table3[#Data],4,FALSE)</f>
        <v>#N/A</v>
      </c>
      <c r="U135" t="e">
        <f>VLOOKUP(Table1[[#This Row],[Competence2]],[1]!Table3[#Data],5,FALSE)</f>
        <v>#N/A</v>
      </c>
      <c r="V135" s="5" t="e">
        <f>VLOOKUP(Table1[[#This Row],[Competence2]],[1]!Table3[#Data],6,FALSE)</f>
        <v>#N/A</v>
      </c>
      <c r="W135" t="s">
        <v>746</v>
      </c>
      <c r="X135" s="3" t="s">
        <v>1336</v>
      </c>
      <c r="Y135" s="3" t="s">
        <v>1336</v>
      </c>
      <c r="Z135" s="2">
        <v>1</v>
      </c>
      <c r="AA135" s="3" t="s">
        <v>1336</v>
      </c>
      <c r="AB135" s="2">
        <v>4</v>
      </c>
      <c r="AC135" s="2">
        <v>1</v>
      </c>
      <c r="AD135" s="3" t="s">
        <v>1336</v>
      </c>
      <c r="AE135" s="3">
        <v>1</v>
      </c>
      <c r="AF135" s="3" t="s">
        <v>1336</v>
      </c>
      <c r="AG135" s="3">
        <v>1</v>
      </c>
      <c r="AH135" s="2">
        <v>1</v>
      </c>
      <c r="AI135" s="3">
        <v>1</v>
      </c>
      <c r="AJ135" s="2">
        <v>1</v>
      </c>
      <c r="AK135" s="2">
        <v>2</v>
      </c>
      <c r="AL135" s="2">
        <v>0</v>
      </c>
      <c r="AM135" s="2">
        <v>1</v>
      </c>
      <c r="AN135" s="2">
        <v>1</v>
      </c>
      <c r="AO135" s="3">
        <v>1</v>
      </c>
      <c r="AP135" s="4" t="str">
        <f>IF(Table1[[#This Row],[Competence2]]="Empty","1-6","1-3")</f>
        <v>1-3</v>
      </c>
      <c r="AQ135" s="4" t="str">
        <f>IF(Table1[[#This Row],[Competence2]]="Empty","","4-6")</f>
        <v>4-6</v>
      </c>
      <c r="AR135" s="22" t="s">
        <v>2073</v>
      </c>
      <c r="AS135" s="5"/>
      <c r="AT135" s="5" t="s">
        <v>1610</v>
      </c>
      <c r="AU135" s="5">
        <v>130</v>
      </c>
      <c r="AV135" s="5" t="s">
        <v>1015</v>
      </c>
      <c r="AW135" s="5"/>
      <c r="AX135" s="5" t="e">
        <f>VLOOKUP(Table1[[#This Row],[Name]],Table3[],1,FALSE)</f>
        <v>#N/A</v>
      </c>
      <c r="AY135" s="5"/>
    </row>
    <row r="136" spans="1:51" x14ac:dyDescent="0.2">
      <c r="A136" s="7" t="s">
        <v>387</v>
      </c>
      <c r="B136" s="1" t="s">
        <v>19</v>
      </c>
      <c r="C136" t="s">
        <v>95</v>
      </c>
      <c r="D136">
        <v>65</v>
      </c>
      <c r="E136">
        <v>15</v>
      </c>
      <c r="F136">
        <v>8</v>
      </c>
      <c r="G136">
        <v>8</v>
      </c>
      <c r="H136">
        <v>8</v>
      </c>
      <c r="I136">
        <v>9</v>
      </c>
      <c r="J136">
        <v>0</v>
      </c>
      <c r="K136" t="s">
        <v>535</v>
      </c>
      <c r="L136" t="str">
        <f>VLOOKUP(Table1[[#This Row],[Competence1]],[1]!Table3[#Data],2,FALSE)</f>
        <v>Normal</v>
      </c>
      <c r="M136" t="str">
        <f>VLOOKUP(Table1[[#This Row],[Competence1]],[1]!Table3[#Data],3,FALSE)</f>
        <v>Statut</v>
      </c>
      <c r="N136" s="1">
        <f>VLOOKUP(Table1[[#This Row],[Competence1]],[1]!Table3[#Data],4,FALSE)</f>
        <v>0</v>
      </c>
      <c r="O136">
        <f>VLOOKUP(Table1[[#This Row],[Competence1]],[1]!Table3[#Data],5,FALSE)</f>
        <v>1</v>
      </c>
      <c r="P136" s="5" t="str">
        <f>VLOOKUP(Table1[[#This Row],[Competence1]],[1]!Table3[#Data],6,FALSE)</f>
        <v>Une berceuse plonge l'ennemi dans un profond sommeil. Endormi, le pokemon ne peut attaquer pendant 2 tours.</v>
      </c>
      <c r="Q136" t="s">
        <v>2042</v>
      </c>
      <c r="R136" t="str">
        <f>VLOOKUP(Table1[[#This Row],[Competence2]],[1]!Table3[#Data],2,FALSE)</f>
        <v>Eau</v>
      </c>
      <c r="S136" t="str">
        <f>VLOOKUP(Table1[[#This Row],[Competence2]],[1]!Table3[#Data],3,FALSE)</f>
        <v>Special</v>
      </c>
      <c r="T136">
        <f>VLOOKUP(Table1[[#This Row],[Competence2]],[1]!Table3[#Data],4,FALSE)</f>
        <v>9</v>
      </c>
      <c r="U136">
        <f>VLOOKUP(Table1[[#This Row],[Competence2]],[1]!Table3[#Data],5,FALSE)</f>
        <v>6</v>
      </c>
      <c r="V136" s="5" t="str">
        <f>VLOOKUP(Table1[[#This Row],[Competence2]],[1]!Table3[#Data],6,FALSE)</f>
        <v>Cree une gigantesque vague qui emporte tous les pokemons.</v>
      </c>
      <c r="W136" t="s">
        <v>961</v>
      </c>
      <c r="X136" s="3">
        <v>1</v>
      </c>
      <c r="Y136" s="2">
        <v>2</v>
      </c>
      <c r="Z136" s="2">
        <v>1</v>
      </c>
      <c r="AA136" s="3" t="s">
        <v>1336</v>
      </c>
      <c r="AB136" s="3">
        <v>2</v>
      </c>
      <c r="AC136" s="2">
        <v>1</v>
      </c>
      <c r="AD136" s="3">
        <v>1</v>
      </c>
      <c r="AE136" s="3" t="s">
        <v>1337</v>
      </c>
      <c r="AF136" s="2">
        <v>1</v>
      </c>
      <c r="AG136" s="3">
        <v>1</v>
      </c>
      <c r="AH136" s="2">
        <v>2</v>
      </c>
      <c r="AI136" s="3">
        <v>1</v>
      </c>
      <c r="AJ136" s="2">
        <v>1</v>
      </c>
      <c r="AK136" s="2">
        <v>2</v>
      </c>
      <c r="AL136" s="2">
        <v>1</v>
      </c>
      <c r="AM136" s="2">
        <v>1</v>
      </c>
      <c r="AN136" s="2">
        <v>1</v>
      </c>
      <c r="AO136" s="3">
        <v>1</v>
      </c>
      <c r="AP136" s="4" t="str">
        <f>IF(Table1[[#This Row],[Competence2]]="Empty","1-6","1-3")</f>
        <v>1-3</v>
      </c>
      <c r="AQ136" s="4" t="str">
        <f>IF(Table1[[#This Row],[Competence2]]="Empty","","4-6")</f>
        <v>4-6</v>
      </c>
      <c r="AR136" s="22" t="s">
        <v>2073</v>
      </c>
      <c r="AS136"/>
      <c r="AT136" s="5" t="s">
        <v>1611</v>
      </c>
      <c r="AU136" s="5">
        <v>131</v>
      </c>
      <c r="AV136" s="5" t="s">
        <v>1038</v>
      </c>
      <c r="AW136" s="5">
        <v>0</v>
      </c>
      <c r="AX136" s="5" t="str">
        <f>VLOOKUP(Table1[[#This Row],[Name]],Table3[],1,FALSE)</f>
        <v>Lokhlass</v>
      </c>
      <c r="AY136" s="5"/>
    </row>
    <row r="137" spans="1:51" hidden="1" x14ac:dyDescent="0.2">
      <c r="A137" s="7" t="s">
        <v>1339</v>
      </c>
      <c r="B137" s="1" t="s">
        <v>36</v>
      </c>
      <c r="C137" t="s">
        <v>36</v>
      </c>
      <c r="D137">
        <v>24</v>
      </c>
      <c r="E137">
        <v>12</v>
      </c>
      <c r="F137">
        <v>4</v>
      </c>
      <c r="G137">
        <v>4</v>
      </c>
      <c r="H137">
        <v>4</v>
      </c>
      <c r="I137">
        <v>4</v>
      </c>
      <c r="J137">
        <v>0</v>
      </c>
      <c r="K137" t="s">
        <v>1340</v>
      </c>
      <c r="L137" t="e">
        <f>VLOOKUP(Table1[[#This Row],[Competence1]],[1]!Table3[#Data],2,FALSE)</f>
        <v>#N/A</v>
      </c>
      <c r="M137" t="e">
        <f>VLOOKUP(Table1[[#This Row],[Competence1]],[1]!Table3[#Data],3,FALSE)</f>
        <v>#N/A</v>
      </c>
      <c r="N137" s="1" t="e">
        <f>VLOOKUP(Table1[[#This Row],[Competence1]],[1]!Table3[#Data],4,FALSE)</f>
        <v>#N/A</v>
      </c>
      <c r="O137" t="e">
        <f>VLOOKUP(Table1[[#This Row],[Competence1]],[1]!Table3[#Data],5,FALSE)</f>
        <v>#N/A</v>
      </c>
      <c r="P137" s="5" t="e">
        <f>VLOOKUP(Table1[[#This Row],[Competence1]],[1]!Table3[#Data],6,FALSE)</f>
        <v>#N/A</v>
      </c>
      <c r="Q137" t="s">
        <v>1129</v>
      </c>
      <c r="R137">
        <f>VLOOKUP(Table1[[#This Row],[Competence2]],[1]!Table3[#Data],2,FALSE)</f>
        <v>0</v>
      </c>
      <c r="S137">
        <f>VLOOKUP(Table1[[#This Row],[Competence2]],[1]!Table3[#Data],3,FALSE)</f>
        <v>0</v>
      </c>
      <c r="T137">
        <f>VLOOKUP(Table1[[#This Row],[Competence2]],[1]!Table3[#Data],4,FALSE)</f>
        <v>0</v>
      </c>
      <c r="U137">
        <f>VLOOKUP(Table1[[#This Row],[Competence2]],[1]!Table3[#Data],5,FALSE)</f>
        <v>0</v>
      </c>
      <c r="V137" s="5">
        <f>VLOOKUP(Table1[[#This Row],[Competence2]],[1]!Table3[#Data],6,FALSE)</f>
        <v>0</v>
      </c>
      <c r="W137" t="s">
        <v>1341</v>
      </c>
      <c r="X137" s="2">
        <v>1</v>
      </c>
      <c r="Y137" s="2">
        <v>2</v>
      </c>
      <c r="Z137" s="2">
        <v>1</v>
      </c>
      <c r="AA137" s="2">
        <v>1</v>
      </c>
      <c r="AB137" s="2">
        <v>1</v>
      </c>
      <c r="AC137" s="3">
        <v>1</v>
      </c>
      <c r="AD137" s="2">
        <v>1</v>
      </c>
      <c r="AE137" s="2">
        <v>1</v>
      </c>
      <c r="AF137" s="2">
        <v>1</v>
      </c>
      <c r="AG137" s="2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0</v>
      </c>
      <c r="AN137" s="3">
        <v>1</v>
      </c>
      <c r="AO137" s="2">
        <v>1</v>
      </c>
      <c r="AP137" s="4" t="str">
        <f>IF(Table1[[#This Row],[Competence2]]="Empty","1-6","1-3")</f>
        <v>1-6</v>
      </c>
      <c r="AQ137" s="4" t="str">
        <f>IF(Table1[[#This Row],[Competence2]]="Empty","","4-6")</f>
        <v/>
      </c>
      <c r="AR137" s="22" t="s">
        <v>2073</v>
      </c>
      <c r="AS137" s="5"/>
      <c r="AT137" s="5" t="s">
        <v>1612</v>
      </c>
      <c r="AU137" s="5">
        <v>132</v>
      </c>
      <c r="AV137" s="5" t="s">
        <v>1010</v>
      </c>
      <c r="AW137" s="5"/>
      <c r="AX137" s="5" t="e">
        <f>VLOOKUP(Table1[[#This Row],[Name]],Table3[],1,FALSE)</f>
        <v>#N/A</v>
      </c>
      <c r="AY137" s="5"/>
    </row>
    <row r="138" spans="1:51" x14ac:dyDescent="0.2">
      <c r="A138" s="7" t="s">
        <v>223</v>
      </c>
      <c r="B138" s="1" t="s">
        <v>36</v>
      </c>
      <c r="C138" t="s">
        <v>36</v>
      </c>
      <c r="D138">
        <v>27</v>
      </c>
      <c r="E138">
        <v>13</v>
      </c>
      <c r="F138">
        <v>5</v>
      </c>
      <c r="G138">
        <v>5</v>
      </c>
      <c r="H138">
        <v>4</v>
      </c>
      <c r="I138">
        <v>6</v>
      </c>
      <c r="J138">
        <v>0</v>
      </c>
      <c r="K138" t="s">
        <v>538</v>
      </c>
      <c r="L138" t="str">
        <f>VLOOKUP(Table1[[#This Row],[Competence1]],[1]!Table3[#Data],2,FALSE)</f>
        <v>Normal</v>
      </c>
      <c r="M138" t="str">
        <f>VLOOKUP(Table1[[#This Row],[Competence1]],[1]!Table3[#Data],3,FALSE)</f>
        <v>Physique</v>
      </c>
      <c r="N138" s="1">
        <f>VLOOKUP(Table1[[#This Row],[Competence1]],[1]!Table3[#Data],4,FALSE)</f>
        <v>6</v>
      </c>
      <c r="O138">
        <f>VLOOKUP(Table1[[#This Row],[Competence1]],[1]!Table3[#Data],5,FALSE)</f>
        <v>6</v>
      </c>
      <c r="P138" s="5" t="str">
        <f>VLOOKUP(Table1[[#This Row],[Competence1]],[1]!Table3[#Data],6,FALSE)</f>
        <v>Le lanceur s'approche de la cible avec un air angélique afin de dérober l'objet qu'elle tient.</v>
      </c>
      <c r="Q138" t="s">
        <v>1352</v>
      </c>
      <c r="R138" t="str">
        <f>VLOOKUP(Table1[[#This Row],[Competence2]],[1]!Table3[#Data],2,FALSE)</f>
        <v>Normal</v>
      </c>
      <c r="S138" t="str">
        <f>VLOOKUP(Table1[[#This Row],[Competence2]],[1]!Table3[#Data],3,FALSE)</f>
        <v>Statut</v>
      </c>
      <c r="T138">
        <f>VLOOKUP(Table1[[#This Row],[Competence2]],[1]!Table3[#Data],4,FALSE)</f>
        <v>0</v>
      </c>
      <c r="U138">
        <f>VLOOKUP(Table1[[#This Row],[Competence2]],[1]!Table3[#Data],5,FALSE)</f>
        <v>0</v>
      </c>
      <c r="V138" s="5" t="str">
        <f>VLOOKUP(Table1[[#This Row],[Competence2]],[1]!Table3[#Data],6,FALSE)</f>
        <v>Une capacité qui augmente la puissance d'attaque d'un allié de 50%.</v>
      </c>
      <c r="W138" t="s">
        <v>797</v>
      </c>
      <c r="X138" s="2">
        <v>1</v>
      </c>
      <c r="Y138" s="2">
        <v>2</v>
      </c>
      <c r="Z138" s="2">
        <v>1</v>
      </c>
      <c r="AA138" s="2">
        <v>1</v>
      </c>
      <c r="AB138" s="2">
        <v>1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1</v>
      </c>
      <c r="AI138" s="2">
        <v>1</v>
      </c>
      <c r="AJ138" s="2">
        <v>1</v>
      </c>
      <c r="AK138" s="2">
        <v>1</v>
      </c>
      <c r="AL138" s="2">
        <v>1</v>
      </c>
      <c r="AM138" s="2">
        <v>0</v>
      </c>
      <c r="AN138" s="2">
        <v>1</v>
      </c>
      <c r="AO138" s="2">
        <v>1</v>
      </c>
      <c r="AP138" s="4" t="str">
        <f>IF(Table1[[#This Row],[Competence2]]="Empty","1-6","1-3")</f>
        <v>1-3</v>
      </c>
      <c r="AQ138" s="4" t="str">
        <f>IF(Table1[[#This Row],[Competence2]]="Empty","","4-6")</f>
        <v>4-6</v>
      </c>
      <c r="AR138" t="s">
        <v>1450</v>
      </c>
      <c r="AS138" s="22" t="s">
        <v>2061</v>
      </c>
      <c r="AT138" s="5" t="s">
        <v>1613</v>
      </c>
      <c r="AU138" s="5">
        <v>133</v>
      </c>
      <c r="AV138" s="5" t="s">
        <v>1010</v>
      </c>
      <c r="AW138" s="5">
        <v>0</v>
      </c>
      <c r="AX138" s="5" t="str">
        <f>VLOOKUP(Table1[[#This Row],[Name]],Table3[],1,FALSE)</f>
        <v>Évoli</v>
      </c>
      <c r="AY138" s="5"/>
    </row>
    <row r="139" spans="1:51" x14ac:dyDescent="0.2">
      <c r="A139" s="7" t="s">
        <v>224</v>
      </c>
      <c r="B139" s="1" t="s">
        <v>19</v>
      </c>
      <c r="C139" t="s">
        <v>19</v>
      </c>
      <c r="D139">
        <v>65</v>
      </c>
      <c r="E139">
        <v>16</v>
      </c>
      <c r="F139">
        <v>6</v>
      </c>
      <c r="G139">
        <v>6</v>
      </c>
      <c r="H139">
        <v>11</v>
      </c>
      <c r="I139">
        <v>9</v>
      </c>
      <c r="J139">
        <v>0</v>
      </c>
      <c r="K139" t="s">
        <v>1081</v>
      </c>
      <c r="L139" t="str">
        <f>VLOOKUP(Table1[[#This Row],[Competence1]],[1]!Table3[#Data],2,FALSE)</f>
        <v>Eau</v>
      </c>
      <c r="M139" t="str">
        <f>VLOOKUP(Table1[[#This Row],[Competence1]],[1]!Table3[#Data],3,FALSE)</f>
        <v>Special</v>
      </c>
      <c r="N139" s="1">
        <f>VLOOKUP(Table1[[#This Row],[Competence1]],[1]!Table3[#Data],4,FALSE)</f>
        <v>4</v>
      </c>
      <c r="O139">
        <f>VLOOKUP(Table1[[#This Row],[Competence1]],[1]!Table3[#Data],5,FALSE)</f>
        <v>6</v>
      </c>
      <c r="P139" s="5" t="str">
        <f>VLOOKUP(Table1[[#This Row],[Competence1]],[1]!Table3[#Data],6,FALSE)</f>
        <v>De l'eau est projetée avec force sur l'ennemi.</v>
      </c>
      <c r="Q139" t="s">
        <v>1352</v>
      </c>
      <c r="R139" t="str">
        <f>VLOOKUP(Table1[[#This Row],[Competence2]],[1]!Table3[#Data],2,FALSE)</f>
        <v>Normal</v>
      </c>
      <c r="S139" t="str">
        <f>VLOOKUP(Table1[[#This Row],[Competence2]],[1]!Table3[#Data],3,FALSE)</f>
        <v>Statut</v>
      </c>
      <c r="T139">
        <f>VLOOKUP(Table1[[#This Row],[Competence2]],[1]!Table3[#Data],4,FALSE)</f>
        <v>0</v>
      </c>
      <c r="U139">
        <f>VLOOKUP(Table1[[#This Row],[Competence2]],[1]!Table3[#Data],5,FALSE)</f>
        <v>0</v>
      </c>
      <c r="V139" s="5" t="str">
        <f>VLOOKUP(Table1[[#This Row],[Competence2]],[1]!Table3[#Data],6,FALSE)</f>
        <v>Une capacité qui augmente la puissance d'attaque d'un allié de 50%.</v>
      </c>
      <c r="W139" t="s">
        <v>798</v>
      </c>
      <c r="X139" s="3" t="s">
        <v>1336</v>
      </c>
      <c r="Y139" s="2">
        <v>1</v>
      </c>
      <c r="Z139" s="2">
        <v>1</v>
      </c>
      <c r="AA139" s="3" t="s">
        <v>1336</v>
      </c>
      <c r="AB139" s="2">
        <v>2</v>
      </c>
      <c r="AC139" s="2">
        <v>1</v>
      </c>
      <c r="AD139" s="3" t="s">
        <v>1336</v>
      </c>
      <c r="AE139" s="3" t="s">
        <v>1336</v>
      </c>
      <c r="AF139" s="3">
        <v>1</v>
      </c>
      <c r="AG139" s="3">
        <v>1</v>
      </c>
      <c r="AH139" s="3">
        <v>2</v>
      </c>
      <c r="AI139" s="3">
        <v>1</v>
      </c>
      <c r="AJ139" s="2">
        <v>1</v>
      </c>
      <c r="AK139" s="2">
        <v>1</v>
      </c>
      <c r="AL139" s="2">
        <v>1</v>
      </c>
      <c r="AM139" s="2">
        <v>1</v>
      </c>
      <c r="AN139" s="2">
        <v>1</v>
      </c>
      <c r="AO139" s="3">
        <v>1</v>
      </c>
      <c r="AP139" s="4" t="str">
        <f>IF(Table1[[#This Row],[Competence2]]="Empty","1-6","1-3")</f>
        <v>1-3</v>
      </c>
      <c r="AQ139" s="4" t="str">
        <f>IF(Table1[[#This Row],[Competence2]]="Empty","","4-6")</f>
        <v>4-6</v>
      </c>
      <c r="AR139" s="13" t="s">
        <v>2062</v>
      </c>
      <c r="AS139" s="13" t="s">
        <v>2063</v>
      </c>
      <c r="AT139" s="5" t="s">
        <v>1614</v>
      </c>
      <c r="AU139" s="5">
        <v>134</v>
      </c>
      <c r="AV139" s="5" t="s">
        <v>1003</v>
      </c>
      <c r="AW139" s="5">
        <v>1</v>
      </c>
      <c r="AX139" s="5" t="str">
        <f>VLOOKUP(Table1[[#This Row],[Name]],Table3[],1,FALSE)</f>
        <v>Aquali</v>
      </c>
      <c r="AY139" s="5"/>
    </row>
    <row r="140" spans="1:51" x14ac:dyDescent="0.2">
      <c r="A140" s="7" t="s">
        <v>225</v>
      </c>
      <c r="B140" s="1" t="s">
        <v>33</v>
      </c>
      <c r="C140" t="s">
        <v>33</v>
      </c>
      <c r="D140">
        <v>32</v>
      </c>
      <c r="E140">
        <v>32</v>
      </c>
      <c r="F140">
        <v>6</v>
      </c>
      <c r="G140">
        <v>6</v>
      </c>
      <c r="H140">
        <v>11</v>
      </c>
      <c r="I140">
        <v>9</v>
      </c>
      <c r="J140">
        <v>0</v>
      </c>
      <c r="K140" t="s">
        <v>1370</v>
      </c>
      <c r="L140" t="str">
        <f>VLOOKUP(Table1[[#This Row],[Competence1]],[1]!Table3[#Data],2,FALSE)</f>
        <v>Electrik</v>
      </c>
      <c r="M140" t="str">
        <f>VLOOKUP(Table1[[#This Row],[Competence1]],[1]!Table3[#Data],3,FALSE)</f>
        <v>Special</v>
      </c>
      <c r="N140" s="1">
        <f>VLOOKUP(Table1[[#This Row],[Competence1]],[1]!Table3[#Data],4,FALSE)</f>
        <v>4</v>
      </c>
      <c r="O140">
        <f>VLOOKUP(Table1[[#This Row],[Competence1]],[1]!Table3[#Data],5,FALSE)</f>
        <v>6</v>
      </c>
      <c r="P140" s="5" t="str">
        <f>VLOOKUP(Table1[[#This Row],[Competence1]],[1]!Table3[#Data],6,FALSE)</f>
        <v>Une décharge électrique tombe sur l'ennemi. Paralyse avec une precision de 1. La paralysie empeche d'attaquer sur 1-2.</v>
      </c>
      <c r="Q140" t="s">
        <v>1352</v>
      </c>
      <c r="R140" t="str">
        <f>VLOOKUP(Table1[[#This Row],[Competence2]],[1]!Table3[#Data],2,FALSE)</f>
        <v>Normal</v>
      </c>
      <c r="S140" t="str">
        <f>VLOOKUP(Table1[[#This Row],[Competence2]],[1]!Table3[#Data],3,FALSE)</f>
        <v>Statut</v>
      </c>
      <c r="T140">
        <f>VLOOKUP(Table1[[#This Row],[Competence2]],[1]!Table3[#Data],4,FALSE)</f>
        <v>0</v>
      </c>
      <c r="U140">
        <f>VLOOKUP(Table1[[#This Row],[Competence2]],[1]!Table3[#Data],5,FALSE)</f>
        <v>0</v>
      </c>
      <c r="V140" s="5" t="str">
        <f>VLOOKUP(Table1[[#This Row],[Competence2]],[1]!Table3[#Data],6,FALSE)</f>
        <v>Une capacité qui augmente la puissance d'attaque d'un allié de 50%.</v>
      </c>
      <c r="W140" t="s">
        <v>799</v>
      </c>
      <c r="X140" s="3" t="s">
        <v>1336</v>
      </c>
      <c r="Y140" s="3">
        <v>1</v>
      </c>
      <c r="Z140" s="2">
        <v>1</v>
      </c>
      <c r="AA140" s="2">
        <v>1</v>
      </c>
      <c r="AB140" s="3" t="s">
        <v>1336</v>
      </c>
      <c r="AC140" s="2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2">
        <v>1</v>
      </c>
      <c r="AK140" s="2">
        <v>1</v>
      </c>
      <c r="AL140" s="2">
        <v>2</v>
      </c>
      <c r="AM140" s="2">
        <v>1</v>
      </c>
      <c r="AN140" s="2">
        <v>1</v>
      </c>
      <c r="AO140" s="3" t="s">
        <v>1336</v>
      </c>
      <c r="AP140" s="4" t="str">
        <f>IF(Table1[[#This Row],[Competence2]]="Empty","1-6","1-3")</f>
        <v>1-3</v>
      </c>
      <c r="AQ140" s="4" t="str">
        <f>IF(Table1[[#This Row],[Competence2]]="Empty","","4-6")</f>
        <v>4-6</v>
      </c>
      <c r="AR140" s="13" t="s">
        <v>2064</v>
      </c>
      <c r="AS140" s="13" t="s">
        <v>2063</v>
      </c>
      <c r="AT140" s="5" t="s">
        <v>1615</v>
      </c>
      <c r="AU140" s="5">
        <v>135</v>
      </c>
      <c r="AV140" s="5" t="s">
        <v>1488</v>
      </c>
      <c r="AW140" s="5">
        <v>1</v>
      </c>
      <c r="AX140" s="5" t="str">
        <f>VLOOKUP(Table1[[#This Row],[Name]],Table3[],1,FALSE)</f>
        <v>Voltali</v>
      </c>
      <c r="AY140" s="5"/>
    </row>
    <row r="141" spans="1:51" x14ac:dyDescent="0.2">
      <c r="A141" s="7" t="s">
        <v>226</v>
      </c>
      <c r="B141" s="1" t="s">
        <v>15</v>
      </c>
      <c r="C141" t="s">
        <v>15</v>
      </c>
      <c r="D141">
        <v>32</v>
      </c>
      <c r="E141">
        <v>16</v>
      </c>
      <c r="F141">
        <v>13</v>
      </c>
      <c r="G141">
        <v>6</v>
      </c>
      <c r="H141">
        <v>9</v>
      </c>
      <c r="I141">
        <v>11</v>
      </c>
      <c r="J141">
        <v>0</v>
      </c>
      <c r="K141" t="s">
        <v>1422</v>
      </c>
      <c r="L141" t="str">
        <f>VLOOKUP(Table1[[#This Row],[Competence1]],[1]!Table3[#Data],2,FALSE)</f>
        <v>Feu</v>
      </c>
      <c r="M141" t="str">
        <f>VLOOKUP(Table1[[#This Row],[Competence1]],[1]!Table3[#Data],3,FALSE)</f>
        <v>Special</v>
      </c>
      <c r="N141" s="1">
        <f>VLOOKUP(Table1[[#This Row],[Competence1]],[1]!Table3[#Data],4,FALSE)</f>
        <v>4</v>
      </c>
      <c r="O141">
        <f>VLOOKUP(Table1[[#This Row],[Competence1]],[1]!Table3[#Data],5,FALSE)</f>
        <v>6</v>
      </c>
      <c r="P141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141" t="s">
        <v>1352</v>
      </c>
      <c r="R141" t="str">
        <f>VLOOKUP(Table1[[#This Row],[Competence2]],[1]!Table3[#Data],2,FALSE)</f>
        <v>Normal</v>
      </c>
      <c r="S141" t="str">
        <f>VLOOKUP(Table1[[#This Row],[Competence2]],[1]!Table3[#Data],3,FALSE)</f>
        <v>Statut</v>
      </c>
      <c r="T141">
        <f>VLOOKUP(Table1[[#This Row],[Competence2]],[1]!Table3[#Data],4,FALSE)</f>
        <v>0</v>
      </c>
      <c r="U141">
        <f>VLOOKUP(Table1[[#This Row],[Competence2]],[1]!Table3[#Data],5,FALSE)</f>
        <v>0</v>
      </c>
      <c r="V141" s="5" t="str">
        <f>VLOOKUP(Table1[[#This Row],[Competence2]],[1]!Table3[#Data],6,FALSE)</f>
        <v>Une capacité qui augmente la puissance d'attaque d'un allié de 50%.</v>
      </c>
      <c r="W141" t="s">
        <v>800</v>
      </c>
      <c r="X141" s="3" t="s">
        <v>1336</v>
      </c>
      <c r="Y141" s="3">
        <v>1</v>
      </c>
      <c r="Z141" s="2">
        <v>1</v>
      </c>
      <c r="AA141" s="2">
        <v>2</v>
      </c>
      <c r="AB141" s="2">
        <v>1</v>
      </c>
      <c r="AC141" s="3" t="s">
        <v>1336</v>
      </c>
      <c r="AD141" s="3" t="s">
        <v>1336</v>
      </c>
      <c r="AE141" s="3" t="s">
        <v>1336</v>
      </c>
      <c r="AF141" s="3" t="s">
        <v>1336</v>
      </c>
      <c r="AG141" s="3">
        <v>1</v>
      </c>
      <c r="AH141" s="3" t="s">
        <v>1336</v>
      </c>
      <c r="AI141" s="3">
        <v>1</v>
      </c>
      <c r="AJ141" s="2">
        <v>1</v>
      </c>
      <c r="AK141" s="2">
        <v>2</v>
      </c>
      <c r="AL141" s="2">
        <v>2</v>
      </c>
      <c r="AM141" s="2">
        <v>1</v>
      </c>
      <c r="AN141" s="2">
        <v>1</v>
      </c>
      <c r="AO141" s="3">
        <v>1</v>
      </c>
      <c r="AP141" s="4" t="str">
        <f>IF(Table1[[#This Row],[Competence2]]="Empty","1-6","1-3")</f>
        <v>1-3</v>
      </c>
      <c r="AQ141" s="4" t="str">
        <f>IF(Table1[[#This Row],[Competence2]]="Empty","","4-6")</f>
        <v>4-6</v>
      </c>
      <c r="AR141" s="13" t="s">
        <v>2065</v>
      </c>
      <c r="AS141" s="13" t="s">
        <v>2063</v>
      </c>
      <c r="AT141" s="5" t="s">
        <v>1616</v>
      </c>
      <c r="AU141" s="5">
        <v>136</v>
      </c>
      <c r="AV141" s="5" t="s">
        <v>1002</v>
      </c>
      <c r="AW141" s="5">
        <v>1</v>
      </c>
      <c r="AX141" s="5" t="str">
        <f>VLOOKUP(Table1[[#This Row],[Name]],Table3[],1,FALSE)</f>
        <v>Pyroli</v>
      </c>
      <c r="AY141" s="5"/>
    </row>
    <row r="142" spans="1:51" hidden="1" x14ac:dyDescent="0.2">
      <c r="A142" s="7" t="s">
        <v>1306</v>
      </c>
      <c r="B142" s="1" t="s">
        <v>36</v>
      </c>
      <c r="C142" t="s">
        <v>36</v>
      </c>
      <c r="D142">
        <v>32</v>
      </c>
      <c r="E142">
        <v>10</v>
      </c>
      <c r="F142">
        <v>6</v>
      </c>
      <c r="G142">
        <v>7</v>
      </c>
      <c r="H142">
        <v>8</v>
      </c>
      <c r="I142">
        <v>7</v>
      </c>
      <c r="J142">
        <v>0</v>
      </c>
      <c r="K142" t="s">
        <v>455</v>
      </c>
      <c r="L142" t="str">
        <f>VLOOKUP(Table1[[#This Row],[Competence1]],[1]!Table3[#Data],2,FALSE)</f>
        <v>Normal</v>
      </c>
      <c r="M142" t="str">
        <f>VLOOKUP(Table1[[#This Row],[Competence1]],[1]!Table3[#Data],3,FALSE)</f>
        <v>Statut</v>
      </c>
      <c r="N142" s="1">
        <f>VLOOKUP(Table1[[#This Row],[Competence1]],[1]!Table3[#Data],4,FALSE)</f>
        <v>0</v>
      </c>
      <c r="O142">
        <f>VLOOKUP(Table1[[#This Row],[Competence1]],[1]!Table3[#Data],5,FALSE)</f>
        <v>0</v>
      </c>
      <c r="P142" s="5" t="str">
        <f>VLOOKUP(Table1[[#This Row],[Competence1]],[1]!Table3[#Data],6,FALSE)</f>
        <v>Le lanceur change de type pour être résistant au type de la dernière attaque lancée par sa cible.</v>
      </c>
      <c r="Q142" t="s">
        <v>584</v>
      </c>
      <c r="R142" t="str">
        <f>VLOOKUP(Table1[[#This Row],[Competence2]],[1]!Table3[#Data],2,FALSE)</f>
        <v>Normal</v>
      </c>
      <c r="S142" t="str">
        <f>VLOOKUP(Table1[[#This Row],[Competence2]],[1]!Table3[#Data],3,FALSE)</f>
        <v>Physique</v>
      </c>
      <c r="T142">
        <f>VLOOKUP(Table1[[#This Row],[Competence2]],[1]!Table3[#Data],4,FALSE)</f>
        <v>4</v>
      </c>
      <c r="U142">
        <f>VLOOKUP(Table1[[#This Row],[Competence2]],[1]!Table3[#Data],5,FALSE)</f>
        <v>6</v>
      </c>
      <c r="V142" s="5" t="str">
        <f>VLOOKUP(Table1[[#This Row],[Competence2]],[1]!Table3[#Data],6,FALSE)</f>
        <v>Le lanceur charge l'ennemi et le percute de tout son poids.</v>
      </c>
      <c r="W142" t="s">
        <v>1307</v>
      </c>
      <c r="X142" s="2">
        <v>1</v>
      </c>
      <c r="Y142" s="2">
        <v>2</v>
      </c>
      <c r="Z142" s="2">
        <v>1</v>
      </c>
      <c r="AA142" s="3">
        <v>1</v>
      </c>
      <c r="AB142" s="3">
        <v>1</v>
      </c>
      <c r="AC142" s="2">
        <v>1</v>
      </c>
      <c r="AD142" s="3">
        <v>1</v>
      </c>
      <c r="AE142" s="3">
        <v>1</v>
      </c>
      <c r="AF142" s="2">
        <v>1</v>
      </c>
      <c r="AG142" s="3">
        <v>1</v>
      </c>
      <c r="AH142" s="3">
        <v>1</v>
      </c>
      <c r="AI142" s="3">
        <v>1</v>
      </c>
      <c r="AJ142" s="2">
        <v>1</v>
      </c>
      <c r="AK142" s="2">
        <v>1</v>
      </c>
      <c r="AL142" s="2">
        <v>1</v>
      </c>
      <c r="AM142" s="2">
        <v>0</v>
      </c>
      <c r="AN142" s="2">
        <v>1</v>
      </c>
      <c r="AO142" s="3">
        <v>1</v>
      </c>
      <c r="AP142" s="4" t="str">
        <f>IF(Table1[[#This Row],[Competence2]]="Empty","1-6","1-3")</f>
        <v>1-3</v>
      </c>
      <c r="AQ142" s="4" t="str">
        <f>IF(Table1[[#This Row],[Competence2]]="Empty","","4-6")</f>
        <v>4-6</v>
      </c>
      <c r="AR142" t="s">
        <v>1460</v>
      </c>
      <c r="AS142" t="s">
        <v>1461</v>
      </c>
      <c r="AT142" s="5" t="s">
        <v>1617</v>
      </c>
      <c r="AU142" s="5">
        <v>137</v>
      </c>
      <c r="AV142" s="5" t="s">
        <v>1010</v>
      </c>
      <c r="AW142" s="5"/>
      <c r="AX142" s="5" t="e">
        <f>VLOOKUP(Table1[[#This Row],[Name]],Table3[],1,FALSE)</f>
        <v>#N/A</v>
      </c>
      <c r="AY142" s="5"/>
    </row>
    <row r="143" spans="1:51" hidden="1" x14ac:dyDescent="0.2">
      <c r="A143" s="7" t="s">
        <v>1308</v>
      </c>
      <c r="B143" s="1" t="s">
        <v>19</v>
      </c>
      <c r="C143" t="s">
        <v>63</v>
      </c>
      <c r="D143">
        <v>17</v>
      </c>
      <c r="E143">
        <v>8</v>
      </c>
      <c r="F143">
        <v>4</v>
      </c>
      <c r="G143">
        <v>10</v>
      </c>
      <c r="H143">
        <v>9</v>
      </c>
      <c r="I143">
        <v>5</v>
      </c>
      <c r="J143">
        <v>0</v>
      </c>
      <c r="K143" t="s">
        <v>588</v>
      </c>
      <c r="L143" t="str">
        <f>VLOOKUP(Table1[[#This Row],[Competence1]],[1]!Table3[#Data],2,FALSE)</f>
        <v>Normal</v>
      </c>
      <c r="M143" t="str">
        <f>VLOOKUP(Table1[[#This Row],[Competence1]],[1]!Table3[#Data],3,FALSE)</f>
        <v>Physique</v>
      </c>
      <c r="N143" s="1">
        <f>VLOOKUP(Table1[[#This Row],[Competence1]],[1]!Table3[#Data],4,FALSE)</f>
        <v>1</v>
      </c>
      <c r="O143">
        <f>VLOOKUP(Table1[[#This Row],[Competence1]],[1]!Table3[#Data],5,FALSE)</f>
        <v>6</v>
      </c>
      <c r="P143" s="5" t="str">
        <f>VLOOKUP(Table1[[#This Row],[Competence1]],[1]!Table3[#Data],6,FALSE)</f>
        <v>De longs tentacules ou lianes attaquent l'ennemi. Baisser sa Vitesse de 1 niveau avec une precision de 1.</v>
      </c>
      <c r="Q143" t="s">
        <v>493</v>
      </c>
      <c r="R143" t="str">
        <f>VLOOKUP(Table1[[#This Row],[Competence2]],[1]!Table3[#Data],2,FALSE)</f>
        <v>Eau</v>
      </c>
      <c r="S143" t="str">
        <f>VLOOKUP(Table1[[#This Row],[Competence2]],[1]!Table3[#Data],3,FALSE)</f>
        <v>Statut</v>
      </c>
      <c r="T143">
        <f>VLOOKUP(Table1[[#This Row],[Competence2]],[1]!Table3[#Data],4,FALSE)</f>
        <v>0</v>
      </c>
      <c r="U143">
        <f>VLOOKUP(Table1[[#This Row],[Competence2]],[1]!Table3[#Data],5,FALSE)</f>
        <v>0</v>
      </c>
      <c r="V143" s="5" t="str">
        <f>VLOOKUP(Table1[[#This Row],[Competence2]],[1]!Table3[#Data],6,FALSE)</f>
        <v>Le lanceur se recroqueville dans sa carapace, ce qui augmente sa Défense de 1 niveau.</v>
      </c>
      <c r="W143" t="s">
        <v>1309</v>
      </c>
      <c r="X143" s="2">
        <v>1</v>
      </c>
      <c r="Y143" s="2">
        <v>2</v>
      </c>
      <c r="Z143" s="2">
        <v>1</v>
      </c>
      <c r="AA143" s="3">
        <v>1</v>
      </c>
      <c r="AB143" s="3">
        <v>2</v>
      </c>
      <c r="AC143" s="2">
        <v>1</v>
      </c>
      <c r="AD143" s="3" t="s">
        <v>1337</v>
      </c>
      <c r="AE143" s="3" t="s">
        <v>1336</v>
      </c>
      <c r="AF143" s="3">
        <v>1</v>
      </c>
      <c r="AG143" s="3" t="s">
        <v>1336</v>
      </c>
      <c r="AH143" s="3">
        <v>4</v>
      </c>
      <c r="AI143" s="3" t="s">
        <v>1336</v>
      </c>
      <c r="AJ143" s="2">
        <v>1</v>
      </c>
      <c r="AK143" s="2">
        <v>1</v>
      </c>
      <c r="AL143" s="2">
        <v>2</v>
      </c>
      <c r="AM143" s="2">
        <v>1</v>
      </c>
      <c r="AN143" s="2">
        <v>1</v>
      </c>
      <c r="AO143" s="3" t="s">
        <v>1336</v>
      </c>
      <c r="AP143" s="4" t="str">
        <f>IF(Table1[[#This Row],[Competence2]]="Empty","1-6","1-3")</f>
        <v>1-3</v>
      </c>
      <c r="AQ143" s="4" t="str">
        <f>IF(Table1[[#This Row],[Competence2]]="Empty","","4-6")</f>
        <v>4-6</v>
      </c>
      <c r="AR143" t="s">
        <v>1453</v>
      </c>
      <c r="AS143" t="s">
        <v>1310</v>
      </c>
      <c r="AT143" s="5" t="s">
        <v>1618</v>
      </c>
      <c r="AU143" s="5">
        <v>138</v>
      </c>
      <c r="AV143" s="5" t="s">
        <v>1012</v>
      </c>
      <c r="AW143" s="5"/>
      <c r="AX143" s="5" t="e">
        <f>VLOOKUP(Table1[[#This Row],[Name]],Table3[],1,FALSE)</f>
        <v>#N/A</v>
      </c>
      <c r="AY143" s="5"/>
    </row>
    <row r="144" spans="1:51" hidden="1" x14ac:dyDescent="0.2">
      <c r="A144" s="7" t="s">
        <v>1310</v>
      </c>
      <c r="B144" s="1" t="s">
        <v>19</v>
      </c>
      <c r="C144" t="s">
        <v>63</v>
      </c>
      <c r="D144">
        <v>35</v>
      </c>
      <c r="E144">
        <v>13</v>
      </c>
      <c r="F144">
        <v>6</v>
      </c>
      <c r="G144">
        <v>12</v>
      </c>
      <c r="H144">
        <v>11</v>
      </c>
      <c r="I144">
        <v>7</v>
      </c>
      <c r="J144">
        <v>0</v>
      </c>
      <c r="K144" t="s">
        <v>496</v>
      </c>
      <c r="L144" t="e">
        <f>VLOOKUP(Table1[[#This Row],[Competence1]],[1]!Table3[#Data],2,FALSE)</f>
        <v>#N/A</v>
      </c>
      <c r="M144" t="e">
        <f>VLOOKUP(Table1[[#This Row],[Competence1]],[1]!Table3[#Data],3,FALSE)</f>
        <v>#N/A</v>
      </c>
      <c r="N144" s="1" t="e">
        <f>VLOOKUP(Table1[[#This Row],[Competence1]],[1]!Table3[#Data],4,FALSE)</f>
        <v>#N/A</v>
      </c>
      <c r="O144" t="e">
        <f>VLOOKUP(Table1[[#This Row],[Competence1]],[1]!Table3[#Data],5,FALSE)</f>
        <v>#N/A</v>
      </c>
      <c r="P144" s="5" t="e">
        <f>VLOOKUP(Table1[[#This Row],[Competence1]],[1]!Table3[#Data],6,FALSE)</f>
        <v>#N/A</v>
      </c>
      <c r="Q144" t="s">
        <v>562</v>
      </c>
      <c r="R144" t="str">
        <f>VLOOKUP(Table1[[#This Row],[Competence2]],[1]!Table3[#Data],2,FALSE)</f>
        <v>Eau</v>
      </c>
      <c r="S144" t="str">
        <f>VLOOKUP(Table1[[#This Row],[Competence2]],[1]!Table3[#Data],3,FALSE)</f>
        <v>Special</v>
      </c>
      <c r="T144">
        <f>VLOOKUP(Table1[[#This Row],[Competence2]],[1]!Table3[#Data],4,FALSE)</f>
        <v>11</v>
      </c>
      <c r="U144">
        <f>VLOOKUP(Table1[[#This Row],[Competence2]],[1]!Table3[#Data],5,FALSE)</f>
        <v>4</v>
      </c>
      <c r="V144" s="5" t="str">
        <f>VLOOKUP(Table1[[#This Row],[Competence2]],[1]!Table3[#Data],6,FALSE)</f>
        <v>Hydrocanon inflige des dégâts, sans effets secondaire.</v>
      </c>
      <c r="W144" t="s">
        <v>1311</v>
      </c>
      <c r="X144" s="2">
        <v>1</v>
      </c>
      <c r="Y144" s="3">
        <v>2</v>
      </c>
      <c r="Z144" s="2">
        <v>1</v>
      </c>
      <c r="AA144" s="3">
        <v>1</v>
      </c>
      <c r="AB144" s="2">
        <v>2</v>
      </c>
      <c r="AC144" s="2">
        <v>1</v>
      </c>
      <c r="AD144" s="3" t="s">
        <v>1337</v>
      </c>
      <c r="AE144" s="3" t="s">
        <v>1336</v>
      </c>
      <c r="AF144" s="3">
        <v>1</v>
      </c>
      <c r="AG144" s="3" t="s">
        <v>1336</v>
      </c>
      <c r="AH144" s="3">
        <v>4</v>
      </c>
      <c r="AI144" s="3" t="s">
        <v>1336</v>
      </c>
      <c r="AJ144" s="2">
        <v>1</v>
      </c>
      <c r="AK144" s="2">
        <v>1</v>
      </c>
      <c r="AL144" s="2">
        <v>2</v>
      </c>
      <c r="AM144" s="2">
        <v>1</v>
      </c>
      <c r="AN144" s="2">
        <v>1</v>
      </c>
      <c r="AO144" s="3" t="s">
        <v>1336</v>
      </c>
      <c r="AP144" s="4" t="str">
        <f>IF(Table1[[#This Row],[Competence2]]="Empty","1-6","1-3")</f>
        <v>1-3</v>
      </c>
      <c r="AQ144" s="4" t="str">
        <f>IF(Table1[[#This Row],[Competence2]]="Empty","","4-6")</f>
        <v>4-6</v>
      </c>
      <c r="AR144" s="22" t="s">
        <v>2073</v>
      </c>
      <c r="AS144" s="5"/>
      <c r="AT144" s="5" t="s">
        <v>1619</v>
      </c>
      <c r="AU144" s="5">
        <v>139</v>
      </c>
      <c r="AV144" s="5" t="s">
        <v>1012</v>
      </c>
      <c r="AW144" s="5"/>
      <c r="AX144" s="5" t="e">
        <f>VLOOKUP(Table1[[#This Row],[Name]],Table3[],1,FALSE)</f>
        <v>#N/A</v>
      </c>
      <c r="AY144" s="5"/>
    </row>
    <row r="145" spans="1:51" hidden="1" x14ac:dyDescent="0.2">
      <c r="A145" s="7" t="s">
        <v>1312</v>
      </c>
      <c r="B145" s="1" t="s">
        <v>19</v>
      </c>
      <c r="C145" t="s">
        <v>63</v>
      </c>
      <c r="D145">
        <v>15</v>
      </c>
      <c r="E145">
        <v>13</v>
      </c>
      <c r="F145">
        <v>8</v>
      </c>
      <c r="G145">
        <v>9</v>
      </c>
      <c r="H145">
        <v>5</v>
      </c>
      <c r="I145">
        <v>4</v>
      </c>
      <c r="J145">
        <v>0</v>
      </c>
      <c r="K145" t="s">
        <v>456</v>
      </c>
      <c r="L145" t="str">
        <f>VLOOKUP(Table1[[#This Row],[Competence1]],[1]!Table3[#Data],2,FALSE)</f>
        <v>Normal</v>
      </c>
      <c r="M145" t="str">
        <f>VLOOKUP(Table1[[#This Row],[Competence1]],[1]!Table3[#Data],3,FALSE)</f>
        <v>Physique</v>
      </c>
      <c r="N145" s="1">
        <f>VLOOKUP(Table1[[#This Row],[Competence1]],[1]!Table3[#Data],4,FALSE)</f>
        <v>4</v>
      </c>
      <c r="O145">
        <f>VLOOKUP(Table1[[#This Row],[Competence1]],[1]!Table3[#Data],5,FALSE)</f>
        <v>6</v>
      </c>
      <c r="P145" s="5" t="str">
        <f>VLOOKUP(Table1[[#This Row],[Competence1]],[1]!Table3[#Data],6,FALSE)</f>
        <v>Lacère l'ennemi avec des griffes acérées pour lui infliger des dégâts.</v>
      </c>
      <c r="Q145" t="s">
        <v>577</v>
      </c>
      <c r="R145" t="str">
        <f>VLOOKUP(Table1[[#This Row],[Competence2]],[1]!Table3[#Data],2,FALSE)</f>
        <v>Normal</v>
      </c>
      <c r="S145" t="str">
        <f>VLOOKUP(Table1[[#This Row],[Competence2]],[1]!Table3[#Data],3,FALSE)</f>
        <v>Statut</v>
      </c>
      <c r="T145">
        <f>VLOOKUP(Table1[[#This Row],[Competence2]],[1]!Table3[#Data],4,FALSE)</f>
        <v>0</v>
      </c>
      <c r="U145">
        <f>VLOOKUP(Table1[[#This Row],[Competence2]],[1]!Table3[#Data],5,FALSE)</f>
        <v>0</v>
      </c>
      <c r="V145" s="5" t="str">
        <f>VLOOKUP(Table1[[#This Row],[Competence2]],[1]!Table3[#Data],6,FALSE)</f>
        <v>Le lanceur contracte tous ses muscles pour augmenter sa Défense. Augmente la defense de 1 niveau.</v>
      </c>
      <c r="W145" t="s">
        <v>1313</v>
      </c>
      <c r="X145" s="2">
        <v>1</v>
      </c>
      <c r="Y145" s="3">
        <v>2</v>
      </c>
      <c r="Z145" s="2">
        <v>1</v>
      </c>
      <c r="AA145" s="2">
        <v>1</v>
      </c>
      <c r="AB145" s="2">
        <v>2</v>
      </c>
      <c r="AC145" s="2">
        <v>1</v>
      </c>
      <c r="AD145" s="3" t="s">
        <v>1337</v>
      </c>
      <c r="AE145" s="3" t="s">
        <v>1336</v>
      </c>
      <c r="AF145" s="3">
        <v>1</v>
      </c>
      <c r="AG145" s="3" t="s">
        <v>1336</v>
      </c>
      <c r="AH145" s="3">
        <v>4</v>
      </c>
      <c r="AI145" s="3" t="s">
        <v>1336</v>
      </c>
      <c r="AJ145" s="3">
        <v>1</v>
      </c>
      <c r="AK145" s="2">
        <v>1</v>
      </c>
      <c r="AL145" s="2">
        <v>2</v>
      </c>
      <c r="AM145" s="2">
        <v>1</v>
      </c>
      <c r="AN145" s="2">
        <v>1</v>
      </c>
      <c r="AO145" s="3" t="s">
        <v>1336</v>
      </c>
      <c r="AP145" s="4" t="str">
        <f>IF(Table1[[#This Row],[Competence2]]="Empty","1-6","1-3")</f>
        <v>1-3</v>
      </c>
      <c r="AQ145" s="4" t="str">
        <f>IF(Table1[[#This Row],[Competence2]]="Empty","","4-6")</f>
        <v>4-6</v>
      </c>
      <c r="AR145" t="s">
        <v>1453</v>
      </c>
      <c r="AS145" t="s">
        <v>1314</v>
      </c>
      <c r="AT145" s="5" t="s">
        <v>1620</v>
      </c>
      <c r="AU145" s="5">
        <v>140</v>
      </c>
      <c r="AV145" s="5" t="s">
        <v>1012</v>
      </c>
      <c r="AW145" s="5"/>
      <c r="AX145" s="5" t="e">
        <f>VLOOKUP(Table1[[#This Row],[Name]],Table3[],1,FALSE)</f>
        <v>#N/A</v>
      </c>
      <c r="AY145" s="5"/>
    </row>
    <row r="146" spans="1:51" hidden="1" x14ac:dyDescent="0.2">
      <c r="A146" s="7" t="s">
        <v>1314</v>
      </c>
      <c r="B146" s="1" t="s">
        <v>19</v>
      </c>
      <c r="C146" t="s">
        <v>63</v>
      </c>
      <c r="D146">
        <v>30</v>
      </c>
      <c r="E146">
        <v>20</v>
      </c>
      <c r="F146">
        <v>11</v>
      </c>
      <c r="G146">
        <v>10</v>
      </c>
      <c r="H146">
        <v>6</v>
      </c>
      <c r="I146">
        <v>7</v>
      </c>
      <c r="J146">
        <v>0</v>
      </c>
      <c r="K146" t="s">
        <v>548</v>
      </c>
      <c r="L146" t="str">
        <f>VLOOKUP(Table1[[#This Row],[Competence1]],[1]!Table3[#Data],2,FALSE)</f>
        <v>Normal</v>
      </c>
      <c r="M146" t="str">
        <f>VLOOKUP(Table1[[#This Row],[Competence1]],[1]!Table3[#Data],3,FALSE)</f>
        <v>Physique</v>
      </c>
      <c r="N146" s="1">
        <f>VLOOKUP(Table1[[#This Row],[Competence1]],[1]!Table3[#Data],4,FALSE)</f>
        <v>7</v>
      </c>
      <c r="O146">
        <f>VLOOKUP(Table1[[#This Row],[Competence1]],[1]!Table3[#Data],5,FALSE)</f>
        <v>6</v>
      </c>
      <c r="P146" s="5" t="str">
        <f>VLOOKUP(Table1[[#This Row],[Competence1]],[1]!Table3[#Data],6,FALSE)</f>
        <v>Un coup de griffe ou autre tranche l'ennemi. Fait un coup critique qui multiplie les degats par 2 avec une Precision de 1.</v>
      </c>
      <c r="Q146" t="s">
        <v>1315</v>
      </c>
      <c r="R146" t="str">
        <f>VLOOKUP(Table1[[#This Row],[Competence2]],[1]!Table3[#Data],2,FALSE)</f>
        <v>Tenebres</v>
      </c>
      <c r="S146" t="str">
        <f>VLOOKUP(Table1[[#This Row],[Competence2]],[1]!Table3[#Data],3,FALSE)</f>
        <v>Physique</v>
      </c>
      <c r="T146">
        <f>VLOOKUP(Table1[[#This Row],[Competence2]],[1]!Table3[#Data],4,FALSE)</f>
        <v>7</v>
      </c>
      <c r="U146">
        <f>VLOOKUP(Table1[[#This Row],[Competence2]],[1]!Table3[#Data],5,FALSE)</f>
        <v>6</v>
      </c>
      <c r="V146" s="5" t="str">
        <f>VLOOKUP(Table1[[#This Row],[Competence2]],[1]!Table3[#Data],6,FALSE)</f>
        <v>La lanceur lacère l'ennemi à la première occasion. Fait un coup critique qui multiplie les degats par 2 avec une Precision de 1.</v>
      </c>
      <c r="W146" t="s">
        <v>1316</v>
      </c>
      <c r="X146" s="3">
        <v>1</v>
      </c>
      <c r="Y146" s="3">
        <v>2</v>
      </c>
      <c r="Z146" s="2">
        <v>1</v>
      </c>
      <c r="AA146" s="2">
        <v>1</v>
      </c>
      <c r="AB146" s="2">
        <v>2</v>
      </c>
      <c r="AC146" s="2">
        <v>1</v>
      </c>
      <c r="AD146" s="3" t="s">
        <v>1337</v>
      </c>
      <c r="AE146" s="3" t="s">
        <v>1336</v>
      </c>
      <c r="AF146" s="3">
        <v>1</v>
      </c>
      <c r="AG146" s="3" t="s">
        <v>1336</v>
      </c>
      <c r="AH146" s="3">
        <v>4</v>
      </c>
      <c r="AI146" s="3" t="s">
        <v>1336</v>
      </c>
      <c r="AJ146" s="3">
        <v>1</v>
      </c>
      <c r="AK146" s="2">
        <v>1</v>
      </c>
      <c r="AL146" s="2">
        <v>2</v>
      </c>
      <c r="AM146" s="2">
        <v>1</v>
      </c>
      <c r="AN146" s="2">
        <v>1</v>
      </c>
      <c r="AO146" s="3" t="s">
        <v>1336</v>
      </c>
      <c r="AP146" s="4" t="str">
        <f>IF(Table1[[#This Row],[Competence2]]="Empty","1-6","1-3")</f>
        <v>1-3</v>
      </c>
      <c r="AQ146" s="4" t="str">
        <f>IF(Table1[[#This Row],[Competence2]]="Empty","","4-6")</f>
        <v>4-6</v>
      </c>
      <c r="AR146" s="22" t="s">
        <v>2073</v>
      </c>
      <c r="AS146"/>
      <c r="AT146" s="5" t="s">
        <v>1621</v>
      </c>
      <c r="AU146" s="5">
        <v>141</v>
      </c>
      <c r="AV146" s="5" t="s">
        <v>1012</v>
      </c>
      <c r="AW146" s="5"/>
      <c r="AX146" s="5" t="e">
        <f>VLOOKUP(Table1[[#This Row],[Name]],Table3[],1,FALSE)</f>
        <v>#N/A</v>
      </c>
      <c r="AY146" s="5"/>
    </row>
    <row r="147" spans="1:51" hidden="1" x14ac:dyDescent="0.2">
      <c r="A147" s="7" t="s">
        <v>1318</v>
      </c>
      <c r="B147" s="1" t="s">
        <v>63</v>
      </c>
      <c r="C147" t="s">
        <v>30</v>
      </c>
      <c r="D147">
        <v>40</v>
      </c>
      <c r="E147">
        <v>32</v>
      </c>
      <c r="F147">
        <v>10</v>
      </c>
      <c r="G147">
        <v>6</v>
      </c>
      <c r="H147">
        <v>6</v>
      </c>
      <c r="I147">
        <v>7</v>
      </c>
      <c r="J147">
        <v>0</v>
      </c>
      <c r="K147" t="s">
        <v>1623</v>
      </c>
      <c r="L147" t="str">
        <f>VLOOKUP(Table1[[#This Row],[Competence1]],[1]!Table3[#Data],2,FALSE)</f>
        <v>Acier</v>
      </c>
      <c r="M147" t="str">
        <f>VLOOKUP(Table1[[#This Row],[Competence1]],[1]!Table3[#Data],3,FALSE)</f>
        <v>Physique</v>
      </c>
      <c r="N147" s="1">
        <f>VLOOKUP(Table1[[#This Row],[Competence1]],[1]!Table3[#Data],4,FALSE)</f>
        <v>8</v>
      </c>
      <c r="O147">
        <f>VLOOKUP(Table1[[#This Row],[Competence1]],[1]!Table3[#Data],5,FALSE)</f>
        <v>6</v>
      </c>
      <c r="P147" s="5" t="str">
        <f>VLOOKUP(Table1[[#This Row],[Competence1]],[1]!Table3[#Data],6,FALSE)</f>
        <v>Tête de Fer inflige des dégâts et apeure avec une precision de 2 empechant l'adversaire d'attaquer ce tour.</v>
      </c>
      <c r="Q147" t="s">
        <v>488</v>
      </c>
      <c r="R147" t="str">
        <f>VLOOKUP(Table1[[#This Row],[Competence2]],[1]!Table3[#Data],2,FALSE)</f>
        <v>Glace</v>
      </c>
      <c r="S147" t="str">
        <f>VLOOKUP(Table1[[#This Row],[Competence2]],[1]!Table3[#Data],3,FALSE)</f>
        <v>Physique</v>
      </c>
      <c r="T147">
        <f>VLOOKUP(Table1[[#This Row],[Competence2]],[1]!Table3[#Data],4,FALSE)</f>
        <v>7</v>
      </c>
      <c r="U147">
        <f>VLOOKUP(Table1[[#This Row],[Competence2]],[1]!Table3[#Data],5,FALSE)</f>
        <v>5</v>
      </c>
      <c r="V147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147" t="s">
        <v>1319</v>
      </c>
      <c r="X147" s="3">
        <v>2</v>
      </c>
      <c r="Y147" s="3">
        <v>1</v>
      </c>
      <c r="Z147" s="2">
        <v>1</v>
      </c>
      <c r="AA147" s="2">
        <v>2</v>
      </c>
      <c r="AB147" s="2">
        <v>2</v>
      </c>
      <c r="AC147" s="3">
        <v>1</v>
      </c>
      <c r="AD147" s="3" t="s">
        <v>1336</v>
      </c>
      <c r="AE147" s="2">
        <v>2</v>
      </c>
      <c r="AF147" s="3" t="s">
        <v>1336</v>
      </c>
      <c r="AG147" s="3" t="s">
        <v>1336</v>
      </c>
      <c r="AH147" s="3">
        <v>1</v>
      </c>
      <c r="AI147" s="3" t="s">
        <v>1336</v>
      </c>
      <c r="AJ147" s="2">
        <v>1</v>
      </c>
      <c r="AK147" s="2">
        <v>2</v>
      </c>
      <c r="AL147" s="2">
        <v>0</v>
      </c>
      <c r="AM147" s="2">
        <v>1</v>
      </c>
      <c r="AN147" s="2">
        <v>1</v>
      </c>
      <c r="AO147" s="3" t="s">
        <v>1336</v>
      </c>
      <c r="AP147" s="4" t="str">
        <f>IF(Table1[[#This Row],[Competence2]]="Empty","1-6","1-3")</f>
        <v>1-3</v>
      </c>
      <c r="AQ147" s="4" t="str">
        <f>IF(Table1[[#This Row],[Competence2]]="Empty","","4-6")</f>
        <v>4-6</v>
      </c>
      <c r="AR147" s="22" t="s">
        <v>2073</v>
      </c>
      <c r="AS147" s="5"/>
      <c r="AT147" s="5" t="s">
        <v>1622</v>
      </c>
      <c r="AU147" s="5">
        <v>142</v>
      </c>
      <c r="AV147" s="5" t="s">
        <v>1317</v>
      </c>
      <c r="AW147" s="5"/>
      <c r="AX147" s="5" t="e">
        <f>VLOOKUP(Table1[[#This Row],[Name]],Table3[],1,FALSE)</f>
        <v>#N/A</v>
      </c>
      <c r="AY147" s="5"/>
    </row>
    <row r="148" spans="1:51" hidden="1" x14ac:dyDescent="0.2">
      <c r="A148" s="7" t="s">
        <v>287</v>
      </c>
      <c r="B148" s="1" t="s">
        <v>36</v>
      </c>
      <c r="C148" t="s">
        <v>36</v>
      </c>
      <c r="D148">
        <v>80</v>
      </c>
      <c r="E148">
        <v>7</v>
      </c>
      <c r="F148">
        <v>11</v>
      </c>
      <c r="G148">
        <v>6</v>
      </c>
      <c r="H148">
        <v>6</v>
      </c>
      <c r="I148">
        <v>11</v>
      </c>
      <c r="J148">
        <v>0</v>
      </c>
      <c r="K148" t="s">
        <v>584</v>
      </c>
      <c r="L148" t="str">
        <f>VLOOKUP(Table1[[#This Row],[Competence1]],[1]!Table3[#Data],2,FALSE)</f>
        <v>Normal</v>
      </c>
      <c r="M148" t="str">
        <f>VLOOKUP(Table1[[#This Row],[Competence1]],[1]!Table3[#Data],3,FALSE)</f>
        <v>Physique</v>
      </c>
      <c r="N148" s="1">
        <f>VLOOKUP(Table1[[#This Row],[Competence1]],[1]!Table3[#Data],4,FALSE)</f>
        <v>4</v>
      </c>
      <c r="O148">
        <f>VLOOKUP(Table1[[#This Row],[Competence1]],[1]!Table3[#Data],5,FALSE)</f>
        <v>6</v>
      </c>
      <c r="P148" s="5" t="str">
        <f>VLOOKUP(Table1[[#This Row],[Competence1]],[1]!Table3[#Data],6,FALSE)</f>
        <v>Le lanceur charge l'ennemi et le percute de tout son poids.</v>
      </c>
      <c r="Q148" t="s">
        <v>1347</v>
      </c>
      <c r="R148" t="str">
        <f>VLOOKUP(Table1[[#This Row],[Competence2]],[1]!Table3[#Data],2,FALSE)</f>
        <v>Normal</v>
      </c>
      <c r="S148" t="str">
        <f>VLOOKUP(Table1[[#This Row],[Competence2]],[1]!Table3[#Data],3,FALSE)</f>
        <v>Statut</v>
      </c>
      <c r="T148">
        <f>VLOOKUP(Table1[[#This Row],[Competence2]],[1]!Table3[#Data],4,FALSE)</f>
        <v>0</v>
      </c>
      <c r="U148">
        <f>VLOOKUP(Table1[[#This Row],[Competence2]],[1]!Table3[#Data],5,FALSE)</f>
        <v>0</v>
      </c>
      <c r="V148" s="5" t="str">
        <f>VLOOKUP(Table1[[#This Row],[Competence2]],[1]!Table3[#Data],6,FALSE)</f>
        <v>Le lanceur s'enroule pour cacher ses points faibles, ce qui augmente sa Défense de 2 niveaux.</v>
      </c>
      <c r="W148" t="s">
        <v>861</v>
      </c>
      <c r="X148" s="2">
        <v>1</v>
      </c>
      <c r="Y148" s="2">
        <v>2</v>
      </c>
      <c r="Z148" s="2">
        <v>1</v>
      </c>
      <c r="AA148" s="3">
        <v>1</v>
      </c>
      <c r="AB148" s="3">
        <v>1</v>
      </c>
      <c r="AC148" s="2">
        <v>1</v>
      </c>
      <c r="AD148" s="3">
        <v>1</v>
      </c>
      <c r="AE148" s="2">
        <v>1</v>
      </c>
      <c r="AF148" s="2">
        <v>1</v>
      </c>
      <c r="AG148" s="2">
        <v>1</v>
      </c>
      <c r="AH148" s="3">
        <v>1</v>
      </c>
      <c r="AI148" s="2">
        <v>1</v>
      </c>
      <c r="AJ148" s="2">
        <v>1</v>
      </c>
      <c r="AK148" s="2">
        <v>1</v>
      </c>
      <c r="AL148" s="2">
        <v>1</v>
      </c>
      <c r="AM148" s="2">
        <v>0</v>
      </c>
      <c r="AN148" s="2">
        <v>1</v>
      </c>
      <c r="AO148" s="2">
        <v>1</v>
      </c>
      <c r="AP148" s="4" t="str">
        <f>IF(Table1[[#This Row],[Competence2]]="Empty","1-6","1-3")</f>
        <v>1-3</v>
      </c>
      <c r="AQ148" s="4" t="str">
        <f>IF(Table1[[#This Row],[Competence2]]="Empty","","4-6")</f>
        <v>4-6</v>
      </c>
      <c r="AR148" s="22" t="s">
        <v>2073</v>
      </c>
      <c r="AS148"/>
      <c r="AT148" s="5" t="s">
        <v>1624</v>
      </c>
      <c r="AU148" s="5">
        <v>143</v>
      </c>
      <c r="AV148" s="5" t="s">
        <v>1010</v>
      </c>
      <c r="AW148" s="5"/>
      <c r="AX148" s="5" t="e">
        <f>VLOOKUP(Table1[[#This Row],[Name]],Table3[],1,FALSE)</f>
        <v>#N/A</v>
      </c>
      <c r="AY148" s="5"/>
    </row>
    <row r="149" spans="1:51" hidden="1" x14ac:dyDescent="0.2">
      <c r="A149" s="7" t="s">
        <v>1320</v>
      </c>
      <c r="B149" s="1" t="s">
        <v>95</v>
      </c>
      <c r="C149" t="s">
        <v>30</v>
      </c>
      <c r="D149">
        <v>45</v>
      </c>
      <c r="E149">
        <v>21</v>
      </c>
      <c r="F149">
        <v>8</v>
      </c>
      <c r="G149">
        <v>10</v>
      </c>
      <c r="H149">
        <v>9</v>
      </c>
      <c r="I149">
        <v>12</v>
      </c>
      <c r="J149">
        <v>0</v>
      </c>
      <c r="K149" t="s">
        <v>508</v>
      </c>
      <c r="L149" t="str">
        <f>VLOOKUP(Table1[[#This Row],[Competence1]],[1]!Table3[#Data],2,FALSE)</f>
        <v>Vol</v>
      </c>
      <c r="M149" t="str">
        <f>VLOOKUP(Table1[[#This Row],[Competence1]],[1]!Table3[#Data],3,FALSE)</f>
        <v>Special</v>
      </c>
      <c r="N149" s="1">
        <f>VLOOKUP(Table1[[#This Row],[Competence1]],[1]!Table3[#Data],4,FALSE)</f>
        <v>4</v>
      </c>
      <c r="O149">
        <f>VLOOKUP(Table1[[#This Row],[Competence1]],[1]!Table3[#Data],5,FALSE)</f>
        <v>6</v>
      </c>
      <c r="P149" s="5" t="str">
        <f>VLOOKUP(Table1[[#This Row],[Competence1]],[1]!Table3[#Data],6,FALSE)</f>
        <v>Le lanceur bat des ailes pour générer une bourrasque qui blesse l'ennemi.</v>
      </c>
      <c r="Q149" t="s">
        <v>471</v>
      </c>
      <c r="R149" t="str">
        <f>VLOOKUP(Table1[[#This Row],[Competence2]],[1]!Table3[#Data],2,FALSE)</f>
        <v>Glace</v>
      </c>
      <c r="S149" t="str">
        <f>VLOOKUP(Table1[[#This Row],[Competence2]],[1]!Table3[#Data],3,FALSE)</f>
        <v>Special</v>
      </c>
      <c r="T149">
        <f>VLOOKUP(Table1[[#This Row],[Competence2]],[1]!Table3[#Data],4,FALSE)</f>
        <v>4</v>
      </c>
      <c r="U149">
        <f>VLOOKUP(Table1[[#This Row],[Competence2]],[1]!Table3[#Data],5,FALSE)</f>
        <v>6</v>
      </c>
      <c r="V149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149" t="s">
        <v>1321</v>
      </c>
      <c r="X149" s="2">
        <v>2</v>
      </c>
      <c r="Y149" s="2">
        <v>1</v>
      </c>
      <c r="Z149" s="2">
        <v>1</v>
      </c>
      <c r="AA149" s="3">
        <v>1</v>
      </c>
      <c r="AB149" s="3">
        <v>2</v>
      </c>
      <c r="AC149" s="2">
        <v>1</v>
      </c>
      <c r="AD149" s="3">
        <v>2</v>
      </c>
      <c r="AE149" s="2">
        <v>1</v>
      </c>
      <c r="AF149" s="3" t="s">
        <v>1336</v>
      </c>
      <c r="AG149" s="2">
        <v>1</v>
      </c>
      <c r="AH149" s="3" t="s">
        <v>1336</v>
      </c>
      <c r="AI149" s="2">
        <v>1</v>
      </c>
      <c r="AJ149" s="2">
        <v>1</v>
      </c>
      <c r="AK149" s="2">
        <v>4</v>
      </c>
      <c r="AL149" s="2">
        <v>0</v>
      </c>
      <c r="AM149" s="2">
        <v>1</v>
      </c>
      <c r="AN149" s="2">
        <v>1</v>
      </c>
      <c r="AO149" s="2">
        <v>1</v>
      </c>
      <c r="AP149" s="4" t="str">
        <f>IF(Table1[[#This Row],[Competence2]]="Empty","1-6","1-3")</f>
        <v>1-3</v>
      </c>
      <c r="AQ149" s="4" t="str">
        <f>IF(Table1[[#This Row],[Competence2]]="Empty","","4-6")</f>
        <v>4-6</v>
      </c>
      <c r="AR149" s="22" t="s">
        <v>2073</v>
      </c>
      <c r="AS149"/>
      <c r="AT149" s="5" t="s">
        <v>1625</v>
      </c>
      <c r="AU149" s="5">
        <v>144</v>
      </c>
      <c r="AV149" s="5" t="s">
        <v>1018</v>
      </c>
      <c r="AW149" s="5"/>
      <c r="AX149" s="5" t="e">
        <f>VLOOKUP(Table1[[#This Row],[Name]],Table3[],1,FALSE)</f>
        <v>#N/A</v>
      </c>
      <c r="AY149" s="5"/>
    </row>
    <row r="150" spans="1:51" hidden="1" x14ac:dyDescent="0.2">
      <c r="A150" s="7" t="s">
        <v>1322</v>
      </c>
      <c r="B150" s="1" t="s">
        <v>33</v>
      </c>
      <c r="C150" t="s">
        <v>30</v>
      </c>
      <c r="D150">
        <v>45</v>
      </c>
      <c r="E150">
        <v>25</v>
      </c>
      <c r="F150">
        <v>9</v>
      </c>
      <c r="G150">
        <v>8</v>
      </c>
      <c r="H150">
        <v>12</v>
      </c>
      <c r="I150">
        <v>9</v>
      </c>
      <c r="J150">
        <v>0</v>
      </c>
      <c r="K150" t="s">
        <v>527</v>
      </c>
      <c r="L150" t="str">
        <f>VLOOKUP(Table1[[#This Row],[Competence1]],[1]!Table3[#Data],2,FALSE)</f>
        <v>Vol</v>
      </c>
      <c r="M150" t="str">
        <f>VLOOKUP(Table1[[#This Row],[Competence1]],[1]!Table3[#Data],3,FALSE)</f>
        <v>Physique</v>
      </c>
      <c r="N150" s="1">
        <f>VLOOKUP(Table1[[#This Row],[Competence1]],[1]!Table3[#Data],4,FALSE)</f>
        <v>4</v>
      </c>
      <c r="O150">
        <f>VLOOKUP(Table1[[#This Row],[Competence1]],[1]!Table3[#Data],5,FALSE)</f>
        <v>6</v>
      </c>
      <c r="P150" s="5" t="str">
        <f>VLOOKUP(Table1[[#This Row],[Competence1]],[1]!Table3[#Data],6,FALSE)</f>
        <v>Frappe l'ennemi d'un bec pointu ou d'une corne pour infliger des dégâts.</v>
      </c>
      <c r="Q150" t="s">
        <v>1370</v>
      </c>
      <c r="R150" t="str">
        <f>VLOOKUP(Table1[[#This Row],[Competence2]],[1]!Table3[#Data],2,FALSE)</f>
        <v>Electrik</v>
      </c>
      <c r="S150" t="str">
        <f>VLOOKUP(Table1[[#This Row],[Competence2]],[1]!Table3[#Data],3,FALSE)</f>
        <v>Special</v>
      </c>
      <c r="T150">
        <f>VLOOKUP(Table1[[#This Row],[Competence2]],[1]!Table3[#Data],4,FALSE)</f>
        <v>4</v>
      </c>
      <c r="U150">
        <f>VLOOKUP(Table1[[#This Row],[Competence2]],[1]!Table3[#Data],5,FALSE)</f>
        <v>6</v>
      </c>
      <c r="V150" s="5" t="str">
        <f>VLOOKUP(Table1[[#This Row],[Competence2]],[1]!Table3[#Data],6,FALSE)</f>
        <v>Une décharge électrique tombe sur l'ennemi. Paralyse avec une precision de 1. La paralysie empeche d'attaquer sur 1-2.</v>
      </c>
      <c r="W150" t="s">
        <v>1323</v>
      </c>
      <c r="X150" s="3" t="s">
        <v>1336</v>
      </c>
      <c r="Y150" s="3" t="s">
        <v>1336</v>
      </c>
      <c r="Z150" s="2">
        <v>1</v>
      </c>
      <c r="AA150" s="3">
        <v>1</v>
      </c>
      <c r="AB150" s="2">
        <v>1</v>
      </c>
      <c r="AC150" s="2">
        <v>1</v>
      </c>
      <c r="AD150" s="3">
        <v>1</v>
      </c>
      <c r="AE150" s="2">
        <v>2</v>
      </c>
      <c r="AF150" s="3" t="s">
        <v>1336</v>
      </c>
      <c r="AG150" s="2">
        <v>1</v>
      </c>
      <c r="AH150" s="3" t="s">
        <v>1336</v>
      </c>
      <c r="AI150" s="2">
        <v>1</v>
      </c>
      <c r="AJ150" s="2">
        <v>1</v>
      </c>
      <c r="AK150" s="2">
        <v>2</v>
      </c>
      <c r="AL150" s="2">
        <v>0</v>
      </c>
      <c r="AM150" s="2">
        <v>1</v>
      </c>
      <c r="AN150" s="2">
        <v>1</v>
      </c>
      <c r="AO150" s="3" t="s">
        <v>1336</v>
      </c>
      <c r="AP150" s="4" t="str">
        <f>IF(Table1[[#This Row],[Competence2]]="Empty","1-6","1-3")</f>
        <v>1-3</v>
      </c>
      <c r="AQ150" s="4" t="str">
        <f>IF(Table1[[#This Row],[Competence2]]="Empty","","4-6")</f>
        <v>4-6</v>
      </c>
      <c r="AR150" s="22" t="s">
        <v>2073</v>
      </c>
      <c r="AS150"/>
      <c r="AT150" s="5" t="s">
        <v>1626</v>
      </c>
      <c r="AU150" s="5">
        <v>145</v>
      </c>
      <c r="AV150" s="5" t="s">
        <v>1627</v>
      </c>
      <c r="AW150" s="5"/>
      <c r="AX150" s="5" t="e">
        <f>VLOOKUP(Table1[[#This Row],[Name]],Table3[],1,FALSE)</f>
        <v>#N/A</v>
      </c>
      <c r="AY150" s="5"/>
    </row>
    <row r="151" spans="1:51" hidden="1" x14ac:dyDescent="0.2">
      <c r="A151" s="7" t="s">
        <v>1324</v>
      </c>
      <c r="B151" s="1" t="s">
        <v>15</v>
      </c>
      <c r="C151" t="s">
        <v>30</v>
      </c>
      <c r="D151">
        <v>45</v>
      </c>
      <c r="E151">
        <v>22</v>
      </c>
      <c r="F151">
        <v>10</v>
      </c>
      <c r="G151">
        <v>9</v>
      </c>
      <c r="H151">
        <v>12</v>
      </c>
      <c r="I151">
        <v>8</v>
      </c>
      <c r="J151">
        <v>0</v>
      </c>
      <c r="K151" t="s">
        <v>510</v>
      </c>
      <c r="L151" t="str">
        <f>VLOOKUP(Table1[[#This Row],[Competence1]],[1]!Table3[#Data],2,FALSE)</f>
        <v>Vol</v>
      </c>
      <c r="M151" t="str">
        <f>VLOOKUP(Table1[[#This Row],[Competence1]],[1]!Table3[#Data],3,FALSE)</f>
        <v>Physique</v>
      </c>
      <c r="N151" s="1">
        <f>VLOOKUP(Table1[[#This Row],[Competence1]],[1]!Table3[#Data],4,FALSE)</f>
        <v>6</v>
      </c>
      <c r="O151">
        <f>VLOOKUP(Table1[[#This Row],[Competence1]],[1]!Table3[#Data],5,FALSE)</f>
        <v>6</v>
      </c>
      <c r="P151" s="5" t="str">
        <f>VLOOKUP(Table1[[#This Row],[Competence1]],[1]!Table3[#Data],6,FALSE)</f>
        <v>L'ennemi est frappé par de larges ailes déployées pour infliger des dégâts.</v>
      </c>
      <c r="Q151" t="s">
        <v>1422</v>
      </c>
      <c r="R151" t="str">
        <f>VLOOKUP(Table1[[#This Row],[Competence2]],[1]!Table3[#Data],2,FALSE)</f>
        <v>Feu</v>
      </c>
      <c r="S151" t="str">
        <f>VLOOKUP(Table1[[#This Row],[Competence2]],[1]!Table3[#Data],3,FALSE)</f>
        <v>Special</v>
      </c>
      <c r="T151">
        <f>VLOOKUP(Table1[[#This Row],[Competence2]],[1]!Table3[#Data],4,FALSE)</f>
        <v>4</v>
      </c>
      <c r="U151">
        <f>VLOOKUP(Table1[[#This Row],[Competence2]],[1]!Table3[#Data],5,FALSE)</f>
        <v>6</v>
      </c>
      <c r="V151" s="5" t="str">
        <f>VLOOKUP(Table1[[#This Row],[Competence2]],[1]!Table3[#Data],6,FALSE)</f>
        <v>L'ennemi est attaqué par une faible flamme. Brûle l'ennemi avec une precision de 1 qui réduit son attaque de moitié et fait perdre 3 PV par tour.</v>
      </c>
      <c r="W151" t="s">
        <v>1325</v>
      </c>
      <c r="X151" s="3" t="s">
        <v>1336</v>
      </c>
      <c r="Y151" s="3" t="s">
        <v>1336</v>
      </c>
      <c r="Z151" s="2">
        <v>1</v>
      </c>
      <c r="AA151" s="2">
        <v>2</v>
      </c>
      <c r="AB151" s="2">
        <v>2</v>
      </c>
      <c r="AC151" s="3" t="s">
        <v>1336</v>
      </c>
      <c r="AD151" s="3" t="s">
        <v>1336</v>
      </c>
      <c r="AE151" s="2">
        <v>1</v>
      </c>
      <c r="AF151" s="3" t="s">
        <v>1337</v>
      </c>
      <c r="AG151" s="2">
        <v>1</v>
      </c>
      <c r="AH151" s="3" t="s">
        <v>1337</v>
      </c>
      <c r="AI151" s="2">
        <v>1</v>
      </c>
      <c r="AJ151" s="3">
        <v>1</v>
      </c>
      <c r="AK151" s="2">
        <v>4</v>
      </c>
      <c r="AL151" s="2">
        <v>0</v>
      </c>
      <c r="AM151" s="2">
        <v>1</v>
      </c>
      <c r="AN151" s="2">
        <v>1</v>
      </c>
      <c r="AO151" s="2">
        <v>1</v>
      </c>
      <c r="AP151" s="4" t="str">
        <f>IF(Table1[[#This Row],[Competence2]]="Empty","1-6","1-3")</f>
        <v>1-3</v>
      </c>
      <c r="AQ151" s="4" t="str">
        <f>IF(Table1[[#This Row],[Competence2]]="Empty","","4-6")</f>
        <v>4-6</v>
      </c>
      <c r="AR151" s="22" t="s">
        <v>2073</v>
      </c>
      <c r="AS151"/>
      <c r="AT151" s="5" t="s">
        <v>1628</v>
      </c>
      <c r="AU151" s="5">
        <v>146</v>
      </c>
      <c r="AV151" s="5" t="s">
        <v>1071</v>
      </c>
      <c r="AW151" s="5"/>
      <c r="AX151" s="5" t="e">
        <f>VLOOKUP(Table1[[#This Row],[Name]],Table3[],1,FALSE)</f>
        <v>#N/A</v>
      </c>
      <c r="AY151" s="5"/>
    </row>
    <row r="152" spans="1:51" hidden="1" x14ac:dyDescent="0.2">
      <c r="A152" s="7" t="s">
        <v>1326</v>
      </c>
      <c r="B152" s="1" t="s">
        <v>203</v>
      </c>
      <c r="C152" t="s">
        <v>203</v>
      </c>
      <c r="D152">
        <v>20</v>
      </c>
      <c r="E152">
        <v>12</v>
      </c>
      <c r="F152">
        <v>6</v>
      </c>
      <c r="G152">
        <v>4</v>
      </c>
      <c r="H152">
        <v>5</v>
      </c>
      <c r="I152">
        <v>5</v>
      </c>
      <c r="J152">
        <v>0</v>
      </c>
      <c r="K152" t="s">
        <v>554</v>
      </c>
      <c r="L152" t="str">
        <f>VLOOKUP(Table1[[#This Row],[Competence1]],[1]!Table3[#Data],2,FALSE)</f>
        <v>Normal</v>
      </c>
      <c r="M152" t="str">
        <f>VLOOKUP(Table1[[#This Row],[Competence1]],[1]!Table3[#Data],3,FALSE)</f>
        <v>Physique</v>
      </c>
      <c r="N152" s="1">
        <f>VLOOKUP(Table1[[#This Row],[Competence1]],[1]!Table3[#Data],4,FALSE)</f>
        <v>2</v>
      </c>
      <c r="O152">
        <f>VLOOKUP(Table1[[#This Row],[Competence1]],[1]!Table3[#Data],5,FALSE)</f>
        <v>5</v>
      </c>
      <c r="P152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152" t="s">
        <v>1346</v>
      </c>
      <c r="R152" t="str">
        <f>VLOOKUP(Table1[[#This Row],[Competence2]],[1]!Table3[#Data],2,FALSE)</f>
        <v>Normal</v>
      </c>
      <c r="S152" t="str">
        <f>VLOOKUP(Table1[[#This Row],[Competence2]],[1]!Table3[#Data],3,FALSE)</f>
        <v>Statut</v>
      </c>
      <c r="T152">
        <f>VLOOKUP(Table1[[#This Row],[Competence2]],[1]!Table3[#Data],4,FALSE)</f>
        <v>0</v>
      </c>
      <c r="U152">
        <f>VLOOKUP(Table1[[#This Row],[Competence2]],[1]!Table3[#Data],5,FALSE)</f>
        <v>6</v>
      </c>
      <c r="V152" s="5" t="str">
        <f>VLOOKUP(Table1[[#This Row],[Competence2]],[1]!Table3[#Data],6,FALSE)</f>
        <v>Le lanceur fait les gros yeux à l'ennemi pour l'intimider et baisser sa Défense de 1 niveau.</v>
      </c>
      <c r="W152" t="s">
        <v>1327</v>
      </c>
      <c r="X152" s="2">
        <v>1</v>
      </c>
      <c r="Y152" s="3">
        <v>1</v>
      </c>
      <c r="Z152" s="2">
        <v>2</v>
      </c>
      <c r="AA152" s="3" t="s">
        <v>1336</v>
      </c>
      <c r="AB152" s="3" t="s">
        <v>1336</v>
      </c>
      <c r="AC152" s="2">
        <v>2</v>
      </c>
      <c r="AD152" s="3" t="s">
        <v>1336</v>
      </c>
      <c r="AE152" s="2">
        <v>2</v>
      </c>
      <c r="AF152" s="2">
        <v>1</v>
      </c>
      <c r="AG152" s="2">
        <v>1</v>
      </c>
      <c r="AH152" s="3" t="s">
        <v>1336</v>
      </c>
      <c r="AI152" s="2">
        <v>1</v>
      </c>
      <c r="AJ152" s="3">
        <v>1</v>
      </c>
      <c r="AK152" s="2">
        <v>1</v>
      </c>
      <c r="AL152" s="2">
        <v>1</v>
      </c>
      <c r="AM152" s="2">
        <v>1</v>
      </c>
      <c r="AN152" s="2">
        <v>1</v>
      </c>
      <c r="AO152" s="2">
        <v>1</v>
      </c>
      <c r="AP152" s="4" t="str">
        <f>IF(Table1[[#This Row],[Competence2]]="Empty","1-6","1-3")</f>
        <v>1-3</v>
      </c>
      <c r="AQ152" s="4" t="str">
        <f>IF(Table1[[#This Row],[Competence2]]="Empty","","4-6")</f>
        <v>4-6</v>
      </c>
      <c r="AR152" t="s">
        <v>1444</v>
      </c>
      <c r="AS152" t="s">
        <v>1328</v>
      </c>
      <c r="AT152" s="5" t="s">
        <v>1629</v>
      </c>
      <c r="AU152" s="5">
        <v>147</v>
      </c>
      <c r="AV152" s="5" t="s">
        <v>1060</v>
      </c>
      <c r="AW152" s="5"/>
      <c r="AX152" s="5" t="e">
        <f>VLOOKUP(Table1[[#This Row],[Name]],Table3[],1,FALSE)</f>
        <v>#N/A</v>
      </c>
      <c r="AY152" s="5"/>
    </row>
    <row r="153" spans="1:51" hidden="1" x14ac:dyDescent="0.2">
      <c r="A153" s="7" t="s">
        <v>1328</v>
      </c>
      <c r="B153" s="1" t="s">
        <v>203</v>
      </c>
      <c r="C153" t="s">
        <v>203</v>
      </c>
      <c r="D153">
        <v>30</v>
      </c>
      <c r="E153">
        <v>17</v>
      </c>
      <c r="F153">
        <v>8</v>
      </c>
      <c r="G153">
        <v>6</v>
      </c>
      <c r="H153">
        <v>7</v>
      </c>
      <c r="I153">
        <v>7</v>
      </c>
      <c r="J153">
        <v>0</v>
      </c>
      <c r="K153" t="s">
        <v>554</v>
      </c>
      <c r="L153" t="str">
        <f>VLOOKUP(Table1[[#This Row],[Competence1]],[1]!Table3[#Data],2,FALSE)</f>
        <v>Normal</v>
      </c>
      <c r="M153" t="str">
        <f>VLOOKUP(Table1[[#This Row],[Competence1]],[1]!Table3[#Data],3,FALSE)</f>
        <v>Physique</v>
      </c>
      <c r="N153" s="1">
        <f>VLOOKUP(Table1[[#This Row],[Competence1]],[1]!Table3[#Data],4,FALSE)</f>
        <v>2</v>
      </c>
      <c r="O153">
        <f>VLOOKUP(Table1[[#This Row],[Competence1]],[1]!Table3[#Data],5,FALSE)</f>
        <v>5</v>
      </c>
      <c r="P153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153" t="s">
        <v>1346</v>
      </c>
      <c r="R153" t="str">
        <f>VLOOKUP(Table1[[#This Row],[Competence2]],[1]!Table3[#Data],2,FALSE)</f>
        <v>Normal</v>
      </c>
      <c r="S153" t="str">
        <f>VLOOKUP(Table1[[#This Row],[Competence2]],[1]!Table3[#Data],3,FALSE)</f>
        <v>Statut</v>
      </c>
      <c r="T153">
        <f>VLOOKUP(Table1[[#This Row],[Competence2]],[1]!Table3[#Data],4,FALSE)</f>
        <v>0</v>
      </c>
      <c r="U153">
        <f>VLOOKUP(Table1[[#This Row],[Competence2]],[1]!Table3[#Data],5,FALSE)</f>
        <v>6</v>
      </c>
      <c r="V153" s="5" t="str">
        <f>VLOOKUP(Table1[[#This Row],[Competence2]],[1]!Table3[#Data],6,FALSE)</f>
        <v>Le lanceur fait les gros yeux à l'ennemi pour l'intimider et baisser sa Défense de 1 niveau.</v>
      </c>
      <c r="W153" t="s">
        <v>1329</v>
      </c>
      <c r="X153" s="2">
        <v>1</v>
      </c>
      <c r="Y153" s="2">
        <v>1</v>
      </c>
      <c r="Z153" s="2">
        <v>2</v>
      </c>
      <c r="AA153" s="3" t="s">
        <v>1336</v>
      </c>
      <c r="AB153" s="3" t="s">
        <v>1336</v>
      </c>
      <c r="AC153" s="2">
        <v>2</v>
      </c>
      <c r="AD153" s="3" t="s">
        <v>1336</v>
      </c>
      <c r="AE153" s="2">
        <v>2</v>
      </c>
      <c r="AF153" s="3">
        <v>1</v>
      </c>
      <c r="AG153" s="2">
        <v>1</v>
      </c>
      <c r="AH153" s="3" t="s">
        <v>1336</v>
      </c>
      <c r="AI153" s="2">
        <v>1</v>
      </c>
      <c r="AJ153" s="2">
        <v>1</v>
      </c>
      <c r="AK153" s="2">
        <v>1</v>
      </c>
      <c r="AL153" s="2">
        <v>1</v>
      </c>
      <c r="AM153" s="2">
        <v>1</v>
      </c>
      <c r="AN153" s="2">
        <v>1</v>
      </c>
      <c r="AO153" s="2">
        <v>1</v>
      </c>
      <c r="AP153" s="4" t="str">
        <f>IF(Table1[[#This Row],[Competence2]]="Empty","1-6","1-3")</f>
        <v>1-3</v>
      </c>
      <c r="AQ153" s="4" t="str">
        <f>IF(Table1[[#This Row],[Competence2]]="Empty","","4-6")</f>
        <v>4-6</v>
      </c>
      <c r="AR153" t="s">
        <v>1444</v>
      </c>
      <c r="AS153" t="s">
        <v>1330</v>
      </c>
      <c r="AT153" s="5" t="s">
        <v>1630</v>
      </c>
      <c r="AU153" s="5">
        <v>148</v>
      </c>
      <c r="AV153" s="5" t="s">
        <v>1060</v>
      </c>
      <c r="AW153" s="5"/>
      <c r="AX153" s="5" t="e">
        <f>VLOOKUP(Table1[[#This Row],[Name]],Table3[],1,FALSE)</f>
        <v>#N/A</v>
      </c>
      <c r="AY153" s="5"/>
    </row>
    <row r="154" spans="1:51" hidden="1" x14ac:dyDescent="0.2">
      <c r="A154" s="7" t="s">
        <v>1330</v>
      </c>
      <c r="B154" s="1" t="s">
        <v>203</v>
      </c>
      <c r="C154" t="s">
        <v>30</v>
      </c>
      <c r="D154">
        <v>45</v>
      </c>
      <c r="E154">
        <v>20</v>
      </c>
      <c r="F154">
        <v>13</v>
      </c>
      <c r="G154">
        <v>9</v>
      </c>
      <c r="H154">
        <v>10</v>
      </c>
      <c r="I154">
        <v>10</v>
      </c>
      <c r="J154">
        <v>0</v>
      </c>
      <c r="K154" t="s">
        <v>510</v>
      </c>
      <c r="L154" t="str">
        <f>VLOOKUP(Table1[[#This Row],[Competence1]],[1]!Table3[#Data],2,FALSE)</f>
        <v>Vol</v>
      </c>
      <c r="M154" t="str">
        <f>VLOOKUP(Table1[[#This Row],[Competence1]],[1]!Table3[#Data],3,FALSE)</f>
        <v>Physique</v>
      </c>
      <c r="N154" s="1">
        <f>VLOOKUP(Table1[[#This Row],[Competence1]],[1]!Table3[#Data],4,FALSE)</f>
        <v>6</v>
      </c>
      <c r="O154">
        <f>VLOOKUP(Table1[[#This Row],[Competence1]],[1]!Table3[#Data],5,FALSE)</f>
        <v>6</v>
      </c>
      <c r="P154" s="5" t="str">
        <f>VLOOKUP(Table1[[#This Row],[Competence1]],[1]!Table3[#Data],6,FALSE)</f>
        <v>L'ennemi est frappé par de larges ailes déployées pour infliger des dégâts.</v>
      </c>
      <c r="Q154" t="s">
        <v>443</v>
      </c>
      <c r="R154" t="str">
        <f>VLOOKUP(Table1[[#This Row],[Competence2]],[1]!Table3[#Data],2,FALSE)</f>
        <v>Vol</v>
      </c>
      <c r="S154" t="str">
        <f>VLOOKUP(Table1[[#This Row],[Competence2]],[1]!Table3[#Data],3,FALSE)</f>
        <v>Special</v>
      </c>
      <c r="T154">
        <f>VLOOKUP(Table1[[#This Row],[Competence2]],[1]!Table3[#Data],4,FALSE)</f>
        <v>11</v>
      </c>
      <c r="U154">
        <f>VLOOKUP(Table1[[#This Row],[Competence2]],[1]!Table3[#Data],5,FALSE)</f>
        <v>2</v>
      </c>
      <c r="V154" s="5" t="str">
        <f>VLOOKUP(Table1[[#This Row],[Competence2]],[1]!Table3[#Data],6,FALSE)</f>
        <v>Lance une Tempête qui s'abat sur l'ennemi et le rend confus avec une Precision de 1 pendant 3 tours. La confusion est active avec une Precision de 2 et pokemon s'attaque lui-meme.</v>
      </c>
      <c r="W154" t="s">
        <v>1331</v>
      </c>
      <c r="X154" s="2">
        <v>1</v>
      </c>
      <c r="Y154" s="3" t="s">
        <v>1336</v>
      </c>
      <c r="Z154" s="2">
        <v>2</v>
      </c>
      <c r="AA154" s="3" t="s">
        <v>1336</v>
      </c>
      <c r="AB154" s="2">
        <v>1</v>
      </c>
      <c r="AC154" s="2">
        <v>2</v>
      </c>
      <c r="AD154" s="3" t="s">
        <v>1336</v>
      </c>
      <c r="AE154" s="2">
        <v>4</v>
      </c>
      <c r="AF154" s="3" t="s">
        <v>1336</v>
      </c>
      <c r="AG154" s="2">
        <v>1</v>
      </c>
      <c r="AH154" s="3" t="s">
        <v>1337</v>
      </c>
      <c r="AI154" s="2">
        <v>1</v>
      </c>
      <c r="AJ154" s="2">
        <v>1</v>
      </c>
      <c r="AK154" s="2">
        <v>2</v>
      </c>
      <c r="AL154" s="2">
        <v>0</v>
      </c>
      <c r="AM154" s="2">
        <v>1</v>
      </c>
      <c r="AN154" s="2">
        <v>1</v>
      </c>
      <c r="AO154" s="2">
        <v>1</v>
      </c>
      <c r="AP154" s="4" t="str">
        <f>IF(Table1[[#This Row],[Competence2]]="Empty","1-6","1-3")</f>
        <v>1-3</v>
      </c>
      <c r="AQ154" s="4" t="str">
        <f>IF(Table1[[#This Row],[Competence2]]="Empty","","4-6")</f>
        <v>4-6</v>
      </c>
      <c r="AR154" s="22" t="s">
        <v>2073</v>
      </c>
      <c r="AS154"/>
      <c r="AT154" s="5" t="s">
        <v>1631</v>
      </c>
      <c r="AU154" s="5">
        <v>149</v>
      </c>
      <c r="AV154" s="5" t="s">
        <v>1044</v>
      </c>
      <c r="AW154" s="5"/>
      <c r="AX154" s="5" t="e">
        <f>VLOOKUP(Table1[[#This Row],[Name]],Table3[],1,FALSE)</f>
        <v>#N/A</v>
      </c>
      <c r="AY154" s="5"/>
    </row>
    <row r="155" spans="1:51" hidden="1" x14ac:dyDescent="0.2">
      <c r="A155" s="7" t="s">
        <v>1332</v>
      </c>
      <c r="B155" s="1" t="s">
        <v>25</v>
      </c>
      <c r="C155" t="s">
        <v>25</v>
      </c>
      <c r="D155">
        <v>53</v>
      </c>
      <c r="E155">
        <v>32</v>
      </c>
      <c r="F155">
        <v>11</v>
      </c>
      <c r="G155">
        <v>9</v>
      </c>
      <c r="H155">
        <v>15</v>
      </c>
      <c r="I155">
        <v>9</v>
      </c>
      <c r="J155">
        <v>0</v>
      </c>
      <c r="K155" t="s">
        <v>565</v>
      </c>
      <c r="L155" t="e">
        <f>VLOOKUP(Table1[[#This Row],[Competence1]],[1]!Table3[#Data],2,FALSE)</f>
        <v>#N/A</v>
      </c>
      <c r="M155" t="e">
        <f>VLOOKUP(Table1[[#This Row],[Competence1]],[1]!Table3[#Data],3,FALSE)</f>
        <v>#N/A</v>
      </c>
      <c r="N155" s="1" t="e">
        <f>VLOOKUP(Table1[[#This Row],[Competence1]],[1]!Table3[#Data],4,FALSE)</f>
        <v>#N/A</v>
      </c>
      <c r="O155" t="e">
        <f>VLOOKUP(Table1[[#This Row],[Competence1]],[1]!Table3[#Data],5,FALSE)</f>
        <v>#N/A</v>
      </c>
      <c r="P155" s="5" t="e">
        <f>VLOOKUP(Table1[[#This Row],[Competence1]],[1]!Table3[#Data],6,FALSE)</f>
        <v>#N/A</v>
      </c>
      <c r="Q155" t="s">
        <v>479</v>
      </c>
      <c r="R155" t="str">
        <f>VLOOKUP(Table1[[#This Row],[Competence2]],[1]!Table3[#Data],2,FALSE)</f>
        <v>Psy</v>
      </c>
      <c r="S155" t="str">
        <f>VLOOKUP(Table1[[#This Row],[Competence2]],[1]!Table3[#Data],3,FALSE)</f>
        <v>Special</v>
      </c>
      <c r="T155">
        <f>VLOOKUP(Table1[[#This Row],[Competence2]],[1]!Table3[#Data],4,FALSE)</f>
        <v>0</v>
      </c>
      <c r="U155">
        <f>VLOOKUP(Table1[[#This Row],[Competence2]],[1]!Table3[#Data],5,FALSE)</f>
        <v>6</v>
      </c>
      <c r="V155" s="5" t="str">
        <f>VLOOKUP(Table1[[#This Row],[Competence2]],[1]!Table3[#Data],6,FALSE)</f>
        <v>Une étrange onde d'énergie chaude frappe l'ennemi. S'il n'est pas immunise, fait perdre Nb Bonbons x 1d6 PV.</v>
      </c>
      <c r="W155" t="s">
        <v>1333</v>
      </c>
      <c r="X155" s="3">
        <v>1</v>
      </c>
      <c r="Y155" s="3" t="s">
        <v>1336</v>
      </c>
      <c r="Z155" s="2">
        <v>1</v>
      </c>
      <c r="AA155" s="3">
        <v>1</v>
      </c>
      <c r="AB155" s="2">
        <v>1</v>
      </c>
      <c r="AC155" s="2">
        <v>1</v>
      </c>
      <c r="AD155" s="3">
        <v>1</v>
      </c>
      <c r="AE155" s="3">
        <v>1</v>
      </c>
      <c r="AF155" s="2">
        <v>2</v>
      </c>
      <c r="AG155" s="2">
        <v>1</v>
      </c>
      <c r="AH155" s="2">
        <v>1</v>
      </c>
      <c r="AI155" s="2">
        <v>1</v>
      </c>
      <c r="AJ155" s="3" t="s">
        <v>1336</v>
      </c>
      <c r="AK155" s="2">
        <v>1</v>
      </c>
      <c r="AL155" s="2">
        <v>1</v>
      </c>
      <c r="AM155" s="2">
        <v>2</v>
      </c>
      <c r="AN155" s="2">
        <v>2</v>
      </c>
      <c r="AO155" s="3">
        <v>1</v>
      </c>
      <c r="AP155" s="4" t="str">
        <f>IF(Table1[[#This Row],[Competence2]]="Empty","1-6","1-3")</f>
        <v>1-3</v>
      </c>
      <c r="AQ155" s="4" t="str">
        <f>IF(Table1[[#This Row],[Competence2]]="Empty","","4-6")</f>
        <v>4-6</v>
      </c>
      <c r="AR155" s="22" t="s">
        <v>2073</v>
      </c>
      <c r="AS155" s="5"/>
      <c r="AT155" s="5" t="s">
        <v>1632</v>
      </c>
      <c r="AU155" s="5">
        <v>150</v>
      </c>
      <c r="AV155" s="5" t="s">
        <v>1024</v>
      </c>
      <c r="AW155" s="5"/>
      <c r="AX155" s="5" t="e">
        <f>VLOOKUP(Table1[[#This Row],[Name]],Table3[],1,FALSE)</f>
        <v>#N/A</v>
      </c>
      <c r="AY155" s="5"/>
    </row>
    <row r="156" spans="1:51" x14ac:dyDescent="0.2">
      <c r="A156" s="7" t="s">
        <v>1334</v>
      </c>
      <c r="B156" s="1" t="s">
        <v>25</v>
      </c>
      <c r="C156" t="s">
        <v>25</v>
      </c>
      <c r="D156">
        <v>50</v>
      </c>
      <c r="E156">
        <v>25</v>
      </c>
      <c r="F156">
        <v>10</v>
      </c>
      <c r="G156">
        <v>10</v>
      </c>
      <c r="H156">
        <v>10</v>
      </c>
      <c r="I156">
        <v>10</v>
      </c>
      <c r="J156">
        <v>0</v>
      </c>
      <c r="K156" s="23" t="s">
        <v>2078</v>
      </c>
      <c r="L156" t="str">
        <f>VLOOKUP(Table1[[#This Row],[Competence1]],[1]!Table3[#Data],2,FALSE)</f>
        <v>Psy</v>
      </c>
      <c r="M156" t="str">
        <f>VLOOKUP(Table1[[#This Row],[Competence1]],[1]!Table3[#Data],3,FALSE)</f>
        <v>Special</v>
      </c>
      <c r="N156" s="1">
        <f>VLOOKUP(Table1[[#This Row],[Competence1]],[1]!Table3[#Data],4,FALSE)</f>
        <v>9</v>
      </c>
      <c r="O156">
        <f>VLOOKUP(Table1[[#This Row],[Competence1]],[1]!Table3[#Data],5,FALSE)</f>
        <v>6</v>
      </c>
      <c r="P156" s="5" t="str">
        <f>VLOOKUP(Table1[[#This Row],[Competence1]],[1]!Table3[#Data],6,FALSE)</f>
        <v>Psyko inflige des dégâts et baisse de 1 niveau la Défense Spéciale de la cible avec une Precision de 1</v>
      </c>
      <c r="Q156" t="s">
        <v>444</v>
      </c>
      <c r="R156" t="str">
        <f>VLOOKUP(Table1[[#This Row],[Competence2]],[1]!Table3[#Data],2,FALSE)</f>
        <v>Normal</v>
      </c>
      <c r="S156" t="str">
        <f>VLOOKUP(Table1[[#This Row],[Competence2]],[1]!Table3[#Data],3,FALSE)</f>
        <v>Statut</v>
      </c>
      <c r="T156">
        <f>VLOOKUP(Table1[[#This Row],[Competence2]],[1]!Table3[#Data],4,FALSE)</f>
        <v>0</v>
      </c>
      <c r="U156">
        <f>VLOOKUP(Table1[[#This Row],[Competence2]],[1]!Table3[#Data],5,FALSE)</f>
        <v>0</v>
      </c>
      <c r="V156" s="5" t="str">
        <f>VLOOKUP(Table1[[#This Row],[Competence2]],[1]!Table3[#Data],6,FALSE)</f>
        <v>Le lanceur copie le type de la cible et devient du même type. Echoue face aux pokemons a 2 types</v>
      </c>
      <c r="W156" t="s">
        <v>1335</v>
      </c>
      <c r="X156" s="3">
        <v>1</v>
      </c>
      <c r="Y156" s="3" t="s">
        <v>1336</v>
      </c>
      <c r="Z156" s="2">
        <v>1</v>
      </c>
      <c r="AA156" s="3">
        <v>1</v>
      </c>
      <c r="AB156" s="2">
        <v>1</v>
      </c>
      <c r="AC156" s="2">
        <v>1</v>
      </c>
      <c r="AD156" s="3">
        <v>1</v>
      </c>
      <c r="AE156" s="3">
        <v>1</v>
      </c>
      <c r="AF156" s="2">
        <v>2</v>
      </c>
      <c r="AG156" s="2">
        <v>1</v>
      </c>
      <c r="AH156" s="2">
        <v>1</v>
      </c>
      <c r="AI156" s="2">
        <v>1</v>
      </c>
      <c r="AJ156" s="3" t="s">
        <v>1336</v>
      </c>
      <c r="AK156" s="2">
        <v>1</v>
      </c>
      <c r="AL156" s="2">
        <v>1</v>
      </c>
      <c r="AM156" s="2">
        <v>2</v>
      </c>
      <c r="AN156" s="2">
        <v>2</v>
      </c>
      <c r="AO156" s="3">
        <v>1</v>
      </c>
      <c r="AP156" s="4" t="str">
        <f>IF(Table1[[#This Row],[Competence2]]="Empty","1-6","1-3")</f>
        <v>1-3</v>
      </c>
      <c r="AQ156" s="4" t="str">
        <f>IF(Table1[[#This Row],[Competence2]]="Empty","","4-6")</f>
        <v>4-6</v>
      </c>
      <c r="AR156" s="22" t="s">
        <v>2073</v>
      </c>
      <c r="AS156"/>
      <c r="AT156" s="5" t="s">
        <v>1633</v>
      </c>
      <c r="AU156" s="5">
        <v>151</v>
      </c>
      <c r="AV156" s="5" t="s">
        <v>1024</v>
      </c>
      <c r="AW156" s="5">
        <v>9</v>
      </c>
      <c r="AX156" s="5" t="str">
        <f>VLOOKUP(Table1[[#This Row],[Name]],Table3[],1,FALSE)</f>
        <v>Mew</v>
      </c>
      <c r="AY156" s="5"/>
    </row>
    <row r="157" spans="1:51" hidden="1" x14ac:dyDescent="0.2">
      <c r="A157" s="7" t="s">
        <v>35</v>
      </c>
      <c r="B157" s="1" t="s">
        <v>36</v>
      </c>
      <c r="C157" t="s">
        <v>30</v>
      </c>
      <c r="D157">
        <v>30</v>
      </c>
      <c r="E157">
        <v>12</v>
      </c>
      <c r="F157">
        <v>3</v>
      </c>
      <c r="G157">
        <v>3</v>
      </c>
      <c r="H157">
        <v>3</v>
      </c>
      <c r="I157">
        <v>5</v>
      </c>
      <c r="J157">
        <v>5</v>
      </c>
      <c r="K157" t="s">
        <v>584</v>
      </c>
      <c r="L157" t="str">
        <f>VLOOKUP(Table1[[#This Row],[Competence1]],[1]!Table3[#Data],2,FALSE)</f>
        <v>Normal</v>
      </c>
      <c r="M157" t="str">
        <f>VLOOKUP(Table1[[#This Row],[Competence1]],[1]!Table3[#Data],3,FALSE)</f>
        <v>Physique</v>
      </c>
      <c r="N157" s="1">
        <f>VLOOKUP(Table1[[#This Row],[Competence1]],[1]!Table3[#Data],4,FALSE)</f>
        <v>4</v>
      </c>
      <c r="O157">
        <f>VLOOKUP(Table1[[#This Row],[Competence1]],[1]!Table3[#Data],5,FALSE)</f>
        <v>6</v>
      </c>
      <c r="P157" s="5" t="str">
        <f>VLOOKUP(Table1[[#This Row],[Competence1]],[1]!Table3[#Data],6,FALSE)</f>
        <v>Le lanceur charge l'ennemi et le percute de tout son poids.</v>
      </c>
      <c r="Q157" t="s">
        <v>542</v>
      </c>
      <c r="R157" t="str">
        <f>VLOOKUP(Table1[[#This Row],[Competence2]],[1]!Table3[#Data],2,FALSE)</f>
        <v>Normal</v>
      </c>
      <c r="S157" t="str">
        <f>VLOOKUP(Table1[[#This Row],[Competence2]],[1]!Table3[#Data],3,FALSE)</f>
        <v>Statut</v>
      </c>
      <c r="T157">
        <f>VLOOKUP(Table1[[#This Row],[Competence2]],[1]!Table3[#Data],4,FALSE)</f>
        <v>0</v>
      </c>
      <c r="U157">
        <f>VLOOKUP(Table1[[#This Row],[Competence2]],[1]!Table3[#Data],5,FALSE)</f>
        <v>6</v>
      </c>
      <c r="V157" s="5" t="str">
        <f>VLOOKUP(Table1[[#This Row],[Competence2]],[1]!Table3[#Data],6,FALSE)</f>
        <v>Le lanceur pousse un cri tout mimi pour tromper la vigilance de l'ennemi et baisser son Attaque de 1 niveau.</v>
      </c>
      <c r="W157" t="s">
        <v>620</v>
      </c>
      <c r="X157" s="3">
        <v>1</v>
      </c>
      <c r="Y157" s="2">
        <v>1</v>
      </c>
      <c r="Z157" s="2">
        <v>1</v>
      </c>
      <c r="AA157" s="2">
        <v>1</v>
      </c>
      <c r="AB157" s="3">
        <v>2</v>
      </c>
      <c r="AC157" s="2">
        <v>1</v>
      </c>
      <c r="AD157" s="2">
        <v>1</v>
      </c>
      <c r="AE157" s="2">
        <v>2</v>
      </c>
      <c r="AF157" s="3" t="s">
        <v>1336</v>
      </c>
      <c r="AG157" s="2">
        <v>1</v>
      </c>
      <c r="AH157" s="3" t="s">
        <v>1336</v>
      </c>
      <c r="AI157" s="2">
        <v>1</v>
      </c>
      <c r="AJ157" s="2">
        <v>1</v>
      </c>
      <c r="AK157" s="2">
        <v>2</v>
      </c>
      <c r="AL157" s="2">
        <v>0</v>
      </c>
      <c r="AM157" s="2">
        <v>0</v>
      </c>
      <c r="AN157" s="2">
        <v>1</v>
      </c>
      <c r="AO157" s="3">
        <v>1</v>
      </c>
      <c r="AP157" s="4" t="str">
        <f>IF(Table1[[#This Row],[Competence2]]="Empty","1-6","1-3")</f>
        <v>1-3</v>
      </c>
      <c r="AQ157" s="4" t="str">
        <f>IF(Table1[[#This Row],[Competence2]]="Empty","","4-6")</f>
        <v>4-6</v>
      </c>
      <c r="AR157" t="s">
        <v>1435</v>
      </c>
      <c r="AS157" t="s">
        <v>37</v>
      </c>
      <c r="AT157" s="5" t="s">
        <v>1634</v>
      </c>
      <c r="AU157" s="5">
        <v>163</v>
      </c>
      <c r="AV157" s="5" t="s">
        <v>1007</v>
      </c>
      <c r="AW157" s="5"/>
      <c r="AX157" s="5" t="e">
        <f>VLOOKUP(Table1[[#This Row],[Name]],Table3[],1,FALSE)</f>
        <v>#N/A</v>
      </c>
      <c r="AY157" s="5"/>
    </row>
    <row r="158" spans="1:51" hidden="1" x14ac:dyDescent="0.2">
      <c r="A158" s="7" t="s">
        <v>37</v>
      </c>
      <c r="B158" s="1" t="s">
        <v>36</v>
      </c>
      <c r="C158" t="s">
        <v>30</v>
      </c>
      <c r="D158">
        <v>50</v>
      </c>
      <c r="E158">
        <v>17</v>
      </c>
      <c r="F158">
        <v>5</v>
      </c>
      <c r="G158">
        <v>5</v>
      </c>
      <c r="H158">
        <v>8</v>
      </c>
      <c r="I158">
        <v>9</v>
      </c>
      <c r="J158">
        <v>1</v>
      </c>
      <c r="K158" t="s">
        <v>1388</v>
      </c>
      <c r="L158" t="str">
        <f>VLOOKUP(Table1[[#This Row],[Competence1]],[1]!Table3[#Data],2,FALSE)</f>
        <v>Psy</v>
      </c>
      <c r="M158" t="str">
        <f>VLOOKUP(Table1[[#This Row],[Competence1]],[1]!Table3[#Data],3,FALSE)</f>
        <v>Special</v>
      </c>
      <c r="N158" s="1">
        <f>VLOOKUP(Table1[[#This Row],[Competence1]],[1]!Table3[#Data],4,FALSE)</f>
        <v>10</v>
      </c>
      <c r="O158">
        <f>VLOOKUP(Table1[[#This Row],[Competence1]],[1]!Table3[#Data],5,FALSE)</f>
        <v>6</v>
      </c>
      <c r="P158" s="5" t="str">
        <f>VLOOKUP(Table1[[#This Row],[Competence1]],[1]!Table3[#Data],6,FALSE)</f>
        <v>Le lanceur mange le rêve de l’ennemi endormi et récupère en PV 50% des dégâts infligés.</v>
      </c>
      <c r="Q158" t="s">
        <v>1389</v>
      </c>
      <c r="R158" t="str">
        <f>VLOOKUP(Table1[[#This Row],[Competence2]],[1]!Table3[#Data],2,FALSE)</f>
        <v>Vol</v>
      </c>
      <c r="S158" t="str">
        <f>VLOOKUP(Table1[[#This Row],[Competence2]],[1]!Table3[#Data],3,FALSE)</f>
        <v>Physique</v>
      </c>
      <c r="T158">
        <f>VLOOKUP(Table1[[#This Row],[Competence2]],[1]!Table3[#Data],4,FALSE)</f>
        <v>14</v>
      </c>
      <c r="U158">
        <f>VLOOKUP(Table1[[#This Row],[Competence2]],[1]!Table3[#Data],5,FALSE)</f>
        <v>5</v>
      </c>
      <c r="V158" s="5" t="str">
        <f>VLOOKUP(Table1[[#This Row],[Competence2]],[1]!Table3[#Data],6,FALSE)</f>
        <v>Une attaque en deux tours au taux de critiques élevé. Apeure avec une precision de 2 empechant l'adversaire d'attaquer ce tour. Fait un coup critique qui multiplie les degats par 2 avec une Precision de 1.</v>
      </c>
      <c r="W158" t="s">
        <v>621</v>
      </c>
      <c r="X158" s="2">
        <v>1</v>
      </c>
      <c r="Y158" s="3">
        <v>1</v>
      </c>
      <c r="Z158" s="2">
        <v>1</v>
      </c>
      <c r="AA158" s="2">
        <v>1</v>
      </c>
      <c r="AB158" s="2">
        <v>2</v>
      </c>
      <c r="AC158" s="2">
        <v>1</v>
      </c>
      <c r="AD158" s="2">
        <v>1</v>
      </c>
      <c r="AE158" s="2">
        <v>2</v>
      </c>
      <c r="AF158" s="3" t="s">
        <v>1336</v>
      </c>
      <c r="AG158" s="2">
        <v>1</v>
      </c>
      <c r="AH158" s="3" t="s">
        <v>1336</v>
      </c>
      <c r="AI158" s="2">
        <v>1</v>
      </c>
      <c r="AJ158" s="2">
        <v>1</v>
      </c>
      <c r="AK158" s="2">
        <v>2</v>
      </c>
      <c r="AL158" s="2">
        <v>0</v>
      </c>
      <c r="AM158" s="2">
        <v>0</v>
      </c>
      <c r="AN158" s="3">
        <v>1</v>
      </c>
      <c r="AO158" s="2">
        <v>1</v>
      </c>
      <c r="AP158" s="4" t="str">
        <f>IF(Table1[[#This Row],[Competence2]]="Empty","1-6","1-3")</f>
        <v>1-3</v>
      </c>
      <c r="AQ158" s="4" t="str">
        <f>IF(Table1[[#This Row],[Competence2]]="Empty","","4-6")</f>
        <v>4-6</v>
      </c>
      <c r="AR158" s="22" t="s">
        <v>2073</v>
      </c>
      <c r="AS158"/>
      <c r="AT158" s="5" t="s">
        <v>1635</v>
      </c>
      <c r="AU158" s="5">
        <v>164</v>
      </c>
      <c r="AV158" s="5" t="s">
        <v>1007</v>
      </c>
      <c r="AW158" s="5"/>
      <c r="AX158" s="5" t="e">
        <f>VLOOKUP(Table1[[#This Row],[Name]],Table3[],1,FALSE)</f>
        <v>#N/A</v>
      </c>
      <c r="AY158" s="5"/>
    </row>
    <row r="159" spans="1:51" hidden="1" x14ac:dyDescent="0.2">
      <c r="A159" s="7" t="s">
        <v>247</v>
      </c>
      <c r="B159" s="1" t="s">
        <v>19</v>
      </c>
      <c r="C159" t="s">
        <v>33</v>
      </c>
      <c r="D159">
        <v>37</v>
      </c>
      <c r="E159">
        <v>16</v>
      </c>
      <c r="F159">
        <v>3</v>
      </c>
      <c r="G159">
        <v>3</v>
      </c>
      <c r="H159">
        <v>5</v>
      </c>
      <c r="I159">
        <v>5</v>
      </c>
      <c r="J159">
        <v>3</v>
      </c>
      <c r="K159" t="s">
        <v>1377</v>
      </c>
      <c r="L159" t="e">
        <f>VLOOKUP(Table1[[#This Row],[Competence1]],[1]!Table3[#Data],2,FALSE)</f>
        <v>#N/A</v>
      </c>
      <c r="M159" t="e">
        <f>VLOOKUP(Table1[[#This Row],[Competence1]],[1]!Table3[#Data],3,FALSE)</f>
        <v>#N/A</v>
      </c>
      <c r="N159" s="1" t="e">
        <f>VLOOKUP(Table1[[#This Row],[Competence1]],[1]!Table3[#Data],4,FALSE)</f>
        <v>#N/A</v>
      </c>
      <c r="O159" t="e">
        <f>VLOOKUP(Table1[[#This Row],[Competence1]],[1]!Table3[#Data],5,FALSE)</f>
        <v>#N/A</v>
      </c>
      <c r="P159" s="5" t="e">
        <f>VLOOKUP(Table1[[#This Row],[Competence1]],[1]!Table3[#Data],6,FALSE)</f>
        <v>#N/A</v>
      </c>
      <c r="Q159" t="s">
        <v>545</v>
      </c>
      <c r="R159" t="str">
        <f>VLOOKUP(Table1[[#This Row],[Competence2]],[1]!Table3[#Data],2,FALSE)</f>
        <v>Normal</v>
      </c>
      <c r="S159" t="str">
        <f>VLOOKUP(Table1[[#This Row],[Competence2]],[1]!Table3[#Data],3,FALSE)</f>
        <v>Statut</v>
      </c>
      <c r="T159">
        <f>VLOOKUP(Table1[[#This Row],[Competence2]],[1]!Table3[#Data],4,FALSE)</f>
        <v>0</v>
      </c>
      <c r="U159">
        <f>VLOOKUP(Table1[[#This Row],[Competence2]],[1]!Table3[#Data],5,FALSE)</f>
        <v>3</v>
      </c>
      <c r="V159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159" t="s">
        <v>821</v>
      </c>
      <c r="X159" s="3" t="s">
        <v>1337</v>
      </c>
      <c r="Y159" s="3">
        <v>1</v>
      </c>
      <c r="Z159" s="2">
        <v>1</v>
      </c>
      <c r="AA159" s="3" t="s">
        <v>1336</v>
      </c>
      <c r="AB159" s="2">
        <v>1</v>
      </c>
      <c r="AC159" s="2">
        <v>1</v>
      </c>
      <c r="AD159" s="3" t="s">
        <v>1336</v>
      </c>
      <c r="AE159" s="3" t="s">
        <v>1336</v>
      </c>
      <c r="AF159" s="3">
        <v>1</v>
      </c>
      <c r="AG159" s="2">
        <v>1</v>
      </c>
      <c r="AH159" s="3">
        <v>2</v>
      </c>
      <c r="AI159" s="2">
        <v>1</v>
      </c>
      <c r="AJ159" s="2">
        <v>1</v>
      </c>
      <c r="AK159" s="2">
        <v>1</v>
      </c>
      <c r="AL159" s="2">
        <v>2</v>
      </c>
      <c r="AM159" s="2">
        <v>1</v>
      </c>
      <c r="AN159" s="3">
        <v>1</v>
      </c>
      <c r="AO159" s="3" t="s">
        <v>1336</v>
      </c>
      <c r="AP159" s="4" t="str">
        <f>IF(Table1[[#This Row],[Competence2]]="Empty","1-6","1-3")</f>
        <v>1-3</v>
      </c>
      <c r="AQ159" s="4" t="str">
        <f>IF(Table1[[#This Row],[Competence2]]="Empty","","4-6")</f>
        <v>4-6</v>
      </c>
      <c r="AR159" s="5" t="s">
        <v>1444</v>
      </c>
      <c r="AS159" s="5" t="s">
        <v>248</v>
      </c>
      <c r="AT159" s="5" t="s">
        <v>1636</v>
      </c>
      <c r="AU159" s="5">
        <v>170</v>
      </c>
      <c r="AV159" s="5" t="s">
        <v>1637</v>
      </c>
      <c r="AW159" s="5"/>
      <c r="AX159" s="5" t="e">
        <f>VLOOKUP(Table1[[#This Row],[Name]],Table3[],1,FALSE)</f>
        <v>#N/A</v>
      </c>
      <c r="AY159" s="5"/>
    </row>
    <row r="160" spans="1:51" hidden="1" x14ac:dyDescent="0.2">
      <c r="A160" s="7" t="s">
        <v>248</v>
      </c>
      <c r="B160" s="1" t="s">
        <v>19</v>
      </c>
      <c r="C160" t="s">
        <v>33</v>
      </c>
      <c r="D160">
        <v>62</v>
      </c>
      <c r="E160">
        <v>16</v>
      </c>
      <c r="F160">
        <v>5</v>
      </c>
      <c r="G160">
        <v>5</v>
      </c>
      <c r="H160">
        <v>7</v>
      </c>
      <c r="I160">
        <v>7</v>
      </c>
      <c r="J160">
        <v>1</v>
      </c>
      <c r="K160" t="s">
        <v>503</v>
      </c>
      <c r="L160" t="str">
        <f>VLOOKUP(Table1[[#This Row],[Competence1]],[1]!Table3[#Data],2,FALSE)</f>
        <v>Normal</v>
      </c>
      <c r="M160" t="str">
        <f>VLOOKUP(Table1[[#This Row],[Competence1]],[1]!Table3[#Data],3,FALSE)</f>
        <v>Statut</v>
      </c>
      <c r="N160" s="1">
        <f>VLOOKUP(Table1[[#This Row],[Competence1]],[1]!Table3[#Data],4,FALSE)</f>
        <v>0</v>
      </c>
      <c r="O160">
        <f>VLOOKUP(Table1[[#This Row],[Competence1]],[1]!Table3[#Data],5,FALSE)</f>
        <v>0</v>
      </c>
      <c r="P160" s="5" t="str">
        <f>VLOOKUP(Table1[[#This Row],[Competence1]],[1]!Table3[#Data],6,FALSE)</f>
        <v>Le lanceur accumule de la puissance et augmente sa Défense et sa Défense Spéciale de 1 niveau. Peut être utilisé trois fois.</v>
      </c>
      <c r="Q160" t="s">
        <v>436</v>
      </c>
      <c r="R160" t="str">
        <f>VLOOKUP(Table1[[#This Row],[Competence2]],[1]!Table3[#Data],2,FALSE)</f>
        <v>Normal</v>
      </c>
      <c r="S160" t="str">
        <f>VLOOKUP(Table1[[#This Row],[Competence2]],[1]!Table3[#Data],3,FALSE)</f>
        <v>Statut</v>
      </c>
      <c r="T160">
        <f>VLOOKUP(Table1[[#This Row],[Competence2]],[1]!Table3[#Data],4,FALSE)</f>
        <v>0</v>
      </c>
      <c r="U160">
        <f>VLOOKUP(Table1[[#This Row],[Competence2]],[1]!Table3[#Data],5,FALSE)</f>
        <v>0</v>
      </c>
      <c r="V160" s="5" t="str">
        <f>VLOOKUP(Table1[[#This Row],[Competence2]],[1]!Table3[#Data],6,FALSE)</f>
        <v>Le lanceur absorbe la puissance accumulée avec Stockage pour restaurer ses PV. 1 stock soigne de 25%, 2 stocks soign de 50%, 3 stocks soigne de 100% des PV</v>
      </c>
      <c r="W160" t="s">
        <v>822</v>
      </c>
      <c r="X160" s="3" t="s">
        <v>1337</v>
      </c>
      <c r="Y160" s="3">
        <v>1</v>
      </c>
      <c r="Z160" s="2">
        <v>1</v>
      </c>
      <c r="AA160" s="3" t="s">
        <v>1336</v>
      </c>
      <c r="AB160" s="2">
        <v>1</v>
      </c>
      <c r="AC160" s="2">
        <v>1</v>
      </c>
      <c r="AD160" s="3" t="s">
        <v>1336</v>
      </c>
      <c r="AE160" s="3" t="s">
        <v>1336</v>
      </c>
      <c r="AF160" s="3">
        <v>1</v>
      </c>
      <c r="AG160" s="2">
        <v>1</v>
      </c>
      <c r="AH160" s="3">
        <v>2</v>
      </c>
      <c r="AI160" s="2">
        <v>1</v>
      </c>
      <c r="AJ160" s="2">
        <v>1</v>
      </c>
      <c r="AK160" s="2">
        <v>1</v>
      </c>
      <c r="AL160" s="2">
        <v>2</v>
      </c>
      <c r="AM160" s="2">
        <v>1</v>
      </c>
      <c r="AN160" s="3">
        <v>1</v>
      </c>
      <c r="AO160" s="3" t="s">
        <v>1336</v>
      </c>
      <c r="AP160" s="4" t="str">
        <f>IF(Table1[[#This Row],[Competence2]]="Empty","1-6","1-3")</f>
        <v>1-3</v>
      </c>
      <c r="AQ160" s="4" t="str">
        <f>IF(Table1[[#This Row],[Competence2]]="Empty","","4-6")</f>
        <v>4-6</v>
      </c>
      <c r="AR160" s="22" t="s">
        <v>2073</v>
      </c>
      <c r="AS160"/>
      <c r="AT160" s="5" t="s">
        <v>1638</v>
      </c>
      <c r="AU160" s="5">
        <v>171</v>
      </c>
      <c r="AV160" s="5" t="s">
        <v>1637</v>
      </c>
      <c r="AW160" s="5"/>
      <c r="AX160" s="5" t="e">
        <f>VLOOKUP(Table1[[#This Row],[Name]],Table3[],1,FALSE)</f>
        <v>#N/A</v>
      </c>
      <c r="AY160" s="5"/>
    </row>
    <row r="161" spans="1:51" hidden="1" x14ac:dyDescent="0.2">
      <c r="A161" s="7" t="s">
        <v>220</v>
      </c>
      <c r="B161" s="1" t="s">
        <v>33</v>
      </c>
      <c r="C161" t="s">
        <v>33</v>
      </c>
      <c r="D161">
        <v>10</v>
      </c>
      <c r="E161">
        <v>15</v>
      </c>
      <c r="F161">
        <v>4</v>
      </c>
      <c r="G161">
        <v>1</v>
      </c>
      <c r="H161">
        <v>3</v>
      </c>
      <c r="I161">
        <v>3</v>
      </c>
      <c r="J161">
        <v>3</v>
      </c>
      <c r="K161" t="s">
        <v>1370</v>
      </c>
      <c r="L161" t="str">
        <f>VLOOKUP(Table1[[#This Row],[Competence1]],[1]!Table3[#Data],2,FALSE)</f>
        <v>Electrik</v>
      </c>
      <c r="M161" t="str">
        <f>VLOOKUP(Table1[[#This Row],[Competence1]],[1]!Table3[#Data],3,FALSE)</f>
        <v>Special</v>
      </c>
      <c r="N161" s="1">
        <f>VLOOKUP(Table1[[#This Row],[Competence1]],[1]!Table3[#Data],4,FALSE)</f>
        <v>4</v>
      </c>
      <c r="O161">
        <f>VLOOKUP(Table1[[#This Row],[Competence1]],[1]!Table3[#Data],5,FALSE)</f>
        <v>6</v>
      </c>
      <c r="P161" s="5" t="str">
        <f>VLOOKUP(Table1[[#This Row],[Competence1]],[1]!Table3[#Data],6,FALSE)</f>
        <v>Une décharge électrique tombe sur l'ennemi. Paralyse avec une precision de 1. La paralysie empeche d'attaquer sur 1-2.</v>
      </c>
      <c r="Q161" t="s">
        <v>1361</v>
      </c>
      <c r="R161" t="str">
        <f>VLOOKUP(Table1[[#This Row],[Competence2]],[1]!Table3[#Data],2,FALSE)</f>
        <v>Fee</v>
      </c>
      <c r="S161" t="str">
        <f>VLOOKUP(Table1[[#This Row],[Competence2]],[1]!Table3[#Data],3,FALSE)</f>
        <v>Statut</v>
      </c>
      <c r="T161">
        <f>VLOOKUP(Table1[[#This Row],[Competence2]],[1]!Table3[#Data],4,FALSE)</f>
        <v>0</v>
      </c>
      <c r="U161">
        <f>VLOOKUP(Table1[[#This Row],[Competence2]],[1]!Table3[#Data],5,FALSE)</f>
        <v>6</v>
      </c>
      <c r="V161" s="5" t="str">
        <f>VLOOKUP(Table1[[#This Row],[Competence2]],[1]!Table3[#Data],6,FALSE)</f>
        <v>Le lanceur fait les yeux doux pour berner l'ennemi et baisse son Attaque de 2 niveaux.</v>
      </c>
      <c r="W161" t="s">
        <v>794</v>
      </c>
      <c r="X161" s="3" t="s">
        <v>1336</v>
      </c>
      <c r="Y161" s="3">
        <v>1</v>
      </c>
      <c r="Z161" s="2">
        <v>1</v>
      </c>
      <c r="AA161" s="2">
        <v>1</v>
      </c>
      <c r="AB161" s="3" t="s">
        <v>1336</v>
      </c>
      <c r="AC161" s="2">
        <v>1</v>
      </c>
      <c r="AD161" s="2">
        <v>1</v>
      </c>
      <c r="AE161" s="2">
        <v>1</v>
      </c>
      <c r="AF161" s="2">
        <v>1</v>
      </c>
      <c r="AG161" s="2">
        <v>1</v>
      </c>
      <c r="AH161" s="3">
        <v>1</v>
      </c>
      <c r="AI161" s="2">
        <v>1</v>
      </c>
      <c r="AJ161" s="3">
        <v>1</v>
      </c>
      <c r="AK161" s="2">
        <v>1</v>
      </c>
      <c r="AL161" s="2">
        <v>2</v>
      </c>
      <c r="AM161" s="2">
        <v>1</v>
      </c>
      <c r="AN161" s="2">
        <v>1</v>
      </c>
      <c r="AO161" s="3" t="s">
        <v>1336</v>
      </c>
      <c r="AP161" s="4" t="str">
        <f>IF(Table1[[#This Row],[Competence2]]="Empty","1-6","1-3")</f>
        <v>1-3</v>
      </c>
      <c r="AQ161" s="4" t="str">
        <f>IF(Table1[[#This Row],[Competence2]]="Empty","","4-6")</f>
        <v>4-6</v>
      </c>
      <c r="AR161" s="5" t="s">
        <v>1443</v>
      </c>
      <c r="AS161" s="5" t="s">
        <v>221</v>
      </c>
      <c r="AT161" s="5" t="s">
        <v>1639</v>
      </c>
      <c r="AU161" s="5">
        <v>172</v>
      </c>
      <c r="AV161" s="5" t="s">
        <v>1488</v>
      </c>
      <c r="AW161" s="5"/>
      <c r="AX161" s="5" t="e">
        <f>VLOOKUP(Table1[[#This Row],[Name]],Table3[],1,FALSE)</f>
        <v>#N/A</v>
      </c>
      <c r="AY161" s="5"/>
    </row>
    <row r="162" spans="1:51" hidden="1" x14ac:dyDescent="0.2">
      <c r="A162" s="7" t="s">
        <v>280</v>
      </c>
      <c r="B162" s="1" t="s">
        <v>146</v>
      </c>
      <c r="C162" t="s">
        <v>146</v>
      </c>
      <c r="D162">
        <v>25</v>
      </c>
      <c r="E162">
        <v>3</v>
      </c>
      <c r="F162">
        <v>2</v>
      </c>
      <c r="G162">
        <v>2</v>
      </c>
      <c r="H162">
        <v>4</v>
      </c>
      <c r="I162">
        <v>5</v>
      </c>
      <c r="J162">
        <v>3</v>
      </c>
      <c r="K162" t="s">
        <v>1369</v>
      </c>
      <c r="L162" t="str">
        <f>VLOOKUP(Table1[[#This Row],[Competence1]],[1]!Table3[#Data],2,FALSE)</f>
        <v>Normal</v>
      </c>
      <c r="M162" t="str">
        <f>VLOOKUP(Table1[[#This Row],[Competence1]],[1]!Table3[#Data],3,FALSE)</f>
        <v>Physique</v>
      </c>
      <c r="N162" s="1">
        <f>VLOOKUP(Table1[[#This Row],[Competence1]],[1]!Table3[#Data],4,FALSE)</f>
        <v>4</v>
      </c>
      <c r="O162">
        <f>VLOOKUP(Table1[[#This Row],[Competence1]],[1]!Table3[#Data],5,FALSE)</f>
        <v>6</v>
      </c>
      <c r="P162" s="5" t="str">
        <f>VLOOKUP(Table1[[#This Row],[Competence1]],[1]!Table3[#Data],6,FALSE)</f>
        <v>Écrase l'ennemi avec les pattes avant ou la queue, par exemple.</v>
      </c>
      <c r="Q162" t="s">
        <v>1361</v>
      </c>
      <c r="R162" t="str">
        <f>VLOOKUP(Table1[[#This Row],[Competence2]],[1]!Table3[#Data],2,FALSE)</f>
        <v>Fee</v>
      </c>
      <c r="S162" t="str">
        <f>VLOOKUP(Table1[[#This Row],[Competence2]],[1]!Table3[#Data],3,FALSE)</f>
        <v>Statut</v>
      </c>
      <c r="T162">
        <f>VLOOKUP(Table1[[#This Row],[Competence2]],[1]!Table3[#Data],4,FALSE)</f>
        <v>0</v>
      </c>
      <c r="U162">
        <f>VLOOKUP(Table1[[#This Row],[Competence2]],[1]!Table3[#Data],5,FALSE)</f>
        <v>6</v>
      </c>
      <c r="V162" s="5" t="str">
        <f>VLOOKUP(Table1[[#This Row],[Competence2]],[1]!Table3[#Data],6,FALSE)</f>
        <v>Le lanceur fait les yeux doux pour berner l'ennemi et baisse son Attaque de 2 niveaux.</v>
      </c>
      <c r="W162" t="s">
        <v>854</v>
      </c>
      <c r="X162" s="2">
        <v>2</v>
      </c>
      <c r="Y162" s="3" t="s">
        <v>1336</v>
      </c>
      <c r="Z162" s="2">
        <v>0</v>
      </c>
      <c r="AA162" s="2">
        <v>1</v>
      </c>
      <c r="AB162" s="2">
        <v>1</v>
      </c>
      <c r="AC162" s="2">
        <v>1</v>
      </c>
      <c r="AD162" s="2">
        <v>1</v>
      </c>
      <c r="AE162" s="2">
        <v>1</v>
      </c>
      <c r="AF162" s="3" t="s">
        <v>1336</v>
      </c>
      <c r="AG162" s="2">
        <v>1</v>
      </c>
      <c r="AH162" s="3">
        <v>1</v>
      </c>
      <c r="AI162" s="2">
        <v>2</v>
      </c>
      <c r="AJ162" s="3">
        <v>1</v>
      </c>
      <c r="AK162" s="2">
        <v>1</v>
      </c>
      <c r="AL162" s="2">
        <v>1</v>
      </c>
      <c r="AM162" s="2">
        <v>1</v>
      </c>
      <c r="AN162" s="3" t="s">
        <v>1336</v>
      </c>
      <c r="AO162" s="2">
        <v>1</v>
      </c>
      <c r="AP162" s="4" t="str">
        <f>IF(Table1[[#This Row],[Competence2]]="Empty","1-6","1-3")</f>
        <v>1-3</v>
      </c>
      <c r="AQ162" s="4" t="str">
        <f>IF(Table1[[#This Row],[Competence2]]="Empty","","4-6")</f>
        <v>4-6</v>
      </c>
      <c r="AR162" s="5" t="s">
        <v>1443</v>
      </c>
      <c r="AS162" s="5" t="s">
        <v>281</v>
      </c>
      <c r="AT162" s="5" t="s">
        <v>1640</v>
      </c>
      <c r="AU162" s="5">
        <v>173</v>
      </c>
      <c r="AV162" s="5" t="s">
        <v>1499</v>
      </c>
      <c r="AW162" s="5"/>
      <c r="AX162" s="5" t="e">
        <f>VLOOKUP(Table1[[#This Row],[Name]],Table3[],1,FALSE)</f>
        <v>#N/A</v>
      </c>
      <c r="AY162" s="5"/>
    </row>
    <row r="163" spans="1:51" hidden="1" x14ac:dyDescent="0.2">
      <c r="A163" s="7" t="s">
        <v>283</v>
      </c>
      <c r="B163" s="1" t="s">
        <v>146</v>
      </c>
      <c r="C163" t="s">
        <v>146</v>
      </c>
      <c r="D163">
        <v>17</v>
      </c>
      <c r="E163">
        <v>5</v>
      </c>
      <c r="F163">
        <v>2</v>
      </c>
      <c r="G163">
        <v>6</v>
      </c>
      <c r="H163">
        <v>4</v>
      </c>
      <c r="I163">
        <v>6</v>
      </c>
      <c r="J163">
        <v>3</v>
      </c>
      <c r="K163" t="s">
        <v>1369</v>
      </c>
      <c r="L163" t="str">
        <f>VLOOKUP(Table1[[#This Row],[Competence1]],[1]!Table3[#Data],2,FALSE)</f>
        <v>Normal</v>
      </c>
      <c r="M163" t="str">
        <f>VLOOKUP(Table1[[#This Row],[Competence1]],[1]!Table3[#Data],3,FALSE)</f>
        <v>Physique</v>
      </c>
      <c r="N163" s="1">
        <f>VLOOKUP(Table1[[#This Row],[Competence1]],[1]!Table3[#Data],4,FALSE)</f>
        <v>4</v>
      </c>
      <c r="O163">
        <f>VLOOKUP(Table1[[#This Row],[Competence1]],[1]!Table3[#Data],5,FALSE)</f>
        <v>6</v>
      </c>
      <c r="P163" s="5" t="str">
        <f>VLOOKUP(Table1[[#This Row],[Competence1]],[1]!Table3[#Data],6,FALSE)</f>
        <v>Écrase l'ennemi avec les pattes avant ou la queue, par exemple.</v>
      </c>
      <c r="Q163" t="s">
        <v>1361</v>
      </c>
      <c r="R163" t="str">
        <f>VLOOKUP(Table1[[#This Row],[Competence2]],[1]!Table3[#Data],2,FALSE)</f>
        <v>Fee</v>
      </c>
      <c r="S163" t="str">
        <f>VLOOKUP(Table1[[#This Row],[Competence2]],[1]!Table3[#Data],3,FALSE)</f>
        <v>Statut</v>
      </c>
      <c r="T163">
        <f>VLOOKUP(Table1[[#This Row],[Competence2]],[1]!Table3[#Data],4,FALSE)</f>
        <v>0</v>
      </c>
      <c r="U163">
        <f>VLOOKUP(Table1[[#This Row],[Competence2]],[1]!Table3[#Data],5,FALSE)</f>
        <v>6</v>
      </c>
      <c r="V163" s="5" t="str">
        <f>VLOOKUP(Table1[[#This Row],[Competence2]],[1]!Table3[#Data],6,FALSE)</f>
        <v>Le lanceur fait les yeux doux pour berner l'ennemi et baisse son Attaque de 2 niveaux.</v>
      </c>
      <c r="W163" t="s">
        <v>857</v>
      </c>
      <c r="X163" s="2">
        <v>2</v>
      </c>
      <c r="Y163" s="3" t="s">
        <v>1336</v>
      </c>
      <c r="Z163" s="2">
        <v>0</v>
      </c>
      <c r="AA163" s="3">
        <v>1</v>
      </c>
      <c r="AB163" s="3">
        <v>1</v>
      </c>
      <c r="AC163" s="2">
        <v>1</v>
      </c>
      <c r="AD163" s="2">
        <v>1</v>
      </c>
      <c r="AE163" s="2">
        <v>1</v>
      </c>
      <c r="AF163" s="3" t="s">
        <v>1336</v>
      </c>
      <c r="AG163" s="2">
        <v>1</v>
      </c>
      <c r="AH163" s="3">
        <v>1</v>
      </c>
      <c r="AI163" s="2">
        <v>2</v>
      </c>
      <c r="AJ163" s="2">
        <v>1</v>
      </c>
      <c r="AK163" s="2">
        <v>1</v>
      </c>
      <c r="AL163" s="3">
        <v>1</v>
      </c>
      <c r="AM163" s="2">
        <v>1</v>
      </c>
      <c r="AN163" s="3" t="s">
        <v>1336</v>
      </c>
      <c r="AO163" s="2">
        <v>1</v>
      </c>
      <c r="AP163" s="4" t="str">
        <f>IF(Table1[[#This Row],[Competence2]]="Empty","1-6","1-3")</f>
        <v>1-3</v>
      </c>
      <c r="AQ163" s="4" t="str">
        <f>IF(Table1[[#This Row],[Competence2]]="Empty","","4-6")</f>
        <v>4-6</v>
      </c>
      <c r="AR163" s="5" t="s">
        <v>1443</v>
      </c>
      <c r="AS163" s="5" t="s">
        <v>284</v>
      </c>
      <c r="AT163" s="5" t="s">
        <v>1641</v>
      </c>
      <c r="AU163" s="5">
        <v>175</v>
      </c>
      <c r="AV163" s="5" t="s">
        <v>1499</v>
      </c>
      <c r="AW163" s="5"/>
      <c r="AX163" s="5" t="e">
        <f>VLOOKUP(Table1[[#This Row],[Name]],Table3[],1,FALSE)</f>
        <v>#N/A</v>
      </c>
      <c r="AY163" s="5"/>
    </row>
    <row r="164" spans="1:51" hidden="1" x14ac:dyDescent="0.2">
      <c r="A164" s="7" t="s">
        <v>284</v>
      </c>
      <c r="B164" s="1" t="s">
        <v>146</v>
      </c>
      <c r="C164" t="s">
        <v>30</v>
      </c>
      <c r="D164">
        <v>27</v>
      </c>
      <c r="E164">
        <v>10</v>
      </c>
      <c r="F164">
        <v>4</v>
      </c>
      <c r="G164">
        <v>8</v>
      </c>
      <c r="H164">
        <v>8</v>
      </c>
      <c r="I164">
        <v>10</v>
      </c>
      <c r="J164">
        <v>1</v>
      </c>
      <c r="K164" t="s">
        <v>530</v>
      </c>
      <c r="L164" t="str">
        <f>VLOOKUP(Table1[[#This Row],[Competence1]],[1]!Table3[#Data],2,FALSE)</f>
        <v>Plante</v>
      </c>
      <c r="M164" t="str">
        <f>VLOOKUP(Table1[[#This Row],[Competence1]],[1]!Table3[#Data],3,FALSE)</f>
        <v>Special</v>
      </c>
      <c r="N164" s="1">
        <f>VLOOKUP(Table1[[#This Row],[Competence1]],[1]!Table3[#Data],4,FALSE)</f>
        <v>6</v>
      </c>
      <c r="O164">
        <f>VLOOKUP(Table1[[#This Row],[Competence1]],[1]!Table3[#Data],5,FALSE)</f>
        <v>0</v>
      </c>
      <c r="P164" s="5" t="str">
        <f>VLOOKUP(Table1[[#This Row],[Competence1]],[1]!Table3[#Data],6,FALSE)</f>
        <v>Inflige des dégâts et n'échoue jamais, sauf face à un adversaire au premier tour de Plongée, Tunnel ou Vol.</v>
      </c>
      <c r="Q164" t="s">
        <v>1361</v>
      </c>
      <c r="R164" t="str">
        <f>VLOOKUP(Table1[[#This Row],[Competence2]],[1]!Table3[#Data],2,FALSE)</f>
        <v>Fee</v>
      </c>
      <c r="S164" t="str">
        <f>VLOOKUP(Table1[[#This Row],[Competence2]],[1]!Table3[#Data],3,FALSE)</f>
        <v>Statut</v>
      </c>
      <c r="T164">
        <f>VLOOKUP(Table1[[#This Row],[Competence2]],[1]!Table3[#Data],4,FALSE)</f>
        <v>0</v>
      </c>
      <c r="U164">
        <f>VLOOKUP(Table1[[#This Row],[Competence2]],[1]!Table3[#Data],5,FALSE)</f>
        <v>6</v>
      </c>
      <c r="V164" s="5" t="str">
        <f>VLOOKUP(Table1[[#This Row],[Competence2]],[1]!Table3[#Data],6,FALSE)</f>
        <v>Le lanceur fait les yeux doux pour berner l'ennemi et baisse son Attaque de 2 niveaux.</v>
      </c>
      <c r="W164" t="s">
        <v>858</v>
      </c>
      <c r="X164" s="2">
        <v>2</v>
      </c>
      <c r="Y164" s="3" t="s">
        <v>1337</v>
      </c>
      <c r="Z164" s="2">
        <v>0</v>
      </c>
      <c r="AA164" s="2">
        <v>1</v>
      </c>
      <c r="AB164" s="2">
        <v>2</v>
      </c>
      <c r="AC164" s="2">
        <v>1</v>
      </c>
      <c r="AD164" s="3">
        <v>1</v>
      </c>
      <c r="AE164" s="2">
        <v>2</v>
      </c>
      <c r="AF164" s="3" t="s">
        <v>1337</v>
      </c>
      <c r="AG164" s="3">
        <v>1</v>
      </c>
      <c r="AH164" s="3" t="s">
        <v>1336</v>
      </c>
      <c r="AI164" s="3">
        <v>2</v>
      </c>
      <c r="AJ164" s="2">
        <v>1</v>
      </c>
      <c r="AK164" s="2">
        <v>2</v>
      </c>
      <c r="AL164" s="2">
        <v>0</v>
      </c>
      <c r="AM164" s="2">
        <v>1</v>
      </c>
      <c r="AN164" s="3" t="s">
        <v>1336</v>
      </c>
      <c r="AO164" s="3">
        <v>1</v>
      </c>
      <c r="AP164" s="4" t="str">
        <f>IF(Table1[[#This Row],[Competence2]]="Empty","1-6","1-3")</f>
        <v>1-3</v>
      </c>
      <c r="AQ164" s="4" t="str">
        <f>IF(Table1[[#This Row],[Competence2]]="Empty","","4-6")</f>
        <v>4-6</v>
      </c>
      <c r="AR164" s="5" t="s">
        <v>1445</v>
      </c>
      <c r="AS164" s="5" t="s">
        <v>285</v>
      </c>
      <c r="AT164" s="5" t="s">
        <v>1642</v>
      </c>
      <c r="AU164" s="5">
        <v>176</v>
      </c>
      <c r="AV164" s="5" t="s">
        <v>1643</v>
      </c>
      <c r="AW164" s="5"/>
      <c r="AX164" s="5" t="e">
        <f>VLOOKUP(Table1[[#This Row],[Name]],Table3[],1,FALSE)</f>
        <v>#N/A</v>
      </c>
      <c r="AY164" s="5"/>
    </row>
    <row r="165" spans="1:51" hidden="1" x14ac:dyDescent="0.2">
      <c r="A165" s="7" t="s">
        <v>116</v>
      </c>
      <c r="B165" s="1" t="s">
        <v>25</v>
      </c>
      <c r="C165" t="s">
        <v>30</v>
      </c>
      <c r="D165">
        <v>20</v>
      </c>
      <c r="E165">
        <v>17</v>
      </c>
      <c r="F165">
        <v>5</v>
      </c>
      <c r="G165">
        <v>4</v>
      </c>
      <c r="H165">
        <v>7</v>
      </c>
      <c r="I165">
        <v>4</v>
      </c>
      <c r="J165">
        <v>3</v>
      </c>
      <c r="K165" t="s">
        <v>527</v>
      </c>
      <c r="L165" t="str">
        <f>VLOOKUP(Table1[[#This Row],[Competence1]],[1]!Table3[#Data],2,FALSE)</f>
        <v>Vol</v>
      </c>
      <c r="M165" t="str">
        <f>VLOOKUP(Table1[[#This Row],[Competence1]],[1]!Table3[#Data],3,FALSE)</f>
        <v>Physique</v>
      </c>
      <c r="N165" s="1">
        <f>VLOOKUP(Table1[[#This Row],[Competence1]],[1]!Table3[#Data],4,FALSE)</f>
        <v>4</v>
      </c>
      <c r="O165">
        <f>VLOOKUP(Table1[[#This Row],[Competence1]],[1]!Table3[#Data],5,FALSE)</f>
        <v>6</v>
      </c>
      <c r="P165" s="5" t="str">
        <f>VLOOKUP(Table1[[#This Row],[Competence1]],[1]!Table3[#Data],6,FALSE)</f>
        <v>Frappe l'ennemi d'un bec pointu ou d'une corne pour infliger des dégâts.</v>
      </c>
      <c r="Q165" t="s">
        <v>1346</v>
      </c>
      <c r="R165" t="str">
        <f>VLOOKUP(Table1[[#This Row],[Competence2]],[1]!Table3[#Data],2,FALSE)</f>
        <v>Normal</v>
      </c>
      <c r="S165" t="str">
        <f>VLOOKUP(Table1[[#This Row],[Competence2]],[1]!Table3[#Data],3,FALSE)</f>
        <v>Statut</v>
      </c>
      <c r="T165">
        <f>VLOOKUP(Table1[[#This Row],[Competence2]],[1]!Table3[#Data],4,FALSE)</f>
        <v>0</v>
      </c>
      <c r="U165">
        <f>VLOOKUP(Table1[[#This Row],[Competence2]],[1]!Table3[#Data],5,FALSE)</f>
        <v>6</v>
      </c>
      <c r="V165" s="5" t="str">
        <f>VLOOKUP(Table1[[#This Row],[Competence2]],[1]!Table3[#Data],6,FALSE)</f>
        <v>Le lanceur fait les gros yeux à l'ennemi pour l'intimider et baisser sa Défense de 1 niveau.</v>
      </c>
      <c r="W165" t="s">
        <v>693</v>
      </c>
      <c r="X165" s="3">
        <v>1</v>
      </c>
      <c r="Y165" s="3" t="s">
        <v>1337</v>
      </c>
      <c r="Z165" s="2">
        <v>1</v>
      </c>
      <c r="AA165" s="2">
        <v>1</v>
      </c>
      <c r="AB165" s="2">
        <v>2</v>
      </c>
      <c r="AC165" s="2">
        <v>1</v>
      </c>
      <c r="AD165" s="3">
        <v>1</v>
      </c>
      <c r="AE165" s="2">
        <v>2</v>
      </c>
      <c r="AF165" s="2">
        <v>1</v>
      </c>
      <c r="AG165" s="2">
        <v>1</v>
      </c>
      <c r="AH165" s="3" t="s">
        <v>1336</v>
      </c>
      <c r="AI165" s="3">
        <v>1</v>
      </c>
      <c r="AJ165" s="3" t="s">
        <v>1336</v>
      </c>
      <c r="AK165" s="3">
        <v>2</v>
      </c>
      <c r="AL165" s="2">
        <v>0</v>
      </c>
      <c r="AM165" s="2">
        <v>2</v>
      </c>
      <c r="AN165" s="2">
        <v>2</v>
      </c>
      <c r="AO165" s="2">
        <v>1</v>
      </c>
      <c r="AP165" s="4" t="str">
        <f>IF(Table1[[#This Row],[Competence2]]="Empty","1-6","1-3")</f>
        <v>1-3</v>
      </c>
      <c r="AQ165" s="4" t="str">
        <f>IF(Table1[[#This Row],[Competence2]]="Empty","","4-6")</f>
        <v>4-6</v>
      </c>
      <c r="AR165" t="s">
        <v>1444</v>
      </c>
      <c r="AS165" t="s">
        <v>117</v>
      </c>
      <c r="AT165" s="5" t="s">
        <v>1644</v>
      </c>
      <c r="AU165" s="5">
        <v>177</v>
      </c>
      <c r="AV165" s="5" t="s">
        <v>1025</v>
      </c>
      <c r="AW165" s="5"/>
      <c r="AX165" s="5" t="e">
        <f>VLOOKUP(Table1[[#This Row],[Name]],Table3[],1,FALSE)</f>
        <v>#N/A</v>
      </c>
      <c r="AY165" s="5"/>
    </row>
    <row r="166" spans="1:51" hidden="1" x14ac:dyDescent="0.2">
      <c r="A166" s="7" t="s">
        <v>117</v>
      </c>
      <c r="B166" s="1" t="s">
        <v>25</v>
      </c>
      <c r="C166" t="s">
        <v>30</v>
      </c>
      <c r="D166">
        <v>32</v>
      </c>
      <c r="E166">
        <v>23</v>
      </c>
      <c r="F166">
        <v>7</v>
      </c>
      <c r="G166">
        <v>7</v>
      </c>
      <c r="H166">
        <v>9</v>
      </c>
      <c r="I166">
        <v>7</v>
      </c>
      <c r="J166">
        <v>1</v>
      </c>
      <c r="K166" t="s">
        <v>1353</v>
      </c>
      <c r="L166" t="str">
        <f>VLOOKUP(Table1[[#This Row],[Competence1]],[1]!Table3[#Data],2,FALSE)</f>
        <v>Vol</v>
      </c>
      <c r="M166" t="str">
        <f>VLOOKUP(Table1[[#This Row],[Competence1]],[1]!Table3[#Data],3,FALSE)</f>
        <v>Special</v>
      </c>
      <c r="N166" s="1">
        <f>VLOOKUP(Table1[[#This Row],[Competence1]],[1]!Table3[#Data],4,FALSE)</f>
        <v>8</v>
      </c>
      <c r="O166">
        <f>VLOOKUP(Table1[[#This Row],[Competence1]],[1]!Table3[#Data],5,FALSE)</f>
        <v>5</v>
      </c>
      <c r="P166" s="5" t="str">
        <f>VLOOKUP(Table1[[#This Row],[Competence1]],[1]!Table3[#Data],6,FALSE)</f>
        <v>Le lanceur attaque avec une lame d'air qui fend tout. Apeure avec une precision de 2 empechant l'adversaire d'attaquer ce tour.</v>
      </c>
      <c r="Q166" t="s">
        <v>1426</v>
      </c>
      <c r="R166" t="e">
        <f>VLOOKUP(Table1[[#This Row],[Competence2]],[1]!Table3[#Data],2,FALSE)</f>
        <v>#N/A</v>
      </c>
      <c r="S166" t="e">
        <f>VLOOKUP(Table1[[#This Row],[Competence2]],[1]!Table3[#Data],3,FALSE)</f>
        <v>#N/A</v>
      </c>
      <c r="T166" t="e">
        <f>VLOOKUP(Table1[[#This Row],[Competence2]],[1]!Table3[#Data],4,FALSE)</f>
        <v>#N/A</v>
      </c>
      <c r="U166" t="e">
        <f>VLOOKUP(Table1[[#This Row],[Competence2]],[1]!Table3[#Data],5,FALSE)</f>
        <v>#N/A</v>
      </c>
      <c r="V166" s="5" t="e">
        <f>VLOOKUP(Table1[[#This Row],[Competence2]],[1]!Table3[#Data],6,FALSE)</f>
        <v>#N/A</v>
      </c>
      <c r="W166" t="s">
        <v>694</v>
      </c>
      <c r="X166" s="3">
        <v>1</v>
      </c>
      <c r="Y166" s="3" t="s">
        <v>1337</v>
      </c>
      <c r="Z166" s="2">
        <v>1</v>
      </c>
      <c r="AA166" s="2">
        <v>1</v>
      </c>
      <c r="AB166" s="2">
        <v>2</v>
      </c>
      <c r="AC166" s="2">
        <v>1</v>
      </c>
      <c r="AD166" s="3">
        <v>1</v>
      </c>
      <c r="AE166" s="2">
        <v>2</v>
      </c>
      <c r="AF166" s="2">
        <v>1</v>
      </c>
      <c r="AG166" s="2">
        <v>1</v>
      </c>
      <c r="AH166" s="3" t="s">
        <v>1336</v>
      </c>
      <c r="AI166" s="3">
        <v>1</v>
      </c>
      <c r="AJ166" s="3" t="s">
        <v>1336</v>
      </c>
      <c r="AK166" s="3">
        <v>2</v>
      </c>
      <c r="AL166" s="2">
        <v>0</v>
      </c>
      <c r="AM166" s="2">
        <v>2</v>
      </c>
      <c r="AN166" s="2">
        <v>2</v>
      </c>
      <c r="AO166" s="2">
        <v>1</v>
      </c>
      <c r="AP166" s="4" t="str">
        <f>IF(Table1[[#This Row],[Competence2]]="Empty","1-6","1-3")</f>
        <v>1-3</v>
      </c>
      <c r="AQ166" s="4" t="str">
        <f>IF(Table1[[#This Row],[Competence2]]="Empty","","4-6")</f>
        <v>4-6</v>
      </c>
      <c r="AR166" s="22" t="s">
        <v>2073</v>
      </c>
      <c r="AS166" s="5"/>
      <c r="AT166" s="5" t="s">
        <v>1645</v>
      </c>
      <c r="AU166" s="5">
        <v>178</v>
      </c>
      <c r="AV166" s="5" t="s">
        <v>1025</v>
      </c>
      <c r="AW166" s="5"/>
      <c r="AX166" s="5" t="e">
        <f>VLOOKUP(Table1[[#This Row],[Name]],Table3[],1,FALSE)</f>
        <v>#N/A</v>
      </c>
      <c r="AY166" s="5"/>
    </row>
    <row r="167" spans="1:51" x14ac:dyDescent="0.2">
      <c r="A167" s="7" t="s">
        <v>80</v>
      </c>
      <c r="B167" s="1" t="s">
        <v>11</v>
      </c>
      <c r="C167" t="s">
        <v>11</v>
      </c>
      <c r="D167">
        <v>37</v>
      </c>
      <c r="E167">
        <v>12</v>
      </c>
      <c r="F167">
        <v>8</v>
      </c>
      <c r="G167">
        <v>8</v>
      </c>
      <c r="H167">
        <v>9</v>
      </c>
      <c r="I167">
        <v>10</v>
      </c>
      <c r="J167">
        <v>0</v>
      </c>
      <c r="K167" t="s">
        <v>530</v>
      </c>
      <c r="L167" t="str">
        <f>VLOOKUP(Table1[[#This Row],[Competence1]],[1]!Table3[#Data],2,FALSE)</f>
        <v>Plante</v>
      </c>
      <c r="M167" t="str">
        <f>VLOOKUP(Table1[[#This Row],[Competence1]],[1]!Table3[#Data],3,FALSE)</f>
        <v>Special</v>
      </c>
      <c r="N167" s="1">
        <f>VLOOKUP(Table1[[#This Row],[Competence1]],[1]!Table3[#Data],4,FALSE)</f>
        <v>6</v>
      </c>
      <c r="O167">
        <f>VLOOKUP(Table1[[#This Row],[Competence1]],[1]!Table3[#Data],5,FALSE)</f>
        <v>0</v>
      </c>
      <c r="P167" s="5" t="str">
        <f>VLOOKUP(Table1[[#This Row],[Competence1]],[1]!Table3[#Data],6,FALSE)</f>
        <v>Inflige des dégâts et n'échoue jamais, sauf face à un adversaire au premier tour de Plongée, Tunnel ou Vol.</v>
      </c>
      <c r="Q167" t="s">
        <v>1647</v>
      </c>
      <c r="R167" t="str">
        <f>VLOOKUP(Table1[[#This Row],[Competence2]],[1]!Table3[#Data],2,FALSE)</f>
        <v>Plante</v>
      </c>
      <c r="S167" t="str">
        <f>VLOOKUP(Table1[[#This Row],[Competence2]],[1]!Table3[#Data],3,FALSE)</f>
        <v>Special</v>
      </c>
      <c r="T167">
        <f>VLOOKUP(Table1[[#This Row],[Competence2]],[1]!Table3[#Data],4,FALSE)</f>
        <v>13</v>
      </c>
      <c r="U167">
        <f>VLOOKUP(Table1[[#This Row],[Competence2]],[1]!Table3[#Data],5,FALSE)</f>
        <v>5</v>
      </c>
      <c r="V167" s="5" t="str">
        <f>VLOOKUP(Table1[[#This Row],[Competence2]],[1]!Table3[#Data],6,FALSE)</f>
        <v>Tempête Verte inflige des dommages et baisse de 2 niveaux l'Attaque Spéciale de l'utilisateur.</v>
      </c>
      <c r="W167" t="s">
        <v>659</v>
      </c>
      <c r="X167" s="2">
        <v>1</v>
      </c>
      <c r="Y167" s="3">
        <v>1</v>
      </c>
      <c r="Z167" s="2">
        <v>1</v>
      </c>
      <c r="AA167" s="3" t="s">
        <v>1336</v>
      </c>
      <c r="AB167" s="3" t="s">
        <v>1336</v>
      </c>
      <c r="AC167" s="2">
        <v>1</v>
      </c>
      <c r="AD167" s="2">
        <v>2</v>
      </c>
      <c r="AE167" s="2">
        <v>2</v>
      </c>
      <c r="AF167" s="2">
        <v>2</v>
      </c>
      <c r="AG167" s="2">
        <v>1</v>
      </c>
      <c r="AH167" s="3" t="s">
        <v>1336</v>
      </c>
      <c r="AI167" s="2">
        <v>2</v>
      </c>
      <c r="AJ167" s="3">
        <v>1</v>
      </c>
      <c r="AK167" s="2">
        <v>1</v>
      </c>
      <c r="AL167" s="3" t="s">
        <v>1336</v>
      </c>
      <c r="AM167" s="2">
        <v>1</v>
      </c>
      <c r="AN167" s="2">
        <v>1</v>
      </c>
      <c r="AO167" s="2">
        <v>2</v>
      </c>
      <c r="AP167" s="4" t="str">
        <f>IF(Table1[[#This Row],[Competence2]]="Empty","1-6","1-3")</f>
        <v>1-3</v>
      </c>
      <c r="AQ167" s="4" t="str">
        <f>IF(Table1[[#This Row],[Competence2]]="Empty","","4-6")</f>
        <v>4-6</v>
      </c>
      <c r="AR167" s="22" t="s">
        <v>2074</v>
      </c>
      <c r="AS167" s="5" t="s">
        <v>78</v>
      </c>
      <c r="AT167" s="5" t="s">
        <v>1646</v>
      </c>
      <c r="AU167" s="5">
        <v>182</v>
      </c>
      <c r="AV167" s="5" t="s">
        <v>1001</v>
      </c>
      <c r="AW167" s="5">
        <v>2</v>
      </c>
      <c r="AX167" s="5" t="str">
        <f>VLOOKUP(Table1[[#This Row],[Name]],Table3[],1,FALSE)</f>
        <v>Joliflor</v>
      </c>
      <c r="AY167" s="5"/>
    </row>
    <row r="168" spans="1:51" hidden="1" x14ac:dyDescent="0.2">
      <c r="A168" s="7" t="s">
        <v>279</v>
      </c>
      <c r="B168" s="1" t="s">
        <v>63</v>
      </c>
      <c r="C168" t="s">
        <v>63</v>
      </c>
      <c r="D168">
        <v>35</v>
      </c>
      <c r="E168">
        <v>7</v>
      </c>
      <c r="F168">
        <v>10</v>
      </c>
      <c r="G168">
        <v>11</v>
      </c>
      <c r="H168">
        <v>3</v>
      </c>
      <c r="I168">
        <v>6</v>
      </c>
      <c r="J168">
        <v>1</v>
      </c>
      <c r="K168" t="s">
        <v>478</v>
      </c>
      <c r="L168" t="str">
        <f>VLOOKUP(Table1[[#This Row],[Competence1]],[1]!Table3[#Data],2,FALSE)</f>
        <v>Normal</v>
      </c>
      <c r="M168" t="str">
        <f>VLOOKUP(Table1[[#This Row],[Competence1]],[1]!Table3[#Data],3,FALSE)</f>
        <v>Physique</v>
      </c>
      <c r="N168" s="1">
        <f>VLOOKUP(Table1[[#This Row],[Competence1]],[1]!Table3[#Data],4,FALSE)</f>
        <v>8</v>
      </c>
      <c r="O168">
        <f>VLOOKUP(Table1[[#This Row],[Competence1]],[1]!Table3[#Data],5,FALSE)</f>
        <v>3</v>
      </c>
      <c r="P168" s="5" t="str">
        <f>VLOOKUP(Table1[[#This Row],[Competence1]],[1]!Table3[#Data],6,FALSE)</f>
        <v>Fouette l’ennemi avec la queue ou une liane, pour infliger des dégâts.</v>
      </c>
      <c r="Q168" t="s">
        <v>569</v>
      </c>
      <c r="R168" t="e">
        <f>VLOOKUP(Table1[[#This Row],[Competence2]],[1]!Table3[#Data],2,FALSE)</f>
        <v>#N/A</v>
      </c>
      <c r="S168" t="e">
        <f>VLOOKUP(Table1[[#This Row],[Competence2]],[1]!Table3[#Data],3,FALSE)</f>
        <v>#N/A</v>
      </c>
      <c r="T168" t="e">
        <f>VLOOKUP(Table1[[#This Row],[Competence2]],[1]!Table3[#Data],4,FALSE)</f>
        <v>#N/A</v>
      </c>
      <c r="U168" t="e">
        <f>VLOOKUP(Table1[[#This Row],[Competence2]],[1]!Table3[#Data],5,FALSE)</f>
        <v>#N/A</v>
      </c>
      <c r="V168" s="5" t="e">
        <f>VLOOKUP(Table1[[#This Row],[Competence2]],[1]!Table3[#Data],6,FALSE)</f>
        <v>#N/A</v>
      </c>
      <c r="W168" t="s">
        <v>853</v>
      </c>
      <c r="X168" s="2">
        <v>2</v>
      </c>
      <c r="Y168" s="2">
        <v>2</v>
      </c>
      <c r="Z168" s="2">
        <v>1</v>
      </c>
      <c r="AA168" s="2">
        <v>2</v>
      </c>
      <c r="AB168" s="2">
        <v>1</v>
      </c>
      <c r="AC168" s="2">
        <v>1</v>
      </c>
      <c r="AD168" s="3" t="s">
        <v>1336</v>
      </c>
      <c r="AE168" s="2">
        <v>1</v>
      </c>
      <c r="AF168" s="2">
        <v>1</v>
      </c>
      <c r="AG168" s="3" t="s">
        <v>1336</v>
      </c>
      <c r="AH168" s="2">
        <v>2</v>
      </c>
      <c r="AI168" s="3" t="s">
        <v>1336</v>
      </c>
      <c r="AJ168" s="2">
        <v>1</v>
      </c>
      <c r="AK168" s="2">
        <v>1</v>
      </c>
      <c r="AL168" s="2">
        <v>2</v>
      </c>
      <c r="AM168" s="3">
        <v>1</v>
      </c>
      <c r="AN168" s="3">
        <v>1</v>
      </c>
      <c r="AO168" s="3" t="s">
        <v>1336</v>
      </c>
      <c r="AP168" s="4" t="str">
        <f>IF(Table1[[#This Row],[Competence2]]="Empty","1-6","1-3")</f>
        <v>1-3</v>
      </c>
      <c r="AQ168" s="4" t="str">
        <f>IF(Table1[[#This Row],[Competence2]]="Empty","","4-6")</f>
        <v>4-6</v>
      </c>
      <c r="AR168" s="22" t="s">
        <v>2073</v>
      </c>
      <c r="AS168" s="5"/>
      <c r="AT168" s="5" t="s">
        <v>1648</v>
      </c>
      <c r="AU168" s="5">
        <v>185</v>
      </c>
      <c r="AV168" s="5" t="s">
        <v>1041</v>
      </c>
      <c r="AW168" s="5"/>
      <c r="AX168" s="5" t="e">
        <f>VLOOKUP(Table1[[#This Row],[Name]],Table3[],1,FALSE)</f>
        <v>#N/A</v>
      </c>
      <c r="AY168" s="5"/>
    </row>
    <row r="169" spans="1:51" hidden="1" x14ac:dyDescent="0.2">
      <c r="A169" s="7" t="s">
        <v>125</v>
      </c>
      <c r="B169" s="1" t="s">
        <v>19</v>
      </c>
      <c r="C169" t="s">
        <v>70</v>
      </c>
      <c r="D169">
        <v>27</v>
      </c>
      <c r="E169">
        <v>3</v>
      </c>
      <c r="F169">
        <v>4</v>
      </c>
      <c r="G169">
        <v>4</v>
      </c>
      <c r="H169">
        <v>2</v>
      </c>
      <c r="I169">
        <v>2</v>
      </c>
      <c r="J169">
        <v>5</v>
      </c>
      <c r="K169" t="s">
        <v>1081</v>
      </c>
      <c r="L169" t="str">
        <f>VLOOKUP(Table1[[#This Row],[Competence1]],[1]!Table3[#Data],2,FALSE)</f>
        <v>Eau</v>
      </c>
      <c r="M169" t="str">
        <f>VLOOKUP(Table1[[#This Row],[Competence1]],[1]!Table3[#Data],3,FALSE)</f>
        <v>Special</v>
      </c>
      <c r="N169" s="1">
        <f>VLOOKUP(Table1[[#This Row],[Competence1]],[1]!Table3[#Data],4,FALSE)</f>
        <v>4</v>
      </c>
      <c r="O169">
        <f>VLOOKUP(Table1[[#This Row],[Competence1]],[1]!Table3[#Data],5,FALSE)</f>
        <v>6</v>
      </c>
      <c r="P169" s="5" t="str">
        <f>VLOOKUP(Table1[[#This Row],[Competence1]],[1]!Table3[#Data],6,FALSE)</f>
        <v>De l'eau est projetée avec force sur l'ennemi.</v>
      </c>
      <c r="Q169" t="s">
        <v>536</v>
      </c>
      <c r="R169" t="str">
        <f>VLOOKUP(Table1[[#This Row],[Competence2]],[1]!Table3[#Data],2,FALSE)</f>
        <v>Normal</v>
      </c>
      <c r="S169" t="str">
        <f>VLOOKUP(Table1[[#This Row],[Competence2]],[1]!Table3[#Data],3,FALSE)</f>
        <v>Statut</v>
      </c>
      <c r="T169">
        <f>VLOOKUP(Table1[[#This Row],[Competence2]],[1]!Table3[#Data],4,FALSE)</f>
        <v>0</v>
      </c>
      <c r="U169">
        <f>VLOOKUP(Table1[[#This Row],[Competence2]],[1]!Table3[#Data],5,FALSE)</f>
        <v>6</v>
      </c>
      <c r="V169" s="5" t="str">
        <f>VLOOKUP(Table1[[#This Row],[Competence2]],[1]!Table3[#Data],6,FALSE)</f>
        <v>Le lanceur remue son adorable queue pour tromper la vigilance de l'ennemi et baisser sa Défense de 1 niveau.</v>
      </c>
      <c r="W169" t="s">
        <v>701</v>
      </c>
      <c r="X169" s="3" t="s">
        <v>1336</v>
      </c>
      <c r="Y169" s="3">
        <v>1</v>
      </c>
      <c r="Z169" s="2">
        <v>1</v>
      </c>
      <c r="AA169" s="2">
        <v>1</v>
      </c>
      <c r="AB169" s="2">
        <v>0</v>
      </c>
      <c r="AC169" s="2">
        <v>1</v>
      </c>
      <c r="AD169" s="3" t="s">
        <v>1336</v>
      </c>
      <c r="AE169" s="2">
        <v>1</v>
      </c>
      <c r="AF169" s="2">
        <v>1</v>
      </c>
      <c r="AG169" s="2">
        <v>1</v>
      </c>
      <c r="AH169" s="2">
        <v>4</v>
      </c>
      <c r="AI169" s="3" t="s">
        <v>1336</v>
      </c>
      <c r="AJ169" s="3">
        <v>1</v>
      </c>
      <c r="AK169" s="3" t="s">
        <v>1336</v>
      </c>
      <c r="AL169" s="2">
        <v>1</v>
      </c>
      <c r="AM169" s="2">
        <v>1</v>
      </c>
      <c r="AN169" s="2">
        <v>1</v>
      </c>
      <c r="AO169" s="2">
        <v>1</v>
      </c>
      <c r="AP169" s="4" t="str">
        <f>IF(Table1[[#This Row],[Competence2]]="Empty","1-6","1-3")</f>
        <v>1-3</v>
      </c>
      <c r="AQ169" s="4" t="str">
        <f>IF(Table1[[#This Row],[Competence2]]="Empty","","4-6")</f>
        <v>4-6</v>
      </c>
      <c r="AR169" t="s">
        <v>1435</v>
      </c>
      <c r="AS169" t="s">
        <v>126</v>
      </c>
      <c r="AT169" s="5" t="s">
        <v>1649</v>
      </c>
      <c r="AU169" s="5">
        <v>194</v>
      </c>
      <c r="AV169" s="5" t="s">
        <v>1028</v>
      </c>
      <c r="AW169" s="5"/>
      <c r="AX169" s="5" t="e">
        <f>VLOOKUP(Table1[[#This Row],[Name]],Table3[],1,FALSE)</f>
        <v>#N/A</v>
      </c>
      <c r="AY169" s="5"/>
    </row>
    <row r="170" spans="1:51" hidden="1" x14ac:dyDescent="0.2">
      <c r="A170" s="7" t="s">
        <v>126</v>
      </c>
      <c r="B170" s="1" t="s">
        <v>19</v>
      </c>
      <c r="C170" t="s">
        <v>70</v>
      </c>
      <c r="D170">
        <v>47</v>
      </c>
      <c r="E170">
        <v>8</v>
      </c>
      <c r="F170">
        <v>8</v>
      </c>
      <c r="G170">
        <v>8</v>
      </c>
      <c r="H170">
        <v>6</v>
      </c>
      <c r="I170">
        <v>6</v>
      </c>
      <c r="J170">
        <v>1</v>
      </c>
      <c r="K170" t="s">
        <v>1081</v>
      </c>
      <c r="L170" t="str">
        <f>VLOOKUP(Table1[[#This Row],[Competence1]],[1]!Table3[#Data],2,FALSE)</f>
        <v>Eau</v>
      </c>
      <c r="M170" t="str">
        <f>VLOOKUP(Table1[[#This Row],[Competence1]],[1]!Table3[#Data],3,FALSE)</f>
        <v>Special</v>
      </c>
      <c r="N170" s="1">
        <f>VLOOKUP(Table1[[#This Row],[Competence1]],[1]!Table3[#Data],4,FALSE)</f>
        <v>4</v>
      </c>
      <c r="O170">
        <f>VLOOKUP(Table1[[#This Row],[Competence1]],[1]!Table3[#Data],5,FALSE)</f>
        <v>6</v>
      </c>
      <c r="P170" s="5" t="str">
        <f>VLOOKUP(Table1[[#This Row],[Competence1]],[1]!Table3[#Data],6,FALSE)</f>
        <v>De l'eau est projetée avec force sur l'ennemi.</v>
      </c>
      <c r="Q170" t="s">
        <v>536</v>
      </c>
      <c r="R170" t="str">
        <f>VLOOKUP(Table1[[#This Row],[Competence2]],[1]!Table3[#Data],2,FALSE)</f>
        <v>Normal</v>
      </c>
      <c r="S170" t="str">
        <f>VLOOKUP(Table1[[#This Row],[Competence2]],[1]!Table3[#Data],3,FALSE)</f>
        <v>Statut</v>
      </c>
      <c r="T170">
        <f>VLOOKUP(Table1[[#This Row],[Competence2]],[1]!Table3[#Data],4,FALSE)</f>
        <v>0</v>
      </c>
      <c r="U170">
        <f>VLOOKUP(Table1[[#This Row],[Competence2]],[1]!Table3[#Data],5,FALSE)</f>
        <v>6</v>
      </c>
      <c r="V170" s="5" t="str">
        <f>VLOOKUP(Table1[[#This Row],[Competence2]],[1]!Table3[#Data],6,FALSE)</f>
        <v>Le lanceur remue son adorable queue pour tromper la vigilance de l'ennemi et baisser sa Défense de 1 niveau.</v>
      </c>
      <c r="W170" t="s">
        <v>702</v>
      </c>
      <c r="X170" s="3" t="s">
        <v>1336</v>
      </c>
      <c r="Y170" s="2">
        <v>1</v>
      </c>
      <c r="Z170" s="3">
        <v>1</v>
      </c>
      <c r="AA170" s="2">
        <v>1</v>
      </c>
      <c r="AB170" s="2">
        <v>0</v>
      </c>
      <c r="AC170" s="3">
        <v>1</v>
      </c>
      <c r="AD170" s="3" t="s">
        <v>1336</v>
      </c>
      <c r="AE170" s="2">
        <v>1</v>
      </c>
      <c r="AF170" s="3">
        <v>1</v>
      </c>
      <c r="AG170" s="3">
        <v>1</v>
      </c>
      <c r="AH170" s="2">
        <v>4</v>
      </c>
      <c r="AI170" s="3" t="s">
        <v>1336</v>
      </c>
      <c r="AJ170" s="3">
        <v>1</v>
      </c>
      <c r="AK170" s="3" t="s">
        <v>1336</v>
      </c>
      <c r="AL170" s="2">
        <v>1</v>
      </c>
      <c r="AM170" s="2">
        <v>1</v>
      </c>
      <c r="AN170" s="2">
        <v>1</v>
      </c>
      <c r="AO170" s="3">
        <v>1</v>
      </c>
      <c r="AP170" s="4" t="str">
        <f>IF(Table1[[#This Row],[Competence2]]="Empty","1-6","1-3")</f>
        <v>1-3</v>
      </c>
      <c r="AQ170" s="4" t="str">
        <f>IF(Table1[[#This Row],[Competence2]]="Empty","","4-6")</f>
        <v>4-6</v>
      </c>
      <c r="AR170" s="22" t="s">
        <v>2073</v>
      </c>
      <c r="AS170"/>
      <c r="AT170" s="5" t="s">
        <v>1650</v>
      </c>
      <c r="AU170" s="5">
        <v>195</v>
      </c>
      <c r="AV170" s="5" t="s">
        <v>1028</v>
      </c>
      <c r="AW170" s="5"/>
      <c r="AX170" s="5" t="e">
        <f>VLOOKUP(Table1[[#This Row],[Name]],Table3[],1,FALSE)</f>
        <v>#N/A</v>
      </c>
      <c r="AY170" s="5"/>
    </row>
    <row r="171" spans="1:51" x14ac:dyDescent="0.2">
      <c r="A171" s="7" t="s">
        <v>227</v>
      </c>
      <c r="B171" s="1" t="s">
        <v>25</v>
      </c>
      <c r="C171" t="s">
        <v>25</v>
      </c>
      <c r="D171">
        <v>32</v>
      </c>
      <c r="E171">
        <v>27</v>
      </c>
      <c r="F171">
        <v>6</v>
      </c>
      <c r="G171">
        <v>6</v>
      </c>
      <c r="H171">
        <v>13</v>
      </c>
      <c r="I171">
        <v>9</v>
      </c>
      <c r="J171">
        <v>0</v>
      </c>
      <c r="K171" t="s">
        <v>513</v>
      </c>
      <c r="L171" t="str">
        <f>VLOOKUP(Table1[[#This Row],[Competence1]],[1]!Table3[#Data],2,FALSE)</f>
        <v>Psy</v>
      </c>
      <c r="M171" t="str">
        <f>VLOOKUP(Table1[[#This Row],[Competence1]],[1]!Table3[#Data],3,FALSE)</f>
        <v>Special</v>
      </c>
      <c r="N171" s="1">
        <f>VLOOKUP(Table1[[#This Row],[Competence1]],[1]!Table3[#Data],4,FALSE)</f>
        <v>5</v>
      </c>
      <c r="O171">
        <f>VLOOKUP(Table1[[#This Row],[Competence1]],[1]!Table3[#Data],5,FALSE)</f>
        <v>6</v>
      </c>
      <c r="P171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171" t="s">
        <v>1352</v>
      </c>
      <c r="R171" t="str">
        <f>VLOOKUP(Table1[[#This Row],[Competence2]],[1]!Table3[#Data],2,FALSE)</f>
        <v>Normal</v>
      </c>
      <c r="S171" t="str">
        <f>VLOOKUP(Table1[[#This Row],[Competence2]],[1]!Table3[#Data],3,FALSE)</f>
        <v>Statut</v>
      </c>
      <c r="T171">
        <f>VLOOKUP(Table1[[#This Row],[Competence2]],[1]!Table3[#Data],4,FALSE)</f>
        <v>0</v>
      </c>
      <c r="U171">
        <f>VLOOKUP(Table1[[#This Row],[Competence2]],[1]!Table3[#Data],5,FALSE)</f>
        <v>0</v>
      </c>
      <c r="V171" s="5" t="str">
        <f>VLOOKUP(Table1[[#This Row],[Competence2]],[1]!Table3[#Data],6,FALSE)</f>
        <v>Une capacité qui augmente la puissance d'attaque d'un allié de 50%.</v>
      </c>
      <c r="W171" t="s">
        <v>801</v>
      </c>
      <c r="X171" s="3">
        <v>1</v>
      </c>
      <c r="Y171" s="3" t="s">
        <v>1336</v>
      </c>
      <c r="Z171" s="2">
        <v>1</v>
      </c>
      <c r="AA171" s="3">
        <v>1</v>
      </c>
      <c r="AB171" s="2">
        <v>1</v>
      </c>
      <c r="AC171" s="3">
        <v>1</v>
      </c>
      <c r="AD171" s="3">
        <v>1</v>
      </c>
      <c r="AE171" s="3">
        <v>1</v>
      </c>
      <c r="AF171" s="3">
        <v>2</v>
      </c>
      <c r="AG171" s="2">
        <v>1</v>
      </c>
      <c r="AH171" s="2">
        <v>1</v>
      </c>
      <c r="AI171" s="3">
        <v>1</v>
      </c>
      <c r="AJ171" s="3" t="s">
        <v>1336</v>
      </c>
      <c r="AK171" s="2">
        <v>1</v>
      </c>
      <c r="AL171" s="2">
        <v>1</v>
      </c>
      <c r="AM171" s="2">
        <v>2</v>
      </c>
      <c r="AN171" s="2">
        <v>2</v>
      </c>
      <c r="AO171" s="2">
        <v>1</v>
      </c>
      <c r="AP171" s="4" t="str">
        <f>IF(Table1[[#This Row],[Competence2]]="Empty","1-6","1-3")</f>
        <v>1-3</v>
      </c>
      <c r="AQ171" s="4" t="str">
        <f>IF(Table1[[#This Row],[Competence2]]="Empty","","4-6")</f>
        <v>4-6</v>
      </c>
      <c r="AR171" s="13" t="s">
        <v>2066</v>
      </c>
      <c r="AS171" s="13" t="s">
        <v>2063</v>
      </c>
      <c r="AT171" s="5" t="s">
        <v>1651</v>
      </c>
      <c r="AU171" s="5">
        <v>196</v>
      </c>
      <c r="AV171" s="5" t="s">
        <v>1024</v>
      </c>
      <c r="AW171" s="5">
        <v>1</v>
      </c>
      <c r="AX171" s="5" t="str">
        <f>VLOOKUP(Table1[[#This Row],[Name]],Table3[],1,FALSE)</f>
        <v>Mentali</v>
      </c>
      <c r="AY171" s="5"/>
    </row>
    <row r="172" spans="1:51" x14ac:dyDescent="0.2">
      <c r="A172" s="7" t="s">
        <v>228</v>
      </c>
      <c r="B172" s="1" t="s">
        <v>48</v>
      </c>
      <c r="C172" t="s">
        <v>48</v>
      </c>
      <c r="D172">
        <v>47</v>
      </c>
      <c r="E172">
        <v>16</v>
      </c>
      <c r="F172">
        <v>6</v>
      </c>
      <c r="G172">
        <v>11</v>
      </c>
      <c r="H172">
        <v>6</v>
      </c>
      <c r="I172">
        <v>13</v>
      </c>
      <c r="J172">
        <v>0</v>
      </c>
      <c r="K172" t="s">
        <v>1119</v>
      </c>
      <c r="L172" t="str">
        <f>VLOOKUP(Table1[[#This Row],[Competence1]],[1]!Table3[#Data],2,FALSE)</f>
        <v>Tenebres</v>
      </c>
      <c r="M172" t="str">
        <f>VLOOKUP(Table1[[#This Row],[Competence1]],[1]!Table3[#Data],3,FALSE)</f>
        <v>Physique</v>
      </c>
      <c r="N172" s="1">
        <f>VLOOKUP(Table1[[#This Row],[Competence1]],[1]!Table3[#Data],4,FALSE)</f>
        <v>4</v>
      </c>
      <c r="O172">
        <f>VLOOKUP(Table1[[#This Row],[Competence1]],[1]!Table3[#Data],5,FALSE)</f>
        <v>6</v>
      </c>
      <c r="P172" s="5" t="str">
        <f>VLOOKUP(Table1[[#This Row],[Competence1]],[1]!Table3[#Data],6,FALSE)</f>
        <v>Une attaque qui inflige deux fois plus de dégâts à un ennemi qui s'apprête à être remplacé.</v>
      </c>
      <c r="Q172" t="s">
        <v>1352</v>
      </c>
      <c r="R172" t="str">
        <f>VLOOKUP(Table1[[#This Row],[Competence2]],[1]!Table3[#Data],2,FALSE)</f>
        <v>Normal</v>
      </c>
      <c r="S172" t="str">
        <f>VLOOKUP(Table1[[#This Row],[Competence2]],[1]!Table3[#Data],3,FALSE)</f>
        <v>Statut</v>
      </c>
      <c r="T172">
        <f>VLOOKUP(Table1[[#This Row],[Competence2]],[1]!Table3[#Data],4,FALSE)</f>
        <v>0</v>
      </c>
      <c r="U172">
        <f>VLOOKUP(Table1[[#This Row],[Competence2]],[1]!Table3[#Data],5,FALSE)</f>
        <v>0</v>
      </c>
      <c r="V172" s="5" t="str">
        <f>VLOOKUP(Table1[[#This Row],[Competence2]],[1]!Table3[#Data],6,FALSE)</f>
        <v>Une capacité qui augmente la puissance d'attaque d'un allié de 50%.</v>
      </c>
      <c r="W172" t="s">
        <v>802</v>
      </c>
      <c r="X172" s="2">
        <v>1</v>
      </c>
      <c r="Y172" s="2">
        <v>2</v>
      </c>
      <c r="Z172" s="2">
        <v>1</v>
      </c>
      <c r="AA172" s="2">
        <v>1</v>
      </c>
      <c r="AB172" s="2">
        <v>1</v>
      </c>
      <c r="AC172" s="2">
        <v>2</v>
      </c>
      <c r="AD172" s="2">
        <v>1</v>
      </c>
      <c r="AE172" s="2">
        <v>1</v>
      </c>
      <c r="AF172" s="2">
        <v>2</v>
      </c>
      <c r="AG172" s="3">
        <v>1</v>
      </c>
      <c r="AH172" s="2">
        <v>1</v>
      </c>
      <c r="AI172" s="3">
        <v>1</v>
      </c>
      <c r="AJ172" s="2">
        <v>0</v>
      </c>
      <c r="AK172" s="2">
        <v>1</v>
      </c>
      <c r="AL172" s="2">
        <v>1</v>
      </c>
      <c r="AM172" s="3" t="s">
        <v>1336</v>
      </c>
      <c r="AN172" s="3" t="s">
        <v>1336</v>
      </c>
      <c r="AO172" s="2">
        <v>1</v>
      </c>
      <c r="AP172" s="4" t="str">
        <f>IF(Table1[[#This Row],[Competence2]]="Empty","1-6","1-3")</f>
        <v>1-3</v>
      </c>
      <c r="AQ172" s="4" t="str">
        <f>IF(Table1[[#This Row],[Competence2]]="Empty","","4-6")</f>
        <v>4-6</v>
      </c>
      <c r="AR172" s="13" t="s">
        <v>2066</v>
      </c>
      <c r="AS172" s="13" t="s">
        <v>2063</v>
      </c>
      <c r="AT172" s="5" t="s">
        <v>1652</v>
      </c>
      <c r="AU172" s="5">
        <v>197</v>
      </c>
      <c r="AV172" s="5" t="s">
        <v>1653</v>
      </c>
      <c r="AW172" s="5">
        <v>1</v>
      </c>
      <c r="AX172" s="5" t="str">
        <f>VLOOKUP(Table1[[#This Row],[Name]],Table3[],1,FALSE)</f>
        <v>Noctali</v>
      </c>
      <c r="AY172" s="5"/>
    </row>
    <row r="173" spans="1:51" hidden="1" x14ac:dyDescent="0.2">
      <c r="A173" s="7" t="s">
        <v>244</v>
      </c>
      <c r="B173" s="1" t="s">
        <v>25</v>
      </c>
      <c r="C173" t="s">
        <v>25</v>
      </c>
      <c r="D173">
        <v>95</v>
      </c>
      <c r="E173">
        <v>8</v>
      </c>
      <c r="F173">
        <v>3</v>
      </c>
      <c r="G173">
        <v>5</v>
      </c>
      <c r="H173">
        <v>3</v>
      </c>
      <c r="I173">
        <v>5</v>
      </c>
      <c r="J173">
        <v>0</v>
      </c>
      <c r="K173" t="s">
        <v>1362</v>
      </c>
      <c r="L173" t="e">
        <f>VLOOKUP(Table1[[#This Row],[Competence1]],[1]!Table3[#Data],2,FALSE)</f>
        <v>#N/A</v>
      </c>
      <c r="M173" t="e">
        <f>VLOOKUP(Table1[[#This Row],[Competence1]],[1]!Table3[#Data],3,FALSE)</f>
        <v>#N/A</v>
      </c>
      <c r="N173" s="1" t="e">
        <f>VLOOKUP(Table1[[#This Row],[Competence1]],[1]!Table3[#Data],4,FALSE)</f>
        <v>#N/A</v>
      </c>
      <c r="O173" t="e">
        <f>VLOOKUP(Table1[[#This Row],[Competence1]],[1]!Table3[#Data],5,FALSE)</f>
        <v>#N/A</v>
      </c>
      <c r="P173" s="5" t="e">
        <f>VLOOKUP(Table1[[#This Row],[Competence1]],[1]!Table3[#Data],6,FALSE)</f>
        <v>#N/A</v>
      </c>
      <c r="Q173" t="s">
        <v>598</v>
      </c>
      <c r="R173" t="e">
        <f>VLOOKUP(Table1[[#This Row],[Competence2]],[1]!Table3[#Data],2,FALSE)</f>
        <v>#N/A</v>
      </c>
      <c r="S173" t="e">
        <f>VLOOKUP(Table1[[#This Row],[Competence2]],[1]!Table3[#Data],3,FALSE)</f>
        <v>#N/A</v>
      </c>
      <c r="T173" t="e">
        <f>VLOOKUP(Table1[[#This Row],[Competence2]],[1]!Table3[#Data],4,FALSE)</f>
        <v>#N/A</v>
      </c>
      <c r="U173" t="e">
        <f>VLOOKUP(Table1[[#This Row],[Competence2]],[1]!Table3[#Data],5,FALSE)</f>
        <v>#N/A</v>
      </c>
      <c r="V173" s="5" t="e">
        <f>VLOOKUP(Table1[[#This Row],[Competence2]],[1]!Table3[#Data],6,FALSE)</f>
        <v>#N/A</v>
      </c>
      <c r="W173" t="s">
        <v>818</v>
      </c>
      <c r="X173" s="2">
        <v>1</v>
      </c>
      <c r="Y173" s="3" t="s">
        <v>1336</v>
      </c>
      <c r="Z173" s="2">
        <v>1</v>
      </c>
      <c r="AA173" s="2">
        <v>1</v>
      </c>
      <c r="AB173" s="2">
        <v>1</v>
      </c>
      <c r="AC173" s="2">
        <v>1</v>
      </c>
      <c r="AD173" s="2">
        <v>1</v>
      </c>
      <c r="AE173" s="3">
        <v>1</v>
      </c>
      <c r="AF173" s="2">
        <v>2</v>
      </c>
      <c r="AG173" s="2">
        <v>1</v>
      </c>
      <c r="AH173" s="2">
        <v>1</v>
      </c>
      <c r="AI173" s="2">
        <v>1</v>
      </c>
      <c r="AJ173" s="3" t="s">
        <v>1336</v>
      </c>
      <c r="AK173" s="2">
        <v>1</v>
      </c>
      <c r="AL173" s="2">
        <v>1</v>
      </c>
      <c r="AM173" s="3">
        <v>2</v>
      </c>
      <c r="AN173" s="3">
        <v>2</v>
      </c>
      <c r="AO173" s="2">
        <v>1</v>
      </c>
      <c r="AP173" s="4" t="str">
        <f>IF(Table1[[#This Row],[Competence2]]="Empty","1-6","1-3")</f>
        <v>1-3</v>
      </c>
      <c r="AQ173" s="4" t="str">
        <f>IF(Table1[[#This Row],[Competence2]]="Empty","","4-6")</f>
        <v>4-6</v>
      </c>
      <c r="AR173" s="22" t="s">
        <v>2073</v>
      </c>
      <c r="AS173" s="5"/>
      <c r="AT173" s="5" t="s">
        <v>1654</v>
      </c>
      <c r="AU173" s="5">
        <v>202</v>
      </c>
      <c r="AV173" s="5" t="s">
        <v>1024</v>
      </c>
      <c r="AW173" s="5"/>
      <c r="AX173" s="5" t="e">
        <f>VLOOKUP(Table1[[#This Row],[Name]],Table3[],1,FALSE)</f>
        <v>#N/A</v>
      </c>
      <c r="AY173" s="5"/>
    </row>
    <row r="174" spans="1:51" x14ac:dyDescent="0.2">
      <c r="A174" s="7" t="s">
        <v>206</v>
      </c>
      <c r="B174" s="1" t="s">
        <v>41</v>
      </c>
      <c r="C174" t="s">
        <v>70</v>
      </c>
      <c r="D174">
        <v>37</v>
      </c>
      <c r="E174">
        <v>7</v>
      </c>
      <c r="F174">
        <v>8</v>
      </c>
      <c r="G174">
        <v>20</v>
      </c>
      <c r="H174">
        <v>5</v>
      </c>
      <c r="I174">
        <v>6</v>
      </c>
      <c r="J174">
        <v>0</v>
      </c>
      <c r="K174" t="s">
        <v>1374</v>
      </c>
      <c r="L174" t="str">
        <f>VLOOKUP(Table1[[#This Row],[Competence1]],[1]!Table3[#Data],2,FALSE)</f>
        <v>Electrik</v>
      </c>
      <c r="M174" t="str">
        <f>VLOOKUP(Table1[[#This Row],[Competence1]],[1]!Table3[#Data],3,FALSE)</f>
        <v>Physique</v>
      </c>
      <c r="N174" s="1">
        <f>VLOOKUP(Table1[[#This Row],[Competence1]],[1]!Table3[#Data],4,FALSE)</f>
        <v>7</v>
      </c>
      <c r="O174">
        <f>VLOOKUP(Table1[[#This Row],[Competence1]],[1]!Table3[#Data],5,FALSE)</f>
        <v>5</v>
      </c>
      <c r="P174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174" t="s">
        <v>488</v>
      </c>
      <c r="R174" t="str">
        <f>VLOOKUP(Table1[[#This Row],[Competence2]],[1]!Table3[#Data],2,FALSE)</f>
        <v>Glace</v>
      </c>
      <c r="S174" t="str">
        <f>VLOOKUP(Table1[[#This Row],[Competence2]],[1]!Table3[#Data],3,FALSE)</f>
        <v>Physique</v>
      </c>
      <c r="T174">
        <f>VLOOKUP(Table1[[#This Row],[Competence2]],[1]!Table3[#Data],4,FALSE)</f>
        <v>7</v>
      </c>
      <c r="U174">
        <f>VLOOKUP(Table1[[#This Row],[Competence2]],[1]!Table3[#Data],5,FALSE)</f>
        <v>5</v>
      </c>
      <c r="V174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174" t="s">
        <v>780</v>
      </c>
      <c r="X174" s="3" t="s">
        <v>1336</v>
      </c>
      <c r="Y174" s="2">
        <v>2</v>
      </c>
      <c r="Z174" s="3" t="s">
        <v>1336</v>
      </c>
      <c r="AA174" s="2">
        <v>2</v>
      </c>
      <c r="AB174" s="2">
        <v>0</v>
      </c>
      <c r="AC174" s="3" t="s">
        <v>1336</v>
      </c>
      <c r="AD174" s="2">
        <v>2</v>
      </c>
      <c r="AE174" s="2">
        <v>1</v>
      </c>
      <c r="AF174" s="3" t="s">
        <v>1336</v>
      </c>
      <c r="AG174" s="3" t="s">
        <v>1336</v>
      </c>
      <c r="AH174" s="2">
        <v>1</v>
      </c>
      <c r="AI174" s="3">
        <v>0</v>
      </c>
      <c r="AJ174" s="3" t="s">
        <v>1336</v>
      </c>
      <c r="AK174" s="3" t="s">
        <v>1337</v>
      </c>
      <c r="AL174" s="2">
        <v>2</v>
      </c>
      <c r="AM174" s="2">
        <v>1</v>
      </c>
      <c r="AN174" s="2">
        <v>1</v>
      </c>
      <c r="AO174" s="3" t="s">
        <v>1336</v>
      </c>
      <c r="AP174" s="4" t="str">
        <f>IF(Table1[[#This Row],[Competence2]]="Empty","1-6","1-3")</f>
        <v>1-3</v>
      </c>
      <c r="AQ174" s="4" t="str">
        <f>IF(Table1[[#This Row],[Competence2]]="Empty","","4-6")</f>
        <v>4-6</v>
      </c>
      <c r="AR174" s="22" t="s">
        <v>2073</v>
      </c>
      <c r="AS174" s="5"/>
      <c r="AT174" s="5" t="s">
        <v>1655</v>
      </c>
      <c r="AU174" s="5">
        <v>208</v>
      </c>
      <c r="AV174" s="5" t="s">
        <v>1043</v>
      </c>
      <c r="AW174" s="5">
        <v>1</v>
      </c>
      <c r="AX174" s="5" t="str">
        <f>VLOOKUP(Table1[[#This Row],[Name]],Table3[],1,FALSE)</f>
        <v>Steelix</v>
      </c>
      <c r="AY174" s="5"/>
    </row>
    <row r="175" spans="1:51" hidden="1" x14ac:dyDescent="0.2">
      <c r="A175" s="7" t="s">
        <v>330</v>
      </c>
      <c r="B175" s="1" t="s">
        <v>19</v>
      </c>
      <c r="C175" t="s">
        <v>77</v>
      </c>
      <c r="D175">
        <v>32</v>
      </c>
      <c r="E175">
        <v>21</v>
      </c>
      <c r="F175">
        <v>9</v>
      </c>
      <c r="G175">
        <v>8</v>
      </c>
      <c r="H175">
        <v>5</v>
      </c>
      <c r="I175">
        <v>5</v>
      </c>
      <c r="J175">
        <v>0</v>
      </c>
      <c r="K175" t="s">
        <v>461</v>
      </c>
      <c r="L175" t="str">
        <f>VLOOKUP(Table1[[#This Row],[Competence1]],[1]!Table3[#Data],2,FALSE)</f>
        <v>Insecte</v>
      </c>
      <c r="M175" t="str">
        <f>VLOOKUP(Table1[[#This Row],[Competence1]],[1]!Table3[#Data],3,FALSE)</f>
        <v>Physique</v>
      </c>
      <c r="N175" s="1">
        <f>VLOOKUP(Table1[[#This Row],[Competence1]],[1]!Table3[#Data],4,FALSE)</f>
        <v>5</v>
      </c>
      <c r="O175">
        <f>VLOOKUP(Table1[[#This Row],[Competence1]],[1]!Table3[#Data],5,FALSE)</f>
        <v>6</v>
      </c>
      <c r="P175" s="5" t="str">
        <f>VLOOKUP(Table1[[#This Row],[Competence1]],[1]!Table3[#Data],6,FALSE)</f>
        <v>Augmente l'Attaque du lanceur de 3 niveaux si un ennemi est mis K.O. avec cette capacité.</v>
      </c>
      <c r="Q175" t="s">
        <v>562</v>
      </c>
      <c r="R175" t="str">
        <f>VLOOKUP(Table1[[#This Row],[Competence2]],[1]!Table3[#Data],2,FALSE)</f>
        <v>Eau</v>
      </c>
      <c r="S175" t="str">
        <f>VLOOKUP(Table1[[#This Row],[Competence2]],[1]!Table3[#Data],3,FALSE)</f>
        <v>Special</v>
      </c>
      <c r="T175">
        <f>VLOOKUP(Table1[[#This Row],[Competence2]],[1]!Table3[#Data],4,FALSE)</f>
        <v>11</v>
      </c>
      <c r="U175">
        <f>VLOOKUP(Table1[[#This Row],[Competence2]],[1]!Table3[#Data],5,FALSE)</f>
        <v>4</v>
      </c>
      <c r="V175" s="5" t="str">
        <f>VLOOKUP(Table1[[#This Row],[Competence2]],[1]!Table3[#Data],6,FALSE)</f>
        <v>Hydrocanon inflige des dégâts, sans effets secondaire.</v>
      </c>
      <c r="W175" t="s">
        <v>904</v>
      </c>
      <c r="X175" s="3" t="s">
        <v>1336</v>
      </c>
      <c r="Y175" s="3" t="s">
        <v>1336</v>
      </c>
      <c r="Z175" s="2">
        <v>1</v>
      </c>
      <c r="AA175" s="3" t="s">
        <v>1336</v>
      </c>
      <c r="AB175" s="2">
        <v>2</v>
      </c>
      <c r="AC175" s="3" t="s">
        <v>1336</v>
      </c>
      <c r="AD175" s="3" t="s">
        <v>1336</v>
      </c>
      <c r="AE175" s="3" t="s">
        <v>1336</v>
      </c>
      <c r="AF175" s="3" t="s">
        <v>1336</v>
      </c>
      <c r="AG175" s="2">
        <v>1</v>
      </c>
      <c r="AH175" s="2">
        <v>1</v>
      </c>
      <c r="AI175" s="3" t="s">
        <v>1336</v>
      </c>
      <c r="AJ175" s="2">
        <v>2</v>
      </c>
      <c r="AK175" s="2">
        <v>1</v>
      </c>
      <c r="AL175" s="2">
        <v>2</v>
      </c>
      <c r="AM175" s="2">
        <v>1</v>
      </c>
      <c r="AN175" s="2">
        <v>1</v>
      </c>
      <c r="AO175" s="2">
        <v>1</v>
      </c>
      <c r="AP175" s="4" t="str">
        <f>IF(Table1[[#This Row],[Competence2]]="Empty","1-6","1-3")</f>
        <v>1-3</v>
      </c>
      <c r="AQ175" s="4" t="str">
        <f>IF(Table1[[#This Row],[Competence2]]="Empty","","4-6")</f>
        <v>4-6</v>
      </c>
      <c r="AR175" s="22" t="s">
        <v>2073</v>
      </c>
      <c r="AS175" s="5"/>
      <c r="AT175" s="5" t="s">
        <v>1656</v>
      </c>
      <c r="AU175" s="5">
        <v>211</v>
      </c>
      <c r="AV175" s="5" t="s">
        <v>1056</v>
      </c>
      <c r="AW175" s="5"/>
      <c r="AX175" s="5" t="e">
        <f>VLOOKUP(Table1[[#This Row],[Name]],Table3[],1,FALSE)</f>
        <v>#N/A</v>
      </c>
      <c r="AY175" s="5"/>
    </row>
    <row r="176" spans="1:51" hidden="1" x14ac:dyDescent="0.2">
      <c r="A176" s="7" t="s">
        <v>254</v>
      </c>
      <c r="B176" s="1" t="s">
        <v>23</v>
      </c>
      <c r="C176" t="s">
        <v>63</v>
      </c>
      <c r="D176">
        <v>10</v>
      </c>
      <c r="E176">
        <v>1</v>
      </c>
      <c r="F176">
        <v>1</v>
      </c>
      <c r="G176">
        <v>23</v>
      </c>
      <c r="H176">
        <v>1</v>
      </c>
      <c r="I176">
        <v>23</v>
      </c>
      <c r="J176">
        <v>3</v>
      </c>
      <c r="K176" t="s">
        <v>1084</v>
      </c>
      <c r="L176" t="e">
        <f>VLOOKUP(Table1[[#This Row],[Competence1]],[1]!Table3[#Data],2,FALSE)</f>
        <v>#N/A</v>
      </c>
      <c r="M176" t="e">
        <f>VLOOKUP(Table1[[#This Row],[Competence1]],[1]!Table3[#Data],3,FALSE)</f>
        <v>#N/A</v>
      </c>
      <c r="N176" s="1" t="e">
        <f>VLOOKUP(Table1[[#This Row],[Competence1]],[1]!Table3[#Data],4,FALSE)</f>
        <v>#N/A</v>
      </c>
      <c r="O176" t="e">
        <f>VLOOKUP(Table1[[#This Row],[Competence1]],[1]!Table3[#Data],5,FALSE)</f>
        <v>#N/A</v>
      </c>
      <c r="P176" s="5" t="e">
        <f>VLOOKUP(Table1[[#This Row],[Competence1]],[1]!Table3[#Data],6,FALSE)</f>
        <v>#N/A</v>
      </c>
      <c r="Q176" t="s">
        <v>493</v>
      </c>
      <c r="R176" t="str">
        <f>VLOOKUP(Table1[[#This Row],[Competence2]],[1]!Table3[#Data],2,FALSE)</f>
        <v>Eau</v>
      </c>
      <c r="S176" t="str">
        <f>VLOOKUP(Table1[[#This Row],[Competence2]],[1]!Table3[#Data],3,FALSE)</f>
        <v>Statut</v>
      </c>
      <c r="T176">
        <f>VLOOKUP(Table1[[#This Row],[Competence2]],[1]!Table3[#Data],4,FALSE)</f>
        <v>0</v>
      </c>
      <c r="U176">
        <f>VLOOKUP(Table1[[#This Row],[Competence2]],[1]!Table3[#Data],5,FALSE)</f>
        <v>0</v>
      </c>
      <c r="V176" s="5" t="str">
        <f>VLOOKUP(Table1[[#This Row],[Competence2]],[1]!Table3[#Data],6,FALSE)</f>
        <v>Le lanceur se recroqueville dans sa carapace, ce qui augmente sa Défense de 1 niveau.</v>
      </c>
      <c r="W176" t="s">
        <v>828</v>
      </c>
      <c r="X176" s="2">
        <v>2</v>
      </c>
      <c r="Y176" s="2">
        <v>1</v>
      </c>
      <c r="Z176" s="2">
        <v>1</v>
      </c>
      <c r="AA176" s="2">
        <v>2</v>
      </c>
      <c r="AB176" s="2">
        <v>1</v>
      </c>
      <c r="AC176" s="2">
        <v>1</v>
      </c>
      <c r="AD176" s="3">
        <v>1</v>
      </c>
      <c r="AE176" s="3">
        <v>1</v>
      </c>
      <c r="AF176" s="2">
        <v>1</v>
      </c>
      <c r="AG176" s="3" t="s">
        <v>1336</v>
      </c>
      <c r="AH176" s="2">
        <v>1</v>
      </c>
      <c r="AI176" s="3" t="s">
        <v>1336</v>
      </c>
      <c r="AJ176" s="2">
        <v>1</v>
      </c>
      <c r="AK176" s="2">
        <v>2</v>
      </c>
      <c r="AL176" s="2">
        <v>1</v>
      </c>
      <c r="AM176" s="2">
        <v>1</v>
      </c>
      <c r="AN176" s="2">
        <v>1</v>
      </c>
      <c r="AO176" s="3">
        <v>1</v>
      </c>
      <c r="AP176" s="4" t="str">
        <f>IF(Table1[[#This Row],[Competence2]]="Empty","1-6","1-3")</f>
        <v>1-3</v>
      </c>
      <c r="AQ176" s="4" t="str">
        <f>IF(Table1[[#This Row],[Competence2]]="Empty","","4-6")</f>
        <v>4-6</v>
      </c>
      <c r="AR176" s="22" t="s">
        <v>2073</v>
      </c>
      <c r="AS176" s="5"/>
      <c r="AT176" s="5" t="s">
        <v>1657</v>
      </c>
      <c r="AU176" s="5">
        <v>213</v>
      </c>
      <c r="AV176" s="5" t="s">
        <v>1022</v>
      </c>
      <c r="AW176" s="5"/>
      <c r="AX176" s="5" t="e">
        <f>VLOOKUP(Table1[[#This Row],[Name]],Table3[],1,FALSE)</f>
        <v>#N/A</v>
      </c>
      <c r="AY176" s="5"/>
    </row>
    <row r="177" spans="1:51" hidden="1" x14ac:dyDescent="0.2">
      <c r="A177" s="7" t="s">
        <v>318</v>
      </c>
      <c r="B177" s="1" t="s">
        <v>95</v>
      </c>
      <c r="C177" t="s">
        <v>48</v>
      </c>
      <c r="D177">
        <v>27</v>
      </c>
      <c r="E177">
        <v>28</v>
      </c>
      <c r="F177">
        <v>9</v>
      </c>
      <c r="G177">
        <v>5</v>
      </c>
      <c r="H177">
        <v>3</v>
      </c>
      <c r="I177">
        <v>7</v>
      </c>
      <c r="J177">
        <v>1</v>
      </c>
      <c r="K177" t="s">
        <v>456</v>
      </c>
      <c r="L177" t="str">
        <f>VLOOKUP(Table1[[#This Row],[Competence1]],[1]!Table3[#Data],2,FALSE)</f>
        <v>Normal</v>
      </c>
      <c r="M177" t="str">
        <f>VLOOKUP(Table1[[#This Row],[Competence1]],[1]!Table3[#Data],3,FALSE)</f>
        <v>Physique</v>
      </c>
      <c r="N177" s="1">
        <f>VLOOKUP(Table1[[#This Row],[Competence1]],[1]!Table3[#Data],4,FALSE)</f>
        <v>4</v>
      </c>
      <c r="O177">
        <f>VLOOKUP(Table1[[#This Row],[Competence1]],[1]!Table3[#Data],5,FALSE)</f>
        <v>6</v>
      </c>
      <c r="P177" s="5" t="str">
        <f>VLOOKUP(Table1[[#This Row],[Competence1]],[1]!Table3[#Data],6,FALSE)</f>
        <v>Lacère l'ennemi avec des griffes acérées pour lui infliger des dégâts.</v>
      </c>
      <c r="Q177" t="s">
        <v>1346</v>
      </c>
      <c r="R177" t="str">
        <f>VLOOKUP(Table1[[#This Row],[Competence2]],[1]!Table3[#Data],2,FALSE)</f>
        <v>Normal</v>
      </c>
      <c r="S177" t="str">
        <f>VLOOKUP(Table1[[#This Row],[Competence2]],[1]!Table3[#Data],3,FALSE)</f>
        <v>Statut</v>
      </c>
      <c r="T177">
        <f>VLOOKUP(Table1[[#This Row],[Competence2]],[1]!Table3[#Data],4,FALSE)</f>
        <v>0</v>
      </c>
      <c r="U177">
        <f>VLOOKUP(Table1[[#This Row],[Competence2]],[1]!Table3[#Data],5,FALSE)</f>
        <v>6</v>
      </c>
      <c r="V177" s="5" t="str">
        <f>VLOOKUP(Table1[[#This Row],[Competence2]],[1]!Table3[#Data],6,FALSE)</f>
        <v>Le lanceur fait les gros yeux à l'ennemi pour l'intimider et baisser sa Défense de 1 niveau.</v>
      </c>
      <c r="W177" t="s">
        <v>892</v>
      </c>
      <c r="X177" s="3">
        <v>2</v>
      </c>
      <c r="Y177" s="2">
        <v>4</v>
      </c>
      <c r="Z177" s="2">
        <v>1</v>
      </c>
      <c r="AA177" s="3">
        <v>1</v>
      </c>
      <c r="AB177" s="2">
        <v>1</v>
      </c>
      <c r="AC177" s="2">
        <v>2</v>
      </c>
      <c r="AD177" s="3">
        <v>2</v>
      </c>
      <c r="AE177" s="3" t="s">
        <v>1336</v>
      </c>
      <c r="AF177" s="2">
        <v>2</v>
      </c>
      <c r="AG177" s="2">
        <v>1</v>
      </c>
      <c r="AH177" s="2">
        <v>1</v>
      </c>
      <c r="AI177" s="2">
        <v>1</v>
      </c>
      <c r="AJ177" s="2">
        <v>0</v>
      </c>
      <c r="AK177" s="2">
        <v>2</v>
      </c>
      <c r="AL177" s="2">
        <v>1</v>
      </c>
      <c r="AM177" s="3" t="s">
        <v>1336</v>
      </c>
      <c r="AN177" s="3" t="s">
        <v>1336</v>
      </c>
      <c r="AO177" s="2">
        <v>1</v>
      </c>
      <c r="AP177" s="4" t="str">
        <f>IF(Table1[[#This Row],[Competence2]]="Empty","1-6","1-3")</f>
        <v>1-3</v>
      </c>
      <c r="AQ177" s="4" t="str">
        <f>IF(Table1[[#This Row],[Competence2]]="Empty","","4-6")</f>
        <v>4-6</v>
      </c>
      <c r="AR177" t="s">
        <v>1460</v>
      </c>
      <c r="AS177" t="s">
        <v>319</v>
      </c>
      <c r="AT177" s="5" t="s">
        <v>1658</v>
      </c>
      <c r="AU177" s="5">
        <v>215</v>
      </c>
      <c r="AV177" s="5" t="s">
        <v>1659</v>
      </c>
      <c r="AW177" s="5"/>
      <c r="AX177" s="5" t="e">
        <f>VLOOKUP(Table1[[#This Row],[Name]],Table3[],1,FALSE)</f>
        <v>#N/A</v>
      </c>
      <c r="AY177" s="5"/>
    </row>
    <row r="178" spans="1:51" hidden="1" x14ac:dyDescent="0.2">
      <c r="A178" s="7" t="s">
        <v>98</v>
      </c>
      <c r="B178" s="1" t="s">
        <v>95</v>
      </c>
      <c r="C178" t="s">
        <v>70</v>
      </c>
      <c r="D178">
        <v>25</v>
      </c>
      <c r="E178">
        <v>12</v>
      </c>
      <c r="F178">
        <v>5</v>
      </c>
      <c r="G178">
        <v>4</v>
      </c>
      <c r="H178">
        <v>3</v>
      </c>
      <c r="I178">
        <v>3</v>
      </c>
      <c r="J178">
        <v>4</v>
      </c>
      <c r="K178" t="s">
        <v>584</v>
      </c>
      <c r="L178" t="str">
        <f>VLOOKUP(Table1[[#This Row],[Competence1]],[1]!Table3[#Data],2,FALSE)</f>
        <v>Normal</v>
      </c>
      <c r="M178" t="str">
        <f>VLOOKUP(Table1[[#This Row],[Competence1]],[1]!Table3[#Data],3,FALSE)</f>
        <v>Physique</v>
      </c>
      <c r="N178" s="1">
        <f>VLOOKUP(Table1[[#This Row],[Competence1]],[1]!Table3[#Data],4,FALSE)</f>
        <v>4</v>
      </c>
      <c r="O178">
        <f>VLOOKUP(Table1[[#This Row],[Competence1]],[1]!Table3[#Data],5,FALSE)</f>
        <v>6</v>
      </c>
      <c r="P178" s="5" t="str">
        <f>VLOOKUP(Table1[[#This Row],[Competence1]],[1]!Table3[#Data],6,FALSE)</f>
        <v>Le lanceur charge l'ennemi et le percute de tout son poids.</v>
      </c>
      <c r="Q178" t="s">
        <v>502</v>
      </c>
      <c r="R178" t="e">
        <f>VLOOKUP(Table1[[#This Row],[Competence2]],[1]!Table3[#Data],2,FALSE)</f>
        <v>#N/A</v>
      </c>
      <c r="S178" t="e">
        <f>VLOOKUP(Table1[[#This Row],[Competence2]],[1]!Table3[#Data],3,FALSE)</f>
        <v>#N/A</v>
      </c>
      <c r="T178" t="e">
        <f>VLOOKUP(Table1[[#This Row],[Competence2]],[1]!Table3[#Data],4,FALSE)</f>
        <v>#N/A</v>
      </c>
      <c r="U178" t="e">
        <f>VLOOKUP(Table1[[#This Row],[Competence2]],[1]!Table3[#Data],5,FALSE)</f>
        <v>#N/A</v>
      </c>
      <c r="V178" s="5" t="e">
        <f>VLOOKUP(Table1[[#This Row],[Competence2]],[1]!Table3[#Data],6,FALSE)</f>
        <v>#N/A</v>
      </c>
      <c r="W178" t="s">
        <v>676</v>
      </c>
      <c r="X178" s="3">
        <v>2</v>
      </c>
      <c r="Y178" s="2">
        <v>2</v>
      </c>
      <c r="Z178" s="2">
        <v>1</v>
      </c>
      <c r="AA178" s="3">
        <v>2</v>
      </c>
      <c r="AB178" s="2">
        <v>0</v>
      </c>
      <c r="AC178" s="2">
        <v>1</v>
      </c>
      <c r="AD178" s="3">
        <v>2</v>
      </c>
      <c r="AE178" s="3">
        <v>1</v>
      </c>
      <c r="AF178" s="2">
        <v>1</v>
      </c>
      <c r="AG178" s="2">
        <v>1</v>
      </c>
      <c r="AH178" s="2">
        <v>2</v>
      </c>
      <c r="AI178" s="3" t="s">
        <v>1336</v>
      </c>
      <c r="AJ178" s="2">
        <v>1</v>
      </c>
      <c r="AK178" s="2">
        <v>1</v>
      </c>
      <c r="AL178" s="2">
        <v>1</v>
      </c>
      <c r="AM178" s="2">
        <v>1</v>
      </c>
      <c r="AN178" s="2">
        <v>1</v>
      </c>
      <c r="AO178" s="2">
        <v>1</v>
      </c>
      <c r="AP178" s="4" t="str">
        <f>IF(Table1[[#This Row],[Competence2]]="Empty","1-6","1-3")</f>
        <v>1-3</v>
      </c>
      <c r="AQ178" s="4" t="str">
        <f>IF(Table1[[#This Row],[Competence2]]="Empty","","4-6")</f>
        <v>4-6</v>
      </c>
      <c r="AR178" s="5" t="s">
        <v>1444</v>
      </c>
      <c r="AS178" s="5" t="s">
        <v>99</v>
      </c>
      <c r="AT178" s="5" t="s">
        <v>1660</v>
      </c>
      <c r="AU178" s="5">
        <v>220</v>
      </c>
      <c r="AV178" s="5" t="s">
        <v>1017</v>
      </c>
      <c r="AW178" s="5"/>
      <c r="AX178" s="5" t="e">
        <f>VLOOKUP(Table1[[#This Row],[Name]],Table3[],1,FALSE)</f>
        <v>#N/A</v>
      </c>
      <c r="AY178" s="5"/>
    </row>
    <row r="179" spans="1:51" hidden="1" x14ac:dyDescent="0.2">
      <c r="A179" s="7" t="s">
        <v>99</v>
      </c>
      <c r="B179" s="1" t="s">
        <v>95</v>
      </c>
      <c r="C179" t="s">
        <v>70</v>
      </c>
      <c r="D179">
        <v>50</v>
      </c>
      <c r="E179">
        <v>12</v>
      </c>
      <c r="F179">
        <v>10</v>
      </c>
      <c r="G179">
        <v>8</v>
      </c>
      <c r="H179">
        <v>6</v>
      </c>
      <c r="I179">
        <v>6</v>
      </c>
      <c r="J179">
        <v>1</v>
      </c>
      <c r="K179" t="s">
        <v>446</v>
      </c>
      <c r="L179" t="str">
        <f>VLOOKUP(Table1[[#This Row],[Competence1]],[1]!Table3[#Data],2,FALSE)</f>
        <v>Normal</v>
      </c>
      <c r="M179" t="str">
        <f>VLOOKUP(Table1[[#This Row],[Competence1]],[1]!Table3[#Data],3,FALSE)</f>
        <v>Physique</v>
      </c>
      <c r="N179" s="1">
        <f>VLOOKUP(Table1[[#This Row],[Competence1]],[1]!Table3[#Data],4,FALSE)</f>
        <v>2</v>
      </c>
      <c r="O179">
        <f>VLOOKUP(Table1[[#This Row],[Competence1]],[1]!Table3[#Data],5,FALSE)</f>
        <v>4</v>
      </c>
      <c r="P179" s="5" t="str">
        <f>VLOOKUP(Table1[[#This Row],[Competence1]],[1]!Table3[#Data],6,FALSE)</f>
        <v>Frappe l'ennemi avec un bec ou une corne qui touche 2 fois. 3 attaques supplementaires se font avec une Precision de 3.</v>
      </c>
      <c r="Q179" t="s">
        <v>537</v>
      </c>
      <c r="R179" t="e">
        <f>VLOOKUP(Table1[[#This Row],[Competence2]],[1]!Table3[#Data],2,FALSE)</f>
        <v>#N/A</v>
      </c>
      <c r="S179" t="e">
        <f>VLOOKUP(Table1[[#This Row],[Competence2]],[1]!Table3[#Data],3,FALSE)</f>
        <v>#N/A</v>
      </c>
      <c r="T179" t="e">
        <f>VLOOKUP(Table1[[#This Row],[Competence2]],[1]!Table3[#Data],4,FALSE)</f>
        <v>#N/A</v>
      </c>
      <c r="U179" t="e">
        <f>VLOOKUP(Table1[[#This Row],[Competence2]],[1]!Table3[#Data],5,FALSE)</f>
        <v>#N/A</v>
      </c>
      <c r="V179" s="5" t="e">
        <f>VLOOKUP(Table1[[#This Row],[Competence2]],[1]!Table3[#Data],6,FALSE)</f>
        <v>#N/A</v>
      </c>
      <c r="W179" t="s">
        <v>677</v>
      </c>
      <c r="X179" s="2">
        <v>2</v>
      </c>
      <c r="Y179" s="2">
        <v>2</v>
      </c>
      <c r="Z179" s="2">
        <v>1</v>
      </c>
      <c r="AA179" s="2">
        <v>2</v>
      </c>
      <c r="AB179" s="2">
        <v>0</v>
      </c>
      <c r="AC179" s="2">
        <v>1</v>
      </c>
      <c r="AD179" s="2">
        <v>2</v>
      </c>
      <c r="AE179" s="2">
        <v>1</v>
      </c>
      <c r="AF179" s="3">
        <v>1</v>
      </c>
      <c r="AG179" s="2">
        <v>1</v>
      </c>
      <c r="AH179" s="3">
        <v>2</v>
      </c>
      <c r="AI179" s="3" t="s">
        <v>1336</v>
      </c>
      <c r="AJ179" s="2">
        <v>1</v>
      </c>
      <c r="AK179" s="2">
        <v>1</v>
      </c>
      <c r="AL179" s="2">
        <v>1</v>
      </c>
      <c r="AM179" s="2">
        <v>1</v>
      </c>
      <c r="AN179" s="2">
        <v>1</v>
      </c>
      <c r="AO179" s="2">
        <v>1</v>
      </c>
      <c r="AP179" s="4" t="str">
        <f>IF(Table1[[#This Row],[Competence2]]="Empty","1-6","1-3")</f>
        <v>1-3</v>
      </c>
      <c r="AQ179" s="4" t="str">
        <f>IF(Table1[[#This Row],[Competence2]]="Empty","","4-6")</f>
        <v>4-6</v>
      </c>
      <c r="AR179" s="22" t="s">
        <v>2073</v>
      </c>
      <c r="AS179" s="5"/>
      <c r="AT179" s="5" t="s">
        <v>1661</v>
      </c>
      <c r="AU179" s="5">
        <v>221</v>
      </c>
      <c r="AV179" s="5" t="s">
        <v>1017</v>
      </c>
      <c r="AW179" s="5"/>
      <c r="AX179" s="5" t="e">
        <f>VLOOKUP(Table1[[#This Row],[Name]],Table3[],1,FALSE)</f>
        <v>#N/A</v>
      </c>
      <c r="AY179" s="5"/>
    </row>
    <row r="180" spans="1:51" hidden="1" x14ac:dyDescent="0.2">
      <c r="A180" s="7" t="s">
        <v>263</v>
      </c>
      <c r="B180" s="1" t="s">
        <v>19</v>
      </c>
      <c r="C180" t="s">
        <v>63</v>
      </c>
      <c r="D180">
        <v>32</v>
      </c>
      <c r="E180">
        <v>8</v>
      </c>
      <c r="F180">
        <v>5</v>
      </c>
      <c r="G180">
        <v>9</v>
      </c>
      <c r="H180">
        <v>6</v>
      </c>
      <c r="I180">
        <v>9</v>
      </c>
      <c r="J180">
        <v>1</v>
      </c>
      <c r="K180" t="s">
        <v>584</v>
      </c>
      <c r="L180" t="str">
        <f>VLOOKUP(Table1[[#This Row],[Competence1]],[1]!Table3[#Data],2,FALSE)</f>
        <v>Normal</v>
      </c>
      <c r="M180" t="str">
        <f>VLOOKUP(Table1[[#This Row],[Competence1]],[1]!Table3[#Data],3,FALSE)</f>
        <v>Physique</v>
      </c>
      <c r="N180" s="1">
        <f>VLOOKUP(Table1[[#This Row],[Competence1]],[1]!Table3[#Data],4,FALSE)</f>
        <v>4</v>
      </c>
      <c r="O180">
        <f>VLOOKUP(Table1[[#This Row],[Competence1]],[1]!Table3[#Data],5,FALSE)</f>
        <v>6</v>
      </c>
      <c r="P180" s="5" t="str">
        <f>VLOOKUP(Table1[[#This Row],[Competence1]],[1]!Table3[#Data],6,FALSE)</f>
        <v>Le lanceur charge l'ennemi et le percute de tout son poids.</v>
      </c>
      <c r="Q180" t="s">
        <v>577</v>
      </c>
      <c r="R180" t="str">
        <f>VLOOKUP(Table1[[#This Row],[Competence2]],[1]!Table3[#Data],2,FALSE)</f>
        <v>Normal</v>
      </c>
      <c r="S180" t="str">
        <f>VLOOKUP(Table1[[#This Row],[Competence2]],[1]!Table3[#Data],3,FALSE)</f>
        <v>Statut</v>
      </c>
      <c r="T180">
        <f>VLOOKUP(Table1[[#This Row],[Competence2]],[1]!Table3[#Data],4,FALSE)</f>
        <v>0</v>
      </c>
      <c r="U180">
        <f>VLOOKUP(Table1[[#This Row],[Competence2]],[1]!Table3[#Data],5,FALSE)</f>
        <v>0</v>
      </c>
      <c r="V180" s="5" t="str">
        <f>VLOOKUP(Table1[[#This Row],[Competence2]],[1]!Table3[#Data],6,FALSE)</f>
        <v>Le lanceur contracte tous ses muscles pour augmenter sa Défense. Augmente la defense de 1 niveau.</v>
      </c>
      <c r="W180" t="s">
        <v>837</v>
      </c>
      <c r="X180" s="3">
        <v>1</v>
      </c>
      <c r="Y180" s="3">
        <v>2</v>
      </c>
      <c r="Z180" s="2">
        <v>1</v>
      </c>
      <c r="AA180" s="3">
        <v>1</v>
      </c>
      <c r="AB180" s="2">
        <v>2</v>
      </c>
      <c r="AC180" s="2">
        <v>1</v>
      </c>
      <c r="AD180" s="3" t="s">
        <v>1337</v>
      </c>
      <c r="AE180" s="3" t="s">
        <v>1336</v>
      </c>
      <c r="AF180" s="3">
        <v>1</v>
      </c>
      <c r="AG180" s="3" t="s">
        <v>1336</v>
      </c>
      <c r="AH180" s="2">
        <v>4</v>
      </c>
      <c r="AI180" s="3" t="s">
        <v>1336</v>
      </c>
      <c r="AJ180" s="2">
        <v>1</v>
      </c>
      <c r="AK180" s="2">
        <v>1</v>
      </c>
      <c r="AL180" s="2">
        <v>2</v>
      </c>
      <c r="AM180" s="2">
        <v>1</v>
      </c>
      <c r="AN180" s="2">
        <v>1</v>
      </c>
      <c r="AO180" s="3" t="s">
        <v>1336</v>
      </c>
      <c r="AP180" s="4" t="str">
        <f>IF(Table1[[#This Row],[Competence2]]="Empty","1-6","1-3")</f>
        <v>1-3</v>
      </c>
      <c r="AQ180" s="4" t="str">
        <f>IF(Table1[[#This Row],[Competence2]]="Empty","","4-6")</f>
        <v>4-6</v>
      </c>
      <c r="AR180" s="22" t="s">
        <v>2073</v>
      </c>
      <c r="AS180"/>
      <c r="AT180" s="5" t="s">
        <v>1662</v>
      </c>
      <c r="AU180" s="5">
        <v>222</v>
      </c>
      <c r="AV180" s="5" t="s">
        <v>1012</v>
      </c>
      <c r="AW180" s="5"/>
      <c r="AX180" s="5" t="e">
        <f>VLOOKUP(Table1[[#This Row],[Name]],Table3[],1,FALSE)</f>
        <v>#N/A</v>
      </c>
      <c r="AY180" s="5"/>
    </row>
    <row r="181" spans="1:51" hidden="1" x14ac:dyDescent="0.2">
      <c r="A181" s="7" t="s">
        <v>174</v>
      </c>
      <c r="B181" s="1" t="s">
        <v>19</v>
      </c>
      <c r="C181" t="s">
        <v>19</v>
      </c>
      <c r="D181">
        <v>17</v>
      </c>
      <c r="E181">
        <v>16</v>
      </c>
      <c r="F181">
        <v>6</v>
      </c>
      <c r="G181">
        <v>3</v>
      </c>
      <c r="H181">
        <v>6</v>
      </c>
      <c r="I181">
        <v>3</v>
      </c>
      <c r="J181">
        <v>3</v>
      </c>
      <c r="K181" t="s">
        <v>1529</v>
      </c>
      <c r="L181" t="e">
        <f>VLOOKUP(Table1[[#This Row],[Competence1]],[1]!Table3[#Data],2,FALSE)</f>
        <v>#N/A</v>
      </c>
      <c r="M181" t="e">
        <f>VLOOKUP(Table1[[#This Row],[Competence1]],[1]!Table3[#Data],3,FALSE)</f>
        <v>#N/A</v>
      </c>
      <c r="N181" s="1" t="e">
        <f>VLOOKUP(Table1[[#This Row],[Competence1]],[1]!Table3[#Data],4,FALSE)</f>
        <v>#N/A</v>
      </c>
      <c r="O181" t="e">
        <f>VLOOKUP(Table1[[#This Row],[Competence1]],[1]!Table3[#Data],5,FALSE)</f>
        <v>#N/A</v>
      </c>
      <c r="P181" s="5" t="e">
        <f>VLOOKUP(Table1[[#This Row],[Competence1]],[1]!Table3[#Data],6,FALSE)</f>
        <v>#N/A</v>
      </c>
      <c r="Q181" t="s">
        <v>1363</v>
      </c>
      <c r="R181" t="e">
        <f>VLOOKUP(Table1[[#This Row],[Competence2]],[1]!Table3[#Data],2,FALSE)</f>
        <v>#N/A</v>
      </c>
      <c r="S181" t="e">
        <f>VLOOKUP(Table1[[#This Row],[Competence2]],[1]!Table3[#Data],3,FALSE)</f>
        <v>#N/A</v>
      </c>
      <c r="T181" t="e">
        <f>VLOOKUP(Table1[[#This Row],[Competence2]],[1]!Table3[#Data],4,FALSE)</f>
        <v>#N/A</v>
      </c>
      <c r="U181" t="e">
        <f>VLOOKUP(Table1[[#This Row],[Competence2]],[1]!Table3[#Data],5,FALSE)</f>
        <v>#N/A</v>
      </c>
      <c r="V181" s="5" t="e">
        <f>VLOOKUP(Table1[[#This Row],[Competence2]],[1]!Table3[#Data],6,FALSE)</f>
        <v>#N/A</v>
      </c>
      <c r="W181" t="s">
        <v>749</v>
      </c>
      <c r="X181" s="3" t="s">
        <v>1336</v>
      </c>
      <c r="Y181" s="2">
        <v>1</v>
      </c>
      <c r="Z181" s="2">
        <v>1</v>
      </c>
      <c r="AA181" s="3" t="s">
        <v>1336</v>
      </c>
      <c r="AB181" s="2">
        <v>2</v>
      </c>
      <c r="AC181" s="2">
        <v>1</v>
      </c>
      <c r="AD181" s="3" t="s">
        <v>1336</v>
      </c>
      <c r="AE181" s="3" t="s">
        <v>1336</v>
      </c>
      <c r="AF181" s="3">
        <v>1</v>
      </c>
      <c r="AG181" s="2">
        <v>1</v>
      </c>
      <c r="AH181" s="2">
        <v>2</v>
      </c>
      <c r="AI181" s="2">
        <v>1</v>
      </c>
      <c r="AJ181" s="2">
        <v>1</v>
      </c>
      <c r="AK181" s="3">
        <v>1</v>
      </c>
      <c r="AL181" s="2">
        <v>1</v>
      </c>
      <c r="AM181" s="2">
        <v>1</v>
      </c>
      <c r="AN181" s="3">
        <v>1</v>
      </c>
      <c r="AO181" s="2">
        <v>1</v>
      </c>
      <c r="AP181" s="4" t="str">
        <f>IF(Table1[[#This Row],[Competence2]]="Empty","1-6","1-3")</f>
        <v>1-3</v>
      </c>
      <c r="AQ181" s="4" t="str">
        <f>IF(Table1[[#This Row],[Competence2]]="Empty","","4-6")</f>
        <v>4-6</v>
      </c>
      <c r="AR181" s="5" t="s">
        <v>1444</v>
      </c>
      <c r="AS181" s="5" t="s">
        <v>175</v>
      </c>
      <c r="AT181" s="5" t="s">
        <v>1663</v>
      </c>
      <c r="AU181" s="5">
        <v>223</v>
      </c>
      <c r="AV181" s="5" t="s">
        <v>1003</v>
      </c>
      <c r="AW181" s="5"/>
      <c r="AX181" s="5" t="e">
        <f>VLOOKUP(Table1[[#This Row],[Name]],Table3[],1,FALSE)</f>
        <v>#N/A</v>
      </c>
      <c r="AY181" s="5"/>
    </row>
    <row r="182" spans="1:51" hidden="1" x14ac:dyDescent="0.2">
      <c r="A182" s="7" t="s">
        <v>175</v>
      </c>
      <c r="B182" s="1" t="s">
        <v>19</v>
      </c>
      <c r="C182" t="s">
        <v>19</v>
      </c>
      <c r="D182">
        <v>37</v>
      </c>
      <c r="E182">
        <v>11</v>
      </c>
      <c r="F182">
        <v>10</v>
      </c>
      <c r="G182">
        <v>7</v>
      </c>
      <c r="H182">
        <v>10</v>
      </c>
      <c r="I182">
        <v>7</v>
      </c>
      <c r="J182">
        <v>1</v>
      </c>
      <c r="K182" t="s">
        <v>572</v>
      </c>
      <c r="L182" t="e">
        <f>VLOOKUP(Table1[[#This Row],[Competence1]],[1]!Table3[#Data],2,FALSE)</f>
        <v>#N/A</v>
      </c>
      <c r="M182" t="e">
        <f>VLOOKUP(Table1[[#This Row],[Competence1]],[1]!Table3[#Data],3,FALSE)</f>
        <v>#N/A</v>
      </c>
      <c r="N182" s="1" t="e">
        <f>VLOOKUP(Table1[[#This Row],[Competence1]],[1]!Table3[#Data],4,FALSE)</f>
        <v>#N/A</v>
      </c>
      <c r="O182" t="e">
        <f>VLOOKUP(Table1[[#This Row],[Competence1]],[1]!Table3[#Data],5,FALSE)</f>
        <v>#N/A</v>
      </c>
      <c r="P182" s="5" t="e">
        <f>VLOOKUP(Table1[[#This Row],[Competence1]],[1]!Table3[#Data],6,FALSE)</f>
        <v>#N/A</v>
      </c>
      <c r="Q182" t="s">
        <v>1407</v>
      </c>
      <c r="R182" t="e">
        <f>VLOOKUP(Table1[[#This Row],[Competence2]],[1]!Table3[#Data],2,FALSE)</f>
        <v>#N/A</v>
      </c>
      <c r="S182" t="e">
        <f>VLOOKUP(Table1[[#This Row],[Competence2]],[1]!Table3[#Data],3,FALSE)</f>
        <v>#N/A</v>
      </c>
      <c r="T182" t="e">
        <f>VLOOKUP(Table1[[#This Row],[Competence2]],[1]!Table3[#Data],4,FALSE)</f>
        <v>#N/A</v>
      </c>
      <c r="U182" t="e">
        <f>VLOOKUP(Table1[[#This Row],[Competence2]],[1]!Table3[#Data],5,FALSE)</f>
        <v>#N/A</v>
      </c>
      <c r="V182" s="5" t="e">
        <f>VLOOKUP(Table1[[#This Row],[Competence2]],[1]!Table3[#Data],6,FALSE)</f>
        <v>#N/A</v>
      </c>
      <c r="W182" t="s">
        <v>750</v>
      </c>
      <c r="X182" s="3" t="s">
        <v>1336</v>
      </c>
      <c r="Y182" s="2">
        <v>1</v>
      </c>
      <c r="Z182" s="2">
        <v>1</v>
      </c>
      <c r="AA182" s="3" t="s">
        <v>1336</v>
      </c>
      <c r="AB182" s="2">
        <v>2</v>
      </c>
      <c r="AC182" s="2">
        <v>1</v>
      </c>
      <c r="AD182" s="3" t="s">
        <v>1336</v>
      </c>
      <c r="AE182" s="3" t="s">
        <v>1336</v>
      </c>
      <c r="AF182" s="3">
        <v>1</v>
      </c>
      <c r="AG182" s="2">
        <v>1</v>
      </c>
      <c r="AH182" s="2">
        <v>2</v>
      </c>
      <c r="AI182" s="2">
        <v>1</v>
      </c>
      <c r="AJ182" s="2">
        <v>1</v>
      </c>
      <c r="AK182" s="3">
        <v>1</v>
      </c>
      <c r="AL182" s="2">
        <v>1</v>
      </c>
      <c r="AM182" s="2">
        <v>1</v>
      </c>
      <c r="AN182" s="3">
        <v>1</v>
      </c>
      <c r="AO182" s="2">
        <v>1</v>
      </c>
      <c r="AP182" s="4" t="str">
        <f>IF(Table1[[#This Row],[Competence2]]="Empty","1-6","1-3")</f>
        <v>1-3</v>
      </c>
      <c r="AQ182" s="4" t="str">
        <f>IF(Table1[[#This Row],[Competence2]]="Empty","","4-6")</f>
        <v>4-6</v>
      </c>
      <c r="AR182" s="22" t="s">
        <v>2073</v>
      </c>
      <c r="AS182" s="5"/>
      <c r="AT182" s="5" t="s">
        <v>1664</v>
      </c>
      <c r="AU182" s="5">
        <v>224</v>
      </c>
      <c r="AV182" s="5" t="s">
        <v>1003</v>
      </c>
      <c r="AW182" s="5"/>
      <c r="AX182" s="5" t="e">
        <f>VLOOKUP(Table1[[#This Row],[Name]],Table3[],1,FALSE)</f>
        <v>#N/A</v>
      </c>
      <c r="AY182" s="5"/>
    </row>
    <row r="183" spans="1:51" hidden="1" x14ac:dyDescent="0.2">
      <c r="A183" s="7" t="s">
        <v>101</v>
      </c>
      <c r="B183" s="1" t="s">
        <v>95</v>
      </c>
      <c r="C183" t="s">
        <v>30</v>
      </c>
      <c r="D183">
        <v>22</v>
      </c>
      <c r="E183">
        <v>18</v>
      </c>
      <c r="F183">
        <v>5</v>
      </c>
      <c r="G183">
        <v>4</v>
      </c>
      <c r="H183">
        <v>6</v>
      </c>
      <c r="I183">
        <v>4</v>
      </c>
      <c r="J183">
        <v>0</v>
      </c>
      <c r="K183" t="s">
        <v>540</v>
      </c>
      <c r="L183" t="str">
        <f>VLOOKUP(Table1[[#This Row],[Competence1]],[1]!Table3[#Data],2,FALSE)</f>
        <v>Normal</v>
      </c>
      <c r="M183" t="str">
        <f>VLOOKUP(Table1[[#This Row],[Competence1]],[1]!Table3[#Data],3,FALSE)</f>
        <v>Physique</v>
      </c>
      <c r="N183" s="1">
        <f>VLOOKUP(Table1[[#This Row],[Competence1]],[1]!Table3[#Data],4,FALSE)</f>
        <v>0</v>
      </c>
      <c r="O183">
        <f>VLOOKUP(Table1[[#This Row],[Competence1]],[1]!Table3[#Data],5,FALSE)</f>
        <v>5</v>
      </c>
      <c r="P183" s="5" t="str">
        <f>VLOOKUP(Table1[[#This Row],[Competence1]],[1]!Table3[#Data],6,FALSE)</f>
        <v>Le lanceur attaque en offrant un cadeau piégé à la cible. Lance 1d6, sur 1-2 attaque de puissance 4. 3-4 de puissance 8. 5 de puissance 12. 6 soigne 40PV.</v>
      </c>
      <c r="Q183" t="s">
        <v>463</v>
      </c>
      <c r="R183" t="str">
        <f>VLOOKUP(Table1[[#This Row],[Competence2]],[1]!Table3[#Data],2,FALSE)</f>
        <v>Vol</v>
      </c>
      <c r="S183" t="str">
        <f>VLOOKUP(Table1[[#This Row],[Competence2]],[1]!Table3[#Data],3,FALSE)</f>
        <v>Physique</v>
      </c>
      <c r="T183">
        <f>VLOOKUP(Table1[[#This Row],[Competence2]],[1]!Table3[#Data],4,FALSE)</f>
        <v>8</v>
      </c>
      <c r="U183">
        <f>VLOOKUP(Table1[[#This Row],[Competence2]],[1]!Table3[#Data],5,FALSE)</f>
        <v>6</v>
      </c>
      <c r="V183" s="5" t="str">
        <f>VLOOKUP(Table1[[#This Row],[Competence2]],[1]!Table3[#Data],6,FALSE)</f>
        <v>Une attaque utilisant le bec comme une perceuse.</v>
      </c>
      <c r="W183" t="s">
        <v>679</v>
      </c>
      <c r="X183" s="2">
        <v>2</v>
      </c>
      <c r="Y183" s="2">
        <v>1</v>
      </c>
      <c r="Z183" s="2">
        <v>1</v>
      </c>
      <c r="AA183" s="3">
        <v>1</v>
      </c>
      <c r="AB183" s="3">
        <v>2</v>
      </c>
      <c r="AC183" s="2">
        <v>1</v>
      </c>
      <c r="AD183" s="3">
        <v>2</v>
      </c>
      <c r="AE183" s="2">
        <v>1</v>
      </c>
      <c r="AF183" s="3" t="s">
        <v>1336</v>
      </c>
      <c r="AG183" s="3">
        <v>1</v>
      </c>
      <c r="AH183" s="3" t="s">
        <v>1336</v>
      </c>
      <c r="AI183" s="3">
        <v>1</v>
      </c>
      <c r="AJ183" s="2">
        <v>1</v>
      </c>
      <c r="AK183" s="3">
        <v>4</v>
      </c>
      <c r="AL183" s="2">
        <v>0</v>
      </c>
      <c r="AM183" s="3">
        <v>1</v>
      </c>
      <c r="AN183" s="3">
        <v>1</v>
      </c>
      <c r="AO183" s="3">
        <v>1</v>
      </c>
      <c r="AP183" s="4" t="str">
        <f>IF(Table1[[#This Row],[Competence2]]="Empty","1-6","1-3")</f>
        <v>1-3</v>
      </c>
      <c r="AQ183" s="4" t="str">
        <f>IF(Table1[[#This Row],[Competence2]]="Empty","","4-6")</f>
        <v>4-6</v>
      </c>
      <c r="AR183" s="22" t="s">
        <v>2073</v>
      </c>
      <c r="AS183"/>
      <c r="AT183" s="5" t="s">
        <v>1665</v>
      </c>
      <c r="AU183" s="5">
        <v>225</v>
      </c>
      <c r="AV183" s="5" t="s">
        <v>1018</v>
      </c>
      <c r="AW183" s="5"/>
      <c r="AX183" s="5" t="e">
        <f>VLOOKUP(Table1[[#This Row],[Name]],Table3[],1,FALSE)</f>
        <v>#N/A</v>
      </c>
      <c r="AY183" s="5"/>
    </row>
    <row r="184" spans="1:51" hidden="1" x14ac:dyDescent="0.2">
      <c r="A184" s="7" t="s">
        <v>381</v>
      </c>
      <c r="B184" s="1" t="s">
        <v>19</v>
      </c>
      <c r="C184" t="s">
        <v>30</v>
      </c>
      <c r="D184">
        <v>32</v>
      </c>
      <c r="E184">
        <v>17</v>
      </c>
      <c r="F184">
        <v>4</v>
      </c>
      <c r="G184">
        <v>7</v>
      </c>
      <c r="H184">
        <v>8</v>
      </c>
      <c r="I184">
        <v>14</v>
      </c>
      <c r="J184">
        <v>0</v>
      </c>
      <c r="K184" t="s">
        <v>427</v>
      </c>
      <c r="L184" t="str">
        <f>VLOOKUP(Table1[[#This Row],[Competence1]],[1]!Table3[#Data],2,FALSE)</f>
        <v>Psy</v>
      </c>
      <c r="M184" t="str">
        <f>VLOOKUP(Table1[[#This Row],[Competence1]],[1]!Table3[#Data],3,FALSE)</f>
        <v>Special</v>
      </c>
      <c r="N184" s="1">
        <f>VLOOKUP(Table1[[#This Row],[Competence1]],[1]!Table3[#Data],4,FALSE)</f>
        <v>7</v>
      </c>
      <c r="O184">
        <f>VLOOKUP(Table1[[#This Row],[Competence1]],[1]!Table3[#Data],5,FALSE)</f>
        <v>6</v>
      </c>
      <c r="P184" s="5" t="str">
        <f>VLOOKUP(Table1[[#This Row],[Competence1]],[1]!Table3[#Data],6,FALSE)</f>
        <v>Un étrange rayon frappe l'ennemi et le rendre confus avec une Precision de 1 pendant 3 tours. La confusion est active avec une Precision de 2 et pokemon s'attaque lui-meme.</v>
      </c>
      <c r="Q184" t="s">
        <v>489</v>
      </c>
      <c r="R184" t="e">
        <f>VLOOKUP(Table1[[#This Row],[Competence2]],[1]!Table3[#Data],2,FALSE)</f>
        <v>#N/A</v>
      </c>
      <c r="S184" t="e">
        <f>VLOOKUP(Table1[[#This Row],[Competence2]],[1]!Table3[#Data],3,FALSE)</f>
        <v>#N/A</v>
      </c>
      <c r="T184" t="e">
        <f>VLOOKUP(Table1[[#This Row],[Competence2]],[1]!Table3[#Data],4,FALSE)</f>
        <v>#N/A</v>
      </c>
      <c r="U184" t="e">
        <f>VLOOKUP(Table1[[#This Row],[Competence2]],[1]!Table3[#Data],5,FALSE)</f>
        <v>#N/A</v>
      </c>
      <c r="V184" s="5" t="e">
        <f>VLOOKUP(Table1[[#This Row],[Competence2]],[1]!Table3[#Data],6,FALSE)</f>
        <v>#N/A</v>
      </c>
      <c r="W184" t="s">
        <v>955</v>
      </c>
      <c r="X184" s="3" t="s">
        <v>1336</v>
      </c>
      <c r="Y184" s="3" t="s">
        <v>1336</v>
      </c>
      <c r="Z184" s="2">
        <v>1</v>
      </c>
      <c r="AA184" s="3" t="s">
        <v>1336</v>
      </c>
      <c r="AB184" s="3">
        <v>4</v>
      </c>
      <c r="AC184" s="2">
        <v>1</v>
      </c>
      <c r="AD184" s="3" t="s">
        <v>1336</v>
      </c>
      <c r="AE184" s="2">
        <v>1</v>
      </c>
      <c r="AF184" s="3" t="s">
        <v>1336</v>
      </c>
      <c r="AG184" s="3">
        <v>1</v>
      </c>
      <c r="AH184" s="3">
        <v>1</v>
      </c>
      <c r="AI184" s="3">
        <v>1</v>
      </c>
      <c r="AJ184" s="2">
        <v>1</v>
      </c>
      <c r="AK184" s="3">
        <v>2</v>
      </c>
      <c r="AL184" s="2">
        <v>0</v>
      </c>
      <c r="AM184" s="3">
        <v>1</v>
      </c>
      <c r="AN184" s="3">
        <v>1</v>
      </c>
      <c r="AO184" s="3">
        <v>1</v>
      </c>
      <c r="AP184" s="4" t="str">
        <f>IF(Table1[[#This Row],[Competence2]]="Empty","1-6","1-3")</f>
        <v>1-3</v>
      </c>
      <c r="AQ184" s="4" t="str">
        <f>IF(Table1[[#This Row],[Competence2]]="Empty","","4-6")</f>
        <v>4-6</v>
      </c>
      <c r="AR184" s="22" t="s">
        <v>2073</v>
      </c>
      <c r="AS184" s="5"/>
      <c r="AT184" s="5" t="s">
        <v>1666</v>
      </c>
      <c r="AU184" s="5">
        <v>226</v>
      </c>
      <c r="AV184" s="5" t="s">
        <v>1015</v>
      </c>
      <c r="AW184" s="5"/>
      <c r="AX184" s="5" t="e">
        <f>VLOOKUP(Table1[[#This Row],[Name]],Table3[],1,FALSE)</f>
        <v>#N/A</v>
      </c>
      <c r="AY184" s="5"/>
    </row>
    <row r="185" spans="1:51" hidden="1" x14ac:dyDescent="0.2">
      <c r="A185" s="7" t="s">
        <v>132</v>
      </c>
      <c r="B185" s="1" t="s">
        <v>119</v>
      </c>
      <c r="C185" t="s">
        <v>119</v>
      </c>
      <c r="D185">
        <v>17</v>
      </c>
      <c r="E185">
        <v>8</v>
      </c>
      <c r="F185">
        <v>3</v>
      </c>
      <c r="G185">
        <v>3</v>
      </c>
      <c r="H185">
        <v>3</v>
      </c>
      <c r="I185">
        <v>3</v>
      </c>
      <c r="J185">
        <v>1</v>
      </c>
      <c r="K185" t="s">
        <v>584</v>
      </c>
      <c r="L185" t="str">
        <f>VLOOKUP(Table1[[#This Row],[Competence1]],[1]!Table3[#Data],2,FALSE)</f>
        <v>Normal</v>
      </c>
      <c r="M185" t="str">
        <f>VLOOKUP(Table1[[#This Row],[Competence1]],[1]!Table3[#Data],3,FALSE)</f>
        <v>Physique</v>
      </c>
      <c r="N185" s="1">
        <f>VLOOKUP(Table1[[#This Row],[Competence1]],[1]!Table3[#Data],4,FALSE)</f>
        <v>4</v>
      </c>
      <c r="O185">
        <f>VLOOKUP(Table1[[#This Row],[Competence1]],[1]!Table3[#Data],5,FALSE)</f>
        <v>6</v>
      </c>
      <c r="P185" s="5" t="str">
        <f>VLOOKUP(Table1[[#This Row],[Competence1]],[1]!Table3[#Data],6,FALSE)</f>
        <v>Le lanceur charge l'ennemi et le percute de tout son poids.</v>
      </c>
      <c r="Q185" t="s">
        <v>1352</v>
      </c>
      <c r="R185" t="str">
        <f>VLOOKUP(Table1[[#This Row],[Competence2]],[1]!Table3[#Data],2,FALSE)</f>
        <v>Normal</v>
      </c>
      <c r="S185" t="str">
        <f>VLOOKUP(Table1[[#This Row],[Competence2]],[1]!Table3[#Data],3,FALSE)</f>
        <v>Statut</v>
      </c>
      <c r="T185">
        <f>VLOOKUP(Table1[[#This Row],[Competence2]],[1]!Table3[#Data],4,FALSE)</f>
        <v>0</v>
      </c>
      <c r="U185">
        <f>VLOOKUP(Table1[[#This Row],[Competence2]],[1]!Table3[#Data],5,FALSE)</f>
        <v>0</v>
      </c>
      <c r="V185" s="5" t="str">
        <f>VLOOKUP(Table1[[#This Row],[Competence2]],[1]!Table3[#Data],6,FALSE)</f>
        <v>Une capacité qui augmente la puissance d'attaque d'un allié de 50%.</v>
      </c>
      <c r="W185" t="s">
        <v>708</v>
      </c>
      <c r="X185" s="2">
        <v>1</v>
      </c>
      <c r="Y185" s="2">
        <v>1</v>
      </c>
      <c r="Z185" s="2">
        <v>1</v>
      </c>
      <c r="AA185" s="3">
        <v>1</v>
      </c>
      <c r="AB185" s="3">
        <v>1</v>
      </c>
      <c r="AC185" s="2">
        <v>2</v>
      </c>
      <c r="AD185" s="3">
        <v>1</v>
      </c>
      <c r="AE185" s="2">
        <v>1</v>
      </c>
      <c r="AF185" s="3" t="s">
        <v>1336</v>
      </c>
      <c r="AG185" s="3">
        <v>1</v>
      </c>
      <c r="AH185" s="3">
        <v>1</v>
      </c>
      <c r="AI185" s="3">
        <v>1</v>
      </c>
      <c r="AJ185" s="2">
        <v>2</v>
      </c>
      <c r="AK185" s="3" t="s">
        <v>1336</v>
      </c>
      <c r="AL185" s="2">
        <v>1</v>
      </c>
      <c r="AM185" s="3">
        <v>1</v>
      </c>
      <c r="AN185" s="3" t="s">
        <v>1336</v>
      </c>
      <c r="AO185" s="3">
        <v>2</v>
      </c>
      <c r="AP185" s="4" t="str">
        <f>IF(Table1[[#This Row],[Competence2]]="Empty","1-6","1-3")</f>
        <v>1-3</v>
      </c>
      <c r="AQ185" s="4" t="str">
        <f>IF(Table1[[#This Row],[Competence2]]="Empty","","4-6")</f>
        <v>4-6</v>
      </c>
      <c r="AR185" t="s">
        <v>1435</v>
      </c>
      <c r="AS185" t="s">
        <v>135</v>
      </c>
      <c r="AT185" s="5" t="s">
        <v>1667</v>
      </c>
      <c r="AU185" s="5">
        <v>236</v>
      </c>
      <c r="AV185" s="5" t="s">
        <v>1031</v>
      </c>
      <c r="AW185" s="5"/>
      <c r="AX185" s="5" t="e">
        <f>VLOOKUP(Table1[[#This Row],[Name]],Table3[],1,FALSE)</f>
        <v>#N/A</v>
      </c>
      <c r="AY185" s="5"/>
    </row>
    <row r="186" spans="1:51" hidden="1" x14ac:dyDescent="0.2">
      <c r="A186" s="7" t="s">
        <v>135</v>
      </c>
      <c r="B186" s="1" t="s">
        <v>119</v>
      </c>
      <c r="C186" t="s">
        <v>119</v>
      </c>
      <c r="D186">
        <v>25</v>
      </c>
      <c r="E186">
        <v>17</v>
      </c>
      <c r="F186">
        <v>9</v>
      </c>
      <c r="G186">
        <v>9</v>
      </c>
      <c r="H186">
        <v>3</v>
      </c>
      <c r="I186">
        <v>11</v>
      </c>
      <c r="J186">
        <v>0</v>
      </c>
      <c r="K186" t="s">
        <v>591</v>
      </c>
      <c r="L186" t="e">
        <f>VLOOKUP(Table1[[#This Row],[Competence1]],[1]!Table3[#Data],2,FALSE)</f>
        <v>#N/A</v>
      </c>
      <c r="M186" t="e">
        <f>VLOOKUP(Table1[[#This Row],[Competence1]],[1]!Table3[#Data],3,FALSE)</f>
        <v>#N/A</v>
      </c>
      <c r="N186" s="1" t="e">
        <f>VLOOKUP(Table1[[#This Row],[Competence1]],[1]!Table3[#Data],4,FALSE)</f>
        <v>#N/A</v>
      </c>
      <c r="O186" t="e">
        <f>VLOOKUP(Table1[[#This Row],[Competence1]],[1]!Table3[#Data],5,FALSE)</f>
        <v>#N/A</v>
      </c>
      <c r="P186" s="5" t="e">
        <f>VLOOKUP(Table1[[#This Row],[Competence1]],[1]!Table3[#Data],6,FALSE)</f>
        <v>#N/A</v>
      </c>
      <c r="Q186" t="s">
        <v>449</v>
      </c>
      <c r="R186" t="str">
        <f>VLOOKUP(Table1[[#This Row],[Competence2]],[1]!Table3[#Data],2,FALSE)</f>
        <v>Normal</v>
      </c>
      <c r="S186" t="str">
        <f>VLOOKUP(Table1[[#This Row],[Competence2]],[1]!Table3[#Data],3,FALSE)</f>
        <v>Physique</v>
      </c>
      <c r="T186">
        <f>VLOOKUP(Table1[[#This Row],[Competence2]],[1]!Table3[#Data],4,FALSE)</f>
        <v>0</v>
      </c>
      <c r="U186">
        <f>VLOOKUP(Table1[[#This Row],[Competence2]],[1]!Table3[#Data],5,FALSE)</f>
        <v>6</v>
      </c>
      <c r="V186" s="5" t="str">
        <f>VLOOKUP(Table1[[#This Row],[Competence2]],[1]!Table3[#Data],6,FALSE)</f>
        <v>Une attaque qui réduit les PV de l'ennemi au niveau des PV du lanceur.</v>
      </c>
      <c r="W186" t="s">
        <v>711</v>
      </c>
      <c r="X186" s="2">
        <v>1</v>
      </c>
      <c r="Y186" s="2">
        <v>1</v>
      </c>
      <c r="Z186" s="2">
        <v>1</v>
      </c>
      <c r="AA186" s="2">
        <v>1</v>
      </c>
      <c r="AB186" s="2">
        <v>1</v>
      </c>
      <c r="AC186" s="2">
        <v>2</v>
      </c>
      <c r="AD186" s="2">
        <v>1</v>
      </c>
      <c r="AE186" s="2">
        <v>1</v>
      </c>
      <c r="AF186" s="3" t="s">
        <v>1336</v>
      </c>
      <c r="AG186" s="2">
        <v>1</v>
      </c>
      <c r="AH186" s="2">
        <v>1</v>
      </c>
      <c r="AI186" s="2">
        <v>1</v>
      </c>
      <c r="AJ186" s="2">
        <v>2</v>
      </c>
      <c r="AK186" s="3" t="s">
        <v>1336</v>
      </c>
      <c r="AL186" s="2">
        <v>1</v>
      </c>
      <c r="AM186" s="2">
        <v>1</v>
      </c>
      <c r="AN186" s="3" t="s">
        <v>1336</v>
      </c>
      <c r="AO186" s="2">
        <v>2</v>
      </c>
      <c r="AP186" s="4" t="str">
        <f>IF(Table1[[#This Row],[Competence2]]="Empty","1-6","1-3")</f>
        <v>1-3</v>
      </c>
      <c r="AQ186" s="4" t="str">
        <f>IF(Table1[[#This Row],[Competence2]]="Empty","","4-6")</f>
        <v>4-6</v>
      </c>
      <c r="AR186" s="22" t="s">
        <v>2073</v>
      </c>
      <c r="AS186" s="5"/>
      <c r="AT186" s="5" t="s">
        <v>1668</v>
      </c>
      <c r="AU186" s="5">
        <v>237</v>
      </c>
      <c r="AV186" s="5" t="s">
        <v>1031</v>
      </c>
      <c r="AW186" s="5"/>
      <c r="AX186" s="5" t="e">
        <f>VLOOKUP(Table1[[#This Row],[Name]],Table3[],1,FALSE)</f>
        <v>#N/A</v>
      </c>
      <c r="AY186" s="5"/>
    </row>
    <row r="187" spans="1:51" hidden="1" x14ac:dyDescent="0.2">
      <c r="A187" s="7" t="s">
        <v>407</v>
      </c>
      <c r="B187" s="1" t="s">
        <v>63</v>
      </c>
      <c r="C187" t="s">
        <v>70</v>
      </c>
      <c r="D187">
        <v>25</v>
      </c>
      <c r="E187">
        <v>10</v>
      </c>
      <c r="F187">
        <v>6</v>
      </c>
      <c r="G187">
        <v>5</v>
      </c>
      <c r="H187">
        <v>4</v>
      </c>
      <c r="I187">
        <v>5</v>
      </c>
      <c r="J187">
        <v>0</v>
      </c>
      <c r="K187" t="s">
        <v>1115</v>
      </c>
      <c r="L187" t="str">
        <f>VLOOKUP(Table1[[#This Row],[Competence1]],[1]!Table3[#Data],2,FALSE)</f>
        <v>Tenebres</v>
      </c>
      <c r="M187" t="str">
        <f>VLOOKUP(Table1[[#This Row],[Competence1]],[1]!Table3[#Data],3,FALSE)</f>
        <v>Physique</v>
      </c>
      <c r="N187" s="1">
        <f>VLOOKUP(Table1[[#This Row],[Competence1]],[1]!Table3[#Data],4,FALSE)</f>
        <v>6</v>
      </c>
      <c r="O187">
        <f>VLOOKUP(Table1[[#This Row],[Competence1]],[1]!Table3[#Data],5,FALSE)</f>
        <v>6</v>
      </c>
      <c r="P187" s="5" t="str">
        <f>VLOOKUP(Table1[[#This Row],[Competence1]],[1]!Table3[#Data],6,FALSE)</f>
        <v>Morsure inflige des dégâts et apeure avec une precision de 2 empechant l'adversaire d'attaquer ce tour.</v>
      </c>
      <c r="Q187" t="s">
        <v>1346</v>
      </c>
      <c r="R187" t="str">
        <f>VLOOKUP(Table1[[#This Row],[Competence2]],[1]!Table3[#Data],2,FALSE)</f>
        <v>Normal</v>
      </c>
      <c r="S187" t="str">
        <f>VLOOKUP(Table1[[#This Row],[Competence2]],[1]!Table3[#Data],3,FALSE)</f>
        <v>Statut</v>
      </c>
      <c r="T187">
        <f>VLOOKUP(Table1[[#This Row],[Competence2]],[1]!Table3[#Data],4,FALSE)</f>
        <v>0</v>
      </c>
      <c r="U187">
        <f>VLOOKUP(Table1[[#This Row],[Competence2]],[1]!Table3[#Data],5,FALSE)</f>
        <v>6</v>
      </c>
      <c r="V187" s="5" t="str">
        <f>VLOOKUP(Table1[[#This Row],[Competence2]],[1]!Table3[#Data],6,FALSE)</f>
        <v>Le lanceur fait les gros yeux à l'ennemi pour l'intimider et baisser sa Défense de 1 niveau.</v>
      </c>
      <c r="W187" t="s">
        <v>981</v>
      </c>
      <c r="X187" s="2">
        <v>2</v>
      </c>
      <c r="Y187" s="2">
        <v>2</v>
      </c>
      <c r="Z187" s="2">
        <v>1</v>
      </c>
      <c r="AA187" s="2">
        <v>4</v>
      </c>
      <c r="AB187" s="2">
        <v>0</v>
      </c>
      <c r="AC187" s="2">
        <v>1</v>
      </c>
      <c r="AD187" s="3" t="s">
        <v>1336</v>
      </c>
      <c r="AE187" s="2">
        <v>2</v>
      </c>
      <c r="AF187" s="2">
        <v>1</v>
      </c>
      <c r="AG187" s="3" t="s">
        <v>1336</v>
      </c>
      <c r="AH187" s="2">
        <v>4</v>
      </c>
      <c r="AI187" s="3" t="s">
        <v>1337</v>
      </c>
      <c r="AJ187" s="2">
        <v>1</v>
      </c>
      <c r="AK187" s="3" t="s">
        <v>1336</v>
      </c>
      <c r="AL187" s="2">
        <v>2</v>
      </c>
      <c r="AM187" s="2">
        <v>1</v>
      </c>
      <c r="AN187" s="2">
        <v>1</v>
      </c>
      <c r="AO187" s="3" t="s">
        <v>1336</v>
      </c>
      <c r="AP187" s="4" t="str">
        <f>IF(Table1[[#This Row],[Competence2]]="Empty","1-6","1-3")</f>
        <v>1-3</v>
      </c>
      <c r="AQ187" s="4" t="str">
        <f>IF(Table1[[#This Row],[Competence2]]="Empty","","4-6")</f>
        <v>4-6</v>
      </c>
      <c r="AR187" s="5" t="s">
        <v>1444</v>
      </c>
      <c r="AS187" s="5" t="s">
        <v>408</v>
      </c>
      <c r="AT187" s="5" t="s">
        <v>1669</v>
      </c>
      <c r="AU187" s="5">
        <v>246</v>
      </c>
      <c r="AV187" s="5" t="s">
        <v>1045</v>
      </c>
      <c r="AW187" s="5"/>
      <c r="AX187" s="5" t="e">
        <f>VLOOKUP(Table1[[#This Row],[Name]],Table3[],1,FALSE)</f>
        <v>#N/A</v>
      </c>
      <c r="AY187" s="5"/>
    </row>
    <row r="188" spans="1:51" hidden="1" x14ac:dyDescent="0.2">
      <c r="A188" s="7" t="s">
        <v>408</v>
      </c>
      <c r="B188" s="1" t="s">
        <v>63</v>
      </c>
      <c r="C188" t="s">
        <v>70</v>
      </c>
      <c r="D188">
        <v>35</v>
      </c>
      <c r="E188">
        <v>12</v>
      </c>
      <c r="F188">
        <v>8</v>
      </c>
      <c r="G188">
        <v>7</v>
      </c>
      <c r="H188">
        <v>6</v>
      </c>
      <c r="I188">
        <v>7</v>
      </c>
      <c r="J188">
        <v>0</v>
      </c>
      <c r="K188" t="s">
        <v>1115</v>
      </c>
      <c r="L188" t="str">
        <f>VLOOKUP(Table1[[#This Row],[Competence1]],[1]!Table3[#Data],2,FALSE)</f>
        <v>Tenebres</v>
      </c>
      <c r="M188" t="str">
        <f>VLOOKUP(Table1[[#This Row],[Competence1]],[1]!Table3[#Data],3,FALSE)</f>
        <v>Physique</v>
      </c>
      <c r="N188" s="1">
        <f>VLOOKUP(Table1[[#This Row],[Competence1]],[1]!Table3[#Data],4,FALSE)</f>
        <v>6</v>
      </c>
      <c r="O188">
        <f>VLOOKUP(Table1[[#This Row],[Competence1]],[1]!Table3[#Data],5,FALSE)</f>
        <v>6</v>
      </c>
      <c r="P188" s="5" t="str">
        <f>VLOOKUP(Table1[[#This Row],[Competence1]],[1]!Table3[#Data],6,FALSE)</f>
        <v>Morsure inflige des dégâts et apeure avec une precision de 2 empechant l'adversaire d'attaquer ce tour.</v>
      </c>
      <c r="Q188" t="s">
        <v>1346</v>
      </c>
      <c r="R188" t="str">
        <f>VLOOKUP(Table1[[#This Row],[Competence2]],[1]!Table3[#Data],2,FALSE)</f>
        <v>Normal</v>
      </c>
      <c r="S188" t="str">
        <f>VLOOKUP(Table1[[#This Row],[Competence2]],[1]!Table3[#Data],3,FALSE)</f>
        <v>Statut</v>
      </c>
      <c r="T188">
        <f>VLOOKUP(Table1[[#This Row],[Competence2]],[1]!Table3[#Data],4,FALSE)</f>
        <v>0</v>
      </c>
      <c r="U188">
        <f>VLOOKUP(Table1[[#This Row],[Competence2]],[1]!Table3[#Data],5,FALSE)</f>
        <v>6</v>
      </c>
      <c r="V188" s="5" t="str">
        <f>VLOOKUP(Table1[[#This Row],[Competence2]],[1]!Table3[#Data],6,FALSE)</f>
        <v>Le lanceur fait les gros yeux à l'ennemi pour l'intimider et baisser sa Défense de 1 niveau.</v>
      </c>
      <c r="W188" t="s">
        <v>982</v>
      </c>
      <c r="X188" s="3">
        <v>2</v>
      </c>
      <c r="Y188" s="2">
        <v>2</v>
      </c>
      <c r="Z188" s="2">
        <v>1</v>
      </c>
      <c r="AA188" s="3">
        <v>4</v>
      </c>
      <c r="AB188" s="2">
        <v>0</v>
      </c>
      <c r="AC188" s="2">
        <v>1</v>
      </c>
      <c r="AD188" s="3" t="s">
        <v>1336</v>
      </c>
      <c r="AE188" s="2">
        <v>2</v>
      </c>
      <c r="AF188" s="2">
        <v>1</v>
      </c>
      <c r="AG188" s="3" t="s">
        <v>1336</v>
      </c>
      <c r="AH188" s="2">
        <v>4</v>
      </c>
      <c r="AI188" s="3" t="s">
        <v>1337</v>
      </c>
      <c r="AJ188" s="2">
        <v>1</v>
      </c>
      <c r="AK188" s="3" t="s">
        <v>1336</v>
      </c>
      <c r="AL188" s="3">
        <v>2</v>
      </c>
      <c r="AM188" s="2">
        <v>1</v>
      </c>
      <c r="AN188" s="2">
        <v>1</v>
      </c>
      <c r="AO188" s="3" t="s">
        <v>1336</v>
      </c>
      <c r="AP188" s="4" t="str">
        <f>IF(Table1[[#This Row],[Competence2]]="Empty","1-6","1-3")</f>
        <v>1-3</v>
      </c>
      <c r="AQ188" s="4" t="str">
        <f>IF(Table1[[#This Row],[Competence2]]="Empty","","4-6")</f>
        <v>4-6</v>
      </c>
      <c r="AR188" s="5" t="s">
        <v>1444</v>
      </c>
      <c r="AS188" s="5" t="s">
        <v>409</v>
      </c>
      <c r="AT188" s="5" t="s">
        <v>1670</v>
      </c>
      <c r="AU188" s="5">
        <v>247</v>
      </c>
      <c r="AV188" s="5" t="s">
        <v>1045</v>
      </c>
      <c r="AW188" s="5"/>
      <c r="AX188" s="5" t="e">
        <f>VLOOKUP(Table1[[#This Row],[Name]],Table3[],1,FALSE)</f>
        <v>#N/A</v>
      </c>
      <c r="AY188" s="5"/>
    </row>
    <row r="189" spans="1:51" hidden="1" x14ac:dyDescent="0.2">
      <c r="A189" s="7" t="s">
        <v>409</v>
      </c>
      <c r="B189" s="1" t="s">
        <v>63</v>
      </c>
      <c r="C189" t="s">
        <v>48</v>
      </c>
      <c r="D189">
        <v>50</v>
      </c>
      <c r="E189">
        <v>15</v>
      </c>
      <c r="F189">
        <v>13</v>
      </c>
      <c r="G189">
        <v>11</v>
      </c>
      <c r="H189">
        <v>9</v>
      </c>
      <c r="I189">
        <v>10</v>
      </c>
      <c r="J189">
        <v>0</v>
      </c>
      <c r="K189" t="s">
        <v>1374</v>
      </c>
      <c r="L189" t="str">
        <f>VLOOKUP(Table1[[#This Row],[Competence1]],[1]!Table3[#Data],2,FALSE)</f>
        <v>Electrik</v>
      </c>
      <c r="M189" t="str">
        <f>VLOOKUP(Table1[[#This Row],[Competence1]],[1]!Table3[#Data],3,FALSE)</f>
        <v>Physique</v>
      </c>
      <c r="N189" s="1">
        <f>VLOOKUP(Table1[[#This Row],[Competence1]],[1]!Table3[#Data],4,FALSE)</f>
        <v>7</v>
      </c>
      <c r="O189">
        <f>VLOOKUP(Table1[[#This Row],[Competence1]],[1]!Table3[#Data],5,FALSE)</f>
        <v>5</v>
      </c>
      <c r="P189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189" t="s">
        <v>488</v>
      </c>
      <c r="R189" t="str">
        <f>VLOOKUP(Table1[[#This Row],[Competence2]],[1]!Table3[#Data],2,FALSE)</f>
        <v>Glace</v>
      </c>
      <c r="S189" t="str">
        <f>VLOOKUP(Table1[[#This Row],[Competence2]],[1]!Table3[#Data],3,FALSE)</f>
        <v>Physique</v>
      </c>
      <c r="T189">
        <f>VLOOKUP(Table1[[#This Row],[Competence2]],[1]!Table3[#Data],4,FALSE)</f>
        <v>7</v>
      </c>
      <c r="U189">
        <f>VLOOKUP(Table1[[#This Row],[Competence2]],[1]!Table3[#Data],5,FALSE)</f>
        <v>5</v>
      </c>
      <c r="V189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189" t="s">
        <v>983</v>
      </c>
      <c r="X189" s="3">
        <v>2</v>
      </c>
      <c r="Y189" s="2">
        <v>4</v>
      </c>
      <c r="Z189" s="2">
        <v>1</v>
      </c>
      <c r="AA189" s="3">
        <v>2</v>
      </c>
      <c r="AB189" s="2">
        <v>1</v>
      </c>
      <c r="AC189" s="2">
        <v>2</v>
      </c>
      <c r="AD189" s="3" t="s">
        <v>1336</v>
      </c>
      <c r="AE189" s="2">
        <v>1</v>
      </c>
      <c r="AF189" s="2">
        <v>2</v>
      </c>
      <c r="AG189" s="3" t="s">
        <v>1336</v>
      </c>
      <c r="AH189" s="2">
        <v>2</v>
      </c>
      <c r="AI189" s="3" t="s">
        <v>1336</v>
      </c>
      <c r="AJ189" s="2">
        <v>0</v>
      </c>
      <c r="AK189" s="2">
        <v>1</v>
      </c>
      <c r="AL189" s="3">
        <v>2</v>
      </c>
      <c r="AM189" s="3" t="s">
        <v>1336</v>
      </c>
      <c r="AN189" s="3" t="s">
        <v>1336</v>
      </c>
      <c r="AO189" s="3" t="s">
        <v>1336</v>
      </c>
      <c r="AP189" s="4" t="str">
        <f>IF(Table1[[#This Row],[Competence2]]="Empty","1-6","1-3")</f>
        <v>1-3</v>
      </c>
      <c r="AQ189" s="4" t="str">
        <f>IF(Table1[[#This Row],[Competence2]]="Empty","","4-6")</f>
        <v>4-6</v>
      </c>
      <c r="AR189" s="22" t="s">
        <v>2073</v>
      </c>
      <c r="AS189" s="5"/>
      <c r="AT189" s="5" t="s">
        <v>1671</v>
      </c>
      <c r="AU189" s="5">
        <v>248</v>
      </c>
      <c r="AV189" s="5" t="s">
        <v>1672</v>
      </c>
      <c r="AW189" s="5"/>
      <c r="AX189" s="5" t="e">
        <f>VLOOKUP(Table1[[#This Row],[Name]],Table3[],1,FALSE)</f>
        <v>#N/A</v>
      </c>
      <c r="AY189" s="5"/>
    </row>
    <row r="190" spans="1:51" hidden="1" x14ac:dyDescent="0.2">
      <c r="A190" s="7" t="s">
        <v>50</v>
      </c>
      <c r="B190" s="1" t="s">
        <v>36</v>
      </c>
      <c r="C190" t="s">
        <v>36</v>
      </c>
      <c r="D190">
        <v>19</v>
      </c>
      <c r="E190">
        <v>15</v>
      </c>
      <c r="F190">
        <v>3</v>
      </c>
      <c r="G190">
        <v>4</v>
      </c>
      <c r="H190">
        <v>3</v>
      </c>
      <c r="I190">
        <v>4</v>
      </c>
      <c r="J190">
        <v>5</v>
      </c>
      <c r="K190" t="s">
        <v>584</v>
      </c>
      <c r="L190" t="str">
        <f>VLOOKUP(Table1[[#This Row],[Competence1]],[1]!Table3[#Data],2,FALSE)</f>
        <v>Normal</v>
      </c>
      <c r="M190" t="str">
        <f>VLOOKUP(Table1[[#This Row],[Competence1]],[1]!Table3[#Data],3,FALSE)</f>
        <v>Physique</v>
      </c>
      <c r="N190" s="1">
        <f>VLOOKUP(Table1[[#This Row],[Competence1]],[1]!Table3[#Data],4,FALSE)</f>
        <v>4</v>
      </c>
      <c r="O190">
        <f>VLOOKUP(Table1[[#This Row],[Competence1]],[1]!Table3[#Data],5,FALSE)</f>
        <v>6</v>
      </c>
      <c r="P190" s="5" t="str">
        <f>VLOOKUP(Table1[[#This Row],[Competence1]],[1]!Table3[#Data],6,FALSE)</f>
        <v>Le lanceur charge l'ennemi et le percute de tout son poids.</v>
      </c>
      <c r="Q190" t="s">
        <v>542</v>
      </c>
      <c r="R190" t="str">
        <f>VLOOKUP(Table1[[#This Row],[Competence2]],[1]!Table3[#Data],2,FALSE)</f>
        <v>Normal</v>
      </c>
      <c r="S190" t="str">
        <f>VLOOKUP(Table1[[#This Row],[Competence2]],[1]!Table3[#Data],3,FALSE)</f>
        <v>Statut</v>
      </c>
      <c r="T190">
        <f>VLOOKUP(Table1[[#This Row],[Competence2]],[1]!Table3[#Data],4,FALSE)</f>
        <v>0</v>
      </c>
      <c r="U190">
        <f>VLOOKUP(Table1[[#This Row],[Competence2]],[1]!Table3[#Data],5,FALSE)</f>
        <v>6</v>
      </c>
      <c r="V190" s="5" t="str">
        <f>VLOOKUP(Table1[[#This Row],[Competence2]],[1]!Table3[#Data],6,FALSE)</f>
        <v>Le lanceur pousse un cri tout mimi pour tromper la vigilance de l'ennemi et baisser son Attaque de 1 niveau.</v>
      </c>
      <c r="W190" t="s">
        <v>632</v>
      </c>
      <c r="X190" s="3">
        <v>1</v>
      </c>
      <c r="Y190" s="2">
        <v>2</v>
      </c>
      <c r="Z190" s="2">
        <v>1</v>
      </c>
      <c r="AA190" s="3">
        <v>1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1</v>
      </c>
      <c r="AI190" s="2">
        <v>1</v>
      </c>
      <c r="AJ190" s="2">
        <v>1</v>
      </c>
      <c r="AK190" s="2">
        <v>1</v>
      </c>
      <c r="AL190" s="3">
        <v>1</v>
      </c>
      <c r="AM190" s="2">
        <v>0</v>
      </c>
      <c r="AN190" s="2">
        <v>1</v>
      </c>
      <c r="AO190" s="2">
        <v>1</v>
      </c>
      <c r="AP190" s="4" t="str">
        <f>IF(Table1[[#This Row],[Competence2]]="Empty","1-6","1-3")</f>
        <v>1-3</v>
      </c>
      <c r="AQ190" s="4" t="str">
        <f>IF(Table1[[#This Row],[Competence2]]="Empty","","4-6")</f>
        <v>4-6</v>
      </c>
      <c r="AR190" t="s">
        <v>1435</v>
      </c>
      <c r="AS190" t="s">
        <v>51</v>
      </c>
      <c r="AT190" s="5" t="s">
        <v>1673</v>
      </c>
      <c r="AU190" s="5">
        <v>263</v>
      </c>
      <c r="AV190" s="5" t="s">
        <v>1010</v>
      </c>
      <c r="AW190" s="5"/>
      <c r="AX190" s="5" t="e">
        <f>VLOOKUP(Table1[[#This Row],[Name]],Table3[],1,FALSE)</f>
        <v>#N/A</v>
      </c>
      <c r="AY190" s="5"/>
    </row>
    <row r="191" spans="1:51" hidden="1" x14ac:dyDescent="0.2">
      <c r="A191" s="7" t="s">
        <v>1675</v>
      </c>
      <c r="B191" s="1" t="s">
        <v>36</v>
      </c>
      <c r="C191" t="s">
        <v>48</v>
      </c>
      <c r="D191">
        <v>19</v>
      </c>
      <c r="E191">
        <v>15</v>
      </c>
      <c r="F191">
        <v>3</v>
      </c>
      <c r="G191">
        <v>4</v>
      </c>
      <c r="H191">
        <v>3</v>
      </c>
      <c r="I191">
        <v>4</v>
      </c>
      <c r="J191">
        <v>0</v>
      </c>
      <c r="K191" t="s">
        <v>1346</v>
      </c>
      <c r="L191" t="str">
        <f>VLOOKUP(Table1[[#This Row],[Competence1]],[1]!Table3[#Data],2,FALSE)</f>
        <v>Normal</v>
      </c>
      <c r="M191" t="str">
        <f>VLOOKUP(Table1[[#This Row],[Competence1]],[1]!Table3[#Data],3,FALSE)</f>
        <v>Statut</v>
      </c>
      <c r="N191" s="1">
        <f>VLOOKUP(Table1[[#This Row],[Competence1]],[1]!Table3[#Data],4,FALSE)</f>
        <v>0</v>
      </c>
      <c r="O191">
        <f>VLOOKUP(Table1[[#This Row],[Competence1]],[1]!Table3[#Data],5,FALSE)</f>
        <v>6</v>
      </c>
      <c r="P191" s="5" t="str">
        <f>VLOOKUP(Table1[[#This Row],[Competence1]],[1]!Table3[#Data],6,FALSE)</f>
        <v>Le lanceur fait les gros yeux à l'ennemi pour l'intimider et baisser sa Défense de 1 niveau.</v>
      </c>
      <c r="Q191" t="s">
        <v>477</v>
      </c>
      <c r="R191" t="str">
        <f>VLOOKUP(Table1[[#This Row],[Competence2]],[1]!Table3[#Data],2,FALSE)</f>
        <v>Normal</v>
      </c>
      <c r="S191" t="str">
        <f>VLOOKUP(Table1[[#This Row],[Competence2]],[1]!Table3[#Data],3,FALSE)</f>
        <v>Statut</v>
      </c>
      <c r="T191">
        <f>VLOOKUP(Table1[[#This Row],[Competence2]],[1]!Table3[#Data],4,FALSE)</f>
        <v>0</v>
      </c>
      <c r="U191">
        <f>VLOOKUP(Table1[[#This Row],[Competence2]],[1]!Table3[#Data],5,FALSE)</f>
        <v>0</v>
      </c>
      <c r="V191" s="5" t="str">
        <f>VLOOKUP(Table1[[#This Row],[Competence2]],[1]!Table3[#Data],6,FALSE)</f>
        <v>Effraie le Pokémon ennemi et le remplace par un autre. Lors d’un combat contre un Pokémon sauvage seul, met fin au combat.</v>
      </c>
      <c r="W191" t="s">
        <v>1676</v>
      </c>
      <c r="X191" s="2">
        <v>1</v>
      </c>
      <c r="Y191" s="2">
        <v>4</v>
      </c>
      <c r="Z191" s="2">
        <v>1</v>
      </c>
      <c r="AA191" s="3">
        <v>1</v>
      </c>
      <c r="AB191" s="3">
        <v>1</v>
      </c>
      <c r="AC191" s="2">
        <v>2</v>
      </c>
      <c r="AD191" s="2">
        <v>1</v>
      </c>
      <c r="AE191" s="2">
        <v>1</v>
      </c>
      <c r="AF191" s="2">
        <v>2</v>
      </c>
      <c r="AG191" s="2">
        <v>1</v>
      </c>
      <c r="AH191" s="3">
        <v>1</v>
      </c>
      <c r="AI191" s="2">
        <v>1</v>
      </c>
      <c r="AJ191" s="2">
        <v>0</v>
      </c>
      <c r="AK191" s="2">
        <v>1</v>
      </c>
      <c r="AL191" s="3">
        <v>1</v>
      </c>
      <c r="AM191" s="2">
        <v>0</v>
      </c>
      <c r="AN191" s="3" t="s">
        <v>1336</v>
      </c>
      <c r="AO191" s="2">
        <v>1</v>
      </c>
      <c r="AP191" s="4" t="str">
        <f>IF(Table1[[#This Row],[Competence2]]="Empty","1-6","1-3")</f>
        <v>1-3</v>
      </c>
      <c r="AQ191" s="4" t="str">
        <f>IF(Table1[[#This Row],[Competence2]]="Empty","","4-6")</f>
        <v>4-6</v>
      </c>
      <c r="AR191" s="5" t="s">
        <v>1435</v>
      </c>
      <c r="AS191" s="5" t="s">
        <v>2038</v>
      </c>
      <c r="AT191" s="5" t="s">
        <v>1673</v>
      </c>
      <c r="AU191" s="5">
        <v>263</v>
      </c>
      <c r="AV191" s="5" t="s">
        <v>1674</v>
      </c>
      <c r="AW191" s="5"/>
      <c r="AX191" s="5" t="e">
        <f>VLOOKUP(Table1[[#This Row],[Name]],Table3[],1,FALSE)</f>
        <v>#N/A</v>
      </c>
      <c r="AY191" s="5"/>
    </row>
    <row r="192" spans="1:51" hidden="1" x14ac:dyDescent="0.2">
      <c r="A192" s="7" t="s">
        <v>51</v>
      </c>
      <c r="B192" s="1" t="s">
        <v>36</v>
      </c>
      <c r="C192" t="s">
        <v>36</v>
      </c>
      <c r="D192">
        <v>39</v>
      </c>
      <c r="E192">
        <v>25</v>
      </c>
      <c r="F192">
        <v>7</v>
      </c>
      <c r="G192">
        <v>6</v>
      </c>
      <c r="H192">
        <v>5</v>
      </c>
      <c r="I192">
        <v>6</v>
      </c>
      <c r="J192">
        <v>1</v>
      </c>
      <c r="K192" t="s">
        <v>1111</v>
      </c>
      <c r="L192" t="str">
        <f>VLOOKUP(Table1[[#This Row],[Competence1]],[1]!Table3[#Data],2,FALSE)</f>
        <v>Fee</v>
      </c>
      <c r="M192" t="str">
        <f>VLOOKUP(Table1[[#This Row],[Competence1]],[1]!Table3[#Data],3,FALSE)</f>
        <v>Physique</v>
      </c>
      <c r="N192" s="1">
        <f>VLOOKUP(Table1[[#This Row],[Competence1]],[1]!Table3[#Data],4,FALSE)</f>
        <v>9</v>
      </c>
      <c r="O192">
        <f>VLOOKUP(Table1[[#This Row],[Competence1]],[1]!Table3[#Data],5,FALSE)</f>
        <v>5</v>
      </c>
      <c r="P192" s="5" t="str">
        <f>VLOOKUP(Table1[[#This Row],[Competence1]],[1]!Table3[#Data],6,FALSE)</f>
        <v>Attaque l'ennemi avec un câlin. Diminue l'Attaque de 1 niveau avec une Precision de 1.</v>
      </c>
      <c r="Q192" t="s">
        <v>533</v>
      </c>
      <c r="R192" t="str">
        <f>VLOOKUP(Table1[[#This Row],[Competence2]],[1]!Table3[#Data],2,FALSE)</f>
        <v>Sol</v>
      </c>
      <c r="S192" t="str">
        <f>VLOOKUP(Table1[[#This Row],[Competence2]],[1]!Table3[#Data],3,FALSE)</f>
        <v>Statut</v>
      </c>
      <c r="T192">
        <f>VLOOKUP(Table1[[#This Row],[Competence2]],[1]!Table3[#Data],4,FALSE)</f>
        <v>0</v>
      </c>
      <c r="U192">
        <f>VLOOKUP(Table1[[#This Row],[Competence2]],[1]!Table3[#Data],5,FALSE)</f>
        <v>0</v>
      </c>
      <c r="V192" s="5" t="str">
        <f>VLOOKUP(Table1[[#This Row],[Competence2]],[1]!Table3[#Data],6,FALSE)</f>
        <v>Laboure le sol et le rend plus fertile. Augmente l'Attaque et l'Attaque Spéciale des Pokémon de type Plante de 1 niveau.</v>
      </c>
      <c r="W192" t="s">
        <v>633</v>
      </c>
      <c r="X192" s="2">
        <v>1</v>
      </c>
      <c r="Y192" s="2">
        <v>2</v>
      </c>
      <c r="Z192" s="2">
        <v>1</v>
      </c>
      <c r="AA192" s="3">
        <v>1</v>
      </c>
      <c r="AB192" s="3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3">
        <v>1</v>
      </c>
      <c r="AI192" s="2">
        <v>1</v>
      </c>
      <c r="AJ192" s="2">
        <v>1</v>
      </c>
      <c r="AK192" s="2">
        <v>1</v>
      </c>
      <c r="AL192" s="3">
        <v>1</v>
      </c>
      <c r="AM192" s="3">
        <v>0</v>
      </c>
      <c r="AN192" s="3">
        <v>1</v>
      </c>
      <c r="AO192" s="2">
        <v>1</v>
      </c>
      <c r="AP192" s="4" t="str">
        <f>IF(Table1[[#This Row],[Competence2]]="Empty","1-6","1-3")</f>
        <v>1-3</v>
      </c>
      <c r="AQ192" s="4" t="str">
        <f>IF(Table1[[#This Row],[Competence2]]="Empty","","4-6")</f>
        <v>4-6</v>
      </c>
      <c r="AR192" t="s">
        <v>1435</v>
      </c>
      <c r="AS192" t="s">
        <v>52</v>
      </c>
      <c r="AT192" s="5" t="s">
        <v>1677</v>
      </c>
      <c r="AU192" s="5">
        <v>264</v>
      </c>
      <c r="AV192" s="5" t="s">
        <v>1010</v>
      </c>
      <c r="AW192" s="5"/>
      <c r="AX192" s="5" t="e">
        <f>VLOOKUP(Table1[[#This Row],[Name]],Table3[],1,FALSE)</f>
        <v>#N/A</v>
      </c>
      <c r="AY192" s="5"/>
    </row>
    <row r="193" spans="1:51" hidden="1" x14ac:dyDescent="0.2">
      <c r="A193" s="7" t="s">
        <v>55</v>
      </c>
      <c r="B193" s="1" t="s">
        <v>19</v>
      </c>
      <c r="C193" t="s">
        <v>11</v>
      </c>
      <c r="D193">
        <v>20</v>
      </c>
      <c r="E193">
        <v>7</v>
      </c>
      <c r="F193">
        <v>3</v>
      </c>
      <c r="G193">
        <v>3</v>
      </c>
      <c r="H193">
        <v>4</v>
      </c>
      <c r="I193">
        <v>5</v>
      </c>
      <c r="J193">
        <v>5</v>
      </c>
      <c r="K193" t="s">
        <v>1372</v>
      </c>
      <c r="L193" t="str">
        <f>VLOOKUP(Table1[[#This Row],[Competence1]],[1]!Table3[#Data],2,FALSE)</f>
        <v>Spectre</v>
      </c>
      <c r="M193" t="str">
        <f>VLOOKUP(Table1[[#This Row],[Competence1]],[1]!Table3[#Data],3,FALSE)</f>
        <v>Physique</v>
      </c>
      <c r="N193" s="1">
        <f>VLOOKUP(Table1[[#This Row],[Competence1]],[1]!Table3[#Data],4,FALSE)</f>
        <v>3</v>
      </c>
      <c r="O193">
        <f>VLOOKUP(Table1[[#This Row],[Competence1]],[1]!Table3[#Data],5,FALSE)</f>
        <v>6</v>
      </c>
      <c r="P193" s="5" t="str">
        <f>VLOOKUP(Table1[[#This Row],[Competence1]],[1]!Table3[#Data],6,FALSE)</f>
        <v>Le lanceur attaque l'ennemi en poussant un cri terrifiant. Apeure avec une precision de 2 empechant l'adversaire d'attaquer ce tour.</v>
      </c>
      <c r="Q193" t="s">
        <v>542</v>
      </c>
      <c r="R193" t="str">
        <f>VLOOKUP(Table1[[#This Row],[Competence2]],[1]!Table3[#Data],2,FALSE)</f>
        <v>Normal</v>
      </c>
      <c r="S193" t="str">
        <f>VLOOKUP(Table1[[#This Row],[Competence2]],[1]!Table3[#Data],3,FALSE)</f>
        <v>Statut</v>
      </c>
      <c r="T193">
        <f>VLOOKUP(Table1[[#This Row],[Competence2]],[1]!Table3[#Data],4,FALSE)</f>
        <v>0</v>
      </c>
      <c r="U193">
        <f>VLOOKUP(Table1[[#This Row],[Competence2]],[1]!Table3[#Data],5,FALSE)</f>
        <v>6</v>
      </c>
      <c r="V193" s="5" t="str">
        <f>VLOOKUP(Table1[[#This Row],[Competence2]],[1]!Table3[#Data],6,FALSE)</f>
        <v>Le lanceur pousse un cri tout mimi pour tromper la vigilance de l'ennemi et baisser son Attaque de 1 niveau.</v>
      </c>
      <c r="W193" t="s">
        <v>637</v>
      </c>
      <c r="X193" s="3" t="s">
        <v>1336</v>
      </c>
      <c r="Y193" s="2">
        <v>1</v>
      </c>
      <c r="Z193" s="2">
        <v>1</v>
      </c>
      <c r="AA193" s="3" t="s">
        <v>1337</v>
      </c>
      <c r="AB193" s="3">
        <v>1</v>
      </c>
      <c r="AC193" s="2">
        <v>1</v>
      </c>
      <c r="AD193" s="2">
        <v>1</v>
      </c>
      <c r="AE193" s="2">
        <v>1</v>
      </c>
      <c r="AF193" s="2">
        <v>2</v>
      </c>
      <c r="AG193" s="2">
        <v>1</v>
      </c>
      <c r="AH193" s="3">
        <v>1</v>
      </c>
      <c r="AI193" s="2">
        <v>2</v>
      </c>
      <c r="AJ193" s="2">
        <v>1</v>
      </c>
      <c r="AK193" s="2">
        <v>1</v>
      </c>
      <c r="AL193" s="3" t="s">
        <v>1336</v>
      </c>
      <c r="AM193" s="3">
        <v>1</v>
      </c>
      <c r="AN193" s="3">
        <v>1</v>
      </c>
      <c r="AO193" s="2">
        <v>2</v>
      </c>
      <c r="AP193" s="4" t="str">
        <f>IF(Table1[[#This Row],[Competence2]]="Empty","1-6","1-3")</f>
        <v>1-3</v>
      </c>
      <c r="AQ193" s="4" t="str">
        <f>IF(Table1[[#This Row],[Competence2]]="Empty","","4-6")</f>
        <v>4-6</v>
      </c>
      <c r="AR193" t="s">
        <v>1436</v>
      </c>
      <c r="AS193" t="s">
        <v>56</v>
      </c>
      <c r="AT193" s="5" t="s">
        <v>1678</v>
      </c>
      <c r="AU193" s="5">
        <v>270</v>
      </c>
      <c r="AV193" s="5" t="s">
        <v>1011</v>
      </c>
      <c r="AW193" s="5"/>
      <c r="AX193" s="5" t="e">
        <f>VLOOKUP(Table1[[#This Row],[Name]],Table3[],1,FALSE)</f>
        <v>#N/A</v>
      </c>
      <c r="AY193" s="5"/>
    </row>
    <row r="194" spans="1:51" hidden="1" x14ac:dyDescent="0.2">
      <c r="A194" s="7" t="s">
        <v>56</v>
      </c>
      <c r="B194" s="1" t="s">
        <v>19</v>
      </c>
      <c r="C194" t="s">
        <v>11</v>
      </c>
      <c r="D194">
        <v>30</v>
      </c>
      <c r="E194">
        <v>12</v>
      </c>
      <c r="F194">
        <v>5</v>
      </c>
      <c r="G194">
        <v>5</v>
      </c>
      <c r="H194">
        <v>6</v>
      </c>
      <c r="I194">
        <v>7</v>
      </c>
      <c r="J194">
        <v>2</v>
      </c>
      <c r="K194" t="s">
        <v>1372</v>
      </c>
      <c r="L194" t="str">
        <f>VLOOKUP(Table1[[#This Row],[Competence1]],[1]!Table3[#Data],2,FALSE)</f>
        <v>Spectre</v>
      </c>
      <c r="M194" t="str">
        <f>VLOOKUP(Table1[[#This Row],[Competence1]],[1]!Table3[#Data],3,FALSE)</f>
        <v>Physique</v>
      </c>
      <c r="N194" s="1">
        <f>VLOOKUP(Table1[[#This Row],[Competence1]],[1]!Table3[#Data],4,FALSE)</f>
        <v>3</v>
      </c>
      <c r="O194">
        <f>VLOOKUP(Table1[[#This Row],[Competence1]],[1]!Table3[#Data],5,FALSE)</f>
        <v>6</v>
      </c>
      <c r="P194" s="5" t="str">
        <f>VLOOKUP(Table1[[#This Row],[Competence1]],[1]!Table3[#Data],6,FALSE)</f>
        <v>Le lanceur attaque l'ennemi en poussant un cri terrifiant. Apeure avec une precision de 2 empechant l'adversaire d'attaquer ce tour.</v>
      </c>
      <c r="Q194" t="s">
        <v>542</v>
      </c>
      <c r="R194" t="str">
        <f>VLOOKUP(Table1[[#This Row],[Competence2]],[1]!Table3[#Data],2,FALSE)</f>
        <v>Normal</v>
      </c>
      <c r="S194" t="str">
        <f>VLOOKUP(Table1[[#This Row],[Competence2]],[1]!Table3[#Data],3,FALSE)</f>
        <v>Statut</v>
      </c>
      <c r="T194">
        <f>VLOOKUP(Table1[[#This Row],[Competence2]],[1]!Table3[#Data],4,FALSE)</f>
        <v>0</v>
      </c>
      <c r="U194">
        <f>VLOOKUP(Table1[[#This Row],[Competence2]],[1]!Table3[#Data],5,FALSE)</f>
        <v>6</v>
      </c>
      <c r="V194" s="5" t="str">
        <f>VLOOKUP(Table1[[#This Row],[Competence2]],[1]!Table3[#Data],6,FALSE)</f>
        <v>Le lanceur pousse un cri tout mimi pour tromper la vigilance de l'ennemi et baisser son Attaque de 1 niveau.</v>
      </c>
      <c r="W194" t="s">
        <v>638</v>
      </c>
      <c r="X194" s="3" t="s">
        <v>1336</v>
      </c>
      <c r="Y194" s="3">
        <v>1</v>
      </c>
      <c r="Z194" s="2">
        <v>1</v>
      </c>
      <c r="AA194" s="3" t="s">
        <v>1337</v>
      </c>
      <c r="AB194" s="2">
        <v>1</v>
      </c>
      <c r="AC194" s="2">
        <v>1</v>
      </c>
      <c r="AD194" s="3">
        <v>1</v>
      </c>
      <c r="AE194" s="2">
        <v>1</v>
      </c>
      <c r="AF194" s="3">
        <v>2</v>
      </c>
      <c r="AG194" s="2">
        <v>1</v>
      </c>
      <c r="AH194" s="2">
        <v>1</v>
      </c>
      <c r="AI194" s="2">
        <v>2</v>
      </c>
      <c r="AJ194" s="2">
        <v>1</v>
      </c>
      <c r="AK194" s="2">
        <v>1</v>
      </c>
      <c r="AL194" s="3" t="s">
        <v>1336</v>
      </c>
      <c r="AM194" s="2">
        <v>1</v>
      </c>
      <c r="AN194" s="2">
        <v>1</v>
      </c>
      <c r="AO194" s="2">
        <v>2</v>
      </c>
      <c r="AP194" s="4" t="str">
        <f>IF(Table1[[#This Row],[Competence2]]="Empty","1-6","1-3")</f>
        <v>1-3</v>
      </c>
      <c r="AQ194" s="4" t="str">
        <f>IF(Table1[[#This Row],[Competence2]]="Empty","","4-6")</f>
        <v>4-6</v>
      </c>
      <c r="AR194" t="s">
        <v>1440</v>
      </c>
      <c r="AS194" t="s">
        <v>57</v>
      </c>
      <c r="AT194" s="5" t="s">
        <v>1679</v>
      </c>
      <c r="AU194" s="5">
        <v>271</v>
      </c>
      <c r="AV194" s="5" t="s">
        <v>1011</v>
      </c>
      <c r="AW194" s="5"/>
      <c r="AX194" s="5" t="e">
        <f>VLOOKUP(Table1[[#This Row],[Name]],Table3[],1,FALSE)</f>
        <v>#N/A</v>
      </c>
      <c r="AY194" s="5"/>
    </row>
    <row r="195" spans="1:51" hidden="1" x14ac:dyDescent="0.2">
      <c r="A195" s="7" t="s">
        <v>57</v>
      </c>
      <c r="B195" s="1" t="s">
        <v>19</v>
      </c>
      <c r="C195" t="s">
        <v>11</v>
      </c>
      <c r="D195">
        <v>40</v>
      </c>
      <c r="E195">
        <v>17</v>
      </c>
      <c r="F195">
        <v>7</v>
      </c>
      <c r="G195">
        <v>7</v>
      </c>
      <c r="H195">
        <v>9</v>
      </c>
      <c r="I195">
        <v>10</v>
      </c>
      <c r="J195">
        <v>0</v>
      </c>
      <c r="K195" t="s">
        <v>1372</v>
      </c>
      <c r="L195" t="str">
        <f>VLOOKUP(Table1[[#This Row],[Competence1]],[1]!Table3[#Data],2,FALSE)</f>
        <v>Spectre</v>
      </c>
      <c r="M195" t="str">
        <f>VLOOKUP(Table1[[#This Row],[Competence1]],[1]!Table3[#Data],3,FALSE)</f>
        <v>Physique</v>
      </c>
      <c r="N195" s="1">
        <f>VLOOKUP(Table1[[#This Row],[Competence1]],[1]!Table3[#Data],4,FALSE)</f>
        <v>3</v>
      </c>
      <c r="O195">
        <f>VLOOKUP(Table1[[#This Row],[Competence1]],[1]!Table3[#Data],5,FALSE)</f>
        <v>6</v>
      </c>
      <c r="P195" s="5" t="str">
        <f>VLOOKUP(Table1[[#This Row],[Competence1]],[1]!Table3[#Data],6,FALSE)</f>
        <v>Le lanceur attaque l'ennemi en poussant un cri terrifiant. Apeure avec une precision de 2 empechant l'adversaire d'attaquer ce tour.</v>
      </c>
      <c r="Q195" t="s">
        <v>542</v>
      </c>
      <c r="R195" t="str">
        <f>VLOOKUP(Table1[[#This Row],[Competence2]],[1]!Table3[#Data],2,FALSE)</f>
        <v>Normal</v>
      </c>
      <c r="S195" t="str">
        <f>VLOOKUP(Table1[[#This Row],[Competence2]],[1]!Table3[#Data],3,FALSE)</f>
        <v>Statut</v>
      </c>
      <c r="T195">
        <f>VLOOKUP(Table1[[#This Row],[Competence2]],[1]!Table3[#Data],4,FALSE)</f>
        <v>0</v>
      </c>
      <c r="U195">
        <f>VLOOKUP(Table1[[#This Row],[Competence2]],[1]!Table3[#Data],5,FALSE)</f>
        <v>6</v>
      </c>
      <c r="V195" s="5" t="str">
        <f>VLOOKUP(Table1[[#This Row],[Competence2]],[1]!Table3[#Data],6,FALSE)</f>
        <v>Le lanceur pousse un cri tout mimi pour tromper la vigilance de l'ennemi et baisser son Attaque de 1 niveau.</v>
      </c>
      <c r="W195" t="s">
        <v>639</v>
      </c>
      <c r="X195" s="3" t="s">
        <v>1336</v>
      </c>
      <c r="Y195" s="3">
        <v>1</v>
      </c>
      <c r="Z195" s="2">
        <v>1</v>
      </c>
      <c r="AA195" s="3" t="s">
        <v>1337</v>
      </c>
      <c r="AB195" s="2">
        <v>1</v>
      </c>
      <c r="AC195" s="2">
        <v>1</v>
      </c>
      <c r="AD195" s="3">
        <v>1</v>
      </c>
      <c r="AE195" s="2">
        <v>1</v>
      </c>
      <c r="AF195" s="3">
        <v>2</v>
      </c>
      <c r="AG195" s="2">
        <v>1</v>
      </c>
      <c r="AH195" s="2">
        <v>1</v>
      </c>
      <c r="AI195" s="2">
        <v>2</v>
      </c>
      <c r="AJ195" s="2">
        <v>1</v>
      </c>
      <c r="AK195" s="2">
        <v>1</v>
      </c>
      <c r="AL195" s="3" t="s">
        <v>1336</v>
      </c>
      <c r="AM195" s="2">
        <v>1</v>
      </c>
      <c r="AN195" s="2">
        <v>1</v>
      </c>
      <c r="AO195" s="2">
        <v>2</v>
      </c>
      <c r="AP195" s="4" t="str">
        <f>IF(Table1[[#This Row],[Competence2]]="Empty","1-6","1-3")</f>
        <v>1-3</v>
      </c>
      <c r="AQ195" s="4" t="str">
        <f>IF(Table1[[#This Row],[Competence2]]="Empty","","4-6")</f>
        <v>4-6</v>
      </c>
      <c r="AR195" s="22" t="s">
        <v>2073</v>
      </c>
      <c r="AS195"/>
      <c r="AT195" s="5" t="s">
        <v>1680</v>
      </c>
      <c r="AU195" s="5">
        <v>272</v>
      </c>
      <c r="AV195" s="5" t="s">
        <v>1011</v>
      </c>
      <c r="AW195" s="5"/>
      <c r="AX195" s="5" t="e">
        <f>VLOOKUP(Table1[[#This Row],[Name]],Table3[],1,FALSE)</f>
        <v>#N/A</v>
      </c>
      <c r="AY195" s="5"/>
    </row>
    <row r="196" spans="1:51" hidden="1" x14ac:dyDescent="0.2">
      <c r="A196" s="7" t="s">
        <v>58</v>
      </c>
      <c r="B196" s="1" t="s">
        <v>11</v>
      </c>
      <c r="C196" t="s">
        <v>11</v>
      </c>
      <c r="D196">
        <v>20</v>
      </c>
      <c r="E196">
        <v>7</v>
      </c>
      <c r="F196">
        <v>4</v>
      </c>
      <c r="G196">
        <v>5</v>
      </c>
      <c r="H196">
        <v>3</v>
      </c>
      <c r="I196">
        <v>3</v>
      </c>
      <c r="J196">
        <v>5</v>
      </c>
      <c r="K196" t="s">
        <v>520</v>
      </c>
      <c r="L196" t="str">
        <f>VLOOKUP(Table1[[#This Row],[Competence1]],[1]!Table3[#Data],2,FALSE)</f>
        <v>Normal</v>
      </c>
      <c r="M196" t="str">
        <f>VLOOKUP(Table1[[#This Row],[Competence1]],[1]!Table3[#Data],3,FALSE)</f>
        <v>Physique</v>
      </c>
      <c r="N196" s="1">
        <f>VLOOKUP(Table1[[#This Row],[Competence1]],[1]!Table3[#Data],4,FALSE)</f>
        <v>0</v>
      </c>
      <c r="O196">
        <f>VLOOKUP(Table1[[#This Row],[Competence1]],[1]!Table3[#Data],5,FALSE)</f>
        <v>0</v>
      </c>
      <c r="P196" s="5" t="str">
        <f>VLOOKUP(Table1[[#This Row],[Competence1]],[1]!Table3[#Data],6,FALSE)</f>
        <v>Le lanceur encaisse les coups durant deux tours et réplique en infligeant le double des dégâts subis.</v>
      </c>
      <c r="Q196" t="s">
        <v>577</v>
      </c>
      <c r="R196" t="str">
        <f>VLOOKUP(Table1[[#This Row],[Competence2]],[1]!Table3[#Data],2,FALSE)</f>
        <v>Normal</v>
      </c>
      <c r="S196" t="str">
        <f>VLOOKUP(Table1[[#This Row],[Competence2]],[1]!Table3[#Data],3,FALSE)</f>
        <v>Statut</v>
      </c>
      <c r="T196">
        <f>VLOOKUP(Table1[[#This Row],[Competence2]],[1]!Table3[#Data],4,FALSE)</f>
        <v>0</v>
      </c>
      <c r="U196">
        <f>VLOOKUP(Table1[[#This Row],[Competence2]],[1]!Table3[#Data],5,FALSE)</f>
        <v>0</v>
      </c>
      <c r="V196" s="5" t="str">
        <f>VLOOKUP(Table1[[#This Row],[Competence2]],[1]!Table3[#Data],6,FALSE)</f>
        <v>Le lanceur contracte tous ses muscles pour augmenter sa Défense. Augmente la defense de 1 niveau.</v>
      </c>
      <c r="W196" t="s">
        <v>640</v>
      </c>
      <c r="X196" s="2">
        <v>1</v>
      </c>
      <c r="Y196" s="3">
        <v>1</v>
      </c>
      <c r="Z196" s="2">
        <v>1</v>
      </c>
      <c r="AA196" s="3" t="s">
        <v>1336</v>
      </c>
      <c r="AB196" s="3" t="s">
        <v>1336</v>
      </c>
      <c r="AC196" s="2">
        <v>1</v>
      </c>
      <c r="AD196" s="2">
        <v>2</v>
      </c>
      <c r="AE196" s="2">
        <v>2</v>
      </c>
      <c r="AF196" s="2">
        <v>2</v>
      </c>
      <c r="AG196" s="2">
        <v>1</v>
      </c>
      <c r="AH196" s="3" t="s">
        <v>1336</v>
      </c>
      <c r="AI196" s="2">
        <v>2</v>
      </c>
      <c r="AJ196" s="3">
        <v>1</v>
      </c>
      <c r="AK196" s="2">
        <v>1</v>
      </c>
      <c r="AL196" s="3" t="s">
        <v>1336</v>
      </c>
      <c r="AM196" s="2">
        <v>1</v>
      </c>
      <c r="AN196" s="2">
        <v>1</v>
      </c>
      <c r="AO196" s="2">
        <v>2</v>
      </c>
      <c r="AP196" s="4" t="str">
        <f>IF(Table1[[#This Row],[Competence2]]="Empty","1-6","1-3")</f>
        <v>1-3</v>
      </c>
      <c r="AQ196" s="4" t="str">
        <f>IF(Table1[[#This Row],[Competence2]]="Empty","","4-6")</f>
        <v>4-6</v>
      </c>
      <c r="AR196" t="s">
        <v>1436</v>
      </c>
      <c r="AS196" t="s">
        <v>59</v>
      </c>
      <c r="AT196" s="5" t="s">
        <v>1681</v>
      </c>
      <c r="AU196" s="5">
        <v>273</v>
      </c>
      <c r="AV196" s="5" t="s">
        <v>1001</v>
      </c>
      <c r="AW196" s="5"/>
      <c r="AX196" s="5" t="e">
        <f>VLOOKUP(Table1[[#This Row],[Name]],Table3[],1,FALSE)</f>
        <v>#N/A</v>
      </c>
      <c r="AY196" s="5"/>
    </row>
    <row r="197" spans="1:51" hidden="1" x14ac:dyDescent="0.2">
      <c r="A197" s="7" t="s">
        <v>59</v>
      </c>
      <c r="B197" s="1" t="s">
        <v>11</v>
      </c>
      <c r="C197" t="s">
        <v>48</v>
      </c>
      <c r="D197">
        <v>35</v>
      </c>
      <c r="E197">
        <v>15</v>
      </c>
      <c r="F197">
        <v>7</v>
      </c>
      <c r="G197">
        <v>4</v>
      </c>
      <c r="H197">
        <v>6</v>
      </c>
      <c r="I197">
        <v>4</v>
      </c>
      <c r="J197">
        <v>2</v>
      </c>
      <c r="K197" t="s">
        <v>1354</v>
      </c>
      <c r="L197" t="str">
        <f>VLOOKUP(Table1[[#This Row],[Competence1]],[1]!Table3[#Data],2,FALSE)</f>
        <v>Plante</v>
      </c>
      <c r="M197" t="str">
        <f>VLOOKUP(Table1[[#This Row],[Competence1]],[1]!Table3[#Data],3,FALSE)</f>
        <v>Physique</v>
      </c>
      <c r="N197" s="1">
        <f>VLOOKUP(Table1[[#This Row],[Competence1]],[1]!Table3[#Data],4,FALSE)</f>
        <v>6</v>
      </c>
      <c r="O197">
        <f>VLOOKUP(Table1[[#This Row],[Competence1]],[1]!Table3[#Data],5,FALSE)</f>
        <v>5</v>
      </c>
      <c r="P197" s="5" t="str">
        <f>VLOOKUP(Table1[[#This Row],[Competence1]],[1]!Table3[#Data],6,FALSE)</f>
        <v>Des feuilles aiguisées comme des rasoirs entaillent l’ennemi. Fait un coup critique qui multiplie les degats par 2 avec une Precision de 1.</v>
      </c>
      <c r="Q197" t="s">
        <v>1369</v>
      </c>
      <c r="R197" t="str">
        <f>VLOOKUP(Table1[[#This Row],[Competence2]],[1]!Table3[#Data],2,FALSE)</f>
        <v>Normal</v>
      </c>
      <c r="S197" t="str">
        <f>VLOOKUP(Table1[[#This Row],[Competence2]],[1]!Table3[#Data],3,FALSE)</f>
        <v>Physique</v>
      </c>
      <c r="T197">
        <f>VLOOKUP(Table1[[#This Row],[Competence2]],[1]!Table3[#Data],4,FALSE)</f>
        <v>4</v>
      </c>
      <c r="U197">
        <f>VLOOKUP(Table1[[#This Row],[Competence2]],[1]!Table3[#Data],5,FALSE)</f>
        <v>6</v>
      </c>
      <c r="V197" s="5" t="str">
        <f>VLOOKUP(Table1[[#This Row],[Competence2]],[1]!Table3[#Data],6,FALSE)</f>
        <v>Écrase l'ennemi avec les pattes avant ou la queue, par exemple.</v>
      </c>
      <c r="W197" t="s">
        <v>641</v>
      </c>
      <c r="X197" s="2">
        <v>1</v>
      </c>
      <c r="Y197" s="3">
        <v>2</v>
      </c>
      <c r="Z197" s="2">
        <v>1</v>
      </c>
      <c r="AA197" s="3" t="s">
        <v>1336</v>
      </c>
      <c r="AB197" s="3" t="s">
        <v>1336</v>
      </c>
      <c r="AC197" s="2">
        <v>2</v>
      </c>
      <c r="AD197" s="2">
        <v>2</v>
      </c>
      <c r="AE197" s="2">
        <v>2</v>
      </c>
      <c r="AF197" s="2">
        <v>4</v>
      </c>
      <c r="AG197" s="2">
        <v>1</v>
      </c>
      <c r="AH197" s="3" t="s">
        <v>1336</v>
      </c>
      <c r="AI197" s="2">
        <v>2</v>
      </c>
      <c r="AJ197" s="3">
        <v>0</v>
      </c>
      <c r="AK197" s="2">
        <v>1</v>
      </c>
      <c r="AL197" s="3" t="s">
        <v>1336</v>
      </c>
      <c r="AM197" s="3" t="s">
        <v>1336</v>
      </c>
      <c r="AN197" s="3" t="s">
        <v>1336</v>
      </c>
      <c r="AO197" s="2">
        <v>2</v>
      </c>
      <c r="AP197" s="4" t="str">
        <f>IF(Table1[[#This Row],[Competence2]]="Empty","1-6","1-3")</f>
        <v>1-3</v>
      </c>
      <c r="AQ197" s="4" t="str">
        <f>IF(Table1[[#This Row],[Competence2]]="Empty","","4-6")</f>
        <v>4-6</v>
      </c>
      <c r="AR197" t="s">
        <v>1441</v>
      </c>
      <c r="AS197" t="s">
        <v>60</v>
      </c>
      <c r="AT197" s="5" t="s">
        <v>1682</v>
      </c>
      <c r="AU197" s="5">
        <v>274</v>
      </c>
      <c r="AV197" s="5" t="s">
        <v>1683</v>
      </c>
      <c r="AW197" s="5"/>
      <c r="AX197" s="5" t="e">
        <f>VLOOKUP(Table1[[#This Row],[Name]],Table3[],1,FALSE)</f>
        <v>#N/A</v>
      </c>
      <c r="AY197" s="5"/>
    </row>
    <row r="198" spans="1:51" hidden="1" x14ac:dyDescent="0.2">
      <c r="A198" s="7" t="s">
        <v>60</v>
      </c>
      <c r="B198" s="1" t="s">
        <v>11</v>
      </c>
      <c r="C198" t="s">
        <v>48</v>
      </c>
      <c r="D198">
        <v>45</v>
      </c>
      <c r="E198">
        <v>20</v>
      </c>
      <c r="F198">
        <v>10</v>
      </c>
      <c r="G198">
        <v>6</v>
      </c>
      <c r="H198">
        <v>9</v>
      </c>
      <c r="I198">
        <v>6</v>
      </c>
      <c r="J198">
        <v>0</v>
      </c>
      <c r="K198" t="s">
        <v>1354</v>
      </c>
      <c r="L198" t="str">
        <f>VLOOKUP(Table1[[#This Row],[Competence1]],[1]!Table3[#Data],2,FALSE)</f>
        <v>Plante</v>
      </c>
      <c r="M198" t="str">
        <f>VLOOKUP(Table1[[#This Row],[Competence1]],[1]!Table3[#Data],3,FALSE)</f>
        <v>Physique</v>
      </c>
      <c r="N198" s="1">
        <f>VLOOKUP(Table1[[#This Row],[Competence1]],[1]!Table3[#Data],4,FALSE)</f>
        <v>6</v>
      </c>
      <c r="O198">
        <f>VLOOKUP(Table1[[#This Row],[Competence1]],[1]!Table3[#Data],5,FALSE)</f>
        <v>5</v>
      </c>
      <c r="P198" s="5" t="str">
        <f>VLOOKUP(Table1[[#This Row],[Competence1]],[1]!Table3[#Data],6,FALSE)</f>
        <v>Des feuilles aiguisées comme des rasoirs entaillent l’ennemi. Fait un coup critique qui multiplie les degats par 2 avec une Precision de 1.</v>
      </c>
      <c r="Q198" t="s">
        <v>1112</v>
      </c>
      <c r="R198" t="e">
        <f>VLOOKUP(Table1[[#This Row],[Competence2]],[1]!Table3[#Data],2,FALSE)</f>
        <v>#N/A</v>
      </c>
      <c r="S198" t="e">
        <f>VLOOKUP(Table1[[#This Row],[Competence2]],[1]!Table3[#Data],3,FALSE)</f>
        <v>#N/A</v>
      </c>
      <c r="T198" t="e">
        <f>VLOOKUP(Table1[[#This Row],[Competence2]],[1]!Table3[#Data],4,FALSE)</f>
        <v>#N/A</v>
      </c>
      <c r="U198" t="e">
        <f>VLOOKUP(Table1[[#This Row],[Competence2]],[1]!Table3[#Data],5,FALSE)</f>
        <v>#N/A</v>
      </c>
      <c r="V198" s="5" t="e">
        <f>VLOOKUP(Table1[[#This Row],[Competence2]],[1]!Table3[#Data],6,FALSE)</f>
        <v>#N/A</v>
      </c>
      <c r="W198" t="s">
        <v>642</v>
      </c>
      <c r="X198" s="2">
        <v>1</v>
      </c>
      <c r="Y198" s="3">
        <v>2</v>
      </c>
      <c r="Z198" s="2">
        <v>1</v>
      </c>
      <c r="AA198" s="3" t="s">
        <v>1336</v>
      </c>
      <c r="AB198" s="3" t="s">
        <v>1336</v>
      </c>
      <c r="AC198" s="2">
        <v>2</v>
      </c>
      <c r="AD198" s="2">
        <v>2</v>
      </c>
      <c r="AE198" s="2">
        <v>2</v>
      </c>
      <c r="AF198" s="2">
        <v>4</v>
      </c>
      <c r="AG198" s="2">
        <v>1</v>
      </c>
      <c r="AH198" s="3" t="s">
        <v>1336</v>
      </c>
      <c r="AI198" s="2">
        <v>2</v>
      </c>
      <c r="AJ198" s="3">
        <v>0</v>
      </c>
      <c r="AK198" s="2">
        <v>1</v>
      </c>
      <c r="AL198" s="3" t="s">
        <v>1336</v>
      </c>
      <c r="AM198" s="3" t="s">
        <v>1336</v>
      </c>
      <c r="AN198" s="3" t="s">
        <v>1336</v>
      </c>
      <c r="AO198" s="2">
        <v>2</v>
      </c>
      <c r="AP198" s="4" t="str">
        <f>IF(Table1[[#This Row],[Competence2]]="Empty","1-6","1-3")</f>
        <v>1-3</v>
      </c>
      <c r="AQ198" s="4" t="str">
        <f>IF(Table1[[#This Row],[Competence2]]="Empty","","4-6")</f>
        <v>4-6</v>
      </c>
      <c r="AR198" s="22" t="s">
        <v>2073</v>
      </c>
      <c r="AS198" s="5"/>
      <c r="AT198" s="5" t="s">
        <v>1684</v>
      </c>
      <c r="AU198" s="5">
        <v>275</v>
      </c>
      <c r="AV198" s="5" t="s">
        <v>1683</v>
      </c>
      <c r="AW198" s="5"/>
      <c r="AX198" s="5" t="e">
        <f>VLOOKUP(Table1[[#This Row],[Name]],Table3[],1,FALSE)</f>
        <v>#N/A</v>
      </c>
      <c r="AY198" s="5"/>
    </row>
    <row r="199" spans="1:51" hidden="1" x14ac:dyDescent="0.2">
      <c r="A199" s="7" t="s">
        <v>84</v>
      </c>
      <c r="B199" s="1" t="s">
        <v>19</v>
      </c>
      <c r="C199" t="s">
        <v>30</v>
      </c>
      <c r="D199">
        <v>20</v>
      </c>
      <c r="E199">
        <v>21</v>
      </c>
      <c r="F199">
        <v>3</v>
      </c>
      <c r="G199">
        <v>3</v>
      </c>
      <c r="H199">
        <v>5</v>
      </c>
      <c r="I199">
        <v>3</v>
      </c>
      <c r="J199">
        <v>3</v>
      </c>
      <c r="K199" t="s">
        <v>542</v>
      </c>
      <c r="L199" t="str">
        <f>VLOOKUP(Table1[[#This Row],[Competence1]],[1]!Table3[#Data],2,FALSE)</f>
        <v>Normal</v>
      </c>
      <c r="M199" t="str">
        <f>VLOOKUP(Table1[[#This Row],[Competence1]],[1]!Table3[#Data],3,FALSE)</f>
        <v>Statut</v>
      </c>
      <c r="N199" s="1">
        <f>VLOOKUP(Table1[[#This Row],[Competence1]],[1]!Table3[#Data],4,FALSE)</f>
        <v>0</v>
      </c>
      <c r="O199">
        <f>VLOOKUP(Table1[[#This Row],[Competence1]],[1]!Table3[#Data],5,FALSE)</f>
        <v>6</v>
      </c>
      <c r="P199" s="5" t="str">
        <f>VLOOKUP(Table1[[#This Row],[Competence1]],[1]!Table3[#Data],6,FALSE)</f>
        <v>Le lanceur pousse un cri tout mimi pour tromper la vigilance de l'ennemi et baisser son Attaque de 1 niveau.</v>
      </c>
      <c r="Q199" t="s">
        <v>1081</v>
      </c>
      <c r="R199" t="str">
        <f>VLOOKUP(Table1[[#This Row],[Competence2]],[1]!Table3[#Data],2,FALSE)</f>
        <v>Eau</v>
      </c>
      <c r="S199" t="str">
        <f>VLOOKUP(Table1[[#This Row],[Competence2]],[1]!Table3[#Data],3,FALSE)</f>
        <v>Special</v>
      </c>
      <c r="T199">
        <f>VLOOKUP(Table1[[#This Row],[Competence2]],[1]!Table3[#Data],4,FALSE)</f>
        <v>4</v>
      </c>
      <c r="U199">
        <f>VLOOKUP(Table1[[#This Row],[Competence2]],[1]!Table3[#Data],5,FALSE)</f>
        <v>6</v>
      </c>
      <c r="V199" s="5" t="str">
        <f>VLOOKUP(Table1[[#This Row],[Competence2]],[1]!Table3[#Data],6,FALSE)</f>
        <v>De l'eau est projetée avec force sur l'ennemi.</v>
      </c>
      <c r="W199" t="s">
        <v>663</v>
      </c>
      <c r="X199" s="3" t="s">
        <v>1336</v>
      </c>
      <c r="Y199" s="3" t="s">
        <v>1336</v>
      </c>
      <c r="Z199" s="2">
        <v>1</v>
      </c>
      <c r="AA199" s="3" t="s">
        <v>1336</v>
      </c>
      <c r="AB199" s="2">
        <v>4</v>
      </c>
      <c r="AC199" s="2">
        <v>1</v>
      </c>
      <c r="AD199" s="3" t="s">
        <v>1336</v>
      </c>
      <c r="AE199" s="2">
        <v>1</v>
      </c>
      <c r="AF199" s="3" t="s">
        <v>1336</v>
      </c>
      <c r="AG199" s="2">
        <v>1</v>
      </c>
      <c r="AH199" s="2">
        <v>1</v>
      </c>
      <c r="AI199" s="3">
        <v>1</v>
      </c>
      <c r="AJ199" s="2">
        <v>1</v>
      </c>
      <c r="AK199" s="2">
        <v>2</v>
      </c>
      <c r="AL199" s="3">
        <v>0</v>
      </c>
      <c r="AM199" s="2">
        <v>1</v>
      </c>
      <c r="AN199" s="2">
        <v>1</v>
      </c>
      <c r="AO199" s="2">
        <v>1</v>
      </c>
      <c r="AP199" s="4" t="str">
        <f>IF(Table1[[#This Row],[Competence2]]="Empty","1-6","1-3")</f>
        <v>1-3</v>
      </c>
      <c r="AQ199" s="4" t="str">
        <f>IF(Table1[[#This Row],[Competence2]]="Empty","","4-6")</f>
        <v>4-6</v>
      </c>
      <c r="AR199" t="s">
        <v>1444</v>
      </c>
      <c r="AS199" t="s">
        <v>85</v>
      </c>
      <c r="AT199" s="5" t="s">
        <v>1685</v>
      </c>
      <c r="AU199" s="5">
        <v>278</v>
      </c>
      <c r="AV199" s="5" t="s">
        <v>1015</v>
      </c>
      <c r="AW199" s="5"/>
      <c r="AX199" s="5" t="e">
        <f>VLOOKUP(Table1[[#This Row],[Name]],Table3[],1,FALSE)</f>
        <v>#N/A</v>
      </c>
      <c r="AY199" s="5"/>
    </row>
    <row r="200" spans="1:51" hidden="1" x14ac:dyDescent="0.2">
      <c r="A200" s="7" t="s">
        <v>85</v>
      </c>
      <c r="B200" s="1" t="s">
        <v>19</v>
      </c>
      <c r="C200" t="s">
        <v>30</v>
      </c>
      <c r="D200">
        <v>30</v>
      </c>
      <c r="E200">
        <v>16</v>
      </c>
      <c r="F200">
        <v>5</v>
      </c>
      <c r="G200">
        <v>10</v>
      </c>
      <c r="H200">
        <v>8</v>
      </c>
      <c r="I200">
        <v>7</v>
      </c>
      <c r="J200">
        <v>0</v>
      </c>
      <c r="K200" t="s">
        <v>438</v>
      </c>
      <c r="L200" t="str">
        <f>VLOOKUP(Table1[[#This Row],[Competence1]],[1]!Table3[#Data],2,FALSE)</f>
        <v>Normal</v>
      </c>
      <c r="M200" t="str">
        <f>VLOOKUP(Table1[[#This Row],[Competence1]],[1]!Table3[#Data],3,FALSE)</f>
        <v>Statut</v>
      </c>
      <c r="N200" s="1">
        <f>VLOOKUP(Table1[[#This Row],[Competence1]],[1]!Table3[#Data],4,FALSE)</f>
        <v>0</v>
      </c>
      <c r="O200">
        <f>VLOOKUP(Table1[[#This Row],[Competence1]],[1]!Table3[#Data],5,FALSE)</f>
        <v>6</v>
      </c>
      <c r="P200" s="5" t="str">
        <f>VLOOKUP(Table1[[#This Row],[Competence1]],[1]!Table3[#Data],6,FALSE)</f>
        <v>Le lanceur esquive toutes les attaques ce tour. La precision de cette capacite baisse de 1 a chaque utilisation.</v>
      </c>
      <c r="Q200" t="s">
        <v>443</v>
      </c>
      <c r="R200" t="str">
        <f>VLOOKUP(Table1[[#This Row],[Competence2]],[1]!Table3[#Data],2,FALSE)</f>
        <v>Vol</v>
      </c>
      <c r="S200" t="str">
        <f>VLOOKUP(Table1[[#This Row],[Competence2]],[1]!Table3[#Data],3,FALSE)</f>
        <v>Special</v>
      </c>
      <c r="T200">
        <f>VLOOKUP(Table1[[#This Row],[Competence2]],[1]!Table3[#Data],4,FALSE)</f>
        <v>11</v>
      </c>
      <c r="U200">
        <f>VLOOKUP(Table1[[#This Row],[Competence2]],[1]!Table3[#Data],5,FALSE)</f>
        <v>2</v>
      </c>
      <c r="V200" s="5" t="str">
        <f>VLOOKUP(Table1[[#This Row],[Competence2]],[1]!Table3[#Data],6,FALSE)</f>
        <v>Lance une Tempête qui s'abat sur l'ennemi et le rend confus avec une Precision de 1 pendant 3 tours. La confusion est active avec une Precision de 2 et pokemon s'attaque lui-meme.</v>
      </c>
      <c r="W200" t="s">
        <v>664</v>
      </c>
      <c r="X200" s="3" t="s">
        <v>1336</v>
      </c>
      <c r="Y200" s="3" t="s">
        <v>1336</v>
      </c>
      <c r="Z200" s="2">
        <v>1</v>
      </c>
      <c r="AA200" s="3" t="s">
        <v>1336</v>
      </c>
      <c r="AB200" s="2">
        <v>4</v>
      </c>
      <c r="AC200" s="2">
        <v>1</v>
      </c>
      <c r="AD200" s="3" t="s">
        <v>1336</v>
      </c>
      <c r="AE200" s="2">
        <v>1</v>
      </c>
      <c r="AF200" s="3" t="s">
        <v>1336</v>
      </c>
      <c r="AG200" s="2">
        <v>1</v>
      </c>
      <c r="AH200" s="3">
        <v>1</v>
      </c>
      <c r="AI200" s="2">
        <v>1</v>
      </c>
      <c r="AJ200" s="2">
        <v>1</v>
      </c>
      <c r="AK200" s="2">
        <v>2</v>
      </c>
      <c r="AL200" s="2">
        <v>0</v>
      </c>
      <c r="AM200" s="2">
        <v>1</v>
      </c>
      <c r="AN200" s="2">
        <v>1</v>
      </c>
      <c r="AO200" s="2">
        <v>1</v>
      </c>
      <c r="AP200" s="4" t="str">
        <f>IF(Table1[[#This Row],[Competence2]]="Empty","1-6","1-3")</f>
        <v>1-3</v>
      </c>
      <c r="AQ200" s="4" t="str">
        <f>IF(Table1[[#This Row],[Competence2]]="Empty","","4-6")</f>
        <v>4-6</v>
      </c>
      <c r="AR200" s="22" t="s">
        <v>2073</v>
      </c>
      <c r="AS200"/>
      <c r="AT200" s="5" t="s">
        <v>1686</v>
      </c>
      <c r="AU200" s="5">
        <v>279</v>
      </c>
      <c r="AV200" s="5" t="s">
        <v>1015</v>
      </c>
      <c r="AW200" s="5"/>
      <c r="AX200" s="5" t="e">
        <f>VLOOKUP(Table1[[#This Row],[Name]],Table3[],1,FALSE)</f>
        <v>#N/A</v>
      </c>
      <c r="AY200" s="5"/>
    </row>
    <row r="201" spans="1:51" hidden="1" x14ac:dyDescent="0.2">
      <c r="A201" s="7" t="s">
        <v>145</v>
      </c>
      <c r="B201" s="1" t="s">
        <v>146</v>
      </c>
      <c r="C201" t="s">
        <v>25</v>
      </c>
      <c r="D201">
        <v>14</v>
      </c>
      <c r="E201">
        <v>10</v>
      </c>
      <c r="F201">
        <v>2</v>
      </c>
      <c r="G201">
        <v>2</v>
      </c>
      <c r="H201">
        <v>4</v>
      </c>
      <c r="I201">
        <v>3</v>
      </c>
      <c r="J201">
        <v>4</v>
      </c>
      <c r="K201" t="s">
        <v>542</v>
      </c>
      <c r="L201" t="str">
        <f>VLOOKUP(Table1[[#This Row],[Competence1]],[1]!Table3[#Data],2,FALSE)</f>
        <v>Normal</v>
      </c>
      <c r="M201" t="str">
        <f>VLOOKUP(Table1[[#This Row],[Competence1]],[1]!Table3[#Data],3,FALSE)</f>
        <v>Statut</v>
      </c>
      <c r="N201" s="1">
        <f>VLOOKUP(Table1[[#This Row],[Competence1]],[1]!Table3[#Data],4,FALSE)</f>
        <v>0</v>
      </c>
      <c r="O201">
        <f>VLOOKUP(Table1[[#This Row],[Competence1]],[1]!Table3[#Data],5,FALSE)</f>
        <v>6</v>
      </c>
      <c r="P201" s="5" t="str">
        <f>VLOOKUP(Table1[[#This Row],[Competence1]],[1]!Table3[#Data],6,FALSE)</f>
        <v>Le lanceur pousse un cri tout mimi pour tromper la vigilance de l'ennemi et baisser son Attaque de 1 niveau.</v>
      </c>
      <c r="Q201" t="s">
        <v>513</v>
      </c>
      <c r="R201" t="str">
        <f>VLOOKUP(Table1[[#This Row],[Competence2]],[1]!Table3[#Data],2,FALSE)</f>
        <v>Psy</v>
      </c>
      <c r="S201" t="str">
        <f>VLOOKUP(Table1[[#This Row],[Competence2]],[1]!Table3[#Data],3,FALSE)</f>
        <v>Special</v>
      </c>
      <c r="T201">
        <f>VLOOKUP(Table1[[#This Row],[Competence2]],[1]!Table3[#Data],4,FALSE)</f>
        <v>5</v>
      </c>
      <c r="U201">
        <f>VLOOKUP(Table1[[#This Row],[Competence2]],[1]!Table3[#Data],5,FALSE)</f>
        <v>6</v>
      </c>
      <c r="V201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01" t="s">
        <v>721</v>
      </c>
      <c r="X201" s="2">
        <v>2</v>
      </c>
      <c r="Y201" s="3" t="s">
        <v>1337</v>
      </c>
      <c r="Z201" s="2">
        <v>0</v>
      </c>
      <c r="AA201" s="2">
        <v>1</v>
      </c>
      <c r="AB201" s="2">
        <v>1</v>
      </c>
      <c r="AC201" s="2">
        <v>1</v>
      </c>
      <c r="AD201" s="2">
        <v>1</v>
      </c>
      <c r="AE201" s="2">
        <v>1</v>
      </c>
      <c r="AF201" s="3">
        <v>1</v>
      </c>
      <c r="AG201" s="2">
        <v>1</v>
      </c>
      <c r="AH201" s="3">
        <v>1</v>
      </c>
      <c r="AI201" s="3">
        <v>2</v>
      </c>
      <c r="AJ201" s="3" t="s">
        <v>1336</v>
      </c>
      <c r="AK201" s="2">
        <v>1</v>
      </c>
      <c r="AL201" s="3">
        <v>1</v>
      </c>
      <c r="AM201" s="2">
        <v>2</v>
      </c>
      <c r="AN201" s="2">
        <v>1</v>
      </c>
      <c r="AO201" s="2">
        <v>1</v>
      </c>
      <c r="AP201" s="4" t="str">
        <f>IF(Table1[[#This Row],[Competence2]]="Empty","1-6","1-3")</f>
        <v>1-3</v>
      </c>
      <c r="AQ201" s="4" t="str">
        <f>IF(Table1[[#This Row],[Competence2]]="Empty","","4-6")</f>
        <v>4-6</v>
      </c>
      <c r="AR201" t="s">
        <v>1435</v>
      </c>
      <c r="AS201" t="s">
        <v>147</v>
      </c>
      <c r="AT201" s="5" t="s">
        <v>1687</v>
      </c>
      <c r="AU201" s="5">
        <v>280</v>
      </c>
      <c r="AV201" s="5" t="s">
        <v>1550</v>
      </c>
      <c r="AW201" s="5"/>
      <c r="AX201" s="5" t="e">
        <f>VLOOKUP(Table1[[#This Row],[Name]],Table3[],1,FALSE)</f>
        <v>#N/A</v>
      </c>
      <c r="AY201" s="5"/>
    </row>
    <row r="202" spans="1:51" hidden="1" x14ac:dyDescent="0.2">
      <c r="A202" s="7" t="s">
        <v>147</v>
      </c>
      <c r="B202" s="1" t="s">
        <v>146</v>
      </c>
      <c r="C202" t="s">
        <v>25</v>
      </c>
      <c r="D202">
        <v>19</v>
      </c>
      <c r="E202">
        <v>12</v>
      </c>
      <c r="F202">
        <v>3</v>
      </c>
      <c r="G202">
        <v>3</v>
      </c>
      <c r="H202">
        <v>6</v>
      </c>
      <c r="I202">
        <v>5</v>
      </c>
      <c r="J202">
        <v>2</v>
      </c>
      <c r="K202" t="s">
        <v>542</v>
      </c>
      <c r="L202" t="str">
        <f>VLOOKUP(Table1[[#This Row],[Competence1]],[1]!Table3[#Data],2,FALSE)</f>
        <v>Normal</v>
      </c>
      <c r="M202" t="str">
        <f>VLOOKUP(Table1[[#This Row],[Competence1]],[1]!Table3[#Data],3,FALSE)</f>
        <v>Statut</v>
      </c>
      <c r="N202" s="1">
        <f>VLOOKUP(Table1[[#This Row],[Competence1]],[1]!Table3[#Data],4,FALSE)</f>
        <v>0</v>
      </c>
      <c r="O202">
        <f>VLOOKUP(Table1[[#This Row],[Competence1]],[1]!Table3[#Data],5,FALSE)</f>
        <v>6</v>
      </c>
      <c r="P202" s="5" t="str">
        <f>VLOOKUP(Table1[[#This Row],[Competence1]],[1]!Table3[#Data],6,FALSE)</f>
        <v>Le lanceur pousse un cri tout mimi pour tromper la vigilance de l'ennemi et baisser son Attaque de 1 niveau.</v>
      </c>
      <c r="Q202" t="s">
        <v>513</v>
      </c>
      <c r="R202" t="str">
        <f>VLOOKUP(Table1[[#This Row],[Competence2]],[1]!Table3[#Data],2,FALSE)</f>
        <v>Psy</v>
      </c>
      <c r="S202" t="str">
        <f>VLOOKUP(Table1[[#This Row],[Competence2]],[1]!Table3[#Data],3,FALSE)</f>
        <v>Special</v>
      </c>
      <c r="T202">
        <f>VLOOKUP(Table1[[#This Row],[Competence2]],[1]!Table3[#Data],4,FALSE)</f>
        <v>5</v>
      </c>
      <c r="U202">
        <f>VLOOKUP(Table1[[#This Row],[Competence2]],[1]!Table3[#Data],5,FALSE)</f>
        <v>6</v>
      </c>
      <c r="V202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02" t="s">
        <v>722</v>
      </c>
      <c r="X202" s="2">
        <v>2</v>
      </c>
      <c r="Y202" s="3" t="s">
        <v>1337</v>
      </c>
      <c r="Z202" s="2">
        <v>0</v>
      </c>
      <c r="AA202" s="2">
        <v>1</v>
      </c>
      <c r="AB202" s="2">
        <v>1</v>
      </c>
      <c r="AC202" s="3">
        <v>1</v>
      </c>
      <c r="AD202" s="2">
        <v>1</v>
      </c>
      <c r="AE202" s="3">
        <v>1</v>
      </c>
      <c r="AF202" s="3">
        <v>1</v>
      </c>
      <c r="AG202" s="3">
        <v>1</v>
      </c>
      <c r="AH202" s="3">
        <v>1</v>
      </c>
      <c r="AI202" s="3">
        <v>2</v>
      </c>
      <c r="AJ202" s="3" t="s">
        <v>1336</v>
      </c>
      <c r="AK202" s="3">
        <v>1</v>
      </c>
      <c r="AL202" s="2">
        <v>1</v>
      </c>
      <c r="AM202" s="2">
        <v>2</v>
      </c>
      <c r="AN202" s="3">
        <v>1</v>
      </c>
      <c r="AO202" s="3">
        <v>1</v>
      </c>
      <c r="AP202" s="4" t="str">
        <f>IF(Table1[[#This Row],[Competence2]]="Empty","1-6","1-3")</f>
        <v>1-3</v>
      </c>
      <c r="AQ202" s="4" t="str">
        <f>IF(Table1[[#This Row],[Competence2]]="Empty","","4-6")</f>
        <v>4-6</v>
      </c>
      <c r="AR202" t="s">
        <v>1435</v>
      </c>
      <c r="AS202" t="s">
        <v>148</v>
      </c>
      <c r="AT202" s="5" t="s">
        <v>1688</v>
      </c>
      <c r="AU202" s="5">
        <v>281</v>
      </c>
      <c r="AV202" s="5" t="s">
        <v>1550</v>
      </c>
      <c r="AW202" s="5"/>
      <c r="AX202" s="5" t="e">
        <f>VLOOKUP(Table1[[#This Row],[Name]],Table3[],1,FALSE)</f>
        <v>#N/A</v>
      </c>
      <c r="AY202" s="5"/>
    </row>
    <row r="203" spans="1:51" hidden="1" x14ac:dyDescent="0.2">
      <c r="A203" s="7" t="s">
        <v>148</v>
      </c>
      <c r="B203" s="1" t="s">
        <v>146</v>
      </c>
      <c r="C203" t="s">
        <v>25</v>
      </c>
      <c r="D203">
        <v>34</v>
      </c>
      <c r="E203">
        <v>20</v>
      </c>
      <c r="F203">
        <v>6</v>
      </c>
      <c r="G203">
        <v>6</v>
      </c>
      <c r="H203">
        <v>12</v>
      </c>
      <c r="I203">
        <v>11</v>
      </c>
      <c r="J203">
        <v>0</v>
      </c>
      <c r="K203" t="s">
        <v>1116</v>
      </c>
      <c r="L203" t="e">
        <f>VLOOKUP(Table1[[#This Row],[Competence1]],[1]!Table3[#Data],2,FALSE)</f>
        <v>#N/A</v>
      </c>
      <c r="M203" t="e">
        <f>VLOOKUP(Table1[[#This Row],[Competence1]],[1]!Table3[#Data],3,FALSE)</f>
        <v>#N/A</v>
      </c>
      <c r="N203" s="1" t="e">
        <f>VLOOKUP(Table1[[#This Row],[Competence1]],[1]!Table3[#Data],4,FALSE)</f>
        <v>#N/A</v>
      </c>
      <c r="O203" t="e">
        <f>VLOOKUP(Table1[[#This Row],[Competence1]],[1]!Table3[#Data],5,FALSE)</f>
        <v>#N/A</v>
      </c>
      <c r="P203" s="5" t="e">
        <f>VLOOKUP(Table1[[#This Row],[Competence1]],[1]!Table3[#Data],6,FALSE)</f>
        <v>#N/A</v>
      </c>
      <c r="Q203" t="s">
        <v>1405</v>
      </c>
      <c r="R203" t="e">
        <f>VLOOKUP(Table1[[#This Row],[Competence2]],[1]!Table3[#Data],2,FALSE)</f>
        <v>#N/A</v>
      </c>
      <c r="S203" t="e">
        <f>VLOOKUP(Table1[[#This Row],[Competence2]],[1]!Table3[#Data],3,FALSE)</f>
        <v>#N/A</v>
      </c>
      <c r="T203" t="e">
        <f>VLOOKUP(Table1[[#This Row],[Competence2]],[1]!Table3[#Data],4,FALSE)</f>
        <v>#N/A</v>
      </c>
      <c r="U203" t="e">
        <f>VLOOKUP(Table1[[#This Row],[Competence2]],[1]!Table3[#Data],5,FALSE)</f>
        <v>#N/A</v>
      </c>
      <c r="V203" s="5" t="e">
        <f>VLOOKUP(Table1[[#This Row],[Competence2]],[1]!Table3[#Data],6,FALSE)</f>
        <v>#N/A</v>
      </c>
      <c r="W203" t="s">
        <v>723</v>
      </c>
      <c r="X203" s="2">
        <v>2</v>
      </c>
      <c r="Y203" s="3" t="s">
        <v>1337</v>
      </c>
      <c r="Z203" s="2">
        <v>0</v>
      </c>
      <c r="AA203" s="3">
        <v>1</v>
      </c>
      <c r="AB203" s="3">
        <v>1</v>
      </c>
      <c r="AC203" s="3">
        <v>1</v>
      </c>
      <c r="AD203" s="2">
        <v>1</v>
      </c>
      <c r="AE203" s="3">
        <v>1</v>
      </c>
      <c r="AF203" s="3">
        <v>1</v>
      </c>
      <c r="AG203" s="3">
        <v>1</v>
      </c>
      <c r="AH203" s="3">
        <v>1</v>
      </c>
      <c r="AI203" s="2">
        <v>2</v>
      </c>
      <c r="AJ203" s="3" t="s">
        <v>1336</v>
      </c>
      <c r="AK203" s="3">
        <v>1</v>
      </c>
      <c r="AL203" s="3">
        <v>1</v>
      </c>
      <c r="AM203" s="2">
        <v>2</v>
      </c>
      <c r="AN203" s="3">
        <v>1</v>
      </c>
      <c r="AO203" s="3">
        <v>1</v>
      </c>
      <c r="AP203" s="4" t="str">
        <f>IF(Table1[[#This Row],[Competence2]]="Empty","1-6","1-3")</f>
        <v>1-3</v>
      </c>
      <c r="AQ203" s="4" t="str">
        <f>IF(Table1[[#This Row],[Competence2]]="Empty","","4-6")</f>
        <v>4-6</v>
      </c>
      <c r="AR203" s="22" t="s">
        <v>2073</v>
      </c>
      <c r="AS203" s="5"/>
      <c r="AT203" s="5" t="s">
        <v>1689</v>
      </c>
      <c r="AU203" s="5">
        <v>282</v>
      </c>
      <c r="AV203" s="5" t="s">
        <v>1550</v>
      </c>
      <c r="AW203" s="5"/>
      <c r="AX203" s="5" t="e">
        <f>VLOOKUP(Table1[[#This Row],[Name]],Table3[],1,FALSE)</f>
        <v>#N/A</v>
      </c>
      <c r="AY203" s="5"/>
    </row>
    <row r="204" spans="1:51" hidden="1" x14ac:dyDescent="0.2">
      <c r="A204" s="7" t="s">
        <v>129</v>
      </c>
      <c r="B204" s="1" t="s">
        <v>23</v>
      </c>
      <c r="C204" t="s">
        <v>70</v>
      </c>
      <c r="D204">
        <v>15</v>
      </c>
      <c r="E204">
        <v>10</v>
      </c>
      <c r="F204">
        <v>4</v>
      </c>
      <c r="G204">
        <v>9</v>
      </c>
      <c r="H204">
        <v>3</v>
      </c>
      <c r="I204">
        <v>3</v>
      </c>
      <c r="J204">
        <v>5</v>
      </c>
      <c r="K204" t="s">
        <v>456</v>
      </c>
      <c r="L204" t="str">
        <f>VLOOKUP(Table1[[#This Row],[Competence1]],[1]!Table3[#Data],2,FALSE)</f>
        <v>Normal</v>
      </c>
      <c r="M204" t="str">
        <f>VLOOKUP(Table1[[#This Row],[Competence1]],[1]!Table3[#Data],3,FALSE)</f>
        <v>Physique</v>
      </c>
      <c r="N204" s="1">
        <f>VLOOKUP(Table1[[#This Row],[Competence1]],[1]!Table3[#Data],4,FALSE)</f>
        <v>4</v>
      </c>
      <c r="O204">
        <f>VLOOKUP(Table1[[#This Row],[Competence1]],[1]!Table3[#Data],5,FALSE)</f>
        <v>6</v>
      </c>
      <c r="P204" s="5" t="str">
        <f>VLOOKUP(Table1[[#This Row],[Competence1]],[1]!Table3[#Data],6,FALSE)</f>
        <v>Lacère l'ennemi avec des griffes acérées pour lui infliger des dégâts.</v>
      </c>
      <c r="Q204" t="s">
        <v>577</v>
      </c>
      <c r="R204" t="str">
        <f>VLOOKUP(Table1[[#This Row],[Competence2]],[1]!Table3[#Data],2,FALSE)</f>
        <v>Normal</v>
      </c>
      <c r="S204" t="str">
        <f>VLOOKUP(Table1[[#This Row],[Competence2]],[1]!Table3[#Data],3,FALSE)</f>
        <v>Statut</v>
      </c>
      <c r="T204">
        <f>VLOOKUP(Table1[[#This Row],[Competence2]],[1]!Table3[#Data],4,FALSE)</f>
        <v>0</v>
      </c>
      <c r="U204">
        <f>VLOOKUP(Table1[[#This Row],[Competence2]],[1]!Table3[#Data],5,FALSE)</f>
        <v>0</v>
      </c>
      <c r="V204" s="5" t="str">
        <f>VLOOKUP(Table1[[#This Row],[Competence2]],[1]!Table3[#Data],6,FALSE)</f>
        <v>Le lanceur contracte tous ses muscles pour augmenter sa Défense. Augmente la defense de 1 niveau.</v>
      </c>
      <c r="W204" t="s">
        <v>705</v>
      </c>
      <c r="X204" s="3">
        <v>1</v>
      </c>
      <c r="Y204" s="3" t="s">
        <v>1336</v>
      </c>
      <c r="Z204" s="2">
        <v>1</v>
      </c>
      <c r="AA204" s="2">
        <v>2</v>
      </c>
      <c r="AB204" s="3">
        <v>0</v>
      </c>
      <c r="AC204" s="2">
        <v>1</v>
      </c>
      <c r="AD204" s="2">
        <v>2</v>
      </c>
      <c r="AE204" s="2">
        <v>2</v>
      </c>
      <c r="AF204" s="2">
        <v>1</v>
      </c>
      <c r="AG204" s="2">
        <v>1</v>
      </c>
      <c r="AH204" s="2">
        <v>1</v>
      </c>
      <c r="AI204" s="3" t="s">
        <v>1336</v>
      </c>
      <c r="AJ204" s="2">
        <v>1</v>
      </c>
      <c r="AK204" s="2">
        <v>1</v>
      </c>
      <c r="AL204" s="3" t="s">
        <v>1336</v>
      </c>
      <c r="AM204" s="2">
        <v>1</v>
      </c>
      <c r="AN204" s="2">
        <v>1</v>
      </c>
      <c r="AO204" s="3">
        <v>2</v>
      </c>
      <c r="AP204" s="4" t="str">
        <f>IF(Table1[[#This Row],[Competence2]]="Empty","1-6","1-3")</f>
        <v>1-3</v>
      </c>
      <c r="AQ204" s="4" t="str">
        <f>IF(Table1[[#This Row],[Competence2]]="Empty","","4-6")</f>
        <v>4-6</v>
      </c>
      <c r="AR204" t="s">
        <v>1435</v>
      </c>
      <c r="AS204" t="s">
        <v>1462</v>
      </c>
      <c r="AT204" s="5" t="s">
        <v>1690</v>
      </c>
      <c r="AU204" s="5">
        <v>290</v>
      </c>
      <c r="AV204" s="5" t="s">
        <v>1029</v>
      </c>
      <c r="AW204" s="5"/>
      <c r="AX204" s="5" t="e">
        <f>VLOOKUP(Table1[[#This Row],[Name]],Table3[],1,FALSE)</f>
        <v>#N/A</v>
      </c>
      <c r="AY204" s="5"/>
    </row>
    <row r="205" spans="1:51" hidden="1" x14ac:dyDescent="0.2">
      <c r="A205" s="7" t="s">
        <v>130</v>
      </c>
      <c r="B205" s="1" t="s">
        <v>23</v>
      </c>
      <c r="C205" t="s">
        <v>30</v>
      </c>
      <c r="D205">
        <v>30</v>
      </c>
      <c r="E205">
        <v>40</v>
      </c>
      <c r="F205">
        <v>9</v>
      </c>
      <c r="G205">
        <v>4</v>
      </c>
      <c r="H205">
        <v>5</v>
      </c>
      <c r="I205">
        <v>5</v>
      </c>
      <c r="J205">
        <v>2</v>
      </c>
      <c r="K205" t="s">
        <v>590</v>
      </c>
      <c r="L205" t="e">
        <f>VLOOKUP(Table1[[#This Row],[Competence1]],[1]!Table3[#Data],2,FALSE)</f>
        <v>#N/A</v>
      </c>
      <c r="M205" t="e">
        <f>VLOOKUP(Table1[[#This Row],[Competence1]],[1]!Table3[#Data],3,FALSE)</f>
        <v>#N/A</v>
      </c>
      <c r="N205" s="1" t="e">
        <f>VLOOKUP(Table1[[#This Row],[Competence1]],[1]!Table3[#Data],4,FALSE)</f>
        <v>#N/A</v>
      </c>
      <c r="O205" t="e">
        <f>VLOOKUP(Table1[[#This Row],[Competence1]],[1]!Table3[#Data],5,FALSE)</f>
        <v>#N/A</v>
      </c>
      <c r="P205" s="5" t="e">
        <f>VLOOKUP(Table1[[#This Row],[Competence1]],[1]!Table3[#Data],6,FALSE)</f>
        <v>#N/A</v>
      </c>
      <c r="Q205" t="s">
        <v>547</v>
      </c>
      <c r="R205" t="str">
        <f>VLOOKUP(Table1[[#This Row],[Competence2]],[1]!Table3[#Data],2,FALSE)</f>
        <v>Normal</v>
      </c>
      <c r="S205" t="str">
        <f>VLOOKUP(Table1[[#This Row],[Competence2]],[1]!Table3[#Data],3,FALSE)</f>
        <v>Statut</v>
      </c>
      <c r="T205">
        <f>VLOOKUP(Table1[[#This Row],[Competence2]],[1]!Table3[#Data],4,FALSE)</f>
        <v>0</v>
      </c>
      <c r="U205">
        <f>VLOOKUP(Table1[[#This Row],[Competence2]],[1]!Table3[#Data],5,FALSE)</f>
        <v>4</v>
      </c>
      <c r="V205" s="5" t="str">
        <f>VLOOKUP(Table1[[#This Row],[Competence2]],[1]!Table3[#Data],6,FALSE)</f>
        <v>Cri strident qui baisse  la Défense de l'ennemi de 2 niveaux.</v>
      </c>
      <c r="W205" t="s">
        <v>706</v>
      </c>
      <c r="X205" s="3">
        <v>1</v>
      </c>
      <c r="Y205" s="3" t="s">
        <v>1337</v>
      </c>
      <c r="Z205" s="2">
        <v>1</v>
      </c>
      <c r="AA205" s="2">
        <v>1</v>
      </c>
      <c r="AB205" s="3">
        <v>2</v>
      </c>
      <c r="AC205" s="2">
        <v>1</v>
      </c>
      <c r="AD205" s="2">
        <v>2</v>
      </c>
      <c r="AE205" s="2">
        <v>2</v>
      </c>
      <c r="AF205" s="3" t="s">
        <v>1336</v>
      </c>
      <c r="AG205" s="2">
        <v>1</v>
      </c>
      <c r="AH205" s="3" t="s">
        <v>1337</v>
      </c>
      <c r="AI205" s="2">
        <v>1</v>
      </c>
      <c r="AJ205" s="2">
        <v>1</v>
      </c>
      <c r="AK205" s="2">
        <v>4</v>
      </c>
      <c r="AL205" s="2">
        <v>0</v>
      </c>
      <c r="AM205" s="2">
        <v>1</v>
      </c>
      <c r="AN205" s="2">
        <v>1</v>
      </c>
      <c r="AO205" s="3">
        <v>2</v>
      </c>
      <c r="AP205" s="4" t="str">
        <f>IF(Table1[[#This Row],[Competence2]]="Empty","1-6","1-3")</f>
        <v>1-3</v>
      </c>
      <c r="AQ205" s="4" t="str">
        <f>IF(Table1[[#This Row],[Competence2]]="Empty","","4-6")</f>
        <v>4-6</v>
      </c>
      <c r="AR205" s="22" t="s">
        <v>2073</v>
      </c>
      <c r="AS205" s="5"/>
      <c r="AT205" s="5" t="s">
        <v>1691</v>
      </c>
      <c r="AU205" s="5">
        <v>291</v>
      </c>
      <c r="AV205" s="5" t="s">
        <v>1006</v>
      </c>
      <c r="AW205" s="5"/>
      <c r="AX205" s="5" t="e">
        <f>VLOOKUP(Table1[[#This Row],[Name]],Table3[],1,FALSE)</f>
        <v>#N/A</v>
      </c>
      <c r="AY205" s="5"/>
    </row>
    <row r="206" spans="1:51" hidden="1" x14ac:dyDescent="0.2">
      <c r="A206" s="7" t="s">
        <v>131</v>
      </c>
      <c r="B206" s="1" t="s">
        <v>23</v>
      </c>
      <c r="C206" t="s">
        <v>105</v>
      </c>
      <c r="D206">
        <v>0</v>
      </c>
      <c r="E206">
        <v>10</v>
      </c>
      <c r="F206">
        <v>9</v>
      </c>
      <c r="G206">
        <v>4</v>
      </c>
      <c r="H206">
        <v>3</v>
      </c>
      <c r="I206">
        <v>3</v>
      </c>
      <c r="J206">
        <v>0</v>
      </c>
      <c r="K206" t="s">
        <v>456</v>
      </c>
      <c r="L206" t="str">
        <f>VLOOKUP(Table1[[#This Row],[Competence1]],[1]!Table3[#Data],2,FALSE)</f>
        <v>Normal</v>
      </c>
      <c r="M206" t="str">
        <f>VLOOKUP(Table1[[#This Row],[Competence1]],[1]!Table3[#Data],3,FALSE)</f>
        <v>Physique</v>
      </c>
      <c r="N206" s="1">
        <f>VLOOKUP(Table1[[#This Row],[Competence1]],[1]!Table3[#Data],4,FALSE)</f>
        <v>4</v>
      </c>
      <c r="O206">
        <f>VLOOKUP(Table1[[#This Row],[Competence1]],[1]!Table3[#Data],5,FALSE)</f>
        <v>6</v>
      </c>
      <c r="P206" s="5" t="str">
        <f>VLOOKUP(Table1[[#This Row],[Competence1]],[1]!Table3[#Data],6,FALSE)</f>
        <v>Lacère l'ennemi avec des griffes acérées pour lui infliger des dégâts.</v>
      </c>
      <c r="Q206" t="s">
        <v>577</v>
      </c>
      <c r="R206" t="str">
        <f>VLOOKUP(Table1[[#This Row],[Competence2]],[1]!Table3[#Data],2,FALSE)</f>
        <v>Normal</v>
      </c>
      <c r="S206" t="str">
        <f>VLOOKUP(Table1[[#This Row],[Competence2]],[1]!Table3[#Data],3,FALSE)</f>
        <v>Statut</v>
      </c>
      <c r="T206">
        <f>VLOOKUP(Table1[[#This Row],[Competence2]],[1]!Table3[#Data],4,FALSE)</f>
        <v>0</v>
      </c>
      <c r="U206">
        <f>VLOOKUP(Table1[[#This Row],[Competence2]],[1]!Table3[#Data],5,FALSE)</f>
        <v>0</v>
      </c>
      <c r="V206" s="5" t="str">
        <f>VLOOKUP(Table1[[#This Row],[Competence2]],[1]!Table3[#Data],6,FALSE)</f>
        <v>Le lanceur contracte tous ses muscles pour augmenter sa Défense. Augmente la defense de 1 niveau.</v>
      </c>
      <c r="W206" t="s">
        <v>707</v>
      </c>
      <c r="X206" s="2">
        <v>1</v>
      </c>
      <c r="Y206" s="3">
        <v>0</v>
      </c>
      <c r="Z206" s="2">
        <v>1</v>
      </c>
      <c r="AA206" s="3">
        <v>1</v>
      </c>
      <c r="AB206" s="3">
        <v>1</v>
      </c>
      <c r="AC206" s="3">
        <v>1</v>
      </c>
      <c r="AD206" s="2">
        <v>2</v>
      </c>
      <c r="AE206" s="2">
        <v>1</v>
      </c>
      <c r="AF206" s="3" t="s">
        <v>1336</v>
      </c>
      <c r="AG206" s="2">
        <v>0</v>
      </c>
      <c r="AH206" s="3" t="s">
        <v>1336</v>
      </c>
      <c r="AI206" s="3" t="s">
        <v>1336</v>
      </c>
      <c r="AJ206" s="2">
        <v>1</v>
      </c>
      <c r="AK206" s="2">
        <v>2</v>
      </c>
      <c r="AL206" s="3" t="s">
        <v>1336</v>
      </c>
      <c r="AM206" s="2">
        <v>2</v>
      </c>
      <c r="AN206" s="2">
        <v>2</v>
      </c>
      <c r="AO206" s="2">
        <v>2</v>
      </c>
      <c r="AP206" s="4" t="str">
        <f>IF(Table1[[#This Row],[Competence2]]="Empty","1-6","1-3")</f>
        <v>1-3</v>
      </c>
      <c r="AQ206" s="4" t="str">
        <f>IF(Table1[[#This Row],[Competence2]]="Empty","","4-6")</f>
        <v>4-6</v>
      </c>
      <c r="AR206" s="22" t="s">
        <v>2073</v>
      </c>
      <c r="AS206"/>
      <c r="AT206" s="5" t="s">
        <v>1692</v>
      </c>
      <c r="AU206" s="5">
        <v>292</v>
      </c>
      <c r="AV206" s="5" t="s">
        <v>1030</v>
      </c>
      <c r="AW206" s="5"/>
      <c r="AX206" s="5" t="e">
        <f>VLOOKUP(Table1[[#This Row],[Name]],Table3[],1,FALSE)</f>
        <v>#N/A</v>
      </c>
      <c r="AY206" s="5"/>
    </row>
    <row r="207" spans="1:51" hidden="1" x14ac:dyDescent="0.2">
      <c r="A207" s="7" t="s">
        <v>320</v>
      </c>
      <c r="B207" s="1" t="s">
        <v>105</v>
      </c>
      <c r="C207" t="s">
        <v>48</v>
      </c>
      <c r="D207">
        <v>25</v>
      </c>
      <c r="E207">
        <v>12</v>
      </c>
      <c r="F207">
        <v>7</v>
      </c>
      <c r="G207">
        <v>7</v>
      </c>
      <c r="H207">
        <v>6</v>
      </c>
      <c r="I207">
        <v>6</v>
      </c>
      <c r="J207">
        <v>0</v>
      </c>
      <c r="K207" t="s">
        <v>1346</v>
      </c>
      <c r="L207" t="str">
        <f>VLOOKUP(Table1[[#This Row],[Competence1]],[1]!Table3[#Data],2,FALSE)</f>
        <v>Normal</v>
      </c>
      <c r="M207" t="str">
        <f>VLOOKUP(Table1[[#This Row],[Competence1]],[1]!Table3[#Data],3,FALSE)</f>
        <v>Statut</v>
      </c>
      <c r="N207" s="1">
        <f>VLOOKUP(Table1[[#This Row],[Competence1]],[1]!Table3[#Data],4,FALSE)</f>
        <v>0</v>
      </c>
      <c r="O207">
        <f>VLOOKUP(Table1[[#This Row],[Competence1]],[1]!Table3[#Data],5,FALSE)</f>
        <v>6</v>
      </c>
      <c r="P207" s="5" t="str">
        <f>VLOOKUP(Table1[[#This Row],[Competence1]],[1]!Table3[#Data],6,FALSE)</f>
        <v>Le lanceur fait les gros yeux à l'ennemi pour l'intimider et baisser sa Défense de 1 niveau.</v>
      </c>
      <c r="Q207" t="s">
        <v>456</v>
      </c>
      <c r="R207" t="str">
        <f>VLOOKUP(Table1[[#This Row],[Competence2]],[1]!Table3[#Data],2,FALSE)</f>
        <v>Normal</v>
      </c>
      <c r="S207" t="str">
        <f>VLOOKUP(Table1[[#This Row],[Competence2]],[1]!Table3[#Data],3,FALSE)</f>
        <v>Physique</v>
      </c>
      <c r="T207">
        <f>VLOOKUP(Table1[[#This Row],[Competence2]],[1]!Table3[#Data],4,FALSE)</f>
        <v>4</v>
      </c>
      <c r="U207">
        <f>VLOOKUP(Table1[[#This Row],[Competence2]],[1]!Table3[#Data],5,FALSE)</f>
        <v>6</v>
      </c>
      <c r="V207" s="5" t="str">
        <f>VLOOKUP(Table1[[#This Row],[Competence2]],[1]!Table3[#Data],6,FALSE)</f>
        <v>Lacère l'ennemi avec des griffes acérées pour lui infliger des dégâts.</v>
      </c>
      <c r="W207" t="s">
        <v>894</v>
      </c>
      <c r="X207" s="3">
        <v>1</v>
      </c>
      <c r="Y207" s="2">
        <v>0</v>
      </c>
      <c r="Z207" s="2">
        <v>1</v>
      </c>
      <c r="AA207" s="3">
        <v>1</v>
      </c>
      <c r="AB207" s="2">
        <v>1</v>
      </c>
      <c r="AC207" s="2">
        <v>2</v>
      </c>
      <c r="AD207" s="3">
        <v>1</v>
      </c>
      <c r="AE207" s="3">
        <v>1</v>
      </c>
      <c r="AF207" s="2">
        <v>1</v>
      </c>
      <c r="AG207" s="2">
        <v>0</v>
      </c>
      <c r="AH207" s="2">
        <v>1</v>
      </c>
      <c r="AI207" s="3" t="s">
        <v>1336</v>
      </c>
      <c r="AJ207" s="2">
        <v>0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4" t="str">
        <f>IF(Table1[[#This Row],[Competence2]]="Empty","1-6","1-3")</f>
        <v>1-3</v>
      </c>
      <c r="AQ207" s="4" t="str">
        <f>IF(Table1[[#This Row],[Competence2]]="Empty","","4-6")</f>
        <v>4-6</v>
      </c>
      <c r="AR207" s="22" t="s">
        <v>2073</v>
      </c>
      <c r="AS207" t="s">
        <v>321</v>
      </c>
      <c r="AT207" s="5" t="s">
        <v>1693</v>
      </c>
      <c r="AU207" s="5">
        <v>302</v>
      </c>
      <c r="AV207" s="5" t="s">
        <v>1694</v>
      </c>
      <c r="AW207" s="5"/>
      <c r="AX207" s="5" t="e">
        <f>VLOOKUP(Table1[[#This Row],[Name]],Table3[],1,FALSE)</f>
        <v>#N/A</v>
      </c>
      <c r="AY207" s="5"/>
    </row>
    <row r="208" spans="1:51" hidden="1" x14ac:dyDescent="0.2">
      <c r="A208" s="7" t="s">
        <v>321</v>
      </c>
      <c r="B208" s="1" t="s">
        <v>41</v>
      </c>
      <c r="C208" t="s">
        <v>146</v>
      </c>
      <c r="D208">
        <v>25</v>
      </c>
      <c r="E208">
        <v>12</v>
      </c>
      <c r="F208">
        <v>8</v>
      </c>
      <c r="G208">
        <v>8</v>
      </c>
      <c r="H208">
        <v>5</v>
      </c>
      <c r="I208">
        <v>5</v>
      </c>
      <c r="J208">
        <v>0</v>
      </c>
      <c r="K208" t="s">
        <v>1506</v>
      </c>
      <c r="L208" t="e">
        <f>VLOOKUP(Table1[[#This Row],[Competence1]],[1]!Table3[#Data],2,FALSE)</f>
        <v>#N/A</v>
      </c>
      <c r="M208" t="e">
        <f>VLOOKUP(Table1[[#This Row],[Competence1]],[1]!Table3[#Data],3,FALSE)</f>
        <v>#N/A</v>
      </c>
      <c r="N208" s="1" t="e">
        <f>VLOOKUP(Table1[[#This Row],[Competence1]],[1]!Table3[#Data],4,FALSE)</f>
        <v>#N/A</v>
      </c>
      <c r="O208" t="e">
        <f>VLOOKUP(Table1[[#This Row],[Competence1]],[1]!Table3[#Data],5,FALSE)</f>
        <v>#N/A</v>
      </c>
      <c r="P208" s="5" t="e">
        <f>VLOOKUP(Table1[[#This Row],[Competence1]],[1]!Table3[#Data],6,FALSE)</f>
        <v>#N/A</v>
      </c>
      <c r="Q208" t="s">
        <v>1623</v>
      </c>
      <c r="R208" t="str">
        <f>VLOOKUP(Table1[[#This Row],[Competence2]],[1]!Table3[#Data],2,FALSE)</f>
        <v>Acier</v>
      </c>
      <c r="S208" t="str">
        <f>VLOOKUP(Table1[[#This Row],[Competence2]],[1]!Table3[#Data],3,FALSE)</f>
        <v>Physique</v>
      </c>
      <c r="T208">
        <f>VLOOKUP(Table1[[#This Row],[Competence2]],[1]!Table3[#Data],4,FALSE)</f>
        <v>8</v>
      </c>
      <c r="U208">
        <f>VLOOKUP(Table1[[#This Row],[Competence2]],[1]!Table3[#Data],5,FALSE)</f>
        <v>6</v>
      </c>
      <c r="V208" s="5" t="str">
        <f>VLOOKUP(Table1[[#This Row],[Competence2]],[1]!Table3[#Data],6,FALSE)</f>
        <v>Tête de Fer inflige des dégâts et apeure avec une precision de 2 empechant l'adversaire d'attaquer ce tour.</v>
      </c>
      <c r="W208" t="s">
        <v>895</v>
      </c>
      <c r="X208" s="3">
        <v>1</v>
      </c>
      <c r="Y208" s="2">
        <v>1</v>
      </c>
      <c r="Z208" s="2">
        <v>0</v>
      </c>
      <c r="AA208" s="3">
        <v>1</v>
      </c>
      <c r="AB208" s="2">
        <v>1</v>
      </c>
      <c r="AC208" s="3" t="s">
        <v>1336</v>
      </c>
      <c r="AD208" s="3">
        <v>2</v>
      </c>
      <c r="AE208" s="3" t="s">
        <v>1336</v>
      </c>
      <c r="AF208" s="3" t="s">
        <v>1337</v>
      </c>
      <c r="AG208" s="3" t="s">
        <v>1336</v>
      </c>
      <c r="AH208" s="3" t="s">
        <v>1336</v>
      </c>
      <c r="AI208" s="2">
        <v>0</v>
      </c>
      <c r="AJ208" s="3" t="s">
        <v>1336</v>
      </c>
      <c r="AK208" s="3" t="s">
        <v>1336</v>
      </c>
      <c r="AL208" s="2">
        <v>2</v>
      </c>
      <c r="AM208" s="2">
        <v>1</v>
      </c>
      <c r="AN208" s="3" t="s">
        <v>1336</v>
      </c>
      <c r="AO208" s="3" t="s">
        <v>1336</v>
      </c>
      <c r="AP208" s="4" t="str">
        <f>IF(Table1[[#This Row],[Competence2]]="Empty","1-6","1-3")</f>
        <v>1-3</v>
      </c>
      <c r="AQ208" s="4" t="str">
        <f>IF(Table1[[#This Row],[Competence2]]="Empty","","4-6")</f>
        <v>4-6</v>
      </c>
      <c r="AR208" s="22" t="s">
        <v>2073</v>
      </c>
      <c r="AS208" s="5"/>
      <c r="AT208" s="5" t="s">
        <v>1695</v>
      </c>
      <c r="AU208" s="5">
        <v>303</v>
      </c>
      <c r="AV208" s="5" t="s">
        <v>1074</v>
      </c>
      <c r="AW208" s="5"/>
      <c r="AX208" s="5" t="e">
        <f>VLOOKUP(Table1[[#This Row],[Name]],Table3[],1,FALSE)</f>
        <v>#N/A</v>
      </c>
      <c r="AY208" s="5"/>
    </row>
    <row r="209" spans="1:51" hidden="1" x14ac:dyDescent="0.2">
      <c r="A209" s="7" t="s">
        <v>88</v>
      </c>
      <c r="B209" s="1" t="s">
        <v>33</v>
      </c>
      <c r="C209" t="s">
        <v>33</v>
      </c>
      <c r="D209">
        <v>20</v>
      </c>
      <c r="E209">
        <v>16</v>
      </c>
      <c r="F209">
        <v>4</v>
      </c>
      <c r="G209">
        <v>4</v>
      </c>
      <c r="H209">
        <v>6</v>
      </c>
      <c r="I209">
        <v>4</v>
      </c>
      <c r="J209">
        <v>2</v>
      </c>
      <c r="K209" t="s">
        <v>584</v>
      </c>
      <c r="L209" t="str">
        <f>VLOOKUP(Table1[[#This Row],[Competence1]],[1]!Table3[#Data],2,FALSE)</f>
        <v>Normal</v>
      </c>
      <c r="M209" t="str">
        <f>VLOOKUP(Table1[[#This Row],[Competence1]],[1]!Table3[#Data],3,FALSE)</f>
        <v>Physique</v>
      </c>
      <c r="N209" s="1">
        <f>VLOOKUP(Table1[[#This Row],[Competence1]],[1]!Table3[#Data],4,FALSE)</f>
        <v>4</v>
      </c>
      <c r="O209">
        <f>VLOOKUP(Table1[[#This Row],[Competence1]],[1]!Table3[#Data],5,FALSE)</f>
        <v>6</v>
      </c>
      <c r="P209" s="5" t="str">
        <f>VLOOKUP(Table1[[#This Row],[Competence1]],[1]!Table3[#Data],6,FALSE)</f>
        <v>Le lanceur charge l'ennemi et le percute de tout son poids.</v>
      </c>
      <c r="Q209" t="s">
        <v>1375</v>
      </c>
      <c r="R209" t="str">
        <f>VLOOKUP(Table1[[#This Row],[Competence2]],[1]!Table3[#Data],2,FALSE)</f>
        <v>Electrik</v>
      </c>
      <c r="S209" t="str">
        <f>VLOOKUP(Table1[[#This Row],[Competence2]],[1]!Table3[#Data],3,FALSE)</f>
        <v>Statut</v>
      </c>
      <c r="T209">
        <f>VLOOKUP(Table1[[#This Row],[Competence2]],[1]!Table3[#Data],4,FALSE)</f>
        <v>0</v>
      </c>
      <c r="U209">
        <f>VLOOKUP(Table1[[#This Row],[Competence2]],[1]!Table3[#Data],5,FALSE)</f>
        <v>5</v>
      </c>
      <c r="V209" s="5" t="str">
        <f>VLOOKUP(Table1[[#This Row],[Competence2]],[1]!Table3[#Data],6,FALSE)</f>
        <v>Un faible choc électrique frappe l’ennemi. Paralyse. La paralysie empeche d'attaquer sur 1-2.</v>
      </c>
      <c r="W209" t="s">
        <v>667</v>
      </c>
      <c r="X209" s="3" t="s">
        <v>1336</v>
      </c>
      <c r="Y209" s="2">
        <v>1</v>
      </c>
      <c r="Z209" s="2">
        <v>1</v>
      </c>
      <c r="AA209" s="2">
        <v>1</v>
      </c>
      <c r="AB209" s="3" t="s">
        <v>1336</v>
      </c>
      <c r="AC209" s="3">
        <v>1</v>
      </c>
      <c r="AD209" s="3">
        <v>1</v>
      </c>
      <c r="AE209" s="3">
        <v>1</v>
      </c>
      <c r="AF209" s="3">
        <v>1</v>
      </c>
      <c r="AG209" s="2">
        <v>1</v>
      </c>
      <c r="AH209" s="3">
        <v>1</v>
      </c>
      <c r="AI209" s="2">
        <v>1</v>
      </c>
      <c r="AJ209" s="2">
        <v>1</v>
      </c>
      <c r="AK209" s="2">
        <v>1</v>
      </c>
      <c r="AL209" s="2">
        <v>2</v>
      </c>
      <c r="AM209" s="2">
        <v>1</v>
      </c>
      <c r="AN209" s="2">
        <v>1</v>
      </c>
      <c r="AO209" s="3" t="s">
        <v>1336</v>
      </c>
      <c r="AP209" s="4" t="str">
        <f>IF(Table1[[#This Row],[Competence2]]="Empty","1-6","1-3")</f>
        <v>1-3</v>
      </c>
      <c r="AQ209" s="4" t="str">
        <f>IF(Table1[[#This Row],[Competence2]]="Empty","","4-6")</f>
        <v>4-6</v>
      </c>
      <c r="AR209" s="22" t="s">
        <v>2073</v>
      </c>
      <c r="AS209" t="s">
        <v>89</v>
      </c>
      <c r="AT209" s="5" t="s">
        <v>1696</v>
      </c>
      <c r="AU209" s="5">
        <v>309</v>
      </c>
      <c r="AV209" s="5" t="s">
        <v>1488</v>
      </c>
      <c r="AW209" s="5"/>
      <c r="AX209" s="5" t="e">
        <f>VLOOKUP(Table1[[#This Row],[Name]],Table3[],1,FALSE)</f>
        <v>#N/A</v>
      </c>
      <c r="AY209" s="5"/>
    </row>
    <row r="210" spans="1:51" hidden="1" x14ac:dyDescent="0.2">
      <c r="A210" s="7" t="s">
        <v>89</v>
      </c>
      <c r="B210" s="1" t="s">
        <v>33</v>
      </c>
      <c r="C210" t="s">
        <v>33</v>
      </c>
      <c r="D210">
        <v>35</v>
      </c>
      <c r="E210">
        <v>26</v>
      </c>
      <c r="F210">
        <v>7</v>
      </c>
      <c r="G210">
        <v>6</v>
      </c>
      <c r="H210">
        <v>10</v>
      </c>
      <c r="I210">
        <v>6</v>
      </c>
      <c r="J210">
        <v>0</v>
      </c>
      <c r="K210" t="s">
        <v>1398</v>
      </c>
      <c r="L210" t="e">
        <f>VLOOKUP(Table1[[#This Row],[Competence1]],[1]!Table3[#Data],2,FALSE)</f>
        <v>#N/A</v>
      </c>
      <c r="M210" t="e">
        <f>VLOOKUP(Table1[[#This Row],[Competence1]],[1]!Table3[#Data],3,FALSE)</f>
        <v>#N/A</v>
      </c>
      <c r="N210" s="1" t="e">
        <f>VLOOKUP(Table1[[#This Row],[Competence1]],[1]!Table3[#Data],4,FALSE)</f>
        <v>#N/A</v>
      </c>
      <c r="O210" t="e">
        <f>VLOOKUP(Table1[[#This Row],[Competence1]],[1]!Table3[#Data],5,FALSE)</f>
        <v>#N/A</v>
      </c>
      <c r="P210" s="5" t="e">
        <f>VLOOKUP(Table1[[#This Row],[Competence1]],[1]!Table3[#Data],6,FALSE)</f>
        <v>#N/A</v>
      </c>
      <c r="Q210" t="s">
        <v>549</v>
      </c>
      <c r="R210" t="e">
        <f>VLOOKUP(Table1[[#This Row],[Competence2]],[1]!Table3[#Data],2,FALSE)</f>
        <v>#N/A</v>
      </c>
      <c r="S210" t="e">
        <f>VLOOKUP(Table1[[#This Row],[Competence2]],[1]!Table3[#Data],3,FALSE)</f>
        <v>#N/A</v>
      </c>
      <c r="T210" t="e">
        <f>VLOOKUP(Table1[[#This Row],[Competence2]],[1]!Table3[#Data],4,FALSE)</f>
        <v>#N/A</v>
      </c>
      <c r="U210" t="e">
        <f>VLOOKUP(Table1[[#This Row],[Competence2]],[1]!Table3[#Data],5,FALSE)</f>
        <v>#N/A</v>
      </c>
      <c r="V210" s="5" t="e">
        <f>VLOOKUP(Table1[[#This Row],[Competence2]],[1]!Table3[#Data],6,FALSE)</f>
        <v>#N/A</v>
      </c>
      <c r="W210" t="s">
        <v>668</v>
      </c>
      <c r="X210" s="3" t="s">
        <v>1336</v>
      </c>
      <c r="Y210" s="2">
        <v>1</v>
      </c>
      <c r="Z210" s="2">
        <v>1</v>
      </c>
      <c r="AA210" s="2">
        <v>1</v>
      </c>
      <c r="AB210" s="3" t="s">
        <v>1336</v>
      </c>
      <c r="AC210" s="2">
        <v>1</v>
      </c>
      <c r="AD210" s="3">
        <v>1</v>
      </c>
      <c r="AE210" s="2">
        <v>1</v>
      </c>
      <c r="AF210" s="2">
        <v>1</v>
      </c>
      <c r="AG210" s="2">
        <v>1</v>
      </c>
      <c r="AH210" s="2">
        <v>1</v>
      </c>
      <c r="AI210" s="3">
        <v>1</v>
      </c>
      <c r="AJ210" s="2">
        <v>1</v>
      </c>
      <c r="AK210" s="3">
        <v>1</v>
      </c>
      <c r="AL210" s="2">
        <v>2</v>
      </c>
      <c r="AM210" s="2">
        <v>1</v>
      </c>
      <c r="AN210" s="2">
        <v>1</v>
      </c>
      <c r="AO210" s="3" t="s">
        <v>1336</v>
      </c>
      <c r="AP210" s="4" t="str">
        <f>IF(Table1[[#This Row],[Competence2]]="Empty","1-6","1-3")</f>
        <v>1-3</v>
      </c>
      <c r="AQ210" s="4" t="str">
        <f>IF(Table1[[#This Row],[Competence2]]="Empty","","4-6")</f>
        <v>4-6</v>
      </c>
      <c r="AR210" s="22" t="s">
        <v>2073</v>
      </c>
      <c r="AS210" s="5"/>
      <c r="AT210" s="5" t="s">
        <v>1697</v>
      </c>
      <c r="AU210" s="5">
        <v>310</v>
      </c>
      <c r="AV210" s="5" t="s">
        <v>1488</v>
      </c>
      <c r="AW210" s="5"/>
      <c r="AX210" s="5" t="e">
        <f>VLOOKUP(Table1[[#This Row],[Name]],Table3[],1,FALSE)</f>
        <v>#N/A</v>
      </c>
      <c r="AY210" s="5"/>
    </row>
    <row r="211" spans="1:51" hidden="1" x14ac:dyDescent="0.2">
      <c r="A211" s="7" t="s">
        <v>82</v>
      </c>
      <c r="B211" s="1" t="s">
        <v>11</v>
      </c>
      <c r="C211" t="s">
        <v>77</v>
      </c>
      <c r="D211">
        <v>25</v>
      </c>
      <c r="E211">
        <v>16</v>
      </c>
      <c r="F211">
        <v>6</v>
      </c>
      <c r="G211">
        <v>4</v>
      </c>
      <c r="H211">
        <v>10</v>
      </c>
      <c r="I211">
        <v>8</v>
      </c>
      <c r="J211">
        <v>3</v>
      </c>
      <c r="K211" t="s">
        <v>445</v>
      </c>
      <c r="L211" t="str">
        <f>VLOOKUP(Table1[[#This Row],[Competence1]],[1]!Table3[#Data],2,FALSE)</f>
        <v>Plante</v>
      </c>
      <c r="M211" t="str">
        <f>VLOOKUP(Table1[[#This Row],[Competence1]],[1]!Table3[#Data],3,FALSE)</f>
        <v>Special</v>
      </c>
      <c r="N211" s="1">
        <f>VLOOKUP(Table1[[#This Row],[Competence1]],[1]!Table3[#Data],4,FALSE)</f>
        <v>2</v>
      </c>
      <c r="O211">
        <f>VLOOKUP(Table1[[#This Row],[Competence1]],[1]!Table3[#Data],5,FALSE)</f>
        <v>6</v>
      </c>
      <c r="P211" s="5" t="str">
        <f>VLOOKUP(Table1[[#This Row],[Competence1]],[1]!Table3[#Data],6,FALSE)</f>
        <v>Une attaque qui convertit 50% des dégâts infligés en PV pour le lanceur.</v>
      </c>
      <c r="Q211" t="s">
        <v>506</v>
      </c>
      <c r="R211" t="str">
        <f>VLOOKUP(Table1[[#This Row],[Competence2]],[1]!Table3[#Data],2,FALSE)</f>
        <v>Normal</v>
      </c>
      <c r="S211" t="str">
        <f>VLOOKUP(Table1[[#This Row],[Competence2]],[1]!Table3[#Data],3,FALSE)</f>
        <v>Statut</v>
      </c>
      <c r="T211">
        <f>VLOOKUP(Table1[[#This Row],[Competence2]],[1]!Table3[#Data],4,FALSE)</f>
        <v>0</v>
      </c>
      <c r="U211">
        <f>VLOOKUP(Table1[[#This Row],[Competence2]],[1]!Table3[#Data],5,FALSE)</f>
        <v>0</v>
      </c>
      <c r="V211" s="5" t="str">
        <f>VLOOKUP(Table1[[#This Row],[Competence2]],[1]!Table3[#Data],6,FALSE)</f>
        <v>Le corps du lanceur se développe. Augmente l'Attaque et l'Attaque Spéciale de 1 niveau</v>
      </c>
      <c r="W211" t="s">
        <v>661</v>
      </c>
      <c r="X211" s="2">
        <v>1</v>
      </c>
      <c r="Y211" s="3" t="s">
        <v>1336</v>
      </c>
      <c r="Z211" s="2">
        <v>1</v>
      </c>
      <c r="AA211" s="3" t="s">
        <v>1336</v>
      </c>
      <c r="AB211" s="3" t="s">
        <v>1336</v>
      </c>
      <c r="AC211" s="3" t="s">
        <v>1336</v>
      </c>
      <c r="AD211" s="3">
        <v>2</v>
      </c>
      <c r="AE211" s="2">
        <v>2</v>
      </c>
      <c r="AF211" s="2">
        <v>1</v>
      </c>
      <c r="AG211" s="2">
        <v>1</v>
      </c>
      <c r="AH211" s="3" t="s">
        <v>1337</v>
      </c>
      <c r="AI211" s="3">
        <v>1</v>
      </c>
      <c r="AJ211" s="2">
        <v>2</v>
      </c>
      <c r="AK211" s="3">
        <v>1</v>
      </c>
      <c r="AL211" s="2">
        <v>1</v>
      </c>
      <c r="AM211" s="2">
        <v>1</v>
      </c>
      <c r="AN211" s="2">
        <v>1</v>
      </c>
      <c r="AO211" s="2">
        <v>2</v>
      </c>
      <c r="AP211" s="4" t="str">
        <f>IF(Table1[[#This Row],[Competence2]]="Empty","1-6","1-3")</f>
        <v>1-3</v>
      </c>
      <c r="AQ211" s="4" t="str">
        <f>IF(Table1[[#This Row],[Competence2]]="Empty","","4-6")</f>
        <v>4-6</v>
      </c>
      <c r="AR211" s="22" t="s">
        <v>2073</v>
      </c>
      <c r="AS211"/>
      <c r="AT211" s="5" t="s">
        <v>1698</v>
      </c>
      <c r="AU211" s="5">
        <v>315</v>
      </c>
      <c r="AV211" s="5" t="s">
        <v>1014</v>
      </c>
      <c r="AW211" s="5"/>
      <c r="AX211" s="5" t="e">
        <f>VLOOKUP(Table1[[#This Row],[Name]],Table3[],1,FALSE)</f>
        <v>#N/A</v>
      </c>
      <c r="AY211" s="5"/>
    </row>
    <row r="212" spans="1:51" hidden="1" x14ac:dyDescent="0.2">
      <c r="A212" s="7" t="s">
        <v>382</v>
      </c>
      <c r="B212" s="1" t="s">
        <v>19</v>
      </c>
      <c r="C212" t="s">
        <v>19</v>
      </c>
      <c r="D212">
        <v>65</v>
      </c>
      <c r="E212">
        <v>15</v>
      </c>
      <c r="F212">
        <v>7</v>
      </c>
      <c r="G212">
        <v>3</v>
      </c>
      <c r="H212">
        <v>7</v>
      </c>
      <c r="I212">
        <v>3</v>
      </c>
      <c r="J212">
        <v>2</v>
      </c>
      <c r="K212" t="s">
        <v>571</v>
      </c>
      <c r="L212" t="str">
        <f>VLOOKUP(Table1[[#This Row],[Competence1]],[1]!Table3[#Data],2,FALSE)</f>
        <v>Normal</v>
      </c>
      <c r="M212" t="str">
        <f>VLOOKUP(Table1[[#This Row],[Competence1]],[1]!Table3[#Data],3,FALSE)</f>
        <v>Statut</v>
      </c>
      <c r="N212" s="1">
        <f>VLOOKUP(Table1[[#This Row],[Competence1]],[1]!Table3[#Data],4,FALSE)</f>
        <v>0</v>
      </c>
      <c r="O212">
        <f>VLOOKUP(Table1[[#This Row],[Competence1]],[1]!Table3[#Data],5,FALSE)</f>
        <v>0</v>
      </c>
      <c r="P212" s="5" t="str">
        <f>VLOOKUP(Table1[[#This Row],[Competence1]],[1]!Table3[#Data],6,FALSE)</f>
        <v>Le lanceur barbote et éclabousse les environs. Cette capacité n’a aucun effet.</v>
      </c>
      <c r="Q212" t="s">
        <v>542</v>
      </c>
      <c r="R212" t="str">
        <f>VLOOKUP(Table1[[#This Row],[Competence2]],[1]!Table3[#Data],2,FALSE)</f>
        <v>Normal</v>
      </c>
      <c r="S212" t="str">
        <f>VLOOKUP(Table1[[#This Row],[Competence2]],[1]!Table3[#Data],3,FALSE)</f>
        <v>Statut</v>
      </c>
      <c r="T212">
        <f>VLOOKUP(Table1[[#This Row],[Competence2]],[1]!Table3[#Data],4,FALSE)</f>
        <v>0</v>
      </c>
      <c r="U212">
        <f>VLOOKUP(Table1[[#This Row],[Competence2]],[1]!Table3[#Data],5,FALSE)</f>
        <v>6</v>
      </c>
      <c r="V212" s="5" t="str">
        <f>VLOOKUP(Table1[[#This Row],[Competence2]],[1]!Table3[#Data],6,FALSE)</f>
        <v>Le lanceur pousse un cri tout mimi pour tromper la vigilance de l'ennemi et baisser son Attaque de 1 niveau.</v>
      </c>
      <c r="W212" t="s">
        <v>956</v>
      </c>
      <c r="X212" s="3" t="s">
        <v>1336</v>
      </c>
      <c r="Y212" s="2">
        <v>1</v>
      </c>
      <c r="Z212" s="2">
        <v>1</v>
      </c>
      <c r="AA212" s="3" t="s">
        <v>1336</v>
      </c>
      <c r="AB212" s="3">
        <v>2</v>
      </c>
      <c r="AC212" s="2">
        <v>1</v>
      </c>
      <c r="AD212" s="3" t="s">
        <v>1336</v>
      </c>
      <c r="AE212" s="3" t="s">
        <v>1336</v>
      </c>
      <c r="AF212" s="2">
        <v>1</v>
      </c>
      <c r="AG212" s="2">
        <v>1</v>
      </c>
      <c r="AH212" s="3">
        <v>2</v>
      </c>
      <c r="AI212" s="3">
        <v>1</v>
      </c>
      <c r="AJ212" s="2">
        <v>1</v>
      </c>
      <c r="AK212" s="3">
        <v>1</v>
      </c>
      <c r="AL212" s="2">
        <v>1</v>
      </c>
      <c r="AM212" s="2">
        <v>1</v>
      </c>
      <c r="AN212" s="2">
        <v>1</v>
      </c>
      <c r="AO212" s="2">
        <v>1</v>
      </c>
      <c r="AP212" s="4" t="str">
        <f>IF(Table1[[#This Row],[Competence2]]="Empty","1-6","1-3")</f>
        <v>1-3</v>
      </c>
      <c r="AQ212" s="4" t="str">
        <f>IF(Table1[[#This Row],[Competence2]]="Empty","","4-6")</f>
        <v>4-6</v>
      </c>
      <c r="AR212" s="22" t="s">
        <v>2073</v>
      </c>
      <c r="AS212" t="s">
        <v>383</v>
      </c>
      <c r="AT212" s="5" t="s">
        <v>1699</v>
      </c>
      <c r="AU212" s="5">
        <v>320</v>
      </c>
      <c r="AV212" s="5" t="s">
        <v>1003</v>
      </c>
      <c r="AW212" s="5"/>
      <c r="AX212" s="5" t="e">
        <f>VLOOKUP(Table1[[#This Row],[Name]],Table3[],1,FALSE)</f>
        <v>#N/A</v>
      </c>
      <c r="AY212" s="5"/>
    </row>
    <row r="213" spans="1:51" hidden="1" x14ac:dyDescent="0.2">
      <c r="A213" s="7" t="s">
        <v>383</v>
      </c>
      <c r="B213" s="1" t="s">
        <v>19</v>
      </c>
      <c r="C213" t="s">
        <v>19</v>
      </c>
      <c r="D213">
        <v>85</v>
      </c>
      <c r="E213">
        <v>15</v>
      </c>
      <c r="F213">
        <v>9</v>
      </c>
      <c r="G213">
        <v>4</v>
      </c>
      <c r="H213">
        <v>9</v>
      </c>
      <c r="I213">
        <v>4</v>
      </c>
      <c r="J213">
        <v>1</v>
      </c>
      <c r="K213" t="s">
        <v>1412</v>
      </c>
      <c r="L213" t="e">
        <f>VLOOKUP(Table1[[#This Row],[Competence1]],[1]!Table3[#Data],2,FALSE)</f>
        <v>#N/A</v>
      </c>
      <c r="M213" t="e">
        <f>VLOOKUP(Table1[[#This Row],[Competence1]],[1]!Table3[#Data],3,FALSE)</f>
        <v>#N/A</v>
      </c>
      <c r="N213" s="1" t="e">
        <f>VLOOKUP(Table1[[#This Row],[Competence1]],[1]!Table3[#Data],4,FALSE)</f>
        <v>#N/A</v>
      </c>
      <c r="O213" t="e">
        <f>VLOOKUP(Table1[[#This Row],[Competence1]],[1]!Table3[#Data],5,FALSE)</f>
        <v>#N/A</v>
      </c>
      <c r="P213" s="5" t="e">
        <f>VLOOKUP(Table1[[#This Row],[Competence1]],[1]!Table3[#Data],6,FALSE)</f>
        <v>#N/A</v>
      </c>
      <c r="Q213" t="s">
        <v>1701</v>
      </c>
      <c r="R213" t="e">
        <f>VLOOKUP(Table1[[#This Row],[Competence2]],[1]!Table3[#Data],2,FALSE)</f>
        <v>#N/A</v>
      </c>
      <c r="S213" t="e">
        <f>VLOOKUP(Table1[[#This Row],[Competence2]],[1]!Table3[#Data],3,FALSE)</f>
        <v>#N/A</v>
      </c>
      <c r="T213" t="e">
        <f>VLOOKUP(Table1[[#This Row],[Competence2]],[1]!Table3[#Data],4,FALSE)</f>
        <v>#N/A</v>
      </c>
      <c r="U213" t="e">
        <f>VLOOKUP(Table1[[#This Row],[Competence2]],[1]!Table3[#Data],5,FALSE)</f>
        <v>#N/A</v>
      </c>
      <c r="V213" s="5" t="e">
        <f>VLOOKUP(Table1[[#This Row],[Competence2]],[1]!Table3[#Data],6,FALSE)</f>
        <v>#N/A</v>
      </c>
      <c r="W213" t="s">
        <v>957</v>
      </c>
      <c r="X213" s="3" t="s">
        <v>1336</v>
      </c>
      <c r="Y213" s="2">
        <v>1</v>
      </c>
      <c r="Z213" s="2">
        <v>1</v>
      </c>
      <c r="AA213" s="3" t="s">
        <v>1336</v>
      </c>
      <c r="AB213" s="2">
        <v>2</v>
      </c>
      <c r="AC213" s="2">
        <v>1</v>
      </c>
      <c r="AD213" s="3" t="s">
        <v>1336</v>
      </c>
      <c r="AE213" s="3" t="s">
        <v>1336</v>
      </c>
      <c r="AF213" s="2">
        <v>1</v>
      </c>
      <c r="AG213" s="3">
        <v>1</v>
      </c>
      <c r="AH213" s="2">
        <v>2</v>
      </c>
      <c r="AI213" s="3">
        <v>1</v>
      </c>
      <c r="AJ213" s="3">
        <v>1</v>
      </c>
      <c r="AK213" s="2">
        <v>1</v>
      </c>
      <c r="AL213" s="2">
        <v>1</v>
      </c>
      <c r="AM213" s="2">
        <v>1</v>
      </c>
      <c r="AN213" s="2">
        <v>1</v>
      </c>
      <c r="AO213" s="3">
        <v>1</v>
      </c>
      <c r="AP213" s="4" t="str">
        <f>IF(Table1[[#This Row],[Competence2]]="Empty","1-6","1-3")</f>
        <v>1-3</v>
      </c>
      <c r="AQ213" s="4" t="str">
        <f>IF(Table1[[#This Row],[Competence2]]="Empty","","4-6")</f>
        <v>4-6</v>
      </c>
      <c r="AR213" s="22" t="s">
        <v>2073</v>
      </c>
      <c r="AS213" s="5"/>
      <c r="AT213" s="5" t="s">
        <v>1700</v>
      </c>
      <c r="AU213" s="5">
        <v>321</v>
      </c>
      <c r="AV213" s="5" t="s">
        <v>1003</v>
      </c>
      <c r="AW213" s="5"/>
      <c r="AX213" s="5" t="e">
        <f>VLOOKUP(Table1[[#This Row],[Name]],Table3[],1,FALSE)</f>
        <v>#N/A</v>
      </c>
      <c r="AY213" s="5"/>
    </row>
    <row r="214" spans="1:51" hidden="1" x14ac:dyDescent="0.2">
      <c r="A214" s="7" t="s">
        <v>326</v>
      </c>
      <c r="B214" s="1" t="s">
        <v>15</v>
      </c>
      <c r="C214" t="s">
        <v>15</v>
      </c>
      <c r="D214">
        <v>35</v>
      </c>
      <c r="E214">
        <v>5</v>
      </c>
      <c r="F214">
        <v>8</v>
      </c>
      <c r="G214">
        <v>14</v>
      </c>
      <c r="H214">
        <v>8</v>
      </c>
      <c r="I214">
        <v>7</v>
      </c>
      <c r="J214">
        <v>1</v>
      </c>
      <c r="K214" t="s">
        <v>1422</v>
      </c>
      <c r="L214" t="str">
        <f>VLOOKUP(Table1[[#This Row],[Competence1]],[1]!Table3[#Data],2,FALSE)</f>
        <v>Feu</v>
      </c>
      <c r="M214" t="str">
        <f>VLOOKUP(Table1[[#This Row],[Competence1]],[1]!Table3[#Data],3,FALSE)</f>
        <v>Special</v>
      </c>
      <c r="N214" s="1">
        <f>VLOOKUP(Table1[[#This Row],[Competence1]],[1]!Table3[#Data],4,FALSE)</f>
        <v>4</v>
      </c>
      <c r="O214">
        <f>VLOOKUP(Table1[[#This Row],[Competence1]],[1]!Table3[#Data],5,FALSE)</f>
        <v>6</v>
      </c>
      <c r="P214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214" t="s">
        <v>1406</v>
      </c>
      <c r="R214" t="str">
        <f>VLOOKUP(Table1[[#This Row],[Competence2]],[1]!Table3[#Data],2,FALSE)</f>
        <v>Poison</v>
      </c>
      <c r="S214" t="str">
        <f>VLOOKUP(Table1[[#This Row],[Competence2]],[1]!Table3[#Data],3,FALSE)</f>
        <v>Special</v>
      </c>
      <c r="T214">
        <f>VLOOKUP(Table1[[#This Row],[Competence2]],[1]!Table3[#Data],4,FALSE)</f>
        <v>3</v>
      </c>
      <c r="U214">
        <f>VLOOKUP(Table1[[#This Row],[Competence2]],[1]!Table3[#Data],5,FALSE)</f>
        <v>2</v>
      </c>
      <c r="V214" s="5" t="str">
        <f>VLOOKUP(Table1[[#This Row],[Competence2]],[1]!Table3[#Data],6,FALSE)</f>
        <v>Inflige des degats et empoisonne avec une precision de 2 lui faisant perdre 6 PV chaque tour.</v>
      </c>
      <c r="W214" t="s">
        <v>900</v>
      </c>
      <c r="X214" s="3" t="s">
        <v>1336</v>
      </c>
      <c r="Y214" s="3">
        <v>1</v>
      </c>
      <c r="Z214" s="2">
        <v>1</v>
      </c>
      <c r="AA214" s="2">
        <v>2</v>
      </c>
      <c r="AB214" s="2">
        <v>1</v>
      </c>
      <c r="AC214" s="3" t="s">
        <v>1336</v>
      </c>
      <c r="AD214" s="3" t="s">
        <v>1336</v>
      </c>
      <c r="AE214" s="3" t="s">
        <v>1336</v>
      </c>
      <c r="AF214" s="3" t="s">
        <v>1336</v>
      </c>
      <c r="AG214" s="3">
        <v>1</v>
      </c>
      <c r="AH214" s="3" t="s">
        <v>1336</v>
      </c>
      <c r="AI214" s="3">
        <v>1</v>
      </c>
      <c r="AJ214" s="3">
        <v>1</v>
      </c>
      <c r="AK214" s="2">
        <v>2</v>
      </c>
      <c r="AL214" s="2">
        <v>2</v>
      </c>
      <c r="AM214" s="2">
        <v>1</v>
      </c>
      <c r="AN214" s="2">
        <v>1</v>
      </c>
      <c r="AO214" s="3">
        <v>1</v>
      </c>
      <c r="AP214" s="4" t="str">
        <f>IF(Table1[[#This Row],[Competence2]]="Empty","1-6","1-3")</f>
        <v>1-3</v>
      </c>
      <c r="AQ214" s="4" t="str">
        <f>IF(Table1[[#This Row],[Competence2]]="Empty","","4-6")</f>
        <v>4-6</v>
      </c>
      <c r="AR214" s="22" t="s">
        <v>2073</v>
      </c>
      <c r="AS214" s="5"/>
      <c r="AT214" s="5" t="s">
        <v>1702</v>
      </c>
      <c r="AU214" s="5">
        <v>324</v>
      </c>
      <c r="AV214" s="5" t="s">
        <v>1002</v>
      </c>
      <c r="AW214" s="5"/>
      <c r="AX214" s="5" t="e">
        <f>VLOOKUP(Table1[[#This Row],[Name]],Table3[],1,FALSE)</f>
        <v>#N/A</v>
      </c>
      <c r="AY214" s="5"/>
    </row>
    <row r="215" spans="1:51" hidden="1" x14ac:dyDescent="0.2">
      <c r="A215" s="7" t="s">
        <v>347</v>
      </c>
      <c r="B215" s="1" t="s">
        <v>70</v>
      </c>
      <c r="C215" t="s">
        <v>70</v>
      </c>
      <c r="D215">
        <v>22</v>
      </c>
      <c r="E215">
        <v>2</v>
      </c>
      <c r="F215">
        <v>10</v>
      </c>
      <c r="G215">
        <v>4</v>
      </c>
      <c r="H215">
        <v>4</v>
      </c>
      <c r="I215">
        <v>4</v>
      </c>
      <c r="J215">
        <v>5</v>
      </c>
      <c r="K215" t="s">
        <v>495</v>
      </c>
      <c r="L215" t="str">
        <f>VLOOKUP(Table1[[#This Row],[Competence1]],[1]!Table3[#Data],2,FALSE)</f>
        <v>Sol</v>
      </c>
      <c r="M215" t="str">
        <f>VLOOKUP(Table1[[#This Row],[Competence1]],[1]!Table3[#Data],3,FALSE)</f>
        <v>Statut</v>
      </c>
      <c r="N215" s="1">
        <f>VLOOKUP(Table1[[#This Row],[Competence1]],[1]!Table3[#Data],4,FALSE)</f>
        <v>0</v>
      </c>
      <c r="O215">
        <f>VLOOKUP(Table1[[#This Row],[Competence1]],[1]!Table3[#Data],5,FALSE)</f>
        <v>6</v>
      </c>
      <c r="P215" s="5" t="str">
        <f>VLOOKUP(Table1[[#This Row],[Competence1]],[1]!Table3[#Data],6,FALSE)</f>
        <v>Lance du sable au visage de l'ennemi pour baisser sa Précision de 1.</v>
      </c>
      <c r="Q215" t="s">
        <v>1115</v>
      </c>
      <c r="R215" t="str">
        <f>VLOOKUP(Table1[[#This Row],[Competence2]],[1]!Table3[#Data],2,FALSE)</f>
        <v>Tenebres</v>
      </c>
      <c r="S215" t="str">
        <f>VLOOKUP(Table1[[#This Row],[Competence2]],[1]!Table3[#Data],3,FALSE)</f>
        <v>Physique</v>
      </c>
      <c r="T215">
        <f>VLOOKUP(Table1[[#This Row],[Competence2]],[1]!Table3[#Data],4,FALSE)</f>
        <v>6</v>
      </c>
      <c r="U215">
        <f>VLOOKUP(Table1[[#This Row],[Competence2]],[1]!Table3[#Data],5,FALSE)</f>
        <v>6</v>
      </c>
      <c r="V215" s="5" t="str">
        <f>VLOOKUP(Table1[[#This Row],[Competence2]],[1]!Table3[#Data],6,FALSE)</f>
        <v>Morsure inflige des dégâts et apeure avec une precision de 2 empechant l'adversaire d'attaquer ce tour.</v>
      </c>
      <c r="W215" t="s">
        <v>921</v>
      </c>
      <c r="X215" s="3">
        <v>1</v>
      </c>
      <c r="Y215" s="2">
        <v>1</v>
      </c>
      <c r="Z215" s="2">
        <v>1</v>
      </c>
      <c r="AA215" s="2">
        <v>2</v>
      </c>
      <c r="AB215" s="2">
        <v>0</v>
      </c>
      <c r="AC215" s="2">
        <v>1</v>
      </c>
      <c r="AD215" s="3">
        <v>1</v>
      </c>
      <c r="AE215" s="2">
        <v>2</v>
      </c>
      <c r="AF215" s="2">
        <v>1</v>
      </c>
      <c r="AG215" s="2">
        <v>1</v>
      </c>
      <c r="AH215" s="2">
        <v>2</v>
      </c>
      <c r="AI215" s="3" t="s">
        <v>1336</v>
      </c>
      <c r="AJ215" s="2">
        <v>1</v>
      </c>
      <c r="AK215" s="3" t="s">
        <v>1336</v>
      </c>
      <c r="AL215" s="2">
        <v>1</v>
      </c>
      <c r="AM215" s="2">
        <v>1</v>
      </c>
      <c r="AN215" s="2">
        <v>1</v>
      </c>
      <c r="AO215" s="2">
        <v>1</v>
      </c>
      <c r="AP215" s="4" t="str">
        <f>IF(Table1[[#This Row],[Competence2]]="Empty","1-6","1-3")</f>
        <v>1-3</v>
      </c>
      <c r="AQ215" s="4" t="str">
        <f>IF(Table1[[#This Row],[Competence2]]="Empty","","4-6")</f>
        <v>4-6</v>
      </c>
      <c r="AR215" s="22" t="s">
        <v>2073</v>
      </c>
      <c r="AS215" s="5"/>
      <c r="AT215" s="5" t="s">
        <v>1703</v>
      </c>
      <c r="AU215" s="5">
        <v>328</v>
      </c>
      <c r="AV215" s="5" t="s">
        <v>1021</v>
      </c>
      <c r="AW215" s="5"/>
      <c r="AX215" s="5" t="e">
        <f>VLOOKUP(Table1[[#This Row],[Name]],Table3[],1,FALSE)</f>
        <v>#N/A</v>
      </c>
      <c r="AY215" s="5"/>
    </row>
    <row r="216" spans="1:51" hidden="1" x14ac:dyDescent="0.2">
      <c r="A216" s="7" t="s">
        <v>348</v>
      </c>
      <c r="B216" s="1" t="s">
        <v>203</v>
      </c>
      <c r="C216" t="s">
        <v>70</v>
      </c>
      <c r="D216">
        <v>25</v>
      </c>
      <c r="E216">
        <v>17</v>
      </c>
      <c r="F216">
        <v>7</v>
      </c>
      <c r="G216">
        <v>5</v>
      </c>
      <c r="H216">
        <v>5</v>
      </c>
      <c r="I216">
        <v>5</v>
      </c>
      <c r="J216">
        <v>2</v>
      </c>
      <c r="K216" t="s">
        <v>501</v>
      </c>
      <c r="L216" t="str">
        <f>VLOOKUP(Table1[[#This Row],[Competence1]],[1]!Table3[#Data],2,FALSE)</f>
        <v>Dragon</v>
      </c>
      <c r="M216" t="str">
        <f>VLOOKUP(Table1[[#This Row],[Competence1]],[1]!Table3[#Data],3,FALSE)</f>
        <v>Special</v>
      </c>
      <c r="N216" s="1">
        <f>VLOOKUP(Table1[[#This Row],[Competence1]],[1]!Table3[#Data],4,FALSE)</f>
        <v>6</v>
      </c>
      <c r="O216">
        <f>VLOOKUP(Table1[[#This Row],[Competence1]],[1]!Table3[#Data],5,FALSE)</f>
        <v>6</v>
      </c>
      <c r="P216" s="5" t="str">
        <f>VLOOKUP(Table1[[#This Row],[Competence1]],[1]!Table3[#Data],6,FALSE)</f>
        <v>Le lanceur souffle fort sur l’ennemi pour lui infliger des dégâts. Paralyse avec une precision de 2. La paralysie empeche d'attaquer sur 1-2.</v>
      </c>
      <c r="Q216" t="s">
        <v>495</v>
      </c>
      <c r="R216" t="str">
        <f>VLOOKUP(Table1[[#This Row],[Competence2]],[1]!Table3[#Data],2,FALSE)</f>
        <v>Sol</v>
      </c>
      <c r="S216" t="str">
        <f>VLOOKUP(Table1[[#This Row],[Competence2]],[1]!Table3[#Data],3,FALSE)</f>
        <v>Statut</v>
      </c>
      <c r="T216">
        <f>VLOOKUP(Table1[[#This Row],[Competence2]],[1]!Table3[#Data],4,FALSE)</f>
        <v>0</v>
      </c>
      <c r="U216">
        <f>VLOOKUP(Table1[[#This Row],[Competence2]],[1]!Table3[#Data],5,FALSE)</f>
        <v>6</v>
      </c>
      <c r="V216" s="5" t="str">
        <f>VLOOKUP(Table1[[#This Row],[Competence2]],[1]!Table3[#Data],6,FALSE)</f>
        <v>Lance du sable au visage de l'ennemi pour baisser sa Précision de 1.</v>
      </c>
      <c r="W216" t="s">
        <v>922</v>
      </c>
      <c r="X216" s="3">
        <v>1</v>
      </c>
      <c r="Y216" s="2">
        <v>1</v>
      </c>
      <c r="Z216" s="2">
        <v>2</v>
      </c>
      <c r="AA216" s="2">
        <v>1</v>
      </c>
      <c r="AB216" s="2">
        <v>0</v>
      </c>
      <c r="AC216" s="2">
        <v>2</v>
      </c>
      <c r="AD216" s="3" t="s">
        <v>1336</v>
      </c>
      <c r="AE216" s="2">
        <v>4</v>
      </c>
      <c r="AF216" s="2">
        <v>1</v>
      </c>
      <c r="AG216" s="2">
        <v>1</v>
      </c>
      <c r="AH216" s="2">
        <v>1</v>
      </c>
      <c r="AI216" s="3" t="s">
        <v>1336</v>
      </c>
      <c r="AJ216" s="2">
        <v>1</v>
      </c>
      <c r="AK216" s="3" t="s">
        <v>1336</v>
      </c>
      <c r="AL216" s="2">
        <v>1</v>
      </c>
      <c r="AM216" s="2">
        <v>1</v>
      </c>
      <c r="AN216" s="2">
        <v>1</v>
      </c>
      <c r="AO216" s="2">
        <v>1</v>
      </c>
      <c r="AP216" s="4" t="str">
        <f>IF(Table1[[#This Row],[Competence2]]="Empty","1-6","1-3")</f>
        <v>1-3</v>
      </c>
      <c r="AQ216" s="4" t="str">
        <f>IF(Table1[[#This Row],[Competence2]]="Empty","","4-6")</f>
        <v>4-6</v>
      </c>
      <c r="AR216" s="22" t="s">
        <v>2073</v>
      </c>
      <c r="AS216" t="s">
        <v>349</v>
      </c>
      <c r="AT216" s="5" t="s">
        <v>1704</v>
      </c>
      <c r="AU216" s="5">
        <v>329</v>
      </c>
      <c r="AV216" s="5" t="s">
        <v>1059</v>
      </c>
      <c r="AW216" s="5"/>
      <c r="AX216" s="5" t="e">
        <f>VLOOKUP(Table1[[#This Row],[Name]],Table3[],1,FALSE)</f>
        <v>#N/A</v>
      </c>
      <c r="AY216" s="5"/>
    </row>
    <row r="217" spans="1:51" hidden="1" x14ac:dyDescent="0.2">
      <c r="A217" s="7" t="s">
        <v>349</v>
      </c>
      <c r="B217" s="1" t="s">
        <v>203</v>
      </c>
      <c r="C217" t="s">
        <v>70</v>
      </c>
      <c r="D217">
        <v>40</v>
      </c>
      <c r="E217">
        <v>25</v>
      </c>
      <c r="F217">
        <v>10</v>
      </c>
      <c r="G217">
        <v>8</v>
      </c>
      <c r="H217">
        <v>8</v>
      </c>
      <c r="I217">
        <v>8</v>
      </c>
      <c r="J217">
        <v>0</v>
      </c>
      <c r="K217" t="s">
        <v>476</v>
      </c>
      <c r="L217" t="str">
        <f>VLOOKUP(Table1[[#This Row],[Competence1]],[1]!Table3[#Data],2,FALSE)</f>
        <v>Dragon</v>
      </c>
      <c r="M217" t="str">
        <f>VLOOKUP(Table1[[#This Row],[Competence1]],[1]!Table3[#Data],3,FALSE)</f>
        <v>Physique</v>
      </c>
      <c r="N217" s="1">
        <f>VLOOKUP(Table1[[#This Row],[Competence1]],[1]!Table3[#Data],4,FALSE)</f>
        <v>8</v>
      </c>
      <c r="O217">
        <f>VLOOKUP(Table1[[#This Row],[Competence1]],[1]!Table3[#Data],5,FALSE)</f>
        <v>6</v>
      </c>
      <c r="P217" s="5" t="str">
        <f>VLOOKUP(Table1[[#This Row],[Competence1]],[1]!Table3[#Data],6,FALSE)</f>
        <v>Le lanceur lacère l'ennemi de ses grandes griffes aiguisées.</v>
      </c>
      <c r="Q217" t="s">
        <v>501</v>
      </c>
      <c r="R217" t="str">
        <f>VLOOKUP(Table1[[#This Row],[Competence2]],[1]!Table3[#Data],2,FALSE)</f>
        <v>Dragon</v>
      </c>
      <c r="S217" t="str">
        <f>VLOOKUP(Table1[[#This Row],[Competence2]],[1]!Table3[#Data],3,FALSE)</f>
        <v>Special</v>
      </c>
      <c r="T217">
        <f>VLOOKUP(Table1[[#This Row],[Competence2]],[1]!Table3[#Data],4,FALSE)</f>
        <v>6</v>
      </c>
      <c r="U217">
        <f>VLOOKUP(Table1[[#This Row],[Competence2]],[1]!Table3[#Data],5,FALSE)</f>
        <v>6</v>
      </c>
      <c r="V217" s="5" t="str">
        <f>VLOOKUP(Table1[[#This Row],[Competence2]],[1]!Table3[#Data],6,FALSE)</f>
        <v>Le lanceur souffle fort sur l’ennemi pour lui infliger des dégâts. Paralyse avec une precision de 2. La paralysie empeche d'attaquer sur 1-2.</v>
      </c>
      <c r="W217" t="s">
        <v>923</v>
      </c>
      <c r="X217" s="3">
        <v>1</v>
      </c>
      <c r="Y217" s="2">
        <v>1</v>
      </c>
      <c r="Z217" s="2">
        <v>2</v>
      </c>
      <c r="AA217" s="3">
        <v>1</v>
      </c>
      <c r="AB217" s="2">
        <v>0</v>
      </c>
      <c r="AC217" s="2">
        <v>2</v>
      </c>
      <c r="AD217" s="3" t="s">
        <v>1336</v>
      </c>
      <c r="AE217" s="3">
        <v>4</v>
      </c>
      <c r="AF217" s="2">
        <v>1</v>
      </c>
      <c r="AG217" s="2">
        <v>1</v>
      </c>
      <c r="AH217" s="2">
        <v>1</v>
      </c>
      <c r="AI217" s="3" t="s">
        <v>1336</v>
      </c>
      <c r="AJ217" s="2">
        <v>1</v>
      </c>
      <c r="AK217" s="3" t="s">
        <v>1336</v>
      </c>
      <c r="AL217" s="2">
        <v>1</v>
      </c>
      <c r="AM217" s="2">
        <v>1</v>
      </c>
      <c r="AN217" s="2">
        <v>1</v>
      </c>
      <c r="AO217" s="2">
        <v>1</v>
      </c>
      <c r="AP217" s="4" t="str">
        <f>IF(Table1[[#This Row],[Competence2]]="Empty","1-6","1-3")</f>
        <v>1-3</v>
      </c>
      <c r="AQ217" s="4" t="str">
        <f>IF(Table1[[#This Row],[Competence2]]="Empty","","4-6")</f>
        <v>4-6</v>
      </c>
      <c r="AR217" s="22" t="s">
        <v>2073</v>
      </c>
      <c r="AS217"/>
      <c r="AT217" s="5" t="s">
        <v>1705</v>
      </c>
      <c r="AU217" s="5">
        <v>330</v>
      </c>
      <c r="AV217" s="5" t="s">
        <v>1059</v>
      </c>
      <c r="AW217" s="5"/>
      <c r="AX217" s="5" t="e">
        <f>VLOOKUP(Table1[[#This Row],[Name]],Table3[],1,FALSE)</f>
        <v>#N/A</v>
      </c>
      <c r="AY217" s="5"/>
    </row>
    <row r="218" spans="1:51" hidden="1" x14ac:dyDescent="0.2">
      <c r="A218" s="7" t="s">
        <v>388</v>
      </c>
      <c r="B218" s="1" t="s">
        <v>25</v>
      </c>
      <c r="C218" t="s">
        <v>63</v>
      </c>
      <c r="D218">
        <v>35</v>
      </c>
      <c r="E218">
        <v>17</v>
      </c>
      <c r="F218">
        <v>5</v>
      </c>
      <c r="G218">
        <v>6</v>
      </c>
      <c r="H218">
        <v>9</v>
      </c>
      <c r="I218">
        <v>8</v>
      </c>
      <c r="J218">
        <v>0</v>
      </c>
      <c r="K218" t="s">
        <v>522</v>
      </c>
      <c r="L218" t="str">
        <f>VLOOKUP(Table1[[#This Row],[Competence1]],[1]!Table3[#Data],2,FALSE)</f>
        <v>Roche</v>
      </c>
      <c r="M218" t="str">
        <f>VLOOKUP(Table1[[#This Row],[Competence1]],[1]!Table3[#Data],3,FALSE)</f>
        <v>Special</v>
      </c>
      <c r="N218" s="1">
        <f>VLOOKUP(Table1[[#This Row],[Competence1]],[1]!Table3[#Data],4,FALSE)</f>
        <v>8</v>
      </c>
      <c r="O218">
        <f>VLOOKUP(Table1[[#This Row],[Competence1]],[1]!Table3[#Data],5,FALSE)</f>
        <v>6</v>
      </c>
      <c r="P218" s="5" t="str">
        <f>VLOOKUP(Table1[[#This Row],[Competence1]],[1]!Table3[#Data],6,FALSE)</f>
        <v>Le lanceur attaque avec un rayon de lumière qui scintille comme s'il était composé de gemmes.</v>
      </c>
      <c r="Q218" t="s">
        <v>544</v>
      </c>
      <c r="R218" t="e">
        <f>VLOOKUP(Table1[[#This Row],[Competence2]],[1]!Table3[#Data],2,FALSE)</f>
        <v>#N/A</v>
      </c>
      <c r="S218" t="e">
        <f>VLOOKUP(Table1[[#This Row],[Competence2]],[1]!Table3[#Data],3,FALSE)</f>
        <v>#N/A</v>
      </c>
      <c r="T218" t="e">
        <f>VLOOKUP(Table1[[#This Row],[Competence2]],[1]!Table3[#Data],4,FALSE)</f>
        <v>#N/A</v>
      </c>
      <c r="U218" t="e">
        <f>VLOOKUP(Table1[[#This Row],[Competence2]],[1]!Table3[#Data],5,FALSE)</f>
        <v>#N/A</v>
      </c>
      <c r="V218" s="5" t="e">
        <f>VLOOKUP(Table1[[#This Row],[Competence2]],[1]!Table3[#Data],6,FALSE)</f>
        <v>#N/A</v>
      </c>
      <c r="W218" t="s">
        <v>962</v>
      </c>
      <c r="X218" s="3">
        <v>2</v>
      </c>
      <c r="Y218" s="2">
        <v>1</v>
      </c>
      <c r="Z218" s="2">
        <v>1</v>
      </c>
      <c r="AA218" s="3">
        <v>2</v>
      </c>
      <c r="AB218" s="2">
        <v>1</v>
      </c>
      <c r="AC218" s="2">
        <v>1</v>
      </c>
      <c r="AD218" s="3" t="s">
        <v>1336</v>
      </c>
      <c r="AE218" s="3">
        <v>1</v>
      </c>
      <c r="AF218" s="2">
        <v>2</v>
      </c>
      <c r="AG218" s="3" t="s">
        <v>1336</v>
      </c>
      <c r="AH218" s="2">
        <v>2</v>
      </c>
      <c r="AI218" s="3" t="s">
        <v>1336</v>
      </c>
      <c r="AJ218" s="3" t="s">
        <v>1336</v>
      </c>
      <c r="AK218" s="2">
        <v>1</v>
      </c>
      <c r="AL218" s="2">
        <v>2</v>
      </c>
      <c r="AM218" s="3">
        <v>2</v>
      </c>
      <c r="AN218" s="3">
        <v>2</v>
      </c>
      <c r="AO218" s="3" t="s">
        <v>1336</v>
      </c>
      <c r="AP218" s="4" t="str">
        <f>IF(Table1[[#This Row],[Competence2]]="Empty","1-6","1-3")</f>
        <v>1-3</v>
      </c>
      <c r="AQ218" s="4" t="str">
        <f>IF(Table1[[#This Row],[Competence2]]="Empty","","4-6")</f>
        <v>4-6</v>
      </c>
      <c r="AR218" s="22" t="s">
        <v>2073</v>
      </c>
      <c r="AS218" s="5"/>
      <c r="AT218" s="5" t="s">
        <v>1706</v>
      </c>
      <c r="AU218" s="5">
        <v>337</v>
      </c>
      <c r="AV218" s="5" t="s">
        <v>1066</v>
      </c>
      <c r="AW218" s="5"/>
      <c r="AX218" s="5" t="e">
        <f>VLOOKUP(Table1[[#This Row],[Name]],Table3[],1,FALSE)</f>
        <v>#N/A</v>
      </c>
      <c r="AY218" s="5"/>
    </row>
    <row r="219" spans="1:51" hidden="1" x14ac:dyDescent="0.2">
      <c r="A219" s="7" t="s">
        <v>389</v>
      </c>
      <c r="B219" s="1" t="s">
        <v>25</v>
      </c>
      <c r="C219" t="s">
        <v>63</v>
      </c>
      <c r="D219">
        <v>35</v>
      </c>
      <c r="E219">
        <v>17</v>
      </c>
      <c r="F219">
        <v>9</v>
      </c>
      <c r="G219">
        <v>8</v>
      </c>
      <c r="H219">
        <v>5</v>
      </c>
      <c r="I219">
        <v>6</v>
      </c>
      <c r="J219">
        <v>0</v>
      </c>
      <c r="K219" t="s">
        <v>512</v>
      </c>
      <c r="L219" t="str">
        <f>VLOOKUP(Table1[[#This Row],[Competence1]],[1]!Table3[#Data],2,FALSE)</f>
        <v>Feu</v>
      </c>
      <c r="M219" t="str">
        <f>VLOOKUP(Table1[[#This Row],[Competence1]],[1]!Table3[#Data],3,FALSE)</f>
        <v>Physique</v>
      </c>
      <c r="N219" s="1">
        <f>VLOOKUP(Table1[[#This Row],[Competence1]],[1]!Table3[#Data],4,FALSE)</f>
        <v>12</v>
      </c>
      <c r="O219">
        <f>VLOOKUP(Table1[[#This Row],[Competence1]],[1]!Table3[#Data],5,FALSE)</f>
        <v>6</v>
      </c>
      <c r="P219" s="5" t="str">
        <f>VLOOKUP(Table1[[#This Row],[Competence1]],[1]!Table3[#Data],6,FALSE)</f>
        <v>Le lanceur s'embrase avant de charger l'ennemi. Le lanceur recoit 1/3 des degats infliges. Brûle l'ennemi avec une precision de 1 qui réduit son attaque de moitié et fait perdre 3 PV par tour.</v>
      </c>
      <c r="Q219" t="s">
        <v>513</v>
      </c>
      <c r="R219" t="str">
        <f>VLOOKUP(Table1[[#This Row],[Competence2]],[1]!Table3[#Data],2,FALSE)</f>
        <v>Psy</v>
      </c>
      <c r="S219" t="str">
        <f>VLOOKUP(Table1[[#This Row],[Competence2]],[1]!Table3[#Data],3,FALSE)</f>
        <v>Special</v>
      </c>
      <c r="T219">
        <f>VLOOKUP(Table1[[#This Row],[Competence2]],[1]!Table3[#Data],4,FALSE)</f>
        <v>5</v>
      </c>
      <c r="U219">
        <f>VLOOKUP(Table1[[#This Row],[Competence2]],[1]!Table3[#Data],5,FALSE)</f>
        <v>6</v>
      </c>
      <c r="V219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19" t="s">
        <v>963</v>
      </c>
      <c r="X219" s="2">
        <v>2</v>
      </c>
      <c r="Y219" s="3">
        <v>1</v>
      </c>
      <c r="Z219" s="2">
        <v>1</v>
      </c>
      <c r="AA219" s="2">
        <v>2</v>
      </c>
      <c r="AB219" s="2">
        <v>1</v>
      </c>
      <c r="AC219" s="2">
        <v>1</v>
      </c>
      <c r="AD219" s="3" t="s">
        <v>1336</v>
      </c>
      <c r="AE219" s="2">
        <v>1</v>
      </c>
      <c r="AF219" s="2">
        <v>2</v>
      </c>
      <c r="AG219" s="3" t="s">
        <v>1336</v>
      </c>
      <c r="AH219" s="2">
        <v>2</v>
      </c>
      <c r="AI219" s="3" t="s">
        <v>1336</v>
      </c>
      <c r="AJ219" s="3" t="s">
        <v>1336</v>
      </c>
      <c r="AK219" s="3">
        <v>1</v>
      </c>
      <c r="AL219" s="2">
        <v>2</v>
      </c>
      <c r="AM219" s="2">
        <v>2</v>
      </c>
      <c r="AN219" s="2">
        <v>2</v>
      </c>
      <c r="AO219" s="3" t="s">
        <v>1336</v>
      </c>
      <c r="AP219" s="4" t="str">
        <f>IF(Table1[[#This Row],[Competence2]]="Empty","1-6","1-3")</f>
        <v>1-3</v>
      </c>
      <c r="AQ219" s="4" t="str">
        <f>IF(Table1[[#This Row],[Competence2]]="Empty","","4-6")</f>
        <v>4-6</v>
      </c>
      <c r="AR219" s="22" t="s">
        <v>2073</v>
      </c>
      <c r="AS219" t="s">
        <v>255</v>
      </c>
      <c r="AT219" s="5" t="s">
        <v>1707</v>
      </c>
      <c r="AU219" s="5">
        <v>338</v>
      </c>
      <c r="AV219" s="5" t="s">
        <v>1066</v>
      </c>
      <c r="AW219" s="5"/>
      <c r="AX219" s="5" t="e">
        <f>VLOOKUP(Table1[[#This Row],[Name]],Table3[],1,FALSE)</f>
        <v>#N/A</v>
      </c>
      <c r="AY219" s="5"/>
    </row>
    <row r="220" spans="1:51" hidden="1" x14ac:dyDescent="0.2">
      <c r="A220" s="7" t="s">
        <v>255</v>
      </c>
      <c r="B220" s="1" t="s">
        <v>19</v>
      </c>
      <c r="C220" t="s">
        <v>70</v>
      </c>
      <c r="D220">
        <v>25</v>
      </c>
      <c r="E220">
        <v>15</v>
      </c>
      <c r="F220">
        <v>4</v>
      </c>
      <c r="G220">
        <v>4</v>
      </c>
      <c r="H220">
        <v>4</v>
      </c>
      <c r="I220">
        <v>4</v>
      </c>
      <c r="J220">
        <v>3</v>
      </c>
      <c r="K220" t="s">
        <v>1355</v>
      </c>
      <c r="L220" t="str">
        <f>VLOOKUP(Table1[[#This Row],[Competence1]],[1]!Table3[#Data],2,FALSE)</f>
        <v>Sol</v>
      </c>
      <c r="M220" t="str">
        <f>VLOOKUP(Table1[[#This Row],[Competence1]],[1]!Table3[#Data],3,FALSE)</f>
        <v>Special</v>
      </c>
      <c r="N220" s="1">
        <f>VLOOKUP(Table1[[#This Row],[Competence1]],[1]!Table3[#Data],4,FALSE)</f>
        <v>2</v>
      </c>
      <c r="O220">
        <f>VLOOKUP(Table1[[#This Row],[Competence1]],[1]!Table3[#Data],5,FALSE)</f>
        <v>6</v>
      </c>
      <c r="P220" s="5" t="str">
        <f>VLOOKUP(Table1[[#This Row],[Competence1]],[1]!Table3[#Data],6,FALSE)</f>
        <v>Le lanceur envoie de la boue au visage de l'ennemi pour infliger des dégâts et baisser sa Précision de 1</v>
      </c>
      <c r="Q220" t="s">
        <v>465</v>
      </c>
      <c r="R220" t="str">
        <f>VLOOKUP(Table1[[#This Row],[Competence2]],[1]!Table3[#Data],2,FALSE)</f>
        <v>Sol</v>
      </c>
      <c r="S220" t="str">
        <f>VLOOKUP(Table1[[#This Row],[Competence2]],[1]!Table3[#Data],3,FALSE)</f>
        <v>Statut</v>
      </c>
      <c r="T220">
        <f>VLOOKUP(Table1[[#This Row],[Competence2]],[1]!Table3[#Data],4,FALSE)</f>
        <v>0</v>
      </c>
      <c r="U220">
        <f>VLOOKUP(Table1[[#This Row],[Competence2]],[1]!Table3[#Data],5,FALSE)</f>
        <v>0</v>
      </c>
      <c r="V220" s="5" t="str">
        <f>VLOOKUP(Table1[[#This Row],[Competence2]],[1]!Table3[#Data],6,FALSE)</f>
        <v>Asperge les alentours de boue. Affaiblit la puissance des attaques de type Électrik de 50% pendant cinq tours.</v>
      </c>
      <c r="W220" t="s">
        <v>829</v>
      </c>
      <c r="X220" s="3" t="s">
        <v>1336</v>
      </c>
      <c r="Y220" s="3">
        <v>1</v>
      </c>
      <c r="Z220" s="2">
        <v>1</v>
      </c>
      <c r="AA220" s="2">
        <v>1</v>
      </c>
      <c r="AB220" s="2">
        <v>0</v>
      </c>
      <c r="AC220" s="2">
        <v>1</v>
      </c>
      <c r="AD220" s="3" t="s">
        <v>1336</v>
      </c>
      <c r="AE220" s="2">
        <v>1</v>
      </c>
      <c r="AF220" s="2">
        <v>1</v>
      </c>
      <c r="AG220" s="2">
        <v>1</v>
      </c>
      <c r="AH220" s="2">
        <v>4</v>
      </c>
      <c r="AI220" s="3" t="s">
        <v>1336</v>
      </c>
      <c r="AJ220" s="3">
        <v>1</v>
      </c>
      <c r="AK220" s="3" t="s">
        <v>1336</v>
      </c>
      <c r="AL220" s="2">
        <v>1</v>
      </c>
      <c r="AM220" s="2">
        <v>1</v>
      </c>
      <c r="AN220" s="2">
        <v>1</v>
      </c>
      <c r="AO220" s="2">
        <v>1</v>
      </c>
      <c r="AP220" s="4" t="str">
        <f>IF(Table1[[#This Row],[Competence2]]="Empty","1-6","1-3")</f>
        <v>1-3</v>
      </c>
      <c r="AQ220" s="4" t="str">
        <f>IF(Table1[[#This Row],[Competence2]]="Empty","","4-6")</f>
        <v>4-6</v>
      </c>
      <c r="AR220" s="5" t="s">
        <v>1444</v>
      </c>
      <c r="AS220" s="5" t="s">
        <v>256</v>
      </c>
      <c r="AT220" s="5" t="s">
        <v>1708</v>
      </c>
      <c r="AU220" s="5">
        <v>339</v>
      </c>
      <c r="AV220" s="5" t="s">
        <v>1028</v>
      </c>
      <c r="AW220" s="5"/>
      <c r="AX220" s="5" t="e">
        <f>VLOOKUP(Table1[[#This Row],[Name]],Table3[],1,FALSE)</f>
        <v>#N/A</v>
      </c>
      <c r="AY220" s="5"/>
    </row>
    <row r="221" spans="1:51" hidden="1" x14ac:dyDescent="0.2">
      <c r="A221" s="7" t="s">
        <v>256</v>
      </c>
      <c r="B221" s="1" t="s">
        <v>19</v>
      </c>
      <c r="C221" t="s">
        <v>70</v>
      </c>
      <c r="D221">
        <v>55</v>
      </c>
      <c r="E221">
        <v>15</v>
      </c>
      <c r="F221">
        <v>7</v>
      </c>
      <c r="G221">
        <v>7</v>
      </c>
      <c r="H221">
        <v>7</v>
      </c>
      <c r="I221">
        <v>7</v>
      </c>
      <c r="J221">
        <v>1</v>
      </c>
      <c r="K221" t="s">
        <v>534</v>
      </c>
      <c r="L221" t="e">
        <f>VLOOKUP(Table1[[#This Row],[Competence1]],[1]!Table3[#Data],2,FALSE)</f>
        <v>#N/A</v>
      </c>
      <c r="M221" t="e">
        <f>VLOOKUP(Table1[[#This Row],[Competence1]],[1]!Table3[#Data],3,FALSE)</f>
        <v>#N/A</v>
      </c>
      <c r="N221" s="1" t="e">
        <f>VLOOKUP(Table1[[#This Row],[Competence1]],[1]!Table3[#Data],4,FALSE)</f>
        <v>#N/A</v>
      </c>
      <c r="O221" t="e">
        <f>VLOOKUP(Table1[[#This Row],[Competence1]],[1]!Table3[#Data],5,FALSE)</f>
        <v>#N/A</v>
      </c>
      <c r="P221" s="5" t="e">
        <f>VLOOKUP(Table1[[#This Row],[Competence1]],[1]!Table3[#Data],6,FALSE)</f>
        <v>#N/A</v>
      </c>
      <c r="Q221" t="s">
        <v>1379</v>
      </c>
      <c r="R221" t="e">
        <f>VLOOKUP(Table1[[#This Row],[Competence2]],[1]!Table3[#Data],2,FALSE)</f>
        <v>#N/A</v>
      </c>
      <c r="S221" t="e">
        <f>VLOOKUP(Table1[[#This Row],[Competence2]],[1]!Table3[#Data],3,FALSE)</f>
        <v>#N/A</v>
      </c>
      <c r="T221" t="e">
        <f>VLOOKUP(Table1[[#This Row],[Competence2]],[1]!Table3[#Data],4,FALSE)</f>
        <v>#N/A</v>
      </c>
      <c r="U221" t="e">
        <f>VLOOKUP(Table1[[#This Row],[Competence2]],[1]!Table3[#Data],5,FALSE)</f>
        <v>#N/A</v>
      </c>
      <c r="V221" s="5" t="e">
        <f>VLOOKUP(Table1[[#This Row],[Competence2]],[1]!Table3[#Data],6,FALSE)</f>
        <v>#N/A</v>
      </c>
      <c r="W221" t="s">
        <v>830</v>
      </c>
      <c r="X221" s="3" t="s">
        <v>1336</v>
      </c>
      <c r="Y221" s="2">
        <v>1</v>
      </c>
      <c r="Z221" s="2">
        <v>1</v>
      </c>
      <c r="AA221" s="3">
        <v>1</v>
      </c>
      <c r="AB221" s="2">
        <v>0</v>
      </c>
      <c r="AC221" s="2">
        <v>1</v>
      </c>
      <c r="AD221" s="3" t="s">
        <v>1336</v>
      </c>
      <c r="AE221" s="3">
        <v>1</v>
      </c>
      <c r="AF221" s="2">
        <v>1</v>
      </c>
      <c r="AG221" s="2">
        <v>1</v>
      </c>
      <c r="AH221" s="2">
        <v>4</v>
      </c>
      <c r="AI221" s="3" t="s">
        <v>1336</v>
      </c>
      <c r="AJ221" s="2">
        <v>1</v>
      </c>
      <c r="AK221" s="3" t="s">
        <v>1336</v>
      </c>
      <c r="AL221" s="2">
        <v>1</v>
      </c>
      <c r="AM221" s="2">
        <v>1</v>
      </c>
      <c r="AN221" s="2">
        <v>1</v>
      </c>
      <c r="AO221" s="2">
        <v>1</v>
      </c>
      <c r="AP221" s="4" t="str">
        <f>IF(Table1[[#This Row],[Competence2]]="Empty","1-6","1-3")</f>
        <v>1-3</v>
      </c>
      <c r="AQ221" s="4" t="str">
        <f>IF(Table1[[#This Row],[Competence2]]="Empty","","4-6")</f>
        <v>4-6</v>
      </c>
      <c r="AR221" s="22" t="s">
        <v>2073</v>
      </c>
      <c r="AS221" s="5"/>
      <c r="AT221" s="5" t="s">
        <v>1709</v>
      </c>
      <c r="AU221" s="5">
        <v>340</v>
      </c>
      <c r="AV221" s="5" t="s">
        <v>1028</v>
      </c>
      <c r="AW221" s="5"/>
      <c r="AX221" s="5" t="e">
        <f>VLOOKUP(Table1[[#This Row],[Name]],Table3[],1,FALSE)</f>
        <v>#N/A</v>
      </c>
      <c r="AY221" s="5"/>
    </row>
    <row r="222" spans="1:51" hidden="1" x14ac:dyDescent="0.2">
      <c r="A222" s="7" t="s">
        <v>127</v>
      </c>
      <c r="B222" s="1" t="s">
        <v>19</v>
      </c>
      <c r="C222" t="s">
        <v>19</v>
      </c>
      <c r="D222">
        <v>21</v>
      </c>
      <c r="E222">
        <v>8</v>
      </c>
      <c r="F222">
        <v>8</v>
      </c>
      <c r="G222">
        <v>6</v>
      </c>
      <c r="H222">
        <v>5</v>
      </c>
      <c r="I222">
        <v>3</v>
      </c>
      <c r="J222">
        <v>4</v>
      </c>
      <c r="K222" t="s">
        <v>1377</v>
      </c>
      <c r="L222" t="e">
        <f>VLOOKUP(Table1[[#This Row],[Competence1]],[1]!Table3[#Data],2,FALSE)</f>
        <v>#N/A</v>
      </c>
      <c r="M222" t="e">
        <f>VLOOKUP(Table1[[#This Row],[Competence1]],[1]!Table3[#Data],3,FALSE)</f>
        <v>#N/A</v>
      </c>
      <c r="N222" s="1" t="e">
        <f>VLOOKUP(Table1[[#This Row],[Competence1]],[1]!Table3[#Data],4,FALSE)</f>
        <v>#N/A</v>
      </c>
      <c r="O222" t="e">
        <f>VLOOKUP(Table1[[#This Row],[Competence1]],[1]!Table3[#Data],5,FALSE)</f>
        <v>#N/A</v>
      </c>
      <c r="P222" s="5" t="e">
        <f>VLOOKUP(Table1[[#This Row],[Competence1]],[1]!Table3[#Data],6,FALSE)</f>
        <v>#N/A</v>
      </c>
      <c r="Q222" t="s">
        <v>577</v>
      </c>
      <c r="R222" t="str">
        <f>VLOOKUP(Table1[[#This Row],[Competence2]],[1]!Table3[#Data],2,FALSE)</f>
        <v>Normal</v>
      </c>
      <c r="S222" t="str">
        <f>VLOOKUP(Table1[[#This Row],[Competence2]],[1]!Table3[#Data],3,FALSE)</f>
        <v>Statut</v>
      </c>
      <c r="T222">
        <f>VLOOKUP(Table1[[#This Row],[Competence2]],[1]!Table3[#Data],4,FALSE)</f>
        <v>0</v>
      </c>
      <c r="U222">
        <f>VLOOKUP(Table1[[#This Row],[Competence2]],[1]!Table3[#Data],5,FALSE)</f>
        <v>0</v>
      </c>
      <c r="V222" s="5" t="str">
        <f>VLOOKUP(Table1[[#This Row],[Competence2]],[1]!Table3[#Data],6,FALSE)</f>
        <v>Le lanceur contracte tous ses muscles pour augmenter sa Défense. Augmente la defense de 1 niveau.</v>
      </c>
      <c r="W222" t="s">
        <v>703</v>
      </c>
      <c r="X222" s="3" t="s">
        <v>1336</v>
      </c>
      <c r="Y222" s="2">
        <v>1</v>
      </c>
      <c r="Z222" s="2">
        <v>1</v>
      </c>
      <c r="AA222" s="3" t="s">
        <v>1336</v>
      </c>
      <c r="AB222" s="2">
        <v>2</v>
      </c>
      <c r="AC222" s="2">
        <v>1</v>
      </c>
      <c r="AD222" s="3" t="s">
        <v>1336</v>
      </c>
      <c r="AE222" s="3" t="s">
        <v>1336</v>
      </c>
      <c r="AF222" s="2">
        <v>1</v>
      </c>
      <c r="AG222" s="2">
        <v>1</v>
      </c>
      <c r="AH222" s="2">
        <v>2</v>
      </c>
      <c r="AI222" s="2">
        <v>1</v>
      </c>
      <c r="AJ222" s="2">
        <v>1</v>
      </c>
      <c r="AK222" s="2">
        <v>1</v>
      </c>
      <c r="AL222" s="2">
        <v>1</v>
      </c>
      <c r="AM222" s="2">
        <v>1</v>
      </c>
      <c r="AN222" s="2">
        <v>1</v>
      </c>
      <c r="AO222" s="2">
        <v>1</v>
      </c>
      <c r="AP222" s="4" t="str">
        <f>IF(Table1[[#This Row],[Competence2]]="Empty","1-6","1-3")</f>
        <v>1-3</v>
      </c>
      <c r="AQ222" s="4" t="str">
        <f>IF(Table1[[#This Row],[Competence2]]="Empty","","4-6")</f>
        <v>4-6</v>
      </c>
      <c r="AR222" s="5" t="s">
        <v>1444</v>
      </c>
      <c r="AS222" s="5" t="s">
        <v>128</v>
      </c>
      <c r="AT222" s="5" t="s">
        <v>1710</v>
      </c>
      <c r="AU222" s="5">
        <v>341</v>
      </c>
      <c r="AV222" s="5" t="s">
        <v>1003</v>
      </c>
      <c r="AW222" s="5"/>
      <c r="AX222" s="5" t="e">
        <f>VLOOKUP(Table1[[#This Row],[Name]],Table3[],1,FALSE)</f>
        <v>#N/A</v>
      </c>
      <c r="AY222" s="5"/>
    </row>
    <row r="223" spans="1:51" hidden="1" x14ac:dyDescent="0.2">
      <c r="A223" s="7" t="s">
        <v>128</v>
      </c>
      <c r="B223" s="1" t="s">
        <v>19</v>
      </c>
      <c r="C223" t="s">
        <v>48</v>
      </c>
      <c r="D223">
        <v>31</v>
      </c>
      <c r="E223">
        <v>13</v>
      </c>
      <c r="F223">
        <v>12</v>
      </c>
      <c r="G223">
        <v>8</v>
      </c>
      <c r="H223">
        <v>9</v>
      </c>
      <c r="I223">
        <v>5</v>
      </c>
      <c r="J223">
        <v>3</v>
      </c>
      <c r="K223" t="s">
        <v>1394</v>
      </c>
      <c r="L223" t="str">
        <f>VLOOKUP(Table1[[#This Row],[Competence1]],[1]!Table3[#Data],2,FALSE)</f>
        <v>Normal</v>
      </c>
      <c r="M223" t="str">
        <f>VLOOKUP(Table1[[#This Row],[Competence1]],[1]!Table3[#Data],3,FALSE)</f>
        <v>Special</v>
      </c>
      <c r="N223" s="1">
        <f>VLOOKUP(Table1[[#This Row],[Competence1]],[1]!Table3[#Data],4,FALSE)</f>
        <v>6</v>
      </c>
      <c r="O223">
        <f>VLOOKUP(Table1[[#This Row],[Competence1]],[1]!Table3[#Data],5,FALSE)</f>
        <v>0</v>
      </c>
      <c r="P223" s="5" t="str">
        <f>VLOOKUP(Table1[[#This Row],[Competence1]],[1]!Table3[#Data],6,FALSE)</f>
        <v>Météores inflige des dégâts et possède la particularité de ne pas être affectée par les modifications de précision ou d'esquive.</v>
      </c>
      <c r="Q223" t="s">
        <v>1377</v>
      </c>
      <c r="R223" t="e">
        <f>VLOOKUP(Table1[[#This Row],[Competence2]],[1]!Table3[#Data],2,FALSE)</f>
        <v>#N/A</v>
      </c>
      <c r="S223" t="e">
        <f>VLOOKUP(Table1[[#This Row],[Competence2]],[1]!Table3[#Data],3,FALSE)</f>
        <v>#N/A</v>
      </c>
      <c r="T223" t="e">
        <f>VLOOKUP(Table1[[#This Row],[Competence2]],[1]!Table3[#Data],4,FALSE)</f>
        <v>#N/A</v>
      </c>
      <c r="U223" t="e">
        <f>VLOOKUP(Table1[[#This Row],[Competence2]],[1]!Table3[#Data],5,FALSE)</f>
        <v>#N/A</v>
      </c>
      <c r="V223" s="5" t="e">
        <f>VLOOKUP(Table1[[#This Row],[Competence2]],[1]!Table3[#Data],6,FALSE)</f>
        <v>#N/A</v>
      </c>
      <c r="W223" t="s">
        <v>704</v>
      </c>
      <c r="X223" s="3" t="s">
        <v>1336</v>
      </c>
      <c r="Y223" s="2">
        <v>2</v>
      </c>
      <c r="Z223" s="2">
        <v>1</v>
      </c>
      <c r="AA223" s="3" t="s">
        <v>1336</v>
      </c>
      <c r="AB223" s="2">
        <v>2</v>
      </c>
      <c r="AC223" s="2">
        <v>2</v>
      </c>
      <c r="AD223" s="3" t="s">
        <v>1336</v>
      </c>
      <c r="AE223" s="3" t="s">
        <v>1336</v>
      </c>
      <c r="AF223" s="3">
        <v>2</v>
      </c>
      <c r="AG223" s="2">
        <v>1</v>
      </c>
      <c r="AH223" s="2">
        <v>2</v>
      </c>
      <c r="AI223" s="3">
        <v>1</v>
      </c>
      <c r="AJ223" s="2">
        <v>0</v>
      </c>
      <c r="AK223" s="2">
        <v>1</v>
      </c>
      <c r="AL223" s="2">
        <v>1</v>
      </c>
      <c r="AM223" s="3" t="s">
        <v>1336</v>
      </c>
      <c r="AN223" s="3" t="s">
        <v>1336</v>
      </c>
      <c r="AO223" s="2">
        <v>1</v>
      </c>
      <c r="AP223" s="4" t="str">
        <f>IF(Table1[[#This Row],[Competence2]]="Empty","1-6","1-3")</f>
        <v>1-3</v>
      </c>
      <c r="AQ223" s="4" t="str">
        <f>IF(Table1[[#This Row],[Competence2]]="Empty","","4-6")</f>
        <v>4-6</v>
      </c>
      <c r="AR223" s="22" t="s">
        <v>2073</v>
      </c>
      <c r="AS223" s="5"/>
      <c r="AT223" s="5" t="s">
        <v>1711</v>
      </c>
      <c r="AU223" s="5">
        <v>342</v>
      </c>
      <c r="AV223" s="5" t="s">
        <v>1712</v>
      </c>
      <c r="AW223" s="5"/>
      <c r="AX223" s="5" t="e">
        <f>VLOOKUP(Table1[[#This Row],[Name]],Table3[],1,FALSE)</f>
        <v>#N/A</v>
      </c>
      <c r="AY223" s="5"/>
    </row>
    <row r="224" spans="1:51" hidden="1" x14ac:dyDescent="0.2">
      <c r="A224" s="7" t="s">
        <v>106</v>
      </c>
      <c r="B224" s="1" t="s">
        <v>25</v>
      </c>
      <c r="C224" t="s">
        <v>70</v>
      </c>
      <c r="D224">
        <v>20</v>
      </c>
      <c r="E224">
        <v>13</v>
      </c>
      <c r="F224">
        <v>4</v>
      </c>
      <c r="G224">
        <v>5</v>
      </c>
      <c r="H224">
        <v>4</v>
      </c>
      <c r="I224">
        <v>7</v>
      </c>
      <c r="J224">
        <v>5</v>
      </c>
      <c r="K224" t="s">
        <v>577</v>
      </c>
      <c r="L224" t="str">
        <f>VLOOKUP(Table1[[#This Row],[Competence1]],[1]!Table3[#Data],2,FALSE)</f>
        <v>Normal</v>
      </c>
      <c r="M224" t="str">
        <f>VLOOKUP(Table1[[#This Row],[Competence1]],[1]!Table3[#Data],3,FALSE)</f>
        <v>Statut</v>
      </c>
      <c r="N224" s="1">
        <f>VLOOKUP(Table1[[#This Row],[Competence1]],[1]!Table3[#Data],4,FALSE)</f>
        <v>0</v>
      </c>
      <c r="O224">
        <f>VLOOKUP(Table1[[#This Row],[Competence1]],[1]!Table3[#Data],5,FALSE)</f>
        <v>0</v>
      </c>
      <c r="P224" s="5" t="str">
        <f>VLOOKUP(Table1[[#This Row],[Competence1]],[1]!Table3[#Data],6,FALSE)</f>
        <v>Le lanceur contracte tous ses muscles pour augmenter sa Défense. Augmente la defense de 1 niveau.</v>
      </c>
      <c r="Q224" t="s">
        <v>513</v>
      </c>
      <c r="R224" t="str">
        <f>VLOOKUP(Table1[[#This Row],[Competence2]],[1]!Table3[#Data],2,FALSE)</f>
        <v>Psy</v>
      </c>
      <c r="S224" t="str">
        <f>VLOOKUP(Table1[[#This Row],[Competence2]],[1]!Table3[#Data],3,FALSE)</f>
        <v>Special</v>
      </c>
      <c r="T224">
        <f>VLOOKUP(Table1[[#This Row],[Competence2]],[1]!Table3[#Data],4,FALSE)</f>
        <v>5</v>
      </c>
      <c r="U224">
        <f>VLOOKUP(Table1[[#This Row],[Competence2]],[1]!Table3[#Data],5,FALSE)</f>
        <v>6</v>
      </c>
      <c r="V224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24" t="s">
        <v>683</v>
      </c>
      <c r="X224" s="2">
        <v>1</v>
      </c>
      <c r="Y224" s="3" t="s">
        <v>1336</v>
      </c>
      <c r="Z224" s="2">
        <v>1</v>
      </c>
      <c r="AA224" s="2">
        <v>2</v>
      </c>
      <c r="AB224" s="2">
        <v>0</v>
      </c>
      <c r="AC224" s="2">
        <v>1</v>
      </c>
      <c r="AD224" s="2">
        <v>1</v>
      </c>
      <c r="AE224" s="2">
        <v>2</v>
      </c>
      <c r="AF224" s="3">
        <v>2</v>
      </c>
      <c r="AG224" s="2">
        <v>1</v>
      </c>
      <c r="AH224" s="2">
        <v>2</v>
      </c>
      <c r="AI224" s="3" t="s">
        <v>1336</v>
      </c>
      <c r="AJ224" s="3" t="s">
        <v>1336</v>
      </c>
      <c r="AK224" s="3" t="s">
        <v>1336</v>
      </c>
      <c r="AL224" s="2">
        <v>1</v>
      </c>
      <c r="AM224" s="2">
        <v>2</v>
      </c>
      <c r="AN224" s="2">
        <v>2</v>
      </c>
      <c r="AO224" s="2">
        <v>1</v>
      </c>
      <c r="AP224" s="4" t="str">
        <f>IF(Table1[[#This Row],[Competence2]]="Empty","1-6","1-3")</f>
        <v>1-3</v>
      </c>
      <c r="AQ224" s="4" t="str">
        <f>IF(Table1[[#This Row],[Competence2]]="Empty","","4-6")</f>
        <v>4-6</v>
      </c>
      <c r="AR224" s="22" t="s">
        <v>2073</v>
      </c>
      <c r="AS224" t="s">
        <v>107</v>
      </c>
      <c r="AT224" s="5" t="s">
        <v>1713</v>
      </c>
      <c r="AU224" s="5">
        <v>343</v>
      </c>
      <c r="AV224" s="5" t="s">
        <v>1020</v>
      </c>
      <c r="AW224" s="5"/>
      <c r="AX224" s="5" t="e">
        <f>VLOOKUP(Table1[[#This Row],[Name]],Table3[],1,FALSE)</f>
        <v>#N/A</v>
      </c>
      <c r="AY224" s="5"/>
    </row>
    <row r="225" spans="1:51" hidden="1" x14ac:dyDescent="0.2">
      <c r="A225" s="7" t="s">
        <v>107</v>
      </c>
      <c r="B225" s="1" t="s">
        <v>25</v>
      </c>
      <c r="C225" t="s">
        <v>70</v>
      </c>
      <c r="D225">
        <v>30</v>
      </c>
      <c r="E225">
        <v>18</v>
      </c>
      <c r="F225">
        <v>7</v>
      </c>
      <c r="G225">
        <v>10</v>
      </c>
      <c r="H225">
        <v>7</v>
      </c>
      <c r="I225">
        <v>12</v>
      </c>
      <c r="J225">
        <v>1</v>
      </c>
      <c r="K225" t="s">
        <v>592</v>
      </c>
      <c r="L225" t="e">
        <f>VLOOKUP(Table1[[#This Row],[Competence1]],[1]!Table3[#Data],2,FALSE)</f>
        <v>#N/A</v>
      </c>
      <c r="M225" t="e">
        <f>VLOOKUP(Table1[[#This Row],[Competence1]],[1]!Table3[#Data],3,FALSE)</f>
        <v>#N/A</v>
      </c>
      <c r="N225" s="1" t="e">
        <f>VLOOKUP(Table1[[#This Row],[Competence1]],[1]!Table3[#Data],4,FALSE)</f>
        <v>#N/A</v>
      </c>
      <c r="O225" t="e">
        <f>VLOOKUP(Table1[[#This Row],[Competence1]],[1]!Table3[#Data],5,FALSE)</f>
        <v>#N/A</v>
      </c>
      <c r="P225" s="5" t="e">
        <f>VLOOKUP(Table1[[#This Row],[Competence1]],[1]!Table3[#Data],6,FALSE)</f>
        <v>#N/A</v>
      </c>
      <c r="Q225" t="s">
        <v>1396</v>
      </c>
      <c r="R225" t="e">
        <f>VLOOKUP(Table1[[#This Row],[Competence2]],[1]!Table3[#Data],2,FALSE)</f>
        <v>#N/A</v>
      </c>
      <c r="S225" t="e">
        <f>VLOOKUP(Table1[[#This Row],[Competence2]],[1]!Table3[#Data],3,FALSE)</f>
        <v>#N/A</v>
      </c>
      <c r="T225" t="e">
        <f>VLOOKUP(Table1[[#This Row],[Competence2]],[1]!Table3[#Data],4,FALSE)</f>
        <v>#N/A</v>
      </c>
      <c r="U225" t="e">
        <f>VLOOKUP(Table1[[#This Row],[Competence2]],[1]!Table3[#Data],5,FALSE)</f>
        <v>#N/A</v>
      </c>
      <c r="V225" s="5" t="e">
        <f>VLOOKUP(Table1[[#This Row],[Competence2]],[1]!Table3[#Data],6,FALSE)</f>
        <v>#N/A</v>
      </c>
      <c r="W225" t="s">
        <v>684</v>
      </c>
      <c r="X225" s="2">
        <v>1</v>
      </c>
      <c r="Y225" s="3" t="s">
        <v>1336</v>
      </c>
      <c r="Z225" s="2">
        <v>1</v>
      </c>
      <c r="AA225" s="2">
        <v>2</v>
      </c>
      <c r="AB225" s="2">
        <v>0</v>
      </c>
      <c r="AC225" s="2">
        <v>1</v>
      </c>
      <c r="AD225" s="2">
        <v>1</v>
      </c>
      <c r="AE225" s="2">
        <v>2</v>
      </c>
      <c r="AF225" s="2">
        <v>2</v>
      </c>
      <c r="AG225" s="2">
        <v>1</v>
      </c>
      <c r="AH225" s="2">
        <v>2</v>
      </c>
      <c r="AI225" s="3" t="s">
        <v>1336</v>
      </c>
      <c r="AJ225" s="3" t="s">
        <v>1336</v>
      </c>
      <c r="AK225" s="3" t="s">
        <v>1336</v>
      </c>
      <c r="AL225" s="2">
        <v>1</v>
      </c>
      <c r="AM225" s="2">
        <v>2</v>
      </c>
      <c r="AN225" s="2">
        <v>2</v>
      </c>
      <c r="AO225" s="2">
        <v>1</v>
      </c>
      <c r="AP225" s="4" t="str">
        <f>IF(Table1[[#This Row],[Competence2]]="Empty","1-6","1-3")</f>
        <v>1-3</v>
      </c>
      <c r="AQ225" s="4" t="str">
        <f>IF(Table1[[#This Row],[Competence2]]="Empty","","4-6")</f>
        <v>4-6</v>
      </c>
      <c r="AR225" s="22" t="s">
        <v>2073</v>
      </c>
      <c r="AS225" s="5"/>
      <c r="AT225" s="5" t="s">
        <v>1714</v>
      </c>
      <c r="AU225" s="5">
        <v>344</v>
      </c>
      <c r="AV225" s="5" t="s">
        <v>1020</v>
      </c>
      <c r="AW225" s="5"/>
      <c r="AX225" s="5" t="e">
        <f>VLOOKUP(Table1[[#This Row],[Name]],Table3[],1,FALSE)</f>
        <v>#N/A</v>
      </c>
      <c r="AY225" s="5"/>
    </row>
    <row r="226" spans="1:51" hidden="1" x14ac:dyDescent="0.2">
      <c r="A226" s="7" t="s">
        <v>178</v>
      </c>
      <c r="B226" s="1" t="s">
        <v>19</v>
      </c>
      <c r="C226" t="s">
        <v>19</v>
      </c>
      <c r="D226">
        <v>10</v>
      </c>
      <c r="E226">
        <v>20</v>
      </c>
      <c r="F226">
        <v>1</v>
      </c>
      <c r="G226">
        <v>2</v>
      </c>
      <c r="H226">
        <v>1</v>
      </c>
      <c r="I226">
        <v>5</v>
      </c>
      <c r="J226">
        <v>5</v>
      </c>
      <c r="K226" t="s">
        <v>571</v>
      </c>
      <c r="L226" t="str">
        <f>VLOOKUP(Table1[[#This Row],[Competence1]],[1]!Table3[#Data],2,FALSE)</f>
        <v>Normal</v>
      </c>
      <c r="M226" t="str">
        <f>VLOOKUP(Table1[[#This Row],[Competence1]],[1]!Table3[#Data],3,FALSE)</f>
        <v>Statut</v>
      </c>
      <c r="N226" s="1">
        <f>VLOOKUP(Table1[[#This Row],[Competence1]],[1]!Table3[#Data],4,FALSE)</f>
        <v>0</v>
      </c>
      <c r="O226">
        <f>VLOOKUP(Table1[[#This Row],[Competence1]],[1]!Table3[#Data],5,FALSE)</f>
        <v>0</v>
      </c>
      <c r="P226" s="5" t="str">
        <f>VLOOKUP(Table1[[#This Row],[Competence1]],[1]!Table3[#Data],6,FALSE)</f>
        <v>Le lanceur barbote et éclabousse les environs. Cette capacité n’a aucun effet.</v>
      </c>
      <c r="Q226" t="s">
        <v>584</v>
      </c>
      <c r="R226" t="str">
        <f>VLOOKUP(Table1[[#This Row],[Competence2]],[1]!Table3[#Data],2,FALSE)</f>
        <v>Normal</v>
      </c>
      <c r="S226" t="str">
        <f>VLOOKUP(Table1[[#This Row],[Competence2]],[1]!Table3[#Data],3,FALSE)</f>
        <v>Physique</v>
      </c>
      <c r="T226">
        <f>VLOOKUP(Table1[[#This Row],[Competence2]],[1]!Table3[#Data],4,FALSE)</f>
        <v>4</v>
      </c>
      <c r="U226">
        <f>VLOOKUP(Table1[[#This Row],[Competence2]],[1]!Table3[#Data],5,FALSE)</f>
        <v>6</v>
      </c>
      <c r="V226" s="5" t="str">
        <f>VLOOKUP(Table1[[#This Row],[Competence2]],[1]!Table3[#Data],6,FALSE)</f>
        <v>Le lanceur charge l'ennemi et le percute de tout son poids.</v>
      </c>
      <c r="W226" t="s">
        <v>753</v>
      </c>
      <c r="X226" s="3" t="s">
        <v>1336</v>
      </c>
      <c r="Y226" s="2">
        <v>1</v>
      </c>
      <c r="Z226" s="2">
        <v>1</v>
      </c>
      <c r="AA226" s="3" t="s">
        <v>1336</v>
      </c>
      <c r="AB226" s="2">
        <v>2</v>
      </c>
      <c r="AC226" s="2">
        <v>1</v>
      </c>
      <c r="AD226" s="3" t="s">
        <v>1336</v>
      </c>
      <c r="AE226" s="3" t="s">
        <v>1336</v>
      </c>
      <c r="AF226" s="2">
        <v>1</v>
      </c>
      <c r="AG226" s="2">
        <v>1</v>
      </c>
      <c r="AH226" s="2">
        <v>2</v>
      </c>
      <c r="AI226" s="2">
        <v>1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1</v>
      </c>
      <c r="AP226" s="4" t="str">
        <f>IF(Table1[[#This Row],[Competence2]]="Empty","1-6","1-3")</f>
        <v>1-3</v>
      </c>
      <c r="AQ226" s="4" t="str">
        <f>IF(Table1[[#This Row],[Competence2]]="Empty","","4-6")</f>
        <v>4-6</v>
      </c>
      <c r="AR226" s="22" t="s">
        <v>2073</v>
      </c>
      <c r="AS226" t="s">
        <v>179</v>
      </c>
      <c r="AT226" s="5" t="s">
        <v>1715</v>
      </c>
      <c r="AU226" s="5">
        <v>349</v>
      </c>
      <c r="AV226" s="5" t="s">
        <v>1003</v>
      </c>
      <c r="AW226" s="5"/>
      <c r="AX226" s="5" t="e">
        <f>VLOOKUP(Table1[[#This Row],[Name]],Table3[],1,FALSE)</f>
        <v>#N/A</v>
      </c>
      <c r="AY226" s="5"/>
    </row>
    <row r="227" spans="1:51" hidden="1" x14ac:dyDescent="0.2">
      <c r="A227" s="7" t="s">
        <v>179</v>
      </c>
      <c r="B227" s="1" t="s">
        <v>19</v>
      </c>
      <c r="C227" t="s">
        <v>19</v>
      </c>
      <c r="D227">
        <v>47</v>
      </c>
      <c r="E227">
        <v>20</v>
      </c>
      <c r="F227">
        <v>6</v>
      </c>
      <c r="G227">
        <v>7</v>
      </c>
      <c r="H227">
        <v>10</v>
      </c>
      <c r="I227">
        <v>12</v>
      </c>
      <c r="J227">
        <v>1</v>
      </c>
      <c r="K227" t="s">
        <v>541</v>
      </c>
      <c r="L227" t="str">
        <f>VLOOKUP(Table1[[#This Row],[Competence1]],[1]!Table3[#Data],2,FALSE)</f>
        <v>Eau</v>
      </c>
      <c r="M227" t="str">
        <f>VLOOKUP(Table1[[#This Row],[Competence1]],[1]!Table3[#Data],3,FALSE)</f>
        <v>Special</v>
      </c>
      <c r="N227" s="1">
        <f>VLOOKUP(Table1[[#This Row],[Competence1]],[1]!Table3[#Data],4,FALSE)</f>
        <v>6</v>
      </c>
      <c r="O227">
        <f>VLOOKUP(Table1[[#This Row],[Competence1]],[1]!Table3[#Data],5,FALSE)</f>
        <v>6</v>
      </c>
      <c r="P227" s="5" t="str">
        <f>VLOOKUP(Table1[[#This Row],[Competence1]],[1]!Table3[#Data],6,FALSE)</f>
        <v>Le lanceur envoie un puissant jet d'eau sur l'ennemi et le rends confus avec une Precision de 1 pendant 3 tours. La confusion est active avec une Precision de 2 et pokemon s'attaque lui-meme.</v>
      </c>
      <c r="Q227" t="s">
        <v>554</v>
      </c>
      <c r="R227" t="str">
        <f>VLOOKUP(Table1[[#This Row],[Competence2]],[1]!Table3[#Data],2,FALSE)</f>
        <v>Normal</v>
      </c>
      <c r="S227" t="str">
        <f>VLOOKUP(Table1[[#This Row],[Competence2]],[1]!Table3[#Data],3,FALSE)</f>
        <v>Physique</v>
      </c>
      <c r="T227">
        <f>VLOOKUP(Table1[[#This Row],[Competence2]],[1]!Table3[#Data],4,FALSE)</f>
        <v>2</v>
      </c>
      <c r="U227">
        <f>VLOOKUP(Table1[[#This Row],[Competence2]],[1]!Table3[#Data],5,FALSE)</f>
        <v>5</v>
      </c>
      <c r="V227" s="5" t="str">
        <f>VLOOKUP(Table1[[#This Row],[Competence2]],[1]!Table3[#Data],6,FALSE)</f>
        <v>Le lanceur ligote l'ennemi avec des lianes ou son corps pour l'écraser durant 4 tours  lui faisant perdre 6 PV chaque tour. Le pokemon ne peut plus fuir pendant ce temps.</v>
      </c>
      <c r="W227" t="s">
        <v>754</v>
      </c>
      <c r="X227" s="3" t="s">
        <v>1336</v>
      </c>
      <c r="Y227" s="2">
        <v>1</v>
      </c>
      <c r="Z227" s="2">
        <v>1</v>
      </c>
      <c r="AA227" s="3" t="s">
        <v>1336</v>
      </c>
      <c r="AB227" s="2">
        <v>2</v>
      </c>
      <c r="AC227" s="2">
        <v>1</v>
      </c>
      <c r="AD227" s="3" t="s">
        <v>1336</v>
      </c>
      <c r="AE227" s="3" t="s">
        <v>1336</v>
      </c>
      <c r="AF227" s="2">
        <v>1</v>
      </c>
      <c r="AG227" s="2">
        <v>1</v>
      </c>
      <c r="AH227" s="2">
        <v>2</v>
      </c>
      <c r="AI227" s="2">
        <v>1</v>
      </c>
      <c r="AJ227" s="2">
        <v>1</v>
      </c>
      <c r="AK227" s="2">
        <v>1</v>
      </c>
      <c r="AL227" s="2">
        <v>1</v>
      </c>
      <c r="AM227" s="2">
        <v>1</v>
      </c>
      <c r="AN227" s="2">
        <v>1</v>
      </c>
      <c r="AO227" s="2">
        <v>1</v>
      </c>
      <c r="AP227" s="4" t="str">
        <f>IF(Table1[[#This Row],[Competence2]]="Empty","1-6","1-3")</f>
        <v>1-3</v>
      </c>
      <c r="AQ227" s="4" t="str">
        <f>IF(Table1[[#This Row],[Competence2]]="Empty","","4-6")</f>
        <v>4-6</v>
      </c>
      <c r="AR227" s="22" t="s">
        <v>2073</v>
      </c>
      <c r="AS227"/>
      <c r="AT227" s="5" t="s">
        <v>1716</v>
      </c>
      <c r="AU227" s="5">
        <v>350</v>
      </c>
      <c r="AV227" s="5" t="s">
        <v>1003</v>
      </c>
      <c r="AW227" s="5"/>
      <c r="AX227" s="5" t="e">
        <f>VLOOKUP(Table1[[#This Row],[Name]],Table3[],1,FALSE)</f>
        <v>#N/A</v>
      </c>
      <c r="AY227" s="5"/>
    </row>
    <row r="228" spans="1:51" hidden="1" x14ac:dyDescent="0.2">
      <c r="A228" s="7" t="s">
        <v>161</v>
      </c>
      <c r="B228" s="1" t="s">
        <v>105</v>
      </c>
      <c r="C228" t="s">
        <v>105</v>
      </c>
      <c r="D228">
        <v>10</v>
      </c>
      <c r="E228">
        <v>6</v>
      </c>
      <c r="F228">
        <v>4</v>
      </c>
      <c r="G228">
        <v>9</v>
      </c>
      <c r="H228">
        <v>3</v>
      </c>
      <c r="I228">
        <v>9</v>
      </c>
      <c r="J228">
        <v>3</v>
      </c>
      <c r="K228" t="s">
        <v>1346</v>
      </c>
      <c r="L228" t="str">
        <f>VLOOKUP(Table1[[#This Row],[Competence1]],[1]!Table3[#Data],2,FALSE)</f>
        <v>Normal</v>
      </c>
      <c r="M228" t="str">
        <f>VLOOKUP(Table1[[#This Row],[Competence1]],[1]!Table3[#Data],3,FALSE)</f>
        <v>Statut</v>
      </c>
      <c r="N228" s="1">
        <f>VLOOKUP(Table1[[#This Row],[Competence1]],[1]!Table3[#Data],4,FALSE)</f>
        <v>0</v>
      </c>
      <c r="O228">
        <f>VLOOKUP(Table1[[#This Row],[Competence1]],[1]!Table3[#Data],5,FALSE)</f>
        <v>6</v>
      </c>
      <c r="P228" s="5" t="str">
        <f>VLOOKUP(Table1[[#This Row],[Competence1]],[1]!Table3[#Data],6,FALSE)</f>
        <v>Le lanceur fait les gros yeux à l'ennemi pour l'intimider et baisser sa Défense de 1 niveau.</v>
      </c>
      <c r="Q228" t="s">
        <v>532</v>
      </c>
      <c r="R228" t="e">
        <f>VLOOKUP(Table1[[#This Row],[Competence2]],[1]!Table3[#Data],2,FALSE)</f>
        <v>#N/A</v>
      </c>
      <c r="S228" t="e">
        <f>VLOOKUP(Table1[[#This Row],[Competence2]],[1]!Table3[#Data],3,FALSE)</f>
        <v>#N/A</v>
      </c>
      <c r="T228" t="e">
        <f>VLOOKUP(Table1[[#This Row],[Competence2]],[1]!Table3[#Data],4,FALSE)</f>
        <v>#N/A</v>
      </c>
      <c r="U228" t="e">
        <f>VLOOKUP(Table1[[#This Row],[Competence2]],[1]!Table3[#Data],5,FALSE)</f>
        <v>#N/A</v>
      </c>
      <c r="V228" s="5" t="e">
        <f>VLOOKUP(Table1[[#This Row],[Competence2]],[1]!Table3[#Data],6,FALSE)</f>
        <v>#N/A</v>
      </c>
      <c r="W228" t="s">
        <v>736</v>
      </c>
      <c r="X228" s="2">
        <v>1</v>
      </c>
      <c r="Y228" s="3">
        <v>0</v>
      </c>
      <c r="Z228" s="2">
        <v>1</v>
      </c>
      <c r="AA228" s="3">
        <v>1</v>
      </c>
      <c r="AB228" s="3">
        <v>1</v>
      </c>
      <c r="AC228" s="3">
        <v>1</v>
      </c>
      <c r="AD228" s="2">
        <v>1</v>
      </c>
      <c r="AE228" s="2">
        <v>1</v>
      </c>
      <c r="AF228" s="3" t="s">
        <v>1336</v>
      </c>
      <c r="AG228" s="2">
        <v>0</v>
      </c>
      <c r="AH228" s="3">
        <v>1</v>
      </c>
      <c r="AI228" s="3" t="s">
        <v>1336</v>
      </c>
      <c r="AJ228" s="2">
        <v>1</v>
      </c>
      <c r="AK228" s="2">
        <v>1</v>
      </c>
      <c r="AL228" s="2">
        <v>1</v>
      </c>
      <c r="AM228" s="2">
        <v>2</v>
      </c>
      <c r="AN228" s="2">
        <v>2</v>
      </c>
      <c r="AO228" s="2">
        <v>1</v>
      </c>
      <c r="AP228" s="4" t="str">
        <f>IF(Table1[[#This Row],[Competence2]]="Empty","1-6","1-3")</f>
        <v>1-3</v>
      </c>
      <c r="AQ228" s="4" t="str">
        <f>IF(Table1[[#This Row],[Competence2]]="Empty","","4-6")</f>
        <v>4-6</v>
      </c>
      <c r="AR228" s="5" t="s">
        <v>1453</v>
      </c>
      <c r="AS228" s="5" t="s">
        <v>162</v>
      </c>
      <c r="AT228" s="5" t="s">
        <v>1717</v>
      </c>
      <c r="AU228" s="5">
        <v>355</v>
      </c>
      <c r="AV228" s="5" t="s">
        <v>1036</v>
      </c>
      <c r="AW228" s="5"/>
      <c r="AX228" s="5" t="e">
        <f>VLOOKUP(Table1[[#This Row],[Name]],Table3[],1,FALSE)</f>
        <v>#N/A</v>
      </c>
      <c r="AY228" s="5"/>
    </row>
    <row r="229" spans="1:51" hidden="1" x14ac:dyDescent="0.2">
      <c r="A229" s="7" t="s">
        <v>162</v>
      </c>
      <c r="B229" s="1" t="s">
        <v>105</v>
      </c>
      <c r="C229" t="s">
        <v>105</v>
      </c>
      <c r="D229">
        <v>20</v>
      </c>
      <c r="E229">
        <v>6</v>
      </c>
      <c r="F229">
        <v>7</v>
      </c>
      <c r="G229">
        <v>13</v>
      </c>
      <c r="H229">
        <v>6</v>
      </c>
      <c r="I229">
        <v>13</v>
      </c>
      <c r="J229">
        <v>1</v>
      </c>
      <c r="K229" t="s">
        <v>523</v>
      </c>
      <c r="L229" t="str">
        <f>VLOOKUP(Table1[[#This Row],[Competence1]],[1]!Table3[#Data],2,FALSE)</f>
        <v>Spectre</v>
      </c>
      <c r="M229" t="str">
        <f>VLOOKUP(Table1[[#This Row],[Competence1]],[1]!Table3[#Data],3,FALSE)</f>
        <v>Physique</v>
      </c>
      <c r="N229" s="1">
        <f>VLOOKUP(Table1[[#This Row],[Competence1]],[1]!Table3[#Data],4,FALSE)</f>
        <v>6</v>
      </c>
      <c r="O229">
        <f>VLOOKUP(Table1[[#This Row],[Competence1]],[1]!Table3[#Data],5,FALSE)</f>
        <v>0</v>
      </c>
      <c r="P229" s="5" t="str">
        <f>VLOOKUP(Table1[[#This Row],[Competence1]],[1]!Table3[#Data],6,FALSE)</f>
        <v>Poing Ombre inflige des dégâts et n'échoue jamais</v>
      </c>
      <c r="Q229" t="s">
        <v>529</v>
      </c>
      <c r="R229" t="e">
        <f>VLOOKUP(Table1[[#This Row],[Competence2]],[1]!Table3[#Data],2,FALSE)</f>
        <v>#N/A</v>
      </c>
      <c r="S229" t="e">
        <f>VLOOKUP(Table1[[#This Row],[Competence2]],[1]!Table3[#Data],3,FALSE)</f>
        <v>#N/A</v>
      </c>
      <c r="T229" t="e">
        <f>VLOOKUP(Table1[[#This Row],[Competence2]],[1]!Table3[#Data],4,FALSE)</f>
        <v>#N/A</v>
      </c>
      <c r="U229" t="e">
        <f>VLOOKUP(Table1[[#This Row],[Competence2]],[1]!Table3[#Data],5,FALSE)</f>
        <v>#N/A</v>
      </c>
      <c r="V229" s="5" t="e">
        <f>VLOOKUP(Table1[[#This Row],[Competence2]],[1]!Table3[#Data],6,FALSE)</f>
        <v>#N/A</v>
      </c>
      <c r="W229" t="s">
        <v>737</v>
      </c>
      <c r="X229" s="2">
        <v>1</v>
      </c>
      <c r="Y229" s="3">
        <v>0</v>
      </c>
      <c r="Z229" s="2">
        <v>1</v>
      </c>
      <c r="AA229" s="3">
        <v>1</v>
      </c>
      <c r="AB229" s="3">
        <v>1</v>
      </c>
      <c r="AC229" s="3">
        <v>1</v>
      </c>
      <c r="AD229" s="2">
        <v>1</v>
      </c>
      <c r="AE229" s="2">
        <v>1</v>
      </c>
      <c r="AF229" s="3" t="s">
        <v>1336</v>
      </c>
      <c r="AG229" s="2">
        <v>0</v>
      </c>
      <c r="AH229" s="3">
        <v>1</v>
      </c>
      <c r="AI229" s="3" t="s">
        <v>1336</v>
      </c>
      <c r="AJ229" s="2">
        <v>1</v>
      </c>
      <c r="AK229" s="2">
        <v>1</v>
      </c>
      <c r="AL229" s="2">
        <v>1</v>
      </c>
      <c r="AM229" s="2">
        <v>2</v>
      </c>
      <c r="AN229" s="2">
        <v>2</v>
      </c>
      <c r="AO229" s="2">
        <v>1</v>
      </c>
      <c r="AP229" s="4" t="str">
        <f>IF(Table1[[#This Row],[Competence2]]="Empty","1-6","1-3")</f>
        <v>1-3</v>
      </c>
      <c r="AQ229" s="4" t="str">
        <f>IF(Table1[[#This Row],[Competence2]]="Empty","","4-6")</f>
        <v>4-6</v>
      </c>
      <c r="AR229" s="5" t="s">
        <v>1460</v>
      </c>
      <c r="AS229" s="5" t="s">
        <v>163</v>
      </c>
      <c r="AT229" s="5" t="s">
        <v>1718</v>
      </c>
      <c r="AU229" s="5">
        <v>356</v>
      </c>
      <c r="AV229" s="5" t="s">
        <v>1036</v>
      </c>
      <c r="AW229" s="5"/>
      <c r="AX229" s="5" t="e">
        <f>VLOOKUP(Table1[[#This Row],[Name]],Table3[],1,FALSE)</f>
        <v>#N/A</v>
      </c>
      <c r="AY229" s="5"/>
    </row>
    <row r="230" spans="1:51" hidden="1" x14ac:dyDescent="0.2">
      <c r="A230" s="7" t="s">
        <v>243</v>
      </c>
      <c r="B230" s="1" t="s">
        <v>25</v>
      </c>
      <c r="C230" t="s">
        <v>25</v>
      </c>
      <c r="D230">
        <v>47</v>
      </c>
      <c r="E230">
        <v>5</v>
      </c>
      <c r="F230">
        <v>2</v>
      </c>
      <c r="G230">
        <v>4</v>
      </c>
      <c r="H230">
        <v>2</v>
      </c>
      <c r="I230">
        <v>4</v>
      </c>
      <c r="J230">
        <v>2</v>
      </c>
      <c r="K230" t="s">
        <v>571</v>
      </c>
      <c r="L230" t="str">
        <f>VLOOKUP(Table1[[#This Row],[Competence1]],[1]!Table3[#Data],2,FALSE)</f>
        <v>Normal</v>
      </c>
      <c r="M230" t="str">
        <f>VLOOKUP(Table1[[#This Row],[Competence1]],[1]!Table3[#Data],3,FALSE)</f>
        <v>Statut</v>
      </c>
      <c r="N230" s="1">
        <f>VLOOKUP(Table1[[#This Row],[Competence1]],[1]!Table3[#Data],4,FALSE)</f>
        <v>0</v>
      </c>
      <c r="O230">
        <f>VLOOKUP(Table1[[#This Row],[Competence1]],[1]!Table3[#Data],5,FALSE)</f>
        <v>0</v>
      </c>
      <c r="P230" s="5" t="str">
        <f>VLOOKUP(Table1[[#This Row],[Competence1]],[1]!Table3[#Data],6,FALSE)</f>
        <v>Le lanceur barbote et éclabousse les environs. Cette capacité n’a aucun effet.</v>
      </c>
      <c r="Q230" t="s">
        <v>1361</v>
      </c>
      <c r="R230" t="str">
        <f>VLOOKUP(Table1[[#This Row],[Competence2]],[1]!Table3[#Data],2,FALSE)</f>
        <v>Fee</v>
      </c>
      <c r="S230" t="str">
        <f>VLOOKUP(Table1[[#This Row],[Competence2]],[1]!Table3[#Data],3,FALSE)</f>
        <v>Statut</v>
      </c>
      <c r="T230">
        <f>VLOOKUP(Table1[[#This Row],[Competence2]],[1]!Table3[#Data],4,FALSE)</f>
        <v>0</v>
      </c>
      <c r="U230">
        <f>VLOOKUP(Table1[[#This Row],[Competence2]],[1]!Table3[#Data],5,FALSE)</f>
        <v>6</v>
      </c>
      <c r="V230" s="5" t="str">
        <f>VLOOKUP(Table1[[#This Row],[Competence2]],[1]!Table3[#Data],6,FALSE)</f>
        <v>Le lanceur fait les yeux doux pour berner l'ennemi et baisse son Attaque de 2 niveaux.</v>
      </c>
      <c r="W230" t="s">
        <v>817</v>
      </c>
      <c r="X230" s="2">
        <v>1</v>
      </c>
      <c r="Y230" s="3" t="s">
        <v>1336</v>
      </c>
      <c r="Z230" s="2">
        <v>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3">
        <v>2</v>
      </c>
      <c r="AG230" s="2">
        <v>1</v>
      </c>
      <c r="AH230" s="3">
        <v>1</v>
      </c>
      <c r="AI230" s="2">
        <v>1</v>
      </c>
      <c r="AJ230" s="3" t="s">
        <v>1336</v>
      </c>
      <c r="AK230" s="2">
        <v>1</v>
      </c>
      <c r="AL230" s="2">
        <v>1</v>
      </c>
      <c r="AM230" s="2">
        <v>2</v>
      </c>
      <c r="AN230" s="2">
        <v>2</v>
      </c>
      <c r="AO230" s="2">
        <v>1</v>
      </c>
      <c r="AP230" s="4" t="str">
        <f>IF(Table1[[#This Row],[Competence2]]="Empty","1-6","1-3")</f>
        <v>1-3</v>
      </c>
      <c r="AQ230" s="4" t="str">
        <f>IF(Table1[[#This Row],[Competence2]]="Empty","","4-6")</f>
        <v>4-6</v>
      </c>
      <c r="AR230" s="5" t="s">
        <v>1436</v>
      </c>
      <c r="AS230" s="8" t="s">
        <v>244</v>
      </c>
      <c r="AT230" s="5" t="s">
        <v>1719</v>
      </c>
      <c r="AU230" s="5">
        <v>360</v>
      </c>
      <c r="AV230" s="5" t="s">
        <v>1024</v>
      </c>
      <c r="AW230" s="5"/>
      <c r="AX230" s="5" t="e">
        <f>VLOOKUP(Table1[[#This Row],[Name]],Table3[],1,FALSE)</f>
        <v>#N/A</v>
      </c>
      <c r="AY230" s="5"/>
    </row>
    <row r="231" spans="1:51" hidden="1" x14ac:dyDescent="0.2">
      <c r="A231" s="7" t="s">
        <v>102</v>
      </c>
      <c r="B231" s="1" t="s">
        <v>95</v>
      </c>
      <c r="C231" t="s">
        <v>95</v>
      </c>
      <c r="D231">
        <v>25</v>
      </c>
      <c r="E231">
        <v>12</v>
      </c>
      <c r="F231">
        <v>5</v>
      </c>
      <c r="G231">
        <v>5</v>
      </c>
      <c r="H231">
        <v>5</v>
      </c>
      <c r="I231">
        <v>5</v>
      </c>
      <c r="J231">
        <v>3</v>
      </c>
      <c r="K231" t="s">
        <v>471</v>
      </c>
      <c r="L231" t="str">
        <f>VLOOKUP(Table1[[#This Row],[Competence1]],[1]!Table3[#Data],2,FALSE)</f>
        <v>Glace</v>
      </c>
      <c r="M231" t="str">
        <f>VLOOKUP(Table1[[#This Row],[Competence1]],[1]!Table3[#Data],3,FALSE)</f>
        <v>Special</v>
      </c>
      <c r="N231" s="1">
        <f>VLOOKUP(Table1[[#This Row],[Competence1]],[1]!Table3[#Data],4,FALSE)</f>
        <v>4</v>
      </c>
      <c r="O231">
        <f>VLOOKUP(Table1[[#This Row],[Competence1]],[1]!Table3[#Data],5,FALSE)</f>
        <v>6</v>
      </c>
      <c r="P231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231" t="s">
        <v>1346</v>
      </c>
      <c r="R231" t="str">
        <f>VLOOKUP(Table1[[#This Row],[Competence2]],[1]!Table3[#Data],2,FALSE)</f>
        <v>Normal</v>
      </c>
      <c r="S231" t="str">
        <f>VLOOKUP(Table1[[#This Row],[Competence2]],[1]!Table3[#Data],3,FALSE)</f>
        <v>Statut</v>
      </c>
      <c r="T231">
        <f>VLOOKUP(Table1[[#This Row],[Competence2]],[1]!Table3[#Data],4,FALSE)</f>
        <v>0</v>
      </c>
      <c r="U231">
        <f>VLOOKUP(Table1[[#This Row],[Competence2]],[1]!Table3[#Data],5,FALSE)</f>
        <v>6</v>
      </c>
      <c r="V231" s="5" t="str">
        <f>VLOOKUP(Table1[[#This Row],[Competence2]],[1]!Table3[#Data],6,FALSE)</f>
        <v>Le lanceur fait les gros yeux à l'ennemi pour l'intimider et baisser sa Défense de 1 niveau.</v>
      </c>
      <c r="W231" t="s">
        <v>680</v>
      </c>
      <c r="X231" s="2">
        <v>2</v>
      </c>
      <c r="Y231" s="3">
        <v>2</v>
      </c>
      <c r="Z231" s="2">
        <v>1</v>
      </c>
      <c r="AA231" s="2">
        <v>1</v>
      </c>
      <c r="AB231" s="2">
        <v>1</v>
      </c>
      <c r="AC231" s="2">
        <v>1</v>
      </c>
      <c r="AD231" s="2">
        <v>2</v>
      </c>
      <c r="AE231" s="3" t="s">
        <v>1336</v>
      </c>
      <c r="AF231" s="3">
        <v>1</v>
      </c>
      <c r="AG231" s="2">
        <v>1</v>
      </c>
      <c r="AH231" s="3">
        <v>1</v>
      </c>
      <c r="AI231" s="2">
        <v>1</v>
      </c>
      <c r="AJ231" s="2">
        <v>1</v>
      </c>
      <c r="AK231" s="2">
        <v>2</v>
      </c>
      <c r="AL231" s="2">
        <v>1</v>
      </c>
      <c r="AM231" s="2">
        <v>1</v>
      </c>
      <c r="AN231" s="2">
        <v>1</v>
      </c>
      <c r="AO231" s="2">
        <v>1</v>
      </c>
      <c r="AP231" s="4" t="str">
        <f>IF(Table1[[#This Row],[Competence2]]="Empty","1-6","1-3")</f>
        <v>1-3</v>
      </c>
      <c r="AQ231" s="4" t="str">
        <f>IF(Table1[[#This Row],[Competence2]]="Empty","","4-6")</f>
        <v>4-6</v>
      </c>
      <c r="AR231" s="22" t="s">
        <v>2073</v>
      </c>
      <c r="AS231" t="s">
        <v>103</v>
      </c>
      <c r="AT231" s="5" t="s">
        <v>1720</v>
      </c>
      <c r="AU231" s="5">
        <v>361</v>
      </c>
      <c r="AV231" s="5" t="s">
        <v>1016</v>
      </c>
      <c r="AW231" s="5"/>
      <c r="AX231" s="5" t="e">
        <f>VLOOKUP(Table1[[#This Row],[Name]],Table3[],1,FALSE)</f>
        <v>#N/A</v>
      </c>
      <c r="AY231" s="5"/>
    </row>
    <row r="232" spans="1:51" hidden="1" x14ac:dyDescent="0.2">
      <c r="A232" s="7" t="s">
        <v>103</v>
      </c>
      <c r="B232" s="1" t="s">
        <v>95</v>
      </c>
      <c r="C232" t="s">
        <v>95</v>
      </c>
      <c r="D232">
        <v>40</v>
      </c>
      <c r="E232">
        <v>20</v>
      </c>
      <c r="F232">
        <v>8</v>
      </c>
      <c r="G232">
        <v>8</v>
      </c>
      <c r="H232">
        <v>8</v>
      </c>
      <c r="I232">
        <v>8</v>
      </c>
      <c r="J232">
        <v>1</v>
      </c>
      <c r="K232" t="s">
        <v>585</v>
      </c>
      <c r="L232" t="str">
        <f>VLOOKUP(Table1[[#This Row],[Competence1]],[1]!Table3[#Data],2,FALSE)</f>
        <v>Glace</v>
      </c>
      <c r="M232" t="str">
        <f>VLOOKUP(Table1[[#This Row],[Competence1]],[1]!Table3[#Data],3,FALSE)</f>
        <v>Special</v>
      </c>
      <c r="N232" s="1">
        <f>VLOOKUP(Table1[[#This Row],[Competence1]],[1]!Table3[#Data],4,FALSE)</f>
        <v>7</v>
      </c>
      <c r="O232">
        <f>VLOOKUP(Table1[[#This Row],[Competence1]],[1]!Table3[#Data],5,FALSE)</f>
        <v>6</v>
      </c>
      <c r="P232" s="5" t="str">
        <f>VLOOKUP(Table1[[#This Row],[Competence1]],[1]!Table3[#Data],6,FALSE)</f>
        <v>Refroidit violemment l'ennemi et gele avec une Precision de 1. Super efficace sur les Pokémon de type Eau.</v>
      </c>
      <c r="Q232" t="s">
        <v>499</v>
      </c>
      <c r="R232" t="str">
        <f>VLOOKUP(Table1[[#This Row],[Competence2]],[1]!Table3[#Data],2,FALSE)</f>
        <v>Glace</v>
      </c>
      <c r="S232" t="str">
        <f>VLOOKUP(Table1[[#This Row],[Competence2]],[1]!Table3[#Data],3,FALSE)</f>
        <v>Special</v>
      </c>
      <c r="T232">
        <f>VLOOKUP(Table1[[#This Row],[Competence2]],[1]!Table3[#Data],4,FALSE)</f>
        <v>0</v>
      </c>
      <c r="U232">
        <f>VLOOKUP(Table1[[#This Row],[Competence2]],[1]!Table3[#Data],5,FALSE)</f>
        <v>0</v>
      </c>
      <c r="V232" s="5" t="str">
        <f>VLOOKUP(Table1[[#This Row],[Competence2]],[1]!Table3[#Data],6,FALSE)</f>
        <v>Si Glaciation est réussie elle met l'adversaire K.O. en un coup. La precision augmente pour chaque Niveau.</v>
      </c>
      <c r="W232" t="s">
        <v>681</v>
      </c>
      <c r="X232" s="2">
        <v>2</v>
      </c>
      <c r="Y232" s="2">
        <v>2</v>
      </c>
      <c r="Z232" s="2">
        <v>1</v>
      </c>
      <c r="AA232" s="3">
        <v>1</v>
      </c>
      <c r="AB232" s="3">
        <v>1</v>
      </c>
      <c r="AC232" s="2">
        <v>1</v>
      </c>
      <c r="AD232" s="2">
        <v>2</v>
      </c>
      <c r="AE232" s="3" t="s">
        <v>1336</v>
      </c>
      <c r="AF232" s="2">
        <v>1</v>
      </c>
      <c r="AG232" s="2">
        <v>1</v>
      </c>
      <c r="AH232" s="3">
        <v>1</v>
      </c>
      <c r="AI232" s="2">
        <v>1</v>
      </c>
      <c r="AJ232" s="2">
        <v>1</v>
      </c>
      <c r="AK232" s="2">
        <v>2</v>
      </c>
      <c r="AL232" s="3">
        <v>1</v>
      </c>
      <c r="AM232" s="2">
        <v>1</v>
      </c>
      <c r="AN232" s="2">
        <v>1</v>
      </c>
      <c r="AO232" s="2">
        <v>1</v>
      </c>
      <c r="AP232" s="4" t="str">
        <f>IF(Table1[[#This Row],[Competence2]]="Empty","1-6","1-3")</f>
        <v>1-3</v>
      </c>
      <c r="AQ232" s="4" t="str">
        <f>IF(Table1[[#This Row],[Competence2]]="Empty","","4-6")</f>
        <v>4-6</v>
      </c>
      <c r="AR232" s="22" t="s">
        <v>2073</v>
      </c>
      <c r="AS232" s="5"/>
      <c r="AT232" s="5" t="s">
        <v>1721</v>
      </c>
      <c r="AU232" s="5">
        <v>362</v>
      </c>
      <c r="AV232" s="5" t="s">
        <v>1016</v>
      </c>
      <c r="AW232" s="5"/>
      <c r="AX232" s="5" t="e">
        <f>VLOOKUP(Table1[[#This Row],[Name]],Table3[],1,FALSE)</f>
        <v>#N/A</v>
      </c>
      <c r="AY232" s="5"/>
    </row>
    <row r="233" spans="1:51" hidden="1" x14ac:dyDescent="0.2">
      <c r="A233" s="7" t="s">
        <v>81</v>
      </c>
      <c r="B233" s="1" t="s">
        <v>11</v>
      </c>
      <c r="C233" t="s">
        <v>77</v>
      </c>
      <c r="D233">
        <v>20</v>
      </c>
      <c r="E233">
        <v>13</v>
      </c>
      <c r="F233">
        <v>3</v>
      </c>
      <c r="G233">
        <v>3</v>
      </c>
      <c r="H233">
        <v>5</v>
      </c>
      <c r="I233">
        <v>7</v>
      </c>
      <c r="J233">
        <v>5</v>
      </c>
      <c r="K233" t="s">
        <v>445</v>
      </c>
      <c r="L233" t="str">
        <f>VLOOKUP(Table1[[#This Row],[Competence1]],[1]!Table3[#Data],2,FALSE)</f>
        <v>Plante</v>
      </c>
      <c r="M233" t="str">
        <f>VLOOKUP(Table1[[#This Row],[Competence1]],[1]!Table3[#Data],3,FALSE)</f>
        <v>Special</v>
      </c>
      <c r="N233" s="1">
        <f>VLOOKUP(Table1[[#This Row],[Competence1]],[1]!Table3[#Data],4,FALSE)</f>
        <v>2</v>
      </c>
      <c r="O233">
        <f>VLOOKUP(Table1[[#This Row],[Competence1]],[1]!Table3[#Data],5,FALSE)</f>
        <v>6</v>
      </c>
      <c r="P233" s="5" t="str">
        <f>VLOOKUP(Table1[[#This Row],[Competence1]],[1]!Table3[#Data],6,FALSE)</f>
        <v>Une attaque qui convertit 50% des dégâts infligés en PV pour le lanceur.</v>
      </c>
      <c r="Q233" t="s">
        <v>506</v>
      </c>
      <c r="R233" t="str">
        <f>VLOOKUP(Table1[[#This Row],[Competence2]],[1]!Table3[#Data],2,FALSE)</f>
        <v>Normal</v>
      </c>
      <c r="S233" t="str">
        <f>VLOOKUP(Table1[[#This Row],[Competence2]],[1]!Table3[#Data],3,FALSE)</f>
        <v>Statut</v>
      </c>
      <c r="T233">
        <f>VLOOKUP(Table1[[#This Row],[Competence2]],[1]!Table3[#Data],4,FALSE)</f>
        <v>0</v>
      </c>
      <c r="U233">
        <f>VLOOKUP(Table1[[#This Row],[Competence2]],[1]!Table3[#Data],5,FALSE)</f>
        <v>0</v>
      </c>
      <c r="V233" s="5" t="str">
        <f>VLOOKUP(Table1[[#This Row],[Competence2]],[1]!Table3[#Data],6,FALSE)</f>
        <v>Le corps du lanceur se développe. Augmente l'Attaque et l'Attaque Spéciale de 1 niveau</v>
      </c>
      <c r="W233" t="s">
        <v>660</v>
      </c>
      <c r="X233" s="2">
        <v>1</v>
      </c>
      <c r="Y233" s="3" t="s">
        <v>1336</v>
      </c>
      <c r="Z233" s="2">
        <v>1</v>
      </c>
      <c r="AA233" s="3" t="s">
        <v>1336</v>
      </c>
      <c r="AB233" s="3" t="s">
        <v>1336</v>
      </c>
      <c r="AC233" s="3" t="s">
        <v>1336</v>
      </c>
      <c r="AD233" s="2">
        <v>2</v>
      </c>
      <c r="AE233" s="2">
        <v>2</v>
      </c>
      <c r="AF233" s="2">
        <v>1</v>
      </c>
      <c r="AG233" s="2">
        <v>1</v>
      </c>
      <c r="AH233" s="3" t="s">
        <v>1337</v>
      </c>
      <c r="AI233" s="2">
        <v>1</v>
      </c>
      <c r="AJ233" s="2">
        <v>2</v>
      </c>
      <c r="AK233" s="2">
        <v>1</v>
      </c>
      <c r="AL233" s="3">
        <v>1</v>
      </c>
      <c r="AM233" s="2">
        <v>1</v>
      </c>
      <c r="AN233" s="2">
        <v>1</v>
      </c>
      <c r="AO233" s="2">
        <v>2</v>
      </c>
      <c r="AP233" s="4" t="str">
        <f>IF(Table1[[#This Row],[Competence2]]="Empty","1-6","1-3")</f>
        <v>1-3</v>
      </c>
      <c r="AQ233" s="4" t="str">
        <f>IF(Table1[[#This Row],[Competence2]]="Empty","","4-6")</f>
        <v>4-6</v>
      </c>
      <c r="AR233" s="22" t="s">
        <v>2073</v>
      </c>
      <c r="AS233" t="s">
        <v>83</v>
      </c>
      <c r="AT233" s="5" t="s">
        <v>1722</v>
      </c>
      <c r="AU233" s="5">
        <v>406</v>
      </c>
      <c r="AV233" s="5" t="s">
        <v>1014</v>
      </c>
      <c r="AW233" s="5"/>
      <c r="AX233" s="5" t="e">
        <f>VLOOKUP(Table1[[#This Row],[Name]],Table3[],1,FALSE)</f>
        <v>#N/A</v>
      </c>
      <c r="AY233" s="5"/>
    </row>
    <row r="234" spans="1:51" hidden="1" x14ac:dyDescent="0.2">
      <c r="A234" s="7" t="s">
        <v>83</v>
      </c>
      <c r="B234" s="1" t="s">
        <v>11</v>
      </c>
      <c r="C234" t="s">
        <v>77</v>
      </c>
      <c r="D234">
        <v>30</v>
      </c>
      <c r="E234">
        <v>22</v>
      </c>
      <c r="F234">
        <v>7</v>
      </c>
      <c r="G234">
        <v>5</v>
      </c>
      <c r="H234">
        <v>12</v>
      </c>
      <c r="I234">
        <v>10</v>
      </c>
      <c r="J234">
        <v>1</v>
      </c>
      <c r="K234" t="s">
        <v>1424</v>
      </c>
      <c r="L234" t="e">
        <f>VLOOKUP(Table1[[#This Row],[Competence1]],[1]!Table3[#Data],2,FALSE)</f>
        <v>#N/A</v>
      </c>
      <c r="M234" t="e">
        <f>VLOOKUP(Table1[[#This Row],[Competence1]],[1]!Table3[#Data],3,FALSE)</f>
        <v>#N/A</v>
      </c>
      <c r="N234" s="1" t="e">
        <f>VLOOKUP(Table1[[#This Row],[Competence1]],[1]!Table3[#Data],4,FALSE)</f>
        <v>#N/A</v>
      </c>
      <c r="O234" t="e">
        <f>VLOOKUP(Table1[[#This Row],[Competence1]],[1]!Table3[#Data],5,FALSE)</f>
        <v>#N/A</v>
      </c>
      <c r="P234" s="5" t="e">
        <f>VLOOKUP(Table1[[#This Row],[Competence1]],[1]!Table3[#Data],6,FALSE)</f>
        <v>#N/A</v>
      </c>
      <c r="Q234" t="s">
        <v>497</v>
      </c>
      <c r="R234" t="e">
        <f>VLOOKUP(Table1[[#This Row],[Competence2]],[1]!Table3[#Data],2,FALSE)</f>
        <v>#N/A</v>
      </c>
      <c r="S234" t="e">
        <f>VLOOKUP(Table1[[#This Row],[Competence2]],[1]!Table3[#Data],3,FALSE)</f>
        <v>#N/A</v>
      </c>
      <c r="T234" t="e">
        <f>VLOOKUP(Table1[[#This Row],[Competence2]],[1]!Table3[#Data],4,FALSE)</f>
        <v>#N/A</v>
      </c>
      <c r="U234" t="e">
        <f>VLOOKUP(Table1[[#This Row],[Competence2]],[1]!Table3[#Data],5,FALSE)</f>
        <v>#N/A</v>
      </c>
      <c r="V234" s="5" t="e">
        <f>VLOOKUP(Table1[[#This Row],[Competence2]],[1]!Table3[#Data],6,FALSE)</f>
        <v>#N/A</v>
      </c>
      <c r="W234" t="s">
        <v>662</v>
      </c>
      <c r="X234" s="3">
        <v>1</v>
      </c>
      <c r="Y234" s="3" t="s">
        <v>1336</v>
      </c>
      <c r="Z234" s="2">
        <v>1</v>
      </c>
      <c r="AA234" s="3" t="s">
        <v>1336</v>
      </c>
      <c r="AB234" s="3" t="s">
        <v>1336</v>
      </c>
      <c r="AC234" s="3" t="s">
        <v>1336</v>
      </c>
      <c r="AD234" s="3">
        <v>2</v>
      </c>
      <c r="AE234" s="3">
        <v>2</v>
      </c>
      <c r="AF234" s="2">
        <v>1</v>
      </c>
      <c r="AG234" s="2">
        <v>1</v>
      </c>
      <c r="AH234" s="3" t="s">
        <v>1337</v>
      </c>
      <c r="AI234" s="2">
        <v>1</v>
      </c>
      <c r="AJ234" s="2">
        <v>2</v>
      </c>
      <c r="AK234" s="2">
        <v>1</v>
      </c>
      <c r="AL234" s="2">
        <v>1</v>
      </c>
      <c r="AM234" s="2">
        <v>1</v>
      </c>
      <c r="AN234" s="2">
        <v>1</v>
      </c>
      <c r="AO234" s="2">
        <v>2</v>
      </c>
      <c r="AP234" s="4" t="str">
        <f>IF(Table1[[#This Row],[Competence2]]="Empty","1-6","1-3")</f>
        <v>1-3</v>
      </c>
      <c r="AQ234" s="4" t="str">
        <f>IF(Table1[[#This Row],[Competence2]]="Empty","","4-6")</f>
        <v>4-6</v>
      </c>
      <c r="AR234" s="22" t="s">
        <v>2073</v>
      </c>
      <c r="AS234" s="5"/>
      <c r="AT234" s="5" t="s">
        <v>1723</v>
      </c>
      <c r="AU234" s="5">
        <v>407</v>
      </c>
      <c r="AV234" s="5" t="s">
        <v>1014</v>
      </c>
      <c r="AW234" s="5"/>
      <c r="AX234" s="5" t="e">
        <f>VLOOKUP(Table1[[#This Row],[Name]],Table3[],1,FALSE)</f>
        <v>#N/A</v>
      </c>
      <c r="AY234" s="5"/>
    </row>
    <row r="235" spans="1:51" hidden="1" x14ac:dyDescent="0.2">
      <c r="A235" s="7" t="s">
        <v>141</v>
      </c>
      <c r="B235" s="1" t="s">
        <v>23</v>
      </c>
      <c r="C235" t="s">
        <v>30</v>
      </c>
      <c r="D235">
        <v>15</v>
      </c>
      <c r="E235">
        <v>17</v>
      </c>
      <c r="F235">
        <v>3</v>
      </c>
      <c r="G235">
        <v>4</v>
      </c>
      <c r="H235">
        <v>3</v>
      </c>
      <c r="I235">
        <v>4</v>
      </c>
      <c r="J235">
        <v>2</v>
      </c>
      <c r="K235" t="s">
        <v>486</v>
      </c>
      <c r="L235" t="str">
        <f>VLOOKUP(Table1[[#This Row],[Competence1]],[1]!Table3[#Data],2,FALSE)</f>
        <v>Normal</v>
      </c>
      <c r="M235" t="str">
        <f>VLOOKUP(Table1[[#This Row],[Competence1]],[1]!Table3[#Data],3,FALSE)</f>
        <v>Statut</v>
      </c>
      <c r="N235" s="1">
        <f>VLOOKUP(Table1[[#This Row],[Competence1]],[1]!Table3[#Data],4,FALSE)</f>
        <v>0</v>
      </c>
      <c r="O235">
        <f>VLOOKUP(Table1[[#This Row],[Competence1]],[1]!Table3[#Data],5,FALSE)</f>
        <v>6</v>
      </c>
      <c r="P235" s="5" t="str">
        <f>VLOOKUP(Table1[[#This Row],[Competence1]],[1]!Table3[#Data],6,FALSE)</f>
        <v>Un doux parfum qui augmente la Precision du lanceur de 1.</v>
      </c>
      <c r="Q235" t="s">
        <v>508</v>
      </c>
      <c r="R235" t="str">
        <f>VLOOKUP(Table1[[#This Row],[Competence2]],[1]!Table3[#Data],2,FALSE)</f>
        <v>Vol</v>
      </c>
      <c r="S235" t="str">
        <f>VLOOKUP(Table1[[#This Row],[Competence2]],[1]!Table3[#Data],3,FALSE)</f>
        <v>Special</v>
      </c>
      <c r="T235">
        <f>VLOOKUP(Table1[[#This Row],[Competence2]],[1]!Table3[#Data],4,FALSE)</f>
        <v>4</v>
      </c>
      <c r="U235">
        <f>VLOOKUP(Table1[[#This Row],[Competence2]],[1]!Table3[#Data],5,FALSE)</f>
        <v>6</v>
      </c>
      <c r="V235" s="5" t="str">
        <f>VLOOKUP(Table1[[#This Row],[Competence2]],[1]!Table3[#Data],6,FALSE)</f>
        <v>Le lanceur bat des ailes pour générer une bourrasque qui blesse l'ennemi.</v>
      </c>
      <c r="W235" t="s">
        <v>717</v>
      </c>
      <c r="X235" s="3">
        <v>1</v>
      </c>
      <c r="Y235" s="3" t="s">
        <v>1337</v>
      </c>
      <c r="Z235" s="2">
        <v>1</v>
      </c>
      <c r="AA235" s="2">
        <v>1</v>
      </c>
      <c r="AB235" s="2">
        <v>2</v>
      </c>
      <c r="AC235" s="2">
        <v>1</v>
      </c>
      <c r="AD235" s="3">
        <v>2</v>
      </c>
      <c r="AE235" s="2">
        <v>2</v>
      </c>
      <c r="AF235" s="3" t="s">
        <v>1336</v>
      </c>
      <c r="AG235" s="2">
        <v>1</v>
      </c>
      <c r="AH235" s="3" t="s">
        <v>1337</v>
      </c>
      <c r="AI235" s="3">
        <v>1</v>
      </c>
      <c r="AJ235" s="2">
        <v>1</v>
      </c>
      <c r="AK235" s="3">
        <v>4</v>
      </c>
      <c r="AL235" s="2">
        <v>0</v>
      </c>
      <c r="AM235" s="2">
        <v>1</v>
      </c>
      <c r="AN235" s="2">
        <v>1</v>
      </c>
      <c r="AO235" s="2">
        <v>2</v>
      </c>
      <c r="AP235" s="4" t="str">
        <f>IF(Table1[[#This Row],[Competence2]]="Empty","1-6","1-3")</f>
        <v>1-3</v>
      </c>
      <c r="AQ235" s="4" t="str">
        <f>IF(Table1[[#This Row],[Competence2]]="Empty","","4-6")</f>
        <v>4-6</v>
      </c>
      <c r="AR235" s="22" t="s">
        <v>2073</v>
      </c>
      <c r="AS235" t="s">
        <v>142</v>
      </c>
      <c r="AT235" s="5" t="s">
        <v>1724</v>
      </c>
      <c r="AU235" s="5">
        <v>415</v>
      </c>
      <c r="AV235" s="5" t="s">
        <v>1006</v>
      </c>
      <c r="AW235" s="5"/>
      <c r="AX235" s="5" t="e">
        <f>VLOOKUP(Table1[[#This Row],[Name]],Table3[],1,FALSE)</f>
        <v>#N/A</v>
      </c>
      <c r="AY235" s="5"/>
    </row>
    <row r="236" spans="1:51" hidden="1" x14ac:dyDescent="0.2">
      <c r="A236" s="7" t="s">
        <v>142</v>
      </c>
      <c r="B236" s="1" t="s">
        <v>23</v>
      </c>
      <c r="C236" t="s">
        <v>30</v>
      </c>
      <c r="D236">
        <v>35</v>
      </c>
      <c r="E236">
        <v>10</v>
      </c>
      <c r="F236">
        <v>8</v>
      </c>
      <c r="G236">
        <v>10</v>
      </c>
      <c r="H236">
        <v>8</v>
      </c>
      <c r="I236">
        <v>10</v>
      </c>
      <c r="J236">
        <v>0</v>
      </c>
      <c r="K236" t="s">
        <v>548</v>
      </c>
      <c r="L236" t="str">
        <f>VLOOKUP(Table1[[#This Row],[Competence1]],[1]!Table3[#Data],2,FALSE)</f>
        <v>Normal</v>
      </c>
      <c r="M236" t="str">
        <f>VLOOKUP(Table1[[#This Row],[Competence1]],[1]!Table3[#Data],3,FALSE)</f>
        <v>Physique</v>
      </c>
      <c r="N236" s="1">
        <f>VLOOKUP(Table1[[#This Row],[Competence1]],[1]!Table3[#Data],4,FALSE)</f>
        <v>7</v>
      </c>
      <c r="O236">
        <f>VLOOKUP(Table1[[#This Row],[Competence1]],[1]!Table3[#Data],5,FALSE)</f>
        <v>6</v>
      </c>
      <c r="P236" s="5" t="str">
        <f>VLOOKUP(Table1[[#This Row],[Competence1]],[1]!Table3[#Data],6,FALSE)</f>
        <v>Un coup de griffe ou autre tranche l'ennemi. Fait un coup critique qui multiplie les degats par 2 avec une Precision de 1.</v>
      </c>
      <c r="Q236" t="s">
        <v>461</v>
      </c>
      <c r="R236" t="str">
        <f>VLOOKUP(Table1[[#This Row],[Competence2]],[1]!Table3[#Data],2,FALSE)</f>
        <v>Insecte</v>
      </c>
      <c r="S236" t="str">
        <f>VLOOKUP(Table1[[#This Row],[Competence2]],[1]!Table3[#Data],3,FALSE)</f>
        <v>Physique</v>
      </c>
      <c r="T236">
        <f>VLOOKUP(Table1[[#This Row],[Competence2]],[1]!Table3[#Data],4,FALSE)</f>
        <v>5</v>
      </c>
      <c r="U236">
        <f>VLOOKUP(Table1[[#This Row],[Competence2]],[1]!Table3[#Data],5,FALSE)</f>
        <v>6</v>
      </c>
      <c r="V236" s="5" t="str">
        <f>VLOOKUP(Table1[[#This Row],[Competence2]],[1]!Table3[#Data],6,FALSE)</f>
        <v>Augmente l'Attaque du lanceur de 3 niveaux si un ennemi est mis K.O. avec cette capacité.</v>
      </c>
      <c r="W236" t="s">
        <v>718</v>
      </c>
      <c r="X236" s="2">
        <v>1</v>
      </c>
      <c r="Y236" s="3" t="s">
        <v>1337</v>
      </c>
      <c r="Z236" s="2">
        <v>1</v>
      </c>
      <c r="AA236" s="2">
        <v>1</v>
      </c>
      <c r="AB236" s="2">
        <v>2</v>
      </c>
      <c r="AC236" s="2">
        <v>1</v>
      </c>
      <c r="AD236" s="2">
        <v>2</v>
      </c>
      <c r="AE236" s="2">
        <v>2</v>
      </c>
      <c r="AF236" s="3" t="s">
        <v>1336</v>
      </c>
      <c r="AG236" s="2">
        <v>1</v>
      </c>
      <c r="AH236" s="3" t="s">
        <v>1337</v>
      </c>
      <c r="AI236" s="3">
        <v>1</v>
      </c>
      <c r="AJ236" s="2">
        <v>1</v>
      </c>
      <c r="AK236" s="2">
        <v>4</v>
      </c>
      <c r="AL236" s="2">
        <v>0</v>
      </c>
      <c r="AM236" s="2">
        <v>1</v>
      </c>
      <c r="AN236" s="2">
        <v>1</v>
      </c>
      <c r="AO236" s="2">
        <v>2</v>
      </c>
      <c r="AP236" s="4" t="str">
        <f>IF(Table1[[#This Row],[Competence2]]="Empty","1-6","1-3")</f>
        <v>1-3</v>
      </c>
      <c r="AQ236" s="4" t="str">
        <f>IF(Table1[[#This Row],[Competence2]]="Empty","","4-6")</f>
        <v>4-6</v>
      </c>
      <c r="AR236" s="22" t="s">
        <v>2073</v>
      </c>
      <c r="AS236"/>
      <c r="AT236" s="5" t="s">
        <v>1725</v>
      </c>
      <c r="AU236" s="5">
        <v>416</v>
      </c>
      <c r="AV236" s="5" t="s">
        <v>1006</v>
      </c>
      <c r="AW236" s="5"/>
      <c r="AX236" s="5" t="e">
        <f>VLOOKUP(Table1[[#This Row],[Name]],Table3[],1,FALSE)</f>
        <v>#N/A</v>
      </c>
      <c r="AY236" s="5"/>
    </row>
    <row r="237" spans="1:51" hidden="1" x14ac:dyDescent="0.2">
      <c r="A237" s="7" t="s">
        <v>154</v>
      </c>
      <c r="B237" s="1" t="s">
        <v>11</v>
      </c>
      <c r="C237" t="s">
        <v>11</v>
      </c>
      <c r="D237">
        <v>22</v>
      </c>
      <c r="E237">
        <v>8</v>
      </c>
      <c r="F237">
        <v>3</v>
      </c>
      <c r="G237">
        <v>4</v>
      </c>
      <c r="H237">
        <v>6</v>
      </c>
      <c r="I237">
        <v>5</v>
      </c>
      <c r="J237">
        <v>3</v>
      </c>
      <c r="K237" t="s">
        <v>506</v>
      </c>
      <c r="L237" t="str">
        <f>VLOOKUP(Table1[[#This Row],[Competence1]],[1]!Table3[#Data],2,FALSE)</f>
        <v>Normal</v>
      </c>
      <c r="M237" t="str">
        <f>VLOOKUP(Table1[[#This Row],[Competence1]],[1]!Table3[#Data],3,FALSE)</f>
        <v>Statut</v>
      </c>
      <c r="N237" s="1">
        <f>VLOOKUP(Table1[[#This Row],[Competence1]],[1]!Table3[#Data],4,FALSE)</f>
        <v>0</v>
      </c>
      <c r="O237">
        <f>VLOOKUP(Table1[[#This Row],[Competence1]],[1]!Table3[#Data],5,FALSE)</f>
        <v>0</v>
      </c>
      <c r="P237" s="5" t="str">
        <f>VLOOKUP(Table1[[#This Row],[Competence1]],[1]!Table3[#Data],6,FALSE)</f>
        <v>Le corps du lanceur se développe. Augmente l'Attaque et l'Attaque Spéciale de 1 niveau</v>
      </c>
      <c r="Q237" t="s">
        <v>584</v>
      </c>
      <c r="R237" t="str">
        <f>VLOOKUP(Table1[[#This Row],[Competence2]],[1]!Table3[#Data],2,FALSE)</f>
        <v>Normal</v>
      </c>
      <c r="S237" t="str">
        <f>VLOOKUP(Table1[[#This Row],[Competence2]],[1]!Table3[#Data],3,FALSE)</f>
        <v>Physique</v>
      </c>
      <c r="T237">
        <f>VLOOKUP(Table1[[#This Row],[Competence2]],[1]!Table3[#Data],4,FALSE)</f>
        <v>4</v>
      </c>
      <c r="U237">
        <f>VLOOKUP(Table1[[#This Row],[Competence2]],[1]!Table3[#Data],5,FALSE)</f>
        <v>6</v>
      </c>
      <c r="V237" s="5" t="str">
        <f>VLOOKUP(Table1[[#This Row],[Competence2]],[1]!Table3[#Data],6,FALSE)</f>
        <v>Le lanceur charge l'ennemi et le percute de tout son poids.</v>
      </c>
      <c r="W237" t="s">
        <v>729</v>
      </c>
      <c r="X237" s="2">
        <v>1</v>
      </c>
      <c r="Y237" s="2">
        <v>1</v>
      </c>
      <c r="Z237" s="2">
        <v>1</v>
      </c>
      <c r="AA237" s="3" t="s">
        <v>1336</v>
      </c>
      <c r="AB237" s="3" t="s">
        <v>1336</v>
      </c>
      <c r="AC237" s="2">
        <v>1</v>
      </c>
      <c r="AD237" s="2">
        <v>2</v>
      </c>
      <c r="AE237" s="2">
        <v>2</v>
      </c>
      <c r="AF237" s="3">
        <v>2</v>
      </c>
      <c r="AG237" s="2">
        <v>1</v>
      </c>
      <c r="AH237" s="3" t="s">
        <v>1336</v>
      </c>
      <c r="AI237" s="3">
        <v>2</v>
      </c>
      <c r="AJ237" s="2">
        <v>1</v>
      </c>
      <c r="AK237" s="2">
        <v>1</v>
      </c>
      <c r="AL237" s="3" t="s">
        <v>1336</v>
      </c>
      <c r="AM237" s="2">
        <v>1</v>
      </c>
      <c r="AN237" s="2">
        <v>1</v>
      </c>
      <c r="AO237" s="2">
        <v>2</v>
      </c>
      <c r="AP237" s="4" t="str">
        <f>IF(Table1[[#This Row],[Competence2]]="Empty","1-6","1-3")</f>
        <v>1-3</v>
      </c>
      <c r="AQ237" s="4" t="str">
        <f>IF(Table1[[#This Row],[Competence2]]="Empty","","4-6")</f>
        <v>4-6</v>
      </c>
      <c r="AR237" s="5" t="s">
        <v>1435</v>
      </c>
      <c r="AS237" s="5" t="s">
        <v>155</v>
      </c>
      <c r="AT237" s="5" t="s">
        <v>1726</v>
      </c>
      <c r="AU237" s="5">
        <v>420</v>
      </c>
      <c r="AV237" s="5" t="s">
        <v>1001</v>
      </c>
      <c r="AW237" s="5"/>
      <c r="AX237" s="5" t="e">
        <f>VLOOKUP(Table1[[#This Row],[Name]],Table3[],1,FALSE)</f>
        <v>#N/A</v>
      </c>
      <c r="AY237" s="5"/>
    </row>
    <row r="238" spans="1:51" hidden="1" x14ac:dyDescent="0.2">
      <c r="A238" s="7" t="s">
        <v>155</v>
      </c>
      <c r="B238" s="1" t="s">
        <v>11</v>
      </c>
      <c r="C238" t="s">
        <v>11</v>
      </c>
      <c r="D238">
        <v>35</v>
      </c>
      <c r="E238">
        <v>21</v>
      </c>
      <c r="F238">
        <v>6</v>
      </c>
      <c r="G238">
        <v>7</v>
      </c>
      <c r="H238">
        <v>8</v>
      </c>
      <c r="I238">
        <v>7</v>
      </c>
      <c r="J238">
        <v>1</v>
      </c>
      <c r="K238" t="s">
        <v>521</v>
      </c>
      <c r="L238" t="str">
        <f>VLOOKUP(Table1[[#This Row],[Competence1]],[1]!Table3[#Data],2,FALSE)</f>
        <v>Plante</v>
      </c>
      <c r="M238" t="str">
        <f>VLOOKUP(Table1[[#This Row],[Competence1]],[1]!Table3[#Data],3,FALSE)</f>
        <v>Special</v>
      </c>
      <c r="N238" s="1">
        <f>VLOOKUP(Table1[[#This Row],[Competence1]],[1]!Table3[#Data],4,FALSE)</f>
        <v>12</v>
      </c>
      <c r="O238">
        <f>VLOOKUP(Table1[[#This Row],[Competence1]],[1]!Table3[#Data],5,FALSE)</f>
        <v>6</v>
      </c>
      <c r="P238" s="5" t="str">
        <f>VLOOKUP(Table1[[#This Row],[Competence1]],[1]!Table3[#Data],6,FALSE)</f>
        <v>Le lanceur attaque en projetant des pétales pendant 2 tours avant de céder à la confusion.</v>
      </c>
      <c r="Q238" t="s">
        <v>1364</v>
      </c>
      <c r="R238" t="e">
        <f>VLOOKUP(Table1[[#This Row],[Competence2]],[1]!Table3[#Data],2,FALSE)</f>
        <v>#N/A</v>
      </c>
      <c r="S238" t="e">
        <f>VLOOKUP(Table1[[#This Row],[Competence2]],[1]!Table3[#Data],3,FALSE)</f>
        <v>#N/A</v>
      </c>
      <c r="T238" t="e">
        <f>VLOOKUP(Table1[[#This Row],[Competence2]],[1]!Table3[#Data],4,FALSE)</f>
        <v>#N/A</v>
      </c>
      <c r="U238" t="e">
        <f>VLOOKUP(Table1[[#This Row],[Competence2]],[1]!Table3[#Data],5,FALSE)</f>
        <v>#N/A</v>
      </c>
      <c r="V238" s="5" t="e">
        <f>VLOOKUP(Table1[[#This Row],[Competence2]],[1]!Table3[#Data],6,FALSE)</f>
        <v>#N/A</v>
      </c>
      <c r="W238" t="s">
        <v>730</v>
      </c>
      <c r="X238" s="2">
        <v>1</v>
      </c>
      <c r="Y238" s="2">
        <v>1</v>
      </c>
      <c r="Z238" s="2">
        <v>1</v>
      </c>
      <c r="AA238" s="3" t="s">
        <v>1336</v>
      </c>
      <c r="AB238" s="3" t="s">
        <v>1336</v>
      </c>
      <c r="AC238" s="2">
        <v>1</v>
      </c>
      <c r="AD238" s="2">
        <v>2</v>
      </c>
      <c r="AE238" s="2">
        <v>2</v>
      </c>
      <c r="AF238" s="2">
        <v>2</v>
      </c>
      <c r="AG238" s="2">
        <v>1</v>
      </c>
      <c r="AH238" s="3" t="s">
        <v>1336</v>
      </c>
      <c r="AI238" s="3">
        <v>2</v>
      </c>
      <c r="AJ238" s="2">
        <v>1</v>
      </c>
      <c r="AK238" s="2">
        <v>1</v>
      </c>
      <c r="AL238" s="3" t="s">
        <v>1336</v>
      </c>
      <c r="AM238" s="3">
        <v>1</v>
      </c>
      <c r="AN238" s="3">
        <v>1</v>
      </c>
      <c r="AO238" s="2">
        <v>2</v>
      </c>
      <c r="AP238" s="4" t="str">
        <f>IF(Table1[[#This Row],[Competence2]]="Empty","1-6","1-3")</f>
        <v>1-3</v>
      </c>
      <c r="AQ238" s="4" t="str">
        <f>IF(Table1[[#This Row],[Competence2]]="Empty","","4-6")</f>
        <v>4-6</v>
      </c>
      <c r="AR238" s="22" t="s">
        <v>2073</v>
      </c>
      <c r="AS238" s="5" t="s">
        <v>257</v>
      </c>
      <c r="AT238" s="5" t="s">
        <v>1727</v>
      </c>
      <c r="AU238" s="5">
        <v>421</v>
      </c>
      <c r="AV238" s="5" t="s">
        <v>1001</v>
      </c>
      <c r="AW238" s="5"/>
      <c r="AX238" s="5" t="e">
        <f>VLOOKUP(Table1[[#This Row],[Name]],Table3[],1,FALSE)</f>
        <v>#N/A</v>
      </c>
      <c r="AY238" s="5"/>
    </row>
    <row r="239" spans="1:51" hidden="1" x14ac:dyDescent="0.2">
      <c r="A239" s="7" t="s">
        <v>257</v>
      </c>
      <c r="B239" s="1" t="s">
        <v>19</v>
      </c>
      <c r="C239" t="s">
        <v>19</v>
      </c>
      <c r="D239">
        <v>38</v>
      </c>
      <c r="E239">
        <v>8</v>
      </c>
      <c r="F239">
        <v>4</v>
      </c>
      <c r="G239">
        <v>4</v>
      </c>
      <c r="H239">
        <v>5</v>
      </c>
      <c r="I239">
        <v>6</v>
      </c>
      <c r="J239">
        <v>3</v>
      </c>
      <c r="K239" t="s">
        <v>1355</v>
      </c>
      <c r="L239" t="str">
        <f>VLOOKUP(Table1[[#This Row],[Competence1]],[1]!Table3[#Data],2,FALSE)</f>
        <v>Sol</v>
      </c>
      <c r="M239" t="str">
        <f>VLOOKUP(Table1[[#This Row],[Competence1]],[1]!Table3[#Data],3,FALSE)</f>
        <v>Special</v>
      </c>
      <c r="N239" s="1">
        <f>VLOOKUP(Table1[[#This Row],[Competence1]],[1]!Table3[#Data],4,FALSE)</f>
        <v>2</v>
      </c>
      <c r="O239">
        <f>VLOOKUP(Table1[[#This Row],[Competence1]],[1]!Table3[#Data],5,FALSE)</f>
        <v>6</v>
      </c>
      <c r="P239" s="5" t="str">
        <f>VLOOKUP(Table1[[#This Row],[Competence1]],[1]!Table3[#Data],6,FALSE)</f>
        <v>Le lanceur envoie de la boue au visage de l'ennemi pour infliger des dégâts et baisser sa Précision de 1</v>
      </c>
      <c r="Q239" t="s">
        <v>465</v>
      </c>
      <c r="R239" t="str">
        <f>VLOOKUP(Table1[[#This Row],[Competence2]],[1]!Table3[#Data],2,FALSE)</f>
        <v>Sol</v>
      </c>
      <c r="S239" t="str">
        <f>VLOOKUP(Table1[[#This Row],[Competence2]],[1]!Table3[#Data],3,FALSE)</f>
        <v>Statut</v>
      </c>
      <c r="T239">
        <f>VLOOKUP(Table1[[#This Row],[Competence2]],[1]!Table3[#Data],4,FALSE)</f>
        <v>0</v>
      </c>
      <c r="U239">
        <f>VLOOKUP(Table1[[#This Row],[Competence2]],[1]!Table3[#Data],5,FALSE)</f>
        <v>0</v>
      </c>
      <c r="V239" s="5" t="str">
        <f>VLOOKUP(Table1[[#This Row],[Competence2]],[1]!Table3[#Data],6,FALSE)</f>
        <v>Asperge les alentours de boue. Affaiblit la puissance des attaques de type Électrik de 50% pendant cinq tours.</v>
      </c>
      <c r="W239" t="s">
        <v>831</v>
      </c>
      <c r="X239" s="3" t="s">
        <v>1336</v>
      </c>
      <c r="Y239" s="2">
        <v>1</v>
      </c>
      <c r="Z239" s="2">
        <v>1</v>
      </c>
      <c r="AA239" s="3" t="s">
        <v>1336</v>
      </c>
      <c r="AB239" s="2">
        <v>2</v>
      </c>
      <c r="AC239" s="2">
        <v>1</v>
      </c>
      <c r="AD239" s="3" t="s">
        <v>1336</v>
      </c>
      <c r="AE239" s="3" t="s">
        <v>1336</v>
      </c>
      <c r="AF239" s="2">
        <v>1</v>
      </c>
      <c r="AG239" s="2">
        <v>1</v>
      </c>
      <c r="AH239" s="3">
        <v>2</v>
      </c>
      <c r="AI239" s="3">
        <v>1</v>
      </c>
      <c r="AJ239" s="2">
        <v>1</v>
      </c>
      <c r="AK239" s="2">
        <v>1</v>
      </c>
      <c r="AL239" s="2">
        <v>1</v>
      </c>
      <c r="AM239" s="3">
        <v>1</v>
      </c>
      <c r="AN239" s="3">
        <v>1</v>
      </c>
      <c r="AO239" s="2">
        <v>1</v>
      </c>
      <c r="AP239" s="4" t="str">
        <f>IF(Table1[[#This Row],[Competence2]]="Empty","1-6","1-3")</f>
        <v>1-3</v>
      </c>
      <c r="AQ239" s="4" t="str">
        <f>IF(Table1[[#This Row],[Competence2]]="Empty","","4-6")</f>
        <v>4-6</v>
      </c>
      <c r="AR239" s="5" t="s">
        <v>1444</v>
      </c>
      <c r="AS239" s="5" t="s">
        <v>258</v>
      </c>
      <c r="AT239" s="5" t="s">
        <v>1728</v>
      </c>
      <c r="AU239" s="5">
        <v>422</v>
      </c>
      <c r="AV239" s="5" t="s">
        <v>1003</v>
      </c>
      <c r="AW239" s="5"/>
      <c r="AX239" s="5" t="e">
        <f>VLOOKUP(Table1[[#This Row],[Name]],Table3[],1,FALSE)</f>
        <v>#N/A</v>
      </c>
      <c r="AY239" s="5"/>
    </row>
    <row r="240" spans="1:51" hidden="1" x14ac:dyDescent="0.2">
      <c r="A240" s="7" t="s">
        <v>258</v>
      </c>
      <c r="B240" s="1" t="s">
        <v>19</v>
      </c>
      <c r="C240" t="s">
        <v>70</v>
      </c>
      <c r="D240">
        <v>55</v>
      </c>
      <c r="E240">
        <v>9</v>
      </c>
      <c r="F240">
        <v>8</v>
      </c>
      <c r="G240">
        <v>6</v>
      </c>
      <c r="H240">
        <v>9</v>
      </c>
      <c r="I240">
        <v>8</v>
      </c>
      <c r="J240">
        <v>1</v>
      </c>
      <c r="K240" t="s">
        <v>1355</v>
      </c>
      <c r="L240" t="str">
        <f>VLOOKUP(Table1[[#This Row],[Competence1]],[1]!Table3[#Data],2,FALSE)</f>
        <v>Sol</v>
      </c>
      <c r="M240" t="str">
        <f>VLOOKUP(Table1[[#This Row],[Competence1]],[1]!Table3[#Data],3,FALSE)</f>
        <v>Special</v>
      </c>
      <c r="N240" s="1">
        <f>VLOOKUP(Table1[[#This Row],[Competence1]],[1]!Table3[#Data],4,FALSE)</f>
        <v>2</v>
      </c>
      <c r="O240">
        <f>VLOOKUP(Table1[[#This Row],[Competence1]],[1]!Table3[#Data],5,FALSE)</f>
        <v>6</v>
      </c>
      <c r="P240" s="5" t="str">
        <f>VLOOKUP(Table1[[#This Row],[Competence1]],[1]!Table3[#Data],6,FALSE)</f>
        <v>Le lanceur envoie de la boue au visage de l'ennemi pour infliger des dégâts et baisser sa Précision de 1</v>
      </c>
      <c r="Q240" t="s">
        <v>465</v>
      </c>
      <c r="R240" t="str">
        <f>VLOOKUP(Table1[[#This Row],[Competence2]],[1]!Table3[#Data],2,FALSE)</f>
        <v>Sol</v>
      </c>
      <c r="S240" t="str">
        <f>VLOOKUP(Table1[[#This Row],[Competence2]],[1]!Table3[#Data],3,FALSE)</f>
        <v>Statut</v>
      </c>
      <c r="T240">
        <f>VLOOKUP(Table1[[#This Row],[Competence2]],[1]!Table3[#Data],4,FALSE)</f>
        <v>0</v>
      </c>
      <c r="U240">
        <f>VLOOKUP(Table1[[#This Row],[Competence2]],[1]!Table3[#Data],5,FALSE)</f>
        <v>0</v>
      </c>
      <c r="V240" s="5" t="str">
        <f>VLOOKUP(Table1[[#This Row],[Competence2]],[1]!Table3[#Data],6,FALSE)</f>
        <v>Asperge les alentours de boue. Affaiblit la puissance des attaques de type Électrik de 50% pendant cinq tours.</v>
      </c>
      <c r="W240" t="s">
        <v>832</v>
      </c>
      <c r="X240" s="3" t="s">
        <v>1336</v>
      </c>
      <c r="Y240" s="2">
        <v>1</v>
      </c>
      <c r="Z240" s="3">
        <v>1</v>
      </c>
      <c r="AA240" s="2">
        <v>1</v>
      </c>
      <c r="AB240" s="2">
        <v>0</v>
      </c>
      <c r="AC240" s="3">
        <v>1</v>
      </c>
      <c r="AD240" s="3" t="s">
        <v>1336</v>
      </c>
      <c r="AE240" s="3">
        <v>1</v>
      </c>
      <c r="AF240" s="2">
        <v>1</v>
      </c>
      <c r="AG240" s="3">
        <v>1</v>
      </c>
      <c r="AH240" s="3">
        <v>4</v>
      </c>
      <c r="AI240" s="3" t="s">
        <v>1336</v>
      </c>
      <c r="AJ240" s="3">
        <v>1</v>
      </c>
      <c r="AK240" s="3" t="s">
        <v>1336</v>
      </c>
      <c r="AL240" s="2">
        <v>1</v>
      </c>
      <c r="AM240" s="2">
        <v>1</v>
      </c>
      <c r="AN240" s="2">
        <v>1</v>
      </c>
      <c r="AO240" s="3">
        <v>1</v>
      </c>
      <c r="AP240" s="4" t="str">
        <f>IF(Table1[[#This Row],[Competence2]]="Empty","1-6","1-3")</f>
        <v>1-3</v>
      </c>
      <c r="AQ240" s="4" t="str">
        <f>IF(Table1[[#This Row],[Competence2]]="Empty","","4-6")</f>
        <v>4-6</v>
      </c>
      <c r="AR240" s="22" t="s">
        <v>2073</v>
      </c>
      <c r="AS240" s="5"/>
      <c r="AT240" s="5" t="s">
        <v>1729</v>
      </c>
      <c r="AU240" s="5">
        <v>423</v>
      </c>
      <c r="AV240" s="5" t="s">
        <v>1028</v>
      </c>
      <c r="AW240" s="5"/>
      <c r="AX240" s="5" t="e">
        <f>VLOOKUP(Table1[[#This Row],[Name]],Table3[],1,FALSE)</f>
        <v>#N/A</v>
      </c>
      <c r="AY240" s="5"/>
    </row>
    <row r="241" spans="1:51" hidden="1" x14ac:dyDescent="0.2">
      <c r="A241" s="7" t="s">
        <v>150</v>
      </c>
      <c r="B241" s="1" t="s">
        <v>105</v>
      </c>
      <c r="C241" t="s">
        <v>30</v>
      </c>
      <c r="D241">
        <v>45</v>
      </c>
      <c r="E241">
        <v>17</v>
      </c>
      <c r="F241">
        <v>5</v>
      </c>
      <c r="G241">
        <v>3</v>
      </c>
      <c r="H241">
        <v>6</v>
      </c>
      <c r="I241">
        <v>4</v>
      </c>
      <c r="J241">
        <v>2</v>
      </c>
      <c r="K241" t="s">
        <v>588</v>
      </c>
      <c r="L241" t="str">
        <f>VLOOKUP(Table1[[#This Row],[Competence1]],[1]!Table3[#Data],2,FALSE)</f>
        <v>Normal</v>
      </c>
      <c r="M241" t="str">
        <f>VLOOKUP(Table1[[#This Row],[Competence1]],[1]!Table3[#Data],3,FALSE)</f>
        <v>Physique</v>
      </c>
      <c r="N241" s="1">
        <f>VLOOKUP(Table1[[#This Row],[Competence1]],[1]!Table3[#Data],4,FALSE)</f>
        <v>1</v>
      </c>
      <c r="O241">
        <f>VLOOKUP(Table1[[#This Row],[Competence1]],[1]!Table3[#Data],5,FALSE)</f>
        <v>6</v>
      </c>
      <c r="P241" s="5" t="str">
        <f>VLOOKUP(Table1[[#This Row],[Competence1]],[1]!Table3[#Data],6,FALSE)</f>
        <v>De longs tentacules ou lianes attaquent l'ennemi. Baisser sa Vitesse de 1 niveau avec une precision de 1.</v>
      </c>
      <c r="Q241" t="s">
        <v>460</v>
      </c>
      <c r="R241" t="str">
        <f>VLOOKUP(Table1[[#This Row],[Competence2]],[1]!Table3[#Data],2,FALSE)</f>
        <v>Normal</v>
      </c>
      <c r="S241" t="str">
        <f>VLOOKUP(Table1[[#This Row],[Competence2]],[1]!Table3[#Data],3,FALSE)</f>
        <v>Statut</v>
      </c>
      <c r="T241">
        <f>VLOOKUP(Table1[[#This Row],[Competence2]],[1]!Table3[#Data],4,FALSE)</f>
        <v>0</v>
      </c>
      <c r="U241">
        <f>VLOOKUP(Table1[[#This Row],[Competence2]],[1]!Table3[#Data],5,FALSE)</f>
        <v>0</v>
      </c>
      <c r="V241" s="5" t="str">
        <f>VLOOKUP(Table1[[#This Row],[Competence2]],[1]!Table3[#Data],6,FALSE)</f>
        <v>Le lanceur comprime son corps pour se faire tout petit et beaucoup augmenter son Esquive. La precision de l'adversaire est baissee de 1.</v>
      </c>
      <c r="W241" t="s">
        <v>725</v>
      </c>
      <c r="X241" s="3">
        <v>1</v>
      </c>
      <c r="Y241" s="2">
        <v>0</v>
      </c>
      <c r="Z241" s="3">
        <v>1</v>
      </c>
      <c r="AA241" s="2">
        <v>1</v>
      </c>
      <c r="AB241" s="2">
        <v>2</v>
      </c>
      <c r="AC241" s="3">
        <v>1</v>
      </c>
      <c r="AD241" s="2">
        <v>1</v>
      </c>
      <c r="AE241" s="3">
        <v>2</v>
      </c>
      <c r="AF241" s="3" t="s">
        <v>1337</v>
      </c>
      <c r="AG241" s="3">
        <v>0</v>
      </c>
      <c r="AH241" s="3" t="s">
        <v>1336</v>
      </c>
      <c r="AI241" s="3" t="s">
        <v>1336</v>
      </c>
      <c r="AJ241" s="3">
        <v>1</v>
      </c>
      <c r="AK241" s="3">
        <v>2</v>
      </c>
      <c r="AL241" s="2">
        <v>0</v>
      </c>
      <c r="AM241" s="2">
        <v>2</v>
      </c>
      <c r="AN241" s="2">
        <v>2</v>
      </c>
      <c r="AO241" s="3">
        <v>1</v>
      </c>
      <c r="AP241" s="4" t="str">
        <f>IF(Table1[[#This Row],[Competence2]]="Empty","1-6","1-3")</f>
        <v>1-3</v>
      </c>
      <c r="AQ241" s="4" t="str">
        <f>IF(Table1[[#This Row],[Competence2]]="Empty","","4-6")</f>
        <v>4-6</v>
      </c>
      <c r="AR241" s="22" t="s">
        <v>2073</v>
      </c>
      <c r="AS241" t="s">
        <v>151</v>
      </c>
      <c r="AT241" s="5" t="s">
        <v>1730</v>
      </c>
      <c r="AU241" s="5">
        <v>425</v>
      </c>
      <c r="AV241" s="5" t="s">
        <v>1035</v>
      </c>
      <c r="AW241" s="5"/>
      <c r="AX241" s="5" t="e">
        <f>VLOOKUP(Table1[[#This Row],[Name]],Table3[],1,FALSE)</f>
        <v>#N/A</v>
      </c>
      <c r="AY241" s="5"/>
    </row>
    <row r="242" spans="1:51" hidden="1" x14ac:dyDescent="0.2">
      <c r="A242" s="7" t="s">
        <v>151</v>
      </c>
      <c r="B242" s="1" t="s">
        <v>105</v>
      </c>
      <c r="C242" t="s">
        <v>30</v>
      </c>
      <c r="D242">
        <v>75</v>
      </c>
      <c r="E242">
        <v>20</v>
      </c>
      <c r="F242">
        <v>8</v>
      </c>
      <c r="G242">
        <v>4</v>
      </c>
      <c r="H242">
        <v>9</v>
      </c>
      <c r="I242">
        <v>5</v>
      </c>
      <c r="J242">
        <v>1</v>
      </c>
      <c r="K242" t="s">
        <v>518</v>
      </c>
      <c r="L242" t="e">
        <f>VLOOKUP(Table1[[#This Row],[Competence1]],[1]!Table3[#Data],2,FALSE)</f>
        <v>#N/A</v>
      </c>
      <c r="M242" t="e">
        <f>VLOOKUP(Table1[[#This Row],[Competence1]],[1]!Table3[#Data],3,FALSE)</f>
        <v>#N/A</v>
      </c>
      <c r="N242" s="1" t="e">
        <f>VLOOKUP(Table1[[#This Row],[Competence1]],[1]!Table3[#Data],4,FALSE)</f>
        <v>#N/A</v>
      </c>
      <c r="O242" t="e">
        <f>VLOOKUP(Table1[[#This Row],[Competence1]],[1]!Table3[#Data],5,FALSE)</f>
        <v>#N/A</v>
      </c>
      <c r="P242" s="5" t="e">
        <f>VLOOKUP(Table1[[#This Row],[Competence1]],[1]!Table3[#Data],6,FALSE)</f>
        <v>#N/A</v>
      </c>
      <c r="Q242" t="s">
        <v>588</v>
      </c>
      <c r="R242" t="str">
        <f>VLOOKUP(Table1[[#This Row],[Competence2]],[1]!Table3[#Data],2,FALSE)</f>
        <v>Normal</v>
      </c>
      <c r="S242" t="str">
        <f>VLOOKUP(Table1[[#This Row],[Competence2]],[1]!Table3[#Data],3,FALSE)</f>
        <v>Physique</v>
      </c>
      <c r="T242">
        <f>VLOOKUP(Table1[[#This Row],[Competence2]],[1]!Table3[#Data],4,FALSE)</f>
        <v>1</v>
      </c>
      <c r="U242">
        <f>VLOOKUP(Table1[[#This Row],[Competence2]],[1]!Table3[#Data],5,FALSE)</f>
        <v>6</v>
      </c>
      <c r="V242" s="5" t="str">
        <f>VLOOKUP(Table1[[#This Row],[Competence2]],[1]!Table3[#Data],6,FALSE)</f>
        <v>De longs tentacules ou lianes attaquent l'ennemi. Baisser sa Vitesse de 1 niveau avec une precision de 1.</v>
      </c>
      <c r="W242" t="s">
        <v>726</v>
      </c>
      <c r="X242" s="2">
        <v>1</v>
      </c>
      <c r="Y242" s="2">
        <v>0</v>
      </c>
      <c r="Z242" s="2">
        <v>1</v>
      </c>
      <c r="AA242" s="2">
        <v>1</v>
      </c>
      <c r="AB242" s="2">
        <v>2</v>
      </c>
      <c r="AC242" s="2">
        <v>1</v>
      </c>
      <c r="AD242" s="3">
        <v>1</v>
      </c>
      <c r="AE242" s="2">
        <v>2</v>
      </c>
      <c r="AF242" s="3" t="s">
        <v>1337</v>
      </c>
      <c r="AG242" s="3">
        <v>0</v>
      </c>
      <c r="AH242" s="3" t="s">
        <v>1336</v>
      </c>
      <c r="AI242" s="3" t="s">
        <v>1336</v>
      </c>
      <c r="AJ242" s="2">
        <v>1</v>
      </c>
      <c r="AK242" s="2">
        <v>2</v>
      </c>
      <c r="AL242" s="2">
        <v>0</v>
      </c>
      <c r="AM242" s="2">
        <v>2</v>
      </c>
      <c r="AN242" s="2">
        <v>2</v>
      </c>
      <c r="AO242" s="3">
        <v>1</v>
      </c>
      <c r="AP242" s="4" t="str">
        <f>IF(Table1[[#This Row],[Competence2]]="Empty","1-6","1-3")</f>
        <v>1-3</v>
      </c>
      <c r="AQ242" s="4" t="str">
        <f>IF(Table1[[#This Row],[Competence2]]="Empty","","4-6")</f>
        <v>4-6</v>
      </c>
      <c r="AR242" s="22" t="s">
        <v>2073</v>
      </c>
      <c r="AS242" s="5"/>
      <c r="AT242" s="5" t="s">
        <v>1731</v>
      </c>
      <c r="AU242" s="5">
        <v>426</v>
      </c>
      <c r="AV242" s="5" t="s">
        <v>1035</v>
      </c>
      <c r="AW242" s="5"/>
      <c r="AX242" s="5" t="e">
        <f>VLOOKUP(Table1[[#This Row],[Name]],Table3[],1,FALSE)</f>
        <v>#N/A</v>
      </c>
      <c r="AY242" s="5"/>
    </row>
    <row r="243" spans="1:51" hidden="1" x14ac:dyDescent="0.2">
      <c r="A243" s="7" t="s">
        <v>156</v>
      </c>
      <c r="B243" s="1" t="s">
        <v>77</v>
      </c>
      <c r="C243" t="s">
        <v>48</v>
      </c>
      <c r="D243">
        <v>31</v>
      </c>
      <c r="E243">
        <v>18</v>
      </c>
      <c r="F243">
        <v>6</v>
      </c>
      <c r="G243">
        <v>4</v>
      </c>
      <c r="H243">
        <v>4</v>
      </c>
      <c r="I243">
        <v>4</v>
      </c>
      <c r="J243">
        <v>4</v>
      </c>
      <c r="K243" t="s">
        <v>456</v>
      </c>
      <c r="L243" t="str">
        <f>VLOOKUP(Table1[[#This Row],[Competence1]],[1]!Table3[#Data],2,FALSE)</f>
        <v>Normal</v>
      </c>
      <c r="M243" t="str">
        <f>VLOOKUP(Table1[[#This Row],[Competence1]],[1]!Table3[#Data],3,FALSE)</f>
        <v>Physique</v>
      </c>
      <c r="N243" s="1">
        <f>VLOOKUP(Table1[[#This Row],[Competence1]],[1]!Table3[#Data],4,FALSE)</f>
        <v>4</v>
      </c>
      <c r="O243">
        <f>VLOOKUP(Table1[[#This Row],[Competence1]],[1]!Table3[#Data],5,FALSE)</f>
        <v>6</v>
      </c>
      <c r="P243" s="5" t="str">
        <f>VLOOKUP(Table1[[#This Row],[Competence1]],[1]!Table3[#Data],6,FALSE)</f>
        <v>Lacère l'ennemi avec des griffes acérées pour lui infliger des dégâts.</v>
      </c>
      <c r="Q243" t="s">
        <v>1360</v>
      </c>
      <c r="R243" t="e">
        <f>VLOOKUP(Table1[[#This Row],[Competence2]],[1]!Table3[#Data],2,FALSE)</f>
        <v>#N/A</v>
      </c>
      <c r="S243" t="e">
        <f>VLOOKUP(Table1[[#This Row],[Competence2]],[1]!Table3[#Data],3,FALSE)</f>
        <v>#N/A</v>
      </c>
      <c r="T243" t="e">
        <f>VLOOKUP(Table1[[#This Row],[Competence2]],[1]!Table3[#Data],4,FALSE)</f>
        <v>#N/A</v>
      </c>
      <c r="U243" t="e">
        <f>VLOOKUP(Table1[[#This Row],[Competence2]],[1]!Table3[#Data],5,FALSE)</f>
        <v>#N/A</v>
      </c>
      <c r="V243" s="5" t="e">
        <f>VLOOKUP(Table1[[#This Row],[Competence2]],[1]!Table3[#Data],6,FALSE)</f>
        <v>#N/A</v>
      </c>
      <c r="W243" t="s">
        <v>731</v>
      </c>
      <c r="X243" s="2">
        <v>1</v>
      </c>
      <c r="Y243" s="3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1</v>
      </c>
      <c r="AF243" s="2">
        <v>1</v>
      </c>
      <c r="AG243" s="2">
        <v>1</v>
      </c>
      <c r="AH243" s="3" t="s">
        <v>1336</v>
      </c>
      <c r="AI243" s="3" t="s">
        <v>1336</v>
      </c>
      <c r="AJ243" s="3">
        <v>0</v>
      </c>
      <c r="AK243" s="2">
        <v>1</v>
      </c>
      <c r="AL243" s="2">
        <v>2</v>
      </c>
      <c r="AM243" s="3" t="s">
        <v>1336</v>
      </c>
      <c r="AN243" s="3" t="s">
        <v>1336</v>
      </c>
      <c r="AO243" s="2">
        <v>1</v>
      </c>
      <c r="AP243" s="4" t="str">
        <f>IF(Table1[[#This Row],[Competence2]]="Empty","1-6","1-3")</f>
        <v>1-3</v>
      </c>
      <c r="AQ243" s="4" t="str">
        <f>IF(Table1[[#This Row],[Competence2]]="Empty","","4-6")</f>
        <v>4-6</v>
      </c>
      <c r="AR243" s="5" t="s">
        <v>1444</v>
      </c>
      <c r="AS243" s="5" t="s">
        <v>157</v>
      </c>
      <c r="AT243" s="5" t="s">
        <v>1732</v>
      </c>
      <c r="AU243" s="5">
        <v>434</v>
      </c>
      <c r="AV243" s="5" t="s">
        <v>1733</v>
      </c>
      <c r="AW243" s="5"/>
      <c r="AX243" s="5" t="e">
        <f>VLOOKUP(Table1[[#This Row],[Name]],Table3[],1,FALSE)</f>
        <v>#N/A</v>
      </c>
      <c r="AY243" s="5"/>
    </row>
    <row r="244" spans="1:51" hidden="1" x14ac:dyDescent="0.2">
      <c r="A244" s="7" t="s">
        <v>157</v>
      </c>
      <c r="B244" s="1" t="s">
        <v>77</v>
      </c>
      <c r="C244" t="s">
        <v>48</v>
      </c>
      <c r="D244">
        <v>51</v>
      </c>
      <c r="E244">
        <v>21</v>
      </c>
      <c r="F244">
        <v>9</v>
      </c>
      <c r="G244">
        <v>6</v>
      </c>
      <c r="H244">
        <v>7</v>
      </c>
      <c r="I244">
        <v>6</v>
      </c>
      <c r="J244">
        <v>1</v>
      </c>
      <c r="K244" t="s">
        <v>498</v>
      </c>
      <c r="L244" t="str">
        <f>VLOOKUP(Table1[[#This Row],[Competence1]],[1]!Table3[#Data],2,FALSE)</f>
        <v>Feu</v>
      </c>
      <c r="M244" t="str">
        <f>VLOOKUP(Table1[[#This Row],[Competence1]],[1]!Table3[#Data],3,FALSE)</f>
        <v>Special</v>
      </c>
      <c r="N244" s="1">
        <f>VLOOKUP(Table1[[#This Row],[Competence1]],[1]!Table3[#Data],4,FALSE)</f>
        <v>9</v>
      </c>
      <c r="O244">
        <f>VLOOKUP(Table1[[#This Row],[Competence1]],[1]!Table3[#Data],5,FALSE)</f>
        <v>6</v>
      </c>
      <c r="P244" s="5" t="str">
        <f>VLOOKUP(Table1[[#This Row],[Competence1]],[1]!Table3[#Data],6,FALSE)</f>
        <v>L'ennemi reçoit un torrent de flammes. Brûle l'ennemi avec une precision de 1 qui réduit son attaque de moitié et fait perdre 3 PV par tour.</v>
      </c>
      <c r="Q244" t="s">
        <v>456</v>
      </c>
      <c r="R244" t="str">
        <f>VLOOKUP(Table1[[#This Row],[Competence2]],[1]!Table3[#Data],2,FALSE)</f>
        <v>Normal</v>
      </c>
      <c r="S244" t="str">
        <f>VLOOKUP(Table1[[#This Row],[Competence2]],[1]!Table3[#Data],3,FALSE)</f>
        <v>Physique</v>
      </c>
      <c r="T244">
        <f>VLOOKUP(Table1[[#This Row],[Competence2]],[1]!Table3[#Data],4,FALSE)</f>
        <v>4</v>
      </c>
      <c r="U244">
        <f>VLOOKUP(Table1[[#This Row],[Competence2]],[1]!Table3[#Data],5,FALSE)</f>
        <v>6</v>
      </c>
      <c r="V244" s="5" t="str">
        <f>VLOOKUP(Table1[[#This Row],[Competence2]],[1]!Table3[#Data],6,FALSE)</f>
        <v>Lacère l'ennemi avec des griffes acérées pour lui infliger des dégâts.</v>
      </c>
      <c r="W244" t="s">
        <v>732</v>
      </c>
      <c r="X244" s="2">
        <v>1</v>
      </c>
      <c r="Y244" s="2">
        <v>1</v>
      </c>
      <c r="Z244" s="2">
        <v>1</v>
      </c>
      <c r="AA244" s="2">
        <v>1</v>
      </c>
      <c r="AB244" s="2">
        <v>1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3" t="s">
        <v>1336</v>
      </c>
      <c r="AI244" s="3" t="s">
        <v>1336</v>
      </c>
      <c r="AJ244" s="2">
        <v>0</v>
      </c>
      <c r="AK244" s="2">
        <v>1</v>
      </c>
      <c r="AL244" s="2">
        <v>2</v>
      </c>
      <c r="AM244" s="3" t="s">
        <v>1336</v>
      </c>
      <c r="AN244" s="3" t="s">
        <v>1336</v>
      </c>
      <c r="AO244" s="2">
        <v>1</v>
      </c>
      <c r="AP244" s="4" t="str">
        <f>IF(Table1[[#This Row],[Competence2]]="Empty","1-6","1-3")</f>
        <v>1-3</v>
      </c>
      <c r="AQ244" s="4" t="str">
        <f>IF(Table1[[#This Row],[Competence2]]="Empty","","4-6")</f>
        <v>4-6</v>
      </c>
      <c r="AR244" s="22" t="s">
        <v>2073</v>
      </c>
      <c r="AS244" s="5"/>
      <c r="AT244" s="5" t="s">
        <v>1734</v>
      </c>
      <c r="AU244" s="5">
        <v>435</v>
      </c>
      <c r="AV244" s="5" t="s">
        <v>1733</v>
      </c>
      <c r="AW244" s="5"/>
      <c r="AX244" s="5" t="e">
        <f>VLOOKUP(Table1[[#This Row],[Name]],Table3[],1,FALSE)</f>
        <v>#N/A</v>
      </c>
      <c r="AY244" s="5"/>
    </row>
    <row r="245" spans="1:51" hidden="1" x14ac:dyDescent="0.2">
      <c r="A245" s="7" t="s">
        <v>143</v>
      </c>
      <c r="B245" s="1" t="s">
        <v>41</v>
      </c>
      <c r="C245" t="s">
        <v>25</v>
      </c>
      <c r="D245">
        <v>28</v>
      </c>
      <c r="E245">
        <v>5</v>
      </c>
      <c r="F245">
        <v>2</v>
      </c>
      <c r="G245">
        <v>8</v>
      </c>
      <c r="H245">
        <v>2</v>
      </c>
      <c r="I245">
        <v>8</v>
      </c>
      <c r="J245">
        <v>5</v>
      </c>
      <c r="K245" t="s">
        <v>584</v>
      </c>
      <c r="L245" t="str">
        <f>VLOOKUP(Table1[[#This Row],[Competence1]],[1]!Table3[#Data],2,FALSE)</f>
        <v>Normal</v>
      </c>
      <c r="M245" t="str">
        <f>VLOOKUP(Table1[[#This Row],[Competence1]],[1]!Table3[#Data],3,FALSE)</f>
        <v>Physique</v>
      </c>
      <c r="N245" s="1">
        <f>VLOOKUP(Table1[[#This Row],[Competence1]],[1]!Table3[#Data],4,FALSE)</f>
        <v>4</v>
      </c>
      <c r="O245">
        <f>VLOOKUP(Table1[[#This Row],[Competence1]],[1]!Table3[#Data],5,FALSE)</f>
        <v>6</v>
      </c>
      <c r="P245" s="5" t="str">
        <f>VLOOKUP(Table1[[#This Row],[Competence1]],[1]!Table3[#Data],6,FALSE)</f>
        <v>Le lanceur charge l'ennemi et le percute de tout son poids.</v>
      </c>
      <c r="Q245" t="s">
        <v>513</v>
      </c>
      <c r="R245" t="str">
        <f>VLOOKUP(Table1[[#This Row],[Competence2]],[1]!Table3[#Data],2,FALSE)</f>
        <v>Psy</v>
      </c>
      <c r="S245" t="str">
        <f>VLOOKUP(Table1[[#This Row],[Competence2]],[1]!Table3[#Data],3,FALSE)</f>
        <v>Special</v>
      </c>
      <c r="T245">
        <f>VLOOKUP(Table1[[#This Row],[Competence2]],[1]!Table3[#Data],4,FALSE)</f>
        <v>5</v>
      </c>
      <c r="U245">
        <f>VLOOKUP(Table1[[#This Row],[Competence2]],[1]!Table3[#Data],5,FALSE)</f>
        <v>6</v>
      </c>
      <c r="V245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245" t="s">
        <v>719</v>
      </c>
      <c r="X245" s="3" t="s">
        <v>1336</v>
      </c>
      <c r="Y245" s="2">
        <v>1</v>
      </c>
      <c r="Z245" s="3" t="s">
        <v>1336</v>
      </c>
      <c r="AA245" s="2">
        <v>1</v>
      </c>
      <c r="AB245" s="2">
        <v>1</v>
      </c>
      <c r="AC245" s="3" t="s">
        <v>1336</v>
      </c>
      <c r="AD245" s="2">
        <v>2</v>
      </c>
      <c r="AE245" s="3" t="s">
        <v>1336</v>
      </c>
      <c r="AF245" s="3">
        <v>1</v>
      </c>
      <c r="AG245" s="3" t="s">
        <v>1336</v>
      </c>
      <c r="AH245" s="3" t="s">
        <v>1336</v>
      </c>
      <c r="AI245" s="2">
        <v>0</v>
      </c>
      <c r="AJ245" s="3" t="s">
        <v>1337</v>
      </c>
      <c r="AK245" s="3" t="s">
        <v>1336</v>
      </c>
      <c r="AL245" s="2">
        <v>2</v>
      </c>
      <c r="AM245" s="2">
        <v>2</v>
      </c>
      <c r="AN245" s="3">
        <v>2</v>
      </c>
      <c r="AO245" s="3" t="s">
        <v>1336</v>
      </c>
      <c r="AP245" s="4" t="str">
        <f>IF(Table1[[#This Row],[Competence2]]="Empty","1-6","1-3")</f>
        <v>1-3</v>
      </c>
      <c r="AQ245" s="4" t="str">
        <f>IF(Table1[[#This Row],[Competence2]]="Empty","","4-6")</f>
        <v>4-6</v>
      </c>
      <c r="AR245" s="22" t="s">
        <v>2073</v>
      </c>
      <c r="AS245" t="s">
        <v>144</v>
      </c>
      <c r="AT245" s="5" t="s">
        <v>1735</v>
      </c>
      <c r="AU245" s="5">
        <v>436</v>
      </c>
      <c r="AV245" s="5" t="s">
        <v>1033</v>
      </c>
      <c r="AW245" s="5"/>
      <c r="AX245" s="5" t="e">
        <f>VLOOKUP(Table1[[#This Row],[Name]],Table3[],1,FALSE)</f>
        <v>#N/A</v>
      </c>
      <c r="AY245" s="5"/>
    </row>
    <row r="246" spans="1:51" hidden="1" x14ac:dyDescent="0.2">
      <c r="A246" s="7" t="s">
        <v>144</v>
      </c>
      <c r="B246" s="1" t="s">
        <v>41</v>
      </c>
      <c r="C246" t="s">
        <v>25</v>
      </c>
      <c r="D246">
        <v>33</v>
      </c>
      <c r="E246">
        <v>8</v>
      </c>
      <c r="F246">
        <v>8</v>
      </c>
      <c r="G246">
        <v>11</v>
      </c>
      <c r="H246">
        <v>7</v>
      </c>
      <c r="I246">
        <v>11</v>
      </c>
      <c r="J246">
        <v>1</v>
      </c>
      <c r="K246" t="s">
        <v>586</v>
      </c>
      <c r="L246" t="e">
        <f>VLOOKUP(Table1[[#This Row],[Competence1]],[1]!Table3[#Data],2,FALSE)</f>
        <v>#N/A</v>
      </c>
      <c r="M246" t="e">
        <f>VLOOKUP(Table1[[#This Row],[Competence1]],[1]!Table3[#Data],3,FALSE)</f>
        <v>#N/A</v>
      </c>
      <c r="N246" s="1" t="e">
        <f>VLOOKUP(Table1[[#This Row],[Competence1]],[1]!Table3[#Data],4,FALSE)</f>
        <v>#N/A</v>
      </c>
      <c r="O246" t="e">
        <f>VLOOKUP(Table1[[#This Row],[Competence1]],[1]!Table3[#Data],5,FALSE)</f>
        <v>#N/A</v>
      </c>
      <c r="P246" s="5" t="e">
        <f>VLOOKUP(Table1[[#This Row],[Competence1]],[1]!Table3[#Data],6,FALSE)</f>
        <v>#N/A</v>
      </c>
      <c r="Q246" t="s">
        <v>1404</v>
      </c>
      <c r="R246" t="e">
        <f>VLOOKUP(Table1[[#This Row],[Competence2]],[1]!Table3[#Data],2,FALSE)</f>
        <v>#N/A</v>
      </c>
      <c r="S246" t="e">
        <f>VLOOKUP(Table1[[#This Row],[Competence2]],[1]!Table3[#Data],3,FALSE)</f>
        <v>#N/A</v>
      </c>
      <c r="T246" t="e">
        <f>VLOOKUP(Table1[[#This Row],[Competence2]],[1]!Table3[#Data],4,FALSE)</f>
        <v>#N/A</v>
      </c>
      <c r="U246" t="e">
        <f>VLOOKUP(Table1[[#This Row],[Competence2]],[1]!Table3[#Data],5,FALSE)</f>
        <v>#N/A</v>
      </c>
      <c r="V246" s="5" t="e">
        <f>VLOOKUP(Table1[[#This Row],[Competence2]],[1]!Table3[#Data],6,FALSE)</f>
        <v>#N/A</v>
      </c>
      <c r="W246" t="s">
        <v>720</v>
      </c>
      <c r="X246" s="3" t="s">
        <v>1336</v>
      </c>
      <c r="Y246" s="2">
        <v>1</v>
      </c>
      <c r="Z246" s="3" t="s">
        <v>1336</v>
      </c>
      <c r="AA246" s="2">
        <v>1</v>
      </c>
      <c r="AB246" s="2">
        <v>1</v>
      </c>
      <c r="AC246" s="3" t="s">
        <v>1336</v>
      </c>
      <c r="AD246" s="3">
        <v>2</v>
      </c>
      <c r="AE246" s="3" t="s">
        <v>1336</v>
      </c>
      <c r="AF246" s="3">
        <v>1</v>
      </c>
      <c r="AG246" s="3" t="s">
        <v>1336</v>
      </c>
      <c r="AH246" s="3" t="s">
        <v>1336</v>
      </c>
      <c r="AI246" s="2">
        <v>0</v>
      </c>
      <c r="AJ246" s="3" t="s">
        <v>1337</v>
      </c>
      <c r="AK246" s="3" t="s">
        <v>1336</v>
      </c>
      <c r="AL246" s="2">
        <v>2</v>
      </c>
      <c r="AM246" s="2">
        <v>2</v>
      </c>
      <c r="AN246" s="3">
        <v>2</v>
      </c>
      <c r="AO246" s="3" t="s">
        <v>1336</v>
      </c>
      <c r="AP246" s="4" t="str">
        <f>IF(Table1[[#This Row],[Competence2]]="Empty","1-6","1-3")</f>
        <v>1-3</v>
      </c>
      <c r="AQ246" s="4" t="str">
        <f>IF(Table1[[#This Row],[Competence2]]="Empty","","4-6")</f>
        <v>4-6</v>
      </c>
      <c r="AR246" s="22" t="s">
        <v>2073</v>
      </c>
      <c r="AS246" s="5"/>
      <c r="AT246" s="5" t="s">
        <v>1736</v>
      </c>
      <c r="AU246" s="5">
        <v>437</v>
      </c>
      <c r="AV246" s="5" t="s">
        <v>1033</v>
      </c>
      <c r="AW246" s="5"/>
      <c r="AX246" s="5" t="e">
        <f>VLOOKUP(Table1[[#This Row],[Name]],Table3[],1,FALSE)</f>
        <v>#N/A</v>
      </c>
      <c r="AY246" s="5"/>
    </row>
    <row r="247" spans="1:51" hidden="1" x14ac:dyDescent="0.2">
      <c r="A247" s="7" t="s">
        <v>278</v>
      </c>
      <c r="B247" s="1" t="s">
        <v>63</v>
      </c>
      <c r="C247" t="s">
        <v>63</v>
      </c>
      <c r="D247">
        <v>25</v>
      </c>
      <c r="E247">
        <v>2</v>
      </c>
      <c r="F247">
        <v>8</v>
      </c>
      <c r="G247">
        <v>9</v>
      </c>
      <c r="H247">
        <v>1</v>
      </c>
      <c r="I247">
        <v>4</v>
      </c>
      <c r="J247">
        <v>5</v>
      </c>
      <c r="K247" t="s">
        <v>1123</v>
      </c>
      <c r="L247" t="str">
        <f>VLOOKUP(Table1[[#This Row],[Competence1]],[1]!Table3[#Data],2,FALSE)</f>
        <v>Tenebres</v>
      </c>
      <c r="M247" t="str">
        <f>VLOOKUP(Table1[[#This Row],[Competence1]],[1]!Table3[#Data],3,FALSE)</f>
        <v>Statut</v>
      </c>
      <c r="N247" s="1">
        <f>VLOOKUP(Table1[[#This Row],[Competence1]],[1]!Table3[#Data],4,FALSE)</f>
        <v>0</v>
      </c>
      <c r="O247">
        <f>VLOOKUP(Table1[[#This Row],[Competence1]],[1]!Table3[#Data],5,FALSE)</f>
        <v>6</v>
      </c>
      <c r="P247" s="5" t="str">
        <f>VLOOKUP(Table1[[#This Row],[Competence1]],[1]!Table3[#Data],6,FALSE)</f>
        <v>Le lanceur fait semblant de pleurer pour troubler l'ennemi et fait baisser sa Défense Spéciale de 2 niveaux.</v>
      </c>
      <c r="Q247" t="s">
        <v>453</v>
      </c>
      <c r="R247" t="str">
        <f>VLOOKUP(Table1[[#This Row],[Competence2]],[1]!Table3[#Data],2,FALSE)</f>
        <v>Normal</v>
      </c>
      <c r="S247" t="str">
        <f>VLOOKUP(Table1[[#This Row],[Competence2]],[1]!Table3[#Data],3,FALSE)</f>
        <v>Statut</v>
      </c>
      <c r="T247">
        <f>VLOOKUP(Table1[[#This Row],[Competence2]],[1]!Table3[#Data],4,FALSE)</f>
        <v>0</v>
      </c>
      <c r="U247">
        <f>VLOOKUP(Table1[[#This Row],[Competence2]],[1]!Table3[#Data],5,FALSE)</f>
        <v>0</v>
      </c>
      <c r="V247" s="5" t="str">
        <f>VLOOKUP(Table1[[#This Row],[Competence2]],[1]!Table3[#Data],6,FALSE)</f>
        <v>Le lanceur imite la dernière capacité employée. Échoue si aucune capacité n'a été utilisée.</v>
      </c>
      <c r="W247" t="s">
        <v>852</v>
      </c>
      <c r="X247" s="2">
        <v>2</v>
      </c>
      <c r="Y247" s="2">
        <v>2</v>
      </c>
      <c r="Z247" s="2">
        <v>1</v>
      </c>
      <c r="AA247" s="2">
        <v>2</v>
      </c>
      <c r="AB247" s="2">
        <v>1</v>
      </c>
      <c r="AC247" s="2">
        <v>1</v>
      </c>
      <c r="AD247" s="3" t="s">
        <v>1336</v>
      </c>
      <c r="AE247" s="2">
        <v>1</v>
      </c>
      <c r="AF247" s="2">
        <v>1</v>
      </c>
      <c r="AG247" s="3" t="s">
        <v>1336</v>
      </c>
      <c r="AH247" s="2">
        <v>2</v>
      </c>
      <c r="AI247" s="3" t="s">
        <v>1336</v>
      </c>
      <c r="AJ247" s="2">
        <v>1</v>
      </c>
      <c r="AK247" s="3">
        <v>1</v>
      </c>
      <c r="AL247" s="2">
        <v>2</v>
      </c>
      <c r="AM247" s="2">
        <v>1</v>
      </c>
      <c r="AN247" s="2">
        <v>1</v>
      </c>
      <c r="AO247" s="3" t="s">
        <v>1336</v>
      </c>
      <c r="AP247" s="4" t="str">
        <f>IF(Table1[[#This Row],[Competence2]]="Empty","1-6","1-3")</f>
        <v>1-3</v>
      </c>
      <c r="AQ247" s="4" t="str">
        <f>IF(Table1[[#This Row],[Competence2]]="Empty","","4-6")</f>
        <v>4-6</v>
      </c>
      <c r="AR247" s="22" t="s">
        <v>2073</v>
      </c>
      <c r="AS247" t="s">
        <v>390</v>
      </c>
      <c r="AT247" s="5" t="s">
        <v>1737</v>
      </c>
      <c r="AU247" s="5">
        <v>438</v>
      </c>
      <c r="AV247" s="5" t="s">
        <v>1041</v>
      </c>
      <c r="AW247" s="5"/>
      <c r="AX247" s="5" t="e">
        <f>VLOOKUP(Table1[[#This Row],[Name]],Table3[],1,FALSE)</f>
        <v>#N/A</v>
      </c>
      <c r="AY247" s="5"/>
    </row>
    <row r="248" spans="1:51" hidden="1" x14ac:dyDescent="0.2">
      <c r="A248" s="7" t="s">
        <v>390</v>
      </c>
      <c r="B248" s="1" t="s">
        <v>146</v>
      </c>
      <c r="C248" t="s">
        <v>25</v>
      </c>
      <c r="D248">
        <v>10</v>
      </c>
      <c r="E248">
        <v>15</v>
      </c>
      <c r="F248">
        <v>2</v>
      </c>
      <c r="G248">
        <v>4</v>
      </c>
      <c r="H248">
        <v>7</v>
      </c>
      <c r="I248">
        <v>9</v>
      </c>
      <c r="J248">
        <v>2</v>
      </c>
      <c r="K248" t="s">
        <v>594</v>
      </c>
      <c r="L248" t="e">
        <f>VLOOKUP(Table1[[#This Row],[Competence1]],[1]!Table3[#Data],2,FALSE)</f>
        <v>#N/A</v>
      </c>
      <c r="M248" t="e">
        <f>VLOOKUP(Table1[[#This Row],[Competence1]],[1]!Table3[#Data],3,FALSE)</f>
        <v>#N/A</v>
      </c>
      <c r="N248" s="1" t="e">
        <f>VLOOKUP(Table1[[#This Row],[Competence1]],[1]!Table3[#Data],4,FALSE)</f>
        <v>#N/A</v>
      </c>
      <c r="O248" t="e">
        <f>VLOOKUP(Table1[[#This Row],[Competence1]],[1]!Table3[#Data],5,FALSE)</f>
        <v>#N/A</v>
      </c>
      <c r="P248" s="5" t="e">
        <f>VLOOKUP(Table1[[#This Row],[Competence1]],[1]!Table3[#Data],6,FALSE)</f>
        <v>#N/A</v>
      </c>
      <c r="Q248" t="s">
        <v>1358</v>
      </c>
      <c r="R248" t="e">
        <f>VLOOKUP(Table1[[#This Row],[Competence2]],[1]!Table3[#Data],2,FALSE)</f>
        <v>#N/A</v>
      </c>
      <c r="S248" t="e">
        <f>VLOOKUP(Table1[[#This Row],[Competence2]],[1]!Table3[#Data],3,FALSE)</f>
        <v>#N/A</v>
      </c>
      <c r="T248" t="e">
        <f>VLOOKUP(Table1[[#This Row],[Competence2]],[1]!Table3[#Data],4,FALSE)</f>
        <v>#N/A</v>
      </c>
      <c r="U248" t="e">
        <f>VLOOKUP(Table1[[#This Row],[Competence2]],[1]!Table3[#Data],5,FALSE)</f>
        <v>#N/A</v>
      </c>
      <c r="V248" s="5" t="e">
        <f>VLOOKUP(Table1[[#This Row],[Competence2]],[1]!Table3[#Data],6,FALSE)</f>
        <v>#N/A</v>
      </c>
      <c r="W248" t="s">
        <v>964</v>
      </c>
      <c r="X248" s="3">
        <v>2</v>
      </c>
      <c r="Y248" s="3" t="s">
        <v>1337</v>
      </c>
      <c r="Z248" s="3">
        <v>0</v>
      </c>
      <c r="AA248" s="2">
        <v>1</v>
      </c>
      <c r="AB248" s="2">
        <v>1</v>
      </c>
      <c r="AC248" s="3">
        <v>1</v>
      </c>
      <c r="AD248" s="2">
        <v>1</v>
      </c>
      <c r="AE248" s="3">
        <v>1</v>
      </c>
      <c r="AF248" s="3">
        <v>1</v>
      </c>
      <c r="AG248" s="3">
        <v>1</v>
      </c>
      <c r="AH248" s="3">
        <v>1</v>
      </c>
      <c r="AI248" s="3">
        <v>2</v>
      </c>
      <c r="AJ248" s="3" t="s">
        <v>1336</v>
      </c>
      <c r="AK248" s="3">
        <v>1</v>
      </c>
      <c r="AL248" s="2">
        <v>1</v>
      </c>
      <c r="AM248" s="2">
        <v>2</v>
      </c>
      <c r="AN248" s="2">
        <v>1</v>
      </c>
      <c r="AO248" s="2">
        <v>1</v>
      </c>
      <c r="AP248" s="4" t="str">
        <f>IF(Table1[[#This Row],[Competence2]]="Empty","1-6","1-3")</f>
        <v>1-3</v>
      </c>
      <c r="AQ248" s="4" t="str">
        <f>IF(Table1[[#This Row],[Competence2]]="Empty","","4-6")</f>
        <v>4-6</v>
      </c>
      <c r="AR248" s="5" t="s">
        <v>1435</v>
      </c>
      <c r="AS248" s="5" t="s">
        <v>2040</v>
      </c>
      <c r="AT248" s="5" t="s">
        <v>1738</v>
      </c>
      <c r="AU248" s="5">
        <v>439</v>
      </c>
      <c r="AV248" s="5" t="s">
        <v>1550</v>
      </c>
      <c r="AW248" s="5"/>
      <c r="AX248" s="5" t="e">
        <f>VLOOKUP(Table1[[#This Row],[Name]],Table3[],1,FALSE)</f>
        <v>#N/A</v>
      </c>
      <c r="AY248" s="5"/>
    </row>
    <row r="249" spans="1:51" hidden="1" x14ac:dyDescent="0.2">
      <c r="A249" s="7" t="s">
        <v>286</v>
      </c>
      <c r="B249" s="1" t="s">
        <v>36</v>
      </c>
      <c r="C249" t="s">
        <v>36</v>
      </c>
      <c r="D249">
        <v>67</v>
      </c>
      <c r="E249">
        <v>1</v>
      </c>
      <c r="F249">
        <v>8</v>
      </c>
      <c r="G249">
        <v>4</v>
      </c>
      <c r="H249">
        <v>4</v>
      </c>
      <c r="I249">
        <v>8</v>
      </c>
      <c r="J249">
        <v>1</v>
      </c>
      <c r="K249" t="s">
        <v>494</v>
      </c>
      <c r="L249" t="str">
        <f>VLOOKUP(Table1[[#This Row],[Competence1]],[1]!Table3[#Data],2,FALSE)</f>
        <v>Normal</v>
      </c>
      <c r="M249" t="str">
        <f>VLOOKUP(Table1[[#This Row],[Competence1]],[1]!Table3[#Data],3,FALSE)</f>
        <v>Physique</v>
      </c>
      <c r="N249" s="1">
        <f>VLOOKUP(Table1[[#This Row],[Competence1]],[1]!Table3[#Data],4,FALSE)</f>
        <v>14</v>
      </c>
      <c r="O249">
        <f>VLOOKUP(Table1[[#This Row],[Competence1]],[1]!Table3[#Data],5,FALSE)</f>
        <v>6</v>
      </c>
      <c r="P249" s="5" t="str">
        <f>VLOOKUP(Table1[[#This Row],[Competence1]],[1]!Table3[#Data],6,FALSE)</f>
        <v>Cette capacité ne peut être utilisée qu'après que le lanceur a utilisé toutes les autres.</v>
      </c>
      <c r="Q249" t="s">
        <v>437</v>
      </c>
      <c r="R249" t="str">
        <f>VLOOKUP(Table1[[#This Row],[Competence2]],[1]!Table3[#Data],2,FALSE)</f>
        <v>Normal</v>
      </c>
      <c r="S249" t="str">
        <f>VLOOKUP(Table1[[#This Row],[Competence2]],[1]!Table3[#Data],3,FALSE)</f>
        <v>Statut</v>
      </c>
      <c r="T249">
        <f>VLOOKUP(Table1[[#This Row],[Competence2]],[1]!Table3[#Data],4,FALSE)</f>
        <v>0</v>
      </c>
      <c r="U249">
        <f>VLOOKUP(Table1[[#This Row],[Competence2]],[1]!Table3[#Data],5,FALSE)</f>
        <v>0</v>
      </c>
      <c r="V249" s="5" t="str">
        <f>VLOOKUP(Table1[[#This Row],[Competence2]],[1]!Table3[#Data],6,FALSE)</f>
        <v>Recycle un objet tenu à usage unique déjà utilisé lors du combat pour pouvoir l'utiliser à nouveau.</v>
      </c>
      <c r="W249" t="s">
        <v>860</v>
      </c>
      <c r="X249" s="2">
        <v>1</v>
      </c>
      <c r="Y249" s="3">
        <v>2</v>
      </c>
      <c r="Z249" s="2">
        <v>1</v>
      </c>
      <c r="AA249" s="2">
        <v>1</v>
      </c>
      <c r="AB249" s="2">
        <v>1</v>
      </c>
      <c r="AC249" s="3">
        <v>1</v>
      </c>
      <c r="AD249" s="2">
        <v>1</v>
      </c>
      <c r="AE249" s="2">
        <v>1</v>
      </c>
      <c r="AF249" s="3">
        <v>1</v>
      </c>
      <c r="AG249" s="2">
        <v>1</v>
      </c>
      <c r="AH249" s="3">
        <v>1</v>
      </c>
      <c r="AI249" s="3">
        <v>1</v>
      </c>
      <c r="AJ249" s="2">
        <v>1</v>
      </c>
      <c r="AK249" s="2">
        <v>1</v>
      </c>
      <c r="AL249" s="2">
        <v>1</v>
      </c>
      <c r="AM249" s="3">
        <v>0</v>
      </c>
      <c r="AN249" s="3">
        <v>1</v>
      </c>
      <c r="AO249" s="2">
        <v>1</v>
      </c>
      <c r="AP249" s="4" t="str">
        <f>IF(Table1[[#This Row],[Competence2]]="Empty","1-6","1-3")</f>
        <v>1-3</v>
      </c>
      <c r="AQ249" s="4" t="str">
        <f>IF(Table1[[#This Row],[Competence2]]="Empty","","4-6")</f>
        <v>4-6</v>
      </c>
      <c r="AR249" s="22" t="s">
        <v>2073</v>
      </c>
      <c r="AS249" t="s">
        <v>324</v>
      </c>
      <c r="AT249" s="5" t="s">
        <v>1739</v>
      </c>
      <c r="AU249" s="5">
        <v>446</v>
      </c>
      <c r="AV249" s="5" t="s">
        <v>1010</v>
      </c>
      <c r="AW249" s="5"/>
      <c r="AX249" s="5" t="e">
        <f>VLOOKUP(Table1[[#This Row],[Name]],Table3[],1,FALSE)</f>
        <v>#N/A</v>
      </c>
      <c r="AY249" s="5"/>
    </row>
    <row r="250" spans="1:51" hidden="1" x14ac:dyDescent="0.2">
      <c r="A250" s="7" t="s">
        <v>324</v>
      </c>
      <c r="B250" s="1" t="s">
        <v>119</v>
      </c>
      <c r="C250" t="s">
        <v>119</v>
      </c>
      <c r="D250">
        <v>20</v>
      </c>
      <c r="E250">
        <v>15</v>
      </c>
      <c r="F250">
        <v>7</v>
      </c>
      <c r="G250">
        <v>4</v>
      </c>
      <c r="H250">
        <v>3</v>
      </c>
      <c r="I250">
        <v>4</v>
      </c>
      <c r="J250">
        <v>1</v>
      </c>
      <c r="K250" t="s">
        <v>473</v>
      </c>
      <c r="L250" t="str">
        <f>VLOOKUP(Table1[[#This Row],[Competence1]],[1]!Table3[#Data],2,FALSE)</f>
        <v>Normal</v>
      </c>
      <c r="M250" t="str">
        <f>VLOOKUP(Table1[[#This Row],[Competence1]],[1]!Table3[#Data],3,FALSE)</f>
        <v>Statut</v>
      </c>
      <c r="N250" s="1">
        <f>VLOOKUP(Table1[[#This Row],[Competence1]],[1]!Table3[#Data],4,FALSE)</f>
        <v>0</v>
      </c>
      <c r="O250">
        <f>VLOOKUP(Table1[[#This Row],[Competence1]],[1]!Table3[#Data],5,FALSE)</f>
        <v>0</v>
      </c>
      <c r="P250" s="5" t="str">
        <f>VLOOKUP(Table1[[#This Row],[Competence1]],[1]!Table3[#Data],6,FALSE)</f>
        <v>Permet de toucher un Pokémon Spectre avec n'importe quelle capacité ou de toucher un ennemi insaisissable.</v>
      </c>
      <c r="Q250" t="s">
        <v>516</v>
      </c>
      <c r="R250" t="str">
        <f>VLOOKUP(Table1[[#This Row],[Competence2]],[1]!Table3[#Data],2,FALSE)</f>
        <v>Normal</v>
      </c>
      <c r="S250" t="str">
        <f>VLOOKUP(Table1[[#This Row],[Competence2]],[1]!Table3[#Data],3,FALSE)</f>
        <v>Physique</v>
      </c>
      <c r="T250">
        <f>VLOOKUP(Table1[[#This Row],[Competence2]],[1]!Table3[#Data],4,FALSE)</f>
        <v>4</v>
      </c>
      <c r="U250">
        <f>VLOOKUP(Table1[[#This Row],[Competence2]],[1]!Table3[#Data],5,FALSE)</f>
        <v>6</v>
      </c>
      <c r="V250" s="5" t="str">
        <f>VLOOKUP(Table1[[#This Row],[Competence2]],[1]!Table3[#Data],6,FALSE)</f>
        <v>Le lanceur fonce sur l'ennemi si rapidement qu'on parvient à peine à le discerner. Frappe en priorité.</v>
      </c>
      <c r="W250" t="s">
        <v>898</v>
      </c>
      <c r="X250" s="3">
        <v>1</v>
      </c>
      <c r="Y250" s="2">
        <v>1</v>
      </c>
      <c r="Z250" s="2">
        <v>1</v>
      </c>
      <c r="AA250" s="2">
        <v>1</v>
      </c>
      <c r="AB250" s="2">
        <v>1</v>
      </c>
      <c r="AC250" s="3">
        <v>2</v>
      </c>
      <c r="AD250" s="3">
        <v>1</v>
      </c>
      <c r="AE250" s="3">
        <v>1</v>
      </c>
      <c r="AF250" s="3" t="s">
        <v>1336</v>
      </c>
      <c r="AG250" s="2">
        <v>1</v>
      </c>
      <c r="AH250" s="3">
        <v>1</v>
      </c>
      <c r="AI250" s="3">
        <v>1</v>
      </c>
      <c r="AJ250" s="2">
        <v>2</v>
      </c>
      <c r="AK250" s="3" t="s">
        <v>1336</v>
      </c>
      <c r="AL250" s="2">
        <v>1</v>
      </c>
      <c r="AM250" s="3">
        <v>1</v>
      </c>
      <c r="AN250" s="3" t="s">
        <v>1336</v>
      </c>
      <c r="AO250" s="2">
        <v>2</v>
      </c>
      <c r="AP250" s="4" t="str">
        <f>IF(Table1[[#This Row],[Competence2]]="Empty","1-6","1-3")</f>
        <v>1-3</v>
      </c>
      <c r="AQ250" s="4" t="str">
        <f>IF(Table1[[#This Row],[Competence2]]="Empty","","4-6")</f>
        <v>4-6</v>
      </c>
      <c r="AR250" s="22" t="s">
        <v>2073</v>
      </c>
      <c r="AS250" t="s">
        <v>325</v>
      </c>
      <c r="AT250" s="5" t="s">
        <v>1740</v>
      </c>
      <c r="AU250" s="5">
        <v>447</v>
      </c>
      <c r="AV250" s="5" t="s">
        <v>1031</v>
      </c>
      <c r="AW250" s="5"/>
      <c r="AX250" s="5" t="e">
        <f>VLOOKUP(Table1[[#This Row],[Name]],Table3[],1,FALSE)</f>
        <v>#N/A</v>
      </c>
      <c r="AY250" s="5"/>
    </row>
    <row r="251" spans="1:51" hidden="1" x14ac:dyDescent="0.2">
      <c r="A251" s="7" t="s">
        <v>325</v>
      </c>
      <c r="B251" s="1" t="s">
        <v>41</v>
      </c>
      <c r="C251" t="s">
        <v>119</v>
      </c>
      <c r="D251">
        <v>35</v>
      </c>
      <c r="E251">
        <v>22</v>
      </c>
      <c r="F251">
        <v>11</v>
      </c>
      <c r="G251">
        <v>7</v>
      </c>
      <c r="H251">
        <v>11</v>
      </c>
      <c r="I251">
        <v>7</v>
      </c>
      <c r="J251">
        <v>0</v>
      </c>
      <c r="K251" t="s">
        <v>1429</v>
      </c>
      <c r="L251" t="e">
        <f>VLOOKUP(Table1[[#This Row],[Competence1]],[1]!Table3[#Data],2,FALSE)</f>
        <v>#N/A</v>
      </c>
      <c r="M251" t="e">
        <f>VLOOKUP(Table1[[#This Row],[Competence1]],[1]!Table3[#Data],3,FALSE)</f>
        <v>#N/A</v>
      </c>
      <c r="N251" s="1" t="e">
        <f>VLOOKUP(Table1[[#This Row],[Competence1]],[1]!Table3[#Data],4,FALSE)</f>
        <v>#N/A</v>
      </c>
      <c r="O251" t="e">
        <f>VLOOKUP(Table1[[#This Row],[Competence1]],[1]!Table3[#Data],5,FALSE)</f>
        <v>#N/A</v>
      </c>
      <c r="P251" s="5" t="e">
        <f>VLOOKUP(Table1[[#This Row],[Competence1]],[1]!Table3[#Data],6,FALSE)</f>
        <v>#N/A</v>
      </c>
      <c r="Q251" t="s">
        <v>565</v>
      </c>
      <c r="R251" t="e">
        <f>VLOOKUP(Table1[[#This Row],[Competence2]],[1]!Table3[#Data],2,FALSE)</f>
        <v>#N/A</v>
      </c>
      <c r="S251" t="e">
        <f>VLOOKUP(Table1[[#This Row],[Competence2]],[1]!Table3[#Data],3,FALSE)</f>
        <v>#N/A</v>
      </c>
      <c r="T251" t="e">
        <f>VLOOKUP(Table1[[#This Row],[Competence2]],[1]!Table3[#Data],4,FALSE)</f>
        <v>#N/A</v>
      </c>
      <c r="U251" t="e">
        <f>VLOOKUP(Table1[[#This Row],[Competence2]],[1]!Table3[#Data],5,FALSE)</f>
        <v>#N/A</v>
      </c>
      <c r="V251" s="5" t="e">
        <f>VLOOKUP(Table1[[#This Row],[Competence2]],[1]!Table3[#Data],6,FALSE)</f>
        <v>#N/A</v>
      </c>
      <c r="W251" t="s">
        <v>899</v>
      </c>
      <c r="X251" s="3" t="s">
        <v>1336</v>
      </c>
      <c r="Y251" s="3">
        <v>2</v>
      </c>
      <c r="Z251" s="3" t="s">
        <v>1336</v>
      </c>
      <c r="AA251" s="2">
        <v>1</v>
      </c>
      <c r="AB251" s="2">
        <v>1</v>
      </c>
      <c r="AC251" s="2">
        <v>1</v>
      </c>
      <c r="AD251" s="2">
        <v>2</v>
      </c>
      <c r="AE251" s="3" t="s">
        <v>1336</v>
      </c>
      <c r="AF251" s="3" t="s">
        <v>1337</v>
      </c>
      <c r="AG251" s="3" t="s">
        <v>1336</v>
      </c>
      <c r="AH251" s="3" t="s">
        <v>1336</v>
      </c>
      <c r="AI251" s="3">
        <v>0</v>
      </c>
      <c r="AJ251" s="2">
        <v>1</v>
      </c>
      <c r="AK251" s="3" t="s">
        <v>1337</v>
      </c>
      <c r="AL251" s="2">
        <v>2</v>
      </c>
      <c r="AM251" s="2">
        <v>1</v>
      </c>
      <c r="AN251" s="3" t="s">
        <v>1336</v>
      </c>
      <c r="AO251" s="2">
        <v>1</v>
      </c>
      <c r="AP251" s="4" t="str">
        <f>IF(Table1[[#This Row],[Competence2]]="Empty","1-6","1-3")</f>
        <v>1-3</v>
      </c>
      <c r="AQ251" s="4" t="str">
        <f>IF(Table1[[#This Row],[Competence2]]="Empty","","4-6")</f>
        <v>4-6</v>
      </c>
      <c r="AR251" s="22" t="s">
        <v>2073</v>
      </c>
      <c r="AS251" s="5"/>
      <c r="AT251" s="5" t="s">
        <v>1741</v>
      </c>
      <c r="AU251" s="5">
        <v>448</v>
      </c>
      <c r="AV251" s="5" t="s">
        <v>1055</v>
      </c>
      <c r="AW251" s="5"/>
      <c r="AX251" s="5" t="e">
        <f>VLOOKUP(Table1[[#This Row],[Name]],Table3[],1,FALSE)</f>
        <v>#N/A</v>
      </c>
      <c r="AY251" s="5"/>
    </row>
    <row r="252" spans="1:51" hidden="1" x14ac:dyDescent="0.2">
      <c r="A252" s="7" t="s">
        <v>340</v>
      </c>
      <c r="B252" s="1" t="s">
        <v>70</v>
      </c>
      <c r="C252" t="s">
        <v>70</v>
      </c>
      <c r="D252">
        <v>34</v>
      </c>
      <c r="E252">
        <v>8</v>
      </c>
      <c r="F252">
        <v>7</v>
      </c>
      <c r="G252">
        <v>7</v>
      </c>
      <c r="H252">
        <v>3</v>
      </c>
      <c r="I252">
        <v>4</v>
      </c>
      <c r="J252">
        <v>2</v>
      </c>
      <c r="K252" t="s">
        <v>584</v>
      </c>
      <c r="L252" t="str">
        <f>VLOOKUP(Table1[[#This Row],[Competence1]],[1]!Table3[#Data],2,FALSE)</f>
        <v>Normal</v>
      </c>
      <c r="M252" t="str">
        <f>VLOOKUP(Table1[[#This Row],[Competence1]],[1]!Table3[#Data],3,FALSE)</f>
        <v>Physique</v>
      </c>
      <c r="N252" s="1">
        <f>VLOOKUP(Table1[[#This Row],[Competence1]],[1]!Table3[#Data],4,FALSE)</f>
        <v>4</v>
      </c>
      <c r="O252">
        <f>VLOOKUP(Table1[[#This Row],[Competence1]],[1]!Table3[#Data],5,FALSE)</f>
        <v>6</v>
      </c>
      <c r="P252" s="5" t="str">
        <f>VLOOKUP(Table1[[#This Row],[Competence1]],[1]!Table3[#Data],6,FALSE)</f>
        <v>Le lanceur charge l'ennemi et le percute de tout son poids.</v>
      </c>
      <c r="Q252" t="s">
        <v>495</v>
      </c>
      <c r="R252" t="str">
        <f>VLOOKUP(Table1[[#This Row],[Competence2]],[1]!Table3[#Data],2,FALSE)</f>
        <v>Sol</v>
      </c>
      <c r="S252" t="str">
        <f>VLOOKUP(Table1[[#This Row],[Competence2]],[1]!Table3[#Data],3,FALSE)</f>
        <v>Statut</v>
      </c>
      <c r="T252">
        <f>VLOOKUP(Table1[[#This Row],[Competence2]],[1]!Table3[#Data],4,FALSE)</f>
        <v>0</v>
      </c>
      <c r="U252">
        <f>VLOOKUP(Table1[[#This Row],[Competence2]],[1]!Table3[#Data],5,FALSE)</f>
        <v>6</v>
      </c>
      <c r="V252" s="5" t="str">
        <f>VLOOKUP(Table1[[#This Row],[Competence2]],[1]!Table3[#Data],6,FALSE)</f>
        <v>Lance du sable au visage de l'ennemi pour baisser sa Précision de 1.</v>
      </c>
      <c r="W252" t="s">
        <v>914</v>
      </c>
      <c r="X252" s="2">
        <v>1</v>
      </c>
      <c r="Y252" s="3">
        <v>1</v>
      </c>
      <c r="Z252" s="2">
        <v>1</v>
      </c>
      <c r="AA252" s="2">
        <v>2</v>
      </c>
      <c r="AB252" s="2">
        <v>0</v>
      </c>
      <c r="AC252" s="2">
        <v>1</v>
      </c>
      <c r="AD252" s="2">
        <v>1</v>
      </c>
      <c r="AE252" s="2">
        <v>2</v>
      </c>
      <c r="AF252" s="3">
        <v>1</v>
      </c>
      <c r="AG252" s="2">
        <v>1</v>
      </c>
      <c r="AH252" s="3">
        <v>2</v>
      </c>
      <c r="AI252" s="3" t="s">
        <v>1336</v>
      </c>
      <c r="AJ252" s="2">
        <v>1</v>
      </c>
      <c r="AK252" s="3" t="s">
        <v>1336</v>
      </c>
      <c r="AL252" s="2">
        <v>1</v>
      </c>
      <c r="AM252" s="2">
        <v>1</v>
      </c>
      <c r="AN252" s="3">
        <v>1</v>
      </c>
      <c r="AO252" s="2">
        <v>1</v>
      </c>
      <c r="AP252" s="4" t="str">
        <f>IF(Table1[[#This Row],[Competence2]]="Empty","1-6","1-3")</f>
        <v>1-3</v>
      </c>
      <c r="AQ252" s="4" t="str">
        <f>IF(Table1[[#This Row],[Competence2]]="Empty","","4-6")</f>
        <v>4-6</v>
      </c>
      <c r="AR252" s="22" t="s">
        <v>2073</v>
      </c>
      <c r="AS252" t="s">
        <v>341</v>
      </c>
      <c r="AT252" s="5" t="s">
        <v>1742</v>
      </c>
      <c r="AU252" s="5">
        <v>449</v>
      </c>
      <c r="AV252" s="5" t="s">
        <v>1021</v>
      </c>
      <c r="AW252" s="5"/>
      <c r="AX252" s="5" t="e">
        <f>VLOOKUP(Table1[[#This Row],[Name]],Table3[],1,FALSE)</f>
        <v>#N/A</v>
      </c>
      <c r="AY252" s="5"/>
    </row>
    <row r="253" spans="1:51" hidden="1" x14ac:dyDescent="0.2">
      <c r="A253" s="7" t="s">
        <v>341</v>
      </c>
      <c r="B253" s="1" t="s">
        <v>70</v>
      </c>
      <c r="C253" t="s">
        <v>70</v>
      </c>
      <c r="D253">
        <v>54</v>
      </c>
      <c r="E253">
        <v>11</v>
      </c>
      <c r="F253">
        <v>11</v>
      </c>
      <c r="G253">
        <v>11</v>
      </c>
      <c r="H253">
        <v>6</v>
      </c>
      <c r="I253">
        <v>7</v>
      </c>
      <c r="J253">
        <v>1</v>
      </c>
      <c r="K253" t="s">
        <v>488</v>
      </c>
      <c r="L253" t="str">
        <f>VLOOKUP(Table1[[#This Row],[Competence1]],[1]!Table3[#Data],2,FALSE)</f>
        <v>Glace</v>
      </c>
      <c r="M253" t="str">
        <f>VLOOKUP(Table1[[#This Row],[Competence1]],[1]!Table3[#Data],3,FALSE)</f>
        <v>Physique</v>
      </c>
      <c r="N253" s="1">
        <f>VLOOKUP(Table1[[#This Row],[Competence1]],[1]!Table3[#Data],4,FALSE)</f>
        <v>7</v>
      </c>
      <c r="O253">
        <f>VLOOKUP(Table1[[#This Row],[Competence1]],[1]!Table3[#Data],5,FALSE)</f>
        <v>5</v>
      </c>
      <c r="P253" s="5" t="str">
        <f>VLOOKUP(Table1[[#This Row],[Competence1]],[1]!Table3[#Data],6,FALSE)</f>
        <v>Le lanceur utilise une morsure glaciale. Gele avec une precision de 1 et Apeurer avec une precision de 1. Le pokemon gele ne peut plus attaquer sauf avec une capacite de type feu qui le degele.</v>
      </c>
      <c r="Q253" t="s">
        <v>549</v>
      </c>
      <c r="R253" t="e">
        <f>VLOOKUP(Table1[[#This Row],[Competence2]],[1]!Table3[#Data],2,FALSE)</f>
        <v>#N/A</v>
      </c>
      <c r="S253" t="e">
        <f>VLOOKUP(Table1[[#This Row],[Competence2]],[1]!Table3[#Data],3,FALSE)</f>
        <v>#N/A</v>
      </c>
      <c r="T253" t="e">
        <f>VLOOKUP(Table1[[#This Row],[Competence2]],[1]!Table3[#Data],4,FALSE)</f>
        <v>#N/A</v>
      </c>
      <c r="U253" t="e">
        <f>VLOOKUP(Table1[[#This Row],[Competence2]],[1]!Table3[#Data],5,FALSE)</f>
        <v>#N/A</v>
      </c>
      <c r="V253" s="5" t="e">
        <f>VLOOKUP(Table1[[#This Row],[Competence2]],[1]!Table3[#Data],6,FALSE)</f>
        <v>#N/A</v>
      </c>
      <c r="W253" t="s">
        <v>915</v>
      </c>
      <c r="X253" s="3">
        <v>1</v>
      </c>
      <c r="Y253" s="3">
        <v>1</v>
      </c>
      <c r="Z253" s="2">
        <v>1</v>
      </c>
      <c r="AA253" s="3">
        <v>2</v>
      </c>
      <c r="AB253" s="2">
        <v>0</v>
      </c>
      <c r="AC253" s="2">
        <v>1</v>
      </c>
      <c r="AD253" s="3">
        <v>1</v>
      </c>
      <c r="AE253" s="2">
        <v>2</v>
      </c>
      <c r="AF253" s="3">
        <v>1</v>
      </c>
      <c r="AG253" s="2">
        <v>1</v>
      </c>
      <c r="AH253" s="2">
        <v>2</v>
      </c>
      <c r="AI253" s="3" t="s">
        <v>1336</v>
      </c>
      <c r="AJ253" s="2">
        <v>1</v>
      </c>
      <c r="AK253" s="3" t="s">
        <v>1336</v>
      </c>
      <c r="AL253" s="2">
        <v>1</v>
      </c>
      <c r="AM253" s="2">
        <v>1</v>
      </c>
      <c r="AN253" s="2">
        <v>1</v>
      </c>
      <c r="AO253" s="2">
        <v>1</v>
      </c>
      <c r="AP253" s="4" t="str">
        <f>IF(Table1[[#This Row],[Competence2]]="Empty","1-6","1-3")</f>
        <v>1-3</v>
      </c>
      <c r="AQ253" s="4" t="str">
        <f>IF(Table1[[#This Row],[Competence2]]="Empty","","4-6")</f>
        <v>4-6</v>
      </c>
      <c r="AR253" s="22" t="s">
        <v>2073</v>
      </c>
      <c r="AS253" s="5"/>
      <c r="AT253" s="5" t="s">
        <v>1743</v>
      </c>
      <c r="AU253" s="5">
        <v>450</v>
      </c>
      <c r="AV253" s="5" t="s">
        <v>1021</v>
      </c>
      <c r="AW253" s="5"/>
      <c r="AX253" s="5" t="e">
        <f>VLOOKUP(Table1[[#This Row],[Name]],Table3[],1,FALSE)</f>
        <v>#N/A</v>
      </c>
      <c r="AY253" s="5"/>
    </row>
    <row r="254" spans="1:51" hidden="1" x14ac:dyDescent="0.2">
      <c r="A254" s="7" t="s">
        <v>311</v>
      </c>
      <c r="B254" s="1" t="s">
        <v>23</v>
      </c>
      <c r="C254" t="s">
        <v>77</v>
      </c>
      <c r="D254">
        <v>20</v>
      </c>
      <c r="E254">
        <v>16</v>
      </c>
      <c r="F254">
        <v>5</v>
      </c>
      <c r="G254">
        <v>9</v>
      </c>
      <c r="H254">
        <v>3</v>
      </c>
      <c r="I254">
        <v>5</v>
      </c>
      <c r="J254">
        <v>2</v>
      </c>
      <c r="K254" t="s">
        <v>1115</v>
      </c>
      <c r="L254" t="str">
        <f>VLOOKUP(Table1[[#This Row],[Competence1]],[1]!Table3[#Data],2,FALSE)</f>
        <v>Tenebres</v>
      </c>
      <c r="M254" t="str">
        <f>VLOOKUP(Table1[[#This Row],[Competence1]],[1]!Table3[#Data],3,FALSE)</f>
        <v>Physique</v>
      </c>
      <c r="N254" s="1">
        <f>VLOOKUP(Table1[[#This Row],[Competence1]],[1]!Table3[#Data],4,FALSE)</f>
        <v>6</v>
      </c>
      <c r="O254">
        <f>VLOOKUP(Table1[[#This Row],[Competence1]],[1]!Table3[#Data],5,FALSE)</f>
        <v>6</v>
      </c>
      <c r="P254" s="5" t="str">
        <f>VLOOKUP(Table1[[#This Row],[Competence1]],[1]!Table3[#Data],6,FALSE)</f>
        <v>Morsure inflige des dégâts et apeure avec une precision de 2 empechant l'adversaire d'attaquer ce tour.</v>
      </c>
      <c r="Q254" t="s">
        <v>474</v>
      </c>
      <c r="R254" t="str">
        <f>VLOOKUP(Table1[[#This Row],[Competence2]],[1]!Table3[#Data],2,FALSE)</f>
        <v>Poison</v>
      </c>
      <c r="S254" t="str">
        <f>VLOOKUP(Table1[[#This Row],[Competence2]],[1]!Table3[#Data],3,FALSE)</f>
        <v>Physique</v>
      </c>
      <c r="T254">
        <f>VLOOKUP(Table1[[#This Row],[Competence2]],[1]!Table3[#Data],4,FALSE)</f>
        <v>2</v>
      </c>
      <c r="U254">
        <f>VLOOKUP(Table1[[#This Row],[Competence2]],[1]!Table3[#Data],5,FALSE)</f>
        <v>6</v>
      </c>
      <c r="V254" s="5" t="str">
        <f>VLOOKUP(Table1[[#This Row],[Competence2]],[1]!Table3[#Data],6,FALSE)</f>
        <v>Un dard toxique qui transperce l'ennemi. Empoisonne avec une precision de 2. Le poison fait perdre 6 PV chaque tour</v>
      </c>
      <c r="W254" t="s">
        <v>885</v>
      </c>
      <c r="X254" s="2">
        <v>1</v>
      </c>
      <c r="Y254" s="3" t="s">
        <v>1337</v>
      </c>
      <c r="Z254" s="2">
        <v>1</v>
      </c>
      <c r="AA254" s="3">
        <v>1</v>
      </c>
      <c r="AB254" s="3">
        <v>1</v>
      </c>
      <c r="AC254" s="3" t="s">
        <v>1336</v>
      </c>
      <c r="AD254" s="2">
        <v>2</v>
      </c>
      <c r="AE254" s="2">
        <v>1</v>
      </c>
      <c r="AF254" s="3" t="s">
        <v>1336</v>
      </c>
      <c r="AG254" s="2">
        <v>1</v>
      </c>
      <c r="AH254" s="3" t="s">
        <v>1337</v>
      </c>
      <c r="AI254" s="3" t="s">
        <v>1336</v>
      </c>
      <c r="AJ254" s="2">
        <v>2</v>
      </c>
      <c r="AK254" s="2">
        <v>2</v>
      </c>
      <c r="AL254" s="3">
        <v>1</v>
      </c>
      <c r="AM254" s="2">
        <v>1</v>
      </c>
      <c r="AN254" s="2">
        <v>1</v>
      </c>
      <c r="AO254" s="2">
        <v>2</v>
      </c>
      <c r="AP254" s="4" t="str">
        <f>IF(Table1[[#This Row],[Competence2]]="Empty","1-6","1-3")</f>
        <v>1-3</v>
      </c>
      <c r="AQ254" s="4" t="str">
        <f>IF(Table1[[#This Row],[Competence2]]="Empty","","4-6")</f>
        <v>4-6</v>
      </c>
      <c r="AR254" s="5" t="s">
        <v>1453</v>
      </c>
      <c r="AS254" s="5" t="s">
        <v>312</v>
      </c>
      <c r="AT254" s="5" t="s">
        <v>1744</v>
      </c>
      <c r="AU254" s="5">
        <v>451</v>
      </c>
      <c r="AV254" s="5" t="s">
        <v>1053</v>
      </c>
      <c r="AW254" s="5"/>
      <c r="AX254" s="5" t="e">
        <f>VLOOKUP(Table1[[#This Row],[Name]],Table3[],1,FALSE)</f>
        <v>#N/A</v>
      </c>
      <c r="AY254" s="5"/>
    </row>
    <row r="255" spans="1:51" hidden="1" x14ac:dyDescent="0.2">
      <c r="A255" s="7" t="s">
        <v>312</v>
      </c>
      <c r="B255" s="1" t="s">
        <v>77</v>
      </c>
      <c r="C255" t="s">
        <v>48</v>
      </c>
      <c r="D255">
        <v>35</v>
      </c>
      <c r="E255">
        <v>23</v>
      </c>
      <c r="F255">
        <v>9</v>
      </c>
      <c r="G255">
        <v>11</v>
      </c>
      <c r="H255">
        <v>6</v>
      </c>
      <c r="I255">
        <v>7</v>
      </c>
      <c r="J255">
        <v>0</v>
      </c>
      <c r="K255" t="s">
        <v>1374</v>
      </c>
      <c r="L255" t="str">
        <f>VLOOKUP(Table1[[#This Row],[Competence1]],[1]!Table3[#Data],2,FALSE)</f>
        <v>Electrik</v>
      </c>
      <c r="M255" t="str">
        <f>VLOOKUP(Table1[[#This Row],[Competence1]],[1]!Table3[#Data],3,FALSE)</f>
        <v>Physique</v>
      </c>
      <c r="N255" s="1">
        <f>VLOOKUP(Table1[[#This Row],[Competence1]],[1]!Table3[#Data],4,FALSE)</f>
        <v>7</v>
      </c>
      <c r="O255">
        <f>VLOOKUP(Table1[[#This Row],[Competence1]],[1]!Table3[#Data],5,FALSE)</f>
        <v>5</v>
      </c>
      <c r="P255" s="5" t="str">
        <f>VLOOKUP(Table1[[#This Row],[Competence1]],[1]!Table3[#Data],6,FALSE)</f>
        <v>Paralyse avec une precision de 1. La paralysie empeche d'attaquer sur 1-2. Apeure avec une precision de 1 empechant l'adversaire d'attaquer ce tour.</v>
      </c>
      <c r="Q255" t="s">
        <v>488</v>
      </c>
      <c r="R255" t="str">
        <f>VLOOKUP(Table1[[#This Row],[Competence2]],[1]!Table3[#Data],2,FALSE)</f>
        <v>Glace</v>
      </c>
      <c r="S255" t="str">
        <f>VLOOKUP(Table1[[#This Row],[Competence2]],[1]!Table3[#Data],3,FALSE)</f>
        <v>Physique</v>
      </c>
      <c r="T255">
        <f>VLOOKUP(Table1[[#This Row],[Competence2]],[1]!Table3[#Data],4,FALSE)</f>
        <v>7</v>
      </c>
      <c r="U255">
        <f>VLOOKUP(Table1[[#This Row],[Competence2]],[1]!Table3[#Data],5,FALSE)</f>
        <v>5</v>
      </c>
      <c r="V255" s="5" t="str">
        <f>VLOOKUP(Table1[[#This Row],[Competence2]],[1]!Table3[#Data],6,FALSE)</f>
        <v>Le lanceur utilise une morsure glaciale. Gele avec une precision de 1 et Apeurer avec une precision de 1. Le pokemon gele ne peut plus attaquer sauf avec une capacite de type feu qui le degele.</v>
      </c>
      <c r="W255" t="s">
        <v>886</v>
      </c>
      <c r="X255" s="2">
        <v>1</v>
      </c>
      <c r="Y255" s="2">
        <v>1</v>
      </c>
      <c r="Z255" s="2">
        <v>1</v>
      </c>
      <c r="AA255" s="3">
        <v>1</v>
      </c>
      <c r="AB255" s="3">
        <v>1</v>
      </c>
      <c r="AC255" s="2">
        <v>1</v>
      </c>
      <c r="AD255" s="2">
        <v>1</v>
      </c>
      <c r="AE255" s="2">
        <v>1</v>
      </c>
      <c r="AF255" s="2">
        <v>1</v>
      </c>
      <c r="AG255" s="2">
        <v>1</v>
      </c>
      <c r="AH255" s="3" t="s">
        <v>1336</v>
      </c>
      <c r="AI255" s="3" t="s">
        <v>1336</v>
      </c>
      <c r="AJ255" s="2">
        <v>0</v>
      </c>
      <c r="AK255" s="2">
        <v>1</v>
      </c>
      <c r="AL255" s="3">
        <v>2</v>
      </c>
      <c r="AM255" s="3" t="s">
        <v>1336</v>
      </c>
      <c r="AN255" s="3" t="s">
        <v>1336</v>
      </c>
      <c r="AO255" s="2">
        <v>1</v>
      </c>
      <c r="AP255" s="4" t="str">
        <f>IF(Table1[[#This Row],[Competence2]]="Empty","1-6","1-3")</f>
        <v>1-3</v>
      </c>
      <c r="AQ255" s="4" t="str">
        <f>IF(Table1[[#This Row],[Competence2]]="Empty","","4-6")</f>
        <v>4-6</v>
      </c>
      <c r="AR255" s="22" t="s">
        <v>2073</v>
      </c>
      <c r="AS255" s="5"/>
      <c r="AT255" s="5" t="s">
        <v>1745</v>
      </c>
      <c r="AU255" s="5">
        <v>452</v>
      </c>
      <c r="AV255" s="5" t="s">
        <v>1733</v>
      </c>
      <c r="AW255" s="5"/>
      <c r="AX255" s="5" t="e">
        <f>VLOOKUP(Table1[[#This Row],[Name]],Table3[],1,FALSE)</f>
        <v>#N/A</v>
      </c>
      <c r="AY255" s="5"/>
    </row>
    <row r="256" spans="1:51" hidden="1" x14ac:dyDescent="0.2">
      <c r="A256" s="7" t="s">
        <v>249</v>
      </c>
      <c r="B256" s="1" t="s">
        <v>119</v>
      </c>
      <c r="C256" t="s">
        <v>77</v>
      </c>
      <c r="D256">
        <v>24</v>
      </c>
      <c r="E256">
        <v>12</v>
      </c>
      <c r="F256">
        <v>6</v>
      </c>
      <c r="G256">
        <v>4</v>
      </c>
      <c r="H256">
        <v>6</v>
      </c>
      <c r="I256">
        <v>4</v>
      </c>
      <c r="J256">
        <v>2</v>
      </c>
      <c r="K256" t="s">
        <v>1372</v>
      </c>
      <c r="L256" t="str">
        <f>VLOOKUP(Table1[[#This Row],[Competence1]],[1]!Table3[#Data],2,FALSE)</f>
        <v>Spectre</v>
      </c>
      <c r="M256" t="str">
        <f>VLOOKUP(Table1[[#This Row],[Competence1]],[1]!Table3[#Data],3,FALSE)</f>
        <v>Physique</v>
      </c>
      <c r="N256" s="1">
        <f>VLOOKUP(Table1[[#This Row],[Competence1]],[1]!Table3[#Data],4,FALSE)</f>
        <v>3</v>
      </c>
      <c r="O256">
        <f>VLOOKUP(Table1[[#This Row],[Competence1]],[1]!Table3[#Data],5,FALSE)</f>
        <v>6</v>
      </c>
      <c r="P256" s="5" t="str">
        <f>VLOOKUP(Table1[[#This Row],[Competence1]],[1]!Table3[#Data],6,FALSE)</f>
        <v>Le lanceur attaque l'ennemi en poussant un cri terrifiant. Apeure avec une precision de 2 empechant l'adversaire d'attaquer ce tour.</v>
      </c>
      <c r="Q256" t="s">
        <v>1355</v>
      </c>
      <c r="R256" t="str">
        <f>VLOOKUP(Table1[[#This Row],[Competence2]],[1]!Table3[#Data],2,FALSE)</f>
        <v>Sol</v>
      </c>
      <c r="S256" t="str">
        <f>VLOOKUP(Table1[[#This Row],[Competence2]],[1]!Table3[#Data],3,FALSE)</f>
        <v>Special</v>
      </c>
      <c r="T256">
        <f>VLOOKUP(Table1[[#This Row],[Competence2]],[1]!Table3[#Data],4,FALSE)</f>
        <v>2</v>
      </c>
      <c r="U256">
        <f>VLOOKUP(Table1[[#This Row],[Competence2]],[1]!Table3[#Data],5,FALSE)</f>
        <v>6</v>
      </c>
      <c r="V256" s="5" t="str">
        <f>VLOOKUP(Table1[[#This Row],[Competence2]],[1]!Table3[#Data],6,FALSE)</f>
        <v>Le lanceur envoie de la boue au visage de l'ennemi pour infliger des dégâts et baisser sa Précision de 1</v>
      </c>
      <c r="W256" t="s">
        <v>823</v>
      </c>
      <c r="X256" s="2">
        <v>1</v>
      </c>
      <c r="Y256" s="3" t="s">
        <v>1336</v>
      </c>
      <c r="Z256" s="2">
        <v>1</v>
      </c>
      <c r="AA256" s="2">
        <v>1</v>
      </c>
      <c r="AB256" s="2">
        <v>1</v>
      </c>
      <c r="AC256" s="2">
        <v>1</v>
      </c>
      <c r="AD256" s="2">
        <v>1</v>
      </c>
      <c r="AE256" s="3">
        <v>1</v>
      </c>
      <c r="AF256" s="3" t="s">
        <v>1337</v>
      </c>
      <c r="AG256" s="2">
        <v>1</v>
      </c>
      <c r="AH256" s="3" t="s">
        <v>1336</v>
      </c>
      <c r="AI256" s="3" t="s">
        <v>1336</v>
      </c>
      <c r="AJ256" s="2">
        <v>4</v>
      </c>
      <c r="AK256" s="3" t="s">
        <v>1336</v>
      </c>
      <c r="AL256" s="2">
        <v>2</v>
      </c>
      <c r="AM256" s="3">
        <v>1</v>
      </c>
      <c r="AN256" s="3" t="s">
        <v>1336</v>
      </c>
      <c r="AO256" s="2">
        <v>2</v>
      </c>
      <c r="AP256" s="4" t="str">
        <f>IF(Table1[[#This Row],[Competence2]]="Empty","1-6","1-3")</f>
        <v>1-3</v>
      </c>
      <c r="AQ256" s="4" t="str">
        <f>IF(Table1[[#This Row],[Competence2]]="Empty","","4-6")</f>
        <v>4-6</v>
      </c>
      <c r="AR256" s="5" t="s">
        <v>1453</v>
      </c>
      <c r="AS256" s="5" t="s">
        <v>250</v>
      </c>
      <c r="AT256" s="5" t="s">
        <v>1746</v>
      </c>
      <c r="AU256" s="5">
        <v>453</v>
      </c>
      <c r="AV256" s="5" t="s">
        <v>1050</v>
      </c>
      <c r="AW256" s="5"/>
      <c r="AX256" s="5" t="e">
        <f>VLOOKUP(Table1[[#This Row],[Name]],Table3[],1,FALSE)</f>
        <v>#N/A</v>
      </c>
      <c r="AY256" s="5"/>
    </row>
    <row r="257" spans="1:51" hidden="1" x14ac:dyDescent="0.2">
      <c r="A257" s="7" t="s">
        <v>250</v>
      </c>
      <c r="B257" s="1" t="s">
        <v>119</v>
      </c>
      <c r="C257" t="s">
        <v>77</v>
      </c>
      <c r="D257">
        <v>41</v>
      </c>
      <c r="E257">
        <v>21</v>
      </c>
      <c r="F257">
        <v>10</v>
      </c>
      <c r="G257">
        <v>6</v>
      </c>
      <c r="H257">
        <v>8</v>
      </c>
      <c r="I257">
        <v>6</v>
      </c>
      <c r="J257">
        <v>1</v>
      </c>
      <c r="K257" t="s">
        <v>1372</v>
      </c>
      <c r="L257" t="str">
        <f>VLOOKUP(Table1[[#This Row],[Competence1]],[1]!Table3[#Data],2,FALSE)</f>
        <v>Spectre</v>
      </c>
      <c r="M257" t="str">
        <f>VLOOKUP(Table1[[#This Row],[Competence1]],[1]!Table3[#Data],3,FALSE)</f>
        <v>Physique</v>
      </c>
      <c r="N257" s="1">
        <f>VLOOKUP(Table1[[#This Row],[Competence1]],[1]!Table3[#Data],4,FALSE)</f>
        <v>3</v>
      </c>
      <c r="O257">
        <f>VLOOKUP(Table1[[#This Row],[Competence1]],[1]!Table3[#Data],5,FALSE)</f>
        <v>6</v>
      </c>
      <c r="P257" s="5" t="str">
        <f>VLOOKUP(Table1[[#This Row],[Competence1]],[1]!Table3[#Data],6,FALSE)</f>
        <v>Le lanceur attaque l'ennemi en poussant un cri terrifiant. Apeure avec une precision de 2 empechant l'adversaire d'attaquer ce tour.</v>
      </c>
      <c r="Q257" t="s">
        <v>1355</v>
      </c>
      <c r="R257" t="str">
        <f>VLOOKUP(Table1[[#This Row],[Competence2]],[1]!Table3[#Data],2,FALSE)</f>
        <v>Sol</v>
      </c>
      <c r="S257" t="str">
        <f>VLOOKUP(Table1[[#This Row],[Competence2]],[1]!Table3[#Data],3,FALSE)</f>
        <v>Special</v>
      </c>
      <c r="T257">
        <f>VLOOKUP(Table1[[#This Row],[Competence2]],[1]!Table3[#Data],4,FALSE)</f>
        <v>2</v>
      </c>
      <c r="U257">
        <f>VLOOKUP(Table1[[#This Row],[Competence2]],[1]!Table3[#Data],5,FALSE)</f>
        <v>6</v>
      </c>
      <c r="V257" s="5" t="str">
        <f>VLOOKUP(Table1[[#This Row],[Competence2]],[1]!Table3[#Data],6,FALSE)</f>
        <v>Le lanceur envoie de la boue au visage de l'ennemi pour infliger des dégâts et baisser sa Précision de 1</v>
      </c>
      <c r="W257" t="s">
        <v>824</v>
      </c>
      <c r="X257" s="2">
        <v>1</v>
      </c>
      <c r="Y257" s="3" t="s">
        <v>1336</v>
      </c>
      <c r="Z257" s="2">
        <v>1</v>
      </c>
      <c r="AA257" s="2">
        <v>1</v>
      </c>
      <c r="AB257" s="2">
        <v>1</v>
      </c>
      <c r="AC257" s="2">
        <v>1</v>
      </c>
      <c r="AD257" s="3">
        <v>1</v>
      </c>
      <c r="AE257" s="2">
        <v>1</v>
      </c>
      <c r="AF257" s="3" t="s">
        <v>1337</v>
      </c>
      <c r="AG257" s="3">
        <v>1</v>
      </c>
      <c r="AH257" s="3" t="s">
        <v>1336</v>
      </c>
      <c r="AI257" s="3" t="s">
        <v>1336</v>
      </c>
      <c r="AJ257" s="3">
        <v>4</v>
      </c>
      <c r="AK257" s="3" t="s">
        <v>1336</v>
      </c>
      <c r="AL257" s="2">
        <v>2</v>
      </c>
      <c r="AM257" s="2">
        <v>1</v>
      </c>
      <c r="AN257" s="3" t="s">
        <v>1336</v>
      </c>
      <c r="AO257" s="3">
        <v>2</v>
      </c>
      <c r="AP257" s="4" t="str">
        <f>IF(Table1[[#This Row],[Competence2]]="Empty","1-6","1-3")</f>
        <v>1-3</v>
      </c>
      <c r="AQ257" s="4" t="str">
        <f>IF(Table1[[#This Row],[Competence2]]="Empty","","4-6")</f>
        <v>4-6</v>
      </c>
      <c r="AR257" s="22" t="s">
        <v>2073</v>
      </c>
      <c r="AS257" s="5"/>
      <c r="AT257" s="5" t="s">
        <v>1747</v>
      </c>
      <c r="AU257" s="5">
        <v>454</v>
      </c>
      <c r="AV257" s="5" t="s">
        <v>1050</v>
      </c>
      <c r="AW257" s="5"/>
      <c r="AX257" s="5" t="e">
        <f>VLOOKUP(Table1[[#This Row],[Name]],Table3[],1,FALSE)</f>
        <v>#N/A</v>
      </c>
      <c r="AY257" s="5"/>
    </row>
    <row r="258" spans="1:51" hidden="1" x14ac:dyDescent="0.2">
      <c r="A258" s="7" t="s">
        <v>380</v>
      </c>
      <c r="B258" s="1" t="s">
        <v>19</v>
      </c>
      <c r="C258" t="s">
        <v>30</v>
      </c>
      <c r="D258">
        <v>22</v>
      </c>
      <c r="E258">
        <v>12</v>
      </c>
      <c r="F258">
        <v>2</v>
      </c>
      <c r="G258">
        <v>5</v>
      </c>
      <c r="H258">
        <v>6</v>
      </c>
      <c r="I258">
        <v>12</v>
      </c>
      <c r="J258">
        <v>0</v>
      </c>
      <c r="K258" t="s">
        <v>584</v>
      </c>
      <c r="L258" t="str">
        <f>VLOOKUP(Table1[[#This Row],[Competence1]],[1]!Table3[#Data],2,FALSE)</f>
        <v>Normal</v>
      </c>
      <c r="M258" t="str">
        <f>VLOOKUP(Table1[[#This Row],[Competence1]],[1]!Table3[#Data],3,FALSE)</f>
        <v>Physique</v>
      </c>
      <c r="N258" s="1">
        <f>VLOOKUP(Table1[[#This Row],[Competence1]],[1]!Table3[#Data],4,FALSE)</f>
        <v>4</v>
      </c>
      <c r="O258">
        <f>VLOOKUP(Table1[[#This Row],[Competence1]],[1]!Table3[#Data],5,FALSE)</f>
        <v>6</v>
      </c>
      <c r="P258" s="5" t="str">
        <f>VLOOKUP(Table1[[#This Row],[Competence1]],[1]!Table3[#Data],6,FALSE)</f>
        <v>Le lanceur charge l'ennemi et le percute de tout son poids.</v>
      </c>
      <c r="Q258" t="s">
        <v>1377</v>
      </c>
      <c r="R258" t="e">
        <f>VLOOKUP(Table1[[#This Row],[Competence2]],[1]!Table3[#Data],2,FALSE)</f>
        <v>#N/A</v>
      </c>
      <c r="S258" t="e">
        <f>VLOOKUP(Table1[[#This Row],[Competence2]],[1]!Table3[#Data],3,FALSE)</f>
        <v>#N/A</v>
      </c>
      <c r="T258" t="e">
        <f>VLOOKUP(Table1[[#This Row],[Competence2]],[1]!Table3[#Data],4,FALSE)</f>
        <v>#N/A</v>
      </c>
      <c r="U258" t="e">
        <f>VLOOKUP(Table1[[#This Row],[Competence2]],[1]!Table3[#Data],5,FALSE)</f>
        <v>#N/A</v>
      </c>
      <c r="V258" s="5" t="e">
        <f>VLOOKUP(Table1[[#This Row],[Competence2]],[1]!Table3[#Data],6,FALSE)</f>
        <v>#N/A</v>
      </c>
      <c r="W258" t="s">
        <v>954</v>
      </c>
      <c r="X258" s="3" t="s">
        <v>1336</v>
      </c>
      <c r="Y258" s="3" t="s">
        <v>1336</v>
      </c>
      <c r="Z258" s="2">
        <v>1</v>
      </c>
      <c r="AA258" s="3" t="s">
        <v>1336</v>
      </c>
      <c r="AB258" s="2">
        <v>4</v>
      </c>
      <c r="AC258" s="2">
        <v>1</v>
      </c>
      <c r="AD258" s="3" t="s">
        <v>1336</v>
      </c>
      <c r="AE258" s="2">
        <v>1</v>
      </c>
      <c r="AF258" s="3" t="s">
        <v>1336</v>
      </c>
      <c r="AG258" s="2">
        <v>1</v>
      </c>
      <c r="AH258" s="3">
        <v>1</v>
      </c>
      <c r="AI258" s="2">
        <v>1</v>
      </c>
      <c r="AJ258" s="2">
        <v>1</v>
      </c>
      <c r="AK258" s="2">
        <v>2</v>
      </c>
      <c r="AL258" s="2">
        <v>0</v>
      </c>
      <c r="AM258" s="2">
        <v>1</v>
      </c>
      <c r="AN258" s="3">
        <v>1</v>
      </c>
      <c r="AO258" s="2">
        <v>1</v>
      </c>
      <c r="AP258" s="4" t="str">
        <f>IF(Table1[[#This Row],[Competence2]]="Empty","1-6","1-3")</f>
        <v>1-3</v>
      </c>
      <c r="AQ258" s="4" t="str">
        <f>IF(Table1[[#This Row],[Competence2]]="Empty","","4-6")</f>
        <v>4-6</v>
      </c>
      <c r="AR258" s="5" t="s">
        <v>2041</v>
      </c>
      <c r="AS258" s="8" t="s">
        <v>381</v>
      </c>
      <c r="AT258" s="5" t="s">
        <v>1748</v>
      </c>
      <c r="AU258" s="5">
        <v>458</v>
      </c>
      <c r="AV258" s="5" t="s">
        <v>1015</v>
      </c>
      <c r="AW258" s="5"/>
      <c r="AX258" s="5" t="e">
        <f>VLOOKUP(Table1[[#This Row],[Name]],Table3[],1,FALSE)</f>
        <v>#N/A</v>
      </c>
      <c r="AY258" s="5"/>
    </row>
    <row r="259" spans="1:51" hidden="1" x14ac:dyDescent="0.2">
      <c r="A259" s="7" t="s">
        <v>121</v>
      </c>
      <c r="B259" s="1" t="s">
        <v>95</v>
      </c>
      <c r="C259" t="s">
        <v>11</v>
      </c>
      <c r="D259">
        <v>30</v>
      </c>
      <c r="E259">
        <v>10</v>
      </c>
      <c r="F259">
        <v>6</v>
      </c>
      <c r="G259">
        <v>5</v>
      </c>
      <c r="H259">
        <v>6</v>
      </c>
      <c r="I259">
        <v>6</v>
      </c>
      <c r="J259">
        <v>2</v>
      </c>
      <c r="K259" t="s">
        <v>471</v>
      </c>
      <c r="L259" t="str">
        <f>VLOOKUP(Table1[[#This Row],[Competence1]],[1]!Table3[#Data],2,FALSE)</f>
        <v>Glace</v>
      </c>
      <c r="M259" t="str">
        <f>VLOOKUP(Table1[[#This Row],[Competence1]],[1]!Table3[#Data],3,FALSE)</f>
        <v>Special</v>
      </c>
      <c r="N259" s="1">
        <f>VLOOKUP(Table1[[#This Row],[Competence1]],[1]!Table3[#Data],4,FALSE)</f>
        <v>4</v>
      </c>
      <c r="O259">
        <f>VLOOKUP(Table1[[#This Row],[Competence1]],[1]!Table3[#Data],5,FALSE)</f>
        <v>6</v>
      </c>
      <c r="P259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259" t="s">
        <v>1346</v>
      </c>
      <c r="R259" t="str">
        <f>VLOOKUP(Table1[[#This Row],[Competence2]],[1]!Table3[#Data],2,FALSE)</f>
        <v>Normal</v>
      </c>
      <c r="S259" t="str">
        <f>VLOOKUP(Table1[[#This Row],[Competence2]],[1]!Table3[#Data],3,FALSE)</f>
        <v>Statut</v>
      </c>
      <c r="T259">
        <f>VLOOKUP(Table1[[#This Row],[Competence2]],[1]!Table3[#Data],4,FALSE)</f>
        <v>0</v>
      </c>
      <c r="U259">
        <f>VLOOKUP(Table1[[#This Row],[Competence2]],[1]!Table3[#Data],5,FALSE)</f>
        <v>6</v>
      </c>
      <c r="V259" s="5" t="str">
        <f>VLOOKUP(Table1[[#This Row],[Competence2]],[1]!Table3[#Data],6,FALSE)</f>
        <v>Le lanceur fait les gros yeux à l'ennemi pour l'intimider et baisser sa Défense de 1 niveau.</v>
      </c>
      <c r="W259" t="s">
        <v>697</v>
      </c>
      <c r="X259" s="2">
        <v>2</v>
      </c>
      <c r="Y259" s="2">
        <v>2</v>
      </c>
      <c r="Z259" s="2">
        <v>1</v>
      </c>
      <c r="AA259" s="3" t="s">
        <v>1336</v>
      </c>
      <c r="AB259" s="3" t="s">
        <v>1336</v>
      </c>
      <c r="AC259" s="2">
        <v>1</v>
      </c>
      <c r="AD259" s="2">
        <v>4</v>
      </c>
      <c r="AE259" s="2">
        <v>1</v>
      </c>
      <c r="AF259" s="2">
        <v>2</v>
      </c>
      <c r="AG259" s="2">
        <v>1</v>
      </c>
      <c r="AH259" s="3" t="s">
        <v>1336</v>
      </c>
      <c r="AI259" s="2">
        <v>2</v>
      </c>
      <c r="AJ259" s="2">
        <v>1</v>
      </c>
      <c r="AK259" s="2">
        <v>2</v>
      </c>
      <c r="AL259" s="3" t="s">
        <v>1336</v>
      </c>
      <c r="AM259" s="2">
        <v>1</v>
      </c>
      <c r="AN259" s="2">
        <v>1</v>
      </c>
      <c r="AO259" s="2">
        <v>2</v>
      </c>
      <c r="AP259" s="4" t="str">
        <f>IF(Table1[[#This Row],[Competence2]]="Empty","1-6","1-3")</f>
        <v>1-3</v>
      </c>
      <c r="AQ259" s="4" t="str">
        <f>IF(Table1[[#This Row],[Competence2]]="Empty","","4-6")</f>
        <v>4-6</v>
      </c>
      <c r="AR259" s="22" t="s">
        <v>2073</v>
      </c>
      <c r="AS259" t="s">
        <v>122</v>
      </c>
      <c r="AT259" s="5" t="s">
        <v>1749</v>
      </c>
      <c r="AU259" s="5">
        <v>459</v>
      </c>
      <c r="AV259" s="5" t="s">
        <v>1027</v>
      </c>
      <c r="AW259" s="5"/>
      <c r="AX259" s="5" t="e">
        <f>VLOOKUP(Table1[[#This Row],[Name]],Table3[],1,FALSE)</f>
        <v>#N/A</v>
      </c>
      <c r="AY259" s="5"/>
    </row>
    <row r="260" spans="1:51" hidden="1" x14ac:dyDescent="0.2">
      <c r="A260" s="7" t="s">
        <v>122</v>
      </c>
      <c r="B260" s="1" t="s">
        <v>95</v>
      </c>
      <c r="C260" t="s">
        <v>11</v>
      </c>
      <c r="D260">
        <v>45</v>
      </c>
      <c r="E260">
        <v>15</v>
      </c>
      <c r="F260">
        <v>9</v>
      </c>
      <c r="G260">
        <v>7</v>
      </c>
      <c r="H260">
        <v>9</v>
      </c>
      <c r="I260">
        <v>8</v>
      </c>
      <c r="J260">
        <v>1</v>
      </c>
      <c r="K260" t="s">
        <v>475</v>
      </c>
      <c r="L260" t="str">
        <f>VLOOKUP(Table1[[#This Row],[Competence1]],[1]!Table3[#Data],2,FALSE)</f>
        <v>Glace</v>
      </c>
      <c r="M260" t="str">
        <f>VLOOKUP(Table1[[#This Row],[Competence1]],[1]!Table3[#Data],3,FALSE)</f>
        <v>Physique</v>
      </c>
      <c r="N260" s="1">
        <f>VLOOKUP(Table1[[#This Row],[Competence1]],[1]!Table3[#Data],4,FALSE)</f>
        <v>8</v>
      </c>
      <c r="O260">
        <f>VLOOKUP(Table1[[#This Row],[Competence1]],[1]!Table3[#Data],5,FALSE)</f>
        <v>6</v>
      </c>
      <c r="P260" s="5" t="str">
        <f>VLOOKUP(Table1[[#This Row],[Competence1]],[1]!Table3[#Data],6,FALSE)</f>
        <v>Un coup de poing glacé vient frapper l'ennemi. Gele l'ennemi avec une precision de 1. Le pokemon ne peut plus attaquer sauf avec une capacite de type feu qui le degele.</v>
      </c>
      <c r="Q260" t="s">
        <v>471</v>
      </c>
      <c r="R260" t="str">
        <f>VLOOKUP(Table1[[#This Row],[Competence2]],[1]!Table3[#Data],2,FALSE)</f>
        <v>Glace</v>
      </c>
      <c r="S260" t="str">
        <f>VLOOKUP(Table1[[#This Row],[Competence2]],[1]!Table3[#Data],3,FALSE)</f>
        <v>Special</v>
      </c>
      <c r="T260">
        <f>VLOOKUP(Table1[[#This Row],[Competence2]],[1]!Table3[#Data],4,FALSE)</f>
        <v>4</v>
      </c>
      <c r="U260">
        <f>VLOOKUP(Table1[[#This Row],[Competence2]],[1]!Table3[#Data],5,FALSE)</f>
        <v>6</v>
      </c>
      <c r="V260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260" t="s">
        <v>698</v>
      </c>
      <c r="X260" s="2">
        <v>2</v>
      </c>
      <c r="Y260" s="2">
        <v>2</v>
      </c>
      <c r="Z260" s="2">
        <v>1</v>
      </c>
      <c r="AA260" s="3" t="s">
        <v>1336</v>
      </c>
      <c r="AB260" s="3" t="s">
        <v>1336</v>
      </c>
      <c r="AC260" s="2">
        <v>1</v>
      </c>
      <c r="AD260" s="2">
        <v>4</v>
      </c>
      <c r="AE260" s="3">
        <v>1</v>
      </c>
      <c r="AF260" s="2">
        <v>2</v>
      </c>
      <c r="AG260" s="2">
        <v>1</v>
      </c>
      <c r="AH260" s="3" t="s">
        <v>1336</v>
      </c>
      <c r="AI260" s="2">
        <v>2</v>
      </c>
      <c r="AJ260" s="2">
        <v>1</v>
      </c>
      <c r="AK260" s="2">
        <v>2</v>
      </c>
      <c r="AL260" s="3" t="s">
        <v>1336</v>
      </c>
      <c r="AM260" s="2">
        <v>1</v>
      </c>
      <c r="AN260" s="2">
        <v>1</v>
      </c>
      <c r="AO260" s="2">
        <v>2</v>
      </c>
      <c r="AP260" s="4" t="str">
        <f>IF(Table1[[#This Row],[Competence2]]="Empty","1-6","1-3")</f>
        <v>1-3</v>
      </c>
      <c r="AQ260" s="4" t="str">
        <f>IF(Table1[[#This Row],[Competence2]]="Empty","","4-6")</f>
        <v>4-6</v>
      </c>
      <c r="AR260" s="22" t="s">
        <v>2073</v>
      </c>
      <c r="AS260" t="s">
        <v>319</v>
      </c>
      <c r="AT260" s="5" t="s">
        <v>1750</v>
      </c>
      <c r="AU260" s="5">
        <v>460</v>
      </c>
      <c r="AV260" s="5" t="s">
        <v>1027</v>
      </c>
      <c r="AW260" s="5"/>
      <c r="AX260" s="5" t="e">
        <f>VLOOKUP(Table1[[#This Row],[Name]],Table3[],1,FALSE)</f>
        <v>#N/A</v>
      </c>
      <c r="AY260" s="5"/>
    </row>
    <row r="261" spans="1:51" hidden="1" x14ac:dyDescent="0.2">
      <c r="A261" s="7" t="s">
        <v>319</v>
      </c>
      <c r="B261" s="1" t="s">
        <v>95</v>
      </c>
      <c r="C261" t="s">
        <v>48</v>
      </c>
      <c r="D261">
        <v>35</v>
      </c>
      <c r="E261">
        <v>31</v>
      </c>
      <c r="F261">
        <v>12</v>
      </c>
      <c r="G261">
        <v>6</v>
      </c>
      <c r="H261">
        <v>4</v>
      </c>
      <c r="I261">
        <v>8</v>
      </c>
      <c r="J261">
        <v>0</v>
      </c>
      <c r="K261" t="s">
        <v>1124</v>
      </c>
      <c r="L261" t="str">
        <f>VLOOKUP(Table1[[#This Row],[Competence1]],[1]!Table3[#Data],2,FALSE)</f>
        <v>Tenebres</v>
      </c>
      <c r="M261" t="str">
        <f>VLOOKUP(Table1[[#This Row],[Competence1]],[1]!Table3[#Data],3,FALSE)</f>
        <v>Statut</v>
      </c>
      <c r="N261" s="1">
        <f>VLOOKUP(Table1[[#This Row],[Competence1]],[1]!Table3[#Data],4,FALSE)</f>
        <v>0</v>
      </c>
      <c r="O261">
        <f>VLOOKUP(Table1[[#This Row],[Competence1]],[1]!Table3[#Data],5,FALSE)</f>
        <v>6</v>
      </c>
      <c r="P261" s="5" t="str">
        <f>VLOOKUP(Table1[[#This Row],[Competence1]],[1]!Table3[#Data],6,FALSE)</f>
        <v>Empêche la cible d’utiliser un objet tenu et son Dresseur d’utiliser un objet sur lui pendant cinq tours.</v>
      </c>
      <c r="Q261" t="s">
        <v>458</v>
      </c>
      <c r="R261" t="str">
        <f>VLOOKUP(Table1[[#This Row],[Competence2]],[1]!Table3[#Data],2,FALSE)</f>
        <v>Combat</v>
      </c>
      <c r="S261" t="str">
        <f>VLOOKUP(Table1[[#This Row],[Competence2]],[1]!Table3[#Data],3,FALSE)</f>
        <v>Physique</v>
      </c>
      <c r="T261">
        <f>VLOOKUP(Table1[[#This Row],[Competence2]],[1]!Table3[#Data],4,FALSE)</f>
        <v>6</v>
      </c>
      <c r="U261">
        <f>VLOOKUP(Table1[[#This Row],[Competence2]],[1]!Table3[#Data],5,FALSE)</f>
        <v>6</v>
      </c>
      <c r="V261" s="5" t="str">
        <f>VLOOKUP(Table1[[#This Row],[Competence2]],[1]!Table3[#Data],6,FALSE)</f>
        <v>Une attaque deux fois plus puissante si le lanceur a été blessé par l'ennemi durant ce tour.</v>
      </c>
      <c r="W261" t="s">
        <v>893</v>
      </c>
      <c r="X261" s="2">
        <v>2</v>
      </c>
      <c r="Y261" s="2">
        <v>4</v>
      </c>
      <c r="Z261" s="2">
        <v>1</v>
      </c>
      <c r="AA261" s="2">
        <v>1</v>
      </c>
      <c r="AB261" s="2">
        <v>1</v>
      </c>
      <c r="AC261" s="2">
        <v>2</v>
      </c>
      <c r="AD261" s="2">
        <v>2</v>
      </c>
      <c r="AE261" s="3" t="s">
        <v>1336</v>
      </c>
      <c r="AF261" s="2">
        <v>2</v>
      </c>
      <c r="AG261" s="2">
        <v>1</v>
      </c>
      <c r="AH261" s="2">
        <v>1</v>
      </c>
      <c r="AI261" s="3">
        <v>1</v>
      </c>
      <c r="AJ261" s="2">
        <v>0</v>
      </c>
      <c r="AK261" s="2">
        <v>2</v>
      </c>
      <c r="AL261" s="2">
        <v>1</v>
      </c>
      <c r="AM261" s="3" t="s">
        <v>1336</v>
      </c>
      <c r="AN261" s="3" t="s">
        <v>1336</v>
      </c>
      <c r="AO261" s="2">
        <v>1</v>
      </c>
      <c r="AP261" s="4" t="str">
        <f>IF(Table1[[#This Row],[Competence2]]="Empty","1-6","1-3")</f>
        <v>1-3</v>
      </c>
      <c r="AQ261" s="4" t="str">
        <f>IF(Table1[[#This Row],[Competence2]]="Empty","","4-6")</f>
        <v>4-6</v>
      </c>
      <c r="AR261" s="22" t="s">
        <v>2073</v>
      </c>
      <c r="AS261"/>
      <c r="AT261" s="5" t="s">
        <v>1751</v>
      </c>
      <c r="AU261" s="5">
        <v>461</v>
      </c>
      <c r="AV261" s="5" t="s">
        <v>1659</v>
      </c>
      <c r="AW261" s="5"/>
      <c r="AX261" s="5" t="e">
        <f>VLOOKUP(Table1[[#This Row],[Name]],Table3[],1,FALSE)</f>
        <v>#N/A</v>
      </c>
      <c r="AY261" s="5"/>
    </row>
    <row r="262" spans="1:51" hidden="1" x14ac:dyDescent="0.2">
      <c r="A262" s="7" t="s">
        <v>292</v>
      </c>
      <c r="B262" s="1" t="s">
        <v>63</v>
      </c>
      <c r="C262" t="s">
        <v>70</v>
      </c>
      <c r="D262">
        <v>57</v>
      </c>
      <c r="E262">
        <v>10</v>
      </c>
      <c r="F262">
        <v>14</v>
      </c>
      <c r="G262">
        <v>13</v>
      </c>
      <c r="H262">
        <v>5</v>
      </c>
      <c r="I262">
        <v>5</v>
      </c>
      <c r="J262">
        <v>0</v>
      </c>
      <c r="K262" t="s">
        <v>551</v>
      </c>
      <c r="L262" t="str">
        <f>VLOOKUP(Table1[[#This Row],[Competence1]],[1]!Table3[#Data],2,FALSE)</f>
        <v>Combat</v>
      </c>
      <c r="M262" t="str">
        <f>VLOOKUP(Table1[[#This Row],[Competence1]],[1]!Table3[#Data],3,FALSE)</f>
        <v>Physique</v>
      </c>
      <c r="N262" s="1">
        <f>VLOOKUP(Table1[[#This Row],[Competence1]],[1]!Table3[#Data],4,FALSE)</f>
        <v>10</v>
      </c>
      <c r="O262">
        <f>VLOOKUP(Table1[[#This Row],[Competence1]],[1]!Table3[#Data],5,FALSE)</f>
        <v>5</v>
      </c>
      <c r="P262" s="5" t="str">
        <f>VLOOKUP(Table1[[#This Row],[Competence1]],[1]!Table3[#Data],6,FALSE)</f>
        <v>Le lanceur donne un puissant coup de poing à l’ennemi. Réduit la Vitesse du lanceur de 1 niveau.</v>
      </c>
      <c r="Q262" t="s">
        <v>1092</v>
      </c>
      <c r="R262" t="e">
        <f>VLOOKUP(Table1[[#This Row],[Competence2]],[1]!Table3[#Data],2,FALSE)</f>
        <v>#N/A</v>
      </c>
      <c r="S262" t="e">
        <f>VLOOKUP(Table1[[#This Row],[Competence2]],[1]!Table3[#Data],3,FALSE)</f>
        <v>#N/A</v>
      </c>
      <c r="T262" t="e">
        <f>VLOOKUP(Table1[[#This Row],[Competence2]],[1]!Table3[#Data],4,FALSE)</f>
        <v>#N/A</v>
      </c>
      <c r="U262" t="e">
        <f>VLOOKUP(Table1[[#This Row],[Competence2]],[1]!Table3[#Data],5,FALSE)</f>
        <v>#N/A</v>
      </c>
      <c r="V262" s="5" t="e">
        <f>VLOOKUP(Table1[[#This Row],[Competence2]],[1]!Table3[#Data],6,FALSE)</f>
        <v>#N/A</v>
      </c>
      <c r="W262" t="s">
        <v>866</v>
      </c>
      <c r="X262" s="2">
        <v>2</v>
      </c>
      <c r="Y262" s="3">
        <v>2</v>
      </c>
      <c r="Z262" s="2">
        <v>1</v>
      </c>
      <c r="AA262" s="2">
        <v>4</v>
      </c>
      <c r="AB262" s="2">
        <v>0</v>
      </c>
      <c r="AC262" s="2">
        <v>1</v>
      </c>
      <c r="AD262" s="3" t="s">
        <v>1336</v>
      </c>
      <c r="AE262" s="2">
        <v>2</v>
      </c>
      <c r="AF262" s="2">
        <v>1</v>
      </c>
      <c r="AG262" s="3" t="s">
        <v>1336</v>
      </c>
      <c r="AH262" s="2">
        <v>4</v>
      </c>
      <c r="AI262" s="3" t="s">
        <v>1337</v>
      </c>
      <c r="AJ262" s="2">
        <v>1</v>
      </c>
      <c r="AK262" s="3" t="s">
        <v>1336</v>
      </c>
      <c r="AL262" s="2">
        <v>2</v>
      </c>
      <c r="AM262" s="2">
        <v>1</v>
      </c>
      <c r="AN262" s="2">
        <v>1</v>
      </c>
      <c r="AO262" s="3" t="s">
        <v>1336</v>
      </c>
      <c r="AP262" s="4" t="str">
        <f>IF(Table1[[#This Row],[Competence2]]="Empty","1-6","1-3")</f>
        <v>1-3</v>
      </c>
      <c r="AQ262" s="4" t="str">
        <f>IF(Table1[[#This Row],[Competence2]]="Empty","","4-6")</f>
        <v>4-6</v>
      </c>
      <c r="AR262" s="22" t="s">
        <v>2073</v>
      </c>
      <c r="AS262" s="5"/>
      <c r="AT262" s="5" t="s">
        <v>1752</v>
      </c>
      <c r="AU262" s="5">
        <v>464</v>
      </c>
      <c r="AV262" s="5" t="s">
        <v>1045</v>
      </c>
      <c r="AW262" s="5"/>
      <c r="AX262" s="5" t="e">
        <f>VLOOKUP(Table1[[#This Row],[Name]],Table3[],1,FALSE)</f>
        <v>#N/A</v>
      </c>
      <c r="AY262" s="5"/>
    </row>
    <row r="263" spans="1:51" hidden="1" x14ac:dyDescent="0.2">
      <c r="A263" s="7" t="s">
        <v>285</v>
      </c>
      <c r="B263" s="1" t="s">
        <v>146</v>
      </c>
      <c r="C263" t="s">
        <v>30</v>
      </c>
      <c r="D263">
        <v>42</v>
      </c>
      <c r="E263">
        <v>20</v>
      </c>
      <c r="F263">
        <v>5</v>
      </c>
      <c r="G263">
        <v>9</v>
      </c>
      <c r="H263">
        <v>12</v>
      </c>
      <c r="I263">
        <v>11</v>
      </c>
      <c r="J263">
        <v>0</v>
      </c>
      <c r="K263" t="s">
        <v>1428</v>
      </c>
      <c r="L263" t="e">
        <f>VLOOKUP(Table1[[#This Row],[Competence1]],[1]!Table3[#Data],2,FALSE)</f>
        <v>#N/A</v>
      </c>
      <c r="M263" t="e">
        <f>VLOOKUP(Table1[[#This Row],[Competence1]],[1]!Table3[#Data],3,FALSE)</f>
        <v>#N/A</v>
      </c>
      <c r="N263" s="1" t="e">
        <f>VLOOKUP(Table1[[#This Row],[Competence1]],[1]!Table3[#Data],4,FALSE)</f>
        <v>#N/A</v>
      </c>
      <c r="O263" t="e">
        <f>VLOOKUP(Table1[[#This Row],[Competence1]],[1]!Table3[#Data],5,FALSE)</f>
        <v>#N/A</v>
      </c>
      <c r="P263" s="5" t="e">
        <f>VLOOKUP(Table1[[#This Row],[Competence1]],[1]!Table3[#Data],6,FALSE)</f>
        <v>#N/A</v>
      </c>
      <c r="Q263" t="s">
        <v>1389</v>
      </c>
      <c r="R263" t="str">
        <f>VLOOKUP(Table1[[#This Row],[Competence2]],[1]!Table3[#Data],2,FALSE)</f>
        <v>Vol</v>
      </c>
      <c r="S263" t="str">
        <f>VLOOKUP(Table1[[#This Row],[Competence2]],[1]!Table3[#Data],3,FALSE)</f>
        <v>Physique</v>
      </c>
      <c r="T263">
        <f>VLOOKUP(Table1[[#This Row],[Competence2]],[1]!Table3[#Data],4,FALSE)</f>
        <v>14</v>
      </c>
      <c r="U263">
        <f>VLOOKUP(Table1[[#This Row],[Competence2]],[1]!Table3[#Data],5,FALSE)</f>
        <v>5</v>
      </c>
      <c r="V263" s="5" t="str">
        <f>VLOOKUP(Table1[[#This Row],[Competence2]],[1]!Table3[#Data],6,FALSE)</f>
        <v>Une attaque en deux tours au taux de critiques élevé. Apeure avec une precision de 2 empechant l'adversaire d'attaquer ce tour. Fait un coup critique qui multiplie les degats par 2 avec une Precision de 1.</v>
      </c>
      <c r="W263" t="s">
        <v>859</v>
      </c>
      <c r="X263" s="2">
        <v>2</v>
      </c>
      <c r="Y263" s="3" t="s">
        <v>1337</v>
      </c>
      <c r="Z263" s="2">
        <v>0</v>
      </c>
      <c r="AA263" s="2">
        <v>1</v>
      </c>
      <c r="AB263" s="2">
        <v>2</v>
      </c>
      <c r="AC263" s="2">
        <v>1</v>
      </c>
      <c r="AD263" s="2">
        <v>1</v>
      </c>
      <c r="AE263" s="2">
        <v>2</v>
      </c>
      <c r="AF263" s="3" t="s">
        <v>1337</v>
      </c>
      <c r="AG263" s="2">
        <v>1</v>
      </c>
      <c r="AH263" s="3" t="s">
        <v>1336</v>
      </c>
      <c r="AI263" s="3">
        <v>2</v>
      </c>
      <c r="AJ263" s="2">
        <v>1</v>
      </c>
      <c r="AK263" s="2">
        <v>2</v>
      </c>
      <c r="AL263" s="2">
        <v>0</v>
      </c>
      <c r="AM263" s="2">
        <v>1</v>
      </c>
      <c r="AN263" s="3" t="s">
        <v>1336</v>
      </c>
      <c r="AO263" s="2">
        <v>1</v>
      </c>
      <c r="AP263" s="4" t="str">
        <f>IF(Table1[[#This Row],[Competence2]]="Empty","1-6","1-3")</f>
        <v>1-3</v>
      </c>
      <c r="AQ263" s="4" t="str">
        <f>IF(Table1[[#This Row],[Competence2]]="Empty","","4-6")</f>
        <v>4-6</v>
      </c>
      <c r="AR263" s="22" t="s">
        <v>2073</v>
      </c>
      <c r="AS263" s="5"/>
      <c r="AT263" s="5" t="s">
        <v>1753</v>
      </c>
      <c r="AU263" s="5">
        <v>468</v>
      </c>
      <c r="AV263" s="5" t="s">
        <v>1643</v>
      </c>
      <c r="AW263" s="5"/>
      <c r="AX263" s="5" t="e">
        <f>VLOOKUP(Table1[[#This Row],[Name]],Table3[],1,FALSE)</f>
        <v>#N/A</v>
      </c>
      <c r="AY263" s="5"/>
    </row>
    <row r="264" spans="1:51" x14ac:dyDescent="0.2">
      <c r="A264" s="7" t="s">
        <v>229</v>
      </c>
      <c r="B264" s="1" t="s">
        <v>11</v>
      </c>
      <c r="C264" t="s">
        <v>11</v>
      </c>
      <c r="D264">
        <v>32</v>
      </c>
      <c r="E264">
        <v>23</v>
      </c>
      <c r="F264">
        <v>11</v>
      </c>
      <c r="G264">
        <v>13</v>
      </c>
      <c r="H264">
        <v>6</v>
      </c>
      <c r="I264">
        <v>6</v>
      </c>
      <c r="J264">
        <v>0</v>
      </c>
      <c r="K264" t="s">
        <v>1354</v>
      </c>
      <c r="L264" t="str">
        <f>VLOOKUP(Table1[[#This Row],[Competence1]],[1]!Table3[#Data],2,FALSE)</f>
        <v>Plante</v>
      </c>
      <c r="M264" t="str">
        <f>VLOOKUP(Table1[[#This Row],[Competence1]],[1]!Table3[#Data],3,FALSE)</f>
        <v>Physique</v>
      </c>
      <c r="N264" s="1">
        <f>VLOOKUP(Table1[[#This Row],[Competence1]],[1]!Table3[#Data],4,FALSE)</f>
        <v>6</v>
      </c>
      <c r="O264">
        <f>VLOOKUP(Table1[[#This Row],[Competence1]],[1]!Table3[#Data],5,FALSE)</f>
        <v>5</v>
      </c>
      <c r="P264" s="5" t="str">
        <f>VLOOKUP(Table1[[#This Row],[Competence1]],[1]!Table3[#Data],6,FALSE)</f>
        <v>Des feuilles aiguisées comme des rasoirs entaillent l’ennemi. Fait un coup critique qui multiplie les degats par 2 avec une Precision de 1.</v>
      </c>
      <c r="Q264" t="s">
        <v>1352</v>
      </c>
      <c r="R264" t="str">
        <f>VLOOKUP(Table1[[#This Row],[Competence2]],[1]!Table3[#Data],2,FALSE)</f>
        <v>Normal</v>
      </c>
      <c r="S264" t="str">
        <f>VLOOKUP(Table1[[#This Row],[Competence2]],[1]!Table3[#Data],3,FALSE)</f>
        <v>Statut</v>
      </c>
      <c r="T264">
        <f>VLOOKUP(Table1[[#This Row],[Competence2]],[1]!Table3[#Data],4,FALSE)</f>
        <v>0</v>
      </c>
      <c r="U264">
        <f>VLOOKUP(Table1[[#This Row],[Competence2]],[1]!Table3[#Data],5,FALSE)</f>
        <v>0</v>
      </c>
      <c r="V264" s="5" t="str">
        <f>VLOOKUP(Table1[[#This Row],[Competence2]],[1]!Table3[#Data],6,FALSE)</f>
        <v>Une capacité qui augmente la puissance d'attaque d'un allié de 50%.</v>
      </c>
      <c r="W264" t="s">
        <v>803</v>
      </c>
      <c r="X264" s="2">
        <v>1</v>
      </c>
      <c r="Y264" s="2">
        <v>1</v>
      </c>
      <c r="Z264" s="2">
        <v>1</v>
      </c>
      <c r="AA264" s="3" t="s">
        <v>1336</v>
      </c>
      <c r="AB264" s="3" t="s">
        <v>1336</v>
      </c>
      <c r="AC264" s="2">
        <v>1</v>
      </c>
      <c r="AD264" s="2">
        <v>2</v>
      </c>
      <c r="AE264" s="3">
        <v>2</v>
      </c>
      <c r="AF264" s="3">
        <v>2</v>
      </c>
      <c r="AG264" s="2">
        <v>1</v>
      </c>
      <c r="AH264" s="3" t="s">
        <v>1336</v>
      </c>
      <c r="AI264" s="3">
        <v>2</v>
      </c>
      <c r="AJ264" s="2">
        <v>1</v>
      </c>
      <c r="AK264" s="2">
        <v>1</v>
      </c>
      <c r="AL264" s="3" t="s">
        <v>1336</v>
      </c>
      <c r="AM264" s="2">
        <v>1</v>
      </c>
      <c r="AN264" s="2">
        <v>1</v>
      </c>
      <c r="AO264" s="2">
        <v>2</v>
      </c>
      <c r="AP264" s="4" t="str">
        <f>IF(Table1[[#This Row],[Competence2]]="Empty","1-6","1-3")</f>
        <v>1-3</v>
      </c>
      <c r="AQ264" s="4" t="str">
        <f>IF(Table1[[#This Row],[Competence2]]="Empty","","4-6")</f>
        <v>4-6</v>
      </c>
      <c r="AR264" s="13" t="s">
        <v>2067</v>
      </c>
      <c r="AS264" s="13" t="s">
        <v>2063</v>
      </c>
      <c r="AT264" s="5" t="s">
        <v>1754</v>
      </c>
      <c r="AU264" s="5">
        <v>470</v>
      </c>
      <c r="AV264" s="5" t="s">
        <v>1001</v>
      </c>
      <c r="AW264" s="5">
        <v>1</v>
      </c>
      <c r="AX264" s="5" t="str">
        <f>VLOOKUP(Table1[[#This Row],[Name]],Table3[],1,FALSE)</f>
        <v>Phyllali</v>
      </c>
      <c r="AY264" s="5"/>
    </row>
    <row r="265" spans="1:51" x14ac:dyDescent="0.2">
      <c r="A265" s="7" t="s">
        <v>230</v>
      </c>
      <c r="B265" s="1" t="s">
        <v>95</v>
      </c>
      <c r="C265" t="s">
        <v>95</v>
      </c>
      <c r="D265">
        <v>32</v>
      </c>
      <c r="E265">
        <v>16</v>
      </c>
      <c r="F265">
        <v>6</v>
      </c>
      <c r="G265">
        <v>11</v>
      </c>
      <c r="H265">
        <v>13</v>
      </c>
      <c r="I265">
        <v>9</v>
      </c>
      <c r="J265">
        <v>0</v>
      </c>
      <c r="K265" t="s">
        <v>573</v>
      </c>
      <c r="L265" t="str">
        <f>VLOOKUP(Table1[[#This Row],[Competence1]],[1]!Table3[#Data],2,FALSE)</f>
        <v>Glace</v>
      </c>
      <c r="M265" t="str">
        <f>VLOOKUP(Table1[[#This Row],[Competence1]],[1]!Table3[#Data],3,FALSE)</f>
        <v>Special</v>
      </c>
      <c r="N265" s="1">
        <f>VLOOKUP(Table1[[#This Row],[Competence1]],[1]!Table3[#Data],4,FALSE)</f>
        <v>6</v>
      </c>
      <c r="O265">
        <f>VLOOKUP(Table1[[#This Row],[Competence1]],[1]!Table3[#Data],5,FALSE)</f>
        <v>5</v>
      </c>
      <c r="P265" s="5" t="str">
        <f>VLOOKUP(Table1[[#This Row],[Competence1]],[1]!Table3[#Data],6,FALSE)</f>
        <v>Une bourrasque de vent froid blesse l'ennemi. Baisse sa Vitesse de 1 niveau.</v>
      </c>
      <c r="Q265" t="s">
        <v>1352</v>
      </c>
      <c r="R265" t="str">
        <f>VLOOKUP(Table1[[#This Row],[Competence2]],[1]!Table3[#Data],2,FALSE)</f>
        <v>Normal</v>
      </c>
      <c r="S265" t="str">
        <f>VLOOKUP(Table1[[#This Row],[Competence2]],[1]!Table3[#Data],3,FALSE)</f>
        <v>Statut</v>
      </c>
      <c r="T265">
        <f>VLOOKUP(Table1[[#This Row],[Competence2]],[1]!Table3[#Data],4,FALSE)</f>
        <v>0</v>
      </c>
      <c r="U265">
        <f>VLOOKUP(Table1[[#This Row],[Competence2]],[1]!Table3[#Data],5,FALSE)</f>
        <v>0</v>
      </c>
      <c r="V265" s="5" t="str">
        <f>VLOOKUP(Table1[[#This Row],[Competence2]],[1]!Table3[#Data],6,FALSE)</f>
        <v>Une capacité qui augmente la puissance d'attaque d'un allié de 50%.</v>
      </c>
      <c r="W265" t="s">
        <v>804</v>
      </c>
      <c r="X265" s="3">
        <v>2</v>
      </c>
      <c r="Y265" s="2">
        <v>2</v>
      </c>
      <c r="Z265" s="2">
        <v>1</v>
      </c>
      <c r="AA265" s="3">
        <v>1</v>
      </c>
      <c r="AB265" s="3">
        <v>1</v>
      </c>
      <c r="AC265" s="2">
        <v>1</v>
      </c>
      <c r="AD265" s="3">
        <v>2</v>
      </c>
      <c r="AE265" s="3" t="s">
        <v>1336</v>
      </c>
      <c r="AF265" s="3">
        <v>1</v>
      </c>
      <c r="AG265" s="2">
        <v>1</v>
      </c>
      <c r="AH265" s="3">
        <v>1</v>
      </c>
      <c r="AI265" s="3">
        <v>1</v>
      </c>
      <c r="AJ265" s="2">
        <v>1</v>
      </c>
      <c r="AK265" s="2">
        <v>2</v>
      </c>
      <c r="AL265" s="2">
        <v>1</v>
      </c>
      <c r="AM265" s="2">
        <v>1</v>
      </c>
      <c r="AN265" s="2">
        <v>1</v>
      </c>
      <c r="AO265" s="3">
        <v>1</v>
      </c>
      <c r="AP265" s="4" t="str">
        <f>IF(Table1[[#This Row],[Competence2]]="Empty","1-6","1-3")</f>
        <v>1-3</v>
      </c>
      <c r="AQ265" s="4" t="str">
        <f>IF(Table1[[#This Row],[Competence2]]="Empty","","4-6")</f>
        <v>4-6</v>
      </c>
      <c r="AR265" s="13" t="s">
        <v>2068</v>
      </c>
      <c r="AS265" s="13" t="s">
        <v>2063</v>
      </c>
      <c r="AT265" s="5" t="s">
        <v>1755</v>
      </c>
      <c r="AU265" s="5">
        <v>471</v>
      </c>
      <c r="AV265" s="5" t="s">
        <v>1016</v>
      </c>
      <c r="AW265" s="5">
        <v>1</v>
      </c>
      <c r="AX265" s="5" t="str">
        <f>VLOOKUP(Table1[[#This Row],[Name]],Table3[],1,FALSE)</f>
        <v>Givrali</v>
      </c>
      <c r="AY265" s="5"/>
    </row>
    <row r="266" spans="1:51" hidden="1" x14ac:dyDescent="0.2">
      <c r="A266" s="7" t="s">
        <v>100</v>
      </c>
      <c r="B266" s="1" t="s">
        <v>95</v>
      </c>
      <c r="C266" t="s">
        <v>70</v>
      </c>
      <c r="D266">
        <v>55</v>
      </c>
      <c r="E266">
        <v>20</v>
      </c>
      <c r="F266">
        <v>13</v>
      </c>
      <c r="G266">
        <v>8</v>
      </c>
      <c r="H266">
        <v>7</v>
      </c>
      <c r="I266">
        <v>6</v>
      </c>
      <c r="J266">
        <v>1</v>
      </c>
      <c r="K266" t="s">
        <v>446</v>
      </c>
      <c r="L266" t="str">
        <f>VLOOKUP(Table1[[#This Row],[Competence1]],[1]!Table3[#Data],2,FALSE)</f>
        <v>Normal</v>
      </c>
      <c r="M266" t="str">
        <f>VLOOKUP(Table1[[#This Row],[Competence1]],[1]!Table3[#Data],3,FALSE)</f>
        <v>Physique</v>
      </c>
      <c r="N266" s="1">
        <f>VLOOKUP(Table1[[#This Row],[Competence1]],[1]!Table3[#Data],4,FALSE)</f>
        <v>2</v>
      </c>
      <c r="O266">
        <f>VLOOKUP(Table1[[#This Row],[Competence1]],[1]!Table3[#Data],5,FALSE)</f>
        <v>4</v>
      </c>
      <c r="P266" s="5" t="str">
        <f>VLOOKUP(Table1[[#This Row],[Competence1]],[1]!Table3[#Data],6,FALSE)</f>
        <v>Frappe l'ennemi avec un bec ou une corne qui touche 2 fois. 3 attaques supplementaires se font avec une Precision de 3.</v>
      </c>
      <c r="Q266" t="s">
        <v>575</v>
      </c>
      <c r="R266" t="str">
        <f>VLOOKUP(Table1[[#This Row],[Competence2]],[1]!Table3[#Data],2,FALSE)</f>
        <v>Normal</v>
      </c>
      <c r="S266" t="str">
        <f>VLOOKUP(Table1[[#This Row],[Competence2]],[1]!Table3[#Data],3,FALSE)</f>
        <v>Statut</v>
      </c>
      <c r="T266">
        <f>VLOOKUP(Table1[[#This Row],[Competence2]],[1]!Table3[#Data],4,FALSE)</f>
        <v>0</v>
      </c>
      <c r="U266">
        <f>VLOOKUP(Table1[[#This Row],[Competence2]],[1]!Table3[#Data],5,FALSE)</f>
        <v>6</v>
      </c>
      <c r="V266" s="5" t="str">
        <f>VLOOKUP(Table1[[#This Row],[Competence2]],[1]!Table3[#Data],6,FALSE)</f>
        <v>Grimace baisse la vitesse de la cible de deux niveaux.</v>
      </c>
      <c r="W266" t="s">
        <v>678</v>
      </c>
      <c r="X266" s="2">
        <v>2</v>
      </c>
      <c r="Y266" s="2">
        <v>2</v>
      </c>
      <c r="Z266" s="2">
        <v>1</v>
      </c>
      <c r="AA266" s="2">
        <v>2</v>
      </c>
      <c r="AB266" s="2">
        <v>0</v>
      </c>
      <c r="AC266" s="2">
        <v>1</v>
      </c>
      <c r="AD266" s="2">
        <v>2</v>
      </c>
      <c r="AE266" s="2">
        <v>1</v>
      </c>
      <c r="AF266" s="2">
        <v>1</v>
      </c>
      <c r="AG266" s="2">
        <v>1</v>
      </c>
      <c r="AH266" s="2">
        <v>2</v>
      </c>
      <c r="AI266" s="3" t="s">
        <v>1336</v>
      </c>
      <c r="AJ266" s="2">
        <v>1</v>
      </c>
      <c r="AK266" s="2">
        <v>1</v>
      </c>
      <c r="AL266" s="2">
        <v>1</v>
      </c>
      <c r="AM266" s="3">
        <v>1</v>
      </c>
      <c r="AN266" s="3">
        <v>1</v>
      </c>
      <c r="AO266" s="2">
        <v>1</v>
      </c>
      <c r="AP266" s="4" t="str">
        <f>IF(Table1[[#This Row],[Competence2]]="Empty","1-6","1-3")</f>
        <v>1-3</v>
      </c>
      <c r="AQ266" s="4" t="str">
        <f>IF(Table1[[#This Row],[Competence2]]="Empty","","4-6")</f>
        <v>4-6</v>
      </c>
      <c r="AR266" s="22" t="s">
        <v>2073</v>
      </c>
      <c r="AS266"/>
      <c r="AT266" s="5" t="s">
        <v>1756</v>
      </c>
      <c r="AU266" s="5">
        <v>473</v>
      </c>
      <c r="AV266" s="5" t="s">
        <v>1017</v>
      </c>
      <c r="AW266" s="5"/>
      <c r="AX266" s="5" t="e">
        <f>VLOOKUP(Table1[[#This Row],[Name]],Table3[],1,FALSE)</f>
        <v>#N/A</v>
      </c>
      <c r="AY266" s="5"/>
    </row>
    <row r="267" spans="1:51" hidden="1" x14ac:dyDescent="0.2">
      <c r="A267" s="7" t="s">
        <v>149</v>
      </c>
      <c r="B267" s="1" t="s">
        <v>119</v>
      </c>
      <c r="C267" t="s">
        <v>25</v>
      </c>
      <c r="D267">
        <v>34</v>
      </c>
      <c r="E267">
        <v>20</v>
      </c>
      <c r="F267">
        <v>12</v>
      </c>
      <c r="G267">
        <v>6</v>
      </c>
      <c r="H267">
        <v>6</v>
      </c>
      <c r="I267">
        <v>11</v>
      </c>
      <c r="J267">
        <v>1</v>
      </c>
      <c r="K267" t="s">
        <v>548</v>
      </c>
      <c r="L267" t="str">
        <f>VLOOKUP(Table1[[#This Row],[Competence1]],[1]!Table3[#Data],2,FALSE)</f>
        <v>Normal</v>
      </c>
      <c r="M267" t="str">
        <f>VLOOKUP(Table1[[#This Row],[Competence1]],[1]!Table3[#Data],3,FALSE)</f>
        <v>Physique</v>
      </c>
      <c r="N267" s="1">
        <f>VLOOKUP(Table1[[#This Row],[Competence1]],[1]!Table3[#Data],4,FALSE)</f>
        <v>7</v>
      </c>
      <c r="O267">
        <f>VLOOKUP(Table1[[#This Row],[Competence1]],[1]!Table3[#Data],5,FALSE)</f>
        <v>6</v>
      </c>
      <c r="P267" s="5" t="str">
        <f>VLOOKUP(Table1[[#This Row],[Competence1]],[1]!Table3[#Data],6,FALSE)</f>
        <v>Un coup de griffe ou autre tranche l'ennemi. Fait un coup critique qui multiplie les degats par 2 avec une Precision de 1.</v>
      </c>
      <c r="Q267" t="s">
        <v>1405</v>
      </c>
      <c r="R267" t="e">
        <f>VLOOKUP(Table1[[#This Row],[Competence2]],[1]!Table3[#Data],2,FALSE)</f>
        <v>#N/A</v>
      </c>
      <c r="S267" t="e">
        <f>VLOOKUP(Table1[[#This Row],[Competence2]],[1]!Table3[#Data],3,FALSE)</f>
        <v>#N/A</v>
      </c>
      <c r="T267" t="e">
        <f>VLOOKUP(Table1[[#This Row],[Competence2]],[1]!Table3[#Data],4,FALSE)</f>
        <v>#N/A</v>
      </c>
      <c r="U267" t="e">
        <f>VLOOKUP(Table1[[#This Row],[Competence2]],[1]!Table3[#Data],5,FALSE)</f>
        <v>#N/A</v>
      </c>
      <c r="V267" s="5" t="e">
        <f>VLOOKUP(Table1[[#This Row],[Competence2]],[1]!Table3[#Data],6,FALSE)</f>
        <v>#N/A</v>
      </c>
      <c r="W267" t="s">
        <v>724</v>
      </c>
      <c r="X267" s="2">
        <v>1</v>
      </c>
      <c r="Y267" s="3" t="s">
        <v>1336</v>
      </c>
      <c r="Z267" s="2">
        <v>1</v>
      </c>
      <c r="AA267" s="2">
        <v>1</v>
      </c>
      <c r="AB267" s="2">
        <v>1</v>
      </c>
      <c r="AC267" s="2">
        <v>2</v>
      </c>
      <c r="AD267" s="2">
        <v>1</v>
      </c>
      <c r="AE267" s="2">
        <v>1</v>
      </c>
      <c r="AF267" s="2">
        <v>1</v>
      </c>
      <c r="AG267" s="2">
        <v>1</v>
      </c>
      <c r="AH267" s="2">
        <v>1</v>
      </c>
      <c r="AI267" s="2">
        <v>1</v>
      </c>
      <c r="AJ267" s="2">
        <v>1</v>
      </c>
      <c r="AK267" s="3" t="s">
        <v>1336</v>
      </c>
      <c r="AL267" s="2">
        <v>1</v>
      </c>
      <c r="AM267" s="3">
        <v>2</v>
      </c>
      <c r="AN267" s="3">
        <v>1</v>
      </c>
      <c r="AO267" s="2">
        <v>2</v>
      </c>
      <c r="AP267" s="4" t="str">
        <f>IF(Table1[[#This Row],[Competence2]]="Empty","1-6","1-3")</f>
        <v>1-3</v>
      </c>
      <c r="AQ267" s="4" t="str">
        <f>IF(Table1[[#This Row],[Competence2]]="Empty","","4-6")</f>
        <v>4-6</v>
      </c>
      <c r="AR267" s="22" t="s">
        <v>2073</v>
      </c>
      <c r="AS267" s="5"/>
      <c r="AT267" s="5" t="s">
        <v>1757</v>
      </c>
      <c r="AU267" s="5">
        <v>475</v>
      </c>
      <c r="AV267" s="5" t="s">
        <v>1034</v>
      </c>
      <c r="AW267" s="5"/>
      <c r="AX267" s="5" t="e">
        <f>VLOOKUP(Table1[[#This Row],[Name]],Table3[],1,FALSE)</f>
        <v>#N/A</v>
      </c>
      <c r="AY267" s="5"/>
    </row>
    <row r="268" spans="1:51" hidden="1" x14ac:dyDescent="0.2">
      <c r="A268" s="7" t="s">
        <v>163</v>
      </c>
      <c r="B268" s="1" t="s">
        <v>105</v>
      </c>
      <c r="C268" t="s">
        <v>105</v>
      </c>
      <c r="D268">
        <v>22</v>
      </c>
      <c r="E268">
        <v>11</v>
      </c>
      <c r="F268">
        <v>10</v>
      </c>
      <c r="G268">
        <v>13</v>
      </c>
      <c r="H268">
        <v>6</v>
      </c>
      <c r="I268">
        <v>13</v>
      </c>
      <c r="J268">
        <v>0</v>
      </c>
      <c r="K268" t="s">
        <v>523</v>
      </c>
      <c r="L268" t="str">
        <f>VLOOKUP(Table1[[#This Row],[Competence1]],[1]!Table3[#Data],2,FALSE)</f>
        <v>Spectre</v>
      </c>
      <c r="M268" t="str">
        <f>VLOOKUP(Table1[[#This Row],[Competence1]],[1]!Table3[#Data],3,FALSE)</f>
        <v>Physique</v>
      </c>
      <c r="N268" s="1">
        <f>VLOOKUP(Table1[[#This Row],[Competence1]],[1]!Table3[#Data],4,FALSE)</f>
        <v>6</v>
      </c>
      <c r="O268">
        <f>VLOOKUP(Table1[[#This Row],[Competence1]],[1]!Table3[#Data],5,FALSE)</f>
        <v>0</v>
      </c>
      <c r="P268" s="5" t="str">
        <f>VLOOKUP(Table1[[#This Row],[Competence1]],[1]!Table3[#Data],6,FALSE)</f>
        <v>Poing Ombre inflige des dégâts et n'échoue jamais</v>
      </c>
      <c r="Q268" t="s">
        <v>529</v>
      </c>
      <c r="R268" t="e">
        <f>VLOOKUP(Table1[[#This Row],[Competence2]],[1]!Table3[#Data],2,FALSE)</f>
        <v>#N/A</v>
      </c>
      <c r="S268" t="e">
        <f>VLOOKUP(Table1[[#This Row],[Competence2]],[1]!Table3[#Data],3,FALSE)</f>
        <v>#N/A</v>
      </c>
      <c r="T268" t="e">
        <f>VLOOKUP(Table1[[#This Row],[Competence2]],[1]!Table3[#Data],4,FALSE)</f>
        <v>#N/A</v>
      </c>
      <c r="U268" t="e">
        <f>VLOOKUP(Table1[[#This Row],[Competence2]],[1]!Table3[#Data],5,FALSE)</f>
        <v>#N/A</v>
      </c>
      <c r="V268" s="5" t="e">
        <f>VLOOKUP(Table1[[#This Row],[Competence2]],[1]!Table3[#Data],6,FALSE)</f>
        <v>#N/A</v>
      </c>
      <c r="W268" t="s">
        <v>738</v>
      </c>
      <c r="X268" s="2">
        <v>1</v>
      </c>
      <c r="Y268" s="3">
        <v>0</v>
      </c>
      <c r="Z268" s="2">
        <v>1</v>
      </c>
      <c r="AA268" s="2">
        <v>1</v>
      </c>
      <c r="AB268" s="2">
        <v>1</v>
      </c>
      <c r="AC268" s="2">
        <v>1</v>
      </c>
      <c r="AD268" s="2">
        <v>1</v>
      </c>
      <c r="AE268" s="2">
        <v>1</v>
      </c>
      <c r="AF268" s="3" t="s">
        <v>1336</v>
      </c>
      <c r="AG268" s="2">
        <v>0</v>
      </c>
      <c r="AH268" s="2">
        <v>1</v>
      </c>
      <c r="AI268" s="3" t="s">
        <v>1336</v>
      </c>
      <c r="AJ268" s="3">
        <v>1</v>
      </c>
      <c r="AK268" s="2">
        <v>1</v>
      </c>
      <c r="AL268" s="2">
        <v>1</v>
      </c>
      <c r="AM268" s="2">
        <v>2</v>
      </c>
      <c r="AN268" s="2">
        <v>2</v>
      </c>
      <c r="AO268" s="2">
        <v>1</v>
      </c>
      <c r="AP268" s="4" t="str">
        <f>IF(Table1[[#This Row],[Competence2]]="Empty","1-6","1-3")</f>
        <v>1-3</v>
      </c>
      <c r="AQ268" s="4" t="str">
        <f>IF(Table1[[#This Row],[Competence2]]="Empty","","4-6")</f>
        <v>4-6</v>
      </c>
      <c r="AR268" s="22" t="s">
        <v>2073</v>
      </c>
      <c r="AS268" s="5"/>
      <c r="AT268" s="5" t="s">
        <v>1758</v>
      </c>
      <c r="AU268" s="5">
        <v>477</v>
      </c>
      <c r="AV268" s="5" t="s">
        <v>1036</v>
      </c>
      <c r="AW268" s="5"/>
      <c r="AX268" s="5" t="e">
        <f>VLOOKUP(Table1[[#This Row],[Name]],Table3[],1,FALSE)</f>
        <v>#N/A</v>
      </c>
      <c r="AY268" s="5"/>
    </row>
    <row r="269" spans="1:51" hidden="1" x14ac:dyDescent="0.2">
      <c r="A269" s="7" t="s">
        <v>104</v>
      </c>
      <c r="B269" s="1" t="s">
        <v>95</v>
      </c>
      <c r="C269" t="s">
        <v>105</v>
      </c>
      <c r="D269">
        <v>35</v>
      </c>
      <c r="E269">
        <v>27</v>
      </c>
      <c r="F269">
        <v>8</v>
      </c>
      <c r="G269">
        <v>7</v>
      </c>
      <c r="H269">
        <v>8</v>
      </c>
      <c r="I269">
        <v>7</v>
      </c>
      <c r="J269">
        <v>1</v>
      </c>
      <c r="K269" t="s">
        <v>1085</v>
      </c>
      <c r="L269" t="str">
        <f>VLOOKUP(Table1[[#This Row],[Competence1]],[1]!Table3[#Data],2,FALSE)</f>
        <v>Spectre</v>
      </c>
      <c r="M269" t="str">
        <f>VLOOKUP(Table1[[#This Row],[Competence1]],[1]!Table3[#Data],3,FALSE)</f>
        <v>Special</v>
      </c>
      <c r="N269" s="1">
        <f>VLOOKUP(Table1[[#This Row],[Competence1]],[1]!Table3[#Data],4,FALSE)</f>
        <v>6</v>
      </c>
      <c r="O269">
        <f>VLOOKUP(Table1[[#This Row],[Competence1]],[1]!Table3[#Data],5,FALSE)</f>
        <v>6</v>
      </c>
      <c r="P269" s="5" t="str">
        <f>VLOOKUP(Table1[[#This Row],[Competence1]],[1]!Table3[#Data],6,FALSE)</f>
        <v>Le lanceur crée une violente bourrasque. Peut aussi augmenter toutes ses stats avec une Precision de 1.</v>
      </c>
      <c r="Q269" t="s">
        <v>1425</v>
      </c>
      <c r="R269" t="e">
        <f>VLOOKUP(Table1[[#This Row],[Competence2]],[1]!Table3[#Data],2,FALSE)</f>
        <v>#N/A</v>
      </c>
      <c r="S269" t="e">
        <f>VLOOKUP(Table1[[#This Row],[Competence2]],[1]!Table3[#Data],3,FALSE)</f>
        <v>#N/A</v>
      </c>
      <c r="T269" t="e">
        <f>VLOOKUP(Table1[[#This Row],[Competence2]],[1]!Table3[#Data],4,FALSE)</f>
        <v>#N/A</v>
      </c>
      <c r="U269" t="e">
        <f>VLOOKUP(Table1[[#This Row],[Competence2]],[1]!Table3[#Data],5,FALSE)</f>
        <v>#N/A</v>
      </c>
      <c r="V269" s="5" t="e">
        <f>VLOOKUP(Table1[[#This Row],[Competence2]],[1]!Table3[#Data],6,FALSE)</f>
        <v>#N/A</v>
      </c>
      <c r="W269" t="s">
        <v>682</v>
      </c>
      <c r="X269" s="2">
        <v>2</v>
      </c>
      <c r="Y269" s="3">
        <v>0</v>
      </c>
      <c r="Z269" s="2">
        <v>1</v>
      </c>
      <c r="AA269" s="2">
        <v>1</v>
      </c>
      <c r="AB269" s="2">
        <v>1</v>
      </c>
      <c r="AC269" s="2">
        <v>1</v>
      </c>
      <c r="AD269" s="2">
        <v>2</v>
      </c>
      <c r="AE269" s="3" t="s">
        <v>1336</v>
      </c>
      <c r="AF269" s="3" t="s">
        <v>1336</v>
      </c>
      <c r="AG269" s="2">
        <v>0</v>
      </c>
      <c r="AH269" s="2">
        <v>1</v>
      </c>
      <c r="AI269" s="3" t="s">
        <v>1336</v>
      </c>
      <c r="AJ269" s="3">
        <v>1</v>
      </c>
      <c r="AK269" s="2">
        <v>2</v>
      </c>
      <c r="AL269" s="2">
        <v>1</v>
      </c>
      <c r="AM269" s="2">
        <v>2</v>
      </c>
      <c r="AN269" s="2">
        <v>2</v>
      </c>
      <c r="AO269" s="2">
        <v>1</v>
      </c>
      <c r="AP269" s="4" t="str">
        <f>IF(Table1[[#This Row],[Competence2]]="Empty","1-6","1-3")</f>
        <v>1-3</v>
      </c>
      <c r="AQ269" s="4" t="str">
        <f>IF(Table1[[#This Row],[Competence2]]="Empty","","4-6")</f>
        <v>4-6</v>
      </c>
      <c r="AR269" s="22" t="s">
        <v>2073</v>
      </c>
      <c r="AS269" s="5"/>
      <c r="AT269" s="5" t="s">
        <v>1759</v>
      </c>
      <c r="AU269" s="5">
        <v>478</v>
      </c>
      <c r="AV269" s="5" t="s">
        <v>1019</v>
      </c>
      <c r="AW269" s="5"/>
      <c r="AX269" s="5" t="e">
        <f>VLOOKUP(Table1[[#This Row],[Name]],Table3[],1,FALSE)</f>
        <v>#N/A</v>
      </c>
      <c r="AY269" s="5"/>
    </row>
    <row r="270" spans="1:51" hidden="1" x14ac:dyDescent="0.2">
      <c r="A270" s="7" t="s">
        <v>398</v>
      </c>
      <c r="B270" s="1" t="s">
        <v>33</v>
      </c>
      <c r="C270" t="s">
        <v>105</v>
      </c>
      <c r="D270">
        <v>25</v>
      </c>
      <c r="E270">
        <v>22</v>
      </c>
      <c r="F270">
        <v>5</v>
      </c>
      <c r="G270">
        <v>7</v>
      </c>
      <c r="H270">
        <v>9</v>
      </c>
      <c r="I270">
        <v>7</v>
      </c>
      <c r="J270">
        <v>0</v>
      </c>
      <c r="K270" t="s">
        <v>1356</v>
      </c>
      <c r="L270" t="str">
        <f>VLOOKUP(Table1[[#This Row],[Competence1]],[1]!Table3[#Data],2,FALSE)</f>
        <v>Electrik</v>
      </c>
      <c r="M270" t="str">
        <f>VLOOKUP(Table1[[#This Row],[Competence1]],[1]!Table3[#Data],3,FALSE)</f>
        <v>Special</v>
      </c>
      <c r="N270" s="1">
        <f>VLOOKUP(Table1[[#This Row],[Competence1]],[1]!Table3[#Data],4,FALSE)</f>
        <v>8</v>
      </c>
      <c r="O270">
        <f>VLOOKUP(Table1[[#This Row],[Competence1]],[1]!Table3[#Data],5,FALSE)</f>
        <v>6</v>
      </c>
      <c r="P270" s="5" t="str">
        <f>VLOOKUP(Table1[[#This Row],[Competence1]],[1]!Table3[#Data],6,FALSE)</f>
        <v>Un flamboiement d'électricité frappe tous les Pokémon autour du lanceur. Paralyse avec une Precision de 2.</v>
      </c>
      <c r="Q270" t="s">
        <v>1109</v>
      </c>
      <c r="R270" t="str">
        <f>VLOOKUP(Table1[[#This Row],[Competence2]],[1]!Table3[#Data],2,FALSE)</f>
        <v>Electrik</v>
      </c>
      <c r="S270" t="str">
        <f>VLOOKUP(Table1[[#This Row],[Competence2]],[1]!Table3[#Data],3,FALSE)</f>
        <v>Statut</v>
      </c>
      <c r="T270">
        <f>VLOOKUP(Table1[[#This Row],[Competence2]],[1]!Table3[#Data],4,FALSE)</f>
        <v>0</v>
      </c>
      <c r="U270">
        <f>VLOOKUP(Table1[[#This Row],[Competence2]],[1]!Table3[#Data],5,FALSE)</f>
        <v>0</v>
      </c>
      <c r="V270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0" t="s">
        <v>972</v>
      </c>
      <c r="X270" s="3" t="s">
        <v>1336</v>
      </c>
      <c r="Y270" s="2">
        <v>0</v>
      </c>
      <c r="Z270" s="2">
        <v>1</v>
      </c>
      <c r="AA270" s="2">
        <v>1</v>
      </c>
      <c r="AB270" s="3" t="s">
        <v>1336</v>
      </c>
      <c r="AC270" s="2">
        <v>1</v>
      </c>
      <c r="AD270" s="2">
        <v>1</v>
      </c>
      <c r="AE270" s="2">
        <v>1</v>
      </c>
      <c r="AF270" s="3" t="s">
        <v>1336</v>
      </c>
      <c r="AG270" s="2">
        <v>0</v>
      </c>
      <c r="AH270" s="3">
        <v>1</v>
      </c>
      <c r="AI270" s="3" t="s">
        <v>1336</v>
      </c>
      <c r="AJ270" s="2">
        <v>1</v>
      </c>
      <c r="AK270" s="2">
        <v>1</v>
      </c>
      <c r="AL270" s="2">
        <v>2</v>
      </c>
      <c r="AM270" s="2">
        <v>2</v>
      </c>
      <c r="AN270" s="2">
        <v>2</v>
      </c>
      <c r="AO270" s="3" t="s">
        <v>1336</v>
      </c>
      <c r="AP270" s="4" t="str">
        <f>IF(Table1[[#This Row],[Competence2]]="Empty","1-6","1-3")</f>
        <v>1-3</v>
      </c>
      <c r="AQ270" s="4" t="str">
        <f>IF(Table1[[#This Row],[Competence2]]="Empty","","4-6")</f>
        <v>4-6</v>
      </c>
      <c r="AR270" s="22" t="s">
        <v>2073</v>
      </c>
      <c r="AS270" s="5"/>
      <c r="AT270" s="5" t="s">
        <v>1760</v>
      </c>
      <c r="AU270" s="5">
        <v>479</v>
      </c>
      <c r="AV270" s="5" t="s">
        <v>1069</v>
      </c>
      <c r="AW270" s="5"/>
      <c r="AX270" s="5" t="e">
        <f>VLOOKUP(Table1[[#This Row],[Name]],Table3[],1,FALSE)</f>
        <v>#N/A</v>
      </c>
      <c r="AY270" s="5"/>
    </row>
    <row r="271" spans="1:51" hidden="1" x14ac:dyDescent="0.2">
      <c r="A271" s="7" t="s">
        <v>1762</v>
      </c>
      <c r="B271" s="1" t="s">
        <v>33</v>
      </c>
      <c r="C271" t="s">
        <v>15</v>
      </c>
      <c r="D271">
        <v>25</v>
      </c>
      <c r="E271">
        <v>22</v>
      </c>
      <c r="F271">
        <v>5</v>
      </c>
      <c r="G271">
        <v>7</v>
      </c>
      <c r="H271">
        <v>9</v>
      </c>
      <c r="I271">
        <v>7</v>
      </c>
      <c r="J271">
        <v>0</v>
      </c>
      <c r="K271" t="s">
        <v>1356</v>
      </c>
      <c r="L271" t="str">
        <f>VLOOKUP(Table1[[#This Row],[Competence1]],[1]!Table3[#Data],2,FALSE)</f>
        <v>Electrik</v>
      </c>
      <c r="M271" t="str">
        <f>VLOOKUP(Table1[[#This Row],[Competence1]],[1]!Table3[#Data],3,FALSE)</f>
        <v>Special</v>
      </c>
      <c r="N271" s="1">
        <f>VLOOKUP(Table1[[#This Row],[Competence1]],[1]!Table3[#Data],4,FALSE)</f>
        <v>8</v>
      </c>
      <c r="O271">
        <f>VLOOKUP(Table1[[#This Row],[Competence1]],[1]!Table3[#Data],5,FALSE)</f>
        <v>6</v>
      </c>
      <c r="P271" s="5" t="str">
        <f>VLOOKUP(Table1[[#This Row],[Competence1]],[1]!Table3[#Data],6,FALSE)</f>
        <v>Un flamboiement d'électricité frappe tous les Pokémon autour du lanceur. Paralyse avec une Precision de 2.</v>
      </c>
      <c r="Q271" t="s">
        <v>1109</v>
      </c>
      <c r="R271" t="str">
        <f>VLOOKUP(Table1[[#This Row],[Competence2]],[1]!Table3[#Data],2,FALSE)</f>
        <v>Electrik</v>
      </c>
      <c r="S271" t="str">
        <f>VLOOKUP(Table1[[#This Row],[Competence2]],[1]!Table3[#Data],3,FALSE)</f>
        <v>Statut</v>
      </c>
      <c r="T271">
        <f>VLOOKUP(Table1[[#This Row],[Competence2]],[1]!Table3[#Data],4,FALSE)</f>
        <v>0</v>
      </c>
      <c r="U271">
        <f>VLOOKUP(Table1[[#This Row],[Competence2]],[1]!Table3[#Data],5,FALSE)</f>
        <v>0</v>
      </c>
      <c r="V271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1" t="s">
        <v>1763</v>
      </c>
      <c r="X271" s="3" t="s">
        <v>1337</v>
      </c>
      <c r="Y271" s="2">
        <v>1</v>
      </c>
      <c r="Z271" s="2">
        <v>1</v>
      </c>
      <c r="AA271" s="2">
        <v>2</v>
      </c>
      <c r="AB271" s="3" t="s">
        <v>1336</v>
      </c>
      <c r="AC271" s="3" t="s">
        <v>1336</v>
      </c>
      <c r="AD271" s="3" t="s">
        <v>1336</v>
      </c>
      <c r="AE271" s="3" t="s">
        <v>1336</v>
      </c>
      <c r="AF271" s="3" t="s">
        <v>1336</v>
      </c>
      <c r="AG271" s="2">
        <v>1</v>
      </c>
      <c r="AH271" s="3" t="s">
        <v>1336</v>
      </c>
      <c r="AI271" s="2">
        <v>1</v>
      </c>
      <c r="AJ271" s="2">
        <v>1</v>
      </c>
      <c r="AK271" s="2">
        <v>2</v>
      </c>
      <c r="AL271" s="2">
        <v>4</v>
      </c>
      <c r="AM271" s="2">
        <v>1</v>
      </c>
      <c r="AN271" s="2">
        <v>1</v>
      </c>
      <c r="AO271" s="3" t="s">
        <v>1336</v>
      </c>
      <c r="AP271" s="4" t="str">
        <f>IF(Table1[[#This Row],[Competence2]]="Empty","1-6","1-3")</f>
        <v>1-3</v>
      </c>
      <c r="AQ271" s="4" t="str">
        <f>IF(Table1[[#This Row],[Competence2]]="Empty","","4-6")</f>
        <v>4-6</v>
      </c>
      <c r="AR271" s="22" t="s">
        <v>2073</v>
      </c>
      <c r="AS271" s="5"/>
      <c r="AT271" s="5" t="s">
        <v>1760</v>
      </c>
      <c r="AU271" s="5">
        <v>479</v>
      </c>
      <c r="AV271" s="5" t="s">
        <v>1761</v>
      </c>
      <c r="AW271" s="5"/>
      <c r="AX271" s="5" t="e">
        <f>VLOOKUP(Table1[[#This Row],[Name]],Table3[],1,FALSE)</f>
        <v>#N/A</v>
      </c>
      <c r="AY271" s="5"/>
    </row>
    <row r="272" spans="1:51" hidden="1" x14ac:dyDescent="0.2">
      <c r="A272" s="7" t="s">
        <v>1765</v>
      </c>
      <c r="B272" s="1" t="s">
        <v>33</v>
      </c>
      <c r="C272" t="s">
        <v>95</v>
      </c>
      <c r="D272">
        <v>25</v>
      </c>
      <c r="E272">
        <v>22</v>
      </c>
      <c r="F272">
        <v>5</v>
      </c>
      <c r="G272">
        <v>7</v>
      </c>
      <c r="H272">
        <v>9</v>
      </c>
      <c r="I272">
        <v>7</v>
      </c>
      <c r="J272">
        <v>0</v>
      </c>
      <c r="K272" t="s">
        <v>1356</v>
      </c>
      <c r="L272" t="str">
        <f>VLOOKUP(Table1[[#This Row],[Competence1]],[1]!Table3[#Data],2,FALSE)</f>
        <v>Electrik</v>
      </c>
      <c r="M272" t="str">
        <f>VLOOKUP(Table1[[#This Row],[Competence1]],[1]!Table3[#Data],3,FALSE)</f>
        <v>Special</v>
      </c>
      <c r="N272" s="1">
        <f>VLOOKUP(Table1[[#This Row],[Competence1]],[1]!Table3[#Data],4,FALSE)</f>
        <v>8</v>
      </c>
      <c r="O272">
        <f>VLOOKUP(Table1[[#This Row],[Competence1]],[1]!Table3[#Data],5,FALSE)</f>
        <v>6</v>
      </c>
      <c r="P272" s="5" t="str">
        <f>VLOOKUP(Table1[[#This Row],[Competence1]],[1]!Table3[#Data],6,FALSE)</f>
        <v>Un flamboiement d'électricité frappe tous les Pokémon autour du lanceur. Paralyse avec une Precision de 2.</v>
      </c>
      <c r="Q272" t="s">
        <v>1109</v>
      </c>
      <c r="R272" t="str">
        <f>VLOOKUP(Table1[[#This Row],[Competence2]],[1]!Table3[#Data],2,FALSE)</f>
        <v>Electrik</v>
      </c>
      <c r="S272" t="str">
        <f>VLOOKUP(Table1[[#This Row],[Competence2]],[1]!Table3[#Data],3,FALSE)</f>
        <v>Statut</v>
      </c>
      <c r="T272">
        <f>VLOOKUP(Table1[[#This Row],[Competence2]],[1]!Table3[#Data],4,FALSE)</f>
        <v>0</v>
      </c>
      <c r="U272">
        <f>VLOOKUP(Table1[[#This Row],[Competence2]],[1]!Table3[#Data],5,FALSE)</f>
        <v>0</v>
      </c>
      <c r="V272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2" t="s">
        <v>1766</v>
      </c>
      <c r="X272" s="2">
        <v>1</v>
      </c>
      <c r="Y272" s="2">
        <v>2</v>
      </c>
      <c r="Z272" s="2">
        <v>1</v>
      </c>
      <c r="AA272" s="2">
        <v>1</v>
      </c>
      <c r="AB272" s="3" t="s">
        <v>1336</v>
      </c>
      <c r="AC272" s="2">
        <v>1</v>
      </c>
      <c r="AD272" s="2">
        <v>2</v>
      </c>
      <c r="AE272" s="3" t="s">
        <v>1336</v>
      </c>
      <c r="AF272" s="3">
        <v>1</v>
      </c>
      <c r="AG272" s="2">
        <v>1</v>
      </c>
      <c r="AH272" s="3">
        <v>1</v>
      </c>
      <c r="AI272" s="2">
        <v>1</v>
      </c>
      <c r="AJ272" s="2">
        <v>1</v>
      </c>
      <c r="AK272" s="2">
        <v>2</v>
      </c>
      <c r="AL272" s="2">
        <v>2</v>
      </c>
      <c r="AM272" s="2">
        <v>1</v>
      </c>
      <c r="AN272" s="2">
        <v>1</v>
      </c>
      <c r="AO272" s="3" t="s">
        <v>1336</v>
      </c>
      <c r="AP272" s="4" t="str">
        <f>IF(Table1[[#This Row],[Competence2]]="Empty","1-6","1-3")</f>
        <v>1-3</v>
      </c>
      <c r="AQ272" s="4" t="str">
        <f>IF(Table1[[#This Row],[Competence2]]="Empty","","4-6")</f>
        <v>4-6</v>
      </c>
      <c r="AR272" s="22" t="s">
        <v>2073</v>
      </c>
      <c r="AS272" s="5"/>
      <c r="AT272" s="5" t="s">
        <v>1760</v>
      </c>
      <c r="AU272" s="5">
        <v>479</v>
      </c>
      <c r="AV272" s="5" t="s">
        <v>1764</v>
      </c>
      <c r="AW272" s="5"/>
      <c r="AX272" s="5" t="e">
        <f>VLOOKUP(Table1[[#This Row],[Name]],Table3[],1,FALSE)</f>
        <v>#N/A</v>
      </c>
      <c r="AY272" s="5"/>
    </row>
    <row r="273" spans="1:51" hidden="1" x14ac:dyDescent="0.2">
      <c r="A273" s="7" t="s">
        <v>1767</v>
      </c>
      <c r="B273" s="1" t="s">
        <v>33</v>
      </c>
      <c r="C273" t="s">
        <v>30</v>
      </c>
      <c r="D273">
        <v>25</v>
      </c>
      <c r="E273">
        <v>22</v>
      </c>
      <c r="F273">
        <v>5</v>
      </c>
      <c r="G273">
        <v>7</v>
      </c>
      <c r="H273">
        <v>9</v>
      </c>
      <c r="I273">
        <v>7</v>
      </c>
      <c r="J273">
        <v>0</v>
      </c>
      <c r="K273" t="s">
        <v>1356</v>
      </c>
      <c r="L273" t="str">
        <f>VLOOKUP(Table1[[#This Row],[Competence1]],[1]!Table3[#Data],2,FALSE)</f>
        <v>Electrik</v>
      </c>
      <c r="M273" t="str">
        <f>VLOOKUP(Table1[[#This Row],[Competence1]],[1]!Table3[#Data],3,FALSE)</f>
        <v>Special</v>
      </c>
      <c r="N273" s="1">
        <f>VLOOKUP(Table1[[#This Row],[Competence1]],[1]!Table3[#Data],4,FALSE)</f>
        <v>8</v>
      </c>
      <c r="O273">
        <f>VLOOKUP(Table1[[#This Row],[Competence1]],[1]!Table3[#Data],5,FALSE)</f>
        <v>6</v>
      </c>
      <c r="P273" s="5" t="str">
        <f>VLOOKUP(Table1[[#This Row],[Competence1]],[1]!Table3[#Data],6,FALSE)</f>
        <v>Un flamboiement d'électricité frappe tous les Pokémon autour du lanceur. Paralyse avec une Precision de 2.</v>
      </c>
      <c r="Q273" t="s">
        <v>1109</v>
      </c>
      <c r="R273" t="str">
        <f>VLOOKUP(Table1[[#This Row],[Competence2]],[1]!Table3[#Data],2,FALSE)</f>
        <v>Electrik</v>
      </c>
      <c r="S273" t="str">
        <f>VLOOKUP(Table1[[#This Row],[Competence2]],[1]!Table3[#Data],3,FALSE)</f>
        <v>Statut</v>
      </c>
      <c r="T273">
        <f>VLOOKUP(Table1[[#This Row],[Competence2]],[1]!Table3[#Data],4,FALSE)</f>
        <v>0</v>
      </c>
      <c r="U273">
        <f>VLOOKUP(Table1[[#This Row],[Competence2]],[1]!Table3[#Data],5,FALSE)</f>
        <v>0</v>
      </c>
      <c r="V273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3" t="s">
        <v>1768</v>
      </c>
      <c r="X273" s="3" t="s">
        <v>1336</v>
      </c>
      <c r="Y273" s="3" t="s">
        <v>1336</v>
      </c>
      <c r="Z273" s="2">
        <v>1</v>
      </c>
      <c r="AA273" s="2">
        <v>1</v>
      </c>
      <c r="AB273" s="2">
        <v>1</v>
      </c>
      <c r="AC273" s="2">
        <v>1</v>
      </c>
      <c r="AD273" s="3">
        <v>1</v>
      </c>
      <c r="AE273" s="2">
        <v>2</v>
      </c>
      <c r="AF273" s="3" t="s">
        <v>1336</v>
      </c>
      <c r="AG273" s="3">
        <v>1</v>
      </c>
      <c r="AH273" s="3" t="s">
        <v>1336</v>
      </c>
      <c r="AI273" s="3">
        <v>1</v>
      </c>
      <c r="AJ273" s="2">
        <v>1</v>
      </c>
      <c r="AK273" s="2">
        <v>2</v>
      </c>
      <c r="AL273" s="2">
        <v>0</v>
      </c>
      <c r="AM273" s="2">
        <v>1</v>
      </c>
      <c r="AN273" s="2">
        <v>1</v>
      </c>
      <c r="AO273" s="3" t="s">
        <v>1336</v>
      </c>
      <c r="AP273" s="4" t="str">
        <f>IF(Table1[[#This Row],[Competence2]]="Empty","1-6","1-3")</f>
        <v>1-3</v>
      </c>
      <c r="AQ273" s="4" t="str">
        <f>IF(Table1[[#This Row],[Competence2]]="Empty","","4-6")</f>
        <v>4-6</v>
      </c>
      <c r="AR273" s="22" t="s">
        <v>2073</v>
      </c>
      <c r="AS273" s="5"/>
      <c r="AT273" s="5" t="s">
        <v>1760</v>
      </c>
      <c r="AU273" s="5">
        <v>479</v>
      </c>
      <c r="AV273" s="5" t="s">
        <v>1627</v>
      </c>
      <c r="AW273" s="5"/>
      <c r="AX273" s="5" t="e">
        <f>VLOOKUP(Table1[[#This Row],[Name]],Table3[],1,FALSE)</f>
        <v>#N/A</v>
      </c>
      <c r="AY273" s="5"/>
    </row>
    <row r="274" spans="1:51" hidden="1" x14ac:dyDescent="0.2">
      <c r="A274" s="7" t="s">
        <v>1769</v>
      </c>
      <c r="B274" s="1" t="s">
        <v>19</v>
      </c>
      <c r="C274" t="s">
        <v>33</v>
      </c>
      <c r="D274">
        <v>25</v>
      </c>
      <c r="E274">
        <v>22</v>
      </c>
      <c r="F274">
        <v>5</v>
      </c>
      <c r="G274">
        <v>7</v>
      </c>
      <c r="H274">
        <v>9</v>
      </c>
      <c r="I274">
        <v>7</v>
      </c>
      <c r="J274">
        <v>0</v>
      </c>
      <c r="K274" t="s">
        <v>1356</v>
      </c>
      <c r="L274" t="str">
        <f>VLOOKUP(Table1[[#This Row],[Competence1]],[1]!Table3[#Data],2,FALSE)</f>
        <v>Electrik</v>
      </c>
      <c r="M274" t="str">
        <f>VLOOKUP(Table1[[#This Row],[Competence1]],[1]!Table3[#Data],3,FALSE)</f>
        <v>Special</v>
      </c>
      <c r="N274" s="1">
        <f>VLOOKUP(Table1[[#This Row],[Competence1]],[1]!Table3[#Data],4,FALSE)</f>
        <v>8</v>
      </c>
      <c r="O274">
        <f>VLOOKUP(Table1[[#This Row],[Competence1]],[1]!Table3[#Data],5,FALSE)</f>
        <v>6</v>
      </c>
      <c r="P274" s="5" t="str">
        <f>VLOOKUP(Table1[[#This Row],[Competence1]],[1]!Table3[#Data],6,FALSE)</f>
        <v>Un flamboiement d'électricité frappe tous les Pokémon autour du lanceur. Paralyse avec une Precision de 2.</v>
      </c>
      <c r="Q274" t="s">
        <v>1109</v>
      </c>
      <c r="R274" t="str">
        <f>VLOOKUP(Table1[[#This Row],[Competence2]],[1]!Table3[#Data],2,FALSE)</f>
        <v>Electrik</v>
      </c>
      <c r="S274" t="str">
        <f>VLOOKUP(Table1[[#This Row],[Competence2]],[1]!Table3[#Data],3,FALSE)</f>
        <v>Statut</v>
      </c>
      <c r="T274">
        <f>VLOOKUP(Table1[[#This Row],[Competence2]],[1]!Table3[#Data],4,FALSE)</f>
        <v>0</v>
      </c>
      <c r="U274">
        <f>VLOOKUP(Table1[[#This Row],[Competence2]],[1]!Table3[#Data],5,FALSE)</f>
        <v>0</v>
      </c>
      <c r="V274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4" t="s">
        <v>1770</v>
      </c>
      <c r="X274" s="3" t="s">
        <v>1337</v>
      </c>
      <c r="Y274" s="2">
        <v>1</v>
      </c>
      <c r="Z274" s="2">
        <v>1</v>
      </c>
      <c r="AA274" s="3" t="s">
        <v>1336</v>
      </c>
      <c r="AB274" s="2">
        <v>1</v>
      </c>
      <c r="AC274" s="2">
        <v>1</v>
      </c>
      <c r="AD274" s="3" t="s">
        <v>1336</v>
      </c>
      <c r="AE274" s="3" t="s">
        <v>1336</v>
      </c>
      <c r="AF274" s="2">
        <v>1</v>
      </c>
      <c r="AG274" s="3">
        <v>1</v>
      </c>
      <c r="AH274" s="2">
        <v>2</v>
      </c>
      <c r="AI274" s="3">
        <v>1</v>
      </c>
      <c r="AJ274" s="2">
        <v>1</v>
      </c>
      <c r="AK274" s="2">
        <v>1</v>
      </c>
      <c r="AL274" s="2">
        <v>2</v>
      </c>
      <c r="AM274" s="2">
        <v>1</v>
      </c>
      <c r="AN274" s="2">
        <v>1</v>
      </c>
      <c r="AO274" s="3" t="s">
        <v>1336</v>
      </c>
      <c r="AP274" s="4" t="str">
        <f>IF(Table1[[#This Row],[Competence2]]="Empty","1-6","1-3")</f>
        <v>1-3</v>
      </c>
      <c r="AQ274" s="4" t="str">
        <f>IF(Table1[[#This Row],[Competence2]]="Empty","","4-6")</f>
        <v>4-6</v>
      </c>
      <c r="AR274" s="22" t="s">
        <v>2073</v>
      </c>
      <c r="AS274" s="5"/>
      <c r="AT274" s="5" t="s">
        <v>1760</v>
      </c>
      <c r="AU274" s="5">
        <v>479</v>
      </c>
      <c r="AV274" s="5" t="s">
        <v>1637</v>
      </c>
      <c r="AW274" s="5"/>
      <c r="AX274" s="5" t="e">
        <f>VLOOKUP(Table1[[#This Row],[Name]],Table3[],1,FALSE)</f>
        <v>#N/A</v>
      </c>
      <c r="AY274" s="5"/>
    </row>
    <row r="275" spans="1:51" hidden="1" x14ac:dyDescent="0.2">
      <c r="A275" s="7" t="s">
        <v>1772</v>
      </c>
      <c r="B275" s="1" t="s">
        <v>33</v>
      </c>
      <c r="C275" t="s">
        <v>11</v>
      </c>
      <c r="D275">
        <v>25</v>
      </c>
      <c r="E275">
        <v>22</v>
      </c>
      <c r="F275">
        <v>5</v>
      </c>
      <c r="G275">
        <v>7</v>
      </c>
      <c r="H275">
        <v>9</v>
      </c>
      <c r="I275">
        <v>7</v>
      </c>
      <c r="J275">
        <v>0</v>
      </c>
      <c r="K275" t="s">
        <v>1356</v>
      </c>
      <c r="L275" t="str">
        <f>VLOOKUP(Table1[[#This Row],[Competence1]],[1]!Table3[#Data],2,FALSE)</f>
        <v>Electrik</v>
      </c>
      <c r="M275" t="str">
        <f>VLOOKUP(Table1[[#This Row],[Competence1]],[1]!Table3[#Data],3,FALSE)</f>
        <v>Special</v>
      </c>
      <c r="N275" s="1">
        <f>VLOOKUP(Table1[[#This Row],[Competence1]],[1]!Table3[#Data],4,FALSE)</f>
        <v>8</v>
      </c>
      <c r="O275">
        <f>VLOOKUP(Table1[[#This Row],[Competence1]],[1]!Table3[#Data],5,FALSE)</f>
        <v>6</v>
      </c>
      <c r="P275" s="5" t="str">
        <f>VLOOKUP(Table1[[#This Row],[Competence1]],[1]!Table3[#Data],6,FALSE)</f>
        <v>Un flamboiement d'électricité frappe tous les Pokémon autour du lanceur. Paralyse avec une Precision de 2.</v>
      </c>
      <c r="Q275" t="s">
        <v>1109</v>
      </c>
      <c r="R275" t="str">
        <f>VLOOKUP(Table1[[#This Row],[Competence2]],[1]!Table3[#Data],2,FALSE)</f>
        <v>Electrik</v>
      </c>
      <c r="S275" t="str">
        <f>VLOOKUP(Table1[[#This Row],[Competence2]],[1]!Table3[#Data],3,FALSE)</f>
        <v>Statut</v>
      </c>
      <c r="T275">
        <f>VLOOKUP(Table1[[#This Row],[Competence2]],[1]!Table3[#Data],4,FALSE)</f>
        <v>0</v>
      </c>
      <c r="U275">
        <f>VLOOKUP(Table1[[#This Row],[Competence2]],[1]!Table3[#Data],5,FALSE)</f>
        <v>0</v>
      </c>
      <c r="V275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275" t="s">
        <v>1773</v>
      </c>
      <c r="X275" s="3" t="s">
        <v>1336</v>
      </c>
      <c r="Y275" s="2">
        <v>1</v>
      </c>
      <c r="Z275" s="2">
        <v>1</v>
      </c>
      <c r="AA275" s="3" t="s">
        <v>1336</v>
      </c>
      <c r="AB275" s="3" t="s">
        <v>1337</v>
      </c>
      <c r="AC275" s="2">
        <v>1</v>
      </c>
      <c r="AD275" s="3">
        <v>2</v>
      </c>
      <c r="AE275" s="2">
        <v>2</v>
      </c>
      <c r="AF275" s="2">
        <v>2</v>
      </c>
      <c r="AG275" s="3">
        <v>1</v>
      </c>
      <c r="AH275" s="3" t="s">
        <v>1336</v>
      </c>
      <c r="AI275" s="3">
        <v>2</v>
      </c>
      <c r="AJ275" s="2">
        <v>1</v>
      </c>
      <c r="AK275" s="2">
        <v>1</v>
      </c>
      <c r="AL275" s="2">
        <v>1</v>
      </c>
      <c r="AM275" s="2">
        <v>1</v>
      </c>
      <c r="AN275" s="2">
        <v>1</v>
      </c>
      <c r="AO275" s="3">
        <v>1</v>
      </c>
      <c r="AP275" s="4" t="str">
        <f>IF(Table1[[#This Row],[Competence2]]="Empty","1-6","1-3")</f>
        <v>1-3</v>
      </c>
      <c r="AQ275" s="4" t="str">
        <f>IF(Table1[[#This Row],[Competence2]]="Empty","","4-6")</f>
        <v>4-6</v>
      </c>
      <c r="AR275" s="22" t="s">
        <v>2073</v>
      </c>
      <c r="AS275" s="5"/>
      <c r="AT275" s="5" t="s">
        <v>1760</v>
      </c>
      <c r="AU275" s="5">
        <v>479</v>
      </c>
      <c r="AV275" s="5" t="s">
        <v>1771</v>
      </c>
      <c r="AW275" s="5"/>
      <c r="AX275" s="5" t="e">
        <f>VLOOKUP(Table1[[#This Row],[Name]],Table3[],1,FALSE)</f>
        <v>#N/A</v>
      </c>
      <c r="AY275" s="5"/>
    </row>
    <row r="276" spans="1:51" hidden="1" x14ac:dyDescent="0.2">
      <c r="A276" s="7" t="s">
        <v>64</v>
      </c>
      <c r="B276" s="1" t="s">
        <v>48</v>
      </c>
      <c r="C276" t="s">
        <v>48</v>
      </c>
      <c r="D276">
        <v>20</v>
      </c>
      <c r="E276">
        <v>16</v>
      </c>
      <c r="F276">
        <v>5</v>
      </c>
      <c r="G276">
        <v>3</v>
      </c>
      <c r="H276">
        <v>5</v>
      </c>
      <c r="I276">
        <v>3</v>
      </c>
      <c r="J276">
        <v>5</v>
      </c>
      <c r="K276" t="s">
        <v>456</v>
      </c>
      <c r="L276" t="str">
        <f>VLOOKUP(Table1[[#This Row],[Competence1]],[1]!Table3[#Data],2,FALSE)</f>
        <v>Normal</v>
      </c>
      <c r="M276" t="str">
        <f>VLOOKUP(Table1[[#This Row],[Competence1]],[1]!Table3[#Data],3,FALSE)</f>
        <v>Physique</v>
      </c>
      <c r="N276" s="1">
        <f>VLOOKUP(Table1[[#This Row],[Competence1]],[1]!Table3[#Data],4,FALSE)</f>
        <v>4</v>
      </c>
      <c r="O276">
        <f>VLOOKUP(Table1[[#This Row],[Competence1]],[1]!Table3[#Data],5,FALSE)</f>
        <v>6</v>
      </c>
      <c r="P276" s="5" t="str">
        <f>VLOOKUP(Table1[[#This Row],[Competence1]],[1]!Table3[#Data],6,FALSE)</f>
        <v>Lacère l'ennemi avec des griffes acérées pour lui infliger des dégâts.</v>
      </c>
      <c r="Q276" t="s">
        <v>542</v>
      </c>
      <c r="R276" t="str">
        <f>VLOOKUP(Table1[[#This Row],[Competence2]],[1]!Table3[#Data],2,FALSE)</f>
        <v>Normal</v>
      </c>
      <c r="S276" t="str">
        <f>VLOOKUP(Table1[[#This Row],[Competence2]],[1]!Table3[#Data],3,FALSE)</f>
        <v>Statut</v>
      </c>
      <c r="T276">
        <f>VLOOKUP(Table1[[#This Row],[Competence2]],[1]!Table3[#Data],4,FALSE)</f>
        <v>0</v>
      </c>
      <c r="U276">
        <f>VLOOKUP(Table1[[#This Row],[Competence2]],[1]!Table3[#Data],5,FALSE)</f>
        <v>6</v>
      </c>
      <c r="V276" s="5" t="str">
        <f>VLOOKUP(Table1[[#This Row],[Competence2]],[1]!Table3[#Data],6,FALSE)</f>
        <v>Le lanceur pousse un cri tout mimi pour tromper la vigilance de l'ennemi et baisser son Attaque de 1 niveau.</v>
      </c>
      <c r="W276" t="s">
        <v>645</v>
      </c>
      <c r="X276" s="2">
        <v>1</v>
      </c>
      <c r="Y276" s="3">
        <v>2</v>
      </c>
      <c r="Z276" s="2">
        <v>1</v>
      </c>
      <c r="AA276" s="2">
        <v>1</v>
      </c>
      <c r="AB276" s="2">
        <v>1</v>
      </c>
      <c r="AC276" s="2">
        <v>2</v>
      </c>
      <c r="AD276" s="2">
        <v>1</v>
      </c>
      <c r="AE276" s="2">
        <v>1</v>
      </c>
      <c r="AF276" s="2">
        <v>2</v>
      </c>
      <c r="AG276" s="2">
        <v>1</v>
      </c>
      <c r="AH276" s="3">
        <v>1</v>
      </c>
      <c r="AI276" s="2">
        <v>1</v>
      </c>
      <c r="AJ276" s="3">
        <v>0</v>
      </c>
      <c r="AK276" s="2">
        <v>1</v>
      </c>
      <c r="AL276" s="2">
        <v>1</v>
      </c>
      <c r="AM276" s="3" t="s">
        <v>1336</v>
      </c>
      <c r="AN276" s="3" t="s">
        <v>1336</v>
      </c>
      <c r="AO276" s="2">
        <v>1</v>
      </c>
      <c r="AP276" s="4" t="str">
        <f>IF(Table1[[#This Row],[Competence2]]="Empty","1-6","1-3")</f>
        <v>1-3</v>
      </c>
      <c r="AQ276" s="4" t="str">
        <f>IF(Table1[[#This Row],[Competence2]]="Empty","","4-6")</f>
        <v>4-6</v>
      </c>
      <c r="AR276" t="s">
        <v>1435</v>
      </c>
      <c r="AS276" t="s">
        <v>65</v>
      </c>
      <c r="AT276" s="5" t="s">
        <v>1774</v>
      </c>
      <c r="AU276" s="5">
        <v>509</v>
      </c>
      <c r="AV276" s="5" t="s">
        <v>1653</v>
      </c>
      <c r="AW276" s="5"/>
      <c r="AX276" s="5" t="e">
        <f>VLOOKUP(Table1[[#This Row],[Name]],Table3[],1,FALSE)</f>
        <v>#N/A</v>
      </c>
      <c r="AY276" s="5"/>
    </row>
    <row r="277" spans="1:51" hidden="1" x14ac:dyDescent="0.2">
      <c r="A277" s="7" t="s">
        <v>65</v>
      </c>
      <c r="B277" s="1" t="s">
        <v>48</v>
      </c>
      <c r="C277" t="s">
        <v>48</v>
      </c>
      <c r="D277">
        <v>32</v>
      </c>
      <c r="E277">
        <v>26</v>
      </c>
      <c r="F277">
        <v>8</v>
      </c>
      <c r="G277">
        <v>5</v>
      </c>
      <c r="H277">
        <v>8</v>
      </c>
      <c r="I277">
        <v>5</v>
      </c>
      <c r="J277">
        <v>1</v>
      </c>
      <c r="K277" t="s">
        <v>456</v>
      </c>
      <c r="L277" t="str">
        <f>VLOOKUP(Table1[[#This Row],[Competence1]],[1]!Table3[#Data],2,FALSE)</f>
        <v>Normal</v>
      </c>
      <c r="M277" t="str">
        <f>VLOOKUP(Table1[[#This Row],[Competence1]],[1]!Table3[#Data],3,FALSE)</f>
        <v>Physique</v>
      </c>
      <c r="N277" s="1">
        <f>VLOOKUP(Table1[[#This Row],[Competence1]],[1]!Table3[#Data],4,FALSE)</f>
        <v>4</v>
      </c>
      <c r="O277">
        <f>VLOOKUP(Table1[[#This Row],[Competence1]],[1]!Table3[#Data],5,FALSE)</f>
        <v>6</v>
      </c>
      <c r="P277" s="5" t="str">
        <f>VLOOKUP(Table1[[#This Row],[Competence1]],[1]!Table3[#Data],6,FALSE)</f>
        <v>Lacère l'ennemi avec des griffes acérées pour lui infliger des dégâts.</v>
      </c>
      <c r="Q277" t="s">
        <v>542</v>
      </c>
      <c r="R277" t="str">
        <f>VLOOKUP(Table1[[#This Row],[Competence2]],[1]!Table3[#Data],2,FALSE)</f>
        <v>Normal</v>
      </c>
      <c r="S277" t="str">
        <f>VLOOKUP(Table1[[#This Row],[Competence2]],[1]!Table3[#Data],3,FALSE)</f>
        <v>Statut</v>
      </c>
      <c r="T277">
        <f>VLOOKUP(Table1[[#This Row],[Competence2]],[1]!Table3[#Data],4,FALSE)</f>
        <v>0</v>
      </c>
      <c r="U277">
        <f>VLOOKUP(Table1[[#This Row],[Competence2]],[1]!Table3[#Data],5,FALSE)</f>
        <v>6</v>
      </c>
      <c r="V277" s="5" t="str">
        <f>VLOOKUP(Table1[[#This Row],[Competence2]],[1]!Table3[#Data],6,FALSE)</f>
        <v>Le lanceur pousse un cri tout mimi pour tromper la vigilance de l'ennemi et baisser son Attaque de 1 niveau.</v>
      </c>
      <c r="W277" t="s">
        <v>646</v>
      </c>
      <c r="X277" s="2">
        <v>1</v>
      </c>
      <c r="Y277" s="3">
        <v>2</v>
      </c>
      <c r="Z277" s="2">
        <v>1</v>
      </c>
      <c r="AA277" s="2">
        <v>1</v>
      </c>
      <c r="AB277" s="2">
        <v>1</v>
      </c>
      <c r="AC277" s="2">
        <v>2</v>
      </c>
      <c r="AD277" s="2">
        <v>1</v>
      </c>
      <c r="AE277" s="2">
        <v>1</v>
      </c>
      <c r="AF277" s="2">
        <v>2</v>
      </c>
      <c r="AG277" s="2">
        <v>1</v>
      </c>
      <c r="AH277" s="3">
        <v>1</v>
      </c>
      <c r="AI277" s="2">
        <v>1</v>
      </c>
      <c r="AJ277" s="3">
        <v>0</v>
      </c>
      <c r="AK277" s="2">
        <v>1</v>
      </c>
      <c r="AL277" s="2">
        <v>1</v>
      </c>
      <c r="AM277" s="3" t="s">
        <v>1336</v>
      </c>
      <c r="AN277" s="3" t="s">
        <v>1336</v>
      </c>
      <c r="AO277" s="2">
        <v>1</v>
      </c>
      <c r="AP277" s="4" t="str">
        <f>IF(Table1[[#This Row],[Competence2]]="Empty","1-6","1-3")</f>
        <v>1-3</v>
      </c>
      <c r="AQ277" s="4" t="str">
        <f>IF(Table1[[#This Row],[Competence2]]="Empty","","4-6")</f>
        <v>4-6</v>
      </c>
      <c r="AR277" s="22" t="s">
        <v>2073</v>
      </c>
      <c r="AS277"/>
      <c r="AT277" s="5" t="s">
        <v>1775</v>
      </c>
      <c r="AU277" s="5">
        <v>510</v>
      </c>
      <c r="AV277" s="5" t="s">
        <v>1653</v>
      </c>
      <c r="AW277" s="5"/>
      <c r="AX277" s="5" t="e">
        <f>VLOOKUP(Table1[[#This Row],[Name]],Table3[],1,FALSE)</f>
        <v>#N/A</v>
      </c>
      <c r="AY277" s="5"/>
    </row>
    <row r="278" spans="1:51" hidden="1" x14ac:dyDescent="0.2">
      <c r="A278" s="7" t="s">
        <v>114</v>
      </c>
      <c r="B278" s="1" t="s">
        <v>25</v>
      </c>
      <c r="C278" t="s">
        <v>25</v>
      </c>
      <c r="D278">
        <v>38</v>
      </c>
      <c r="E278">
        <v>6</v>
      </c>
      <c r="F278">
        <v>2</v>
      </c>
      <c r="G278">
        <v>4</v>
      </c>
      <c r="H278">
        <v>6</v>
      </c>
      <c r="I278">
        <v>5</v>
      </c>
      <c r="J278">
        <v>3</v>
      </c>
      <c r="K278" t="s">
        <v>479</v>
      </c>
      <c r="L278" t="str">
        <f>VLOOKUP(Table1[[#This Row],[Competence1]],[1]!Table3[#Data],2,FALSE)</f>
        <v>Psy</v>
      </c>
      <c r="M278" t="str">
        <f>VLOOKUP(Table1[[#This Row],[Competence1]],[1]!Table3[#Data],3,FALSE)</f>
        <v>Special</v>
      </c>
      <c r="N278" s="1">
        <f>VLOOKUP(Table1[[#This Row],[Competence1]],[1]!Table3[#Data],4,FALSE)</f>
        <v>0</v>
      </c>
      <c r="O278">
        <f>VLOOKUP(Table1[[#This Row],[Competence1]],[1]!Table3[#Data],5,FALSE)</f>
        <v>6</v>
      </c>
      <c r="P278" s="5" t="str">
        <f>VLOOKUP(Table1[[#This Row],[Competence1]],[1]!Table3[#Data],6,FALSE)</f>
        <v>Une étrange onde d'énergie chaude frappe l'ennemi. S'il n'est pas immunise, fait perdre Nb Bonbons x 1d6 PV.</v>
      </c>
      <c r="Q278" t="s">
        <v>1347</v>
      </c>
      <c r="R278" t="str">
        <f>VLOOKUP(Table1[[#This Row],[Competence2]],[1]!Table3[#Data],2,FALSE)</f>
        <v>Normal</v>
      </c>
      <c r="S278" t="str">
        <f>VLOOKUP(Table1[[#This Row],[Competence2]],[1]!Table3[#Data],3,FALSE)</f>
        <v>Statut</v>
      </c>
      <c r="T278">
        <f>VLOOKUP(Table1[[#This Row],[Competence2]],[1]!Table3[#Data],4,FALSE)</f>
        <v>0</v>
      </c>
      <c r="U278">
        <f>VLOOKUP(Table1[[#This Row],[Competence2]],[1]!Table3[#Data],5,FALSE)</f>
        <v>0</v>
      </c>
      <c r="V278" s="5" t="str">
        <f>VLOOKUP(Table1[[#This Row],[Competence2]],[1]!Table3[#Data],6,FALSE)</f>
        <v>Le lanceur s'enroule pour cacher ses points faibles, ce qui augmente sa Défense de 2 niveaux.</v>
      </c>
      <c r="W278" t="s">
        <v>691</v>
      </c>
      <c r="X278" s="2">
        <v>1</v>
      </c>
      <c r="Y278" s="3" t="s">
        <v>1336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2</v>
      </c>
      <c r="AG278" s="2">
        <v>1</v>
      </c>
      <c r="AH278" s="2">
        <v>1</v>
      </c>
      <c r="AI278" s="3">
        <v>1</v>
      </c>
      <c r="AJ278" s="3" t="s">
        <v>1336</v>
      </c>
      <c r="AK278" s="3">
        <v>1</v>
      </c>
      <c r="AL278" s="2">
        <v>1</v>
      </c>
      <c r="AM278" s="2">
        <v>2</v>
      </c>
      <c r="AN278" s="2">
        <v>2</v>
      </c>
      <c r="AO278" s="2">
        <v>1</v>
      </c>
      <c r="AP278" s="4" t="str">
        <f>IF(Table1[[#This Row],[Competence2]]="Empty","1-6","1-3")</f>
        <v>1-3</v>
      </c>
      <c r="AQ278" s="4" t="str">
        <f>IF(Table1[[#This Row],[Competence2]]="Empty","","4-6")</f>
        <v>4-6</v>
      </c>
      <c r="AR278" s="22" t="s">
        <v>2073</v>
      </c>
      <c r="AS278" t="s">
        <v>115</v>
      </c>
      <c r="AT278" s="5" t="s">
        <v>1776</v>
      </c>
      <c r="AU278" s="5">
        <v>517</v>
      </c>
      <c r="AV278" s="5" t="s">
        <v>1024</v>
      </c>
      <c r="AW278" s="5"/>
      <c r="AX278" s="5" t="e">
        <f>VLOOKUP(Table1[[#This Row],[Name]],Table3[],1,FALSE)</f>
        <v>#N/A</v>
      </c>
      <c r="AY278" s="5"/>
    </row>
    <row r="279" spans="1:51" hidden="1" x14ac:dyDescent="0.2">
      <c r="A279" s="7" t="s">
        <v>115</v>
      </c>
      <c r="B279" s="1" t="s">
        <v>25</v>
      </c>
      <c r="C279" t="s">
        <v>25</v>
      </c>
      <c r="D279">
        <v>58</v>
      </c>
      <c r="E279">
        <v>7</v>
      </c>
      <c r="F279">
        <v>5</v>
      </c>
      <c r="G279">
        <v>8</v>
      </c>
      <c r="H279">
        <v>10</v>
      </c>
      <c r="I279">
        <v>9</v>
      </c>
      <c r="J279">
        <v>1</v>
      </c>
      <c r="K279" t="s">
        <v>424</v>
      </c>
      <c r="L279" t="str">
        <f>VLOOKUP(Table1[[#This Row],[Competence1]],[1]!Table3[#Data],2,FALSE)</f>
        <v>Psy</v>
      </c>
      <c r="M279" t="str">
        <f>VLOOKUP(Table1[[#This Row],[Competence1]],[1]!Table3[#Data],3,FALSE)</f>
        <v>Statut</v>
      </c>
      <c r="N279" s="1">
        <f>VLOOKUP(Table1[[#This Row],[Competence1]],[1]!Table3[#Data],4,FALSE)</f>
        <v>0</v>
      </c>
      <c r="O279">
        <f>VLOOKUP(Table1[[#This Row],[Competence1]],[1]!Table3[#Data],5,FALSE)</f>
        <v>0</v>
      </c>
      <c r="P279" s="5" t="str">
        <f>VLOOKUP(Table1[[#This Row],[Competence1]],[1]!Table3[#Data],6,FALSE)</f>
        <v>Pendant cinq tours, les Pokémon au sol ne peuvent plus subir d'attaques prioritaires. Les capacités Psy augmentent de 50% avec une precision de 1.</v>
      </c>
      <c r="Q279" t="s">
        <v>1347</v>
      </c>
      <c r="R279" t="str">
        <f>VLOOKUP(Table1[[#This Row],[Competence2]],[1]!Table3[#Data],2,FALSE)</f>
        <v>Normal</v>
      </c>
      <c r="S279" t="str">
        <f>VLOOKUP(Table1[[#This Row],[Competence2]],[1]!Table3[#Data],3,FALSE)</f>
        <v>Statut</v>
      </c>
      <c r="T279">
        <f>VLOOKUP(Table1[[#This Row],[Competence2]],[1]!Table3[#Data],4,FALSE)</f>
        <v>0</v>
      </c>
      <c r="U279">
        <f>VLOOKUP(Table1[[#This Row],[Competence2]],[1]!Table3[#Data],5,FALSE)</f>
        <v>0</v>
      </c>
      <c r="V279" s="5" t="str">
        <f>VLOOKUP(Table1[[#This Row],[Competence2]],[1]!Table3[#Data],6,FALSE)</f>
        <v>Le lanceur s'enroule pour cacher ses points faibles, ce qui augmente sa Défense de 2 niveaux.</v>
      </c>
      <c r="W279" t="s">
        <v>692</v>
      </c>
      <c r="X279" s="3">
        <v>1</v>
      </c>
      <c r="Y279" s="3" t="s">
        <v>1336</v>
      </c>
      <c r="Z279" s="3">
        <v>1</v>
      </c>
      <c r="AA279" s="2">
        <v>1</v>
      </c>
      <c r="AB279" s="2">
        <v>1</v>
      </c>
      <c r="AC279" s="3">
        <v>1</v>
      </c>
      <c r="AD279" s="2">
        <v>1</v>
      </c>
      <c r="AE279" s="2">
        <v>1</v>
      </c>
      <c r="AF279" s="3">
        <v>2</v>
      </c>
      <c r="AG279" s="3">
        <v>1</v>
      </c>
      <c r="AH279" s="2">
        <v>1</v>
      </c>
      <c r="AI279" s="2">
        <v>1</v>
      </c>
      <c r="AJ279" s="3" t="s">
        <v>1336</v>
      </c>
      <c r="AK279" s="3">
        <v>1</v>
      </c>
      <c r="AL279" s="2">
        <v>1</v>
      </c>
      <c r="AM279" s="2">
        <v>2</v>
      </c>
      <c r="AN279" s="2">
        <v>2</v>
      </c>
      <c r="AO279" s="3">
        <v>1</v>
      </c>
      <c r="AP279" s="4" t="str">
        <f>IF(Table1[[#This Row],[Competence2]]="Empty","1-6","1-3")</f>
        <v>1-3</v>
      </c>
      <c r="AQ279" s="4" t="str">
        <f>IF(Table1[[#This Row],[Competence2]]="Empty","","4-6")</f>
        <v>4-6</v>
      </c>
      <c r="AR279" s="22" t="s">
        <v>2073</v>
      </c>
      <c r="AS279"/>
      <c r="AT279" s="5" t="s">
        <v>1777</v>
      </c>
      <c r="AU279" s="5">
        <v>518</v>
      </c>
      <c r="AV279" s="5" t="s">
        <v>1024</v>
      </c>
      <c r="AW279" s="5"/>
      <c r="AX279" s="5" t="e">
        <f>VLOOKUP(Table1[[#This Row],[Name]],Table3[],1,FALSE)</f>
        <v>#N/A</v>
      </c>
      <c r="AY279" s="5"/>
    </row>
    <row r="280" spans="1:51" hidden="1" x14ac:dyDescent="0.2">
      <c r="A280" s="7" t="s">
        <v>44</v>
      </c>
      <c r="B280" s="1" t="s">
        <v>36</v>
      </c>
      <c r="C280" t="s">
        <v>30</v>
      </c>
      <c r="D280">
        <v>25</v>
      </c>
      <c r="E280">
        <v>10</v>
      </c>
      <c r="F280">
        <v>5</v>
      </c>
      <c r="G280">
        <v>5</v>
      </c>
      <c r="H280">
        <v>3</v>
      </c>
      <c r="I280">
        <v>3</v>
      </c>
      <c r="J280">
        <v>5</v>
      </c>
      <c r="K280" t="s">
        <v>508</v>
      </c>
      <c r="L280" t="str">
        <f>VLOOKUP(Table1[[#This Row],[Competence1]],[1]!Table3[#Data],2,FALSE)</f>
        <v>Vol</v>
      </c>
      <c r="M280" t="str">
        <f>VLOOKUP(Table1[[#This Row],[Competence1]],[1]!Table3[#Data],3,FALSE)</f>
        <v>Special</v>
      </c>
      <c r="N280" s="1">
        <f>VLOOKUP(Table1[[#This Row],[Competence1]],[1]!Table3[#Data],4,FALSE)</f>
        <v>4</v>
      </c>
      <c r="O280">
        <f>VLOOKUP(Table1[[#This Row],[Competence1]],[1]!Table3[#Data],5,FALSE)</f>
        <v>6</v>
      </c>
      <c r="P280" s="5" t="str">
        <f>VLOOKUP(Table1[[#This Row],[Competence1]],[1]!Table3[#Data],6,FALSE)</f>
        <v>Le lanceur bat des ailes pour générer une bourrasque qui blesse l'ennemi.</v>
      </c>
      <c r="Q280" t="s">
        <v>542</v>
      </c>
      <c r="R280" t="str">
        <f>VLOOKUP(Table1[[#This Row],[Competence2]],[1]!Table3[#Data],2,FALSE)</f>
        <v>Normal</v>
      </c>
      <c r="S280" t="str">
        <f>VLOOKUP(Table1[[#This Row],[Competence2]],[1]!Table3[#Data],3,FALSE)</f>
        <v>Statut</v>
      </c>
      <c r="T280">
        <f>VLOOKUP(Table1[[#This Row],[Competence2]],[1]!Table3[#Data],4,FALSE)</f>
        <v>0</v>
      </c>
      <c r="U280">
        <f>VLOOKUP(Table1[[#This Row],[Competence2]],[1]!Table3[#Data],5,FALSE)</f>
        <v>6</v>
      </c>
      <c r="V280" s="5" t="str">
        <f>VLOOKUP(Table1[[#This Row],[Competence2]],[1]!Table3[#Data],6,FALSE)</f>
        <v>Le lanceur pousse un cri tout mimi pour tromper la vigilance de l'ennemi et baisser son Attaque de 1 niveau.</v>
      </c>
      <c r="W280" t="s">
        <v>627</v>
      </c>
      <c r="X280" s="2">
        <v>1</v>
      </c>
      <c r="Y280" s="2">
        <v>1</v>
      </c>
      <c r="Z280" s="2">
        <v>1</v>
      </c>
      <c r="AA280" s="2">
        <v>1</v>
      </c>
      <c r="AB280" s="2">
        <v>2</v>
      </c>
      <c r="AC280" s="2">
        <v>1</v>
      </c>
      <c r="AD280" s="2">
        <v>1</v>
      </c>
      <c r="AE280" s="2">
        <v>2</v>
      </c>
      <c r="AF280" s="3" t="s">
        <v>1336</v>
      </c>
      <c r="AG280" s="2">
        <v>1</v>
      </c>
      <c r="AH280" s="3" t="s">
        <v>1336</v>
      </c>
      <c r="AI280" s="2">
        <v>1</v>
      </c>
      <c r="AJ280" s="2">
        <v>1</v>
      </c>
      <c r="AK280" s="3">
        <v>2</v>
      </c>
      <c r="AL280" s="2">
        <v>0</v>
      </c>
      <c r="AM280" s="2">
        <v>0</v>
      </c>
      <c r="AN280" s="3">
        <v>1</v>
      </c>
      <c r="AO280" s="2">
        <v>1</v>
      </c>
      <c r="AP280" s="4" t="str">
        <f>IF(Table1[[#This Row],[Competence2]]="Empty","1-6","1-3")</f>
        <v>1-3</v>
      </c>
      <c r="AQ280" s="4" t="str">
        <f>IF(Table1[[#This Row],[Competence2]]="Empty","","4-6")</f>
        <v>4-6</v>
      </c>
      <c r="AR280" t="s">
        <v>1435</v>
      </c>
      <c r="AS280" t="s">
        <v>45</v>
      </c>
      <c r="AT280" s="5" t="s">
        <v>1778</v>
      </c>
      <c r="AU280" s="5">
        <v>519</v>
      </c>
      <c r="AV280" s="5" t="s">
        <v>1007</v>
      </c>
      <c r="AW280" s="5"/>
      <c r="AX280" s="5" t="e">
        <f>VLOOKUP(Table1[[#This Row],[Name]],Table3[],1,FALSE)</f>
        <v>#N/A</v>
      </c>
      <c r="AY280" s="5"/>
    </row>
    <row r="281" spans="1:51" hidden="1" x14ac:dyDescent="0.2">
      <c r="A281" s="7" t="s">
        <v>45</v>
      </c>
      <c r="B281" s="1" t="s">
        <v>36</v>
      </c>
      <c r="C281" t="s">
        <v>30</v>
      </c>
      <c r="D281">
        <v>31</v>
      </c>
      <c r="E281">
        <v>16</v>
      </c>
      <c r="F281">
        <v>7</v>
      </c>
      <c r="G281">
        <v>6</v>
      </c>
      <c r="H281">
        <v>5</v>
      </c>
      <c r="I281">
        <v>4</v>
      </c>
      <c r="J281">
        <v>2</v>
      </c>
      <c r="K281" t="s">
        <v>508</v>
      </c>
      <c r="L281" t="str">
        <f>VLOOKUP(Table1[[#This Row],[Competence1]],[1]!Table3[#Data],2,FALSE)</f>
        <v>Vol</v>
      </c>
      <c r="M281" t="str">
        <f>VLOOKUP(Table1[[#This Row],[Competence1]],[1]!Table3[#Data],3,FALSE)</f>
        <v>Special</v>
      </c>
      <c r="N281" s="1">
        <f>VLOOKUP(Table1[[#This Row],[Competence1]],[1]!Table3[#Data],4,FALSE)</f>
        <v>4</v>
      </c>
      <c r="O281">
        <f>VLOOKUP(Table1[[#This Row],[Competence1]],[1]!Table3[#Data],5,FALSE)</f>
        <v>6</v>
      </c>
      <c r="P281" s="5" t="str">
        <f>VLOOKUP(Table1[[#This Row],[Competence1]],[1]!Table3[#Data],6,FALSE)</f>
        <v>Le lanceur bat des ailes pour générer une bourrasque qui blesse l'ennemi.</v>
      </c>
      <c r="Q281" t="s">
        <v>542</v>
      </c>
      <c r="R281" t="str">
        <f>VLOOKUP(Table1[[#This Row],[Competence2]],[1]!Table3[#Data],2,FALSE)</f>
        <v>Normal</v>
      </c>
      <c r="S281" t="str">
        <f>VLOOKUP(Table1[[#This Row],[Competence2]],[1]!Table3[#Data],3,FALSE)</f>
        <v>Statut</v>
      </c>
      <c r="T281">
        <f>VLOOKUP(Table1[[#This Row],[Competence2]],[1]!Table3[#Data],4,FALSE)</f>
        <v>0</v>
      </c>
      <c r="U281">
        <f>VLOOKUP(Table1[[#This Row],[Competence2]],[1]!Table3[#Data],5,FALSE)</f>
        <v>6</v>
      </c>
      <c r="V281" s="5" t="str">
        <f>VLOOKUP(Table1[[#This Row],[Competence2]],[1]!Table3[#Data],6,FALSE)</f>
        <v>Le lanceur pousse un cri tout mimi pour tromper la vigilance de l'ennemi et baisser son Attaque de 1 niveau.</v>
      </c>
      <c r="W281" t="s">
        <v>628</v>
      </c>
      <c r="X281" s="2">
        <v>1</v>
      </c>
      <c r="Y281" s="2">
        <v>1</v>
      </c>
      <c r="Z281" s="2">
        <v>1</v>
      </c>
      <c r="AA281" s="2">
        <v>1</v>
      </c>
      <c r="AB281" s="2">
        <v>2</v>
      </c>
      <c r="AC281" s="2">
        <v>1</v>
      </c>
      <c r="AD281" s="2">
        <v>1</v>
      </c>
      <c r="AE281" s="2">
        <v>2</v>
      </c>
      <c r="AF281" s="3" t="s">
        <v>1336</v>
      </c>
      <c r="AG281" s="2">
        <v>1</v>
      </c>
      <c r="AH281" s="3" t="s">
        <v>1336</v>
      </c>
      <c r="AI281" s="2">
        <v>1</v>
      </c>
      <c r="AJ281" s="2">
        <v>1</v>
      </c>
      <c r="AK281" s="3">
        <v>2</v>
      </c>
      <c r="AL281" s="2">
        <v>0</v>
      </c>
      <c r="AM281" s="2">
        <v>0</v>
      </c>
      <c r="AN281" s="3">
        <v>1</v>
      </c>
      <c r="AO281" s="2">
        <v>1</v>
      </c>
      <c r="AP281" s="4" t="str">
        <f>IF(Table1[[#This Row],[Competence2]]="Empty","1-6","1-3")</f>
        <v>1-3</v>
      </c>
      <c r="AQ281" s="4" t="str">
        <f>IF(Table1[[#This Row],[Competence2]]="Empty","","4-6")</f>
        <v>4-6</v>
      </c>
      <c r="AR281" t="s">
        <v>1436</v>
      </c>
      <c r="AS281" t="s">
        <v>46</v>
      </c>
      <c r="AT281" s="5" t="s">
        <v>1779</v>
      </c>
      <c r="AU281" s="5">
        <v>520</v>
      </c>
      <c r="AV281" s="5" t="s">
        <v>1007</v>
      </c>
      <c r="AW281" s="5"/>
      <c r="AX281" s="5" t="e">
        <f>VLOOKUP(Table1[[#This Row],[Name]],Table3[],1,FALSE)</f>
        <v>#N/A</v>
      </c>
      <c r="AY281" s="5"/>
    </row>
    <row r="282" spans="1:51" hidden="1" x14ac:dyDescent="0.2">
      <c r="A282" s="7" t="s">
        <v>46</v>
      </c>
      <c r="B282" s="1" t="s">
        <v>36</v>
      </c>
      <c r="C282" t="s">
        <v>30</v>
      </c>
      <c r="D282">
        <v>40</v>
      </c>
      <c r="E282">
        <v>23</v>
      </c>
      <c r="F282">
        <v>10</v>
      </c>
      <c r="G282">
        <v>8</v>
      </c>
      <c r="H282">
        <v>6</v>
      </c>
      <c r="I282">
        <v>5</v>
      </c>
      <c r="J282">
        <v>0</v>
      </c>
      <c r="K282" t="s">
        <v>508</v>
      </c>
      <c r="L282" t="str">
        <f>VLOOKUP(Table1[[#This Row],[Competence1]],[1]!Table3[#Data],2,FALSE)</f>
        <v>Vol</v>
      </c>
      <c r="M282" t="str">
        <f>VLOOKUP(Table1[[#This Row],[Competence1]],[1]!Table3[#Data],3,FALSE)</f>
        <v>Special</v>
      </c>
      <c r="N282" s="1">
        <f>VLOOKUP(Table1[[#This Row],[Competence1]],[1]!Table3[#Data],4,FALSE)</f>
        <v>4</v>
      </c>
      <c r="O282">
        <f>VLOOKUP(Table1[[#This Row],[Competence1]],[1]!Table3[#Data],5,FALSE)</f>
        <v>6</v>
      </c>
      <c r="P282" s="5" t="str">
        <f>VLOOKUP(Table1[[#This Row],[Competence1]],[1]!Table3[#Data],6,FALSE)</f>
        <v>Le lanceur bat des ailes pour générer une bourrasque qui blesse l'ennemi.</v>
      </c>
      <c r="Q282" t="s">
        <v>542</v>
      </c>
      <c r="R282" t="str">
        <f>VLOOKUP(Table1[[#This Row],[Competence2]],[1]!Table3[#Data],2,FALSE)</f>
        <v>Normal</v>
      </c>
      <c r="S282" t="str">
        <f>VLOOKUP(Table1[[#This Row],[Competence2]],[1]!Table3[#Data],3,FALSE)</f>
        <v>Statut</v>
      </c>
      <c r="T282">
        <f>VLOOKUP(Table1[[#This Row],[Competence2]],[1]!Table3[#Data],4,FALSE)</f>
        <v>0</v>
      </c>
      <c r="U282">
        <f>VLOOKUP(Table1[[#This Row],[Competence2]],[1]!Table3[#Data],5,FALSE)</f>
        <v>6</v>
      </c>
      <c r="V282" s="5" t="str">
        <f>VLOOKUP(Table1[[#This Row],[Competence2]],[1]!Table3[#Data],6,FALSE)</f>
        <v>Le lanceur pousse un cri tout mimi pour tromper la vigilance de l'ennemi et baisser son Attaque de 1 niveau.</v>
      </c>
      <c r="W282" t="s">
        <v>629</v>
      </c>
      <c r="X282" s="2">
        <v>1</v>
      </c>
      <c r="Y282" s="2">
        <v>1</v>
      </c>
      <c r="Z282" s="2">
        <v>1</v>
      </c>
      <c r="AA282" s="2">
        <v>1</v>
      </c>
      <c r="AB282" s="2">
        <v>2</v>
      </c>
      <c r="AC282" s="2">
        <v>1</v>
      </c>
      <c r="AD282" s="2">
        <v>1</v>
      </c>
      <c r="AE282" s="2">
        <v>2</v>
      </c>
      <c r="AF282" s="3" t="s">
        <v>1336</v>
      </c>
      <c r="AG282" s="2">
        <v>1</v>
      </c>
      <c r="AH282" s="3" t="s">
        <v>1336</v>
      </c>
      <c r="AI282" s="2">
        <v>1</v>
      </c>
      <c r="AJ282" s="2">
        <v>1</v>
      </c>
      <c r="AK282" s="3">
        <v>2</v>
      </c>
      <c r="AL282" s="2">
        <v>0</v>
      </c>
      <c r="AM282" s="2">
        <v>0</v>
      </c>
      <c r="AN282" s="3">
        <v>1</v>
      </c>
      <c r="AO282" s="2">
        <v>1</v>
      </c>
      <c r="AP282" s="4" t="str">
        <f>IF(Table1[[#This Row],[Competence2]]="Empty","1-6","1-3")</f>
        <v>1-3</v>
      </c>
      <c r="AQ282" s="4" t="str">
        <f>IF(Table1[[#This Row],[Competence2]]="Empty","","4-6")</f>
        <v>4-6</v>
      </c>
      <c r="AR282" s="22" t="s">
        <v>2073</v>
      </c>
      <c r="AS282"/>
      <c r="AT282" s="5" t="s">
        <v>1780</v>
      </c>
      <c r="AU282" s="5">
        <v>521</v>
      </c>
      <c r="AV282" s="5" t="s">
        <v>1007</v>
      </c>
      <c r="AW282" s="5"/>
      <c r="AX282" s="5" t="e">
        <f>VLOOKUP(Table1[[#This Row],[Name]],Table3[],1,FALSE)</f>
        <v>#N/A</v>
      </c>
      <c r="AY282" s="5"/>
    </row>
    <row r="283" spans="1:51" hidden="1" x14ac:dyDescent="0.2">
      <c r="A283" s="7" t="s">
        <v>194</v>
      </c>
      <c r="B283" s="1" t="s">
        <v>63</v>
      </c>
      <c r="C283" t="s">
        <v>63</v>
      </c>
      <c r="D283">
        <v>27</v>
      </c>
      <c r="E283">
        <v>3</v>
      </c>
      <c r="F283">
        <v>7</v>
      </c>
      <c r="G283">
        <v>8</v>
      </c>
      <c r="H283">
        <v>2</v>
      </c>
      <c r="I283">
        <v>2</v>
      </c>
      <c r="J283">
        <v>5</v>
      </c>
      <c r="K283" t="s">
        <v>584</v>
      </c>
      <c r="L283" t="str">
        <f>VLOOKUP(Table1[[#This Row],[Competence1]],[1]!Table3[#Data],2,FALSE)</f>
        <v>Normal</v>
      </c>
      <c r="M283" t="str">
        <f>VLOOKUP(Table1[[#This Row],[Competence1]],[1]!Table3[#Data],3,FALSE)</f>
        <v>Physique</v>
      </c>
      <c r="N283" s="1">
        <f>VLOOKUP(Table1[[#This Row],[Competence1]],[1]!Table3[#Data],4,FALSE)</f>
        <v>4</v>
      </c>
      <c r="O283">
        <f>VLOOKUP(Table1[[#This Row],[Competence1]],[1]!Table3[#Data],5,FALSE)</f>
        <v>6</v>
      </c>
      <c r="P283" s="5" t="str">
        <f>VLOOKUP(Table1[[#This Row],[Competence1]],[1]!Table3[#Data],6,FALSE)</f>
        <v>Le lanceur charge l'ennemi et le percute de tout son poids.</v>
      </c>
      <c r="Q283" t="s">
        <v>577</v>
      </c>
      <c r="R283" t="str">
        <f>VLOOKUP(Table1[[#This Row],[Competence2]],[1]!Table3[#Data],2,FALSE)</f>
        <v>Normal</v>
      </c>
      <c r="S283" t="str">
        <f>VLOOKUP(Table1[[#This Row],[Competence2]],[1]!Table3[#Data],3,FALSE)</f>
        <v>Statut</v>
      </c>
      <c r="T283">
        <f>VLOOKUP(Table1[[#This Row],[Competence2]],[1]!Table3[#Data],4,FALSE)</f>
        <v>0</v>
      </c>
      <c r="U283">
        <f>VLOOKUP(Table1[[#This Row],[Competence2]],[1]!Table3[#Data],5,FALSE)</f>
        <v>0</v>
      </c>
      <c r="V283" s="5" t="str">
        <f>VLOOKUP(Table1[[#This Row],[Competence2]],[1]!Table3[#Data],6,FALSE)</f>
        <v>Le lanceur contracte tous ses muscles pour augmenter sa Défense. Augmente la defense de 1 niveau.</v>
      </c>
      <c r="W283" t="s">
        <v>769</v>
      </c>
      <c r="X283" s="3">
        <v>2</v>
      </c>
      <c r="Y283" s="2">
        <v>2</v>
      </c>
      <c r="Z283" s="2">
        <v>1</v>
      </c>
      <c r="AA283" s="3">
        <v>2</v>
      </c>
      <c r="AB283" s="2">
        <v>1</v>
      </c>
      <c r="AC283" s="2">
        <v>1</v>
      </c>
      <c r="AD283" s="3" t="s">
        <v>1336</v>
      </c>
      <c r="AE283" s="3">
        <v>1</v>
      </c>
      <c r="AF283" s="2">
        <v>1</v>
      </c>
      <c r="AG283" s="3" t="s">
        <v>1336</v>
      </c>
      <c r="AH283" s="2">
        <v>2</v>
      </c>
      <c r="AI283" s="3" t="s">
        <v>1336</v>
      </c>
      <c r="AJ283" s="2">
        <v>1</v>
      </c>
      <c r="AK283" s="2">
        <v>1</v>
      </c>
      <c r="AL283" s="2">
        <v>2</v>
      </c>
      <c r="AM283" s="2">
        <v>1</v>
      </c>
      <c r="AN283" s="2">
        <v>1</v>
      </c>
      <c r="AO283" s="3" t="s">
        <v>1336</v>
      </c>
      <c r="AP283" s="4" t="str">
        <f>IF(Table1[[#This Row],[Competence2]]="Empty","1-6","1-3")</f>
        <v>1-3</v>
      </c>
      <c r="AQ283" s="4" t="str">
        <f>IF(Table1[[#This Row],[Competence2]]="Empty","","4-6")</f>
        <v>4-6</v>
      </c>
      <c r="AR283" s="22" t="s">
        <v>2073</v>
      </c>
      <c r="AS283" t="s">
        <v>195</v>
      </c>
      <c r="AT283" s="5" t="s">
        <v>1781</v>
      </c>
      <c r="AU283" s="5">
        <v>524</v>
      </c>
      <c r="AV283" s="5" t="s">
        <v>1041</v>
      </c>
      <c r="AW283" s="5"/>
      <c r="AX283" s="5" t="e">
        <f>VLOOKUP(Table1[[#This Row],[Name]],Table3[],1,FALSE)</f>
        <v>#N/A</v>
      </c>
      <c r="AY283" s="5"/>
    </row>
    <row r="284" spans="1:51" hidden="1" x14ac:dyDescent="0.2">
      <c r="A284" s="7" t="s">
        <v>195</v>
      </c>
      <c r="B284" s="1" t="s">
        <v>63</v>
      </c>
      <c r="C284" t="s">
        <v>63</v>
      </c>
      <c r="D284">
        <v>35</v>
      </c>
      <c r="E284">
        <v>5</v>
      </c>
      <c r="F284">
        <v>10</v>
      </c>
      <c r="G284">
        <v>10</v>
      </c>
      <c r="H284">
        <v>5</v>
      </c>
      <c r="I284">
        <v>4</v>
      </c>
      <c r="J284">
        <v>2</v>
      </c>
      <c r="K284" t="s">
        <v>522</v>
      </c>
      <c r="L284" t="str">
        <f>VLOOKUP(Table1[[#This Row],[Competence1]],[1]!Table3[#Data],2,FALSE)</f>
        <v>Roche</v>
      </c>
      <c r="M284" t="str">
        <f>VLOOKUP(Table1[[#This Row],[Competence1]],[1]!Table3[#Data],3,FALSE)</f>
        <v>Special</v>
      </c>
      <c r="N284" s="1">
        <f>VLOOKUP(Table1[[#This Row],[Competence1]],[1]!Table3[#Data],4,FALSE)</f>
        <v>8</v>
      </c>
      <c r="O284">
        <f>VLOOKUP(Table1[[#This Row],[Competence1]],[1]!Table3[#Data],5,FALSE)</f>
        <v>6</v>
      </c>
      <c r="P284" s="5" t="str">
        <f>VLOOKUP(Table1[[#This Row],[Competence1]],[1]!Table3[#Data],6,FALSE)</f>
        <v>Le lanceur attaque avec un rayon de lumière qui scintille comme s'il était composé de gemmes.</v>
      </c>
      <c r="Q284" t="s">
        <v>584</v>
      </c>
      <c r="R284" t="str">
        <f>VLOOKUP(Table1[[#This Row],[Competence2]],[1]!Table3[#Data],2,FALSE)</f>
        <v>Normal</v>
      </c>
      <c r="S284" t="str">
        <f>VLOOKUP(Table1[[#This Row],[Competence2]],[1]!Table3[#Data],3,FALSE)</f>
        <v>Physique</v>
      </c>
      <c r="T284">
        <f>VLOOKUP(Table1[[#This Row],[Competence2]],[1]!Table3[#Data],4,FALSE)</f>
        <v>4</v>
      </c>
      <c r="U284">
        <f>VLOOKUP(Table1[[#This Row],[Competence2]],[1]!Table3[#Data],5,FALSE)</f>
        <v>6</v>
      </c>
      <c r="V284" s="5" t="str">
        <f>VLOOKUP(Table1[[#This Row],[Competence2]],[1]!Table3[#Data],6,FALSE)</f>
        <v>Le lanceur charge l'ennemi et le percute de tout son poids.</v>
      </c>
      <c r="W284" t="s">
        <v>770</v>
      </c>
      <c r="X284" s="3">
        <v>2</v>
      </c>
      <c r="Y284" s="2">
        <v>2</v>
      </c>
      <c r="Z284" s="2">
        <v>1</v>
      </c>
      <c r="AA284" s="2">
        <v>2</v>
      </c>
      <c r="AB284" s="2">
        <v>1</v>
      </c>
      <c r="AC284" s="2">
        <v>1</v>
      </c>
      <c r="AD284" s="3" t="s">
        <v>1336</v>
      </c>
      <c r="AE284" s="2">
        <v>1</v>
      </c>
      <c r="AF284" s="2">
        <v>1</v>
      </c>
      <c r="AG284" s="3" t="s">
        <v>1336</v>
      </c>
      <c r="AH284" s="2">
        <v>2</v>
      </c>
      <c r="AI284" s="3" t="s">
        <v>1336</v>
      </c>
      <c r="AJ284" s="2">
        <v>1</v>
      </c>
      <c r="AK284" s="3">
        <v>1</v>
      </c>
      <c r="AL284" s="2">
        <v>2</v>
      </c>
      <c r="AM284" s="2">
        <v>1</v>
      </c>
      <c r="AN284" s="2">
        <v>1</v>
      </c>
      <c r="AO284" s="3" t="s">
        <v>1336</v>
      </c>
      <c r="AP284" s="4" t="str">
        <f>IF(Table1[[#This Row],[Competence2]]="Empty","1-6","1-3")</f>
        <v>1-3</v>
      </c>
      <c r="AQ284" s="4" t="str">
        <f>IF(Table1[[#This Row],[Competence2]]="Empty","","4-6")</f>
        <v>4-6</v>
      </c>
      <c r="AR284" s="22" t="s">
        <v>2073</v>
      </c>
      <c r="AS284" t="s">
        <v>196</v>
      </c>
      <c r="AT284" s="5" t="s">
        <v>1782</v>
      </c>
      <c r="AU284" s="5">
        <v>525</v>
      </c>
      <c r="AV284" s="5" t="s">
        <v>1041</v>
      </c>
      <c r="AW284" s="5"/>
      <c r="AX284" s="5" t="e">
        <f>VLOOKUP(Table1[[#This Row],[Name]],Table3[],1,FALSE)</f>
        <v>#N/A</v>
      </c>
      <c r="AY284" s="5"/>
    </row>
    <row r="285" spans="1:51" hidden="1" x14ac:dyDescent="0.2">
      <c r="A285" s="7" t="s">
        <v>196</v>
      </c>
      <c r="B285" s="1" t="s">
        <v>63</v>
      </c>
      <c r="C285" t="s">
        <v>63</v>
      </c>
      <c r="D285">
        <v>42</v>
      </c>
      <c r="E285">
        <v>6</v>
      </c>
      <c r="F285">
        <v>13</v>
      </c>
      <c r="G285">
        <v>13</v>
      </c>
      <c r="H285">
        <v>6</v>
      </c>
      <c r="I285">
        <v>7</v>
      </c>
      <c r="J285">
        <v>0</v>
      </c>
      <c r="K285" t="s">
        <v>522</v>
      </c>
      <c r="L285" t="str">
        <f>VLOOKUP(Table1[[#This Row],[Competence1]],[1]!Table3[#Data],2,FALSE)</f>
        <v>Roche</v>
      </c>
      <c r="M285" t="str">
        <f>VLOOKUP(Table1[[#This Row],[Competence1]],[1]!Table3[#Data],3,FALSE)</f>
        <v>Special</v>
      </c>
      <c r="N285" s="1">
        <f>VLOOKUP(Table1[[#This Row],[Competence1]],[1]!Table3[#Data],4,FALSE)</f>
        <v>8</v>
      </c>
      <c r="O285">
        <f>VLOOKUP(Table1[[#This Row],[Competence1]],[1]!Table3[#Data],5,FALSE)</f>
        <v>6</v>
      </c>
      <c r="P285" s="5" t="str">
        <f>VLOOKUP(Table1[[#This Row],[Competence1]],[1]!Table3[#Data],6,FALSE)</f>
        <v>Le lanceur attaque avec un rayon de lumière qui scintille comme s'il était composé de gemmes.</v>
      </c>
      <c r="Q285" t="s">
        <v>1355</v>
      </c>
      <c r="R285" t="str">
        <f>VLOOKUP(Table1[[#This Row],[Competence2]],[1]!Table3[#Data],2,FALSE)</f>
        <v>Sol</v>
      </c>
      <c r="S285" t="str">
        <f>VLOOKUP(Table1[[#This Row],[Competence2]],[1]!Table3[#Data],3,FALSE)</f>
        <v>Special</v>
      </c>
      <c r="T285">
        <f>VLOOKUP(Table1[[#This Row],[Competence2]],[1]!Table3[#Data],4,FALSE)</f>
        <v>2</v>
      </c>
      <c r="U285">
        <f>VLOOKUP(Table1[[#This Row],[Competence2]],[1]!Table3[#Data],5,FALSE)</f>
        <v>6</v>
      </c>
      <c r="V285" s="5" t="str">
        <f>VLOOKUP(Table1[[#This Row],[Competence2]],[1]!Table3[#Data],6,FALSE)</f>
        <v>Le lanceur envoie de la boue au visage de l'ennemi pour infliger des dégâts et baisser sa Précision de 1</v>
      </c>
      <c r="W285" t="s">
        <v>771</v>
      </c>
      <c r="X285" s="3">
        <v>2</v>
      </c>
      <c r="Y285" s="2">
        <v>2</v>
      </c>
      <c r="Z285" s="2">
        <v>1</v>
      </c>
      <c r="AA285" s="2">
        <v>2</v>
      </c>
      <c r="AB285" s="2">
        <v>1</v>
      </c>
      <c r="AC285" s="2">
        <v>1</v>
      </c>
      <c r="AD285" s="3" t="s">
        <v>1336</v>
      </c>
      <c r="AE285" s="2">
        <v>1</v>
      </c>
      <c r="AF285" s="2">
        <v>1</v>
      </c>
      <c r="AG285" s="3" t="s">
        <v>1336</v>
      </c>
      <c r="AH285" s="2">
        <v>2</v>
      </c>
      <c r="AI285" s="3" t="s">
        <v>1336</v>
      </c>
      <c r="AJ285" s="2">
        <v>1</v>
      </c>
      <c r="AK285" s="3">
        <v>1</v>
      </c>
      <c r="AL285" s="2">
        <v>2</v>
      </c>
      <c r="AM285" s="2">
        <v>1</v>
      </c>
      <c r="AN285" s="2">
        <v>1</v>
      </c>
      <c r="AO285" s="3" t="s">
        <v>1336</v>
      </c>
      <c r="AP285" s="4" t="str">
        <f>IF(Table1[[#This Row],[Competence2]]="Empty","1-6","1-3")</f>
        <v>1-3</v>
      </c>
      <c r="AQ285" s="4" t="str">
        <f>IF(Table1[[#This Row],[Competence2]]="Empty","","4-6")</f>
        <v>4-6</v>
      </c>
      <c r="AR285" s="22" t="s">
        <v>2073</v>
      </c>
      <c r="AS285" t="s">
        <v>200</v>
      </c>
      <c r="AT285" s="5" t="s">
        <v>1783</v>
      </c>
      <c r="AU285" s="5">
        <v>526</v>
      </c>
      <c r="AV285" s="5" t="s">
        <v>1041</v>
      </c>
      <c r="AW285" s="5"/>
      <c r="AX285" s="5" t="e">
        <f>VLOOKUP(Table1[[#This Row],[Name]],Table3[],1,FALSE)</f>
        <v>#N/A</v>
      </c>
      <c r="AY285" s="5"/>
    </row>
    <row r="286" spans="1:51" hidden="1" x14ac:dyDescent="0.2">
      <c r="A286" s="7" t="s">
        <v>200</v>
      </c>
      <c r="B286" s="1" t="s">
        <v>25</v>
      </c>
      <c r="C286" t="s">
        <v>30</v>
      </c>
      <c r="D286">
        <v>27</v>
      </c>
      <c r="E286">
        <v>18</v>
      </c>
      <c r="F286">
        <v>4</v>
      </c>
      <c r="G286">
        <v>4</v>
      </c>
      <c r="H286">
        <v>5</v>
      </c>
      <c r="I286">
        <v>4</v>
      </c>
      <c r="J286">
        <v>3</v>
      </c>
      <c r="K286" t="s">
        <v>513</v>
      </c>
      <c r="L286" t="str">
        <f>VLOOKUP(Table1[[#This Row],[Competence1]],[1]!Table3[#Data],2,FALSE)</f>
        <v>Psy</v>
      </c>
      <c r="M286" t="str">
        <f>VLOOKUP(Table1[[#This Row],[Competence1]],[1]!Table3[#Data],3,FALSE)</f>
        <v>Special</v>
      </c>
      <c r="N286" s="1">
        <f>VLOOKUP(Table1[[#This Row],[Competence1]],[1]!Table3[#Data],4,FALSE)</f>
        <v>5</v>
      </c>
      <c r="O286">
        <f>VLOOKUP(Table1[[#This Row],[Competence1]],[1]!Table3[#Data],5,FALSE)</f>
        <v>6</v>
      </c>
      <c r="P286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286" t="s">
        <v>502</v>
      </c>
      <c r="R286" t="e">
        <f>VLOOKUP(Table1[[#This Row],[Competence2]],[1]!Table3[#Data],2,FALSE)</f>
        <v>#N/A</v>
      </c>
      <c r="S286" t="e">
        <f>VLOOKUP(Table1[[#This Row],[Competence2]],[1]!Table3[#Data],3,FALSE)</f>
        <v>#N/A</v>
      </c>
      <c r="T286" t="e">
        <f>VLOOKUP(Table1[[#This Row],[Competence2]],[1]!Table3[#Data],4,FALSE)</f>
        <v>#N/A</v>
      </c>
      <c r="U286" t="e">
        <f>VLOOKUP(Table1[[#This Row],[Competence2]],[1]!Table3[#Data],5,FALSE)</f>
        <v>#N/A</v>
      </c>
      <c r="V286" s="5" t="e">
        <f>VLOOKUP(Table1[[#This Row],[Competence2]],[1]!Table3[#Data],6,FALSE)</f>
        <v>#N/A</v>
      </c>
      <c r="W286" t="s">
        <v>775</v>
      </c>
      <c r="X286" s="2">
        <v>1</v>
      </c>
      <c r="Y286" s="3" t="s">
        <v>1337</v>
      </c>
      <c r="Z286" s="2">
        <v>1</v>
      </c>
      <c r="AA286" s="2">
        <v>1</v>
      </c>
      <c r="AB286" s="2">
        <v>2</v>
      </c>
      <c r="AC286" s="2">
        <v>1</v>
      </c>
      <c r="AD286" s="2">
        <v>1</v>
      </c>
      <c r="AE286" s="2">
        <v>2</v>
      </c>
      <c r="AF286" s="3">
        <v>1</v>
      </c>
      <c r="AG286" s="2">
        <v>1</v>
      </c>
      <c r="AH286" s="3" t="s">
        <v>1336</v>
      </c>
      <c r="AI286" s="2">
        <v>1</v>
      </c>
      <c r="AJ286" s="3" t="s">
        <v>1336</v>
      </c>
      <c r="AK286" s="3">
        <v>2</v>
      </c>
      <c r="AL286" s="2">
        <v>0</v>
      </c>
      <c r="AM286" s="2">
        <v>2</v>
      </c>
      <c r="AN286" s="3">
        <v>2</v>
      </c>
      <c r="AO286" s="2">
        <v>1</v>
      </c>
      <c r="AP286" s="4" t="str">
        <f>IF(Table1[[#This Row],[Competence2]]="Empty","1-6","1-3")</f>
        <v>1-3</v>
      </c>
      <c r="AQ286" s="4" t="str">
        <f>IF(Table1[[#This Row],[Competence2]]="Empty","","4-6")</f>
        <v>4-6</v>
      </c>
      <c r="AR286" s="22" t="s">
        <v>2073</v>
      </c>
      <c r="AS286" s="5" t="s">
        <v>201</v>
      </c>
      <c r="AT286" s="5" t="s">
        <v>1784</v>
      </c>
      <c r="AU286" s="5">
        <v>527</v>
      </c>
      <c r="AV286" s="5" t="s">
        <v>1025</v>
      </c>
      <c r="AW286" s="5"/>
      <c r="AX286" s="5" t="e">
        <f>VLOOKUP(Table1[[#This Row],[Name]],Table3[],1,FALSE)</f>
        <v>#N/A</v>
      </c>
      <c r="AY286" s="5"/>
    </row>
    <row r="287" spans="1:51" hidden="1" x14ac:dyDescent="0.2">
      <c r="A287" s="7" t="s">
        <v>201</v>
      </c>
      <c r="B287" s="1" t="s">
        <v>25</v>
      </c>
      <c r="C287" t="s">
        <v>30</v>
      </c>
      <c r="D287">
        <v>33</v>
      </c>
      <c r="E287">
        <v>28</v>
      </c>
      <c r="F287">
        <v>5</v>
      </c>
      <c r="G287">
        <v>5</v>
      </c>
      <c r="H287">
        <v>7</v>
      </c>
      <c r="I287">
        <v>5</v>
      </c>
      <c r="J287">
        <v>0</v>
      </c>
      <c r="K287" t="s">
        <v>513</v>
      </c>
      <c r="L287" t="str">
        <f>VLOOKUP(Table1[[#This Row],[Competence1]],[1]!Table3[#Data],2,FALSE)</f>
        <v>Psy</v>
      </c>
      <c r="M287" t="str">
        <f>VLOOKUP(Table1[[#This Row],[Competence1]],[1]!Table3[#Data],3,FALSE)</f>
        <v>Special</v>
      </c>
      <c r="N287" s="1">
        <f>VLOOKUP(Table1[[#This Row],[Competence1]],[1]!Table3[#Data],4,FALSE)</f>
        <v>5</v>
      </c>
      <c r="O287">
        <f>VLOOKUP(Table1[[#This Row],[Competence1]],[1]!Table3[#Data],5,FALSE)</f>
        <v>6</v>
      </c>
      <c r="P287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287" t="s">
        <v>502</v>
      </c>
      <c r="R287" t="e">
        <f>VLOOKUP(Table1[[#This Row],[Competence2]],[1]!Table3[#Data],2,FALSE)</f>
        <v>#N/A</v>
      </c>
      <c r="S287" t="e">
        <f>VLOOKUP(Table1[[#This Row],[Competence2]],[1]!Table3[#Data],3,FALSE)</f>
        <v>#N/A</v>
      </c>
      <c r="T287" t="e">
        <f>VLOOKUP(Table1[[#This Row],[Competence2]],[1]!Table3[#Data],4,FALSE)</f>
        <v>#N/A</v>
      </c>
      <c r="U287" t="e">
        <f>VLOOKUP(Table1[[#This Row],[Competence2]],[1]!Table3[#Data],5,FALSE)</f>
        <v>#N/A</v>
      </c>
      <c r="V287" s="5" t="e">
        <f>VLOOKUP(Table1[[#This Row],[Competence2]],[1]!Table3[#Data],6,FALSE)</f>
        <v>#N/A</v>
      </c>
      <c r="W287" t="s">
        <v>776</v>
      </c>
      <c r="X287" s="2">
        <v>1</v>
      </c>
      <c r="Y287" s="3" t="s">
        <v>1337</v>
      </c>
      <c r="Z287" s="2">
        <v>1</v>
      </c>
      <c r="AA287" s="2">
        <v>1</v>
      </c>
      <c r="AB287" s="2">
        <v>2</v>
      </c>
      <c r="AC287" s="3">
        <v>1</v>
      </c>
      <c r="AD287" s="2">
        <v>1</v>
      </c>
      <c r="AE287" s="2">
        <v>2</v>
      </c>
      <c r="AF287" s="3">
        <v>1</v>
      </c>
      <c r="AG287" s="2">
        <v>1</v>
      </c>
      <c r="AH287" s="3" t="s">
        <v>1336</v>
      </c>
      <c r="AI287" s="3">
        <v>1</v>
      </c>
      <c r="AJ287" s="3" t="s">
        <v>1336</v>
      </c>
      <c r="AK287" s="3">
        <v>2</v>
      </c>
      <c r="AL287" s="2">
        <v>0</v>
      </c>
      <c r="AM287" s="2">
        <v>2</v>
      </c>
      <c r="AN287" s="3">
        <v>2</v>
      </c>
      <c r="AO287" s="2">
        <v>1</v>
      </c>
      <c r="AP287" s="4" t="str">
        <f>IF(Table1[[#This Row],[Competence2]]="Empty","1-6","1-3")</f>
        <v>1-3</v>
      </c>
      <c r="AQ287" s="4" t="str">
        <f>IF(Table1[[#This Row],[Competence2]]="Empty","","4-6")</f>
        <v>4-6</v>
      </c>
      <c r="AR287" s="22" t="s">
        <v>2073</v>
      </c>
      <c r="AS287" s="5" t="s">
        <v>192</v>
      </c>
      <c r="AT287" s="5" t="s">
        <v>1785</v>
      </c>
      <c r="AU287" s="5">
        <v>528</v>
      </c>
      <c r="AV287" s="5" t="s">
        <v>1025</v>
      </c>
      <c r="AW287" s="5"/>
      <c r="AX287" s="5" t="e">
        <f>VLOOKUP(Table1[[#This Row],[Name]],Table3[],1,FALSE)</f>
        <v>#N/A</v>
      </c>
      <c r="AY287" s="5"/>
    </row>
    <row r="288" spans="1:51" hidden="1" x14ac:dyDescent="0.2">
      <c r="A288" s="7" t="s">
        <v>192</v>
      </c>
      <c r="B288" s="1" t="s">
        <v>70</v>
      </c>
      <c r="C288" t="s">
        <v>70</v>
      </c>
      <c r="D288">
        <v>30</v>
      </c>
      <c r="E288">
        <v>17</v>
      </c>
      <c r="F288">
        <v>8</v>
      </c>
      <c r="G288">
        <v>4</v>
      </c>
      <c r="H288">
        <v>3</v>
      </c>
      <c r="I288">
        <v>4</v>
      </c>
      <c r="J288">
        <v>2</v>
      </c>
      <c r="K288" t="s">
        <v>456</v>
      </c>
      <c r="L288" t="str">
        <f>VLOOKUP(Table1[[#This Row],[Competence1]],[1]!Table3[#Data],2,FALSE)</f>
        <v>Normal</v>
      </c>
      <c r="M288" t="str">
        <f>VLOOKUP(Table1[[#This Row],[Competence1]],[1]!Table3[#Data],3,FALSE)</f>
        <v>Physique</v>
      </c>
      <c r="N288" s="1">
        <f>VLOOKUP(Table1[[#This Row],[Competence1]],[1]!Table3[#Data],4,FALSE)</f>
        <v>4</v>
      </c>
      <c r="O288">
        <f>VLOOKUP(Table1[[#This Row],[Competence1]],[1]!Table3[#Data],5,FALSE)</f>
        <v>6</v>
      </c>
      <c r="P288" s="5" t="str">
        <f>VLOOKUP(Table1[[#This Row],[Competence1]],[1]!Table3[#Data],6,FALSE)</f>
        <v>Lacère l'ennemi avec des griffes acérées pour lui infliger des dégâts.</v>
      </c>
      <c r="Q288" t="s">
        <v>465</v>
      </c>
      <c r="R288" t="str">
        <f>VLOOKUP(Table1[[#This Row],[Competence2]],[1]!Table3[#Data],2,FALSE)</f>
        <v>Sol</v>
      </c>
      <c r="S288" t="str">
        <f>VLOOKUP(Table1[[#This Row],[Competence2]],[1]!Table3[#Data],3,FALSE)</f>
        <v>Statut</v>
      </c>
      <c r="T288">
        <f>VLOOKUP(Table1[[#This Row],[Competence2]],[1]!Table3[#Data],4,FALSE)</f>
        <v>0</v>
      </c>
      <c r="U288">
        <f>VLOOKUP(Table1[[#This Row],[Competence2]],[1]!Table3[#Data],5,FALSE)</f>
        <v>0</v>
      </c>
      <c r="V288" s="5" t="str">
        <f>VLOOKUP(Table1[[#This Row],[Competence2]],[1]!Table3[#Data],6,FALSE)</f>
        <v>Asperge les alentours de boue. Affaiblit la puissance des attaques de type Électrik de 50% pendant cinq tours.</v>
      </c>
      <c r="W288" t="s">
        <v>767</v>
      </c>
      <c r="X288" s="2">
        <v>1</v>
      </c>
      <c r="Y288" s="3">
        <v>1</v>
      </c>
      <c r="Z288" s="2">
        <v>1</v>
      </c>
      <c r="AA288" s="3">
        <v>2</v>
      </c>
      <c r="AB288" s="3">
        <v>0</v>
      </c>
      <c r="AC288" s="2">
        <v>1</v>
      </c>
      <c r="AD288" s="2">
        <v>1</v>
      </c>
      <c r="AE288" s="2">
        <v>2</v>
      </c>
      <c r="AF288" s="2">
        <v>1</v>
      </c>
      <c r="AG288" s="2">
        <v>1</v>
      </c>
      <c r="AH288" s="3">
        <v>2</v>
      </c>
      <c r="AI288" s="3" t="s">
        <v>1336</v>
      </c>
      <c r="AJ288" s="2">
        <v>1</v>
      </c>
      <c r="AK288" s="3" t="s">
        <v>1336</v>
      </c>
      <c r="AL288" s="3">
        <v>1</v>
      </c>
      <c r="AM288" s="2">
        <v>1</v>
      </c>
      <c r="AN288" s="3">
        <v>1</v>
      </c>
      <c r="AO288" s="2">
        <v>1</v>
      </c>
      <c r="AP288" s="4" t="str">
        <f>IF(Table1[[#This Row],[Competence2]]="Empty","1-6","1-3")</f>
        <v>1-3</v>
      </c>
      <c r="AQ288" s="4" t="str">
        <f>IF(Table1[[#This Row],[Competence2]]="Empty","","4-6")</f>
        <v>4-6</v>
      </c>
      <c r="AR288" s="22" t="s">
        <v>2073</v>
      </c>
      <c r="AS288" t="s">
        <v>193</v>
      </c>
      <c r="AT288" s="5" t="s">
        <v>1786</v>
      </c>
      <c r="AU288" s="5">
        <v>529</v>
      </c>
      <c r="AV288" s="5" t="s">
        <v>1021</v>
      </c>
      <c r="AW288" s="5"/>
      <c r="AX288" s="5" t="e">
        <f>VLOOKUP(Table1[[#This Row],[Name]],Table3[],1,FALSE)</f>
        <v>#N/A</v>
      </c>
      <c r="AY288" s="5"/>
    </row>
    <row r="289" spans="1:51" hidden="1" x14ac:dyDescent="0.2">
      <c r="A289" s="7" t="s">
        <v>193</v>
      </c>
      <c r="B289" s="1" t="s">
        <v>41</v>
      </c>
      <c r="C289" t="s">
        <v>70</v>
      </c>
      <c r="D289">
        <v>55</v>
      </c>
      <c r="E289">
        <v>22</v>
      </c>
      <c r="F289">
        <v>13</v>
      </c>
      <c r="G289">
        <v>6</v>
      </c>
      <c r="H289">
        <v>5</v>
      </c>
      <c r="I289">
        <v>6</v>
      </c>
      <c r="J289">
        <v>1</v>
      </c>
      <c r="K289" t="s">
        <v>1350</v>
      </c>
      <c r="L289" t="str">
        <f>VLOOKUP(Table1[[#This Row],[Competence1]],[1]!Table3[#Data],2,FALSE)</f>
        <v>Normal</v>
      </c>
      <c r="M289" t="str">
        <f>VLOOKUP(Table1[[#This Row],[Competence1]],[1]!Table3[#Data],3,FALSE)</f>
        <v>Physique</v>
      </c>
      <c r="N289" s="1">
        <f>VLOOKUP(Table1[[#This Row],[Competence1]],[1]!Table3[#Data],4,FALSE)</f>
        <v>0</v>
      </c>
      <c r="O289">
        <f>VLOOKUP(Table1[[#This Row],[Competence1]],[1]!Table3[#Data],5,FALSE)</f>
        <v>0</v>
      </c>
      <c r="P289" s="5" t="str">
        <f>VLOOKUP(Table1[[#This Row],[Competence1]],[1]!Table3[#Data],6,FALSE)</f>
        <v>Si l'attaque reussie, elle met KO l'adversaire. La Precision augmente de 1 par niveau.</v>
      </c>
      <c r="Q289" t="s">
        <v>533</v>
      </c>
      <c r="R289" t="str">
        <f>VLOOKUP(Table1[[#This Row],[Competence2]],[1]!Table3[#Data],2,FALSE)</f>
        <v>Sol</v>
      </c>
      <c r="S289" t="str">
        <f>VLOOKUP(Table1[[#This Row],[Competence2]],[1]!Table3[#Data],3,FALSE)</f>
        <v>Statut</v>
      </c>
      <c r="T289">
        <f>VLOOKUP(Table1[[#This Row],[Competence2]],[1]!Table3[#Data],4,FALSE)</f>
        <v>0</v>
      </c>
      <c r="U289">
        <f>VLOOKUP(Table1[[#This Row],[Competence2]],[1]!Table3[#Data],5,FALSE)</f>
        <v>0</v>
      </c>
      <c r="V289" s="5" t="str">
        <f>VLOOKUP(Table1[[#This Row],[Competence2]],[1]!Table3[#Data],6,FALSE)</f>
        <v>Laboure le sol et le rend plus fertile. Augmente l'Attaque et l'Attaque Spéciale des Pokémon de type Plante de 1 niveau.</v>
      </c>
      <c r="W289" t="s">
        <v>768</v>
      </c>
      <c r="X289" s="3" t="s">
        <v>1336</v>
      </c>
      <c r="Y289" s="3">
        <v>2</v>
      </c>
      <c r="Z289" s="3" t="s">
        <v>1336</v>
      </c>
      <c r="AA289" s="3">
        <v>2</v>
      </c>
      <c r="AB289" s="3">
        <v>0</v>
      </c>
      <c r="AC289" s="3" t="s">
        <v>1336</v>
      </c>
      <c r="AD289" s="3">
        <v>2</v>
      </c>
      <c r="AE289" s="2">
        <v>1</v>
      </c>
      <c r="AF289" s="3" t="s">
        <v>1336</v>
      </c>
      <c r="AG289" s="3" t="s">
        <v>1336</v>
      </c>
      <c r="AH289" s="3">
        <v>1</v>
      </c>
      <c r="AI289" s="3">
        <v>0</v>
      </c>
      <c r="AJ289" s="3" t="s">
        <v>1336</v>
      </c>
      <c r="AK289" s="3" t="s">
        <v>1337</v>
      </c>
      <c r="AL289" s="3">
        <v>2</v>
      </c>
      <c r="AM289" s="2">
        <v>1</v>
      </c>
      <c r="AN289" s="3">
        <v>1</v>
      </c>
      <c r="AO289" s="3" t="s">
        <v>1336</v>
      </c>
      <c r="AP289" s="4" t="str">
        <f>IF(Table1[[#This Row],[Competence2]]="Empty","1-6","1-3")</f>
        <v>1-3</v>
      </c>
      <c r="AQ289" s="4" t="str">
        <f>IF(Table1[[#This Row],[Competence2]]="Empty","","4-6")</f>
        <v>4-6</v>
      </c>
      <c r="AR289" s="22" t="s">
        <v>2073</v>
      </c>
      <c r="AS289" s="5" t="e">
        <v>#N/A</v>
      </c>
      <c r="AT289" s="5" t="s">
        <v>1787</v>
      </c>
      <c r="AU289" s="5">
        <v>530</v>
      </c>
      <c r="AV289" s="5" t="s">
        <v>1043</v>
      </c>
      <c r="AW289" s="5"/>
      <c r="AX289" s="5" t="e">
        <f>VLOOKUP(Table1[[#This Row],[Name]],Table3[],1,FALSE)</f>
        <v>#N/A</v>
      </c>
      <c r="AY289" s="5"/>
    </row>
    <row r="290" spans="1:51" hidden="1" x14ac:dyDescent="0.2">
      <c r="A290" s="7" t="s">
        <v>197</v>
      </c>
      <c r="B290" s="1" t="s">
        <v>119</v>
      </c>
      <c r="C290" t="s">
        <v>119</v>
      </c>
      <c r="D290">
        <v>37</v>
      </c>
      <c r="E290">
        <v>8</v>
      </c>
      <c r="F290">
        <v>8</v>
      </c>
      <c r="G290">
        <v>5</v>
      </c>
      <c r="H290">
        <v>2</v>
      </c>
      <c r="I290">
        <v>3</v>
      </c>
      <c r="J290">
        <v>3</v>
      </c>
      <c r="K290" t="s">
        <v>1369</v>
      </c>
      <c r="L290" t="str">
        <f>VLOOKUP(Table1[[#This Row],[Competence1]],[1]!Table3[#Data],2,FALSE)</f>
        <v>Normal</v>
      </c>
      <c r="M290" t="str">
        <f>VLOOKUP(Table1[[#This Row],[Competence1]],[1]!Table3[#Data],3,FALSE)</f>
        <v>Physique</v>
      </c>
      <c r="N290" s="1">
        <f>VLOOKUP(Table1[[#This Row],[Competence1]],[1]!Table3[#Data],4,FALSE)</f>
        <v>4</v>
      </c>
      <c r="O290">
        <f>VLOOKUP(Table1[[#This Row],[Competence1]],[1]!Table3[#Data],5,FALSE)</f>
        <v>6</v>
      </c>
      <c r="P290" s="5" t="str">
        <f>VLOOKUP(Table1[[#This Row],[Competence1]],[1]!Table3[#Data],6,FALSE)</f>
        <v>Écrase l'ennemi avec les pattes avant ou la queue, par exemple.</v>
      </c>
      <c r="Q290" t="s">
        <v>1346</v>
      </c>
      <c r="R290" t="str">
        <f>VLOOKUP(Table1[[#This Row],[Competence2]],[1]!Table3[#Data],2,FALSE)</f>
        <v>Normal</v>
      </c>
      <c r="S290" t="str">
        <f>VLOOKUP(Table1[[#This Row],[Competence2]],[1]!Table3[#Data],3,FALSE)</f>
        <v>Statut</v>
      </c>
      <c r="T290">
        <f>VLOOKUP(Table1[[#This Row],[Competence2]],[1]!Table3[#Data],4,FALSE)</f>
        <v>0</v>
      </c>
      <c r="U290">
        <f>VLOOKUP(Table1[[#This Row],[Competence2]],[1]!Table3[#Data],5,FALSE)</f>
        <v>6</v>
      </c>
      <c r="V290" s="5" t="str">
        <f>VLOOKUP(Table1[[#This Row],[Competence2]],[1]!Table3[#Data],6,FALSE)</f>
        <v>Le lanceur fait les gros yeux à l'ennemi pour l'intimider et baisser sa Défense de 1 niveau.</v>
      </c>
      <c r="W290" t="s">
        <v>772</v>
      </c>
      <c r="X290" s="3">
        <v>1</v>
      </c>
      <c r="Y290" s="2">
        <v>1</v>
      </c>
      <c r="Z290" s="2">
        <v>1</v>
      </c>
      <c r="AA290" s="3">
        <v>1</v>
      </c>
      <c r="AB290" s="2">
        <v>1</v>
      </c>
      <c r="AC290" s="2">
        <v>2</v>
      </c>
      <c r="AD290" s="3">
        <v>1</v>
      </c>
      <c r="AE290" s="3">
        <v>1</v>
      </c>
      <c r="AF290" s="3" t="s">
        <v>1336</v>
      </c>
      <c r="AG290" s="2">
        <v>1</v>
      </c>
      <c r="AH290" s="2">
        <v>1</v>
      </c>
      <c r="AI290" s="2">
        <v>1</v>
      </c>
      <c r="AJ290" s="2">
        <v>2</v>
      </c>
      <c r="AK290" s="3" t="s">
        <v>1336</v>
      </c>
      <c r="AL290" s="2">
        <v>1</v>
      </c>
      <c r="AM290" s="2">
        <v>1</v>
      </c>
      <c r="AN290" s="3" t="s">
        <v>1336</v>
      </c>
      <c r="AO290" s="2">
        <v>2</v>
      </c>
      <c r="AP290" s="4" t="str">
        <f>IF(Table1[[#This Row],[Competence2]]="Empty","1-6","1-3")</f>
        <v>1-3</v>
      </c>
      <c r="AQ290" s="4" t="str">
        <f>IF(Table1[[#This Row],[Competence2]]="Empty","","4-6")</f>
        <v>4-6</v>
      </c>
      <c r="AR290" s="22" t="s">
        <v>2073</v>
      </c>
      <c r="AS290" t="s">
        <v>198</v>
      </c>
      <c r="AT290" s="5" t="s">
        <v>1788</v>
      </c>
      <c r="AU290" s="5">
        <v>532</v>
      </c>
      <c r="AV290" s="5" t="s">
        <v>1031</v>
      </c>
      <c r="AW290" s="5"/>
      <c r="AX290" s="5" t="e">
        <f>VLOOKUP(Table1[[#This Row],[Name]],Table3[],1,FALSE)</f>
        <v>#N/A</v>
      </c>
      <c r="AY290" s="5"/>
    </row>
    <row r="291" spans="1:51" hidden="1" x14ac:dyDescent="0.2">
      <c r="A291" s="7" t="s">
        <v>198</v>
      </c>
      <c r="B291" s="1" t="s">
        <v>119</v>
      </c>
      <c r="C291" t="s">
        <v>119</v>
      </c>
      <c r="D291">
        <v>42</v>
      </c>
      <c r="E291">
        <v>10</v>
      </c>
      <c r="F291">
        <v>10</v>
      </c>
      <c r="G291">
        <v>8</v>
      </c>
      <c r="H291">
        <v>4</v>
      </c>
      <c r="I291">
        <v>5</v>
      </c>
      <c r="J291">
        <v>1</v>
      </c>
      <c r="K291" t="s">
        <v>1369</v>
      </c>
      <c r="L291" t="str">
        <f>VLOOKUP(Table1[[#This Row],[Competence1]],[1]!Table3[#Data],2,FALSE)</f>
        <v>Normal</v>
      </c>
      <c r="M291" t="str">
        <f>VLOOKUP(Table1[[#This Row],[Competence1]],[1]!Table3[#Data],3,FALSE)</f>
        <v>Physique</v>
      </c>
      <c r="N291" s="1">
        <f>VLOOKUP(Table1[[#This Row],[Competence1]],[1]!Table3[#Data],4,FALSE)</f>
        <v>4</v>
      </c>
      <c r="O291">
        <f>VLOOKUP(Table1[[#This Row],[Competence1]],[1]!Table3[#Data],5,FALSE)</f>
        <v>6</v>
      </c>
      <c r="P291" s="5" t="str">
        <f>VLOOKUP(Table1[[#This Row],[Competence1]],[1]!Table3[#Data],6,FALSE)</f>
        <v>Écrase l'ennemi avec les pattes avant ou la queue, par exemple.</v>
      </c>
      <c r="Q291" t="s">
        <v>1346</v>
      </c>
      <c r="R291" t="str">
        <f>VLOOKUP(Table1[[#This Row],[Competence2]],[1]!Table3[#Data],2,FALSE)</f>
        <v>Normal</v>
      </c>
      <c r="S291" t="str">
        <f>VLOOKUP(Table1[[#This Row],[Competence2]],[1]!Table3[#Data],3,FALSE)</f>
        <v>Statut</v>
      </c>
      <c r="T291">
        <f>VLOOKUP(Table1[[#This Row],[Competence2]],[1]!Table3[#Data],4,FALSE)</f>
        <v>0</v>
      </c>
      <c r="U291">
        <f>VLOOKUP(Table1[[#This Row],[Competence2]],[1]!Table3[#Data],5,FALSE)</f>
        <v>6</v>
      </c>
      <c r="V291" s="5" t="str">
        <f>VLOOKUP(Table1[[#This Row],[Competence2]],[1]!Table3[#Data],6,FALSE)</f>
        <v>Le lanceur fait les gros yeux à l'ennemi pour l'intimider et baisser sa Défense de 1 niveau.</v>
      </c>
      <c r="W291" t="s">
        <v>773</v>
      </c>
      <c r="X291" s="3">
        <v>1</v>
      </c>
      <c r="Y291" s="2">
        <v>1</v>
      </c>
      <c r="Z291" s="2">
        <v>1</v>
      </c>
      <c r="AA291" s="2">
        <v>1</v>
      </c>
      <c r="AB291" s="2">
        <v>1</v>
      </c>
      <c r="AC291" s="3">
        <v>2</v>
      </c>
      <c r="AD291" s="3">
        <v>1</v>
      </c>
      <c r="AE291" s="3">
        <v>1</v>
      </c>
      <c r="AF291" s="3" t="s">
        <v>1336</v>
      </c>
      <c r="AG291" s="2">
        <v>1</v>
      </c>
      <c r="AH291" s="3">
        <v>1</v>
      </c>
      <c r="AI291" s="2">
        <v>1</v>
      </c>
      <c r="AJ291" s="2">
        <v>2</v>
      </c>
      <c r="AK291" s="3" t="s">
        <v>1336</v>
      </c>
      <c r="AL291" s="2">
        <v>1</v>
      </c>
      <c r="AM291" s="2">
        <v>1</v>
      </c>
      <c r="AN291" s="3" t="s">
        <v>1336</v>
      </c>
      <c r="AO291" s="2">
        <v>2</v>
      </c>
      <c r="AP291" s="4" t="str">
        <f>IF(Table1[[#This Row],[Competence2]]="Empty","1-6","1-3")</f>
        <v>1-3</v>
      </c>
      <c r="AQ291" s="4" t="str">
        <f>IF(Table1[[#This Row],[Competence2]]="Empty","","4-6")</f>
        <v>4-6</v>
      </c>
      <c r="AR291" s="22" t="s">
        <v>2073</v>
      </c>
      <c r="AS291" t="s">
        <v>199</v>
      </c>
      <c r="AT291" s="5" t="s">
        <v>1789</v>
      </c>
      <c r="AU291" s="5">
        <v>533</v>
      </c>
      <c r="AV291" s="5" t="s">
        <v>1031</v>
      </c>
      <c r="AW291" s="5"/>
      <c r="AX291" s="5" t="e">
        <f>VLOOKUP(Table1[[#This Row],[Name]],Table3[],1,FALSE)</f>
        <v>#N/A</v>
      </c>
      <c r="AY291" s="5"/>
    </row>
    <row r="292" spans="1:51" hidden="1" x14ac:dyDescent="0.2">
      <c r="A292" s="7" t="s">
        <v>199</v>
      </c>
      <c r="B292" s="1" t="s">
        <v>119</v>
      </c>
      <c r="C292" t="s">
        <v>119</v>
      </c>
      <c r="D292">
        <v>52</v>
      </c>
      <c r="E292">
        <v>11</v>
      </c>
      <c r="F292">
        <v>14</v>
      </c>
      <c r="G292">
        <v>9</v>
      </c>
      <c r="H292">
        <v>5</v>
      </c>
      <c r="I292">
        <v>6</v>
      </c>
      <c r="J292">
        <v>0</v>
      </c>
      <c r="K292" t="s">
        <v>1369</v>
      </c>
      <c r="L292" t="str">
        <f>VLOOKUP(Table1[[#This Row],[Competence1]],[1]!Table3[#Data],2,FALSE)</f>
        <v>Normal</v>
      </c>
      <c r="M292" t="str">
        <f>VLOOKUP(Table1[[#This Row],[Competence1]],[1]!Table3[#Data],3,FALSE)</f>
        <v>Physique</v>
      </c>
      <c r="N292" s="1">
        <f>VLOOKUP(Table1[[#This Row],[Competence1]],[1]!Table3[#Data],4,FALSE)</f>
        <v>4</v>
      </c>
      <c r="O292">
        <f>VLOOKUP(Table1[[#This Row],[Competence1]],[1]!Table3[#Data],5,FALSE)</f>
        <v>6</v>
      </c>
      <c r="P292" s="5" t="str">
        <f>VLOOKUP(Table1[[#This Row],[Competence1]],[1]!Table3[#Data],6,FALSE)</f>
        <v>Écrase l'ennemi avec les pattes avant ou la queue, par exemple.</v>
      </c>
      <c r="Q292" t="s">
        <v>1346</v>
      </c>
      <c r="R292" t="str">
        <f>VLOOKUP(Table1[[#This Row],[Competence2]],[1]!Table3[#Data],2,FALSE)</f>
        <v>Normal</v>
      </c>
      <c r="S292" t="str">
        <f>VLOOKUP(Table1[[#This Row],[Competence2]],[1]!Table3[#Data],3,FALSE)</f>
        <v>Statut</v>
      </c>
      <c r="T292">
        <f>VLOOKUP(Table1[[#This Row],[Competence2]],[1]!Table3[#Data],4,FALSE)</f>
        <v>0</v>
      </c>
      <c r="U292">
        <f>VLOOKUP(Table1[[#This Row],[Competence2]],[1]!Table3[#Data],5,FALSE)</f>
        <v>6</v>
      </c>
      <c r="V292" s="5" t="str">
        <f>VLOOKUP(Table1[[#This Row],[Competence2]],[1]!Table3[#Data],6,FALSE)</f>
        <v>Le lanceur fait les gros yeux à l'ennemi pour l'intimider et baisser sa Défense de 1 niveau.</v>
      </c>
      <c r="W292" t="s">
        <v>774</v>
      </c>
      <c r="X292" s="2">
        <v>1</v>
      </c>
      <c r="Y292" s="2">
        <v>1</v>
      </c>
      <c r="Z292" s="2">
        <v>1</v>
      </c>
      <c r="AA292" s="2">
        <v>1</v>
      </c>
      <c r="AB292" s="2">
        <v>1</v>
      </c>
      <c r="AC292" s="2">
        <v>2</v>
      </c>
      <c r="AD292" s="3">
        <v>1</v>
      </c>
      <c r="AE292" s="3">
        <v>1</v>
      </c>
      <c r="AF292" s="3" t="s">
        <v>1336</v>
      </c>
      <c r="AG292" s="3">
        <v>1</v>
      </c>
      <c r="AH292" s="2">
        <v>1</v>
      </c>
      <c r="AI292" s="3">
        <v>1</v>
      </c>
      <c r="AJ292" s="2">
        <v>2</v>
      </c>
      <c r="AK292" s="3" t="s">
        <v>1336</v>
      </c>
      <c r="AL292" s="2">
        <v>1</v>
      </c>
      <c r="AM292" s="2">
        <v>1</v>
      </c>
      <c r="AN292" s="3" t="s">
        <v>1336</v>
      </c>
      <c r="AO292" s="3">
        <v>2</v>
      </c>
      <c r="AP292" s="4" t="str">
        <f>IF(Table1[[#This Row],[Competence2]]="Empty","1-6","1-3")</f>
        <v>1-3</v>
      </c>
      <c r="AQ292" s="4" t="str">
        <f>IF(Table1[[#This Row],[Competence2]]="Empty","","4-6")</f>
        <v>4-6</v>
      </c>
      <c r="AR292" s="22" t="s">
        <v>2073</v>
      </c>
      <c r="AS292" t="s">
        <v>158</v>
      </c>
      <c r="AT292" s="5" t="s">
        <v>1790</v>
      </c>
      <c r="AU292" s="5">
        <v>534</v>
      </c>
      <c r="AV292" s="5" t="s">
        <v>1031</v>
      </c>
      <c r="AW292" s="5"/>
      <c r="AX292" s="5" t="e">
        <f>VLOOKUP(Table1[[#This Row],[Name]],Table3[],1,FALSE)</f>
        <v>#N/A</v>
      </c>
      <c r="AY292" s="5"/>
    </row>
    <row r="293" spans="1:51" hidden="1" x14ac:dyDescent="0.2">
      <c r="A293" s="7" t="s">
        <v>158</v>
      </c>
      <c r="B293" s="1" t="s">
        <v>19</v>
      </c>
      <c r="C293" t="s">
        <v>19</v>
      </c>
      <c r="D293">
        <v>25</v>
      </c>
      <c r="E293">
        <v>16</v>
      </c>
      <c r="F293">
        <v>5</v>
      </c>
      <c r="G293">
        <v>4</v>
      </c>
      <c r="H293">
        <v>5</v>
      </c>
      <c r="I293">
        <v>4</v>
      </c>
      <c r="J293">
        <v>5</v>
      </c>
      <c r="K293" t="s">
        <v>1377</v>
      </c>
      <c r="L293" t="e">
        <f>VLOOKUP(Table1[[#This Row],[Competence1]],[1]!Table3[#Data],2,FALSE)</f>
        <v>#N/A</v>
      </c>
      <c r="M293" t="e">
        <f>VLOOKUP(Table1[[#This Row],[Competence1]],[1]!Table3[#Data],3,FALSE)</f>
        <v>#N/A</v>
      </c>
      <c r="N293" s="1" t="e">
        <f>VLOOKUP(Table1[[#This Row],[Competence1]],[1]!Table3[#Data],4,FALSE)</f>
        <v>#N/A</v>
      </c>
      <c r="O293" t="e">
        <f>VLOOKUP(Table1[[#This Row],[Competence1]],[1]!Table3[#Data],5,FALSE)</f>
        <v>#N/A</v>
      </c>
      <c r="P293" s="5" t="e">
        <f>VLOOKUP(Table1[[#This Row],[Competence1]],[1]!Table3[#Data],6,FALSE)</f>
        <v>#N/A</v>
      </c>
      <c r="Q293" t="s">
        <v>542</v>
      </c>
      <c r="R293" t="str">
        <f>VLOOKUP(Table1[[#This Row],[Competence2]],[1]!Table3[#Data],2,FALSE)</f>
        <v>Normal</v>
      </c>
      <c r="S293" t="str">
        <f>VLOOKUP(Table1[[#This Row],[Competence2]],[1]!Table3[#Data],3,FALSE)</f>
        <v>Statut</v>
      </c>
      <c r="T293">
        <f>VLOOKUP(Table1[[#This Row],[Competence2]],[1]!Table3[#Data],4,FALSE)</f>
        <v>0</v>
      </c>
      <c r="U293">
        <f>VLOOKUP(Table1[[#This Row],[Competence2]],[1]!Table3[#Data],5,FALSE)</f>
        <v>6</v>
      </c>
      <c r="V293" s="5" t="str">
        <f>VLOOKUP(Table1[[#This Row],[Competence2]],[1]!Table3[#Data],6,FALSE)</f>
        <v>Le lanceur pousse un cri tout mimi pour tromper la vigilance de l'ennemi et baisser son Attaque de 1 niveau.</v>
      </c>
      <c r="W293" t="s">
        <v>733</v>
      </c>
      <c r="X293" s="3" t="s">
        <v>1336</v>
      </c>
      <c r="Y293" s="3">
        <v>1</v>
      </c>
      <c r="Z293" s="2">
        <v>1</v>
      </c>
      <c r="AA293" s="3" t="s">
        <v>1336</v>
      </c>
      <c r="AB293" s="3">
        <v>2</v>
      </c>
      <c r="AC293" s="2">
        <v>1</v>
      </c>
      <c r="AD293" s="3" t="s">
        <v>1336</v>
      </c>
      <c r="AE293" s="3" t="s">
        <v>1336</v>
      </c>
      <c r="AF293" s="2">
        <v>1</v>
      </c>
      <c r="AG293" s="2">
        <v>1</v>
      </c>
      <c r="AH293" s="3">
        <v>2</v>
      </c>
      <c r="AI293" s="2">
        <v>1</v>
      </c>
      <c r="AJ293" s="3">
        <v>1</v>
      </c>
      <c r="AK293" s="2">
        <v>1</v>
      </c>
      <c r="AL293" s="3">
        <v>1</v>
      </c>
      <c r="AM293" s="2">
        <v>1</v>
      </c>
      <c r="AN293" s="2">
        <v>1</v>
      </c>
      <c r="AO293" s="2">
        <v>1</v>
      </c>
      <c r="AP293" s="4" t="str">
        <f>IF(Table1[[#This Row],[Competence2]]="Empty","1-6","1-3")</f>
        <v>1-3</v>
      </c>
      <c r="AQ293" s="4" t="str">
        <f>IF(Table1[[#This Row],[Competence2]]="Empty","","4-6")</f>
        <v>4-6</v>
      </c>
      <c r="AR293" s="22" t="s">
        <v>2073</v>
      </c>
      <c r="AS293" s="5" t="s">
        <v>159</v>
      </c>
      <c r="AT293" s="5" t="s">
        <v>1791</v>
      </c>
      <c r="AU293" s="5">
        <v>535</v>
      </c>
      <c r="AV293" s="5" t="s">
        <v>1003</v>
      </c>
      <c r="AW293" s="5"/>
      <c r="AX293" s="5" t="e">
        <f>VLOOKUP(Table1[[#This Row],[Name]],Table3[],1,FALSE)</f>
        <v>#N/A</v>
      </c>
      <c r="AY293" s="5"/>
    </row>
    <row r="294" spans="1:51" hidden="1" x14ac:dyDescent="0.2">
      <c r="A294" s="7" t="s">
        <v>159</v>
      </c>
      <c r="B294" s="1" t="s">
        <v>19</v>
      </c>
      <c r="C294" t="s">
        <v>70</v>
      </c>
      <c r="D294">
        <v>37</v>
      </c>
      <c r="E294">
        <v>14</v>
      </c>
      <c r="F294">
        <v>6</v>
      </c>
      <c r="G294">
        <v>5</v>
      </c>
      <c r="H294">
        <v>6</v>
      </c>
      <c r="I294">
        <v>5</v>
      </c>
      <c r="J294">
        <v>2</v>
      </c>
      <c r="K294" t="s">
        <v>1377</v>
      </c>
      <c r="L294" t="e">
        <f>VLOOKUP(Table1[[#This Row],[Competence1]],[1]!Table3[#Data],2,FALSE)</f>
        <v>#N/A</v>
      </c>
      <c r="M294" t="e">
        <f>VLOOKUP(Table1[[#This Row],[Competence1]],[1]!Table3[#Data],3,FALSE)</f>
        <v>#N/A</v>
      </c>
      <c r="N294" s="1" t="e">
        <f>VLOOKUP(Table1[[#This Row],[Competence1]],[1]!Table3[#Data],4,FALSE)</f>
        <v>#N/A</v>
      </c>
      <c r="O294" t="e">
        <f>VLOOKUP(Table1[[#This Row],[Competence1]],[1]!Table3[#Data],5,FALSE)</f>
        <v>#N/A</v>
      </c>
      <c r="P294" s="5" t="e">
        <f>VLOOKUP(Table1[[#This Row],[Competence1]],[1]!Table3[#Data],6,FALSE)</f>
        <v>#N/A</v>
      </c>
      <c r="Q294" t="s">
        <v>542</v>
      </c>
      <c r="R294" t="str">
        <f>VLOOKUP(Table1[[#This Row],[Competence2]],[1]!Table3[#Data],2,FALSE)</f>
        <v>Normal</v>
      </c>
      <c r="S294" t="str">
        <f>VLOOKUP(Table1[[#This Row],[Competence2]],[1]!Table3[#Data],3,FALSE)</f>
        <v>Statut</v>
      </c>
      <c r="T294">
        <f>VLOOKUP(Table1[[#This Row],[Competence2]],[1]!Table3[#Data],4,FALSE)</f>
        <v>0</v>
      </c>
      <c r="U294">
        <f>VLOOKUP(Table1[[#This Row],[Competence2]],[1]!Table3[#Data],5,FALSE)</f>
        <v>6</v>
      </c>
      <c r="V294" s="5" t="str">
        <f>VLOOKUP(Table1[[#This Row],[Competence2]],[1]!Table3[#Data],6,FALSE)</f>
        <v>Le lanceur pousse un cri tout mimi pour tromper la vigilance de l'ennemi et baisser son Attaque de 1 niveau.</v>
      </c>
      <c r="W294" t="s">
        <v>734</v>
      </c>
      <c r="X294" s="3" t="s">
        <v>1336</v>
      </c>
      <c r="Y294" s="2">
        <v>1</v>
      </c>
      <c r="Z294" s="2">
        <v>1</v>
      </c>
      <c r="AA294" s="2">
        <v>1</v>
      </c>
      <c r="AB294" s="2">
        <v>0</v>
      </c>
      <c r="AC294" s="2">
        <v>1</v>
      </c>
      <c r="AD294" s="3" t="s">
        <v>1336</v>
      </c>
      <c r="AE294" s="2">
        <v>1</v>
      </c>
      <c r="AF294" s="2">
        <v>1</v>
      </c>
      <c r="AG294" s="3">
        <v>1</v>
      </c>
      <c r="AH294" s="2">
        <v>4</v>
      </c>
      <c r="AI294" s="3" t="s">
        <v>1336</v>
      </c>
      <c r="AJ294" s="2">
        <v>1</v>
      </c>
      <c r="AK294" s="3" t="s">
        <v>1336</v>
      </c>
      <c r="AL294" s="2">
        <v>1</v>
      </c>
      <c r="AM294" s="2">
        <v>1</v>
      </c>
      <c r="AN294" s="2">
        <v>1</v>
      </c>
      <c r="AO294" s="2">
        <v>1</v>
      </c>
      <c r="AP294" s="4" t="str">
        <f>IF(Table1[[#This Row],[Competence2]]="Empty","1-6","1-3")</f>
        <v>1-3</v>
      </c>
      <c r="AQ294" s="4" t="str">
        <f>IF(Table1[[#This Row],[Competence2]]="Empty","","4-6")</f>
        <v>4-6</v>
      </c>
      <c r="AR294" s="22" t="s">
        <v>2073</v>
      </c>
      <c r="AS294" s="5" t="s">
        <v>160</v>
      </c>
      <c r="AT294" s="5" t="s">
        <v>1792</v>
      </c>
      <c r="AU294" s="5">
        <v>536</v>
      </c>
      <c r="AV294" s="5" t="s">
        <v>1028</v>
      </c>
      <c r="AW294" s="5"/>
      <c r="AX294" s="5" t="e">
        <f>VLOOKUP(Table1[[#This Row],[Name]],Table3[],1,FALSE)</f>
        <v>#N/A</v>
      </c>
      <c r="AY294" s="5"/>
    </row>
    <row r="295" spans="1:51" hidden="1" x14ac:dyDescent="0.2">
      <c r="A295" s="7" t="s">
        <v>160</v>
      </c>
      <c r="B295" s="1" t="s">
        <v>19</v>
      </c>
      <c r="C295" t="s">
        <v>70</v>
      </c>
      <c r="D295">
        <v>52</v>
      </c>
      <c r="E295">
        <v>18</v>
      </c>
      <c r="F295">
        <v>8</v>
      </c>
      <c r="G295">
        <v>7</v>
      </c>
      <c r="H295">
        <v>8</v>
      </c>
      <c r="I295">
        <v>7</v>
      </c>
      <c r="J295">
        <v>0</v>
      </c>
      <c r="K295" t="s">
        <v>500</v>
      </c>
      <c r="L295" t="str">
        <f>VLOOKUP(Table1[[#This Row],[Competence1]],[1]!Table3[#Data],2,FALSE)</f>
        <v>Poison</v>
      </c>
      <c r="M295" t="str">
        <f>VLOOKUP(Table1[[#This Row],[Competence1]],[1]!Table3[#Data],3,FALSE)</f>
        <v>Special</v>
      </c>
      <c r="N295" s="1">
        <f>VLOOKUP(Table1[[#This Row],[Competence1]],[1]!Table3[#Data],4,FALSE)</f>
        <v>4</v>
      </c>
      <c r="O295">
        <f>VLOOKUP(Table1[[#This Row],[Competence1]],[1]!Table3[#Data],5,FALSE)</f>
        <v>6</v>
      </c>
      <c r="P295" s="5" t="str">
        <f>VLOOKUP(Table1[[#This Row],[Competence1]],[1]!Table3[#Data],6,FALSE)</f>
        <v>Le lanceur attaque l’ennemi avec un jet d’acide corrosif. Baisse la Défense Spéciale de 1 niveau avec une Precision de 1.</v>
      </c>
      <c r="Q295" t="s">
        <v>1377</v>
      </c>
      <c r="R295" t="e">
        <f>VLOOKUP(Table1[[#This Row],[Competence2]],[1]!Table3[#Data],2,FALSE)</f>
        <v>#N/A</v>
      </c>
      <c r="S295" t="e">
        <f>VLOOKUP(Table1[[#This Row],[Competence2]],[1]!Table3[#Data],3,FALSE)</f>
        <v>#N/A</v>
      </c>
      <c r="T295" t="e">
        <f>VLOOKUP(Table1[[#This Row],[Competence2]],[1]!Table3[#Data],4,FALSE)</f>
        <v>#N/A</v>
      </c>
      <c r="U295" t="e">
        <f>VLOOKUP(Table1[[#This Row],[Competence2]],[1]!Table3[#Data],5,FALSE)</f>
        <v>#N/A</v>
      </c>
      <c r="V295" s="5" t="e">
        <f>VLOOKUP(Table1[[#This Row],[Competence2]],[1]!Table3[#Data],6,FALSE)</f>
        <v>#N/A</v>
      </c>
      <c r="W295" t="s">
        <v>735</v>
      </c>
      <c r="X295" s="3" t="s">
        <v>1336</v>
      </c>
      <c r="Y295" s="2">
        <v>1</v>
      </c>
      <c r="Z295" s="2">
        <v>1</v>
      </c>
      <c r="AA295" s="2">
        <v>1</v>
      </c>
      <c r="AB295" s="2">
        <v>0</v>
      </c>
      <c r="AC295" s="2">
        <v>1</v>
      </c>
      <c r="AD295" s="3" t="s">
        <v>1336</v>
      </c>
      <c r="AE295" s="2">
        <v>1</v>
      </c>
      <c r="AF295" s="2">
        <v>1</v>
      </c>
      <c r="AG295" s="3">
        <v>1</v>
      </c>
      <c r="AH295" s="2">
        <v>4</v>
      </c>
      <c r="AI295" s="3" t="s">
        <v>1336</v>
      </c>
      <c r="AJ295" s="2">
        <v>1</v>
      </c>
      <c r="AK295" s="3" t="s">
        <v>1336</v>
      </c>
      <c r="AL295" s="2">
        <v>1</v>
      </c>
      <c r="AM295" s="2">
        <v>1</v>
      </c>
      <c r="AN295" s="2">
        <v>1</v>
      </c>
      <c r="AO295" s="2">
        <v>1</v>
      </c>
      <c r="AP295" s="4" t="str">
        <f>IF(Table1[[#This Row],[Competence2]]="Empty","1-6","1-3")</f>
        <v>1-3</v>
      </c>
      <c r="AQ295" s="4" t="str">
        <f>IF(Table1[[#This Row],[Competence2]]="Empty","","4-6")</f>
        <v>4-6</v>
      </c>
      <c r="AR295" s="22" t="s">
        <v>2073</v>
      </c>
      <c r="AS295" s="5" t="s">
        <v>274</v>
      </c>
      <c r="AT295" s="5" t="s">
        <v>1793</v>
      </c>
      <c r="AU295" s="5">
        <v>537</v>
      </c>
      <c r="AV295" s="5" t="s">
        <v>1028</v>
      </c>
      <c r="AW295" s="5"/>
      <c r="AX295" s="5" t="e">
        <f>VLOOKUP(Table1[[#This Row],[Name]],Table3[],1,FALSE)</f>
        <v>#N/A</v>
      </c>
      <c r="AY295" s="5"/>
    </row>
    <row r="296" spans="1:51" hidden="1" x14ac:dyDescent="0.2">
      <c r="A296" s="7" t="s">
        <v>274</v>
      </c>
      <c r="B296" s="1" t="s">
        <v>119</v>
      </c>
      <c r="C296" t="s">
        <v>119</v>
      </c>
      <c r="D296">
        <v>60</v>
      </c>
      <c r="E296">
        <v>11</v>
      </c>
      <c r="F296">
        <v>10</v>
      </c>
      <c r="G296">
        <v>8</v>
      </c>
      <c r="H296">
        <v>3</v>
      </c>
      <c r="I296">
        <v>8</v>
      </c>
      <c r="J296">
        <v>0</v>
      </c>
      <c r="K296" t="s">
        <v>1091</v>
      </c>
      <c r="L296" t="str">
        <f>VLOOKUP(Table1[[#This Row],[Competence1]],[1]!Table3[#Data],2,FALSE)</f>
        <v>Combat</v>
      </c>
      <c r="M296" t="str">
        <f>VLOOKUP(Table1[[#This Row],[Competence1]],[1]!Table3[#Data],3,FALSE)</f>
        <v>Statut</v>
      </c>
      <c r="N296" s="1">
        <f>VLOOKUP(Table1[[#This Row],[Competence1]],[1]!Table3[#Data],4,FALSE)</f>
        <v>0</v>
      </c>
      <c r="O296">
        <f>VLOOKUP(Table1[[#This Row],[Competence1]],[1]!Table3[#Data],5,FALSE)</f>
        <v>0</v>
      </c>
      <c r="P296" s="5" t="str">
        <f>VLOOKUP(Table1[[#This Row],[Competence1]],[1]!Table3[#Data],6,FALSE)</f>
        <v>Retourne un tatami pour bloquer, comme avec un bouclier, les capacités visant le lanceur ou ses alliés. N'a pas d'effet sur les attaques de statut.</v>
      </c>
      <c r="Q296" t="s">
        <v>1376</v>
      </c>
      <c r="R296" t="str">
        <f>VLOOKUP(Table1[[#This Row],[Competence2]],[1]!Table3[#Data],2,FALSE)</f>
        <v>Normal</v>
      </c>
      <c r="S296" t="str">
        <f>VLOOKUP(Table1[[#This Row],[Competence2]],[1]!Table3[#Data],3,FALSE)</f>
        <v>Physique</v>
      </c>
      <c r="T296">
        <f>VLOOKUP(Table1[[#This Row],[Competence2]],[1]!Table3[#Data],4,FALSE)</f>
        <v>2</v>
      </c>
      <c r="U296">
        <f>VLOOKUP(Table1[[#This Row],[Competence2]],[1]!Table3[#Data],5,FALSE)</f>
        <v>4</v>
      </c>
      <c r="V296" s="5" t="str">
        <f>VLOOKUP(Table1[[#This Row],[Competence2]],[1]!Table3[#Data],6,FALSE)</f>
        <v>Ligote l'ennemi avec les tentacules ou le corps pour l'écraser durant 4 tours. Fait perdre 3 PV par tour</v>
      </c>
      <c r="W296" t="s">
        <v>848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2</v>
      </c>
      <c r="AD296" s="2">
        <v>1</v>
      </c>
      <c r="AE296" s="2">
        <v>1</v>
      </c>
      <c r="AF296" s="3" t="s">
        <v>1336</v>
      </c>
      <c r="AG296" s="2">
        <v>1</v>
      </c>
      <c r="AH296" s="2">
        <v>1</v>
      </c>
      <c r="AI296" s="2">
        <v>1</v>
      </c>
      <c r="AJ296" s="2">
        <v>2</v>
      </c>
      <c r="AK296" s="3" t="s">
        <v>1336</v>
      </c>
      <c r="AL296" s="2">
        <v>1</v>
      </c>
      <c r="AM296" s="3">
        <v>1</v>
      </c>
      <c r="AN296" s="3" t="s">
        <v>1336</v>
      </c>
      <c r="AO296" s="2">
        <v>2</v>
      </c>
      <c r="AP296" s="4" t="str">
        <f>IF(Table1[[#This Row],[Competence2]]="Empty","1-6","1-3")</f>
        <v>1-3</v>
      </c>
      <c r="AQ296" s="4" t="str">
        <f>IF(Table1[[#This Row],[Competence2]]="Empty","","4-6")</f>
        <v>4-6</v>
      </c>
      <c r="AR296" s="22" t="s">
        <v>2073</v>
      </c>
      <c r="AS296" s="5" t="s">
        <v>275</v>
      </c>
      <c r="AT296" s="5" t="s">
        <v>1794</v>
      </c>
      <c r="AU296" s="5">
        <v>538</v>
      </c>
      <c r="AV296" s="5" t="s">
        <v>1031</v>
      </c>
      <c r="AW296" s="5"/>
      <c r="AX296" s="5" t="e">
        <f>VLOOKUP(Table1[[#This Row],[Name]],Table3[],1,FALSE)</f>
        <v>#N/A</v>
      </c>
      <c r="AY296" s="5"/>
    </row>
    <row r="297" spans="1:51" hidden="1" x14ac:dyDescent="0.2">
      <c r="A297" s="7" t="s">
        <v>275</v>
      </c>
      <c r="B297" s="1" t="s">
        <v>119</v>
      </c>
      <c r="C297" t="s">
        <v>119</v>
      </c>
      <c r="D297">
        <v>37</v>
      </c>
      <c r="E297">
        <v>21</v>
      </c>
      <c r="F297">
        <v>12</v>
      </c>
      <c r="G297">
        <v>7</v>
      </c>
      <c r="H297">
        <v>3</v>
      </c>
      <c r="I297">
        <v>7</v>
      </c>
      <c r="J297">
        <v>0</v>
      </c>
      <c r="K297" t="s">
        <v>1381</v>
      </c>
      <c r="L297" t="str">
        <f>VLOOKUP(Table1[[#This Row],[Competence1]],[1]!Table3[#Data],2,FALSE)</f>
        <v>Combat</v>
      </c>
      <c r="M297" t="str">
        <f>VLOOKUP(Table1[[#This Row],[Competence1]],[1]!Table3[#Data],3,FALSE)</f>
        <v>Physique</v>
      </c>
      <c r="N297" s="1">
        <f>VLOOKUP(Table1[[#This Row],[Competence1]],[1]!Table3[#Data],4,FALSE)</f>
        <v>4</v>
      </c>
      <c r="O297">
        <f>VLOOKUP(Table1[[#This Row],[Competence1]],[1]!Table3[#Data],5,FALSE)</f>
        <v>6</v>
      </c>
      <c r="P297" s="5" t="str">
        <f>VLOOKUP(Table1[[#This Row],[Competence1]],[1]!Table3[#Data],6,FALSE)</f>
        <v>Porte un coup de poing à l'ennemi qui baisse la Défense de 1 niveau.</v>
      </c>
      <c r="Q297" t="s">
        <v>1346</v>
      </c>
      <c r="R297" t="str">
        <f>VLOOKUP(Table1[[#This Row],[Competence2]],[1]!Table3[#Data],2,FALSE)</f>
        <v>Normal</v>
      </c>
      <c r="S297" t="str">
        <f>VLOOKUP(Table1[[#This Row],[Competence2]],[1]!Table3[#Data],3,FALSE)</f>
        <v>Statut</v>
      </c>
      <c r="T297">
        <f>VLOOKUP(Table1[[#This Row],[Competence2]],[1]!Table3[#Data],4,FALSE)</f>
        <v>0</v>
      </c>
      <c r="U297">
        <f>VLOOKUP(Table1[[#This Row],[Competence2]],[1]!Table3[#Data],5,FALSE)</f>
        <v>6</v>
      </c>
      <c r="V297" s="5" t="str">
        <f>VLOOKUP(Table1[[#This Row],[Competence2]],[1]!Table3[#Data],6,FALSE)</f>
        <v>Le lanceur fait les gros yeux à l'ennemi pour l'intimider et baisser sa Défense de 1 niveau.</v>
      </c>
      <c r="W297" t="s">
        <v>849</v>
      </c>
      <c r="X297" s="2">
        <v>1</v>
      </c>
      <c r="Y297" s="2">
        <v>1</v>
      </c>
      <c r="Z297" s="2">
        <v>1</v>
      </c>
      <c r="AA297" s="2">
        <v>1</v>
      </c>
      <c r="AB297" s="2">
        <v>1</v>
      </c>
      <c r="AC297" s="2">
        <v>2</v>
      </c>
      <c r="AD297" s="2">
        <v>1</v>
      </c>
      <c r="AE297" s="2">
        <v>1</v>
      </c>
      <c r="AF297" s="3" t="s">
        <v>1336</v>
      </c>
      <c r="AG297" s="2">
        <v>1</v>
      </c>
      <c r="AH297" s="2">
        <v>1</v>
      </c>
      <c r="AI297" s="2">
        <v>1</v>
      </c>
      <c r="AJ297" s="2">
        <v>2</v>
      </c>
      <c r="AK297" s="3" t="s">
        <v>1336</v>
      </c>
      <c r="AL297" s="2">
        <v>1</v>
      </c>
      <c r="AM297" s="3">
        <v>1</v>
      </c>
      <c r="AN297" s="3" t="s">
        <v>1336</v>
      </c>
      <c r="AO297" s="2">
        <v>2</v>
      </c>
      <c r="AP297" s="4" t="str">
        <f>IF(Table1[[#This Row],[Competence2]]="Empty","1-6","1-3")</f>
        <v>1-3</v>
      </c>
      <c r="AQ297" s="4" t="str">
        <f>IF(Table1[[#This Row],[Competence2]]="Empty","","4-6")</f>
        <v>4-6</v>
      </c>
      <c r="AR297" s="22" t="s">
        <v>2073</v>
      </c>
      <c r="AS297"/>
      <c r="AT297" s="5" t="s">
        <v>1795</v>
      </c>
      <c r="AU297" s="5">
        <v>539</v>
      </c>
      <c r="AV297" s="5" t="s">
        <v>1031</v>
      </c>
      <c r="AW297" s="5"/>
      <c r="AX297" s="5" t="e">
        <f>VLOOKUP(Table1[[#This Row],[Name]],Table3[],1,FALSE)</f>
        <v>#N/A</v>
      </c>
      <c r="AY297" s="5"/>
    </row>
    <row r="298" spans="1:51" hidden="1" x14ac:dyDescent="0.2">
      <c r="A298" s="7" t="s">
        <v>288</v>
      </c>
      <c r="B298" s="1" t="s">
        <v>146</v>
      </c>
      <c r="C298" t="s">
        <v>11</v>
      </c>
      <c r="D298">
        <v>20</v>
      </c>
      <c r="E298">
        <v>16</v>
      </c>
      <c r="F298">
        <v>2</v>
      </c>
      <c r="G298">
        <v>6</v>
      </c>
      <c r="H298">
        <v>3</v>
      </c>
      <c r="I298">
        <v>5</v>
      </c>
      <c r="J298">
        <v>3</v>
      </c>
      <c r="K298" t="s">
        <v>445</v>
      </c>
      <c r="L298" t="str">
        <f>VLOOKUP(Table1[[#This Row],[Competence1]],[1]!Table3[#Data],2,FALSE)</f>
        <v>Plante</v>
      </c>
      <c r="M298" t="str">
        <f>VLOOKUP(Table1[[#This Row],[Competence1]],[1]!Table3[#Data],3,FALSE)</f>
        <v>Special</v>
      </c>
      <c r="N298" s="1">
        <f>VLOOKUP(Table1[[#This Row],[Competence1]],[1]!Table3[#Data],4,FALSE)</f>
        <v>2</v>
      </c>
      <c r="O298">
        <f>VLOOKUP(Table1[[#This Row],[Competence1]],[1]!Table3[#Data],5,FALSE)</f>
        <v>6</v>
      </c>
      <c r="P298" s="5" t="str">
        <f>VLOOKUP(Table1[[#This Row],[Competence1]],[1]!Table3[#Data],6,FALSE)</f>
        <v>Une attaque qui convertit 50% des dégâts infligés en PV pour le lanceur.</v>
      </c>
      <c r="Q298" t="s">
        <v>1409</v>
      </c>
      <c r="R298" t="str">
        <f>VLOOKUP(Table1[[#This Row],[Competence2]],[1]!Table3[#Data],2,FALSE)</f>
        <v>Fee</v>
      </c>
      <c r="S298" t="str">
        <f>VLOOKUP(Table1[[#This Row],[Competence2]],[1]!Table3[#Data],3,FALSE)</f>
        <v>Special</v>
      </c>
      <c r="T298">
        <f>VLOOKUP(Table1[[#This Row],[Competence2]],[1]!Table3[#Data],4,FALSE)</f>
        <v>4</v>
      </c>
      <c r="U298">
        <f>VLOOKUP(Table1[[#This Row],[Competence2]],[1]!Table3[#Data],5,FALSE)</f>
        <v>6</v>
      </c>
      <c r="V298" s="5" t="str">
        <f>VLOOKUP(Table1[[#This Row],[Competence2]],[1]!Table3[#Data],6,FALSE)</f>
        <v>Déchaîne un vent magique qui cingle l'ennemi.</v>
      </c>
      <c r="W298" t="s">
        <v>862</v>
      </c>
      <c r="X298" s="2">
        <v>2</v>
      </c>
      <c r="Y298" s="3" t="s">
        <v>1336</v>
      </c>
      <c r="Z298" s="2">
        <v>0</v>
      </c>
      <c r="AA298" s="3" t="s">
        <v>1336</v>
      </c>
      <c r="AB298" s="3" t="s">
        <v>1336</v>
      </c>
      <c r="AC298" s="2">
        <v>1</v>
      </c>
      <c r="AD298" s="2">
        <v>2</v>
      </c>
      <c r="AE298" s="2">
        <v>2</v>
      </c>
      <c r="AF298" s="3">
        <v>1</v>
      </c>
      <c r="AG298" s="2">
        <v>1</v>
      </c>
      <c r="AH298" s="3" t="s">
        <v>1336</v>
      </c>
      <c r="AI298" s="2">
        <v>4</v>
      </c>
      <c r="AJ298" s="3">
        <v>1</v>
      </c>
      <c r="AK298" s="3">
        <v>1</v>
      </c>
      <c r="AL298" s="3" t="s">
        <v>1336</v>
      </c>
      <c r="AM298" s="2">
        <v>1</v>
      </c>
      <c r="AN298" s="3" t="s">
        <v>1336</v>
      </c>
      <c r="AO298" s="2">
        <v>2</v>
      </c>
      <c r="AP298" s="4" t="str">
        <f>IF(Table1[[#This Row],[Competence2]]="Empty","1-6","1-3")</f>
        <v>1-3</v>
      </c>
      <c r="AQ298" s="4" t="str">
        <f>IF(Table1[[#This Row],[Competence2]]="Empty","","4-6")</f>
        <v>4-6</v>
      </c>
      <c r="AR298" s="22" t="s">
        <v>2073</v>
      </c>
      <c r="AS298" t="s">
        <v>289</v>
      </c>
      <c r="AT298" s="5" t="s">
        <v>1796</v>
      </c>
      <c r="AU298" s="5">
        <v>546</v>
      </c>
      <c r="AV298" s="5" t="s">
        <v>1797</v>
      </c>
      <c r="AW298" s="5"/>
      <c r="AX298" s="5" t="e">
        <f>VLOOKUP(Table1[[#This Row],[Name]],Table3[],1,FALSE)</f>
        <v>#N/A</v>
      </c>
      <c r="AY298" s="5"/>
    </row>
    <row r="299" spans="1:51" hidden="1" x14ac:dyDescent="0.2">
      <c r="A299" s="7" t="s">
        <v>289</v>
      </c>
      <c r="B299" s="1" t="s">
        <v>146</v>
      </c>
      <c r="C299" t="s">
        <v>11</v>
      </c>
      <c r="D299">
        <v>30</v>
      </c>
      <c r="E299">
        <v>29</v>
      </c>
      <c r="F299">
        <v>6</v>
      </c>
      <c r="G299">
        <v>8</v>
      </c>
      <c r="H299">
        <v>7</v>
      </c>
      <c r="I299">
        <v>7</v>
      </c>
      <c r="J299">
        <v>1</v>
      </c>
      <c r="K299" t="s">
        <v>506</v>
      </c>
      <c r="L299" t="str">
        <f>VLOOKUP(Table1[[#This Row],[Competence1]],[1]!Table3[#Data],2,FALSE)</f>
        <v>Normal</v>
      </c>
      <c r="M299" t="str">
        <f>VLOOKUP(Table1[[#This Row],[Competence1]],[1]!Table3[#Data],3,FALSE)</f>
        <v>Statut</v>
      </c>
      <c r="N299" s="1">
        <f>VLOOKUP(Table1[[#This Row],[Competence1]],[1]!Table3[#Data],4,FALSE)</f>
        <v>0</v>
      </c>
      <c r="O299">
        <f>VLOOKUP(Table1[[#This Row],[Competence1]],[1]!Table3[#Data],5,FALSE)</f>
        <v>0</v>
      </c>
      <c r="P299" s="5" t="str">
        <f>VLOOKUP(Table1[[#This Row],[Competence1]],[1]!Table3[#Data],6,FALSE)</f>
        <v>Le corps du lanceur se développe. Augmente l'Attaque et l'Attaque Spéciale de 1 niveau</v>
      </c>
      <c r="Q299" t="s">
        <v>560</v>
      </c>
      <c r="R299" t="str">
        <f>VLOOKUP(Table1[[#This Row],[Competence2]],[1]!Table3[#Data],2,FALSE)</f>
        <v>Insecte</v>
      </c>
      <c r="S299" t="str">
        <f>VLOOKUP(Table1[[#This Row],[Competence2]],[1]!Table3[#Data],3,FALSE)</f>
        <v>Special</v>
      </c>
      <c r="T299">
        <f>VLOOKUP(Table1[[#This Row],[Competence2]],[1]!Table3[#Data],4,FALSE)</f>
        <v>1</v>
      </c>
      <c r="U299">
        <f>VLOOKUP(Table1[[#This Row],[Competence2]],[1]!Table3[#Data],5,FALSE)</f>
        <v>0</v>
      </c>
      <c r="V299" s="5" t="str">
        <f>VLOOKUP(Table1[[#This Row],[Competence2]],[1]!Table3[#Data],6,FALSE)</f>
        <v>Une graine est semée sur l'ennemi. A chaque tour, elle lui dérobe 6 PV que le lanceur récupère.</v>
      </c>
      <c r="W299" t="s">
        <v>863</v>
      </c>
      <c r="X299" s="2">
        <v>2</v>
      </c>
      <c r="Y299" s="3" t="s">
        <v>1336</v>
      </c>
      <c r="Z299" s="2">
        <v>0</v>
      </c>
      <c r="AA299" s="3" t="s">
        <v>1336</v>
      </c>
      <c r="AB299" s="3" t="s">
        <v>1336</v>
      </c>
      <c r="AC299" s="2">
        <v>1</v>
      </c>
      <c r="AD299" s="2">
        <v>2</v>
      </c>
      <c r="AE299" s="2">
        <v>2</v>
      </c>
      <c r="AF299" s="3">
        <v>1</v>
      </c>
      <c r="AG299" s="2">
        <v>1</v>
      </c>
      <c r="AH299" s="3" t="s">
        <v>1336</v>
      </c>
      <c r="AI299" s="3">
        <v>4</v>
      </c>
      <c r="AJ299" s="2">
        <v>1</v>
      </c>
      <c r="AK299" s="3">
        <v>1</v>
      </c>
      <c r="AL299" s="3" t="s">
        <v>1336</v>
      </c>
      <c r="AM299" s="2">
        <v>1</v>
      </c>
      <c r="AN299" s="3" t="s">
        <v>1336</v>
      </c>
      <c r="AO299" s="2">
        <v>2</v>
      </c>
      <c r="AP299" s="4" t="str">
        <f>IF(Table1[[#This Row],[Competence2]]="Empty","1-6","1-3")</f>
        <v>1-3</v>
      </c>
      <c r="AQ299" s="4" t="str">
        <f>IF(Table1[[#This Row],[Competence2]]="Empty","","4-6")</f>
        <v>4-6</v>
      </c>
      <c r="AR299" s="22" t="s">
        <v>2073</v>
      </c>
      <c r="AS299"/>
      <c r="AT299" s="5" t="s">
        <v>1798</v>
      </c>
      <c r="AU299" s="5">
        <v>547</v>
      </c>
      <c r="AV299" s="5" t="s">
        <v>1797</v>
      </c>
      <c r="AW299" s="5"/>
      <c r="AX299" s="5" t="e">
        <f>VLOOKUP(Table1[[#This Row],[Name]],Table3[],1,FALSE)</f>
        <v>#N/A</v>
      </c>
      <c r="AY299" s="5"/>
    </row>
    <row r="300" spans="1:51" hidden="1" x14ac:dyDescent="0.2">
      <c r="A300" s="7" t="s">
        <v>180</v>
      </c>
      <c r="B300" s="1" t="s">
        <v>19</v>
      </c>
      <c r="C300" t="s">
        <v>19</v>
      </c>
      <c r="D300">
        <v>35</v>
      </c>
      <c r="E300">
        <v>24</v>
      </c>
      <c r="F300">
        <v>9</v>
      </c>
      <c r="G300">
        <v>6</v>
      </c>
      <c r="H300">
        <v>8</v>
      </c>
      <c r="I300">
        <v>5</v>
      </c>
      <c r="J300">
        <v>0</v>
      </c>
      <c r="K300" t="s">
        <v>1081</v>
      </c>
      <c r="L300" t="str">
        <f>VLOOKUP(Table1[[#This Row],[Competence1]],[1]!Table3[#Data],2,FALSE)</f>
        <v>Eau</v>
      </c>
      <c r="M300" t="str">
        <f>VLOOKUP(Table1[[#This Row],[Competence1]],[1]!Table3[#Data],3,FALSE)</f>
        <v>Special</v>
      </c>
      <c r="N300" s="1">
        <f>VLOOKUP(Table1[[#This Row],[Competence1]],[1]!Table3[#Data],4,FALSE)</f>
        <v>4</v>
      </c>
      <c r="O300">
        <f>VLOOKUP(Table1[[#This Row],[Competence1]],[1]!Table3[#Data],5,FALSE)</f>
        <v>6</v>
      </c>
      <c r="P300" s="5" t="str">
        <f>VLOOKUP(Table1[[#This Row],[Competence1]],[1]!Table3[#Data],6,FALSE)</f>
        <v>De l'eau est projetée avec force sur l'ennemi.</v>
      </c>
      <c r="Q300" t="s">
        <v>466</v>
      </c>
      <c r="R300" t="str">
        <f>VLOOKUP(Table1[[#This Row],[Competence2]],[1]!Table3[#Data],2,FALSE)</f>
        <v>Normal</v>
      </c>
      <c r="S300" t="str">
        <f>VLOOKUP(Table1[[#This Row],[Competence2]],[1]!Table3[#Data],3,FALSE)</f>
        <v>Special</v>
      </c>
      <c r="T300">
        <f>VLOOKUP(Table1[[#This Row],[Competence2]],[1]!Table3[#Data],4,FALSE)</f>
        <v>9</v>
      </c>
      <c r="U300">
        <f>VLOOKUP(Table1[[#This Row],[Competence2]],[1]!Table3[#Data],5,FALSE)</f>
        <v>6</v>
      </c>
      <c r="V300" s="5" t="str">
        <f>VLOOKUP(Table1[[#This Row],[Competence2]],[1]!Table3[#Data],6,FALSE)</f>
        <v>Le lanceur attaque en rugissant durant trois tours. Pendant ce temps, aucun Pokémon ne peut s'endormir. Pendant ce temps, le lanceur de peut rien faire d'autre.</v>
      </c>
      <c r="W300" t="s">
        <v>755</v>
      </c>
      <c r="X300" s="3" t="s">
        <v>1336</v>
      </c>
      <c r="Y300" s="2">
        <v>1</v>
      </c>
      <c r="Z300" s="3">
        <v>1</v>
      </c>
      <c r="AA300" s="3" t="s">
        <v>1336</v>
      </c>
      <c r="AB300" s="2">
        <v>2</v>
      </c>
      <c r="AC300" s="3">
        <v>1</v>
      </c>
      <c r="AD300" s="3" t="s">
        <v>1336</v>
      </c>
      <c r="AE300" s="3" t="s">
        <v>1336</v>
      </c>
      <c r="AF300" s="3">
        <v>1</v>
      </c>
      <c r="AG300" s="2">
        <v>1</v>
      </c>
      <c r="AH300" s="3">
        <v>2</v>
      </c>
      <c r="AI300" s="3">
        <v>1</v>
      </c>
      <c r="AJ300" s="3">
        <v>1</v>
      </c>
      <c r="AK300" s="3">
        <v>1</v>
      </c>
      <c r="AL300" s="2">
        <v>1</v>
      </c>
      <c r="AM300" s="2">
        <v>1</v>
      </c>
      <c r="AN300" s="2">
        <v>1</v>
      </c>
      <c r="AO300" s="3">
        <v>1</v>
      </c>
      <c r="AP300" s="4" t="str">
        <f>IF(Table1[[#This Row],[Competence2]]="Empty","1-6","1-3")</f>
        <v>1-3</v>
      </c>
      <c r="AQ300" s="4" t="str">
        <f>IF(Table1[[#This Row],[Competence2]]="Empty","","4-6")</f>
        <v>4-6</v>
      </c>
      <c r="AR300" s="22" t="s">
        <v>2073</v>
      </c>
      <c r="AS300"/>
      <c r="AT300" s="5" t="s">
        <v>1799</v>
      </c>
      <c r="AU300" s="5">
        <v>550</v>
      </c>
      <c r="AV300" s="5" t="s">
        <v>1003</v>
      </c>
      <c r="AW300" s="5"/>
      <c r="AX300" s="5" t="e">
        <f>VLOOKUP(Table1[[#This Row],[Name]],Table3[],1,FALSE)</f>
        <v>#N/A</v>
      </c>
      <c r="AY300" s="5"/>
    </row>
    <row r="301" spans="1:51" hidden="1" x14ac:dyDescent="0.2">
      <c r="A301" s="7" t="s">
        <v>393</v>
      </c>
      <c r="B301" s="1" t="s">
        <v>15</v>
      </c>
      <c r="C301" t="s">
        <v>15</v>
      </c>
      <c r="D301">
        <v>35</v>
      </c>
      <c r="E301">
        <v>12</v>
      </c>
      <c r="F301">
        <v>9</v>
      </c>
      <c r="G301">
        <v>4</v>
      </c>
      <c r="H301">
        <v>1</v>
      </c>
      <c r="I301">
        <v>4</v>
      </c>
      <c r="J301">
        <v>2</v>
      </c>
      <c r="K301" t="s">
        <v>471</v>
      </c>
      <c r="L301" t="str">
        <f>VLOOKUP(Table1[[#This Row],[Competence1]],[1]!Table3[#Data],2,FALSE)</f>
        <v>Glace</v>
      </c>
      <c r="M301" t="str">
        <f>VLOOKUP(Table1[[#This Row],[Competence1]],[1]!Table3[#Data],3,FALSE)</f>
        <v>Special</v>
      </c>
      <c r="N301" s="1">
        <f>VLOOKUP(Table1[[#This Row],[Competence1]],[1]!Table3[#Data],4,FALSE)</f>
        <v>4</v>
      </c>
      <c r="O301">
        <f>VLOOKUP(Table1[[#This Row],[Competence1]],[1]!Table3[#Data],5,FALSE)</f>
        <v>6</v>
      </c>
      <c r="P301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301" t="s">
        <v>584</v>
      </c>
      <c r="R301" t="str">
        <f>VLOOKUP(Table1[[#This Row],[Competence2]],[1]!Table3[#Data],2,FALSE)</f>
        <v>Normal</v>
      </c>
      <c r="S301" t="str">
        <f>VLOOKUP(Table1[[#This Row],[Competence2]],[1]!Table3[#Data],3,FALSE)</f>
        <v>Physique</v>
      </c>
      <c r="T301">
        <f>VLOOKUP(Table1[[#This Row],[Competence2]],[1]!Table3[#Data],4,FALSE)</f>
        <v>4</v>
      </c>
      <c r="U301">
        <f>VLOOKUP(Table1[[#This Row],[Competence2]],[1]!Table3[#Data],5,FALSE)</f>
        <v>6</v>
      </c>
      <c r="V301" s="5" t="str">
        <f>VLOOKUP(Table1[[#This Row],[Competence2]],[1]!Table3[#Data],6,FALSE)</f>
        <v>Le lanceur charge l'ennemi et le percute de tout son poids.</v>
      </c>
      <c r="W301" t="s">
        <v>967</v>
      </c>
      <c r="X301" s="3" t="s">
        <v>1336</v>
      </c>
      <c r="Y301" s="3">
        <v>1</v>
      </c>
      <c r="Z301" s="2">
        <v>1</v>
      </c>
      <c r="AA301" s="2">
        <v>2</v>
      </c>
      <c r="AB301" s="2">
        <v>1</v>
      </c>
      <c r="AC301" s="3" t="s">
        <v>1336</v>
      </c>
      <c r="AD301" s="3" t="s">
        <v>1336</v>
      </c>
      <c r="AE301" s="3" t="s">
        <v>1336</v>
      </c>
      <c r="AF301" s="3" t="s">
        <v>1336</v>
      </c>
      <c r="AG301" s="2">
        <v>1</v>
      </c>
      <c r="AH301" s="3" t="s">
        <v>1336</v>
      </c>
      <c r="AI301" s="3">
        <v>1</v>
      </c>
      <c r="AJ301" s="2">
        <v>1</v>
      </c>
      <c r="AK301" s="2">
        <v>2</v>
      </c>
      <c r="AL301" s="2">
        <v>2</v>
      </c>
      <c r="AM301" s="2">
        <v>1</v>
      </c>
      <c r="AN301" s="2">
        <v>1</v>
      </c>
      <c r="AO301" s="2">
        <v>1</v>
      </c>
      <c r="AP301" s="4" t="str">
        <f>IF(Table1[[#This Row],[Competence2]]="Empty","1-6","1-3")</f>
        <v>1-3</v>
      </c>
      <c r="AQ301" s="4" t="str">
        <f>IF(Table1[[#This Row],[Competence2]]="Empty","","4-6")</f>
        <v>4-6</v>
      </c>
      <c r="AR301" s="5" t="s">
        <v>1453</v>
      </c>
      <c r="AS301" t="s">
        <v>1807</v>
      </c>
      <c r="AT301" s="5" t="s">
        <v>1800</v>
      </c>
      <c r="AU301" s="5">
        <v>554</v>
      </c>
      <c r="AV301" s="5" t="s">
        <v>1002</v>
      </c>
      <c r="AW301" s="5"/>
      <c r="AX301" s="5" t="e">
        <f>VLOOKUP(Table1[[#This Row],[Name]],Table3[],1,FALSE)</f>
        <v>#N/A</v>
      </c>
      <c r="AY301" s="5"/>
    </row>
    <row r="302" spans="1:51" hidden="1" x14ac:dyDescent="0.2">
      <c r="A302" s="7" t="s">
        <v>1801</v>
      </c>
      <c r="B302" s="1" t="s">
        <v>95</v>
      </c>
      <c r="C302" t="s">
        <v>95</v>
      </c>
      <c r="D302">
        <v>35</v>
      </c>
      <c r="E302">
        <v>12</v>
      </c>
      <c r="F302">
        <v>9</v>
      </c>
      <c r="G302">
        <v>4</v>
      </c>
      <c r="H302">
        <v>1</v>
      </c>
      <c r="I302">
        <v>4</v>
      </c>
      <c r="J302">
        <v>2</v>
      </c>
      <c r="K302" t="s">
        <v>584</v>
      </c>
      <c r="L302" t="str">
        <f>VLOOKUP(Table1[[#This Row],[Competence1]],[1]!Table3[#Data],2,FALSE)</f>
        <v>Normal</v>
      </c>
      <c r="M302" t="str">
        <f>VLOOKUP(Table1[[#This Row],[Competence1]],[1]!Table3[#Data],3,FALSE)</f>
        <v>Physique</v>
      </c>
      <c r="N302" s="1">
        <f>VLOOKUP(Table1[[#This Row],[Competence1]],[1]!Table3[#Data],4,FALSE)</f>
        <v>4</v>
      </c>
      <c r="O302">
        <f>VLOOKUP(Table1[[#This Row],[Competence1]],[1]!Table3[#Data],5,FALSE)</f>
        <v>6</v>
      </c>
      <c r="P302" s="5" t="str">
        <f>VLOOKUP(Table1[[#This Row],[Competence1]],[1]!Table3[#Data],6,FALSE)</f>
        <v>Le lanceur charge l'ennemi et le percute de tout son poids.</v>
      </c>
      <c r="Q302" t="s">
        <v>550</v>
      </c>
      <c r="R302" t="e">
        <f>VLOOKUP(Table1[[#This Row],[Competence2]],[1]!Table3[#Data],2,FALSE)</f>
        <v>#N/A</v>
      </c>
      <c r="S302" t="e">
        <f>VLOOKUP(Table1[[#This Row],[Competence2]],[1]!Table3[#Data],3,FALSE)</f>
        <v>#N/A</v>
      </c>
      <c r="T302" t="e">
        <f>VLOOKUP(Table1[[#This Row],[Competence2]],[1]!Table3[#Data],4,FALSE)</f>
        <v>#N/A</v>
      </c>
      <c r="U302" t="e">
        <f>VLOOKUP(Table1[[#This Row],[Competence2]],[1]!Table3[#Data],5,FALSE)</f>
        <v>#N/A</v>
      </c>
      <c r="V302" s="5" t="e">
        <f>VLOOKUP(Table1[[#This Row],[Competence2]],[1]!Table3[#Data],6,FALSE)</f>
        <v>#N/A</v>
      </c>
      <c r="W302" t="s">
        <v>1802</v>
      </c>
      <c r="X302" s="2">
        <v>2</v>
      </c>
      <c r="Y302" s="3">
        <v>2</v>
      </c>
      <c r="Z302" s="2">
        <v>1</v>
      </c>
      <c r="AA302" s="2">
        <v>1</v>
      </c>
      <c r="AB302" s="2">
        <v>1</v>
      </c>
      <c r="AC302" s="3">
        <v>1</v>
      </c>
      <c r="AD302" s="2">
        <v>2</v>
      </c>
      <c r="AE302" s="3" t="s">
        <v>1336</v>
      </c>
      <c r="AF302" s="3">
        <v>1</v>
      </c>
      <c r="AG302" s="2">
        <v>1</v>
      </c>
      <c r="AH302" s="3">
        <v>1</v>
      </c>
      <c r="AI302" s="3">
        <v>1</v>
      </c>
      <c r="AJ302" s="2">
        <v>1</v>
      </c>
      <c r="AK302" s="2">
        <v>2</v>
      </c>
      <c r="AL302" s="2">
        <v>1</v>
      </c>
      <c r="AM302" s="2">
        <v>1</v>
      </c>
      <c r="AN302" s="2">
        <v>1</v>
      </c>
      <c r="AO302" s="2">
        <v>1</v>
      </c>
      <c r="AP302" s="4" t="str">
        <f>IF(Table1[[#This Row],[Competence2]]="Empty","1-6","1-3")</f>
        <v>1-3</v>
      </c>
      <c r="AQ302" s="4" t="str">
        <f>IF(Table1[[#This Row],[Competence2]]="Empty","","4-6")</f>
        <v>4-6</v>
      </c>
      <c r="AR302" s="22" t="s">
        <v>2073</v>
      </c>
      <c r="AS302" s="5" t="s">
        <v>1807</v>
      </c>
      <c r="AT302" s="5" t="s">
        <v>1800</v>
      </c>
      <c r="AU302" s="5">
        <v>554</v>
      </c>
      <c r="AV302" s="5" t="s">
        <v>1016</v>
      </c>
      <c r="AW302" s="5"/>
      <c r="AX302" s="5" t="e">
        <f>VLOOKUP(Table1[[#This Row],[Name]],Table3[],1,FALSE)</f>
        <v>#N/A</v>
      </c>
      <c r="AY302" s="5"/>
    </row>
    <row r="303" spans="1:51" hidden="1" x14ac:dyDescent="0.2">
      <c r="A303" s="7" t="s">
        <v>394</v>
      </c>
      <c r="B303" s="1" t="s">
        <v>15</v>
      </c>
      <c r="C303" t="s">
        <v>15</v>
      </c>
      <c r="D303">
        <v>52</v>
      </c>
      <c r="E303">
        <v>23</v>
      </c>
      <c r="F303">
        <v>14</v>
      </c>
      <c r="G303">
        <v>5</v>
      </c>
      <c r="H303">
        <v>3</v>
      </c>
      <c r="I303">
        <v>5</v>
      </c>
      <c r="J303">
        <v>1</v>
      </c>
      <c r="K303" t="s">
        <v>484</v>
      </c>
      <c r="L303" t="str">
        <f>VLOOKUP(Table1[[#This Row],[Competence1]],[1]!Table3[#Data],2,FALSE)</f>
        <v>Glace</v>
      </c>
      <c r="M303" t="str">
        <f>VLOOKUP(Table1[[#This Row],[Competence1]],[1]!Table3[#Data],3,FALSE)</f>
        <v>Physique</v>
      </c>
      <c r="N303" s="1">
        <f>VLOOKUP(Table1[[#This Row],[Competence1]],[1]!Table3[#Data],4,FALSE)</f>
        <v>9</v>
      </c>
      <c r="O303">
        <f>VLOOKUP(Table1[[#This Row],[Competence1]],[1]!Table3[#Data],5,FALSE)</f>
        <v>5</v>
      </c>
      <c r="P303" s="5" t="str">
        <f>VLOOKUP(Table1[[#This Row],[Competence1]],[1]!Table3[#Data],6,FALSE)</f>
        <v>Envoie de gros blocs de glace sur l'ennemi pour lui infliger des dégâts. Apeure avec une precision de 2 empechant l'adversaire d'attaquer ce tour.</v>
      </c>
      <c r="Q303" t="s">
        <v>471</v>
      </c>
      <c r="R303" t="str">
        <f>VLOOKUP(Table1[[#This Row],[Competence2]],[1]!Table3[#Data],2,FALSE)</f>
        <v>Glace</v>
      </c>
      <c r="S303" t="str">
        <f>VLOOKUP(Table1[[#This Row],[Competence2]],[1]!Table3[#Data],3,FALSE)</f>
        <v>Special</v>
      </c>
      <c r="T303">
        <f>VLOOKUP(Table1[[#This Row],[Competence2]],[1]!Table3[#Data],4,FALSE)</f>
        <v>4</v>
      </c>
      <c r="U303">
        <f>VLOOKUP(Table1[[#This Row],[Competence2]],[1]!Table3[#Data],5,FALSE)</f>
        <v>6</v>
      </c>
      <c r="V303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303" t="s">
        <v>968</v>
      </c>
      <c r="X303" s="3" t="s">
        <v>1336</v>
      </c>
      <c r="Y303" s="2">
        <v>1</v>
      </c>
      <c r="Z303" s="2">
        <v>1</v>
      </c>
      <c r="AA303" s="2">
        <v>2</v>
      </c>
      <c r="AB303" s="2">
        <v>1</v>
      </c>
      <c r="AC303" s="3" t="s">
        <v>1336</v>
      </c>
      <c r="AD303" s="3" t="s">
        <v>1336</v>
      </c>
      <c r="AE303" s="3" t="s">
        <v>1336</v>
      </c>
      <c r="AF303" s="3" t="s">
        <v>1336</v>
      </c>
      <c r="AG303" s="2">
        <v>1</v>
      </c>
      <c r="AH303" s="3" t="s">
        <v>1336</v>
      </c>
      <c r="AI303" s="2">
        <v>1</v>
      </c>
      <c r="AJ303" s="2">
        <v>1</v>
      </c>
      <c r="AK303" s="2">
        <v>2</v>
      </c>
      <c r="AL303" s="2">
        <v>2</v>
      </c>
      <c r="AM303" s="2">
        <v>1</v>
      </c>
      <c r="AN303" s="2">
        <v>1</v>
      </c>
      <c r="AO303" s="2">
        <v>1</v>
      </c>
      <c r="AP303" s="4" t="str">
        <f>IF(Table1[[#This Row],[Competence2]]="Empty","1-6","1-3")</f>
        <v>1-3</v>
      </c>
      <c r="AQ303" s="4" t="str">
        <f>IF(Table1[[#This Row],[Competence2]]="Empty","","4-6")</f>
        <v>4-6</v>
      </c>
      <c r="AR303" s="22" t="s">
        <v>2073</v>
      </c>
      <c r="AS303" s="5"/>
      <c r="AT303" s="5" t="s">
        <v>1803</v>
      </c>
      <c r="AU303" s="5">
        <v>555</v>
      </c>
      <c r="AV303" s="5" t="s">
        <v>1002</v>
      </c>
      <c r="AW303" s="5"/>
      <c r="AX303" s="5" t="e">
        <f>VLOOKUP(Table1[[#This Row],[Name]],Table3[],1,FALSE)</f>
        <v>#N/A</v>
      </c>
      <c r="AY303" s="5"/>
    </row>
    <row r="304" spans="1:51" hidden="1" x14ac:dyDescent="0.2">
      <c r="A304" s="7" t="s">
        <v>1805</v>
      </c>
      <c r="B304" s="1" t="s">
        <v>15</v>
      </c>
      <c r="C304" t="s">
        <v>25</v>
      </c>
      <c r="D304">
        <v>52</v>
      </c>
      <c r="E304">
        <v>23</v>
      </c>
      <c r="F304">
        <v>14</v>
      </c>
      <c r="G304">
        <v>5</v>
      </c>
      <c r="H304">
        <v>3</v>
      </c>
      <c r="I304">
        <v>5</v>
      </c>
      <c r="J304">
        <v>1</v>
      </c>
      <c r="K304" t="s">
        <v>484</v>
      </c>
      <c r="L304" t="str">
        <f>VLOOKUP(Table1[[#This Row],[Competence1]],[1]!Table3[#Data],2,FALSE)</f>
        <v>Glace</v>
      </c>
      <c r="M304" t="str">
        <f>VLOOKUP(Table1[[#This Row],[Competence1]],[1]!Table3[#Data],3,FALSE)</f>
        <v>Physique</v>
      </c>
      <c r="N304" s="1">
        <f>VLOOKUP(Table1[[#This Row],[Competence1]],[1]!Table3[#Data],4,FALSE)</f>
        <v>9</v>
      </c>
      <c r="O304">
        <f>VLOOKUP(Table1[[#This Row],[Competence1]],[1]!Table3[#Data],5,FALSE)</f>
        <v>5</v>
      </c>
      <c r="P304" s="5" t="str">
        <f>VLOOKUP(Table1[[#This Row],[Competence1]],[1]!Table3[#Data],6,FALSE)</f>
        <v>Envoie de gros blocs de glace sur l'ennemi pour lui infliger des dégâts. Apeure avec une precision de 2 empechant l'adversaire d'attaquer ce tour.</v>
      </c>
      <c r="Q304" t="s">
        <v>471</v>
      </c>
      <c r="R304" t="str">
        <f>VLOOKUP(Table1[[#This Row],[Competence2]],[1]!Table3[#Data],2,FALSE)</f>
        <v>Glace</v>
      </c>
      <c r="S304" t="str">
        <f>VLOOKUP(Table1[[#This Row],[Competence2]],[1]!Table3[#Data],3,FALSE)</f>
        <v>Special</v>
      </c>
      <c r="T304">
        <f>VLOOKUP(Table1[[#This Row],[Competence2]],[1]!Table3[#Data],4,FALSE)</f>
        <v>4</v>
      </c>
      <c r="U304">
        <f>VLOOKUP(Table1[[#This Row],[Competence2]],[1]!Table3[#Data],5,FALSE)</f>
        <v>6</v>
      </c>
      <c r="V304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304" t="s">
        <v>1806</v>
      </c>
      <c r="X304" s="3" t="s">
        <v>1336</v>
      </c>
      <c r="Y304" s="3" t="s">
        <v>1336</v>
      </c>
      <c r="Z304" s="2">
        <v>1</v>
      </c>
      <c r="AA304" s="2">
        <v>2</v>
      </c>
      <c r="AB304" s="2">
        <v>1</v>
      </c>
      <c r="AC304" s="3" t="s">
        <v>1336</v>
      </c>
      <c r="AD304" s="3" t="s">
        <v>1336</v>
      </c>
      <c r="AE304" s="3" t="s">
        <v>1336</v>
      </c>
      <c r="AF304" s="2">
        <v>1</v>
      </c>
      <c r="AG304" s="2">
        <v>1</v>
      </c>
      <c r="AH304" s="3" t="s">
        <v>1336</v>
      </c>
      <c r="AI304" s="2">
        <v>1</v>
      </c>
      <c r="AJ304" s="3" t="s">
        <v>1336</v>
      </c>
      <c r="AK304" s="2">
        <v>2</v>
      </c>
      <c r="AL304" s="2">
        <v>2</v>
      </c>
      <c r="AM304" s="2">
        <v>2</v>
      </c>
      <c r="AN304" s="2">
        <v>2</v>
      </c>
      <c r="AO304" s="2">
        <v>1</v>
      </c>
      <c r="AP304" s="4" t="str">
        <f>IF(Table1[[#This Row],[Competence2]]="Empty","1-6","1-3")</f>
        <v>1-3</v>
      </c>
      <c r="AQ304" s="4" t="str">
        <f>IF(Table1[[#This Row],[Competence2]]="Empty","","4-6")</f>
        <v>4-6</v>
      </c>
      <c r="AR304" s="22" t="s">
        <v>2073</v>
      </c>
      <c r="AS304" s="5"/>
      <c r="AT304" s="5" t="s">
        <v>1803</v>
      </c>
      <c r="AU304" s="5">
        <v>555</v>
      </c>
      <c r="AV304" s="5" t="s">
        <v>1804</v>
      </c>
      <c r="AW304" s="5"/>
      <c r="AX304" s="5" t="e">
        <f>VLOOKUP(Table1[[#This Row],[Name]],Table3[],1,FALSE)</f>
        <v>#N/A</v>
      </c>
      <c r="AY304" s="5"/>
    </row>
    <row r="305" spans="1:51" hidden="1" x14ac:dyDescent="0.2">
      <c r="A305" s="7" t="s">
        <v>1807</v>
      </c>
      <c r="B305" s="1" t="s">
        <v>95</v>
      </c>
      <c r="C305" t="s">
        <v>95</v>
      </c>
      <c r="D305">
        <v>52</v>
      </c>
      <c r="E305">
        <v>23</v>
      </c>
      <c r="F305">
        <v>14</v>
      </c>
      <c r="G305">
        <v>5</v>
      </c>
      <c r="H305">
        <v>3</v>
      </c>
      <c r="I305">
        <v>5</v>
      </c>
      <c r="J305">
        <v>1</v>
      </c>
      <c r="K305" t="s">
        <v>551</v>
      </c>
      <c r="L305" t="str">
        <f>VLOOKUP(Table1[[#This Row],[Competence1]],[1]!Table3[#Data],2,FALSE)</f>
        <v>Combat</v>
      </c>
      <c r="M305" t="str">
        <f>VLOOKUP(Table1[[#This Row],[Competence1]],[1]!Table3[#Data],3,FALSE)</f>
        <v>Physique</v>
      </c>
      <c r="N305" s="1">
        <f>VLOOKUP(Table1[[#This Row],[Competence1]],[1]!Table3[#Data],4,FALSE)</f>
        <v>10</v>
      </c>
      <c r="O305">
        <f>VLOOKUP(Table1[[#This Row],[Competence1]],[1]!Table3[#Data],5,FALSE)</f>
        <v>5</v>
      </c>
      <c r="P305" s="5" t="str">
        <f>VLOOKUP(Table1[[#This Row],[Competence1]],[1]!Table3[#Data],6,FALSE)</f>
        <v>Le lanceur donne un puissant coup de poing à l’ennemi. Réduit la Vitesse du lanceur de 1 niveau.</v>
      </c>
      <c r="Q305" t="s">
        <v>584</v>
      </c>
      <c r="R305" t="str">
        <f>VLOOKUP(Table1[[#This Row],[Competence2]],[1]!Table3[#Data],2,FALSE)</f>
        <v>Normal</v>
      </c>
      <c r="S305" t="str">
        <f>VLOOKUP(Table1[[#This Row],[Competence2]],[1]!Table3[#Data],3,FALSE)</f>
        <v>Physique</v>
      </c>
      <c r="T305">
        <f>VLOOKUP(Table1[[#This Row],[Competence2]],[1]!Table3[#Data],4,FALSE)</f>
        <v>4</v>
      </c>
      <c r="U305">
        <f>VLOOKUP(Table1[[#This Row],[Competence2]],[1]!Table3[#Data],5,FALSE)</f>
        <v>6</v>
      </c>
      <c r="V305" s="5" t="str">
        <f>VLOOKUP(Table1[[#This Row],[Competence2]],[1]!Table3[#Data],6,FALSE)</f>
        <v>Le lanceur charge l'ennemi et le percute de tout son poids.</v>
      </c>
      <c r="W305" t="s">
        <v>1808</v>
      </c>
      <c r="X305" s="2">
        <v>2</v>
      </c>
      <c r="Y305" s="3">
        <v>2</v>
      </c>
      <c r="Z305" s="2">
        <v>1</v>
      </c>
      <c r="AA305" s="2">
        <v>1</v>
      </c>
      <c r="AB305" s="2">
        <v>1</v>
      </c>
      <c r="AC305" s="2">
        <v>1</v>
      </c>
      <c r="AD305" s="2">
        <v>2</v>
      </c>
      <c r="AE305" s="3" t="s">
        <v>1336</v>
      </c>
      <c r="AF305" s="2">
        <v>1</v>
      </c>
      <c r="AG305" s="2">
        <v>1</v>
      </c>
      <c r="AH305" s="2">
        <v>1</v>
      </c>
      <c r="AI305" s="2">
        <v>1</v>
      </c>
      <c r="AJ305" s="3">
        <v>1</v>
      </c>
      <c r="AK305" s="2">
        <v>2</v>
      </c>
      <c r="AL305" s="2">
        <v>1</v>
      </c>
      <c r="AM305" s="2">
        <v>1</v>
      </c>
      <c r="AN305" s="2">
        <v>1</v>
      </c>
      <c r="AO305" s="2">
        <v>1</v>
      </c>
      <c r="AP305" s="4" t="str">
        <f>IF(Table1[[#This Row],[Competence2]]="Empty","1-6","1-3")</f>
        <v>1-3</v>
      </c>
      <c r="AQ305" s="4" t="str">
        <f>IF(Table1[[#This Row],[Competence2]]="Empty","","4-6")</f>
        <v>4-6</v>
      </c>
      <c r="AR305" s="22" t="s">
        <v>2073</v>
      </c>
      <c r="AS305" s="5" t="s">
        <v>322</v>
      </c>
      <c r="AT305" s="5" t="s">
        <v>1803</v>
      </c>
      <c r="AU305" s="5">
        <v>555</v>
      </c>
      <c r="AV305" s="5" t="s">
        <v>1016</v>
      </c>
      <c r="AW305" s="5"/>
      <c r="AX305" s="5" t="e">
        <f>VLOOKUP(Table1[[#This Row],[Name]],Table3[],1,FALSE)</f>
        <v>#N/A</v>
      </c>
      <c r="AY305" s="5"/>
    </row>
    <row r="306" spans="1:51" hidden="1" x14ac:dyDescent="0.2">
      <c r="A306" s="7" t="s">
        <v>1810</v>
      </c>
      <c r="B306" s="1" t="s">
        <v>15</v>
      </c>
      <c r="C306" t="s">
        <v>95</v>
      </c>
      <c r="D306">
        <v>52</v>
      </c>
      <c r="E306">
        <v>23</v>
      </c>
      <c r="F306">
        <v>14</v>
      </c>
      <c r="G306">
        <v>5</v>
      </c>
      <c r="H306">
        <v>3</v>
      </c>
      <c r="I306">
        <v>5</v>
      </c>
      <c r="J306">
        <v>1</v>
      </c>
      <c r="K306" t="s">
        <v>551</v>
      </c>
      <c r="L306" t="str">
        <f>VLOOKUP(Table1[[#This Row],[Competence1]],[1]!Table3[#Data],2,FALSE)</f>
        <v>Combat</v>
      </c>
      <c r="M306" t="str">
        <f>VLOOKUP(Table1[[#This Row],[Competence1]],[1]!Table3[#Data],3,FALSE)</f>
        <v>Physique</v>
      </c>
      <c r="N306" s="1">
        <f>VLOOKUP(Table1[[#This Row],[Competence1]],[1]!Table3[#Data],4,FALSE)</f>
        <v>10</v>
      </c>
      <c r="O306">
        <f>VLOOKUP(Table1[[#This Row],[Competence1]],[1]!Table3[#Data],5,FALSE)</f>
        <v>5</v>
      </c>
      <c r="P306" s="5" t="str">
        <f>VLOOKUP(Table1[[#This Row],[Competence1]],[1]!Table3[#Data],6,FALSE)</f>
        <v>Le lanceur donne un puissant coup de poing à l’ennemi. Réduit la Vitesse du lanceur de 1 niveau.</v>
      </c>
      <c r="Q306" s="6" t="s">
        <v>2044</v>
      </c>
      <c r="R306" t="str">
        <f>VLOOKUP(Table1[[#This Row],[Competence2]],[1]!Table3[#Data],2,FALSE)</f>
        <v>Feu</v>
      </c>
      <c r="S306" t="str">
        <f>VLOOKUP(Table1[[#This Row],[Competence2]],[1]!Table3[#Data],3,FALSE)</f>
        <v>Special</v>
      </c>
      <c r="T306">
        <f>VLOOKUP(Table1[[#This Row],[Competence2]],[1]!Table3[#Data],4,FALSE)</f>
        <v>6</v>
      </c>
      <c r="U306">
        <f>VLOOKUP(Table1[[#This Row],[Competence2]],[1]!Table3[#Data],5,FALSE)</f>
        <v>6</v>
      </c>
      <c r="V306" s="5" t="str">
        <f>VLOOKUP(Table1[[#This Row],[Competence2]],[1]!Table3[#Data],6,FALSE)</f>
        <v>Des flammes calcinent l’ennemi. S’il tient un objet, une Baie par exemple, celui-ci est brûlé et devient inutilisable.</v>
      </c>
      <c r="W306" t="s">
        <v>1811</v>
      </c>
      <c r="X306" s="2">
        <v>1</v>
      </c>
      <c r="Y306" s="3">
        <v>2</v>
      </c>
      <c r="Z306" s="2">
        <v>1</v>
      </c>
      <c r="AA306" s="2">
        <v>2</v>
      </c>
      <c r="AB306" s="2">
        <v>1</v>
      </c>
      <c r="AC306" s="3" t="s">
        <v>1336</v>
      </c>
      <c r="AD306" s="2">
        <v>1</v>
      </c>
      <c r="AE306" s="3" t="s">
        <v>1337</v>
      </c>
      <c r="AF306" s="3" t="s">
        <v>1336</v>
      </c>
      <c r="AG306" s="2">
        <v>1</v>
      </c>
      <c r="AH306" s="3" t="s">
        <v>1336</v>
      </c>
      <c r="AI306" s="2">
        <v>1</v>
      </c>
      <c r="AJ306" s="3">
        <v>1</v>
      </c>
      <c r="AK306" s="2">
        <v>4</v>
      </c>
      <c r="AL306" s="2">
        <v>2</v>
      </c>
      <c r="AM306" s="2">
        <v>1</v>
      </c>
      <c r="AN306" s="2">
        <v>1</v>
      </c>
      <c r="AO306" s="2">
        <v>1</v>
      </c>
      <c r="AP306" s="4" t="str">
        <f>IF(Table1[[#This Row],[Competence2]]="Empty","1-6","1-3")</f>
        <v>1-3</v>
      </c>
      <c r="AQ306" s="4" t="str">
        <f>IF(Table1[[#This Row],[Competence2]]="Empty","","4-6")</f>
        <v>4-6</v>
      </c>
      <c r="AR306" s="22" t="s">
        <v>2073</v>
      </c>
      <c r="AS306" s="5" t="s">
        <v>322</v>
      </c>
      <c r="AT306" s="5" t="s">
        <v>1803</v>
      </c>
      <c r="AU306" s="5">
        <v>555</v>
      </c>
      <c r="AV306" s="5" t="s">
        <v>1809</v>
      </c>
      <c r="AW306" s="5"/>
      <c r="AX306" s="5" t="e">
        <f>VLOOKUP(Table1[[#This Row],[Name]],Table3[],1,FALSE)</f>
        <v>#N/A</v>
      </c>
      <c r="AY306" s="5"/>
    </row>
    <row r="307" spans="1:51" hidden="1" x14ac:dyDescent="0.2">
      <c r="A307" s="7" t="s">
        <v>322</v>
      </c>
      <c r="B307" s="1" t="s">
        <v>11</v>
      </c>
      <c r="C307" t="s">
        <v>11</v>
      </c>
      <c r="D307">
        <v>37</v>
      </c>
      <c r="E307">
        <v>15</v>
      </c>
      <c r="F307">
        <v>8</v>
      </c>
      <c r="G307">
        <v>6</v>
      </c>
      <c r="H307">
        <v>10</v>
      </c>
      <c r="I307">
        <v>6</v>
      </c>
      <c r="J307">
        <v>5</v>
      </c>
      <c r="K307" t="s">
        <v>1415</v>
      </c>
      <c r="L307" t="e">
        <f>VLOOKUP(Table1[[#This Row],[Competence1]],[1]!Table3[#Data],2,FALSE)</f>
        <v>#N/A</v>
      </c>
      <c r="M307" t="e">
        <f>VLOOKUP(Table1[[#This Row],[Competence1]],[1]!Table3[#Data],3,FALSE)</f>
        <v>#N/A</v>
      </c>
      <c r="N307" s="1" t="e">
        <f>VLOOKUP(Table1[[#This Row],[Competence1]],[1]!Table3[#Data],4,FALSE)</f>
        <v>#N/A</v>
      </c>
      <c r="O307" t="e">
        <f>VLOOKUP(Table1[[#This Row],[Competence1]],[1]!Table3[#Data],5,FALSE)</f>
        <v>#N/A</v>
      </c>
      <c r="P307" s="5" t="e">
        <f>VLOOKUP(Table1[[#This Row],[Competence1]],[1]!Table3[#Data],6,FALSE)</f>
        <v>#N/A</v>
      </c>
      <c r="Q307" t="s">
        <v>1094</v>
      </c>
      <c r="R307" t="str">
        <f>VLOOKUP(Table1[[#This Row],[Competence2]],[1]!Table3[#Data],2,FALSE)</f>
        <v>Plante</v>
      </c>
      <c r="S307" t="str">
        <f>VLOOKUP(Table1[[#This Row],[Competence2]],[1]!Table3[#Data],3,FALSE)</f>
        <v>Statut</v>
      </c>
      <c r="T307">
        <f>VLOOKUP(Table1[[#This Row],[Competence2]],[1]!Table3[#Data],4,FALSE)</f>
        <v>0</v>
      </c>
      <c r="U307">
        <f>VLOOKUP(Table1[[#This Row],[Competence2]],[1]!Table3[#Data],5,FALSE)</f>
        <v>0</v>
      </c>
      <c r="V307" s="5" t="str">
        <f>VLOOKUP(Table1[[#This Row],[Competence2]],[1]!Table3[#Data],6,FALSE)</f>
        <v>Le lanceur se protège en s’emmitouflant dans du coton. Sa Défense augmente de 3 niveaux.</v>
      </c>
      <c r="W307" t="s">
        <v>896</v>
      </c>
      <c r="X307" s="2">
        <v>1</v>
      </c>
      <c r="Y307" s="3">
        <v>1</v>
      </c>
      <c r="Z307" s="2">
        <v>1</v>
      </c>
      <c r="AA307" s="3" t="s">
        <v>1336</v>
      </c>
      <c r="AB307" s="3" t="s">
        <v>1336</v>
      </c>
      <c r="AC307" s="2">
        <v>1</v>
      </c>
      <c r="AD307" s="2">
        <v>2</v>
      </c>
      <c r="AE307" s="2">
        <v>2</v>
      </c>
      <c r="AF307" s="2">
        <v>2</v>
      </c>
      <c r="AG307" s="2">
        <v>1</v>
      </c>
      <c r="AH307" s="3" t="s">
        <v>1336</v>
      </c>
      <c r="AI307" s="2">
        <v>2</v>
      </c>
      <c r="AJ307" s="3">
        <v>1</v>
      </c>
      <c r="AK307" s="2">
        <v>1</v>
      </c>
      <c r="AL307" s="3" t="s">
        <v>1336</v>
      </c>
      <c r="AM307" s="2">
        <v>1</v>
      </c>
      <c r="AN307" s="2">
        <v>1</v>
      </c>
      <c r="AO307" s="2">
        <v>2</v>
      </c>
      <c r="AP307" s="4" t="str">
        <f>IF(Table1[[#This Row],[Competence2]]="Empty","1-6","1-3")</f>
        <v>1-3</v>
      </c>
      <c r="AQ307" s="4" t="str">
        <f>IF(Table1[[#This Row],[Competence2]]="Empty","","4-6")</f>
        <v>4-6</v>
      </c>
      <c r="AR307" s="22" t="s">
        <v>2073</v>
      </c>
      <c r="AS307" s="5" t="s">
        <v>110</v>
      </c>
      <c r="AT307" s="5" t="s">
        <v>1812</v>
      </c>
      <c r="AU307" s="5">
        <v>556</v>
      </c>
      <c r="AV307" s="5" t="s">
        <v>1001</v>
      </c>
      <c r="AW307" s="5"/>
      <c r="AX307" s="5" t="e">
        <f>VLOOKUP(Table1[[#This Row],[Name]],Table3[],1,FALSE)</f>
        <v>#N/A</v>
      </c>
      <c r="AY307" s="5"/>
    </row>
    <row r="308" spans="1:51" hidden="1" x14ac:dyDescent="0.2">
      <c r="A308" s="7" t="s">
        <v>110</v>
      </c>
      <c r="B308" s="1" t="s">
        <v>23</v>
      </c>
      <c r="C308" t="s">
        <v>63</v>
      </c>
      <c r="D308">
        <v>25</v>
      </c>
      <c r="E308">
        <v>13</v>
      </c>
      <c r="F308">
        <v>6</v>
      </c>
      <c r="G308">
        <v>8</v>
      </c>
      <c r="H308">
        <v>3</v>
      </c>
      <c r="I308">
        <v>3</v>
      </c>
      <c r="J308">
        <v>3</v>
      </c>
      <c r="K308" t="s">
        <v>566</v>
      </c>
      <c r="L308" t="e">
        <f>VLOOKUP(Table1[[#This Row],[Competence1]],[1]!Table3[#Data],2,FALSE)</f>
        <v>#N/A</v>
      </c>
      <c r="M308" t="e">
        <f>VLOOKUP(Table1[[#This Row],[Competence1]],[1]!Table3[#Data],3,FALSE)</f>
        <v>#N/A</v>
      </c>
      <c r="N308" s="1" t="e">
        <f>VLOOKUP(Table1[[#This Row],[Competence1]],[1]!Table3[#Data],4,FALSE)</f>
        <v>#N/A</v>
      </c>
      <c r="O308" t="e">
        <f>VLOOKUP(Table1[[#This Row],[Competence1]],[1]!Table3[#Data],5,FALSE)</f>
        <v>#N/A</v>
      </c>
      <c r="P308" s="5" t="e">
        <f>VLOOKUP(Table1[[#This Row],[Competence1]],[1]!Table3[#Data],6,FALSE)</f>
        <v>#N/A</v>
      </c>
      <c r="Q308" t="s">
        <v>595</v>
      </c>
      <c r="R308" t="e">
        <f>VLOOKUP(Table1[[#This Row],[Competence2]],[1]!Table3[#Data],2,FALSE)</f>
        <v>#N/A</v>
      </c>
      <c r="S308" t="e">
        <f>VLOOKUP(Table1[[#This Row],[Competence2]],[1]!Table3[#Data],3,FALSE)</f>
        <v>#N/A</v>
      </c>
      <c r="T308" t="e">
        <f>VLOOKUP(Table1[[#This Row],[Competence2]],[1]!Table3[#Data],4,FALSE)</f>
        <v>#N/A</v>
      </c>
      <c r="U308" t="e">
        <f>VLOOKUP(Table1[[#This Row],[Competence2]],[1]!Table3[#Data],5,FALSE)</f>
        <v>#N/A</v>
      </c>
      <c r="V308" s="5" t="e">
        <f>VLOOKUP(Table1[[#This Row],[Competence2]],[1]!Table3[#Data],6,FALSE)</f>
        <v>#N/A</v>
      </c>
      <c r="W308" t="s">
        <v>687</v>
      </c>
      <c r="X308" s="2">
        <v>2</v>
      </c>
      <c r="Y308" s="3">
        <v>1</v>
      </c>
      <c r="Z308" s="2">
        <v>1</v>
      </c>
      <c r="AA308" s="2">
        <v>2</v>
      </c>
      <c r="AB308" s="2">
        <v>1</v>
      </c>
      <c r="AC308" s="2">
        <v>1</v>
      </c>
      <c r="AD308" s="2">
        <v>1</v>
      </c>
      <c r="AE308" s="2">
        <v>1</v>
      </c>
      <c r="AF308" s="2">
        <v>1</v>
      </c>
      <c r="AG308" s="3" t="s">
        <v>1336</v>
      </c>
      <c r="AH308" s="2">
        <v>1</v>
      </c>
      <c r="AI308" s="3" t="s">
        <v>1336</v>
      </c>
      <c r="AJ308" s="3">
        <v>1</v>
      </c>
      <c r="AK308" s="2">
        <v>2</v>
      </c>
      <c r="AL308" s="2">
        <v>1</v>
      </c>
      <c r="AM308" s="2">
        <v>1</v>
      </c>
      <c r="AN308" s="2">
        <v>1</v>
      </c>
      <c r="AO308" s="2">
        <v>1</v>
      </c>
      <c r="AP308" s="4" t="str">
        <f>IF(Table1[[#This Row],[Competence2]]="Empty","1-6","1-3")</f>
        <v>1-3</v>
      </c>
      <c r="AQ308" s="4" t="str">
        <f>IF(Table1[[#This Row],[Competence2]]="Empty","","4-6")</f>
        <v>4-6</v>
      </c>
      <c r="AR308" s="22" t="s">
        <v>2073</v>
      </c>
      <c r="AS308" s="5" t="s">
        <v>111</v>
      </c>
      <c r="AT308" s="5" t="s">
        <v>1813</v>
      </c>
      <c r="AU308" s="5">
        <v>557</v>
      </c>
      <c r="AV308" s="5" t="s">
        <v>1022</v>
      </c>
      <c r="AW308" s="5"/>
      <c r="AX308" s="5" t="e">
        <f>VLOOKUP(Table1[[#This Row],[Name]],Table3[],1,FALSE)</f>
        <v>#N/A</v>
      </c>
      <c r="AY308" s="5"/>
    </row>
    <row r="309" spans="1:51" hidden="1" x14ac:dyDescent="0.2">
      <c r="A309" s="7" t="s">
        <v>111</v>
      </c>
      <c r="B309" s="1" t="s">
        <v>23</v>
      </c>
      <c r="C309" t="s">
        <v>63</v>
      </c>
      <c r="D309">
        <v>35</v>
      </c>
      <c r="E309">
        <v>11</v>
      </c>
      <c r="F309">
        <v>9</v>
      </c>
      <c r="G309">
        <v>12</v>
      </c>
      <c r="H309">
        <v>6</v>
      </c>
      <c r="I309">
        <v>7</v>
      </c>
      <c r="J309">
        <v>1</v>
      </c>
      <c r="K309" t="s">
        <v>447</v>
      </c>
      <c r="L309" t="str">
        <f>VLOOKUP(Table1[[#This Row],[Competence1]],[1]!Table3[#Data],2,FALSE)</f>
        <v>Normal</v>
      </c>
      <c r="M309" t="str">
        <f>VLOOKUP(Table1[[#This Row],[Competence1]],[1]!Table3[#Data],3,FALSE)</f>
        <v>Statut</v>
      </c>
      <c r="N309" s="1">
        <f>VLOOKUP(Table1[[#This Row],[Competence1]],[1]!Table3[#Data],4,FALSE)</f>
        <v>0</v>
      </c>
      <c r="O309">
        <f>VLOOKUP(Table1[[#This Row],[Competence1]],[1]!Table3[#Data],5,FALSE)</f>
        <v>0</v>
      </c>
      <c r="P309" s="5" t="str">
        <f>VLOOKUP(Table1[[#This Row],[Competence1]],[1]!Table3[#Data],6,FALSE)</f>
        <v>Le lanceur brise sa coquille. Il baisse sa Défense et sa Défense Spéciale de 1 niveau, mais augmente son Attaque, son Attaque Spéciale et sa Vitesse de 2 niveaux.</v>
      </c>
      <c r="Q309" t="s">
        <v>595</v>
      </c>
      <c r="R309" t="e">
        <f>VLOOKUP(Table1[[#This Row],[Competence2]],[1]!Table3[#Data],2,FALSE)</f>
        <v>#N/A</v>
      </c>
      <c r="S309" t="e">
        <f>VLOOKUP(Table1[[#This Row],[Competence2]],[1]!Table3[#Data],3,FALSE)</f>
        <v>#N/A</v>
      </c>
      <c r="T309" t="e">
        <f>VLOOKUP(Table1[[#This Row],[Competence2]],[1]!Table3[#Data],4,FALSE)</f>
        <v>#N/A</v>
      </c>
      <c r="U309" t="e">
        <f>VLOOKUP(Table1[[#This Row],[Competence2]],[1]!Table3[#Data],5,FALSE)</f>
        <v>#N/A</v>
      </c>
      <c r="V309" s="5" t="e">
        <f>VLOOKUP(Table1[[#This Row],[Competence2]],[1]!Table3[#Data],6,FALSE)</f>
        <v>#N/A</v>
      </c>
      <c r="W309" t="s">
        <v>688</v>
      </c>
      <c r="X309" s="2">
        <v>2</v>
      </c>
      <c r="Y309" s="3">
        <v>1</v>
      </c>
      <c r="Z309" s="2">
        <v>1</v>
      </c>
      <c r="AA309" s="2">
        <v>2</v>
      </c>
      <c r="AB309" s="2">
        <v>1</v>
      </c>
      <c r="AC309" s="2">
        <v>1</v>
      </c>
      <c r="AD309" s="2">
        <v>1</v>
      </c>
      <c r="AE309" s="2">
        <v>1</v>
      </c>
      <c r="AF309" s="2">
        <v>1</v>
      </c>
      <c r="AG309" s="3" t="s">
        <v>1336</v>
      </c>
      <c r="AH309" s="2">
        <v>1</v>
      </c>
      <c r="AI309" s="3" t="s">
        <v>1336</v>
      </c>
      <c r="AJ309" s="3">
        <v>1</v>
      </c>
      <c r="AK309" s="2">
        <v>2</v>
      </c>
      <c r="AL309" s="2">
        <v>1</v>
      </c>
      <c r="AM309" s="2">
        <v>1</v>
      </c>
      <c r="AN309" s="2">
        <v>1</v>
      </c>
      <c r="AO309" s="2">
        <v>1</v>
      </c>
      <c r="AP309" s="4" t="str">
        <f>IF(Table1[[#This Row],[Competence2]]="Empty","1-6","1-3")</f>
        <v>1-3</v>
      </c>
      <c r="AQ309" s="4" t="str">
        <f>IF(Table1[[#This Row],[Competence2]]="Empty","","4-6")</f>
        <v>4-6</v>
      </c>
      <c r="AR309" s="22" t="s">
        <v>2073</v>
      </c>
      <c r="AS309" s="5" t="s">
        <v>251</v>
      </c>
      <c r="AT309" s="5" t="s">
        <v>1814</v>
      </c>
      <c r="AU309" s="5">
        <v>558</v>
      </c>
      <c r="AV309" s="5" t="s">
        <v>1022</v>
      </c>
      <c r="AW309" s="5"/>
      <c r="AX309" s="5" t="e">
        <f>VLOOKUP(Table1[[#This Row],[Name]],Table3[],1,FALSE)</f>
        <v>#N/A</v>
      </c>
      <c r="AY309" s="5"/>
    </row>
    <row r="310" spans="1:51" hidden="1" x14ac:dyDescent="0.2">
      <c r="A310" s="7" t="s">
        <v>251</v>
      </c>
      <c r="B310" s="1" t="s">
        <v>119</v>
      </c>
      <c r="C310" t="s">
        <v>48</v>
      </c>
      <c r="D310">
        <v>25</v>
      </c>
      <c r="E310">
        <v>12</v>
      </c>
      <c r="F310">
        <v>7</v>
      </c>
      <c r="G310">
        <v>7</v>
      </c>
      <c r="H310">
        <v>3</v>
      </c>
      <c r="I310">
        <v>7</v>
      </c>
      <c r="J310">
        <v>3</v>
      </c>
      <c r="K310" t="s">
        <v>1346</v>
      </c>
      <c r="L310" t="str">
        <f>VLOOKUP(Table1[[#This Row],[Competence1]],[1]!Table3[#Data],2,FALSE)</f>
        <v>Normal</v>
      </c>
      <c r="M310" t="str">
        <f>VLOOKUP(Table1[[#This Row],[Competence1]],[1]!Table3[#Data],3,FALSE)</f>
        <v>Statut</v>
      </c>
      <c r="N310" s="1">
        <f>VLOOKUP(Table1[[#This Row],[Competence1]],[1]!Table3[#Data],4,FALSE)</f>
        <v>0</v>
      </c>
      <c r="O310">
        <f>VLOOKUP(Table1[[#This Row],[Competence1]],[1]!Table3[#Data],5,FALSE)</f>
        <v>6</v>
      </c>
      <c r="P310" s="5" t="str">
        <f>VLOOKUP(Table1[[#This Row],[Competence1]],[1]!Table3[#Data],6,FALSE)</f>
        <v>Le lanceur fait les gros yeux à l'ennemi pour l'intimider et baisser sa Défense de 1 niveau.</v>
      </c>
      <c r="Q310" t="s">
        <v>1349</v>
      </c>
      <c r="R310" t="str">
        <f>VLOOKUP(Table1[[#This Row],[Competence2]],[1]!Table3[#Data],2,FALSE)</f>
        <v>Normal</v>
      </c>
      <c r="S310" t="str">
        <f>VLOOKUP(Table1[[#This Row],[Competence2]],[1]!Table3[#Data],3,FALSE)</f>
        <v>Physique</v>
      </c>
      <c r="T310">
        <f>VLOOKUP(Table1[[#This Row],[Competence2]],[1]!Table3[#Data],4,FALSE)</f>
        <v>7</v>
      </c>
      <c r="U310">
        <f>VLOOKUP(Table1[[#This Row],[Competence2]],[1]!Table3[#Data],5,FALSE)</f>
        <v>6</v>
      </c>
      <c r="V310" s="5" t="str">
        <f>VLOOKUP(Table1[[#This Row],[Competence2]],[1]!Table3[#Data],6,FALSE)</f>
        <v>Le lanceur donne un coup de tête. Apeure avec une precision de 2 empechant l'adversaire d'attaquer ce tour.</v>
      </c>
      <c r="W310" t="s">
        <v>825</v>
      </c>
      <c r="X310" s="2">
        <v>1</v>
      </c>
      <c r="Y310" s="3">
        <v>2</v>
      </c>
      <c r="Z310" s="2">
        <v>1</v>
      </c>
      <c r="AA310" s="2">
        <v>1</v>
      </c>
      <c r="AB310" s="2">
        <v>1</v>
      </c>
      <c r="AC310" s="2">
        <v>4</v>
      </c>
      <c r="AD310" s="2">
        <v>1</v>
      </c>
      <c r="AE310" s="2">
        <v>1</v>
      </c>
      <c r="AF310" s="2">
        <v>1</v>
      </c>
      <c r="AG310" s="2">
        <v>1</v>
      </c>
      <c r="AH310" s="3">
        <v>1</v>
      </c>
      <c r="AI310" s="2">
        <v>1</v>
      </c>
      <c r="AJ310" s="3">
        <v>0</v>
      </c>
      <c r="AK310" s="3" t="s">
        <v>1336</v>
      </c>
      <c r="AL310" s="3">
        <v>1</v>
      </c>
      <c r="AM310" s="3" t="s">
        <v>1336</v>
      </c>
      <c r="AN310" s="3" t="s">
        <v>1337</v>
      </c>
      <c r="AO310" s="2">
        <v>2</v>
      </c>
      <c r="AP310" s="4" t="str">
        <f>IF(Table1[[#This Row],[Competence2]]="Empty","1-6","1-3")</f>
        <v>1-3</v>
      </c>
      <c r="AQ310" s="4" t="str">
        <f>IF(Table1[[#This Row],[Competence2]]="Empty","","4-6")</f>
        <v>4-6</v>
      </c>
      <c r="AR310" s="22" t="s">
        <v>2073</v>
      </c>
      <c r="AS310" t="s">
        <v>252</v>
      </c>
      <c r="AT310" s="5" t="s">
        <v>1815</v>
      </c>
      <c r="AU310" s="5">
        <v>559</v>
      </c>
      <c r="AV310" s="5" t="s">
        <v>1816</v>
      </c>
      <c r="AW310" s="5"/>
      <c r="AX310" s="5" t="e">
        <f>VLOOKUP(Table1[[#This Row],[Name]],Table3[],1,FALSE)</f>
        <v>#N/A</v>
      </c>
      <c r="AY310" s="5"/>
    </row>
    <row r="311" spans="1:51" hidden="1" x14ac:dyDescent="0.2">
      <c r="A311" s="7" t="s">
        <v>252</v>
      </c>
      <c r="B311" s="1" t="s">
        <v>119</v>
      </c>
      <c r="C311" t="s">
        <v>48</v>
      </c>
      <c r="D311">
        <v>32</v>
      </c>
      <c r="E311">
        <v>14</v>
      </c>
      <c r="F311">
        <v>9</v>
      </c>
      <c r="G311">
        <v>11</v>
      </c>
      <c r="H311">
        <v>4</v>
      </c>
      <c r="I311">
        <v>11</v>
      </c>
      <c r="J311">
        <v>1</v>
      </c>
      <c r="K311" t="s">
        <v>1346</v>
      </c>
      <c r="L311" t="str">
        <f>VLOOKUP(Table1[[#This Row],[Competence1]],[1]!Table3[#Data],2,FALSE)</f>
        <v>Normal</v>
      </c>
      <c r="M311" t="str">
        <f>VLOOKUP(Table1[[#This Row],[Competence1]],[1]!Table3[#Data],3,FALSE)</f>
        <v>Statut</v>
      </c>
      <c r="N311" s="1">
        <f>VLOOKUP(Table1[[#This Row],[Competence1]],[1]!Table3[#Data],4,FALSE)</f>
        <v>0</v>
      </c>
      <c r="O311">
        <f>VLOOKUP(Table1[[#This Row],[Competence1]],[1]!Table3[#Data],5,FALSE)</f>
        <v>6</v>
      </c>
      <c r="P311" s="5" t="str">
        <f>VLOOKUP(Table1[[#This Row],[Competence1]],[1]!Table3[#Data],6,FALSE)</f>
        <v>Le lanceur fait les gros yeux à l'ennemi pour l'intimider et baisser sa Défense de 1 niveau.</v>
      </c>
      <c r="Q311" t="s">
        <v>1349</v>
      </c>
      <c r="R311" t="str">
        <f>VLOOKUP(Table1[[#This Row],[Competence2]],[1]!Table3[#Data],2,FALSE)</f>
        <v>Normal</v>
      </c>
      <c r="S311" t="str">
        <f>VLOOKUP(Table1[[#This Row],[Competence2]],[1]!Table3[#Data],3,FALSE)</f>
        <v>Physique</v>
      </c>
      <c r="T311">
        <f>VLOOKUP(Table1[[#This Row],[Competence2]],[1]!Table3[#Data],4,FALSE)</f>
        <v>7</v>
      </c>
      <c r="U311">
        <f>VLOOKUP(Table1[[#This Row],[Competence2]],[1]!Table3[#Data],5,FALSE)</f>
        <v>6</v>
      </c>
      <c r="V311" s="5" t="str">
        <f>VLOOKUP(Table1[[#This Row],[Competence2]],[1]!Table3[#Data],6,FALSE)</f>
        <v>Le lanceur donne un coup de tête. Apeure avec une precision de 2 empechant l'adversaire d'attaquer ce tour.</v>
      </c>
      <c r="W311" t="s">
        <v>826</v>
      </c>
      <c r="X311" s="2">
        <v>1</v>
      </c>
      <c r="Y311" s="2">
        <v>2</v>
      </c>
      <c r="Z311" s="2">
        <v>1</v>
      </c>
      <c r="AA311" s="2">
        <v>1</v>
      </c>
      <c r="AB311" s="2">
        <v>1</v>
      </c>
      <c r="AC311" s="2">
        <v>4</v>
      </c>
      <c r="AD311" s="2">
        <v>1</v>
      </c>
      <c r="AE311" s="3">
        <v>1</v>
      </c>
      <c r="AF311" s="2">
        <v>1</v>
      </c>
      <c r="AG311" s="2">
        <v>1</v>
      </c>
      <c r="AH311" s="2">
        <v>1</v>
      </c>
      <c r="AI311" s="2">
        <v>1</v>
      </c>
      <c r="AJ311" s="2">
        <v>0</v>
      </c>
      <c r="AK311" s="3" t="s">
        <v>1336</v>
      </c>
      <c r="AL311" s="2">
        <v>1</v>
      </c>
      <c r="AM311" s="3" t="s">
        <v>1336</v>
      </c>
      <c r="AN311" s="3" t="s">
        <v>1337</v>
      </c>
      <c r="AO311" s="2">
        <v>2</v>
      </c>
      <c r="AP311" s="4" t="str">
        <f>IF(Table1[[#This Row],[Competence2]]="Empty","1-6","1-3")</f>
        <v>1-3</v>
      </c>
      <c r="AQ311" s="4" t="str">
        <f>IF(Table1[[#This Row],[Competence2]]="Empty","","4-6")</f>
        <v>4-6</v>
      </c>
      <c r="AR311" s="22" t="s">
        <v>2073</v>
      </c>
      <c r="AS311" t="s">
        <v>323</v>
      </c>
      <c r="AT311" s="5" t="s">
        <v>1817</v>
      </c>
      <c r="AU311" s="5">
        <v>560</v>
      </c>
      <c r="AV311" s="5" t="s">
        <v>1816</v>
      </c>
      <c r="AW311" s="5"/>
      <c r="AX311" s="5" t="e">
        <f>VLOOKUP(Table1[[#This Row],[Name]],Table3[],1,FALSE)</f>
        <v>#N/A</v>
      </c>
      <c r="AY311" s="5"/>
    </row>
    <row r="312" spans="1:51" hidden="1" x14ac:dyDescent="0.2">
      <c r="A312" s="7" t="s">
        <v>323</v>
      </c>
      <c r="B312" s="1" t="s">
        <v>25</v>
      </c>
      <c r="C312" t="s">
        <v>30</v>
      </c>
      <c r="D312">
        <v>36</v>
      </c>
      <c r="E312">
        <v>24</v>
      </c>
      <c r="F312">
        <v>5</v>
      </c>
      <c r="G312">
        <v>8</v>
      </c>
      <c r="H312">
        <v>10</v>
      </c>
      <c r="I312">
        <v>8</v>
      </c>
      <c r="J312">
        <v>0</v>
      </c>
      <c r="K312" t="s">
        <v>508</v>
      </c>
      <c r="L312" t="str">
        <f>VLOOKUP(Table1[[#This Row],[Competence1]],[1]!Table3[#Data],2,FALSE)</f>
        <v>Vol</v>
      </c>
      <c r="M312" t="str">
        <f>VLOOKUP(Table1[[#This Row],[Competence1]],[1]!Table3[#Data],3,FALSE)</f>
        <v>Special</v>
      </c>
      <c r="N312" s="1">
        <f>VLOOKUP(Table1[[#This Row],[Competence1]],[1]!Table3[#Data],4,FALSE)</f>
        <v>4</v>
      </c>
      <c r="O312">
        <f>VLOOKUP(Table1[[#This Row],[Competence1]],[1]!Table3[#Data],5,FALSE)</f>
        <v>6</v>
      </c>
      <c r="P312" s="5" t="str">
        <f>VLOOKUP(Table1[[#This Row],[Competence1]],[1]!Table3[#Data],6,FALSE)</f>
        <v>Le lanceur bat des ailes pour générer une bourrasque qui blesse l'ennemi.</v>
      </c>
      <c r="Q312" t="s">
        <v>1095</v>
      </c>
      <c r="R312" t="e">
        <f>VLOOKUP(Table1[[#This Row],[Competence2]],[1]!Table3[#Data],2,FALSE)</f>
        <v>#N/A</v>
      </c>
      <c r="S312" t="e">
        <f>VLOOKUP(Table1[[#This Row],[Competence2]],[1]!Table3[#Data],3,FALSE)</f>
        <v>#N/A</v>
      </c>
      <c r="T312" t="e">
        <f>VLOOKUP(Table1[[#This Row],[Competence2]],[1]!Table3[#Data],4,FALSE)</f>
        <v>#N/A</v>
      </c>
      <c r="U312" t="e">
        <f>VLOOKUP(Table1[[#This Row],[Competence2]],[1]!Table3[#Data],5,FALSE)</f>
        <v>#N/A</v>
      </c>
      <c r="V312" s="5" t="e">
        <f>VLOOKUP(Table1[[#This Row],[Competence2]],[1]!Table3[#Data],6,FALSE)</f>
        <v>#N/A</v>
      </c>
      <c r="W312" t="s">
        <v>897</v>
      </c>
      <c r="X312" s="2">
        <v>1</v>
      </c>
      <c r="Y312" s="3" t="s">
        <v>1337</v>
      </c>
      <c r="Z312" s="2">
        <v>1</v>
      </c>
      <c r="AA312" s="2">
        <v>1</v>
      </c>
      <c r="AB312" s="2">
        <v>2</v>
      </c>
      <c r="AC312" s="2">
        <v>1</v>
      </c>
      <c r="AD312" s="2">
        <v>1</v>
      </c>
      <c r="AE312" s="3">
        <v>2</v>
      </c>
      <c r="AF312" s="2">
        <v>1</v>
      </c>
      <c r="AG312" s="2">
        <v>1</v>
      </c>
      <c r="AH312" s="3" t="s">
        <v>1336</v>
      </c>
      <c r="AI312" s="2">
        <v>1</v>
      </c>
      <c r="AJ312" s="3" t="s">
        <v>1336</v>
      </c>
      <c r="AK312" s="2">
        <v>2</v>
      </c>
      <c r="AL312" s="2">
        <v>0</v>
      </c>
      <c r="AM312" s="2">
        <v>2</v>
      </c>
      <c r="AN312" s="2">
        <v>2</v>
      </c>
      <c r="AO312" s="2">
        <v>1</v>
      </c>
      <c r="AP312" s="4" t="str">
        <f>IF(Table1[[#This Row],[Competence2]]="Empty","1-6","1-3")</f>
        <v>1-3</v>
      </c>
      <c r="AQ312" s="4" t="str">
        <f>IF(Table1[[#This Row],[Competence2]]="Empty","","4-6")</f>
        <v>4-6</v>
      </c>
      <c r="AR312" s="22" t="s">
        <v>2073</v>
      </c>
      <c r="AS312" s="5" t="s">
        <v>353</v>
      </c>
      <c r="AT312" s="5" t="s">
        <v>1818</v>
      </c>
      <c r="AU312" s="5">
        <v>561</v>
      </c>
      <c r="AV312" s="5" t="s">
        <v>1025</v>
      </c>
      <c r="AW312" s="5"/>
      <c r="AX312" s="5" t="e">
        <f>VLOOKUP(Table1[[#This Row],[Name]],Table3[],1,FALSE)</f>
        <v>#N/A</v>
      </c>
      <c r="AY312" s="5"/>
    </row>
    <row r="313" spans="1:51" hidden="1" x14ac:dyDescent="0.2">
      <c r="A313" s="7" t="s">
        <v>353</v>
      </c>
      <c r="B313" s="1" t="s">
        <v>105</v>
      </c>
      <c r="C313" t="s">
        <v>105</v>
      </c>
      <c r="D313">
        <v>19</v>
      </c>
      <c r="E313">
        <v>7</v>
      </c>
      <c r="F313">
        <v>3</v>
      </c>
      <c r="G313">
        <v>8</v>
      </c>
      <c r="H313">
        <v>5</v>
      </c>
      <c r="I313">
        <v>6</v>
      </c>
      <c r="J313">
        <v>3</v>
      </c>
      <c r="K313" t="s">
        <v>1372</v>
      </c>
      <c r="L313" t="str">
        <f>VLOOKUP(Table1[[#This Row],[Competence1]],[1]!Table3[#Data],2,FALSE)</f>
        <v>Spectre</v>
      </c>
      <c r="M313" t="str">
        <f>VLOOKUP(Table1[[#This Row],[Competence1]],[1]!Table3[#Data],3,FALSE)</f>
        <v>Physique</v>
      </c>
      <c r="N313" s="1">
        <f>VLOOKUP(Table1[[#This Row],[Competence1]],[1]!Table3[#Data],4,FALSE)</f>
        <v>3</v>
      </c>
      <c r="O313">
        <f>VLOOKUP(Table1[[#This Row],[Competence1]],[1]!Table3[#Data],5,FALSE)</f>
        <v>6</v>
      </c>
      <c r="P313" s="5" t="str">
        <f>VLOOKUP(Table1[[#This Row],[Competence1]],[1]!Table3[#Data],6,FALSE)</f>
        <v>Le lanceur attaque l'ennemi en poussant un cri terrifiant. Apeure avec une precision de 2 empechant l'adversaire d'attaquer ce tour.</v>
      </c>
      <c r="Q313" t="s">
        <v>438</v>
      </c>
      <c r="R313" t="str">
        <f>VLOOKUP(Table1[[#This Row],[Competence2]],[1]!Table3[#Data],2,FALSE)</f>
        <v>Normal</v>
      </c>
      <c r="S313" t="str">
        <f>VLOOKUP(Table1[[#This Row],[Competence2]],[1]!Table3[#Data],3,FALSE)</f>
        <v>Statut</v>
      </c>
      <c r="T313">
        <f>VLOOKUP(Table1[[#This Row],[Competence2]],[1]!Table3[#Data],4,FALSE)</f>
        <v>0</v>
      </c>
      <c r="U313">
        <f>VLOOKUP(Table1[[#This Row],[Competence2]],[1]!Table3[#Data],5,FALSE)</f>
        <v>6</v>
      </c>
      <c r="V313" s="5" t="str">
        <f>VLOOKUP(Table1[[#This Row],[Competence2]],[1]!Table3[#Data],6,FALSE)</f>
        <v>Le lanceur esquive toutes les attaques ce tour. La precision de cette capacite baisse de 1 a chaque utilisation.</v>
      </c>
      <c r="W313" t="s">
        <v>927</v>
      </c>
      <c r="X313" s="2">
        <v>1</v>
      </c>
      <c r="Y313" s="2">
        <v>0</v>
      </c>
      <c r="Z313" s="2">
        <v>1</v>
      </c>
      <c r="AA313" s="2">
        <v>1</v>
      </c>
      <c r="AB313" s="2">
        <v>1</v>
      </c>
      <c r="AC313" s="2">
        <v>1</v>
      </c>
      <c r="AD313" s="2">
        <v>1</v>
      </c>
      <c r="AE313" s="3">
        <v>1</v>
      </c>
      <c r="AF313" s="3" t="s">
        <v>1336</v>
      </c>
      <c r="AG313" s="2">
        <v>0</v>
      </c>
      <c r="AH313" s="2">
        <v>1</v>
      </c>
      <c r="AI313" s="3" t="s">
        <v>1336</v>
      </c>
      <c r="AJ313" s="2">
        <v>1</v>
      </c>
      <c r="AK313" s="2">
        <v>1</v>
      </c>
      <c r="AL313" s="2">
        <v>1</v>
      </c>
      <c r="AM313" s="2">
        <v>2</v>
      </c>
      <c r="AN313" s="2">
        <v>2</v>
      </c>
      <c r="AO313" s="2">
        <v>1</v>
      </c>
      <c r="AP313" s="4" t="str">
        <f>IF(Table1[[#This Row],[Competence2]]="Empty","1-6","1-3")</f>
        <v>1-3</v>
      </c>
      <c r="AQ313" s="4" t="str">
        <f>IF(Table1[[#This Row],[Competence2]]="Empty","","4-6")</f>
        <v>4-6</v>
      </c>
      <c r="AR313" s="22" t="s">
        <v>2073</v>
      </c>
      <c r="AS313" t="s">
        <v>355</v>
      </c>
      <c r="AT313" s="5" t="s">
        <v>1819</v>
      </c>
      <c r="AU313" s="5">
        <v>562</v>
      </c>
      <c r="AV313" s="5" t="s">
        <v>1036</v>
      </c>
      <c r="AW313" s="5"/>
      <c r="AX313" s="5" t="e">
        <f>VLOOKUP(Table1[[#This Row],[Name]],Table3[],1,FALSE)</f>
        <v>#N/A</v>
      </c>
      <c r="AY313" s="5"/>
    </row>
    <row r="314" spans="1:51" hidden="1" x14ac:dyDescent="0.2">
      <c r="A314" s="7" t="s">
        <v>355</v>
      </c>
      <c r="B314" s="1" t="s">
        <v>105</v>
      </c>
      <c r="C314" t="s">
        <v>105</v>
      </c>
      <c r="D314">
        <v>29</v>
      </c>
      <c r="E314">
        <v>7</v>
      </c>
      <c r="F314">
        <v>5</v>
      </c>
      <c r="G314">
        <v>14</v>
      </c>
      <c r="H314">
        <v>9</v>
      </c>
      <c r="I314">
        <v>10</v>
      </c>
      <c r="J314">
        <v>1</v>
      </c>
      <c r="K314" t="s">
        <v>575</v>
      </c>
      <c r="L314" t="str">
        <f>VLOOKUP(Table1[[#This Row],[Competence1]],[1]!Table3[#Data],2,FALSE)</f>
        <v>Normal</v>
      </c>
      <c r="M314" t="str">
        <f>VLOOKUP(Table1[[#This Row],[Competence1]],[1]!Table3[#Data],3,FALSE)</f>
        <v>Statut</v>
      </c>
      <c r="N314" s="1">
        <f>VLOOKUP(Table1[[#This Row],[Competence1]],[1]!Table3[#Data],4,FALSE)</f>
        <v>0</v>
      </c>
      <c r="O314">
        <f>VLOOKUP(Table1[[#This Row],[Competence1]],[1]!Table3[#Data],5,FALSE)</f>
        <v>6</v>
      </c>
      <c r="P314" s="5" t="str">
        <f>VLOOKUP(Table1[[#This Row],[Competence1]],[1]!Table3[#Data],6,FALSE)</f>
        <v>Grimace baisse la vitesse de la cible de deux niveaux.</v>
      </c>
      <c r="Q314" t="s">
        <v>1372</v>
      </c>
      <c r="R314" t="str">
        <f>VLOOKUP(Table1[[#This Row],[Competence2]],[1]!Table3[#Data],2,FALSE)</f>
        <v>Spectre</v>
      </c>
      <c r="S314" t="str">
        <f>VLOOKUP(Table1[[#This Row],[Competence2]],[1]!Table3[#Data],3,FALSE)</f>
        <v>Physique</v>
      </c>
      <c r="T314">
        <f>VLOOKUP(Table1[[#This Row],[Competence2]],[1]!Table3[#Data],4,FALSE)</f>
        <v>3</v>
      </c>
      <c r="U314">
        <f>VLOOKUP(Table1[[#This Row],[Competence2]],[1]!Table3[#Data],5,FALSE)</f>
        <v>6</v>
      </c>
      <c r="V314" s="5" t="str">
        <f>VLOOKUP(Table1[[#This Row],[Competence2]],[1]!Table3[#Data],6,FALSE)</f>
        <v>Le lanceur attaque l'ennemi en poussant un cri terrifiant. Apeure avec une precision de 2 empechant l'adversaire d'attaquer ce tour.</v>
      </c>
      <c r="W314" t="s">
        <v>929</v>
      </c>
      <c r="X314" s="3">
        <v>1</v>
      </c>
      <c r="Y314" s="3">
        <v>0</v>
      </c>
      <c r="Z314" s="3">
        <v>1</v>
      </c>
      <c r="AA314" s="2">
        <v>1</v>
      </c>
      <c r="AB314" s="2">
        <v>1</v>
      </c>
      <c r="AC314" s="3">
        <v>1</v>
      </c>
      <c r="AD314" s="2">
        <v>1</v>
      </c>
      <c r="AE314" s="3">
        <v>1</v>
      </c>
      <c r="AF314" s="3" t="s">
        <v>1336</v>
      </c>
      <c r="AG314" s="3">
        <v>0</v>
      </c>
      <c r="AH314" s="3">
        <v>1</v>
      </c>
      <c r="AI314" s="3" t="s">
        <v>1336</v>
      </c>
      <c r="AJ314" s="3">
        <v>1</v>
      </c>
      <c r="AK314" s="2">
        <v>1</v>
      </c>
      <c r="AL314" s="3">
        <v>1</v>
      </c>
      <c r="AM314" s="2">
        <v>2</v>
      </c>
      <c r="AN314" s="2">
        <v>2</v>
      </c>
      <c r="AO314" s="2">
        <v>1</v>
      </c>
      <c r="AP314" s="4" t="str">
        <f>IF(Table1[[#This Row],[Competence2]]="Empty","1-6","1-3")</f>
        <v>1-3</v>
      </c>
      <c r="AQ314" s="4" t="str">
        <f>IF(Table1[[#This Row],[Competence2]]="Empty","","4-6")</f>
        <v>4-6</v>
      </c>
      <c r="AR314" s="22" t="s">
        <v>2073</v>
      </c>
      <c r="AS314"/>
      <c r="AT314" s="5" t="s">
        <v>1820</v>
      </c>
      <c r="AU314" s="5">
        <v>563</v>
      </c>
      <c r="AV314" s="5" t="s">
        <v>1036</v>
      </c>
      <c r="AW314" s="5"/>
      <c r="AX314" s="5" t="e">
        <f>VLOOKUP(Table1[[#This Row],[Name]],Table3[],1,FALSE)</f>
        <v>#N/A</v>
      </c>
      <c r="AY314" s="5"/>
    </row>
    <row r="315" spans="1:51" hidden="1" x14ac:dyDescent="0.2">
      <c r="A315" s="7" t="s">
        <v>183</v>
      </c>
      <c r="B315" s="1" t="s">
        <v>77</v>
      </c>
      <c r="C315" t="s">
        <v>77</v>
      </c>
      <c r="D315">
        <v>25</v>
      </c>
      <c r="E315">
        <v>16</v>
      </c>
      <c r="F315">
        <v>5</v>
      </c>
      <c r="G315">
        <v>6</v>
      </c>
      <c r="H315">
        <v>4</v>
      </c>
      <c r="I315">
        <v>6</v>
      </c>
      <c r="J315">
        <v>3</v>
      </c>
      <c r="K315" t="s">
        <v>1369</v>
      </c>
      <c r="L315" t="str">
        <f>VLOOKUP(Table1[[#This Row],[Competence1]],[1]!Table3[#Data],2,FALSE)</f>
        <v>Normal</v>
      </c>
      <c r="M315" t="str">
        <f>VLOOKUP(Table1[[#This Row],[Competence1]],[1]!Table3[#Data],3,FALSE)</f>
        <v>Physique</v>
      </c>
      <c r="N315" s="1">
        <f>VLOOKUP(Table1[[#This Row],[Competence1]],[1]!Table3[#Data],4,FALSE)</f>
        <v>4</v>
      </c>
      <c r="O315">
        <f>VLOOKUP(Table1[[#This Row],[Competence1]],[1]!Table3[#Data],5,FALSE)</f>
        <v>6</v>
      </c>
      <c r="P315" s="5" t="str">
        <f>VLOOKUP(Table1[[#This Row],[Competence1]],[1]!Table3[#Data],6,FALSE)</f>
        <v>Écrase l'ennemi avec les pattes avant ou la queue, par exemple.</v>
      </c>
      <c r="Q315" t="s">
        <v>425</v>
      </c>
      <c r="R315" t="str">
        <f>VLOOKUP(Table1[[#This Row],[Competence2]],[1]!Table3[#Data],2,FALSE)</f>
        <v>Poison</v>
      </c>
      <c r="S315" t="str">
        <f>VLOOKUP(Table1[[#This Row],[Competence2]],[1]!Table3[#Data],3,FALSE)</f>
        <v>Statut</v>
      </c>
      <c r="T315">
        <f>VLOOKUP(Table1[[#This Row],[Competence2]],[1]!Table3[#Data],4,FALSE)</f>
        <v>0</v>
      </c>
      <c r="U315">
        <f>VLOOKUP(Table1[[#This Row],[Competence2]],[1]!Table3[#Data],5,FALSE)</f>
        <v>5</v>
      </c>
      <c r="V315" s="5" t="str">
        <f>VLOOKUP(Table1[[#This Row],[Competence2]],[1]!Table3[#Data],6,FALSE)</f>
        <v>Un nuage de gaz toxique est projeté au visage de l’ennemi pour l’empoisonner et lui fait perdre 6 des PV chaque tour.</v>
      </c>
      <c r="W315" t="s">
        <v>758</v>
      </c>
      <c r="X315" s="3">
        <v>1</v>
      </c>
      <c r="Y315" s="3" t="s">
        <v>1336</v>
      </c>
      <c r="Z315" s="3">
        <v>1</v>
      </c>
      <c r="AA315" s="2">
        <v>1</v>
      </c>
      <c r="AB315" s="2">
        <v>1</v>
      </c>
      <c r="AC315" s="3" t="s">
        <v>1336</v>
      </c>
      <c r="AD315" s="2">
        <v>1</v>
      </c>
      <c r="AE315" s="3">
        <v>1</v>
      </c>
      <c r="AF315" s="3" t="s">
        <v>1336</v>
      </c>
      <c r="AG315" s="3">
        <v>1</v>
      </c>
      <c r="AH315" s="3" t="s">
        <v>1336</v>
      </c>
      <c r="AI315" s="3" t="s">
        <v>1336</v>
      </c>
      <c r="AJ315" s="3">
        <v>2</v>
      </c>
      <c r="AK315" s="2">
        <v>1</v>
      </c>
      <c r="AL315" s="3">
        <v>2</v>
      </c>
      <c r="AM315" s="2">
        <v>1</v>
      </c>
      <c r="AN315" s="2">
        <v>1</v>
      </c>
      <c r="AO315" s="2">
        <v>1</v>
      </c>
      <c r="AP315" s="4" t="str">
        <f>IF(Table1[[#This Row],[Competence2]]="Empty","1-6","1-3")</f>
        <v>1-3</v>
      </c>
      <c r="AQ315" s="4" t="str">
        <f>IF(Table1[[#This Row],[Competence2]]="Empty","","4-6")</f>
        <v>4-6</v>
      </c>
      <c r="AR315" s="22" t="s">
        <v>2073</v>
      </c>
      <c r="AS315" t="s">
        <v>184</v>
      </c>
      <c r="AT315" s="5" t="s">
        <v>1821</v>
      </c>
      <c r="AU315" s="5">
        <v>568</v>
      </c>
      <c r="AV315" s="5" t="s">
        <v>1039</v>
      </c>
      <c r="AW315" s="5"/>
      <c r="AX315" s="5" t="e">
        <f>VLOOKUP(Table1[[#This Row],[Name]],Table3[],1,FALSE)</f>
        <v>#N/A</v>
      </c>
      <c r="AY315" s="5"/>
    </row>
    <row r="316" spans="1:51" hidden="1" x14ac:dyDescent="0.2">
      <c r="A316" s="7" t="s">
        <v>184</v>
      </c>
      <c r="B316" s="1" t="s">
        <v>77</v>
      </c>
      <c r="C316" t="s">
        <v>77</v>
      </c>
      <c r="D316">
        <v>40</v>
      </c>
      <c r="E316">
        <v>18</v>
      </c>
      <c r="F316">
        <v>9</v>
      </c>
      <c r="G316">
        <v>8</v>
      </c>
      <c r="H316">
        <v>6</v>
      </c>
      <c r="I316">
        <v>8</v>
      </c>
      <c r="J316">
        <v>1</v>
      </c>
      <c r="K316" t="s">
        <v>1369</v>
      </c>
      <c r="L316" t="str">
        <f>VLOOKUP(Table1[[#This Row],[Competence1]],[1]!Table3[#Data],2,FALSE)</f>
        <v>Normal</v>
      </c>
      <c r="M316" t="str">
        <f>VLOOKUP(Table1[[#This Row],[Competence1]],[1]!Table3[#Data],3,FALSE)</f>
        <v>Physique</v>
      </c>
      <c r="N316" s="1">
        <f>VLOOKUP(Table1[[#This Row],[Competence1]],[1]!Table3[#Data],4,FALSE)</f>
        <v>4</v>
      </c>
      <c r="O316">
        <f>VLOOKUP(Table1[[#This Row],[Competence1]],[1]!Table3[#Data],5,FALSE)</f>
        <v>6</v>
      </c>
      <c r="P316" s="5" t="str">
        <f>VLOOKUP(Table1[[#This Row],[Competence1]],[1]!Table3[#Data],6,FALSE)</f>
        <v>Écrase l'ennemi avec les pattes avant ou la queue, par exemple.</v>
      </c>
      <c r="Q316" t="s">
        <v>425</v>
      </c>
      <c r="R316" t="str">
        <f>VLOOKUP(Table1[[#This Row],[Competence2]],[1]!Table3[#Data],2,FALSE)</f>
        <v>Poison</v>
      </c>
      <c r="S316" t="str">
        <f>VLOOKUP(Table1[[#This Row],[Competence2]],[1]!Table3[#Data],3,FALSE)</f>
        <v>Statut</v>
      </c>
      <c r="T316">
        <f>VLOOKUP(Table1[[#This Row],[Competence2]],[1]!Table3[#Data],4,FALSE)</f>
        <v>0</v>
      </c>
      <c r="U316">
        <f>VLOOKUP(Table1[[#This Row],[Competence2]],[1]!Table3[#Data],5,FALSE)</f>
        <v>5</v>
      </c>
      <c r="V316" s="5" t="str">
        <f>VLOOKUP(Table1[[#This Row],[Competence2]],[1]!Table3[#Data],6,FALSE)</f>
        <v>Un nuage de gaz toxique est projeté au visage de l’ennemi pour l’empoisonner et lui fait perdre 6 des PV chaque tour.</v>
      </c>
      <c r="W316" t="s">
        <v>759</v>
      </c>
      <c r="X316" s="3">
        <v>1</v>
      </c>
      <c r="Y316" s="3" t="s">
        <v>1336</v>
      </c>
      <c r="Z316" s="2">
        <v>1</v>
      </c>
      <c r="AA316" s="3">
        <v>1</v>
      </c>
      <c r="AB316" s="2">
        <v>1</v>
      </c>
      <c r="AC316" s="3" t="s">
        <v>1336</v>
      </c>
      <c r="AD316" s="3">
        <v>1</v>
      </c>
      <c r="AE316" s="3">
        <v>1</v>
      </c>
      <c r="AF316" s="3" t="s">
        <v>1336</v>
      </c>
      <c r="AG316" s="2">
        <v>1</v>
      </c>
      <c r="AH316" s="3" t="s">
        <v>1336</v>
      </c>
      <c r="AI316" s="3" t="s">
        <v>1336</v>
      </c>
      <c r="AJ316" s="2">
        <v>2</v>
      </c>
      <c r="AK316" s="2">
        <v>1</v>
      </c>
      <c r="AL316" s="2">
        <v>2</v>
      </c>
      <c r="AM316" s="2">
        <v>1</v>
      </c>
      <c r="AN316" s="2">
        <v>1</v>
      </c>
      <c r="AO316" s="2">
        <v>1</v>
      </c>
      <c r="AP316" s="4" t="str">
        <f>IF(Table1[[#This Row],[Competence2]]="Empty","1-6","1-3")</f>
        <v>1-3</v>
      </c>
      <c r="AQ316" s="4" t="str">
        <f>IF(Table1[[#This Row],[Competence2]]="Empty","","4-6")</f>
        <v>4-6</v>
      </c>
      <c r="AR316" s="22" t="s">
        <v>2073</v>
      </c>
      <c r="AS316"/>
      <c r="AT316" s="5" t="s">
        <v>1822</v>
      </c>
      <c r="AU316" s="5">
        <v>569</v>
      </c>
      <c r="AV316" s="5" t="s">
        <v>1039</v>
      </c>
      <c r="AW316" s="5"/>
      <c r="AX316" s="5" t="e">
        <f>VLOOKUP(Table1[[#This Row],[Name]],Table3[],1,FALSE)</f>
        <v>#N/A</v>
      </c>
      <c r="AY316" s="5"/>
    </row>
    <row r="317" spans="1:51" hidden="1" x14ac:dyDescent="0.2">
      <c r="A317" s="7" t="s">
        <v>71</v>
      </c>
      <c r="B317" s="1" t="s">
        <v>36</v>
      </c>
      <c r="C317" t="s">
        <v>36</v>
      </c>
      <c r="D317">
        <v>27</v>
      </c>
      <c r="E317">
        <v>18</v>
      </c>
      <c r="F317">
        <v>5</v>
      </c>
      <c r="G317">
        <v>4</v>
      </c>
      <c r="H317">
        <v>4</v>
      </c>
      <c r="I317">
        <v>4</v>
      </c>
      <c r="J317">
        <v>5</v>
      </c>
      <c r="K317" t="s">
        <v>1369</v>
      </c>
      <c r="L317" t="str">
        <f>VLOOKUP(Table1[[#This Row],[Competence1]],[1]!Table3[#Data],2,FALSE)</f>
        <v>Normal</v>
      </c>
      <c r="M317" t="str">
        <f>VLOOKUP(Table1[[#This Row],[Competence1]],[1]!Table3[#Data],3,FALSE)</f>
        <v>Physique</v>
      </c>
      <c r="N317" s="1">
        <f>VLOOKUP(Table1[[#This Row],[Competence1]],[1]!Table3[#Data],4,FALSE)</f>
        <v>4</v>
      </c>
      <c r="O317">
        <f>VLOOKUP(Table1[[#This Row],[Competence1]],[1]!Table3[#Data],5,FALSE)</f>
        <v>6</v>
      </c>
      <c r="P317" s="5" t="str">
        <f>VLOOKUP(Table1[[#This Row],[Competence1]],[1]!Table3[#Data],6,FALSE)</f>
        <v>Écrase l'ennemi avec les pattes avant ou la queue, par exemple.</v>
      </c>
      <c r="Q317" t="s">
        <v>1113</v>
      </c>
      <c r="R317" t="str">
        <f>VLOOKUP(Table1[[#This Row],[Competence2]],[1]!Table3[#Data],2,FALSE)</f>
        <v>Fee</v>
      </c>
      <c r="S317" t="str">
        <f>VLOOKUP(Table1[[#This Row],[Competence2]],[1]!Table3[#Data],3,FALSE)</f>
        <v>Statut</v>
      </c>
      <c r="T317">
        <f>VLOOKUP(Table1[[#This Row],[Competence2]],[1]!Table3[#Data],4,FALSE)</f>
        <v>0</v>
      </c>
      <c r="U317">
        <f>VLOOKUP(Table1[[#This Row],[Competence2]],[1]!Table3[#Data],5,FALSE)</f>
        <v>6</v>
      </c>
      <c r="V317" s="5" t="str">
        <f>VLOOKUP(Table1[[#This Row],[Competence2]],[1]!Table3[#Data],6,FALSE)</f>
        <v>Fixe l'ennemi d'un air très attendrissant qui le touche et diminue son Attaque de 1 niveau. Agit en priorité.</v>
      </c>
      <c r="W317" t="s">
        <v>651</v>
      </c>
      <c r="X317" s="3">
        <v>1</v>
      </c>
      <c r="Y317" s="3">
        <v>2</v>
      </c>
      <c r="Z317" s="2">
        <v>1</v>
      </c>
      <c r="AA317" s="3">
        <v>1</v>
      </c>
      <c r="AB317" s="2">
        <v>1</v>
      </c>
      <c r="AC317" s="3">
        <v>1</v>
      </c>
      <c r="AD317" s="3">
        <v>1</v>
      </c>
      <c r="AE317" s="3">
        <v>1</v>
      </c>
      <c r="AF317" s="3">
        <v>1</v>
      </c>
      <c r="AG317" s="2">
        <v>1</v>
      </c>
      <c r="AH317" s="2">
        <v>1</v>
      </c>
      <c r="AI317" s="3">
        <v>1</v>
      </c>
      <c r="AJ317" s="2">
        <v>1</v>
      </c>
      <c r="AK317" s="2">
        <v>1</v>
      </c>
      <c r="AL317" s="2">
        <v>1</v>
      </c>
      <c r="AM317" s="2">
        <v>0</v>
      </c>
      <c r="AN317" s="2">
        <v>1</v>
      </c>
      <c r="AO317" s="2">
        <v>1</v>
      </c>
      <c r="AP317" s="4" t="str">
        <f>IF(Table1[[#This Row],[Competence2]]="Empty","1-6","1-3")</f>
        <v>1-3</v>
      </c>
      <c r="AQ317" s="4" t="str">
        <f>IF(Table1[[#This Row],[Competence2]]="Empty","","4-6")</f>
        <v>4-6</v>
      </c>
      <c r="AR317" t="s">
        <v>1445</v>
      </c>
      <c r="AS317" t="s">
        <v>72</v>
      </c>
      <c r="AT317" s="5" t="s">
        <v>1823</v>
      </c>
      <c r="AU317" s="5">
        <v>572</v>
      </c>
      <c r="AV317" s="5" t="s">
        <v>1010</v>
      </c>
      <c r="AW317" s="5"/>
      <c r="AX317" s="5" t="e">
        <f>VLOOKUP(Table1[[#This Row],[Name]],Table3[],1,FALSE)</f>
        <v>#N/A</v>
      </c>
      <c r="AY317" s="5"/>
    </row>
    <row r="318" spans="1:51" hidden="1" x14ac:dyDescent="0.2">
      <c r="A318" s="7" t="s">
        <v>72</v>
      </c>
      <c r="B318" s="1" t="s">
        <v>36</v>
      </c>
      <c r="C318" t="s">
        <v>36</v>
      </c>
      <c r="D318">
        <v>37</v>
      </c>
      <c r="E318">
        <v>28</v>
      </c>
      <c r="F318">
        <v>9</v>
      </c>
      <c r="G318">
        <v>6</v>
      </c>
      <c r="H318">
        <v>6</v>
      </c>
      <c r="I318">
        <v>6</v>
      </c>
      <c r="J318">
        <v>5</v>
      </c>
      <c r="K318" t="s">
        <v>489</v>
      </c>
      <c r="L318" t="e">
        <f>VLOOKUP(Table1[[#This Row],[Competence1]],[1]!Table3[#Data],2,FALSE)</f>
        <v>#N/A</v>
      </c>
      <c r="M318" t="e">
        <f>VLOOKUP(Table1[[#This Row],[Competence1]],[1]!Table3[#Data],3,FALSE)</f>
        <v>#N/A</v>
      </c>
      <c r="N318" s="1" t="e">
        <f>VLOOKUP(Table1[[#This Row],[Competence1]],[1]!Table3[#Data],4,FALSE)</f>
        <v>#N/A</v>
      </c>
      <c r="O318" t="e">
        <f>VLOOKUP(Table1[[#This Row],[Competence1]],[1]!Table3[#Data],5,FALSE)</f>
        <v>#N/A</v>
      </c>
      <c r="P318" s="5" t="e">
        <f>VLOOKUP(Table1[[#This Row],[Competence1]],[1]!Table3[#Data],6,FALSE)</f>
        <v>#N/A</v>
      </c>
      <c r="Q318" t="s">
        <v>595</v>
      </c>
      <c r="R318" t="e">
        <f>VLOOKUP(Table1[[#This Row],[Competence2]],[1]!Table3[#Data],2,FALSE)</f>
        <v>#N/A</v>
      </c>
      <c r="S318" t="e">
        <f>VLOOKUP(Table1[[#This Row],[Competence2]],[1]!Table3[#Data],3,FALSE)</f>
        <v>#N/A</v>
      </c>
      <c r="T318" t="e">
        <f>VLOOKUP(Table1[[#This Row],[Competence2]],[1]!Table3[#Data],4,FALSE)</f>
        <v>#N/A</v>
      </c>
      <c r="U318" t="e">
        <f>VLOOKUP(Table1[[#This Row],[Competence2]],[1]!Table3[#Data],5,FALSE)</f>
        <v>#N/A</v>
      </c>
      <c r="V318" s="5" t="e">
        <f>VLOOKUP(Table1[[#This Row],[Competence2]],[1]!Table3[#Data],6,FALSE)</f>
        <v>#N/A</v>
      </c>
      <c r="W318" t="s">
        <v>652</v>
      </c>
      <c r="X318" s="3">
        <v>1</v>
      </c>
      <c r="Y318" s="3">
        <v>2</v>
      </c>
      <c r="Z318" s="2">
        <v>1</v>
      </c>
      <c r="AA318" s="2">
        <v>1</v>
      </c>
      <c r="AB318" s="3">
        <v>1</v>
      </c>
      <c r="AC318" s="2">
        <v>1</v>
      </c>
      <c r="AD318" s="2">
        <v>1</v>
      </c>
      <c r="AE318" s="2">
        <v>1</v>
      </c>
      <c r="AF318" s="2">
        <v>1</v>
      </c>
      <c r="AG318" s="2">
        <v>1</v>
      </c>
      <c r="AH318" s="3">
        <v>1</v>
      </c>
      <c r="AI318" s="2">
        <v>1</v>
      </c>
      <c r="AJ318" s="2">
        <v>1</v>
      </c>
      <c r="AK318" s="2">
        <v>1</v>
      </c>
      <c r="AL318" s="2">
        <v>1</v>
      </c>
      <c r="AM318" s="2">
        <v>0</v>
      </c>
      <c r="AN318" s="2">
        <v>1</v>
      </c>
      <c r="AO318" s="2">
        <v>1</v>
      </c>
      <c r="AP318" s="4" t="str">
        <f>IF(Table1[[#This Row],[Competence2]]="Empty","1-6","1-3")</f>
        <v>1-3</v>
      </c>
      <c r="AQ318" s="4" t="str">
        <f>IF(Table1[[#This Row],[Competence2]]="Empty","","4-6")</f>
        <v>4-6</v>
      </c>
      <c r="AR318" s="22" t="s">
        <v>2073</v>
      </c>
      <c r="AS318" s="5" t="s">
        <v>293</v>
      </c>
      <c r="AT318" s="5" t="s">
        <v>1824</v>
      </c>
      <c r="AU318" s="5">
        <v>573</v>
      </c>
      <c r="AV318" s="5" t="s">
        <v>1010</v>
      </c>
      <c r="AW318" s="5"/>
      <c r="AX318" s="5" t="e">
        <f>VLOOKUP(Table1[[#This Row],[Name]],Table3[],1,FALSE)</f>
        <v>#N/A</v>
      </c>
      <c r="AY318" s="5"/>
    </row>
    <row r="319" spans="1:51" hidden="1" x14ac:dyDescent="0.2">
      <c r="A319" s="7" t="s">
        <v>293</v>
      </c>
      <c r="B319" s="1" t="s">
        <v>25</v>
      </c>
      <c r="C319" t="s">
        <v>25</v>
      </c>
      <c r="D319">
        <v>22</v>
      </c>
      <c r="E319">
        <v>11</v>
      </c>
      <c r="F319">
        <v>3</v>
      </c>
      <c r="G319">
        <v>5</v>
      </c>
      <c r="H319">
        <v>6</v>
      </c>
      <c r="I319">
        <v>5</v>
      </c>
      <c r="J319">
        <v>4</v>
      </c>
      <c r="K319" t="s">
        <v>1369</v>
      </c>
      <c r="L319" t="str">
        <f>VLOOKUP(Table1[[#This Row],[Competence1]],[1]!Table3[#Data],2,FALSE)</f>
        <v>Normal</v>
      </c>
      <c r="M319" t="str">
        <f>VLOOKUP(Table1[[#This Row],[Competence1]],[1]!Table3[#Data],3,FALSE)</f>
        <v>Physique</v>
      </c>
      <c r="N319" s="1">
        <f>VLOOKUP(Table1[[#This Row],[Competence1]],[1]!Table3[#Data],4,FALSE)</f>
        <v>4</v>
      </c>
      <c r="O319">
        <f>VLOOKUP(Table1[[#This Row],[Competence1]],[1]!Table3[#Data],5,FALSE)</f>
        <v>6</v>
      </c>
      <c r="P319" s="5" t="str">
        <f>VLOOKUP(Table1[[#This Row],[Competence1]],[1]!Table3[#Data],6,FALSE)</f>
        <v>Écrase l'ennemi avec les pattes avant ou la queue, par exemple.</v>
      </c>
      <c r="Q319" t="s">
        <v>513</v>
      </c>
      <c r="R319" t="str">
        <f>VLOOKUP(Table1[[#This Row],[Competence2]],[1]!Table3[#Data],2,FALSE)</f>
        <v>Psy</v>
      </c>
      <c r="S319" t="str">
        <f>VLOOKUP(Table1[[#This Row],[Competence2]],[1]!Table3[#Data],3,FALSE)</f>
        <v>Special</v>
      </c>
      <c r="T319">
        <f>VLOOKUP(Table1[[#This Row],[Competence2]],[1]!Table3[#Data],4,FALSE)</f>
        <v>5</v>
      </c>
      <c r="U319">
        <f>VLOOKUP(Table1[[#This Row],[Competence2]],[1]!Table3[#Data],5,FALSE)</f>
        <v>6</v>
      </c>
      <c r="V319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319" t="s">
        <v>867</v>
      </c>
      <c r="X319" s="3">
        <v>1</v>
      </c>
      <c r="Y319" s="3" t="s">
        <v>1336</v>
      </c>
      <c r="Z319" s="2">
        <v>1</v>
      </c>
      <c r="AA319" s="2">
        <v>1</v>
      </c>
      <c r="AB319" s="3">
        <v>1</v>
      </c>
      <c r="AC319" s="2">
        <v>1</v>
      </c>
      <c r="AD319" s="2">
        <v>1</v>
      </c>
      <c r="AE319" s="2">
        <v>1</v>
      </c>
      <c r="AF319" s="2">
        <v>2</v>
      </c>
      <c r="AG319" s="2">
        <v>1</v>
      </c>
      <c r="AH319" s="3">
        <v>1</v>
      </c>
      <c r="AI319" s="2">
        <v>1</v>
      </c>
      <c r="AJ319" s="3" t="s">
        <v>1336</v>
      </c>
      <c r="AK319" s="2">
        <v>1</v>
      </c>
      <c r="AL319" s="2">
        <v>1</v>
      </c>
      <c r="AM319" s="2">
        <v>2</v>
      </c>
      <c r="AN319" s="2">
        <v>2</v>
      </c>
      <c r="AO319" s="2">
        <v>1</v>
      </c>
      <c r="AP319" s="4" t="str">
        <f>IF(Table1[[#This Row],[Competence2]]="Empty","1-6","1-3")</f>
        <v>1-3</v>
      </c>
      <c r="AQ319" s="4" t="str">
        <f>IF(Table1[[#This Row],[Competence2]]="Empty","","4-6")</f>
        <v>4-6</v>
      </c>
      <c r="AR319" s="22" t="s">
        <v>2073</v>
      </c>
      <c r="AS319" t="s">
        <v>294</v>
      </c>
      <c r="AT319" s="5" t="s">
        <v>1825</v>
      </c>
      <c r="AU319" s="5">
        <v>574</v>
      </c>
      <c r="AV319" s="5" t="s">
        <v>1024</v>
      </c>
      <c r="AW319" s="5"/>
      <c r="AX319" s="5" t="e">
        <f>VLOOKUP(Table1[[#This Row],[Name]],Table3[],1,FALSE)</f>
        <v>#N/A</v>
      </c>
      <c r="AY319" s="5"/>
    </row>
    <row r="320" spans="1:51" hidden="1" x14ac:dyDescent="0.2">
      <c r="A320" s="7" t="s">
        <v>294</v>
      </c>
      <c r="B320" s="1" t="s">
        <v>25</v>
      </c>
      <c r="C320" t="s">
        <v>25</v>
      </c>
      <c r="D320">
        <v>30</v>
      </c>
      <c r="E320">
        <v>13</v>
      </c>
      <c r="F320">
        <v>4</v>
      </c>
      <c r="G320">
        <v>7</v>
      </c>
      <c r="H320">
        <v>7</v>
      </c>
      <c r="I320">
        <v>8</v>
      </c>
      <c r="J320">
        <v>2</v>
      </c>
      <c r="K320" t="s">
        <v>1369</v>
      </c>
      <c r="L320" t="str">
        <f>VLOOKUP(Table1[[#This Row],[Competence1]],[1]!Table3[#Data],2,FALSE)</f>
        <v>Normal</v>
      </c>
      <c r="M320" t="str">
        <f>VLOOKUP(Table1[[#This Row],[Competence1]],[1]!Table3[#Data],3,FALSE)</f>
        <v>Physique</v>
      </c>
      <c r="N320" s="1">
        <f>VLOOKUP(Table1[[#This Row],[Competence1]],[1]!Table3[#Data],4,FALSE)</f>
        <v>4</v>
      </c>
      <c r="O320">
        <f>VLOOKUP(Table1[[#This Row],[Competence1]],[1]!Table3[#Data],5,FALSE)</f>
        <v>6</v>
      </c>
      <c r="P320" s="5" t="str">
        <f>VLOOKUP(Table1[[#This Row],[Competence1]],[1]!Table3[#Data],6,FALSE)</f>
        <v>Écrase l'ennemi avec les pattes avant ou la queue, par exemple.</v>
      </c>
      <c r="Q320" t="s">
        <v>513</v>
      </c>
      <c r="R320" t="str">
        <f>VLOOKUP(Table1[[#This Row],[Competence2]],[1]!Table3[#Data],2,FALSE)</f>
        <v>Psy</v>
      </c>
      <c r="S320" t="str">
        <f>VLOOKUP(Table1[[#This Row],[Competence2]],[1]!Table3[#Data],3,FALSE)</f>
        <v>Special</v>
      </c>
      <c r="T320">
        <f>VLOOKUP(Table1[[#This Row],[Competence2]],[1]!Table3[#Data],4,FALSE)</f>
        <v>5</v>
      </c>
      <c r="U320">
        <f>VLOOKUP(Table1[[#This Row],[Competence2]],[1]!Table3[#Data],5,FALSE)</f>
        <v>6</v>
      </c>
      <c r="V320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320" t="s">
        <v>868</v>
      </c>
      <c r="X320" s="3">
        <v>1</v>
      </c>
      <c r="Y320" s="3" t="s">
        <v>1336</v>
      </c>
      <c r="Z320" s="3">
        <v>1</v>
      </c>
      <c r="AA320" s="3">
        <v>1</v>
      </c>
      <c r="AB320" s="3">
        <v>1</v>
      </c>
      <c r="AC320" s="3">
        <v>1</v>
      </c>
      <c r="AD320" s="2">
        <v>1</v>
      </c>
      <c r="AE320" s="2">
        <v>1</v>
      </c>
      <c r="AF320" s="2">
        <v>2</v>
      </c>
      <c r="AG320" s="3">
        <v>1</v>
      </c>
      <c r="AH320" s="3">
        <v>1</v>
      </c>
      <c r="AI320" s="2">
        <v>1</v>
      </c>
      <c r="AJ320" s="3" t="s">
        <v>1336</v>
      </c>
      <c r="AK320" s="3">
        <v>1</v>
      </c>
      <c r="AL320" s="2">
        <v>1</v>
      </c>
      <c r="AM320" s="2">
        <v>2</v>
      </c>
      <c r="AN320" s="2">
        <v>2</v>
      </c>
      <c r="AO320" s="2">
        <v>1</v>
      </c>
      <c r="AP320" s="4" t="str">
        <f>IF(Table1[[#This Row],[Competence2]]="Empty","1-6","1-3")</f>
        <v>1-3</v>
      </c>
      <c r="AQ320" s="4" t="str">
        <f>IF(Table1[[#This Row],[Competence2]]="Empty","","4-6")</f>
        <v>4-6</v>
      </c>
      <c r="AR320" s="22" t="s">
        <v>2073</v>
      </c>
      <c r="AS320" t="s">
        <v>295</v>
      </c>
      <c r="AT320" s="5" t="s">
        <v>1826</v>
      </c>
      <c r="AU320" s="5">
        <v>575</v>
      </c>
      <c r="AV320" s="5" t="s">
        <v>1024</v>
      </c>
      <c r="AW320" s="5"/>
      <c r="AX320" s="5" t="e">
        <f>VLOOKUP(Table1[[#This Row],[Name]],Table3[],1,FALSE)</f>
        <v>#N/A</v>
      </c>
      <c r="AY320" s="5"/>
    </row>
    <row r="321" spans="1:51" hidden="1" x14ac:dyDescent="0.2">
      <c r="A321" s="7" t="s">
        <v>295</v>
      </c>
      <c r="B321" s="1" t="s">
        <v>25</v>
      </c>
      <c r="C321" t="s">
        <v>25</v>
      </c>
      <c r="D321">
        <v>35</v>
      </c>
      <c r="E321">
        <v>16</v>
      </c>
      <c r="F321">
        <v>5</v>
      </c>
      <c r="G321">
        <v>9</v>
      </c>
      <c r="H321">
        <v>9</v>
      </c>
      <c r="I321">
        <v>11</v>
      </c>
      <c r="J321">
        <v>1</v>
      </c>
      <c r="K321" t="s">
        <v>1369</v>
      </c>
      <c r="L321" t="str">
        <f>VLOOKUP(Table1[[#This Row],[Competence1]],[1]!Table3[#Data],2,FALSE)</f>
        <v>Normal</v>
      </c>
      <c r="M321" t="str">
        <f>VLOOKUP(Table1[[#This Row],[Competence1]],[1]!Table3[#Data],3,FALSE)</f>
        <v>Physique</v>
      </c>
      <c r="N321" s="1">
        <f>VLOOKUP(Table1[[#This Row],[Competence1]],[1]!Table3[#Data],4,FALSE)</f>
        <v>4</v>
      </c>
      <c r="O321">
        <f>VLOOKUP(Table1[[#This Row],[Competence1]],[1]!Table3[#Data],5,FALSE)</f>
        <v>6</v>
      </c>
      <c r="P321" s="5" t="str">
        <f>VLOOKUP(Table1[[#This Row],[Competence1]],[1]!Table3[#Data],6,FALSE)</f>
        <v>Écrase l'ennemi avec les pattes avant ou la queue, par exemple.</v>
      </c>
      <c r="Q321" t="s">
        <v>513</v>
      </c>
      <c r="R321" t="str">
        <f>VLOOKUP(Table1[[#This Row],[Competence2]],[1]!Table3[#Data],2,FALSE)</f>
        <v>Psy</v>
      </c>
      <c r="S321" t="str">
        <f>VLOOKUP(Table1[[#This Row],[Competence2]],[1]!Table3[#Data],3,FALSE)</f>
        <v>Special</v>
      </c>
      <c r="T321">
        <f>VLOOKUP(Table1[[#This Row],[Competence2]],[1]!Table3[#Data],4,FALSE)</f>
        <v>5</v>
      </c>
      <c r="U321">
        <f>VLOOKUP(Table1[[#This Row],[Competence2]],[1]!Table3[#Data],5,FALSE)</f>
        <v>6</v>
      </c>
      <c r="V321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321" t="s">
        <v>869</v>
      </c>
      <c r="X321" s="3">
        <v>1</v>
      </c>
      <c r="Y321" s="3" t="s">
        <v>1336</v>
      </c>
      <c r="Z321" s="3">
        <v>1</v>
      </c>
      <c r="AA321" s="3">
        <v>1</v>
      </c>
      <c r="AB321" s="3">
        <v>1</v>
      </c>
      <c r="AC321" s="3">
        <v>1</v>
      </c>
      <c r="AD321" s="2">
        <v>1</v>
      </c>
      <c r="AE321" s="2">
        <v>1</v>
      </c>
      <c r="AF321" s="2">
        <v>2</v>
      </c>
      <c r="AG321" s="3">
        <v>1</v>
      </c>
      <c r="AH321" s="3">
        <v>1</v>
      </c>
      <c r="AI321" s="2">
        <v>1</v>
      </c>
      <c r="AJ321" s="3" t="s">
        <v>1336</v>
      </c>
      <c r="AK321" s="3">
        <v>1</v>
      </c>
      <c r="AL321" s="2">
        <v>1</v>
      </c>
      <c r="AM321" s="2">
        <v>2</v>
      </c>
      <c r="AN321" s="2">
        <v>2</v>
      </c>
      <c r="AO321" s="2">
        <v>1</v>
      </c>
      <c r="AP321" s="4" t="str">
        <f>IF(Table1[[#This Row],[Competence2]]="Empty","1-6","1-3")</f>
        <v>1-3</v>
      </c>
      <c r="AQ321" s="4" t="str">
        <f>IF(Table1[[#This Row],[Competence2]]="Empty","","4-6")</f>
        <v>4-6</v>
      </c>
      <c r="AR321" s="22" t="s">
        <v>2073</v>
      </c>
      <c r="AS321" t="s">
        <v>296</v>
      </c>
      <c r="AT321" s="5" t="s">
        <v>1827</v>
      </c>
      <c r="AU321" s="5">
        <v>576</v>
      </c>
      <c r="AV321" s="5" t="s">
        <v>1024</v>
      </c>
      <c r="AW321" s="5"/>
      <c r="AX321" s="5" t="e">
        <f>VLOOKUP(Table1[[#This Row],[Name]],Table3[],1,FALSE)</f>
        <v>#N/A</v>
      </c>
      <c r="AY321" s="5"/>
    </row>
    <row r="322" spans="1:51" hidden="1" x14ac:dyDescent="0.2">
      <c r="A322" s="7" t="s">
        <v>296</v>
      </c>
      <c r="B322" s="1" t="s">
        <v>25</v>
      </c>
      <c r="C322" t="s">
        <v>25</v>
      </c>
      <c r="D322">
        <v>22</v>
      </c>
      <c r="E322">
        <v>5</v>
      </c>
      <c r="F322">
        <v>3</v>
      </c>
      <c r="G322">
        <v>4</v>
      </c>
      <c r="H322">
        <v>10</v>
      </c>
      <c r="I322">
        <v>5</v>
      </c>
      <c r="J322">
        <v>4</v>
      </c>
      <c r="K322" t="s">
        <v>479</v>
      </c>
      <c r="L322" t="str">
        <f>VLOOKUP(Table1[[#This Row],[Competence1]],[1]!Table3[#Data],2,FALSE)</f>
        <v>Psy</v>
      </c>
      <c r="M322" t="str">
        <f>VLOOKUP(Table1[[#This Row],[Competence1]],[1]!Table3[#Data],3,FALSE)</f>
        <v>Special</v>
      </c>
      <c r="N322" s="1">
        <f>VLOOKUP(Table1[[#This Row],[Competence1]],[1]!Table3[#Data],4,FALSE)</f>
        <v>0</v>
      </c>
      <c r="O322">
        <f>VLOOKUP(Table1[[#This Row],[Competence1]],[1]!Table3[#Data],5,FALSE)</f>
        <v>6</v>
      </c>
      <c r="P322" s="5" t="str">
        <f>VLOOKUP(Table1[[#This Row],[Competence1]],[1]!Table3[#Data],6,FALSE)</f>
        <v>Une étrange onde d'énergie chaude frappe l'ennemi. S'il n'est pas immunise, fait perdre Nb Bonbons x 1d6 PV.</v>
      </c>
      <c r="Q322" t="s">
        <v>556</v>
      </c>
      <c r="R322" t="e">
        <f>VLOOKUP(Table1[[#This Row],[Competence2]],[1]!Table3[#Data],2,FALSE)</f>
        <v>#N/A</v>
      </c>
      <c r="S322" t="e">
        <f>VLOOKUP(Table1[[#This Row],[Competence2]],[1]!Table3[#Data],3,FALSE)</f>
        <v>#N/A</v>
      </c>
      <c r="T322" t="e">
        <f>VLOOKUP(Table1[[#This Row],[Competence2]],[1]!Table3[#Data],4,FALSE)</f>
        <v>#N/A</v>
      </c>
      <c r="U322" t="e">
        <f>VLOOKUP(Table1[[#This Row],[Competence2]],[1]!Table3[#Data],5,FALSE)</f>
        <v>#N/A</v>
      </c>
      <c r="V322" s="5" t="e">
        <f>VLOOKUP(Table1[[#This Row],[Competence2]],[1]!Table3[#Data],6,FALSE)</f>
        <v>#N/A</v>
      </c>
      <c r="W322" t="s">
        <v>870</v>
      </c>
      <c r="X322" s="3">
        <v>1</v>
      </c>
      <c r="Y322" s="3" t="s">
        <v>1336</v>
      </c>
      <c r="Z322" s="3">
        <v>1</v>
      </c>
      <c r="AA322" s="2">
        <v>1</v>
      </c>
      <c r="AB322" s="2">
        <v>1</v>
      </c>
      <c r="AC322" s="3">
        <v>1</v>
      </c>
      <c r="AD322" s="2">
        <v>1</v>
      </c>
      <c r="AE322" s="3">
        <v>1</v>
      </c>
      <c r="AF322" s="3">
        <v>2</v>
      </c>
      <c r="AG322" s="3">
        <v>1</v>
      </c>
      <c r="AH322" s="3">
        <v>1</v>
      </c>
      <c r="AI322" s="2">
        <v>1</v>
      </c>
      <c r="AJ322" s="3" t="s">
        <v>1336</v>
      </c>
      <c r="AK322" s="3">
        <v>1</v>
      </c>
      <c r="AL322" s="2">
        <v>1</v>
      </c>
      <c r="AM322" s="2">
        <v>2</v>
      </c>
      <c r="AN322" s="2">
        <v>2</v>
      </c>
      <c r="AO322" s="3">
        <v>1</v>
      </c>
      <c r="AP322" s="4" t="str">
        <f>IF(Table1[[#This Row],[Competence2]]="Empty","1-6","1-3")</f>
        <v>1-3</v>
      </c>
      <c r="AQ322" s="4" t="str">
        <f>IF(Table1[[#This Row],[Competence2]]="Empty","","4-6")</f>
        <v>4-6</v>
      </c>
      <c r="AR322" s="22" t="s">
        <v>2073</v>
      </c>
      <c r="AS322" s="5" t="s">
        <v>297</v>
      </c>
      <c r="AT322" s="5" t="s">
        <v>1828</v>
      </c>
      <c r="AU322" s="5">
        <v>577</v>
      </c>
      <c r="AV322" s="5" t="s">
        <v>1024</v>
      </c>
      <c r="AW322" s="5"/>
      <c r="AX322" s="5" t="e">
        <f>VLOOKUP(Table1[[#This Row],[Name]],Table3[],1,FALSE)</f>
        <v>#N/A</v>
      </c>
      <c r="AY322" s="5"/>
    </row>
    <row r="323" spans="1:51" hidden="1" x14ac:dyDescent="0.2">
      <c r="A323" s="7" t="s">
        <v>297</v>
      </c>
      <c r="B323" s="1" t="s">
        <v>25</v>
      </c>
      <c r="C323" t="s">
        <v>25</v>
      </c>
      <c r="D323">
        <v>32</v>
      </c>
      <c r="E323">
        <v>7</v>
      </c>
      <c r="F323">
        <v>4</v>
      </c>
      <c r="G323">
        <v>5</v>
      </c>
      <c r="H323">
        <v>12</v>
      </c>
      <c r="I323">
        <v>6</v>
      </c>
      <c r="J323">
        <v>2</v>
      </c>
      <c r="K323" t="s">
        <v>479</v>
      </c>
      <c r="L323" t="str">
        <f>VLOOKUP(Table1[[#This Row],[Competence1]],[1]!Table3[#Data],2,FALSE)</f>
        <v>Psy</v>
      </c>
      <c r="M323" t="str">
        <f>VLOOKUP(Table1[[#This Row],[Competence1]],[1]!Table3[#Data],3,FALSE)</f>
        <v>Special</v>
      </c>
      <c r="N323" s="1">
        <f>VLOOKUP(Table1[[#This Row],[Competence1]],[1]!Table3[#Data],4,FALSE)</f>
        <v>0</v>
      </c>
      <c r="O323">
        <f>VLOOKUP(Table1[[#This Row],[Competence1]],[1]!Table3[#Data],5,FALSE)</f>
        <v>6</v>
      </c>
      <c r="P323" s="5" t="str">
        <f>VLOOKUP(Table1[[#This Row],[Competence1]],[1]!Table3[#Data],6,FALSE)</f>
        <v>Une étrange onde d'énergie chaude frappe l'ennemi. S'il n'est pas immunise, fait perdre Nb Bonbons x 1d6 PV.</v>
      </c>
      <c r="Q323" t="s">
        <v>556</v>
      </c>
      <c r="R323" t="e">
        <f>VLOOKUP(Table1[[#This Row],[Competence2]],[1]!Table3[#Data],2,FALSE)</f>
        <v>#N/A</v>
      </c>
      <c r="S323" t="e">
        <f>VLOOKUP(Table1[[#This Row],[Competence2]],[1]!Table3[#Data],3,FALSE)</f>
        <v>#N/A</v>
      </c>
      <c r="T323" t="e">
        <f>VLOOKUP(Table1[[#This Row],[Competence2]],[1]!Table3[#Data],4,FALSE)</f>
        <v>#N/A</v>
      </c>
      <c r="U323" t="e">
        <f>VLOOKUP(Table1[[#This Row],[Competence2]],[1]!Table3[#Data],5,FALSE)</f>
        <v>#N/A</v>
      </c>
      <c r="V323" s="5" t="e">
        <f>VLOOKUP(Table1[[#This Row],[Competence2]],[1]!Table3[#Data],6,FALSE)</f>
        <v>#N/A</v>
      </c>
      <c r="W323" t="s">
        <v>871</v>
      </c>
      <c r="X323" s="3">
        <v>1</v>
      </c>
      <c r="Y323" s="3" t="s">
        <v>1336</v>
      </c>
      <c r="Z323" s="3">
        <v>1</v>
      </c>
      <c r="AA323" s="2">
        <v>1</v>
      </c>
      <c r="AB323" s="2">
        <v>1</v>
      </c>
      <c r="AC323" s="3">
        <v>1</v>
      </c>
      <c r="AD323" s="2">
        <v>1</v>
      </c>
      <c r="AE323" s="3">
        <v>1</v>
      </c>
      <c r="AF323" s="3">
        <v>2</v>
      </c>
      <c r="AG323" s="3">
        <v>1</v>
      </c>
      <c r="AH323" s="3">
        <v>1</v>
      </c>
      <c r="AI323" s="2">
        <v>1</v>
      </c>
      <c r="AJ323" s="3" t="s">
        <v>1336</v>
      </c>
      <c r="AK323" s="3">
        <v>1</v>
      </c>
      <c r="AL323" s="2">
        <v>1</v>
      </c>
      <c r="AM323" s="2">
        <v>2</v>
      </c>
      <c r="AN323" s="2">
        <v>2</v>
      </c>
      <c r="AO323" s="3">
        <v>1</v>
      </c>
      <c r="AP323" s="4" t="str">
        <f>IF(Table1[[#This Row],[Competence2]]="Empty","1-6","1-3")</f>
        <v>1-3</v>
      </c>
      <c r="AQ323" s="4" t="str">
        <f>IF(Table1[[#This Row],[Competence2]]="Empty","","4-6")</f>
        <v>4-6</v>
      </c>
      <c r="AR323" s="22" t="s">
        <v>2073</v>
      </c>
      <c r="AS323" s="5" t="s">
        <v>298</v>
      </c>
      <c r="AT323" s="5" t="s">
        <v>1829</v>
      </c>
      <c r="AU323" s="5">
        <v>578</v>
      </c>
      <c r="AV323" s="5" t="s">
        <v>1024</v>
      </c>
      <c r="AW323" s="5"/>
      <c r="AX323" s="5" t="e">
        <f>VLOOKUP(Table1[[#This Row],[Name]],Table3[],1,FALSE)</f>
        <v>#N/A</v>
      </c>
      <c r="AY323" s="5"/>
    </row>
    <row r="324" spans="1:51" hidden="1" x14ac:dyDescent="0.2">
      <c r="A324" s="7" t="s">
        <v>298</v>
      </c>
      <c r="B324" s="1" t="s">
        <v>25</v>
      </c>
      <c r="C324" t="s">
        <v>25</v>
      </c>
      <c r="D324">
        <v>55</v>
      </c>
      <c r="E324">
        <v>7</v>
      </c>
      <c r="F324">
        <v>6</v>
      </c>
      <c r="G324">
        <v>7</v>
      </c>
      <c r="H324">
        <v>12</v>
      </c>
      <c r="I324">
        <v>8</v>
      </c>
      <c r="J324">
        <v>1</v>
      </c>
      <c r="K324" t="s">
        <v>507</v>
      </c>
      <c r="L324" t="e">
        <f>VLOOKUP(Table1[[#This Row],[Competence1]],[1]!Table3[#Data],2,FALSE)</f>
        <v>#N/A</v>
      </c>
      <c r="M324" t="e">
        <f>VLOOKUP(Table1[[#This Row],[Competence1]],[1]!Table3[#Data],3,FALSE)</f>
        <v>#N/A</v>
      </c>
      <c r="N324" s="1" t="e">
        <f>VLOOKUP(Table1[[#This Row],[Competence1]],[1]!Table3[#Data],4,FALSE)</f>
        <v>#N/A</v>
      </c>
      <c r="O324" t="e">
        <f>VLOOKUP(Table1[[#This Row],[Competence1]],[1]!Table3[#Data],5,FALSE)</f>
        <v>#N/A</v>
      </c>
      <c r="P324" s="5" t="e">
        <f>VLOOKUP(Table1[[#This Row],[Competence1]],[1]!Table3[#Data],6,FALSE)</f>
        <v>#N/A</v>
      </c>
      <c r="Q324" t="s">
        <v>479</v>
      </c>
      <c r="R324" t="str">
        <f>VLOOKUP(Table1[[#This Row],[Competence2]],[1]!Table3[#Data],2,FALSE)</f>
        <v>Psy</v>
      </c>
      <c r="S324" t="str">
        <f>VLOOKUP(Table1[[#This Row],[Competence2]],[1]!Table3[#Data],3,FALSE)</f>
        <v>Special</v>
      </c>
      <c r="T324">
        <f>VLOOKUP(Table1[[#This Row],[Competence2]],[1]!Table3[#Data],4,FALSE)</f>
        <v>0</v>
      </c>
      <c r="U324">
        <f>VLOOKUP(Table1[[#This Row],[Competence2]],[1]!Table3[#Data],5,FALSE)</f>
        <v>6</v>
      </c>
      <c r="V324" s="5" t="str">
        <f>VLOOKUP(Table1[[#This Row],[Competence2]],[1]!Table3[#Data],6,FALSE)</f>
        <v>Une étrange onde d'énergie chaude frappe l'ennemi. S'il n'est pas immunise, fait perdre Nb Bonbons x 1d6 PV.</v>
      </c>
      <c r="W324" t="s">
        <v>872</v>
      </c>
      <c r="X324" s="3">
        <v>1</v>
      </c>
      <c r="Y324" s="3" t="s">
        <v>1336</v>
      </c>
      <c r="Z324" s="3">
        <v>1</v>
      </c>
      <c r="AA324" s="2">
        <v>1</v>
      </c>
      <c r="AB324" s="2">
        <v>1</v>
      </c>
      <c r="AC324" s="3">
        <v>1</v>
      </c>
      <c r="AD324" s="2">
        <v>1</v>
      </c>
      <c r="AE324" s="3">
        <v>1</v>
      </c>
      <c r="AF324" s="3">
        <v>2</v>
      </c>
      <c r="AG324" s="3">
        <v>1</v>
      </c>
      <c r="AH324" s="3">
        <v>1</v>
      </c>
      <c r="AI324" s="2">
        <v>1</v>
      </c>
      <c r="AJ324" s="3" t="s">
        <v>1336</v>
      </c>
      <c r="AK324" s="3">
        <v>1</v>
      </c>
      <c r="AL324" s="2">
        <v>1</v>
      </c>
      <c r="AM324" s="2">
        <v>2</v>
      </c>
      <c r="AN324" s="2">
        <v>2</v>
      </c>
      <c r="AO324" s="3">
        <v>1</v>
      </c>
      <c r="AP324" s="4" t="str">
        <f>IF(Table1[[#This Row],[Competence2]]="Empty","1-6","1-3")</f>
        <v>1-3</v>
      </c>
      <c r="AQ324" s="4" t="str">
        <f>IF(Table1[[#This Row],[Competence2]]="Empty","","4-6")</f>
        <v>4-6</v>
      </c>
      <c r="AR324" s="22" t="s">
        <v>2073</v>
      </c>
      <c r="AS324" s="5" t="e">
        <v>#N/A</v>
      </c>
      <c r="AT324" s="5" t="s">
        <v>1830</v>
      </c>
      <c r="AU324" s="5">
        <v>579</v>
      </c>
      <c r="AV324" s="5" t="s">
        <v>1024</v>
      </c>
      <c r="AW324" s="5"/>
      <c r="AX324" s="5" t="e">
        <f>VLOOKUP(Table1[[#This Row],[Name]],Table3[],1,FALSE)</f>
        <v>#N/A</v>
      </c>
      <c r="AY324" s="5"/>
    </row>
    <row r="325" spans="1:51" hidden="1" x14ac:dyDescent="0.2">
      <c r="A325" s="7" t="s">
        <v>94</v>
      </c>
      <c r="B325" s="1" t="s">
        <v>95</v>
      </c>
      <c r="C325" t="s">
        <v>95</v>
      </c>
      <c r="D325">
        <v>18</v>
      </c>
      <c r="E325">
        <v>11</v>
      </c>
      <c r="F325">
        <v>5</v>
      </c>
      <c r="G325">
        <v>5</v>
      </c>
      <c r="H325">
        <v>6</v>
      </c>
      <c r="I325">
        <v>6</v>
      </c>
      <c r="J325">
        <v>5</v>
      </c>
      <c r="K325" t="s">
        <v>440</v>
      </c>
      <c r="L325" t="str">
        <f>VLOOKUP(Table1[[#This Row],[Competence1]],[1]!Table3[#Data],2,FALSE)</f>
        <v>Glace</v>
      </c>
      <c r="M325" t="str">
        <f>VLOOKUP(Table1[[#This Row],[Competence1]],[1]!Table3[#Data],3,FALSE)</f>
        <v>Physique</v>
      </c>
      <c r="N325" s="1">
        <f>VLOOKUP(Table1[[#This Row],[Competence1]],[1]!Table3[#Data],4,FALSE)</f>
        <v>3</v>
      </c>
      <c r="O325">
        <f>VLOOKUP(Table1[[#This Row],[Competence1]],[1]!Table3[#Data],5,FALSE)</f>
        <v>6</v>
      </c>
      <c r="P325" s="5" t="str">
        <f>VLOOKUP(Table1[[#This Row],[Competence1]],[1]!Table3[#Data],6,FALSE)</f>
        <v>Le lanceur jette des pics de glace sur l’ennemi, chaque projectile se lance avec une precision qui baisse de 1 apres chaque coups.</v>
      </c>
      <c r="Q325" t="s">
        <v>577</v>
      </c>
      <c r="R325" t="str">
        <f>VLOOKUP(Table1[[#This Row],[Competence2]],[1]!Table3[#Data],2,FALSE)</f>
        <v>Normal</v>
      </c>
      <c r="S325" t="str">
        <f>VLOOKUP(Table1[[#This Row],[Competence2]],[1]!Table3[#Data],3,FALSE)</f>
        <v>Statut</v>
      </c>
      <c r="T325">
        <f>VLOOKUP(Table1[[#This Row],[Competence2]],[1]!Table3[#Data],4,FALSE)</f>
        <v>0</v>
      </c>
      <c r="U325">
        <f>VLOOKUP(Table1[[#This Row],[Competence2]],[1]!Table3[#Data],5,FALSE)</f>
        <v>0</v>
      </c>
      <c r="V325" s="5" t="str">
        <f>VLOOKUP(Table1[[#This Row],[Competence2]],[1]!Table3[#Data],6,FALSE)</f>
        <v>Le lanceur contracte tous ses muscles pour augmenter sa Défense. Augmente la defense de 1 niveau.</v>
      </c>
      <c r="W325" t="s">
        <v>673</v>
      </c>
      <c r="X325" s="2">
        <v>2</v>
      </c>
      <c r="Y325" s="3">
        <v>2</v>
      </c>
      <c r="Z325" s="2">
        <v>1</v>
      </c>
      <c r="AA325" s="2">
        <v>1</v>
      </c>
      <c r="AB325" s="2">
        <v>1</v>
      </c>
      <c r="AC325" s="2">
        <v>1</v>
      </c>
      <c r="AD325" s="2">
        <v>2</v>
      </c>
      <c r="AE325" s="3" t="s">
        <v>1336</v>
      </c>
      <c r="AF325" s="2">
        <v>1</v>
      </c>
      <c r="AG325" s="2">
        <v>1</v>
      </c>
      <c r="AH325" s="2">
        <v>1</v>
      </c>
      <c r="AI325" s="2">
        <v>1</v>
      </c>
      <c r="AJ325" s="3">
        <v>1</v>
      </c>
      <c r="AK325" s="2">
        <v>2</v>
      </c>
      <c r="AL325" s="2">
        <v>1</v>
      </c>
      <c r="AM325" s="2">
        <v>1</v>
      </c>
      <c r="AN325" s="2">
        <v>1</v>
      </c>
      <c r="AO325" s="2">
        <v>1</v>
      </c>
      <c r="AP325" s="4" t="str">
        <f>IF(Table1[[#This Row],[Competence2]]="Empty","1-6","1-3")</f>
        <v>1-3</v>
      </c>
      <c r="AQ325" s="4" t="str">
        <f>IF(Table1[[#This Row],[Competence2]]="Empty","","4-6")</f>
        <v>4-6</v>
      </c>
      <c r="AR325" s="22" t="s">
        <v>2073</v>
      </c>
      <c r="AS325" t="s">
        <v>96</v>
      </c>
      <c r="AT325" s="5" t="s">
        <v>1831</v>
      </c>
      <c r="AU325" s="5">
        <v>582</v>
      </c>
      <c r="AV325" s="5" t="s">
        <v>1016</v>
      </c>
      <c r="AW325" s="5"/>
      <c r="AX325" s="5" t="e">
        <f>VLOOKUP(Table1[[#This Row],[Name]],Table3[],1,FALSE)</f>
        <v>#N/A</v>
      </c>
      <c r="AY325" s="5"/>
    </row>
    <row r="326" spans="1:51" hidden="1" x14ac:dyDescent="0.2">
      <c r="A326" s="7" t="s">
        <v>96</v>
      </c>
      <c r="B326" s="1" t="s">
        <v>95</v>
      </c>
      <c r="C326" t="s">
        <v>95</v>
      </c>
      <c r="D326">
        <v>25</v>
      </c>
      <c r="E326">
        <v>14</v>
      </c>
      <c r="F326">
        <v>6</v>
      </c>
      <c r="G326">
        <v>6</v>
      </c>
      <c r="H326">
        <v>8</v>
      </c>
      <c r="I326">
        <v>7</v>
      </c>
      <c r="J326">
        <v>2</v>
      </c>
      <c r="K326" t="s">
        <v>440</v>
      </c>
      <c r="L326" t="str">
        <f>VLOOKUP(Table1[[#This Row],[Competence1]],[1]!Table3[#Data],2,FALSE)</f>
        <v>Glace</v>
      </c>
      <c r="M326" t="str">
        <f>VLOOKUP(Table1[[#This Row],[Competence1]],[1]!Table3[#Data],3,FALSE)</f>
        <v>Physique</v>
      </c>
      <c r="N326" s="1">
        <f>VLOOKUP(Table1[[#This Row],[Competence1]],[1]!Table3[#Data],4,FALSE)</f>
        <v>3</v>
      </c>
      <c r="O326">
        <f>VLOOKUP(Table1[[#This Row],[Competence1]],[1]!Table3[#Data],5,FALSE)</f>
        <v>6</v>
      </c>
      <c r="P326" s="5" t="str">
        <f>VLOOKUP(Table1[[#This Row],[Competence1]],[1]!Table3[#Data],6,FALSE)</f>
        <v>Le lanceur jette des pics de glace sur l’ennemi, chaque projectile se lance avec une precision qui baisse de 1 apres chaque coups.</v>
      </c>
      <c r="Q326" t="s">
        <v>577</v>
      </c>
      <c r="R326" t="str">
        <f>VLOOKUP(Table1[[#This Row],[Competence2]],[1]!Table3[#Data],2,FALSE)</f>
        <v>Normal</v>
      </c>
      <c r="S326" t="str">
        <f>VLOOKUP(Table1[[#This Row],[Competence2]],[1]!Table3[#Data],3,FALSE)</f>
        <v>Statut</v>
      </c>
      <c r="T326">
        <f>VLOOKUP(Table1[[#This Row],[Competence2]],[1]!Table3[#Data],4,FALSE)</f>
        <v>0</v>
      </c>
      <c r="U326">
        <f>VLOOKUP(Table1[[#This Row],[Competence2]],[1]!Table3[#Data],5,FALSE)</f>
        <v>0</v>
      </c>
      <c r="V326" s="5" t="str">
        <f>VLOOKUP(Table1[[#This Row],[Competence2]],[1]!Table3[#Data],6,FALSE)</f>
        <v>Le lanceur contracte tous ses muscles pour augmenter sa Défense. Augmente la defense de 1 niveau.</v>
      </c>
      <c r="W326" t="s">
        <v>674</v>
      </c>
      <c r="X326" s="2">
        <v>2</v>
      </c>
      <c r="Y326" s="3">
        <v>2</v>
      </c>
      <c r="Z326" s="2">
        <v>1</v>
      </c>
      <c r="AA326" s="2">
        <v>1</v>
      </c>
      <c r="AB326" s="2">
        <v>1</v>
      </c>
      <c r="AC326" s="2">
        <v>1</v>
      </c>
      <c r="AD326" s="2">
        <v>2</v>
      </c>
      <c r="AE326" s="3" t="s">
        <v>1336</v>
      </c>
      <c r="AF326" s="2">
        <v>1</v>
      </c>
      <c r="AG326" s="2">
        <v>1</v>
      </c>
      <c r="AH326" s="2">
        <v>1</v>
      </c>
      <c r="AI326" s="2">
        <v>1</v>
      </c>
      <c r="AJ326" s="3">
        <v>1</v>
      </c>
      <c r="AK326" s="2">
        <v>2</v>
      </c>
      <c r="AL326" s="2">
        <v>1</v>
      </c>
      <c r="AM326" s="2">
        <v>1</v>
      </c>
      <c r="AN326" s="2">
        <v>1</v>
      </c>
      <c r="AO326" s="2">
        <v>1</v>
      </c>
      <c r="AP326" s="4" t="str">
        <f>IF(Table1[[#This Row],[Competence2]]="Empty","1-6","1-3")</f>
        <v>1-3</v>
      </c>
      <c r="AQ326" s="4" t="str">
        <f>IF(Table1[[#This Row],[Competence2]]="Empty","","4-6")</f>
        <v>4-6</v>
      </c>
      <c r="AR326" s="22" t="s">
        <v>2073</v>
      </c>
      <c r="AS326" t="s">
        <v>97</v>
      </c>
      <c r="AT326" s="5" t="s">
        <v>1832</v>
      </c>
      <c r="AU326" s="5">
        <v>583</v>
      </c>
      <c r="AV326" s="5" t="s">
        <v>1016</v>
      </c>
      <c r="AW326" s="5"/>
      <c r="AX326" s="5" t="e">
        <f>VLOOKUP(Table1[[#This Row],[Name]],Table3[],1,FALSE)</f>
        <v>#N/A</v>
      </c>
      <c r="AY326" s="5"/>
    </row>
    <row r="327" spans="1:51" hidden="1" x14ac:dyDescent="0.2">
      <c r="A327" s="7" t="s">
        <v>97</v>
      </c>
      <c r="B327" s="1" t="s">
        <v>95</v>
      </c>
      <c r="C327" t="s">
        <v>95</v>
      </c>
      <c r="D327">
        <v>35</v>
      </c>
      <c r="E327">
        <v>19</v>
      </c>
      <c r="F327">
        <v>9</v>
      </c>
      <c r="G327">
        <v>8</v>
      </c>
      <c r="H327">
        <v>11</v>
      </c>
      <c r="I327">
        <v>9</v>
      </c>
      <c r="J327">
        <v>0</v>
      </c>
      <c r="K327" t="s">
        <v>499</v>
      </c>
      <c r="L327" t="str">
        <f>VLOOKUP(Table1[[#This Row],[Competence1]],[1]!Table3[#Data],2,FALSE)</f>
        <v>Glace</v>
      </c>
      <c r="M327" t="str">
        <f>VLOOKUP(Table1[[#This Row],[Competence1]],[1]!Table3[#Data],3,FALSE)</f>
        <v>Special</v>
      </c>
      <c r="N327" s="1">
        <f>VLOOKUP(Table1[[#This Row],[Competence1]],[1]!Table3[#Data],4,FALSE)</f>
        <v>0</v>
      </c>
      <c r="O327">
        <f>VLOOKUP(Table1[[#This Row],[Competence1]],[1]!Table3[#Data],5,FALSE)</f>
        <v>0</v>
      </c>
      <c r="P327" s="5" t="str">
        <f>VLOOKUP(Table1[[#This Row],[Competence1]],[1]!Table3[#Data],6,FALSE)</f>
        <v>Si Glaciation est réussie elle met l'adversaire K.O. en un coup. La precision augmente pour chaque Niveau.</v>
      </c>
      <c r="Q327" t="s">
        <v>585</v>
      </c>
      <c r="R327" t="str">
        <f>VLOOKUP(Table1[[#This Row],[Competence2]],[1]!Table3[#Data],2,FALSE)</f>
        <v>Glace</v>
      </c>
      <c r="S327" t="str">
        <f>VLOOKUP(Table1[[#This Row],[Competence2]],[1]!Table3[#Data],3,FALSE)</f>
        <v>Special</v>
      </c>
      <c r="T327">
        <f>VLOOKUP(Table1[[#This Row],[Competence2]],[1]!Table3[#Data],4,FALSE)</f>
        <v>7</v>
      </c>
      <c r="U327">
        <f>VLOOKUP(Table1[[#This Row],[Competence2]],[1]!Table3[#Data],5,FALSE)</f>
        <v>6</v>
      </c>
      <c r="V327" s="5" t="str">
        <f>VLOOKUP(Table1[[#This Row],[Competence2]],[1]!Table3[#Data],6,FALSE)</f>
        <v>Refroidit violemment l'ennemi et gele avec une Precision de 1. Super efficace sur les Pokémon de type Eau.</v>
      </c>
      <c r="W327" t="s">
        <v>675</v>
      </c>
      <c r="X327" s="3">
        <v>2</v>
      </c>
      <c r="Y327" s="2">
        <v>2</v>
      </c>
      <c r="Z327" s="2">
        <v>1</v>
      </c>
      <c r="AA327" s="2">
        <v>1</v>
      </c>
      <c r="AB327" s="2">
        <v>1</v>
      </c>
      <c r="AC327" s="3">
        <v>1</v>
      </c>
      <c r="AD327" s="3">
        <v>2</v>
      </c>
      <c r="AE327" s="3" t="s">
        <v>1336</v>
      </c>
      <c r="AF327" s="3">
        <v>1</v>
      </c>
      <c r="AG327" s="2">
        <v>1</v>
      </c>
      <c r="AH327" s="3">
        <v>1</v>
      </c>
      <c r="AI327" s="3">
        <v>1</v>
      </c>
      <c r="AJ327" s="2">
        <v>1</v>
      </c>
      <c r="AK327" s="2">
        <v>2</v>
      </c>
      <c r="AL327" s="2">
        <v>1</v>
      </c>
      <c r="AM327" s="2">
        <v>1</v>
      </c>
      <c r="AN327" s="2">
        <v>1</v>
      </c>
      <c r="AO327" s="2">
        <v>1</v>
      </c>
      <c r="AP327" s="4" t="str">
        <f>IF(Table1[[#This Row],[Competence2]]="Empty","1-6","1-3")</f>
        <v>1-3</v>
      </c>
      <c r="AQ327" s="4" t="str">
        <f>IF(Table1[[#This Row],[Competence2]]="Empty","","4-6")</f>
        <v>4-6</v>
      </c>
      <c r="AR327" s="22" t="s">
        <v>2073</v>
      </c>
      <c r="AS327" s="5" t="e">
        <v>#N/A</v>
      </c>
      <c r="AT327" s="5" t="s">
        <v>1833</v>
      </c>
      <c r="AU327" s="5">
        <v>584</v>
      </c>
      <c r="AV327" s="5" t="s">
        <v>1016</v>
      </c>
      <c r="AW327" s="5"/>
      <c r="AX327" s="5" t="e">
        <f>VLOOKUP(Table1[[#This Row],[Name]],Table3[],1,FALSE)</f>
        <v>#N/A</v>
      </c>
      <c r="AY327" s="5"/>
    </row>
    <row r="328" spans="1:51" hidden="1" x14ac:dyDescent="0.2">
      <c r="A328" s="7" t="s">
        <v>299</v>
      </c>
      <c r="B328" s="1" t="s">
        <v>23</v>
      </c>
      <c r="C328" t="s">
        <v>23</v>
      </c>
      <c r="D328">
        <v>25</v>
      </c>
      <c r="E328">
        <v>15</v>
      </c>
      <c r="F328">
        <v>7</v>
      </c>
      <c r="G328">
        <v>4</v>
      </c>
      <c r="H328">
        <v>4</v>
      </c>
      <c r="I328">
        <v>4</v>
      </c>
      <c r="J328">
        <v>4</v>
      </c>
      <c r="K328" t="s">
        <v>527</v>
      </c>
      <c r="L328" t="str">
        <f>VLOOKUP(Table1[[#This Row],[Competence1]],[1]!Table3[#Data],2,FALSE)</f>
        <v>Vol</v>
      </c>
      <c r="M328" t="str">
        <f>VLOOKUP(Table1[[#This Row],[Competence1]],[1]!Table3[#Data],3,FALSE)</f>
        <v>Physique</v>
      </c>
      <c r="N328" s="1">
        <f>VLOOKUP(Table1[[#This Row],[Competence1]],[1]!Table3[#Data],4,FALSE)</f>
        <v>4</v>
      </c>
      <c r="O328">
        <f>VLOOKUP(Table1[[#This Row],[Competence1]],[1]!Table3[#Data],5,FALSE)</f>
        <v>6</v>
      </c>
      <c r="P328" s="5" t="str">
        <f>VLOOKUP(Table1[[#This Row],[Competence1]],[1]!Table3[#Data],6,FALSE)</f>
        <v>Frappe l'ennemi d'un bec pointu ou d'une corne pour infliger des dégâts.</v>
      </c>
      <c r="Q328" t="s">
        <v>1346</v>
      </c>
      <c r="R328" t="str">
        <f>VLOOKUP(Table1[[#This Row],[Competence2]],[1]!Table3[#Data],2,FALSE)</f>
        <v>Normal</v>
      </c>
      <c r="S328" t="str">
        <f>VLOOKUP(Table1[[#This Row],[Competence2]],[1]!Table3[#Data],3,FALSE)</f>
        <v>Statut</v>
      </c>
      <c r="T328">
        <f>VLOOKUP(Table1[[#This Row],[Competence2]],[1]!Table3[#Data],4,FALSE)</f>
        <v>0</v>
      </c>
      <c r="U328">
        <f>VLOOKUP(Table1[[#This Row],[Competence2]],[1]!Table3[#Data],5,FALSE)</f>
        <v>6</v>
      </c>
      <c r="V328" s="5" t="str">
        <f>VLOOKUP(Table1[[#This Row],[Competence2]],[1]!Table3[#Data],6,FALSE)</f>
        <v>Le lanceur fait les gros yeux à l'ennemi pour l'intimider et baisser sa Défense de 1 niveau.</v>
      </c>
      <c r="W328" t="s">
        <v>873</v>
      </c>
      <c r="X328" s="3">
        <v>1</v>
      </c>
      <c r="Y328" s="3" t="s">
        <v>1336</v>
      </c>
      <c r="Z328" s="2">
        <v>1</v>
      </c>
      <c r="AA328" s="2">
        <v>1</v>
      </c>
      <c r="AB328" s="2">
        <v>1</v>
      </c>
      <c r="AC328" s="3">
        <v>1</v>
      </c>
      <c r="AD328" s="3">
        <v>2</v>
      </c>
      <c r="AE328" s="3">
        <v>1</v>
      </c>
      <c r="AF328" s="3">
        <v>1</v>
      </c>
      <c r="AG328" s="2">
        <v>1</v>
      </c>
      <c r="AH328" s="3" t="s">
        <v>1336</v>
      </c>
      <c r="AI328" s="3">
        <v>1</v>
      </c>
      <c r="AJ328" s="2">
        <v>1</v>
      </c>
      <c r="AK328" s="2">
        <v>2</v>
      </c>
      <c r="AL328" s="3" t="s">
        <v>1336</v>
      </c>
      <c r="AM328" s="2">
        <v>1</v>
      </c>
      <c r="AN328" s="2">
        <v>1</v>
      </c>
      <c r="AO328" s="2">
        <v>2</v>
      </c>
      <c r="AP328" s="4" t="str">
        <f>IF(Table1[[#This Row],[Competence2]]="Empty","1-6","1-3")</f>
        <v>1-3</v>
      </c>
      <c r="AQ328" s="4" t="str">
        <f>IF(Table1[[#This Row],[Competence2]]="Empty","","4-6")</f>
        <v>4-6</v>
      </c>
      <c r="AR328" s="22" t="s">
        <v>2073</v>
      </c>
      <c r="AS328" t="s">
        <v>300</v>
      </c>
      <c r="AT328" s="5" t="s">
        <v>1834</v>
      </c>
      <c r="AU328" s="5">
        <v>588</v>
      </c>
      <c r="AV328" s="5" t="s">
        <v>1004</v>
      </c>
      <c r="AW328" s="5"/>
      <c r="AX328" s="5" t="e">
        <f>VLOOKUP(Table1[[#This Row],[Name]],Table3[],1,FALSE)</f>
        <v>#N/A</v>
      </c>
      <c r="AY328" s="5"/>
    </row>
    <row r="329" spans="1:51" hidden="1" x14ac:dyDescent="0.2">
      <c r="A329" s="7" t="s">
        <v>300</v>
      </c>
      <c r="B329" s="1" t="s">
        <v>41</v>
      </c>
      <c r="C329" t="s">
        <v>23</v>
      </c>
      <c r="D329">
        <v>35</v>
      </c>
      <c r="E329">
        <v>5</v>
      </c>
      <c r="F329">
        <v>13</v>
      </c>
      <c r="G329">
        <v>10</v>
      </c>
      <c r="H329">
        <v>6</v>
      </c>
      <c r="I329">
        <v>10</v>
      </c>
      <c r="J329">
        <v>1</v>
      </c>
      <c r="K329" t="s">
        <v>1423</v>
      </c>
      <c r="L329" t="str">
        <f>VLOOKUP(Table1[[#This Row],[Competence1]],[1]!Table3[#Data],2,FALSE)</f>
        <v>Normal</v>
      </c>
      <c r="M329" t="str">
        <f>VLOOKUP(Table1[[#This Row],[Competence1]],[1]!Table3[#Data],3,FALSE)</f>
        <v>Physique</v>
      </c>
      <c r="N329" s="1">
        <f>VLOOKUP(Table1[[#This Row],[Competence1]],[1]!Table3[#Data],4,FALSE)</f>
        <v>12</v>
      </c>
      <c r="O329">
        <f>VLOOKUP(Table1[[#This Row],[Competence1]],[1]!Table3[#Data],5,FALSE)</f>
        <v>6</v>
      </c>
      <c r="P329" s="5" t="str">
        <f>VLOOKUP(Table1[[#This Row],[Competence1]],[1]!Table3[#Data],6,FALSE)</f>
        <v>Une charge dangereuse et imprudente. Blesse de 25% des degats infliges.</v>
      </c>
      <c r="Q329" t="s">
        <v>461</v>
      </c>
      <c r="R329" t="str">
        <f>VLOOKUP(Table1[[#This Row],[Competence2]],[1]!Table3[#Data],2,FALSE)</f>
        <v>Insecte</v>
      </c>
      <c r="S329" t="str">
        <f>VLOOKUP(Table1[[#This Row],[Competence2]],[1]!Table3[#Data],3,FALSE)</f>
        <v>Physique</v>
      </c>
      <c r="T329">
        <f>VLOOKUP(Table1[[#This Row],[Competence2]],[1]!Table3[#Data],4,FALSE)</f>
        <v>5</v>
      </c>
      <c r="U329">
        <f>VLOOKUP(Table1[[#This Row],[Competence2]],[1]!Table3[#Data],5,FALSE)</f>
        <v>6</v>
      </c>
      <c r="V329" s="5" t="str">
        <f>VLOOKUP(Table1[[#This Row],[Competence2]],[1]!Table3[#Data],6,FALSE)</f>
        <v>Augmente l'Attaque du lanceur de 3 niveaux si un ennemi est mis K.O. avec cette capacité.</v>
      </c>
      <c r="W329" t="s">
        <v>874</v>
      </c>
      <c r="X329" s="3" t="s">
        <v>1336</v>
      </c>
      <c r="Y329" s="2">
        <v>1</v>
      </c>
      <c r="Z329" s="3" t="s">
        <v>1336</v>
      </c>
      <c r="AA329" s="2">
        <v>1</v>
      </c>
      <c r="AB329" s="2">
        <v>1</v>
      </c>
      <c r="AC329" s="3" t="s">
        <v>1336</v>
      </c>
      <c r="AD329" s="3">
        <v>4</v>
      </c>
      <c r="AE329" s="3" t="s">
        <v>1336</v>
      </c>
      <c r="AF329" s="3" t="s">
        <v>1336</v>
      </c>
      <c r="AG329" s="3" t="s">
        <v>1336</v>
      </c>
      <c r="AH329" s="3" t="s">
        <v>1337</v>
      </c>
      <c r="AI329" s="3">
        <v>0</v>
      </c>
      <c r="AJ329" s="3" t="s">
        <v>1336</v>
      </c>
      <c r="AK329" s="2">
        <v>1</v>
      </c>
      <c r="AL329" s="2">
        <v>1</v>
      </c>
      <c r="AM329" s="2">
        <v>1</v>
      </c>
      <c r="AN329" s="2">
        <v>1</v>
      </c>
      <c r="AO329" s="2">
        <v>1</v>
      </c>
      <c r="AP329" s="4" t="str">
        <f>IF(Table1[[#This Row],[Competence2]]="Empty","1-6","1-3")</f>
        <v>1-3</v>
      </c>
      <c r="AQ329" s="4" t="str">
        <f>IF(Table1[[#This Row],[Competence2]]="Empty","","4-6")</f>
        <v>4-6</v>
      </c>
      <c r="AR329" s="22" t="s">
        <v>2073</v>
      </c>
      <c r="AS329"/>
      <c r="AT329" s="5" t="s">
        <v>1835</v>
      </c>
      <c r="AU329" s="5">
        <v>589</v>
      </c>
      <c r="AV329" s="5" t="s">
        <v>1052</v>
      </c>
      <c r="AW329" s="5"/>
      <c r="AX329" s="5" t="e">
        <f>VLOOKUP(Table1[[#This Row],[Name]],Table3[],1,FALSE)</f>
        <v>#N/A</v>
      </c>
      <c r="AY329" s="5"/>
    </row>
    <row r="330" spans="1:51" hidden="1" x14ac:dyDescent="0.2">
      <c r="A330" s="7" t="s">
        <v>331</v>
      </c>
      <c r="B330" s="1" t="s">
        <v>19</v>
      </c>
      <c r="C330" t="s">
        <v>105</v>
      </c>
      <c r="D330">
        <v>27</v>
      </c>
      <c r="E330">
        <v>10</v>
      </c>
      <c r="F330">
        <v>4</v>
      </c>
      <c r="G330">
        <v>5</v>
      </c>
      <c r="H330">
        <v>6</v>
      </c>
      <c r="I330">
        <v>8</v>
      </c>
      <c r="J330">
        <v>3</v>
      </c>
      <c r="K330" t="s">
        <v>1377</v>
      </c>
      <c r="L330" t="e">
        <f>VLOOKUP(Table1[[#This Row],[Competence1]],[1]!Table3[#Data],2,FALSE)</f>
        <v>#N/A</v>
      </c>
      <c r="M330" t="e">
        <f>VLOOKUP(Table1[[#This Row],[Competence1]],[1]!Table3[#Data],3,FALSE)</f>
        <v>#N/A</v>
      </c>
      <c r="N330" s="1" t="e">
        <f>VLOOKUP(Table1[[#This Row],[Competence1]],[1]!Table3[#Data],4,FALSE)</f>
        <v>#N/A</v>
      </c>
      <c r="O330" t="e">
        <f>VLOOKUP(Table1[[#This Row],[Competence1]],[1]!Table3[#Data],5,FALSE)</f>
        <v>#N/A</v>
      </c>
      <c r="P330" s="5" t="e">
        <f>VLOOKUP(Table1[[#This Row],[Competence1]],[1]!Table3[#Data],6,FALSE)</f>
        <v>#N/A</v>
      </c>
      <c r="Q330" t="s">
        <v>462</v>
      </c>
      <c r="R330" t="str">
        <f>VLOOKUP(Table1[[#This Row],[Competence2]],[1]!Table3[#Data],2,FALSE)</f>
        <v>Eau</v>
      </c>
      <c r="S330" t="str">
        <f>VLOOKUP(Table1[[#This Row],[Competence2]],[1]!Table3[#Data],3,FALSE)</f>
        <v>Statut</v>
      </c>
      <c r="T330">
        <f>VLOOKUP(Table1[[#This Row],[Competence2]],[1]!Table3[#Data],4,FALSE)</f>
        <v>0</v>
      </c>
      <c r="U330">
        <f>VLOOKUP(Table1[[#This Row],[Competence2]],[1]!Table3[#Data],5,FALSE)</f>
        <v>0</v>
      </c>
      <c r="V330" s="5" t="str">
        <f>VLOOKUP(Table1[[#This Row],[Competence2]],[1]!Table3[#Data],6,FALSE)</f>
        <v>Asperge d'eau les alentours. Baisse la puissance des attaques de type Feu de 50% pendant cinq tours.</v>
      </c>
      <c r="W330" t="s">
        <v>905</v>
      </c>
      <c r="X330" s="3" t="s">
        <v>1336</v>
      </c>
      <c r="Y330" s="2">
        <v>0</v>
      </c>
      <c r="Z330" s="2">
        <v>1</v>
      </c>
      <c r="AA330" s="3" t="s">
        <v>1336</v>
      </c>
      <c r="AB330" s="3">
        <v>2</v>
      </c>
      <c r="AC330" s="2">
        <v>1</v>
      </c>
      <c r="AD330" s="3" t="s">
        <v>1336</v>
      </c>
      <c r="AE330" s="3" t="s">
        <v>1336</v>
      </c>
      <c r="AF330" s="3" t="s">
        <v>1336</v>
      </c>
      <c r="AG330" s="2">
        <v>0</v>
      </c>
      <c r="AH330" s="3">
        <v>2</v>
      </c>
      <c r="AI330" s="3" t="s">
        <v>1336</v>
      </c>
      <c r="AJ330" s="2">
        <v>1</v>
      </c>
      <c r="AK330" s="2">
        <v>1</v>
      </c>
      <c r="AL330" s="2">
        <v>1</v>
      </c>
      <c r="AM330" s="2">
        <v>2</v>
      </c>
      <c r="AN330" s="2">
        <v>2</v>
      </c>
      <c r="AO330" s="2">
        <v>1</v>
      </c>
      <c r="AP330" s="4" t="str">
        <f>IF(Table1[[#This Row],[Competence2]]="Empty","1-6","1-3")</f>
        <v>1-3</v>
      </c>
      <c r="AQ330" s="4" t="str">
        <f>IF(Table1[[#This Row],[Competence2]]="Empty","","4-6")</f>
        <v>4-6</v>
      </c>
      <c r="AR330" s="22" t="s">
        <v>2073</v>
      </c>
      <c r="AS330" s="5" t="s">
        <v>332</v>
      </c>
      <c r="AT330" s="5" t="s">
        <v>1836</v>
      </c>
      <c r="AU330" s="5">
        <v>592</v>
      </c>
      <c r="AV330" s="5" t="s">
        <v>1057</v>
      </c>
      <c r="AW330" s="5"/>
      <c r="AX330" s="5" t="e">
        <f>VLOOKUP(Table1[[#This Row],[Name]],Table3[],1,FALSE)</f>
        <v>#N/A</v>
      </c>
      <c r="AY330" s="5"/>
    </row>
    <row r="331" spans="1:51" hidden="1" x14ac:dyDescent="0.2">
      <c r="A331" s="7" t="s">
        <v>332</v>
      </c>
      <c r="B331" s="1" t="s">
        <v>19</v>
      </c>
      <c r="C331" t="s">
        <v>105</v>
      </c>
      <c r="D331">
        <v>50</v>
      </c>
      <c r="E331">
        <v>15</v>
      </c>
      <c r="F331">
        <v>6</v>
      </c>
      <c r="G331">
        <v>7</v>
      </c>
      <c r="H331">
        <v>8</v>
      </c>
      <c r="I331">
        <v>10</v>
      </c>
      <c r="J331">
        <v>1</v>
      </c>
      <c r="K331" t="s">
        <v>1416</v>
      </c>
      <c r="L331" t="e">
        <f>VLOOKUP(Table1[[#This Row],[Competence1]],[1]!Table3[#Data],2,FALSE)</f>
        <v>#N/A</v>
      </c>
      <c r="M331" t="e">
        <f>VLOOKUP(Table1[[#This Row],[Competence1]],[1]!Table3[#Data],3,FALSE)</f>
        <v>#N/A</v>
      </c>
      <c r="N331" s="1" t="e">
        <f>VLOOKUP(Table1[[#This Row],[Competence1]],[1]!Table3[#Data],4,FALSE)</f>
        <v>#N/A</v>
      </c>
      <c r="O331" t="e">
        <f>VLOOKUP(Table1[[#This Row],[Competence1]],[1]!Table3[#Data],5,FALSE)</f>
        <v>#N/A</v>
      </c>
      <c r="P331" s="5" t="e">
        <f>VLOOKUP(Table1[[#This Row],[Competence1]],[1]!Table3[#Data],6,FALSE)</f>
        <v>#N/A</v>
      </c>
      <c r="Q331" t="s">
        <v>433</v>
      </c>
      <c r="R331" t="str">
        <f>VLOOKUP(Table1[[#This Row],[Competence2]],[1]!Table3[#Data],2,FALSE)</f>
        <v>Normal</v>
      </c>
      <c r="S331" t="str">
        <f>VLOOKUP(Table1[[#This Row],[Competence2]],[1]!Table3[#Data],3,FALSE)</f>
        <v>Special</v>
      </c>
      <c r="T331">
        <f>VLOOKUP(Table1[[#This Row],[Competence2]],[1]!Table3[#Data],4,FALSE)</f>
        <v>0</v>
      </c>
      <c r="U331">
        <f>VLOOKUP(Table1[[#This Row],[Competence2]],[1]!Table3[#Data],5,FALSE)</f>
        <v>6</v>
      </c>
      <c r="V331" s="5" t="str">
        <f>VLOOKUP(Table1[[#This Row],[Competence2]],[1]!Table3[#Data],6,FALSE)</f>
        <v>Le lanceur essore l'ennemi. Plus l'ennemi a de PV, plus cette attaque est puissante. La puissance est de 11, -2 par tranche de 10% de PV perdus.</v>
      </c>
      <c r="W331" t="s">
        <v>906</v>
      </c>
      <c r="X331" s="3" t="s">
        <v>1336</v>
      </c>
      <c r="Y331" s="2">
        <v>0</v>
      </c>
      <c r="Z331" s="2">
        <v>1</v>
      </c>
      <c r="AA331" s="3" t="s">
        <v>1336</v>
      </c>
      <c r="AB331" s="3">
        <v>2</v>
      </c>
      <c r="AC331" s="2">
        <v>1</v>
      </c>
      <c r="AD331" s="3" t="s">
        <v>1336</v>
      </c>
      <c r="AE331" s="3" t="s">
        <v>1336</v>
      </c>
      <c r="AF331" s="3" t="s">
        <v>1336</v>
      </c>
      <c r="AG331" s="2">
        <v>0</v>
      </c>
      <c r="AH331" s="3">
        <v>2</v>
      </c>
      <c r="AI331" s="3" t="s">
        <v>1336</v>
      </c>
      <c r="AJ331" s="2">
        <v>1</v>
      </c>
      <c r="AK331" s="2">
        <v>1</v>
      </c>
      <c r="AL331" s="2">
        <v>1</v>
      </c>
      <c r="AM331" s="2">
        <v>2</v>
      </c>
      <c r="AN331" s="2">
        <v>2</v>
      </c>
      <c r="AO331" s="2">
        <v>1</v>
      </c>
      <c r="AP331" s="4" t="str">
        <f>IF(Table1[[#This Row],[Competence2]]="Empty","1-6","1-3")</f>
        <v>1-3</v>
      </c>
      <c r="AQ331" s="4" t="str">
        <f>IF(Table1[[#This Row],[Competence2]]="Empty","","4-6")</f>
        <v>4-6</v>
      </c>
      <c r="AR331" s="22" t="s">
        <v>2073</v>
      </c>
      <c r="AS331" s="5" t="e">
        <v>#N/A</v>
      </c>
      <c r="AT331" s="5" t="s">
        <v>1837</v>
      </c>
      <c r="AU331" s="5">
        <v>593</v>
      </c>
      <c r="AV331" s="5" t="s">
        <v>1057</v>
      </c>
      <c r="AW331" s="5"/>
      <c r="AX331" s="5" t="e">
        <f>VLOOKUP(Table1[[#This Row],[Name]],Table3[],1,FALSE)</f>
        <v>#N/A</v>
      </c>
      <c r="AY331" s="5"/>
    </row>
    <row r="332" spans="1:51" hidden="1" x14ac:dyDescent="0.2">
      <c r="A332" s="7" t="s">
        <v>86</v>
      </c>
      <c r="B332" s="1" t="s">
        <v>33</v>
      </c>
      <c r="C332" t="s">
        <v>23</v>
      </c>
      <c r="D332">
        <v>25</v>
      </c>
      <c r="E332">
        <v>16</v>
      </c>
      <c r="F332">
        <v>4</v>
      </c>
      <c r="G332">
        <v>5</v>
      </c>
      <c r="H332">
        <v>5</v>
      </c>
      <c r="I332">
        <v>5</v>
      </c>
      <c r="J332">
        <v>3</v>
      </c>
      <c r="K332" t="s">
        <v>1387</v>
      </c>
      <c r="L332" t="str">
        <f>VLOOKUP(Table1[[#This Row],[Competence1]],[1]!Table3[#Data],2,FALSE)</f>
        <v>Insecte</v>
      </c>
      <c r="M332" t="str">
        <f>VLOOKUP(Table1[[#This Row],[Competence1]],[1]!Table3[#Data],3,FALSE)</f>
        <v>Statut</v>
      </c>
      <c r="N332" s="1">
        <f>VLOOKUP(Table1[[#This Row],[Competence1]],[1]!Table3[#Data],4,FALSE)</f>
        <v>0</v>
      </c>
      <c r="O332">
        <f>VLOOKUP(Table1[[#This Row],[Competence1]],[1]!Table3[#Data],5,FALSE)</f>
        <v>5</v>
      </c>
      <c r="P332" s="5" t="str">
        <f>VLOOKUP(Table1[[#This Row],[Competence1]],[1]!Table3[#Data],6,FALSE)</f>
        <v>Le lanceur crache de la soie pour ligoter l'ennemi et baisse sa Vitesse de 2 niveaux.</v>
      </c>
      <c r="Q332" t="s">
        <v>445</v>
      </c>
      <c r="R332" t="str">
        <f>VLOOKUP(Table1[[#This Row],[Competence2]],[1]!Table3[#Data],2,FALSE)</f>
        <v>Plante</v>
      </c>
      <c r="S332" t="str">
        <f>VLOOKUP(Table1[[#This Row],[Competence2]],[1]!Table3[#Data],3,FALSE)</f>
        <v>Special</v>
      </c>
      <c r="T332">
        <f>VLOOKUP(Table1[[#This Row],[Competence2]],[1]!Table3[#Data],4,FALSE)</f>
        <v>2</v>
      </c>
      <c r="U332">
        <f>VLOOKUP(Table1[[#This Row],[Competence2]],[1]!Table3[#Data],5,FALSE)</f>
        <v>6</v>
      </c>
      <c r="V332" s="5" t="str">
        <f>VLOOKUP(Table1[[#This Row],[Competence2]],[1]!Table3[#Data],6,FALSE)</f>
        <v>Une attaque qui convertit 50% des dégâts infligés en PV pour le lanceur.</v>
      </c>
      <c r="W332" t="s">
        <v>665</v>
      </c>
      <c r="X332" s="3" t="s">
        <v>1336</v>
      </c>
      <c r="Y332" s="3" t="s">
        <v>1336</v>
      </c>
      <c r="Z332" s="2">
        <v>1</v>
      </c>
      <c r="AA332" s="3">
        <v>1</v>
      </c>
      <c r="AB332" s="3" t="s">
        <v>1336</v>
      </c>
      <c r="AC332" s="2">
        <v>1</v>
      </c>
      <c r="AD332" s="3">
        <v>2</v>
      </c>
      <c r="AE332" s="2">
        <v>1</v>
      </c>
      <c r="AF332" s="3">
        <v>1</v>
      </c>
      <c r="AG332" s="2">
        <v>1</v>
      </c>
      <c r="AH332" s="3" t="s">
        <v>1336</v>
      </c>
      <c r="AI332" s="3">
        <v>1</v>
      </c>
      <c r="AJ332" s="2">
        <v>1</v>
      </c>
      <c r="AK332" s="2">
        <v>2</v>
      </c>
      <c r="AL332" s="2">
        <v>1</v>
      </c>
      <c r="AM332" s="2">
        <v>1</v>
      </c>
      <c r="AN332" s="2">
        <v>1</v>
      </c>
      <c r="AO332" s="2">
        <v>1</v>
      </c>
      <c r="AP332" s="4" t="str">
        <f>IF(Table1[[#This Row],[Competence2]]="Empty","1-6","1-3")</f>
        <v>1-3</v>
      </c>
      <c r="AQ332" s="4" t="str">
        <f>IF(Table1[[#This Row],[Competence2]]="Empty","","4-6")</f>
        <v>4-6</v>
      </c>
      <c r="AR332" s="22" t="s">
        <v>2073</v>
      </c>
      <c r="AS332" t="s">
        <v>87</v>
      </c>
      <c r="AT332" s="5" t="s">
        <v>1838</v>
      </c>
      <c r="AU332" s="5">
        <v>595</v>
      </c>
      <c r="AV332" s="5" t="s">
        <v>1839</v>
      </c>
      <c r="AW332" s="5"/>
      <c r="AX332" s="5" t="e">
        <f>VLOOKUP(Table1[[#This Row],[Name]],Table3[],1,FALSE)</f>
        <v>#N/A</v>
      </c>
      <c r="AY332" s="5"/>
    </row>
    <row r="333" spans="1:51" hidden="1" x14ac:dyDescent="0.2">
      <c r="A333" s="7" t="s">
        <v>87</v>
      </c>
      <c r="B333" s="1" t="s">
        <v>33</v>
      </c>
      <c r="C333" t="s">
        <v>23</v>
      </c>
      <c r="D333">
        <v>35</v>
      </c>
      <c r="E333">
        <v>27</v>
      </c>
      <c r="F333">
        <v>7</v>
      </c>
      <c r="G333">
        <v>6</v>
      </c>
      <c r="H333">
        <v>9</v>
      </c>
      <c r="I333">
        <v>6</v>
      </c>
      <c r="J333">
        <v>1</v>
      </c>
      <c r="K333" t="s">
        <v>1084</v>
      </c>
      <c r="L333" t="e">
        <f>VLOOKUP(Table1[[#This Row],[Competence1]],[1]!Table3[#Data],2,FALSE)</f>
        <v>#N/A</v>
      </c>
      <c r="M333" t="e">
        <f>VLOOKUP(Table1[[#This Row],[Competence1]],[1]!Table3[#Data],3,FALSE)</f>
        <v>#N/A</v>
      </c>
      <c r="N333" s="1" t="e">
        <f>VLOOKUP(Table1[[#This Row],[Competence1]],[1]!Table3[#Data],4,FALSE)</f>
        <v>#N/A</v>
      </c>
      <c r="O333" t="e">
        <f>VLOOKUP(Table1[[#This Row],[Competence1]],[1]!Table3[#Data],5,FALSE)</f>
        <v>#N/A</v>
      </c>
      <c r="P333" s="5" t="e">
        <f>VLOOKUP(Table1[[#This Row],[Competence1]],[1]!Table3[#Data],6,FALSE)</f>
        <v>#N/A</v>
      </c>
      <c r="Q333" t="s">
        <v>1387</v>
      </c>
      <c r="R333" t="str">
        <f>VLOOKUP(Table1[[#This Row],[Competence2]],[1]!Table3[#Data],2,FALSE)</f>
        <v>Insecte</v>
      </c>
      <c r="S333" t="str">
        <f>VLOOKUP(Table1[[#This Row],[Competence2]],[1]!Table3[#Data],3,FALSE)</f>
        <v>Statut</v>
      </c>
      <c r="T333">
        <f>VLOOKUP(Table1[[#This Row],[Competence2]],[1]!Table3[#Data],4,FALSE)</f>
        <v>0</v>
      </c>
      <c r="U333">
        <f>VLOOKUP(Table1[[#This Row],[Competence2]],[1]!Table3[#Data],5,FALSE)</f>
        <v>5</v>
      </c>
      <c r="V333" s="5" t="str">
        <f>VLOOKUP(Table1[[#This Row],[Competence2]],[1]!Table3[#Data],6,FALSE)</f>
        <v>Le lanceur crache de la soie pour ligoter l'ennemi et baisse sa Vitesse de 2 niveaux.</v>
      </c>
      <c r="W333" t="s">
        <v>666</v>
      </c>
      <c r="X333" s="3" t="s">
        <v>1336</v>
      </c>
      <c r="Y333" s="3" t="s">
        <v>1336</v>
      </c>
      <c r="Z333" s="2">
        <v>1</v>
      </c>
      <c r="AA333" s="2">
        <v>1</v>
      </c>
      <c r="AB333" s="3" t="s">
        <v>1336</v>
      </c>
      <c r="AC333" s="2">
        <v>1</v>
      </c>
      <c r="AD333" s="2">
        <v>2</v>
      </c>
      <c r="AE333" s="3">
        <v>1</v>
      </c>
      <c r="AF333" s="2">
        <v>1</v>
      </c>
      <c r="AG333" s="2">
        <v>1</v>
      </c>
      <c r="AH333" s="3" t="s">
        <v>1336</v>
      </c>
      <c r="AI333" s="2">
        <v>1</v>
      </c>
      <c r="AJ333" s="2">
        <v>1</v>
      </c>
      <c r="AK333" s="2">
        <v>2</v>
      </c>
      <c r="AL333" s="2">
        <v>1</v>
      </c>
      <c r="AM333" s="2">
        <v>1</v>
      </c>
      <c r="AN333" s="2">
        <v>1</v>
      </c>
      <c r="AO333" s="2">
        <v>1</v>
      </c>
      <c r="AP333" s="4" t="str">
        <f>IF(Table1[[#This Row],[Competence2]]="Empty","1-6","1-3")</f>
        <v>1-3</v>
      </c>
      <c r="AQ333" s="4" t="str">
        <f>IF(Table1[[#This Row],[Competence2]]="Empty","","4-6")</f>
        <v>4-6</v>
      </c>
      <c r="AR333" s="22" t="s">
        <v>2073</v>
      </c>
      <c r="AS333" s="5" t="s">
        <v>216</v>
      </c>
      <c r="AT333" s="5" t="s">
        <v>1840</v>
      </c>
      <c r="AU333" s="5">
        <v>596</v>
      </c>
      <c r="AV333" s="5" t="s">
        <v>1839</v>
      </c>
      <c r="AW333" s="5"/>
      <c r="AX333" s="5" t="e">
        <f>VLOOKUP(Table1[[#This Row],[Name]],Table3[],1,FALSE)</f>
        <v>#N/A</v>
      </c>
      <c r="AY333" s="5"/>
    </row>
    <row r="334" spans="1:51" hidden="1" x14ac:dyDescent="0.2">
      <c r="A334" s="7" t="s">
        <v>216</v>
      </c>
      <c r="B334" s="1" t="s">
        <v>41</v>
      </c>
      <c r="C334" t="s">
        <v>11</v>
      </c>
      <c r="D334">
        <v>22</v>
      </c>
      <c r="E334">
        <v>2</v>
      </c>
      <c r="F334">
        <v>5</v>
      </c>
      <c r="G334">
        <v>9</v>
      </c>
      <c r="H334">
        <v>2</v>
      </c>
      <c r="I334">
        <v>8</v>
      </c>
      <c r="J334">
        <v>5</v>
      </c>
      <c r="K334" t="s">
        <v>584</v>
      </c>
      <c r="L334" t="str">
        <f>VLOOKUP(Table1[[#This Row],[Competence1]],[1]!Table3[#Data],2,FALSE)</f>
        <v>Normal</v>
      </c>
      <c r="M334" t="str">
        <f>VLOOKUP(Table1[[#This Row],[Competence1]],[1]!Table3[#Data],3,FALSE)</f>
        <v>Physique</v>
      </c>
      <c r="N334" s="1">
        <f>VLOOKUP(Table1[[#This Row],[Competence1]],[1]!Table3[#Data],4,FALSE)</f>
        <v>4</v>
      </c>
      <c r="O334">
        <f>VLOOKUP(Table1[[#This Row],[Competence1]],[1]!Table3[#Data],5,FALSE)</f>
        <v>6</v>
      </c>
      <c r="P334" s="5" t="str">
        <f>VLOOKUP(Table1[[#This Row],[Competence1]],[1]!Table3[#Data],6,FALSE)</f>
        <v>Le lanceur charge l'ennemi et le percute de tout son poids.</v>
      </c>
      <c r="Q334" t="s">
        <v>577</v>
      </c>
      <c r="R334" t="str">
        <f>VLOOKUP(Table1[[#This Row],[Competence2]],[1]!Table3[#Data],2,FALSE)</f>
        <v>Normal</v>
      </c>
      <c r="S334" t="str">
        <f>VLOOKUP(Table1[[#This Row],[Competence2]],[1]!Table3[#Data],3,FALSE)</f>
        <v>Statut</v>
      </c>
      <c r="T334">
        <f>VLOOKUP(Table1[[#This Row],[Competence2]],[1]!Table3[#Data],4,FALSE)</f>
        <v>0</v>
      </c>
      <c r="U334">
        <f>VLOOKUP(Table1[[#This Row],[Competence2]],[1]!Table3[#Data],5,FALSE)</f>
        <v>0</v>
      </c>
      <c r="V334" s="5" t="str">
        <f>VLOOKUP(Table1[[#This Row],[Competence2]],[1]!Table3[#Data],6,FALSE)</f>
        <v>Le lanceur contracte tous ses muscles pour augmenter sa Défense. Augmente la defense de 1 niveau.</v>
      </c>
      <c r="W334" t="s">
        <v>790</v>
      </c>
      <c r="X334" s="3" t="s">
        <v>1336</v>
      </c>
      <c r="Y334" s="2">
        <v>2</v>
      </c>
      <c r="Z334" s="3" t="s">
        <v>1336</v>
      </c>
      <c r="AA334" s="3" t="s">
        <v>1336</v>
      </c>
      <c r="AB334" s="3" t="s">
        <v>1336</v>
      </c>
      <c r="AC334" s="3" t="s">
        <v>1336</v>
      </c>
      <c r="AD334" s="2">
        <v>4</v>
      </c>
      <c r="AE334" s="3">
        <v>1</v>
      </c>
      <c r="AF334" s="3">
        <v>1</v>
      </c>
      <c r="AG334" s="3" t="s">
        <v>1336</v>
      </c>
      <c r="AH334" s="3" t="s">
        <v>1337</v>
      </c>
      <c r="AI334" s="2">
        <v>0</v>
      </c>
      <c r="AJ334" s="3" t="s">
        <v>1336</v>
      </c>
      <c r="AK334" s="3" t="s">
        <v>1336</v>
      </c>
      <c r="AL334" s="2">
        <v>1</v>
      </c>
      <c r="AM334" s="2">
        <v>1</v>
      </c>
      <c r="AN334" s="2">
        <v>1</v>
      </c>
      <c r="AO334" s="2">
        <v>1</v>
      </c>
      <c r="AP334" s="4" t="str">
        <f>IF(Table1[[#This Row],[Competence2]]="Empty","1-6","1-3")</f>
        <v>1-3</v>
      </c>
      <c r="AQ334" s="4" t="str">
        <f>IF(Table1[[#This Row],[Competence2]]="Empty","","4-6")</f>
        <v>4-6</v>
      </c>
      <c r="AR334" s="22" t="s">
        <v>2073</v>
      </c>
      <c r="AS334" t="s">
        <v>217</v>
      </c>
      <c r="AT334" s="5" t="s">
        <v>1841</v>
      </c>
      <c r="AU334" s="5">
        <v>597</v>
      </c>
      <c r="AV334" s="5" t="s">
        <v>1046</v>
      </c>
      <c r="AW334" s="5"/>
      <c r="AX334" s="5" t="e">
        <f>VLOOKUP(Table1[[#This Row],[Name]],Table3[],1,FALSE)</f>
        <v>#N/A</v>
      </c>
      <c r="AY334" s="5"/>
    </row>
    <row r="335" spans="1:51" hidden="1" x14ac:dyDescent="0.2">
      <c r="A335" s="7" t="s">
        <v>217</v>
      </c>
      <c r="B335" s="1" t="s">
        <v>41</v>
      </c>
      <c r="C335" t="s">
        <v>11</v>
      </c>
      <c r="D335">
        <v>37</v>
      </c>
      <c r="E335">
        <v>5</v>
      </c>
      <c r="F335">
        <v>9</v>
      </c>
      <c r="G335">
        <v>13</v>
      </c>
      <c r="H335">
        <v>5</v>
      </c>
      <c r="I335">
        <v>11</v>
      </c>
      <c r="J335">
        <v>1</v>
      </c>
      <c r="K335" t="s">
        <v>1410</v>
      </c>
      <c r="L335" t="e">
        <f>VLOOKUP(Table1[[#This Row],[Competence1]],[1]!Table3[#Data],2,FALSE)</f>
        <v>#N/A</v>
      </c>
      <c r="M335" t="e">
        <f>VLOOKUP(Table1[[#This Row],[Competence1]],[1]!Table3[#Data],3,FALSE)</f>
        <v>#N/A</v>
      </c>
      <c r="N335" s="1" t="e">
        <f>VLOOKUP(Table1[[#This Row],[Competence1]],[1]!Table3[#Data],4,FALSE)</f>
        <v>#N/A</v>
      </c>
      <c r="O335" t="e">
        <f>VLOOKUP(Table1[[#This Row],[Competence1]],[1]!Table3[#Data],5,FALSE)</f>
        <v>#N/A</v>
      </c>
      <c r="P335" s="5" t="e">
        <f>VLOOKUP(Table1[[#This Row],[Competence1]],[1]!Table3[#Data],6,FALSE)</f>
        <v>#N/A</v>
      </c>
      <c r="Q335" t="s">
        <v>439</v>
      </c>
      <c r="R335" t="str">
        <f>VLOOKUP(Table1[[#This Row],[Competence2]],[1]!Table3[#Data],2,FALSE)</f>
        <v>Normal</v>
      </c>
      <c r="S335" t="str">
        <f>VLOOKUP(Table1[[#This Row],[Competence2]],[1]!Table3[#Data],3,FALSE)</f>
        <v>Physique</v>
      </c>
      <c r="T335">
        <f>VLOOKUP(Table1[[#This Row],[Competence2]],[1]!Table3[#Data],4,FALSE)</f>
        <v>9</v>
      </c>
      <c r="U335">
        <f>VLOOKUP(Table1[[#This Row],[Competence2]],[1]!Table3[#Data],5,FALSE)</f>
        <v>4</v>
      </c>
      <c r="V335" s="5" t="str">
        <f>VLOOKUP(Table1[[#This Row],[Competence2]],[1]!Table3[#Data],6,FALSE)</f>
        <v>Le lanceur se jette violemment sur l’ennemi et le rend confus avec une Precision de 1 pendant 3 tours. La confusion est active avec une Precision de 2 et pokemon s'attaque lui-meme.</v>
      </c>
      <c r="W335" t="s">
        <v>791</v>
      </c>
      <c r="X335" s="3" t="s">
        <v>1336</v>
      </c>
      <c r="Y335" s="3">
        <v>2</v>
      </c>
      <c r="Z335" s="3" t="s">
        <v>1336</v>
      </c>
      <c r="AA335" s="3" t="s">
        <v>1336</v>
      </c>
      <c r="AB335" s="3" t="s">
        <v>1336</v>
      </c>
      <c r="AC335" s="3" t="s">
        <v>1336</v>
      </c>
      <c r="AD335" s="2">
        <v>4</v>
      </c>
      <c r="AE335" s="2">
        <v>1</v>
      </c>
      <c r="AF335" s="2">
        <v>1</v>
      </c>
      <c r="AG335" s="3" t="s">
        <v>1336</v>
      </c>
      <c r="AH335" s="3" t="s">
        <v>1337</v>
      </c>
      <c r="AI335" s="2">
        <v>0</v>
      </c>
      <c r="AJ335" s="3" t="s">
        <v>1336</v>
      </c>
      <c r="AK335" s="3" t="s">
        <v>1336</v>
      </c>
      <c r="AL335" s="3">
        <v>1</v>
      </c>
      <c r="AM335" s="2">
        <v>1</v>
      </c>
      <c r="AN335" s="2">
        <v>1</v>
      </c>
      <c r="AO335" s="2">
        <v>1</v>
      </c>
      <c r="AP335" s="4" t="str">
        <f>IF(Table1[[#This Row],[Competence2]]="Empty","1-6","1-3")</f>
        <v>1-3</v>
      </c>
      <c r="AQ335" s="4" t="str">
        <f>IF(Table1[[#This Row],[Competence2]]="Empty","","4-6")</f>
        <v>4-6</v>
      </c>
      <c r="AR335" s="22" t="s">
        <v>2073</v>
      </c>
      <c r="AS335" s="5" t="s">
        <v>138</v>
      </c>
      <c r="AT335" s="5" t="s">
        <v>1842</v>
      </c>
      <c r="AU335" s="5">
        <v>598</v>
      </c>
      <c r="AV335" s="5" t="s">
        <v>1046</v>
      </c>
      <c r="AW335" s="5"/>
      <c r="AX335" s="5" t="e">
        <f>VLOOKUP(Table1[[#This Row],[Name]],Table3[],1,FALSE)</f>
        <v>#N/A</v>
      </c>
      <c r="AY335" s="5"/>
    </row>
    <row r="336" spans="1:51" hidden="1" x14ac:dyDescent="0.2">
      <c r="A336" s="7" t="s">
        <v>138</v>
      </c>
      <c r="B336" s="1" t="s">
        <v>41</v>
      </c>
      <c r="C336" t="s">
        <v>41</v>
      </c>
      <c r="D336">
        <v>20</v>
      </c>
      <c r="E336">
        <v>7</v>
      </c>
      <c r="F336">
        <v>5</v>
      </c>
      <c r="G336">
        <v>7</v>
      </c>
      <c r="H336">
        <v>4</v>
      </c>
      <c r="I336">
        <v>6</v>
      </c>
      <c r="J336">
        <v>2</v>
      </c>
      <c r="K336" t="s">
        <v>517</v>
      </c>
      <c r="L336" t="str">
        <f>VLOOKUP(Table1[[#This Row],[Competence1]],[1]!Table3[#Data],2,FALSE)</f>
        <v>Normal</v>
      </c>
      <c r="M336" t="str">
        <f>VLOOKUP(Table1[[#This Row],[Competence1]],[1]!Table3[#Data],3,FALSE)</f>
        <v>Physique</v>
      </c>
      <c r="N336" s="1">
        <f>VLOOKUP(Table1[[#This Row],[Competence1]],[1]!Table3[#Data],4,FALSE)</f>
        <v>6</v>
      </c>
      <c r="O336">
        <f>VLOOKUP(Table1[[#This Row],[Competence1]],[1]!Table3[#Data],5,FALSE)</f>
        <v>6</v>
      </c>
      <c r="P336" s="5" t="str">
        <f>VLOOKUP(Table1[[#This Row],[Competence1]],[1]!Table3[#Data],6,FALSE)</f>
        <v>L'ennemi est attrapé et compressé par les côtés.</v>
      </c>
      <c r="Q336" t="s">
        <v>1109</v>
      </c>
      <c r="R336" t="str">
        <f>VLOOKUP(Table1[[#This Row],[Competence2]],[1]!Table3[#Data],2,FALSE)</f>
        <v>Electrik</v>
      </c>
      <c r="S336" t="str">
        <f>VLOOKUP(Table1[[#This Row],[Competence2]],[1]!Table3[#Data],3,FALSE)</f>
        <v>Statut</v>
      </c>
      <c r="T336">
        <f>VLOOKUP(Table1[[#This Row],[Competence2]],[1]!Table3[#Data],4,FALSE)</f>
        <v>0</v>
      </c>
      <c r="U336">
        <f>VLOOKUP(Table1[[#This Row],[Competence2]],[1]!Table3[#Data],5,FALSE)</f>
        <v>0</v>
      </c>
      <c r="V336" s="5" t="str">
        <f>VLOOKUP(Table1[[#This Row],[Competence2]],[1]!Table3[#Data],6,FALSE)</f>
        <v>Le lanceur concentre sa puissance pour sa prochaine attaque Électrik, la puissance est multipliee par 2. Augmente sa Défense Spéciale de 1 niveau.</v>
      </c>
      <c r="W336" t="s">
        <v>714</v>
      </c>
      <c r="X336" s="3" t="s">
        <v>1336</v>
      </c>
      <c r="Y336" s="3">
        <v>2</v>
      </c>
      <c r="Z336" s="3" t="s">
        <v>1336</v>
      </c>
      <c r="AA336" s="2">
        <v>1</v>
      </c>
      <c r="AB336" s="2">
        <v>1</v>
      </c>
      <c r="AC336" s="3" t="s">
        <v>1336</v>
      </c>
      <c r="AD336" s="2">
        <v>2</v>
      </c>
      <c r="AE336" s="3" t="s">
        <v>1336</v>
      </c>
      <c r="AF336" s="3" t="s">
        <v>1336</v>
      </c>
      <c r="AG336" s="3" t="s">
        <v>1336</v>
      </c>
      <c r="AH336" s="3" t="s">
        <v>1336</v>
      </c>
      <c r="AI336" s="2">
        <v>0</v>
      </c>
      <c r="AJ336" s="3" t="s">
        <v>1336</v>
      </c>
      <c r="AK336" s="3" t="s">
        <v>1336</v>
      </c>
      <c r="AL336" s="3">
        <v>2</v>
      </c>
      <c r="AM336" s="2">
        <v>1</v>
      </c>
      <c r="AN336" s="2">
        <v>1</v>
      </c>
      <c r="AO336" s="3" t="s">
        <v>1336</v>
      </c>
      <c r="AP336" s="4" t="str">
        <f>IF(Table1[[#This Row],[Competence2]]="Empty","1-6","1-3")</f>
        <v>1-3</v>
      </c>
      <c r="AQ336" s="4" t="str">
        <f>IF(Table1[[#This Row],[Competence2]]="Empty","","4-6")</f>
        <v>4-6</v>
      </c>
      <c r="AR336" s="22" t="s">
        <v>2073</v>
      </c>
      <c r="AS336" t="s">
        <v>139</v>
      </c>
      <c r="AT336" s="5" t="s">
        <v>1843</v>
      </c>
      <c r="AU336" s="5">
        <v>599</v>
      </c>
      <c r="AV336" s="5" t="s">
        <v>1032</v>
      </c>
      <c r="AW336" s="5"/>
      <c r="AX336" s="5" t="e">
        <f>VLOOKUP(Table1[[#This Row],[Name]],Table3[],1,FALSE)</f>
        <v>#N/A</v>
      </c>
      <c r="AY336" s="5"/>
    </row>
    <row r="337" spans="1:51" hidden="1" x14ac:dyDescent="0.2">
      <c r="A337" s="7" t="s">
        <v>139</v>
      </c>
      <c r="B337" s="1" t="s">
        <v>41</v>
      </c>
      <c r="C337" t="s">
        <v>41</v>
      </c>
      <c r="D337">
        <v>30</v>
      </c>
      <c r="E337">
        <v>12</v>
      </c>
      <c r="F337">
        <v>8</v>
      </c>
      <c r="G337">
        <v>9</v>
      </c>
      <c r="H337">
        <v>7</v>
      </c>
      <c r="I337">
        <v>8</v>
      </c>
      <c r="J337">
        <v>1</v>
      </c>
      <c r="K337" t="s">
        <v>517</v>
      </c>
      <c r="L337" t="str">
        <f>VLOOKUP(Table1[[#This Row],[Competence1]],[1]!Table3[#Data],2,FALSE)</f>
        <v>Normal</v>
      </c>
      <c r="M337" t="str">
        <f>VLOOKUP(Table1[[#This Row],[Competence1]],[1]!Table3[#Data],3,FALSE)</f>
        <v>Physique</v>
      </c>
      <c r="N337" s="1">
        <f>VLOOKUP(Table1[[#This Row],[Competence1]],[1]!Table3[#Data],4,FALSE)</f>
        <v>6</v>
      </c>
      <c r="O337">
        <f>VLOOKUP(Table1[[#This Row],[Competence1]],[1]!Table3[#Data],5,FALSE)</f>
        <v>6</v>
      </c>
      <c r="P337" s="5" t="str">
        <f>VLOOKUP(Table1[[#This Row],[Competence1]],[1]!Table3[#Data],6,FALSE)</f>
        <v>L'ennemi est attrapé et compressé par les côtés.</v>
      </c>
      <c r="Q337" t="s">
        <v>2043</v>
      </c>
      <c r="R337" t="str">
        <f>VLOOKUP(Table1[[#This Row],[Competence2]],[1]!Table3[#Data],2,FALSE)</f>
        <v>Acier</v>
      </c>
      <c r="S337" t="str">
        <f>VLOOKUP(Table1[[#This Row],[Competence2]],[1]!Table3[#Data],3,FALSE)</f>
        <v>Physique</v>
      </c>
      <c r="T337">
        <f>VLOOKUP(Table1[[#This Row],[Competence2]],[1]!Table3[#Data],4,FALSE)</f>
        <v>5</v>
      </c>
      <c r="U337">
        <f>VLOOKUP(Table1[[#This Row],[Competence2]],[1]!Table3[#Data],5,FALSE)</f>
        <v>4</v>
      </c>
      <c r="V337" s="5" t="str">
        <f>VLOOKUP(Table1[[#This Row],[Competence2]],[1]!Table3[#Data],6,FALSE)</f>
        <v>Le lanceur jette deux écrous d'acier qui frappent l'ennemi deux fois d'affilée.</v>
      </c>
      <c r="W337" t="s">
        <v>715</v>
      </c>
      <c r="X337" s="3" t="s">
        <v>1336</v>
      </c>
      <c r="Y337" s="2">
        <v>2</v>
      </c>
      <c r="Z337" s="3" t="s">
        <v>1336</v>
      </c>
      <c r="AA337" s="2">
        <v>1</v>
      </c>
      <c r="AB337" s="2">
        <v>1</v>
      </c>
      <c r="AC337" s="3" t="s">
        <v>1336</v>
      </c>
      <c r="AD337" s="2">
        <v>2</v>
      </c>
      <c r="AE337" s="3" t="s">
        <v>1336</v>
      </c>
      <c r="AF337" s="3" t="s">
        <v>1336</v>
      </c>
      <c r="AG337" s="3" t="s">
        <v>1336</v>
      </c>
      <c r="AH337" s="3" t="s">
        <v>1336</v>
      </c>
      <c r="AI337" s="3">
        <v>0</v>
      </c>
      <c r="AJ337" s="3" t="s">
        <v>1336</v>
      </c>
      <c r="AK337" s="3" t="s">
        <v>1336</v>
      </c>
      <c r="AL337" s="2">
        <v>2</v>
      </c>
      <c r="AM337" s="2">
        <v>1</v>
      </c>
      <c r="AN337" s="2">
        <v>1</v>
      </c>
      <c r="AO337" s="3" t="s">
        <v>1336</v>
      </c>
      <c r="AP337" s="4" t="str">
        <f>IF(Table1[[#This Row],[Competence2]]="Empty","1-6","1-3")</f>
        <v>1-3</v>
      </c>
      <c r="AQ337" s="4" t="str">
        <f>IF(Table1[[#This Row],[Competence2]]="Empty","","4-6")</f>
        <v>4-6</v>
      </c>
      <c r="AR337" s="22" t="s">
        <v>2073</v>
      </c>
      <c r="AS337" t="s">
        <v>140</v>
      </c>
      <c r="AT337" s="5" t="s">
        <v>1844</v>
      </c>
      <c r="AU337" s="5">
        <v>600</v>
      </c>
      <c r="AV337" s="5" t="s">
        <v>1032</v>
      </c>
      <c r="AW337" s="5"/>
      <c r="AX337" s="5" t="e">
        <f>VLOOKUP(Table1[[#This Row],[Name]],Table3[],1,FALSE)</f>
        <v>#N/A</v>
      </c>
      <c r="AY337" s="5"/>
    </row>
    <row r="338" spans="1:51" hidden="1" x14ac:dyDescent="0.2">
      <c r="A338" s="7" t="s">
        <v>140</v>
      </c>
      <c r="B338" s="1" t="s">
        <v>41</v>
      </c>
      <c r="C338" t="s">
        <v>41</v>
      </c>
      <c r="D338">
        <v>30</v>
      </c>
      <c r="E338">
        <v>22</v>
      </c>
      <c r="F338">
        <v>10</v>
      </c>
      <c r="G338">
        <v>11</v>
      </c>
      <c r="H338">
        <v>7</v>
      </c>
      <c r="I338">
        <v>8</v>
      </c>
      <c r="J338">
        <v>0</v>
      </c>
      <c r="K338" t="s">
        <v>1578</v>
      </c>
      <c r="L338" t="e">
        <f>VLOOKUP(Table1[[#This Row],[Competence1]],[1]!Table3[#Data],2,FALSE)</f>
        <v>#N/A</v>
      </c>
      <c r="M338" t="e">
        <f>VLOOKUP(Table1[[#This Row],[Competence1]],[1]!Table3[#Data],3,FALSE)</f>
        <v>#N/A</v>
      </c>
      <c r="N338" s="1" t="e">
        <f>VLOOKUP(Table1[[#This Row],[Competence1]],[1]!Table3[#Data],4,FALSE)</f>
        <v>#N/A</v>
      </c>
      <c r="O338" t="e">
        <f>VLOOKUP(Table1[[#This Row],[Competence1]],[1]!Table3[#Data],5,FALSE)</f>
        <v>#N/A</v>
      </c>
      <c r="P338" s="5" t="e">
        <f>VLOOKUP(Table1[[#This Row],[Competence1]],[1]!Table3[#Data],6,FALSE)</f>
        <v>#N/A</v>
      </c>
      <c r="Q338" t="s">
        <v>1086</v>
      </c>
      <c r="R338" t="e">
        <f>VLOOKUP(Table1[[#This Row],[Competence2]],[1]!Table3[#Data],2,FALSE)</f>
        <v>#N/A</v>
      </c>
      <c r="S338" t="e">
        <f>VLOOKUP(Table1[[#This Row],[Competence2]],[1]!Table3[#Data],3,FALSE)</f>
        <v>#N/A</v>
      </c>
      <c r="T338" t="e">
        <f>VLOOKUP(Table1[[#This Row],[Competence2]],[1]!Table3[#Data],4,FALSE)</f>
        <v>#N/A</v>
      </c>
      <c r="U338" t="e">
        <f>VLOOKUP(Table1[[#This Row],[Competence2]],[1]!Table3[#Data],5,FALSE)</f>
        <v>#N/A</v>
      </c>
      <c r="V338" s="5" t="e">
        <f>VLOOKUP(Table1[[#This Row],[Competence2]],[1]!Table3[#Data],6,FALSE)</f>
        <v>#N/A</v>
      </c>
      <c r="W338" t="s">
        <v>716</v>
      </c>
      <c r="X338" s="3" t="s">
        <v>1336</v>
      </c>
      <c r="Y338" s="2">
        <v>2</v>
      </c>
      <c r="Z338" s="3" t="s">
        <v>1336</v>
      </c>
      <c r="AA338" s="2">
        <v>1</v>
      </c>
      <c r="AB338" s="2">
        <v>1</v>
      </c>
      <c r="AC338" s="3" t="s">
        <v>1336</v>
      </c>
      <c r="AD338" s="2">
        <v>2</v>
      </c>
      <c r="AE338" s="3" t="s">
        <v>1336</v>
      </c>
      <c r="AF338" s="3" t="s">
        <v>1336</v>
      </c>
      <c r="AG338" s="3" t="s">
        <v>1336</v>
      </c>
      <c r="AH338" s="3" t="s">
        <v>1336</v>
      </c>
      <c r="AI338" s="3">
        <v>0</v>
      </c>
      <c r="AJ338" s="3" t="s">
        <v>1336</v>
      </c>
      <c r="AK338" s="3" t="s">
        <v>1336</v>
      </c>
      <c r="AL338" s="2">
        <v>2</v>
      </c>
      <c r="AM338" s="2">
        <v>1</v>
      </c>
      <c r="AN338" s="2">
        <v>1</v>
      </c>
      <c r="AO338" s="3" t="s">
        <v>1336</v>
      </c>
      <c r="AP338" s="4" t="str">
        <f>IF(Table1[[#This Row],[Competence2]]="Empty","1-6","1-3")</f>
        <v>1-3</v>
      </c>
      <c r="AQ338" s="4" t="str">
        <f>IF(Table1[[#This Row],[Competence2]]="Empty","","4-6")</f>
        <v>4-6</v>
      </c>
      <c r="AR338" s="22" t="s">
        <v>2073</v>
      </c>
      <c r="AS338" s="5" t="e">
        <v>#N/A</v>
      </c>
      <c r="AT338" s="5" t="s">
        <v>1845</v>
      </c>
      <c r="AU338" s="5">
        <v>601</v>
      </c>
      <c r="AV338" s="5" t="s">
        <v>1032</v>
      </c>
      <c r="AW338" s="5"/>
      <c r="AX338" s="5" t="e">
        <f>VLOOKUP(Table1[[#This Row],[Name]],Table3[],1,FALSE)</f>
        <v>#N/A</v>
      </c>
      <c r="AY338" s="5"/>
    </row>
    <row r="339" spans="1:51" hidden="1" x14ac:dyDescent="0.2">
      <c r="A339" s="7" t="s">
        <v>303</v>
      </c>
      <c r="B339" s="1" t="s">
        <v>25</v>
      </c>
      <c r="C339" t="s">
        <v>25</v>
      </c>
      <c r="D339">
        <v>27</v>
      </c>
      <c r="E339">
        <v>7</v>
      </c>
      <c r="F339">
        <v>5</v>
      </c>
      <c r="G339">
        <v>5</v>
      </c>
      <c r="H339">
        <v>8</v>
      </c>
      <c r="I339">
        <v>5</v>
      </c>
      <c r="J339">
        <v>5</v>
      </c>
      <c r="K339" t="s">
        <v>513</v>
      </c>
      <c r="L339" t="str">
        <f>VLOOKUP(Table1[[#This Row],[Competence1]],[1]!Table3[#Data],2,FALSE)</f>
        <v>Psy</v>
      </c>
      <c r="M339" t="str">
        <f>VLOOKUP(Table1[[#This Row],[Competence1]],[1]!Table3[#Data],3,FALSE)</f>
        <v>Special</v>
      </c>
      <c r="N339" s="1">
        <f>VLOOKUP(Table1[[#This Row],[Competence1]],[1]!Table3[#Data],4,FALSE)</f>
        <v>5</v>
      </c>
      <c r="O339">
        <f>VLOOKUP(Table1[[#This Row],[Competence1]],[1]!Table3[#Data],5,FALSE)</f>
        <v>6</v>
      </c>
      <c r="P339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339" t="s">
        <v>542</v>
      </c>
      <c r="R339" t="str">
        <f>VLOOKUP(Table1[[#This Row],[Competence2]],[1]!Table3[#Data],2,FALSE)</f>
        <v>Normal</v>
      </c>
      <c r="S339" t="str">
        <f>VLOOKUP(Table1[[#This Row],[Competence2]],[1]!Table3[#Data],3,FALSE)</f>
        <v>Statut</v>
      </c>
      <c r="T339">
        <f>VLOOKUP(Table1[[#This Row],[Competence2]],[1]!Table3[#Data],4,FALSE)</f>
        <v>0</v>
      </c>
      <c r="U339">
        <f>VLOOKUP(Table1[[#This Row],[Competence2]],[1]!Table3[#Data],5,FALSE)</f>
        <v>6</v>
      </c>
      <c r="V339" s="5" t="str">
        <f>VLOOKUP(Table1[[#This Row],[Competence2]],[1]!Table3[#Data],6,FALSE)</f>
        <v>Le lanceur pousse un cri tout mimi pour tromper la vigilance de l'ennemi et baisser son Attaque de 1 niveau.</v>
      </c>
      <c r="W339" t="s">
        <v>877</v>
      </c>
      <c r="X339" s="2">
        <v>1</v>
      </c>
      <c r="Y339" s="3" t="s">
        <v>1336</v>
      </c>
      <c r="Z339" s="2">
        <v>1</v>
      </c>
      <c r="AA339" s="2">
        <v>1</v>
      </c>
      <c r="AB339" s="2">
        <v>1</v>
      </c>
      <c r="AC339" s="2">
        <v>1</v>
      </c>
      <c r="AD339" s="2">
        <v>1</v>
      </c>
      <c r="AE339" s="2">
        <v>1</v>
      </c>
      <c r="AF339" s="3">
        <v>2</v>
      </c>
      <c r="AG339" s="2">
        <v>1</v>
      </c>
      <c r="AH339" s="2">
        <v>1</v>
      </c>
      <c r="AI339" s="3">
        <v>1</v>
      </c>
      <c r="AJ339" s="3" t="s">
        <v>1336</v>
      </c>
      <c r="AK339" s="3">
        <v>1</v>
      </c>
      <c r="AL339" s="2">
        <v>1</v>
      </c>
      <c r="AM339" s="2">
        <v>2</v>
      </c>
      <c r="AN339" s="2">
        <v>2</v>
      </c>
      <c r="AO339" s="2">
        <v>1</v>
      </c>
      <c r="AP339" s="4" t="str">
        <f>IF(Table1[[#This Row],[Competence2]]="Empty","1-6","1-3")</f>
        <v>1-3</v>
      </c>
      <c r="AQ339" s="4" t="str">
        <f>IF(Table1[[#This Row],[Competence2]]="Empty","","4-6")</f>
        <v>4-6</v>
      </c>
      <c r="AR339" s="22" t="s">
        <v>2073</v>
      </c>
      <c r="AS339" t="s">
        <v>304</v>
      </c>
      <c r="AT339" s="5" t="s">
        <v>1846</v>
      </c>
      <c r="AU339" s="5">
        <v>605</v>
      </c>
      <c r="AV339" s="5" t="s">
        <v>1024</v>
      </c>
      <c r="AW339" s="5"/>
      <c r="AX339" s="5" t="e">
        <f>VLOOKUP(Table1[[#This Row],[Name]],Table3[],1,FALSE)</f>
        <v>#N/A</v>
      </c>
      <c r="AY339" s="5"/>
    </row>
    <row r="340" spans="1:51" hidden="1" x14ac:dyDescent="0.2">
      <c r="A340" s="7" t="s">
        <v>304</v>
      </c>
      <c r="B340" s="1" t="s">
        <v>25</v>
      </c>
      <c r="C340" t="s">
        <v>25</v>
      </c>
      <c r="D340">
        <v>37</v>
      </c>
      <c r="E340">
        <v>10</v>
      </c>
      <c r="F340">
        <v>7</v>
      </c>
      <c r="G340">
        <v>7</v>
      </c>
      <c r="H340">
        <v>12</v>
      </c>
      <c r="I340">
        <v>9</v>
      </c>
      <c r="J340">
        <v>1</v>
      </c>
      <c r="K340" t="s">
        <v>424</v>
      </c>
      <c r="L340" t="str">
        <f>VLOOKUP(Table1[[#This Row],[Competence1]],[1]!Table3[#Data],2,FALSE)</f>
        <v>Psy</v>
      </c>
      <c r="M340" t="str">
        <f>VLOOKUP(Table1[[#This Row],[Competence1]],[1]!Table3[#Data],3,FALSE)</f>
        <v>Statut</v>
      </c>
      <c r="N340" s="1">
        <f>VLOOKUP(Table1[[#This Row],[Competence1]],[1]!Table3[#Data],4,FALSE)</f>
        <v>0</v>
      </c>
      <c r="O340">
        <f>VLOOKUP(Table1[[#This Row],[Competence1]],[1]!Table3[#Data],5,FALSE)</f>
        <v>0</v>
      </c>
      <c r="P340" s="5" t="str">
        <f>VLOOKUP(Table1[[#This Row],[Competence1]],[1]!Table3[#Data],6,FALSE)</f>
        <v>Pendant cinq tours, les Pokémon au sol ne peuvent plus subir d'attaques prioritaires. Les capacités Psy augmentent de 50% avec une precision de 1.</v>
      </c>
      <c r="Q340" t="s">
        <v>1382</v>
      </c>
      <c r="R340" t="e">
        <f>VLOOKUP(Table1[[#This Row],[Competence2]],[1]!Table3[#Data],2,FALSE)</f>
        <v>#N/A</v>
      </c>
      <c r="S340" t="e">
        <f>VLOOKUP(Table1[[#This Row],[Competence2]],[1]!Table3[#Data],3,FALSE)</f>
        <v>#N/A</v>
      </c>
      <c r="T340" t="e">
        <f>VLOOKUP(Table1[[#This Row],[Competence2]],[1]!Table3[#Data],4,FALSE)</f>
        <v>#N/A</v>
      </c>
      <c r="U340" t="e">
        <f>VLOOKUP(Table1[[#This Row],[Competence2]],[1]!Table3[#Data],5,FALSE)</f>
        <v>#N/A</v>
      </c>
      <c r="V340" s="5" t="e">
        <f>VLOOKUP(Table1[[#This Row],[Competence2]],[1]!Table3[#Data],6,FALSE)</f>
        <v>#N/A</v>
      </c>
      <c r="W340" t="s">
        <v>878</v>
      </c>
      <c r="X340" s="3">
        <v>1</v>
      </c>
      <c r="Y340" s="3" t="s">
        <v>1336</v>
      </c>
      <c r="Z340" s="3">
        <v>1</v>
      </c>
      <c r="AA340" s="2">
        <v>1</v>
      </c>
      <c r="AB340" s="2">
        <v>1</v>
      </c>
      <c r="AC340" s="2">
        <v>1</v>
      </c>
      <c r="AD340" s="2">
        <v>1</v>
      </c>
      <c r="AE340" s="3">
        <v>1</v>
      </c>
      <c r="AF340" s="2">
        <v>2</v>
      </c>
      <c r="AG340" s="3">
        <v>1</v>
      </c>
      <c r="AH340" s="3">
        <v>1</v>
      </c>
      <c r="AI340" s="2">
        <v>1</v>
      </c>
      <c r="AJ340" s="3" t="s">
        <v>1336</v>
      </c>
      <c r="AK340" s="3">
        <v>1</v>
      </c>
      <c r="AL340" s="2">
        <v>1</v>
      </c>
      <c r="AM340" s="3">
        <v>2</v>
      </c>
      <c r="AN340" s="3">
        <v>2</v>
      </c>
      <c r="AO340" s="3">
        <v>1</v>
      </c>
      <c r="AP340" s="4" t="str">
        <f>IF(Table1[[#This Row],[Competence2]]="Empty","1-6","1-3")</f>
        <v>1-3</v>
      </c>
      <c r="AQ340" s="4" t="str">
        <f>IF(Table1[[#This Row],[Competence2]]="Empty","","4-6")</f>
        <v>4-6</v>
      </c>
      <c r="AR340" s="22" t="s">
        <v>2073</v>
      </c>
      <c r="AS340" s="5" t="s">
        <v>313</v>
      </c>
      <c r="AT340" s="5" t="s">
        <v>1847</v>
      </c>
      <c r="AU340" s="5">
        <v>606</v>
      </c>
      <c r="AV340" s="5" t="s">
        <v>1024</v>
      </c>
      <c r="AW340" s="5"/>
      <c r="AX340" s="5" t="e">
        <f>VLOOKUP(Table1[[#This Row],[Name]],Table3[],1,FALSE)</f>
        <v>#N/A</v>
      </c>
      <c r="AY340" s="5"/>
    </row>
    <row r="341" spans="1:51" hidden="1" x14ac:dyDescent="0.2">
      <c r="A341" s="7" t="s">
        <v>313</v>
      </c>
      <c r="B341" s="1" t="s">
        <v>15</v>
      </c>
      <c r="C341" t="s">
        <v>105</v>
      </c>
      <c r="D341">
        <v>25</v>
      </c>
      <c r="E341">
        <v>5</v>
      </c>
      <c r="F341">
        <v>3</v>
      </c>
      <c r="G341">
        <v>5</v>
      </c>
      <c r="H341">
        <v>6</v>
      </c>
      <c r="I341">
        <v>5</v>
      </c>
      <c r="J341">
        <v>3</v>
      </c>
      <c r="K341" t="s">
        <v>1422</v>
      </c>
      <c r="L341" t="str">
        <f>VLOOKUP(Table1[[#This Row],[Competence1]],[1]!Table3[#Data],2,FALSE)</f>
        <v>Feu</v>
      </c>
      <c r="M341" t="str">
        <f>VLOOKUP(Table1[[#This Row],[Competence1]],[1]!Table3[#Data],3,FALSE)</f>
        <v>Special</v>
      </c>
      <c r="N341" s="1">
        <f>VLOOKUP(Table1[[#This Row],[Competence1]],[1]!Table3[#Data],4,FALSE)</f>
        <v>4</v>
      </c>
      <c r="O341">
        <f>VLOOKUP(Table1[[#This Row],[Competence1]],[1]!Table3[#Data],5,FALSE)</f>
        <v>6</v>
      </c>
      <c r="P341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341" t="s">
        <v>1372</v>
      </c>
      <c r="R341" t="str">
        <f>VLOOKUP(Table1[[#This Row],[Competence2]],[1]!Table3[#Data],2,FALSE)</f>
        <v>Spectre</v>
      </c>
      <c r="S341" t="str">
        <f>VLOOKUP(Table1[[#This Row],[Competence2]],[1]!Table3[#Data],3,FALSE)</f>
        <v>Physique</v>
      </c>
      <c r="T341">
        <f>VLOOKUP(Table1[[#This Row],[Competence2]],[1]!Table3[#Data],4,FALSE)</f>
        <v>3</v>
      </c>
      <c r="U341">
        <f>VLOOKUP(Table1[[#This Row],[Competence2]],[1]!Table3[#Data],5,FALSE)</f>
        <v>6</v>
      </c>
      <c r="V341" s="5" t="str">
        <f>VLOOKUP(Table1[[#This Row],[Competence2]],[1]!Table3[#Data],6,FALSE)</f>
        <v>Le lanceur attaque l'ennemi en poussant un cri terrifiant. Apeure avec une precision de 2 empechant l'adversaire d'attaquer ce tour.</v>
      </c>
      <c r="W341" t="s">
        <v>887</v>
      </c>
      <c r="X341" s="3" t="s">
        <v>1336</v>
      </c>
      <c r="Y341" s="2">
        <v>0</v>
      </c>
      <c r="Z341" s="3">
        <v>1</v>
      </c>
      <c r="AA341" s="2">
        <v>2</v>
      </c>
      <c r="AB341" s="2">
        <v>1</v>
      </c>
      <c r="AC341" s="3" t="s">
        <v>1336</v>
      </c>
      <c r="AD341" s="3" t="s">
        <v>1336</v>
      </c>
      <c r="AE341" s="3" t="s">
        <v>1336</v>
      </c>
      <c r="AF341" s="3" t="s">
        <v>1337</v>
      </c>
      <c r="AG341" s="3">
        <v>0</v>
      </c>
      <c r="AH341" s="3" t="s">
        <v>1336</v>
      </c>
      <c r="AI341" s="3" t="s">
        <v>1336</v>
      </c>
      <c r="AJ341" s="2">
        <v>1</v>
      </c>
      <c r="AK341" s="3">
        <v>2</v>
      </c>
      <c r="AL341" s="2">
        <v>2</v>
      </c>
      <c r="AM341" s="3">
        <v>2</v>
      </c>
      <c r="AN341" s="3">
        <v>2</v>
      </c>
      <c r="AO341" s="3">
        <v>1</v>
      </c>
      <c r="AP341" s="4" t="str">
        <f>IF(Table1[[#This Row],[Competence2]]="Empty","1-6","1-3")</f>
        <v>1-3</v>
      </c>
      <c r="AQ341" s="4" t="str">
        <f>IF(Table1[[#This Row],[Competence2]]="Empty","","4-6")</f>
        <v>4-6</v>
      </c>
      <c r="AR341" s="22" t="s">
        <v>2073</v>
      </c>
      <c r="AS341" t="s">
        <v>314</v>
      </c>
      <c r="AT341" s="5" t="s">
        <v>1848</v>
      </c>
      <c r="AU341" s="5">
        <v>607</v>
      </c>
      <c r="AV341" s="5" t="s">
        <v>1054</v>
      </c>
      <c r="AW341" s="5"/>
      <c r="AX341" s="5" t="e">
        <f>VLOOKUP(Table1[[#This Row],[Name]],Table3[],1,FALSE)</f>
        <v>#N/A</v>
      </c>
      <c r="AY341" s="5"/>
    </row>
    <row r="342" spans="1:51" hidden="1" x14ac:dyDescent="0.2">
      <c r="A342" s="7" t="s">
        <v>314</v>
      </c>
      <c r="B342" s="1" t="s">
        <v>15</v>
      </c>
      <c r="C342" t="s">
        <v>105</v>
      </c>
      <c r="D342">
        <v>30</v>
      </c>
      <c r="E342">
        <v>13</v>
      </c>
      <c r="F342">
        <v>4</v>
      </c>
      <c r="G342">
        <v>6</v>
      </c>
      <c r="H342">
        <v>9</v>
      </c>
      <c r="I342">
        <v>6</v>
      </c>
      <c r="J342">
        <v>3</v>
      </c>
      <c r="K342" t="s">
        <v>1422</v>
      </c>
      <c r="L342" t="str">
        <f>VLOOKUP(Table1[[#This Row],[Competence1]],[1]!Table3[#Data],2,FALSE)</f>
        <v>Feu</v>
      </c>
      <c r="M342" t="str">
        <f>VLOOKUP(Table1[[#This Row],[Competence1]],[1]!Table3[#Data],3,FALSE)</f>
        <v>Special</v>
      </c>
      <c r="N342" s="1">
        <f>VLOOKUP(Table1[[#This Row],[Competence1]],[1]!Table3[#Data],4,FALSE)</f>
        <v>4</v>
      </c>
      <c r="O342">
        <f>VLOOKUP(Table1[[#This Row],[Competence1]],[1]!Table3[#Data],5,FALSE)</f>
        <v>6</v>
      </c>
      <c r="P342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342" t="s">
        <v>1372</v>
      </c>
      <c r="R342" t="str">
        <f>VLOOKUP(Table1[[#This Row],[Competence2]],[1]!Table3[#Data],2,FALSE)</f>
        <v>Spectre</v>
      </c>
      <c r="S342" t="str">
        <f>VLOOKUP(Table1[[#This Row],[Competence2]],[1]!Table3[#Data],3,FALSE)</f>
        <v>Physique</v>
      </c>
      <c r="T342">
        <f>VLOOKUP(Table1[[#This Row],[Competence2]],[1]!Table3[#Data],4,FALSE)</f>
        <v>3</v>
      </c>
      <c r="U342">
        <f>VLOOKUP(Table1[[#This Row],[Competence2]],[1]!Table3[#Data],5,FALSE)</f>
        <v>6</v>
      </c>
      <c r="V342" s="5" t="str">
        <f>VLOOKUP(Table1[[#This Row],[Competence2]],[1]!Table3[#Data],6,FALSE)</f>
        <v>Le lanceur attaque l'ennemi en poussant un cri terrifiant. Apeure avec une precision de 2 empechant l'adversaire d'attaquer ce tour.</v>
      </c>
      <c r="W342" t="s">
        <v>888</v>
      </c>
      <c r="X342" s="3" t="s">
        <v>1336</v>
      </c>
      <c r="Y342" s="2">
        <v>0</v>
      </c>
      <c r="Z342" s="2">
        <v>1</v>
      </c>
      <c r="AA342" s="2">
        <v>2</v>
      </c>
      <c r="AB342" s="2">
        <v>1</v>
      </c>
      <c r="AC342" s="3" t="s">
        <v>1336</v>
      </c>
      <c r="AD342" s="3" t="s">
        <v>1336</v>
      </c>
      <c r="AE342" s="3" t="s">
        <v>1336</v>
      </c>
      <c r="AF342" s="3" t="s">
        <v>1337</v>
      </c>
      <c r="AG342" s="2">
        <v>0</v>
      </c>
      <c r="AH342" s="3" t="s">
        <v>1336</v>
      </c>
      <c r="AI342" s="3" t="s">
        <v>1336</v>
      </c>
      <c r="AJ342" s="2">
        <v>1</v>
      </c>
      <c r="AK342" s="2">
        <v>2</v>
      </c>
      <c r="AL342" s="2">
        <v>2</v>
      </c>
      <c r="AM342" s="2">
        <v>2</v>
      </c>
      <c r="AN342" s="2">
        <v>2</v>
      </c>
      <c r="AO342" s="2">
        <v>1</v>
      </c>
      <c r="AP342" s="4" t="str">
        <f>IF(Table1[[#This Row],[Competence2]]="Empty","1-6","1-3")</f>
        <v>1-3</v>
      </c>
      <c r="AQ342" s="4" t="str">
        <f>IF(Table1[[#This Row],[Competence2]]="Empty","","4-6")</f>
        <v>4-6</v>
      </c>
      <c r="AR342" s="22" t="s">
        <v>2073</v>
      </c>
      <c r="AS342" t="s">
        <v>315</v>
      </c>
      <c r="AT342" s="5" t="s">
        <v>1849</v>
      </c>
      <c r="AU342" s="5">
        <v>608</v>
      </c>
      <c r="AV342" s="5" t="s">
        <v>1054</v>
      </c>
      <c r="AW342" s="5"/>
      <c r="AX342" s="5" t="e">
        <f>VLOOKUP(Table1[[#This Row],[Name]],Table3[],1,FALSE)</f>
        <v>#N/A</v>
      </c>
      <c r="AY342" s="5"/>
    </row>
    <row r="343" spans="1:51" hidden="1" x14ac:dyDescent="0.2">
      <c r="A343" s="7" t="s">
        <v>315</v>
      </c>
      <c r="B343" s="1" t="s">
        <v>15</v>
      </c>
      <c r="C343" t="s">
        <v>105</v>
      </c>
      <c r="D343">
        <v>30</v>
      </c>
      <c r="E343">
        <v>20</v>
      </c>
      <c r="F343">
        <v>5</v>
      </c>
      <c r="G343">
        <v>9</v>
      </c>
      <c r="H343">
        <v>14</v>
      </c>
      <c r="I343">
        <v>9</v>
      </c>
      <c r="J343">
        <v>0</v>
      </c>
      <c r="K343" t="s">
        <v>1365</v>
      </c>
      <c r="L343" t="e">
        <f>VLOOKUP(Table1[[#This Row],[Competence1]],[1]!Table3[#Data],2,FALSE)</f>
        <v>#N/A</v>
      </c>
      <c r="M343" t="e">
        <f>VLOOKUP(Table1[[#This Row],[Competence1]],[1]!Table3[#Data],3,FALSE)</f>
        <v>#N/A</v>
      </c>
      <c r="N343" s="1" t="e">
        <f>VLOOKUP(Table1[[#This Row],[Competence1]],[1]!Table3[#Data],4,FALSE)</f>
        <v>#N/A</v>
      </c>
      <c r="O343" t="e">
        <f>VLOOKUP(Table1[[#This Row],[Competence1]],[1]!Table3[#Data],5,FALSE)</f>
        <v>#N/A</v>
      </c>
      <c r="P343" s="5" t="e">
        <f>VLOOKUP(Table1[[#This Row],[Competence1]],[1]!Table3[#Data],6,FALSE)</f>
        <v>#N/A</v>
      </c>
      <c r="Q343" t="s">
        <v>1406</v>
      </c>
      <c r="R343" t="str">
        <f>VLOOKUP(Table1[[#This Row],[Competence2]],[1]!Table3[#Data],2,FALSE)</f>
        <v>Poison</v>
      </c>
      <c r="S343" t="str">
        <f>VLOOKUP(Table1[[#This Row],[Competence2]],[1]!Table3[#Data],3,FALSE)</f>
        <v>Special</v>
      </c>
      <c r="T343">
        <f>VLOOKUP(Table1[[#This Row],[Competence2]],[1]!Table3[#Data],4,FALSE)</f>
        <v>3</v>
      </c>
      <c r="U343">
        <f>VLOOKUP(Table1[[#This Row],[Competence2]],[1]!Table3[#Data],5,FALSE)</f>
        <v>2</v>
      </c>
      <c r="V343" s="5" t="str">
        <f>VLOOKUP(Table1[[#This Row],[Competence2]],[1]!Table3[#Data],6,FALSE)</f>
        <v>Inflige des degats et empoisonne avec une precision de 2 lui faisant perdre 6 PV chaque tour.</v>
      </c>
      <c r="W343" t="s">
        <v>889</v>
      </c>
      <c r="X343" s="3" t="s">
        <v>1336</v>
      </c>
      <c r="Y343" s="2">
        <v>0</v>
      </c>
      <c r="Z343" s="2">
        <v>1</v>
      </c>
      <c r="AA343" s="2">
        <v>2</v>
      </c>
      <c r="AB343" s="2">
        <v>1</v>
      </c>
      <c r="AC343" s="3" t="s">
        <v>1336</v>
      </c>
      <c r="AD343" s="3" t="s">
        <v>1336</v>
      </c>
      <c r="AE343" s="3" t="s">
        <v>1336</v>
      </c>
      <c r="AF343" s="3" t="s">
        <v>1337</v>
      </c>
      <c r="AG343" s="2">
        <v>0</v>
      </c>
      <c r="AH343" s="3" t="s">
        <v>1336</v>
      </c>
      <c r="AI343" s="3" t="s">
        <v>1336</v>
      </c>
      <c r="AJ343" s="2">
        <v>1</v>
      </c>
      <c r="AK343" s="2">
        <v>2</v>
      </c>
      <c r="AL343" s="2">
        <v>2</v>
      </c>
      <c r="AM343" s="3">
        <v>2</v>
      </c>
      <c r="AN343" s="3">
        <v>2</v>
      </c>
      <c r="AO343" s="2">
        <v>1</v>
      </c>
      <c r="AP343" s="4" t="str">
        <f>IF(Table1[[#This Row],[Competence2]]="Empty","1-6","1-3")</f>
        <v>1-3</v>
      </c>
      <c r="AQ343" s="4" t="str">
        <f>IF(Table1[[#This Row],[Competence2]]="Empty","","4-6")</f>
        <v>4-6</v>
      </c>
      <c r="AR343" s="22" t="s">
        <v>2073</v>
      </c>
      <c r="AS343" s="5" t="s">
        <v>350</v>
      </c>
      <c r="AT343" s="5" t="s">
        <v>1850</v>
      </c>
      <c r="AU343" s="5">
        <v>609</v>
      </c>
      <c r="AV343" s="5" t="s">
        <v>1054</v>
      </c>
      <c r="AW343" s="5"/>
      <c r="AX343" s="5" t="e">
        <f>VLOOKUP(Table1[[#This Row],[Name]],Table3[],1,FALSE)</f>
        <v>#N/A</v>
      </c>
      <c r="AY343" s="5"/>
    </row>
    <row r="344" spans="1:51" hidden="1" x14ac:dyDescent="0.2">
      <c r="A344" s="7" t="s">
        <v>350</v>
      </c>
      <c r="B344" s="1" t="s">
        <v>203</v>
      </c>
      <c r="C344" t="s">
        <v>203</v>
      </c>
      <c r="D344">
        <v>23</v>
      </c>
      <c r="E344">
        <v>14</v>
      </c>
      <c r="F344">
        <v>8</v>
      </c>
      <c r="G344">
        <v>6</v>
      </c>
      <c r="H344">
        <v>3</v>
      </c>
      <c r="I344">
        <v>4</v>
      </c>
      <c r="J344">
        <v>1</v>
      </c>
      <c r="K344" t="s">
        <v>456</v>
      </c>
      <c r="L344" t="str">
        <f>VLOOKUP(Table1[[#This Row],[Competence1]],[1]!Table3[#Data],2,FALSE)</f>
        <v>Normal</v>
      </c>
      <c r="M344" t="str">
        <f>VLOOKUP(Table1[[#This Row],[Competence1]],[1]!Table3[#Data],3,FALSE)</f>
        <v>Physique</v>
      </c>
      <c r="N344" s="1">
        <f>VLOOKUP(Table1[[#This Row],[Competence1]],[1]!Table3[#Data],4,FALSE)</f>
        <v>4</v>
      </c>
      <c r="O344">
        <f>VLOOKUP(Table1[[#This Row],[Competence1]],[1]!Table3[#Data],5,FALSE)</f>
        <v>6</v>
      </c>
      <c r="P344" s="5" t="str">
        <f>VLOOKUP(Table1[[#This Row],[Competence1]],[1]!Table3[#Data],6,FALSE)</f>
        <v>Lacère l'ennemi avec des griffes acérées pour lui infliger des dégâts.</v>
      </c>
      <c r="Q344" t="s">
        <v>1346</v>
      </c>
      <c r="R344" t="str">
        <f>VLOOKUP(Table1[[#This Row],[Competence2]],[1]!Table3[#Data],2,FALSE)</f>
        <v>Normal</v>
      </c>
      <c r="S344" t="str">
        <f>VLOOKUP(Table1[[#This Row],[Competence2]],[1]!Table3[#Data],3,FALSE)</f>
        <v>Statut</v>
      </c>
      <c r="T344">
        <f>VLOOKUP(Table1[[#This Row],[Competence2]],[1]!Table3[#Data],4,FALSE)</f>
        <v>0</v>
      </c>
      <c r="U344">
        <f>VLOOKUP(Table1[[#This Row],[Competence2]],[1]!Table3[#Data],5,FALSE)</f>
        <v>6</v>
      </c>
      <c r="V344" s="5" t="str">
        <f>VLOOKUP(Table1[[#This Row],[Competence2]],[1]!Table3[#Data],6,FALSE)</f>
        <v>Le lanceur fait les gros yeux à l'ennemi pour l'intimider et baisser sa Défense de 1 niveau.</v>
      </c>
      <c r="W344" t="s">
        <v>924</v>
      </c>
      <c r="X344" s="2">
        <v>1</v>
      </c>
      <c r="Y344" s="2">
        <v>1</v>
      </c>
      <c r="Z344" s="2">
        <v>2</v>
      </c>
      <c r="AA344" s="3" t="s">
        <v>1336</v>
      </c>
      <c r="AB344" s="3" t="s">
        <v>1336</v>
      </c>
      <c r="AC344" s="2">
        <v>2</v>
      </c>
      <c r="AD344" s="3" t="s">
        <v>1336</v>
      </c>
      <c r="AE344" s="2">
        <v>2</v>
      </c>
      <c r="AF344" s="2">
        <v>1</v>
      </c>
      <c r="AG344" s="2">
        <v>1</v>
      </c>
      <c r="AH344" s="3" t="s">
        <v>1336</v>
      </c>
      <c r="AI344" s="2">
        <v>1</v>
      </c>
      <c r="AJ344" s="2">
        <v>1</v>
      </c>
      <c r="AK344" s="2">
        <v>1</v>
      </c>
      <c r="AL344" s="2">
        <v>1</v>
      </c>
      <c r="AM344" s="3">
        <v>1</v>
      </c>
      <c r="AN344" s="3">
        <v>1</v>
      </c>
      <c r="AO344" s="2">
        <v>1</v>
      </c>
      <c r="AP344" s="4" t="str">
        <f>IF(Table1[[#This Row],[Competence2]]="Empty","1-6","1-3")</f>
        <v>1-3</v>
      </c>
      <c r="AQ344" s="4" t="str">
        <f>IF(Table1[[#This Row],[Competence2]]="Empty","","4-6")</f>
        <v>4-6</v>
      </c>
      <c r="AR344" s="22" t="s">
        <v>2073</v>
      </c>
      <c r="AS344" t="s">
        <v>351</v>
      </c>
      <c r="AT344" s="5" t="s">
        <v>1851</v>
      </c>
      <c r="AU344" s="5">
        <v>610</v>
      </c>
      <c r="AV344" s="5" t="s">
        <v>1060</v>
      </c>
      <c r="AW344" s="5"/>
      <c r="AX344" s="5" t="e">
        <f>VLOOKUP(Table1[[#This Row],[Name]],Table3[],1,FALSE)</f>
        <v>#N/A</v>
      </c>
      <c r="AY344" s="5"/>
    </row>
    <row r="345" spans="1:51" hidden="1" x14ac:dyDescent="0.2">
      <c r="A345" s="7" t="s">
        <v>351</v>
      </c>
      <c r="B345" s="1" t="s">
        <v>203</v>
      </c>
      <c r="C345" t="s">
        <v>203</v>
      </c>
      <c r="D345">
        <v>33</v>
      </c>
      <c r="E345">
        <v>16</v>
      </c>
      <c r="F345">
        <v>11</v>
      </c>
      <c r="G345">
        <v>7</v>
      </c>
      <c r="H345">
        <v>4</v>
      </c>
      <c r="I345">
        <v>5</v>
      </c>
      <c r="J345">
        <v>1</v>
      </c>
      <c r="K345" t="s">
        <v>456</v>
      </c>
      <c r="L345" t="str">
        <f>VLOOKUP(Table1[[#This Row],[Competence1]],[1]!Table3[#Data],2,FALSE)</f>
        <v>Normal</v>
      </c>
      <c r="M345" t="str">
        <f>VLOOKUP(Table1[[#This Row],[Competence1]],[1]!Table3[#Data],3,FALSE)</f>
        <v>Physique</v>
      </c>
      <c r="N345" s="1">
        <f>VLOOKUP(Table1[[#This Row],[Competence1]],[1]!Table3[#Data],4,FALSE)</f>
        <v>4</v>
      </c>
      <c r="O345">
        <f>VLOOKUP(Table1[[#This Row],[Competence1]],[1]!Table3[#Data],5,FALSE)</f>
        <v>6</v>
      </c>
      <c r="P345" s="5" t="str">
        <f>VLOOKUP(Table1[[#This Row],[Competence1]],[1]!Table3[#Data],6,FALSE)</f>
        <v>Lacère l'ennemi avec des griffes acérées pour lui infliger des dégâts.</v>
      </c>
      <c r="Q345" t="s">
        <v>1346</v>
      </c>
      <c r="R345" t="str">
        <f>VLOOKUP(Table1[[#This Row],[Competence2]],[1]!Table3[#Data],2,FALSE)</f>
        <v>Normal</v>
      </c>
      <c r="S345" t="str">
        <f>VLOOKUP(Table1[[#This Row],[Competence2]],[1]!Table3[#Data],3,FALSE)</f>
        <v>Statut</v>
      </c>
      <c r="T345">
        <f>VLOOKUP(Table1[[#This Row],[Competence2]],[1]!Table3[#Data],4,FALSE)</f>
        <v>0</v>
      </c>
      <c r="U345">
        <f>VLOOKUP(Table1[[#This Row],[Competence2]],[1]!Table3[#Data],5,FALSE)</f>
        <v>6</v>
      </c>
      <c r="V345" s="5" t="str">
        <f>VLOOKUP(Table1[[#This Row],[Competence2]],[1]!Table3[#Data],6,FALSE)</f>
        <v>Le lanceur fait les gros yeux à l'ennemi pour l'intimider et baisser sa Défense de 1 niveau.</v>
      </c>
      <c r="W345" t="s">
        <v>925</v>
      </c>
      <c r="X345" s="2">
        <v>1</v>
      </c>
      <c r="Y345" s="3">
        <v>1</v>
      </c>
      <c r="Z345" s="2">
        <v>2</v>
      </c>
      <c r="AA345" s="3" t="s">
        <v>1336</v>
      </c>
      <c r="AB345" s="3" t="s">
        <v>1336</v>
      </c>
      <c r="AC345" s="3">
        <v>2</v>
      </c>
      <c r="AD345" s="3" t="s">
        <v>1336</v>
      </c>
      <c r="AE345" s="2">
        <v>2</v>
      </c>
      <c r="AF345" s="3">
        <v>1</v>
      </c>
      <c r="AG345" s="2">
        <v>1</v>
      </c>
      <c r="AH345" s="3" t="s">
        <v>1336</v>
      </c>
      <c r="AI345" s="3">
        <v>1</v>
      </c>
      <c r="AJ345" s="2">
        <v>1</v>
      </c>
      <c r="AK345" s="2">
        <v>1</v>
      </c>
      <c r="AL345" s="2">
        <v>1</v>
      </c>
      <c r="AM345" s="3">
        <v>1</v>
      </c>
      <c r="AN345" s="3">
        <v>1</v>
      </c>
      <c r="AO345" s="2">
        <v>1</v>
      </c>
      <c r="AP345" s="4" t="str">
        <f>IF(Table1[[#This Row],[Competence2]]="Empty","1-6","1-3")</f>
        <v>1-3</v>
      </c>
      <c r="AQ345" s="4" t="str">
        <f>IF(Table1[[#This Row],[Competence2]]="Empty","","4-6")</f>
        <v>4-6</v>
      </c>
      <c r="AR345" s="22" t="s">
        <v>2073</v>
      </c>
      <c r="AS345" t="s">
        <v>352</v>
      </c>
      <c r="AT345" s="5" t="s">
        <v>1852</v>
      </c>
      <c r="AU345" s="5">
        <v>611</v>
      </c>
      <c r="AV345" s="5" t="s">
        <v>1060</v>
      </c>
      <c r="AW345" s="5"/>
      <c r="AX345" s="5" t="e">
        <f>VLOOKUP(Table1[[#This Row],[Name]],Table3[],1,FALSE)</f>
        <v>#N/A</v>
      </c>
      <c r="AY345" s="5"/>
    </row>
    <row r="346" spans="1:51" hidden="1" x14ac:dyDescent="0.2">
      <c r="A346" s="7" t="s">
        <v>352</v>
      </c>
      <c r="B346" s="1" t="s">
        <v>203</v>
      </c>
      <c r="C346" t="s">
        <v>203</v>
      </c>
      <c r="D346">
        <v>38</v>
      </c>
      <c r="E346">
        <v>24</v>
      </c>
      <c r="F346">
        <v>14</v>
      </c>
      <c r="G346">
        <v>9</v>
      </c>
      <c r="H346">
        <v>6</v>
      </c>
      <c r="I346">
        <v>7</v>
      </c>
      <c r="J346">
        <v>0</v>
      </c>
      <c r="K346" t="s">
        <v>1430</v>
      </c>
      <c r="L346" t="e">
        <f>VLOOKUP(Table1[[#This Row],[Competence1]],[1]!Table3[#Data],2,FALSE)</f>
        <v>#N/A</v>
      </c>
      <c r="M346" t="e">
        <f>VLOOKUP(Table1[[#This Row],[Competence1]],[1]!Table3[#Data],3,FALSE)</f>
        <v>#N/A</v>
      </c>
      <c r="N346" s="1" t="e">
        <f>VLOOKUP(Table1[[#This Row],[Competence1]],[1]!Table3[#Data],4,FALSE)</f>
        <v>#N/A</v>
      </c>
      <c r="O346" t="e">
        <f>VLOOKUP(Table1[[#This Row],[Competence1]],[1]!Table3[#Data],5,FALSE)</f>
        <v>#N/A</v>
      </c>
      <c r="P346" s="5" t="e">
        <f>VLOOKUP(Table1[[#This Row],[Competence1]],[1]!Table3[#Data],6,FALSE)</f>
        <v>#N/A</v>
      </c>
      <c r="Q346" t="s">
        <v>456</v>
      </c>
      <c r="R346" t="str">
        <f>VLOOKUP(Table1[[#This Row],[Competence2]],[1]!Table3[#Data],2,FALSE)</f>
        <v>Normal</v>
      </c>
      <c r="S346" t="str">
        <f>VLOOKUP(Table1[[#This Row],[Competence2]],[1]!Table3[#Data],3,FALSE)</f>
        <v>Physique</v>
      </c>
      <c r="T346">
        <f>VLOOKUP(Table1[[#This Row],[Competence2]],[1]!Table3[#Data],4,FALSE)</f>
        <v>4</v>
      </c>
      <c r="U346">
        <f>VLOOKUP(Table1[[#This Row],[Competence2]],[1]!Table3[#Data],5,FALSE)</f>
        <v>6</v>
      </c>
      <c r="V346" s="5" t="str">
        <f>VLOOKUP(Table1[[#This Row],[Competence2]],[1]!Table3[#Data],6,FALSE)</f>
        <v>Lacère l'ennemi avec des griffes acérées pour lui infliger des dégâts.</v>
      </c>
      <c r="W346" t="s">
        <v>926</v>
      </c>
      <c r="X346" s="3">
        <v>1</v>
      </c>
      <c r="Y346" s="2">
        <v>1</v>
      </c>
      <c r="Z346" s="2">
        <v>2</v>
      </c>
      <c r="AA346" s="3" t="s">
        <v>1336</v>
      </c>
      <c r="AB346" s="3" t="s">
        <v>1336</v>
      </c>
      <c r="AC346" s="3">
        <v>2</v>
      </c>
      <c r="AD346" s="3" t="s">
        <v>1336</v>
      </c>
      <c r="AE346" s="3">
        <v>2</v>
      </c>
      <c r="AF346" s="3">
        <v>1</v>
      </c>
      <c r="AG346" s="2">
        <v>1</v>
      </c>
      <c r="AH346" s="3" t="s">
        <v>1336</v>
      </c>
      <c r="AI346" s="2">
        <v>1</v>
      </c>
      <c r="AJ346" s="2">
        <v>1</v>
      </c>
      <c r="AK346" s="2">
        <v>1</v>
      </c>
      <c r="AL346" s="2">
        <v>1</v>
      </c>
      <c r="AM346" s="2">
        <v>1</v>
      </c>
      <c r="AN346" s="2">
        <v>1</v>
      </c>
      <c r="AO346" s="3">
        <v>1</v>
      </c>
      <c r="AP346" s="4" t="str">
        <f>IF(Table1[[#This Row],[Competence2]]="Empty","1-6","1-3")</f>
        <v>1-3</v>
      </c>
      <c r="AQ346" s="4" t="str">
        <f>IF(Table1[[#This Row],[Competence2]]="Empty","","4-6")</f>
        <v>4-6</v>
      </c>
      <c r="AR346" s="22" t="s">
        <v>2073</v>
      </c>
      <c r="AS346" s="5" t="s">
        <v>305</v>
      </c>
      <c r="AT346" s="5" t="s">
        <v>1853</v>
      </c>
      <c r="AU346" s="5">
        <v>612</v>
      </c>
      <c r="AV346" s="5" t="s">
        <v>1060</v>
      </c>
      <c r="AW346" s="5"/>
      <c r="AX346" s="5" t="e">
        <f>VLOOKUP(Table1[[#This Row],[Name]],Table3[],1,FALSE)</f>
        <v>#N/A</v>
      </c>
      <c r="AY346" s="5"/>
    </row>
    <row r="347" spans="1:51" hidden="1" x14ac:dyDescent="0.2">
      <c r="A347" s="7" t="s">
        <v>305</v>
      </c>
      <c r="B347" s="1" t="s">
        <v>95</v>
      </c>
      <c r="C347" t="s">
        <v>95</v>
      </c>
      <c r="D347">
        <v>27</v>
      </c>
      <c r="E347">
        <v>10</v>
      </c>
      <c r="F347">
        <v>7</v>
      </c>
      <c r="G347">
        <v>4</v>
      </c>
      <c r="H347">
        <v>6</v>
      </c>
      <c r="I347">
        <v>4</v>
      </c>
      <c r="J347">
        <v>2</v>
      </c>
      <c r="K347" t="s">
        <v>542</v>
      </c>
      <c r="L347" t="str">
        <f>VLOOKUP(Table1[[#This Row],[Competence1]],[1]!Table3[#Data],2,FALSE)</f>
        <v>Normal</v>
      </c>
      <c r="M347" t="str">
        <f>VLOOKUP(Table1[[#This Row],[Competence1]],[1]!Table3[#Data],3,FALSE)</f>
        <v>Statut</v>
      </c>
      <c r="N347" s="1">
        <f>VLOOKUP(Table1[[#This Row],[Competence1]],[1]!Table3[#Data],4,FALSE)</f>
        <v>0</v>
      </c>
      <c r="O347">
        <f>VLOOKUP(Table1[[#This Row],[Competence1]],[1]!Table3[#Data],5,FALSE)</f>
        <v>6</v>
      </c>
      <c r="P347" s="5" t="str">
        <f>VLOOKUP(Table1[[#This Row],[Competence1]],[1]!Table3[#Data],6,FALSE)</f>
        <v>Le lanceur pousse un cri tout mimi pour tromper la vigilance de l'ennemi et baisser son Attaque de 1 niveau.</v>
      </c>
      <c r="Q347" t="s">
        <v>471</v>
      </c>
      <c r="R347" t="str">
        <f>VLOOKUP(Table1[[#This Row],[Competence2]],[1]!Table3[#Data],2,FALSE)</f>
        <v>Glace</v>
      </c>
      <c r="S347" t="str">
        <f>VLOOKUP(Table1[[#This Row],[Competence2]],[1]!Table3[#Data],3,FALSE)</f>
        <v>Special</v>
      </c>
      <c r="T347">
        <f>VLOOKUP(Table1[[#This Row],[Competence2]],[1]!Table3[#Data],4,FALSE)</f>
        <v>4</v>
      </c>
      <c r="U347">
        <f>VLOOKUP(Table1[[#This Row],[Competence2]],[1]!Table3[#Data],5,FALSE)</f>
        <v>6</v>
      </c>
      <c r="V347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347" t="s">
        <v>879</v>
      </c>
      <c r="X347" s="3">
        <v>2</v>
      </c>
      <c r="Y347" s="2">
        <v>2</v>
      </c>
      <c r="Z347" s="3">
        <v>1</v>
      </c>
      <c r="AA347" s="2">
        <v>1</v>
      </c>
      <c r="AB347" s="2">
        <v>1</v>
      </c>
      <c r="AC347" s="3">
        <v>1</v>
      </c>
      <c r="AD347" s="3">
        <v>2</v>
      </c>
      <c r="AE347" s="3" t="s">
        <v>1336</v>
      </c>
      <c r="AF347" s="3">
        <v>1</v>
      </c>
      <c r="AG347" s="3">
        <v>1</v>
      </c>
      <c r="AH347" s="3">
        <v>1</v>
      </c>
      <c r="AI347" s="2">
        <v>1</v>
      </c>
      <c r="AJ347" s="3">
        <v>1</v>
      </c>
      <c r="AK347" s="2">
        <v>2</v>
      </c>
      <c r="AL347" s="2">
        <v>1</v>
      </c>
      <c r="AM347" s="2">
        <v>1</v>
      </c>
      <c r="AN347" s="2">
        <v>1</v>
      </c>
      <c r="AO347" s="2">
        <v>1</v>
      </c>
      <c r="AP347" s="4" t="str">
        <f>IF(Table1[[#This Row],[Competence2]]="Empty","1-6","1-3")</f>
        <v>1-3</v>
      </c>
      <c r="AQ347" s="4" t="str">
        <f>IF(Table1[[#This Row],[Competence2]]="Empty","","4-6")</f>
        <v>4-6</v>
      </c>
      <c r="AR347" s="22" t="s">
        <v>2073</v>
      </c>
      <c r="AS347" t="s">
        <v>306</v>
      </c>
      <c r="AT347" s="5" t="s">
        <v>1854</v>
      </c>
      <c r="AU347" s="5">
        <v>613</v>
      </c>
      <c r="AV347" s="5" t="s">
        <v>1016</v>
      </c>
      <c r="AW347" s="5"/>
      <c r="AX347" s="5" t="e">
        <f>VLOOKUP(Table1[[#This Row],[Name]],Table3[],1,FALSE)</f>
        <v>#N/A</v>
      </c>
      <c r="AY347" s="5"/>
    </row>
    <row r="348" spans="1:51" hidden="1" x14ac:dyDescent="0.2">
      <c r="A348" s="7" t="s">
        <v>306</v>
      </c>
      <c r="B348" s="1" t="s">
        <v>95</v>
      </c>
      <c r="C348" t="s">
        <v>95</v>
      </c>
      <c r="D348">
        <v>47</v>
      </c>
      <c r="E348">
        <v>12</v>
      </c>
      <c r="F348">
        <v>11</v>
      </c>
      <c r="G348">
        <v>8</v>
      </c>
      <c r="H348">
        <v>7</v>
      </c>
      <c r="I348">
        <v>8</v>
      </c>
      <c r="J348">
        <v>1</v>
      </c>
      <c r="K348" t="s">
        <v>484</v>
      </c>
      <c r="L348" t="str">
        <f>VLOOKUP(Table1[[#This Row],[Competence1]],[1]!Table3[#Data],2,FALSE)</f>
        <v>Glace</v>
      </c>
      <c r="M348" t="str">
        <f>VLOOKUP(Table1[[#This Row],[Competence1]],[1]!Table3[#Data],3,FALSE)</f>
        <v>Physique</v>
      </c>
      <c r="N348" s="1">
        <f>VLOOKUP(Table1[[#This Row],[Competence1]],[1]!Table3[#Data],4,FALSE)</f>
        <v>9</v>
      </c>
      <c r="O348">
        <f>VLOOKUP(Table1[[#This Row],[Competence1]],[1]!Table3[#Data],5,FALSE)</f>
        <v>5</v>
      </c>
      <c r="P348" s="5" t="str">
        <f>VLOOKUP(Table1[[#This Row],[Competence1]],[1]!Table3[#Data],6,FALSE)</f>
        <v>Envoie de gros blocs de glace sur l'ennemi pour lui infliger des dégâts. Apeure avec une precision de 2 empechant l'adversaire d'attaquer ce tour.</v>
      </c>
      <c r="Q348" t="s">
        <v>499</v>
      </c>
      <c r="R348" t="str">
        <f>VLOOKUP(Table1[[#This Row],[Competence2]],[1]!Table3[#Data],2,FALSE)</f>
        <v>Glace</v>
      </c>
      <c r="S348" t="str">
        <f>VLOOKUP(Table1[[#This Row],[Competence2]],[1]!Table3[#Data],3,FALSE)</f>
        <v>Special</v>
      </c>
      <c r="T348">
        <f>VLOOKUP(Table1[[#This Row],[Competence2]],[1]!Table3[#Data],4,FALSE)</f>
        <v>0</v>
      </c>
      <c r="U348">
        <f>VLOOKUP(Table1[[#This Row],[Competence2]],[1]!Table3[#Data],5,FALSE)</f>
        <v>0</v>
      </c>
      <c r="V348" s="5" t="str">
        <f>VLOOKUP(Table1[[#This Row],[Competence2]],[1]!Table3[#Data],6,FALSE)</f>
        <v>Si Glaciation est réussie elle met l'adversaire K.O. en un coup. La precision augmente pour chaque Niveau.</v>
      </c>
      <c r="W348" t="s">
        <v>880</v>
      </c>
      <c r="X348" s="2">
        <v>2</v>
      </c>
      <c r="Y348" s="2">
        <v>2</v>
      </c>
      <c r="Z348" s="2">
        <v>1</v>
      </c>
      <c r="AA348" s="3">
        <v>1</v>
      </c>
      <c r="AB348" s="3">
        <v>1</v>
      </c>
      <c r="AC348" s="2">
        <v>1</v>
      </c>
      <c r="AD348" s="3">
        <v>2</v>
      </c>
      <c r="AE348" s="3" t="s">
        <v>1336</v>
      </c>
      <c r="AF348" s="2">
        <v>1</v>
      </c>
      <c r="AG348" s="2">
        <v>1</v>
      </c>
      <c r="AH348" s="3">
        <v>1</v>
      </c>
      <c r="AI348" s="2">
        <v>1</v>
      </c>
      <c r="AJ348" s="2">
        <v>1</v>
      </c>
      <c r="AK348" s="2">
        <v>2</v>
      </c>
      <c r="AL348" s="2">
        <v>1</v>
      </c>
      <c r="AM348" s="3">
        <v>1</v>
      </c>
      <c r="AN348" s="3">
        <v>1</v>
      </c>
      <c r="AO348" s="2">
        <v>1</v>
      </c>
      <c r="AP348" s="4" t="str">
        <f>IF(Table1[[#This Row],[Competence2]]="Empty","1-6","1-3")</f>
        <v>1-3</v>
      </c>
      <c r="AQ348" s="4" t="str">
        <f>IF(Table1[[#This Row],[Competence2]]="Empty","","4-6")</f>
        <v>4-6</v>
      </c>
      <c r="AR348" s="22" t="s">
        <v>2073</v>
      </c>
      <c r="AS348" s="5" t="e">
        <v>#N/A</v>
      </c>
      <c r="AT348" s="5" t="s">
        <v>1855</v>
      </c>
      <c r="AU348" s="5">
        <v>614</v>
      </c>
      <c r="AV348" s="5" t="s">
        <v>1016</v>
      </c>
      <c r="AW348" s="5"/>
      <c r="AX348" s="5" t="e">
        <f>VLOOKUP(Table1[[#This Row],[Name]],Table3[],1,FALSE)</f>
        <v>#N/A</v>
      </c>
      <c r="AY348" s="5"/>
    </row>
    <row r="349" spans="1:51" hidden="1" x14ac:dyDescent="0.2">
      <c r="A349" s="7" t="s">
        <v>301</v>
      </c>
      <c r="B349" s="1" t="s">
        <v>23</v>
      </c>
      <c r="C349" t="s">
        <v>23</v>
      </c>
      <c r="D349">
        <v>25</v>
      </c>
      <c r="E349">
        <v>6</v>
      </c>
      <c r="F349">
        <v>4</v>
      </c>
      <c r="G349">
        <v>8</v>
      </c>
      <c r="H349">
        <v>4</v>
      </c>
      <c r="I349">
        <v>6</v>
      </c>
      <c r="J349">
        <v>4</v>
      </c>
      <c r="K349" t="s">
        <v>445</v>
      </c>
      <c r="L349" t="str">
        <f>VLOOKUP(Table1[[#This Row],[Competence1]],[1]!Table3[#Data],2,FALSE)</f>
        <v>Plante</v>
      </c>
      <c r="M349" t="str">
        <f>VLOOKUP(Table1[[#This Row],[Competence1]],[1]!Table3[#Data],3,FALSE)</f>
        <v>Special</v>
      </c>
      <c r="N349" s="1">
        <f>VLOOKUP(Table1[[#This Row],[Competence1]],[1]!Table3[#Data],4,FALSE)</f>
        <v>2</v>
      </c>
      <c r="O349">
        <f>VLOOKUP(Table1[[#This Row],[Competence1]],[1]!Table3[#Data],5,FALSE)</f>
        <v>6</v>
      </c>
      <c r="P349" s="5" t="str">
        <f>VLOOKUP(Table1[[#This Row],[Competence1]],[1]!Table3[#Data],6,FALSE)</f>
        <v>Une attaque qui convertit 50% des dégâts infligés en PV pour le lanceur.</v>
      </c>
      <c r="Q349" t="s">
        <v>500</v>
      </c>
      <c r="R349" t="str">
        <f>VLOOKUP(Table1[[#This Row],[Competence2]],[1]!Table3[#Data],2,FALSE)</f>
        <v>Poison</v>
      </c>
      <c r="S349" t="str">
        <f>VLOOKUP(Table1[[#This Row],[Competence2]],[1]!Table3[#Data],3,FALSE)</f>
        <v>Special</v>
      </c>
      <c r="T349">
        <f>VLOOKUP(Table1[[#This Row],[Competence2]],[1]!Table3[#Data],4,FALSE)</f>
        <v>4</v>
      </c>
      <c r="U349">
        <f>VLOOKUP(Table1[[#This Row],[Competence2]],[1]!Table3[#Data],5,FALSE)</f>
        <v>6</v>
      </c>
      <c r="V349" s="5" t="str">
        <f>VLOOKUP(Table1[[#This Row],[Competence2]],[1]!Table3[#Data],6,FALSE)</f>
        <v>Le lanceur attaque l’ennemi avec un jet d’acide corrosif. Baisse la Défense Spéciale de 1 niveau avec une Precision de 1.</v>
      </c>
      <c r="W349" t="s">
        <v>875</v>
      </c>
      <c r="X349" s="2">
        <v>1</v>
      </c>
      <c r="Y349" s="3" t="s">
        <v>1336</v>
      </c>
      <c r="Z349" s="2">
        <v>1</v>
      </c>
      <c r="AA349" s="3">
        <v>1</v>
      </c>
      <c r="AB349" s="3">
        <v>1</v>
      </c>
      <c r="AC349" s="2">
        <v>1</v>
      </c>
      <c r="AD349" s="3">
        <v>2</v>
      </c>
      <c r="AE349" s="2">
        <v>1</v>
      </c>
      <c r="AF349" s="2">
        <v>1</v>
      </c>
      <c r="AG349" s="2">
        <v>1</v>
      </c>
      <c r="AH349" s="3" t="s">
        <v>1336</v>
      </c>
      <c r="AI349" s="2">
        <v>1</v>
      </c>
      <c r="AJ349" s="2">
        <v>1</v>
      </c>
      <c r="AK349" s="2">
        <v>2</v>
      </c>
      <c r="AL349" s="3" t="s">
        <v>1336</v>
      </c>
      <c r="AM349" s="3">
        <v>1</v>
      </c>
      <c r="AN349" s="3">
        <v>1</v>
      </c>
      <c r="AO349" s="2">
        <v>2</v>
      </c>
      <c r="AP349" s="4" t="str">
        <f>IF(Table1[[#This Row],[Competence2]]="Empty","1-6","1-3")</f>
        <v>1-3</v>
      </c>
      <c r="AQ349" s="4" t="str">
        <f>IF(Table1[[#This Row],[Competence2]]="Empty","","4-6")</f>
        <v>4-6</v>
      </c>
      <c r="AR349" s="22" t="s">
        <v>2073</v>
      </c>
      <c r="AS349" s="5" t="s">
        <v>302</v>
      </c>
      <c r="AT349" s="5" t="s">
        <v>1856</v>
      </c>
      <c r="AU349" s="5">
        <v>616</v>
      </c>
      <c r="AV349" s="5" t="s">
        <v>1004</v>
      </c>
      <c r="AW349" s="5"/>
      <c r="AX349" s="5" t="e">
        <f>VLOOKUP(Table1[[#This Row],[Name]],Table3[],1,FALSE)</f>
        <v>#N/A</v>
      </c>
      <c r="AY349" s="5"/>
    </row>
    <row r="350" spans="1:51" hidden="1" x14ac:dyDescent="0.2">
      <c r="A350" s="7" t="s">
        <v>302</v>
      </c>
      <c r="B350" s="1" t="s">
        <v>23</v>
      </c>
      <c r="C350" t="s">
        <v>23</v>
      </c>
      <c r="D350">
        <v>40</v>
      </c>
      <c r="E350">
        <v>36</v>
      </c>
      <c r="F350">
        <v>7</v>
      </c>
      <c r="G350">
        <v>4</v>
      </c>
      <c r="H350">
        <v>10</v>
      </c>
      <c r="I350">
        <v>6</v>
      </c>
      <c r="J350">
        <v>1</v>
      </c>
      <c r="K350" t="s">
        <v>1093</v>
      </c>
      <c r="L350" t="e">
        <f>VLOOKUP(Table1[[#This Row],[Competence1]],[1]!Table3[#Data],2,FALSE)</f>
        <v>#N/A</v>
      </c>
      <c r="M350" t="e">
        <f>VLOOKUP(Table1[[#This Row],[Competence1]],[1]!Table3[#Data],3,FALSE)</f>
        <v>#N/A</v>
      </c>
      <c r="N350" s="1" t="e">
        <f>VLOOKUP(Table1[[#This Row],[Competence1]],[1]!Table3[#Data],4,FALSE)</f>
        <v>#N/A</v>
      </c>
      <c r="O350" t="e">
        <f>VLOOKUP(Table1[[#This Row],[Competence1]],[1]!Table3[#Data],5,FALSE)</f>
        <v>#N/A</v>
      </c>
      <c r="P350" s="5" t="e">
        <f>VLOOKUP(Table1[[#This Row],[Competence1]],[1]!Table3[#Data],6,FALSE)</f>
        <v>#N/A</v>
      </c>
      <c r="Q350" t="s">
        <v>546</v>
      </c>
      <c r="R350" t="e">
        <f>VLOOKUP(Table1[[#This Row],[Competence2]],[1]!Table3[#Data],2,FALSE)</f>
        <v>#N/A</v>
      </c>
      <c r="S350" t="e">
        <f>VLOOKUP(Table1[[#This Row],[Competence2]],[1]!Table3[#Data],3,FALSE)</f>
        <v>#N/A</v>
      </c>
      <c r="T350" t="e">
        <f>VLOOKUP(Table1[[#This Row],[Competence2]],[1]!Table3[#Data],4,FALSE)</f>
        <v>#N/A</v>
      </c>
      <c r="U350" t="e">
        <f>VLOOKUP(Table1[[#This Row],[Competence2]],[1]!Table3[#Data],5,FALSE)</f>
        <v>#N/A</v>
      </c>
      <c r="V350" s="5" t="e">
        <f>VLOOKUP(Table1[[#This Row],[Competence2]],[1]!Table3[#Data],6,FALSE)</f>
        <v>#N/A</v>
      </c>
      <c r="W350" t="s">
        <v>876</v>
      </c>
      <c r="X350" s="2">
        <v>1</v>
      </c>
      <c r="Y350" s="3" t="s">
        <v>1336</v>
      </c>
      <c r="Z350" s="2">
        <v>1</v>
      </c>
      <c r="AA350" s="3">
        <v>1</v>
      </c>
      <c r="AB350" s="3">
        <v>1</v>
      </c>
      <c r="AC350" s="2">
        <v>1</v>
      </c>
      <c r="AD350" s="3">
        <v>2</v>
      </c>
      <c r="AE350" s="2">
        <v>1</v>
      </c>
      <c r="AF350" s="2">
        <v>1</v>
      </c>
      <c r="AG350" s="2">
        <v>1</v>
      </c>
      <c r="AH350" s="3" t="s">
        <v>1336</v>
      </c>
      <c r="AI350" s="2">
        <v>1</v>
      </c>
      <c r="AJ350" s="2">
        <v>1</v>
      </c>
      <c r="AK350" s="2">
        <v>2</v>
      </c>
      <c r="AL350" s="3" t="s">
        <v>1336</v>
      </c>
      <c r="AM350" s="3">
        <v>1</v>
      </c>
      <c r="AN350" s="3">
        <v>1</v>
      </c>
      <c r="AO350" s="2">
        <v>2</v>
      </c>
      <c r="AP350" s="4" t="str">
        <f>IF(Table1[[#This Row],[Competence2]]="Empty","1-6","1-3")</f>
        <v>1-3</v>
      </c>
      <c r="AQ350" s="4" t="str">
        <f>IF(Table1[[#This Row],[Competence2]]="Empty","","4-6")</f>
        <v>4-6</v>
      </c>
      <c r="AR350" s="22" t="s">
        <v>2073</v>
      </c>
      <c r="AS350" s="5" t="s">
        <v>1861</v>
      </c>
      <c r="AT350" s="5" t="s">
        <v>1857</v>
      </c>
      <c r="AU350" s="5">
        <v>617</v>
      </c>
      <c r="AV350" s="5" t="s">
        <v>1004</v>
      </c>
      <c r="AW350" s="5"/>
      <c r="AX350" s="5" t="e">
        <f>VLOOKUP(Table1[[#This Row],[Name]],Table3[],1,FALSE)</f>
        <v>#N/A</v>
      </c>
      <c r="AY350" s="5"/>
    </row>
    <row r="351" spans="1:51" hidden="1" x14ac:dyDescent="0.2">
      <c r="A351" s="7" t="s">
        <v>253</v>
      </c>
      <c r="B351" s="1" t="s">
        <v>33</v>
      </c>
      <c r="C351" t="s">
        <v>70</v>
      </c>
      <c r="D351">
        <v>54</v>
      </c>
      <c r="E351">
        <v>8</v>
      </c>
      <c r="F351">
        <v>6</v>
      </c>
      <c r="G351">
        <v>8</v>
      </c>
      <c r="H351">
        <v>8</v>
      </c>
      <c r="I351">
        <v>9</v>
      </c>
      <c r="J351">
        <v>1</v>
      </c>
      <c r="K351" t="s">
        <v>1355</v>
      </c>
      <c r="L351" t="str">
        <f>VLOOKUP(Table1[[#This Row],[Competence1]],[1]!Table3[#Data],2,FALSE)</f>
        <v>Sol</v>
      </c>
      <c r="M351" t="str">
        <f>VLOOKUP(Table1[[#This Row],[Competence1]],[1]!Table3[#Data],3,FALSE)</f>
        <v>Special</v>
      </c>
      <c r="N351" s="1">
        <f>VLOOKUP(Table1[[#This Row],[Competence1]],[1]!Table3[#Data],4,FALSE)</f>
        <v>2</v>
      </c>
      <c r="O351">
        <f>VLOOKUP(Table1[[#This Row],[Competence1]],[1]!Table3[#Data],5,FALSE)</f>
        <v>6</v>
      </c>
      <c r="P351" s="5" t="str">
        <f>VLOOKUP(Table1[[#This Row],[Competence1]],[1]!Table3[#Data],6,FALSE)</f>
        <v>Le lanceur envoie de la boue au visage de l'ennemi pour infliger des dégâts et baisser sa Précision de 1</v>
      </c>
      <c r="Q351" t="s">
        <v>584</v>
      </c>
      <c r="R351" t="str">
        <f>VLOOKUP(Table1[[#This Row],[Competence2]],[1]!Table3[#Data],2,FALSE)</f>
        <v>Normal</v>
      </c>
      <c r="S351" t="str">
        <f>VLOOKUP(Table1[[#This Row],[Competence2]],[1]!Table3[#Data],3,FALSE)</f>
        <v>Physique</v>
      </c>
      <c r="T351">
        <f>VLOOKUP(Table1[[#This Row],[Competence2]],[1]!Table3[#Data],4,FALSE)</f>
        <v>4</v>
      </c>
      <c r="U351">
        <f>VLOOKUP(Table1[[#This Row],[Competence2]],[1]!Table3[#Data],5,FALSE)</f>
        <v>6</v>
      </c>
      <c r="V351" s="5" t="str">
        <f>VLOOKUP(Table1[[#This Row],[Competence2]],[1]!Table3[#Data],6,FALSE)</f>
        <v>Le lanceur charge l'ennemi et le percute de tout son poids.</v>
      </c>
      <c r="W351" t="s">
        <v>827</v>
      </c>
      <c r="X351" s="3" t="s">
        <v>1336</v>
      </c>
      <c r="Y351" s="2">
        <v>1</v>
      </c>
      <c r="Z351" s="2">
        <v>1</v>
      </c>
      <c r="AA351" s="2">
        <v>2</v>
      </c>
      <c r="AB351" s="2">
        <v>0</v>
      </c>
      <c r="AC351" s="2">
        <v>1</v>
      </c>
      <c r="AD351" s="2">
        <v>1</v>
      </c>
      <c r="AE351" s="2">
        <v>2</v>
      </c>
      <c r="AF351" s="2">
        <v>1</v>
      </c>
      <c r="AG351" s="2">
        <v>1</v>
      </c>
      <c r="AH351" s="2">
        <v>2</v>
      </c>
      <c r="AI351" s="3" t="s">
        <v>1336</v>
      </c>
      <c r="AJ351" s="2">
        <v>1</v>
      </c>
      <c r="AK351" s="3" t="s">
        <v>1336</v>
      </c>
      <c r="AL351" s="2">
        <v>2</v>
      </c>
      <c r="AM351" s="2">
        <v>1</v>
      </c>
      <c r="AN351" s="2">
        <v>1</v>
      </c>
      <c r="AO351" s="3" t="s">
        <v>1336</v>
      </c>
      <c r="AP351" s="4" t="str">
        <f>IF(Table1[[#This Row],[Competence2]]="Empty","1-6","1-3")</f>
        <v>1-3</v>
      </c>
      <c r="AQ351" s="4" t="str">
        <f>IF(Table1[[#This Row],[Competence2]]="Empty","","4-6")</f>
        <v>4-6</v>
      </c>
      <c r="AR351" s="22" t="s">
        <v>2073</v>
      </c>
      <c r="AS351" s="5"/>
      <c r="AT351" s="5" t="s">
        <v>1858</v>
      </c>
      <c r="AU351" s="5">
        <v>618</v>
      </c>
      <c r="AV351" s="5" t="s">
        <v>1859</v>
      </c>
      <c r="AW351" s="5"/>
      <c r="AX351" s="5" t="e">
        <f>VLOOKUP(Table1[[#This Row],[Name]],Table3[],1,FALSE)</f>
        <v>#N/A</v>
      </c>
      <c r="AY351" s="5"/>
    </row>
    <row r="352" spans="1:51" hidden="1" x14ac:dyDescent="0.2">
      <c r="A352" s="7" t="s">
        <v>1861</v>
      </c>
      <c r="B352" s="1" t="s">
        <v>41</v>
      </c>
      <c r="C352" t="s">
        <v>70</v>
      </c>
      <c r="D352">
        <v>54</v>
      </c>
      <c r="E352">
        <v>8</v>
      </c>
      <c r="F352">
        <v>8</v>
      </c>
      <c r="G352">
        <v>9</v>
      </c>
      <c r="H352">
        <v>6</v>
      </c>
      <c r="I352">
        <v>8</v>
      </c>
      <c r="J352">
        <v>0</v>
      </c>
      <c r="K352" t="s">
        <v>1860</v>
      </c>
      <c r="L352" t="e">
        <f>VLOOKUP(Table1[[#This Row],[Competence1]],[1]!Table3[#Data],2,FALSE)</f>
        <v>#N/A</v>
      </c>
      <c r="M352" t="e">
        <f>VLOOKUP(Table1[[#This Row],[Competence1]],[1]!Table3[#Data],3,FALSE)</f>
        <v>#N/A</v>
      </c>
      <c r="N352" s="1" t="e">
        <f>VLOOKUP(Table1[[#This Row],[Competence1]],[1]!Table3[#Data],4,FALSE)</f>
        <v>#N/A</v>
      </c>
      <c r="O352" t="e">
        <f>VLOOKUP(Table1[[#This Row],[Competence1]],[1]!Table3[#Data],5,FALSE)</f>
        <v>#N/A</v>
      </c>
      <c r="P352" s="5" t="e">
        <f>VLOOKUP(Table1[[#This Row],[Competence1]],[1]!Table3[#Data],6,FALSE)</f>
        <v>#N/A</v>
      </c>
      <c r="Q352" t="s">
        <v>1413</v>
      </c>
      <c r="R352" t="e">
        <f>VLOOKUP(Table1[[#This Row],[Competence2]],[1]!Table3[#Data],2,FALSE)</f>
        <v>#N/A</v>
      </c>
      <c r="S352" t="e">
        <f>VLOOKUP(Table1[[#This Row],[Competence2]],[1]!Table3[#Data],3,FALSE)</f>
        <v>#N/A</v>
      </c>
      <c r="T352" t="e">
        <f>VLOOKUP(Table1[[#This Row],[Competence2]],[1]!Table3[#Data],4,FALSE)</f>
        <v>#N/A</v>
      </c>
      <c r="U352" t="e">
        <f>VLOOKUP(Table1[[#This Row],[Competence2]],[1]!Table3[#Data],5,FALSE)</f>
        <v>#N/A</v>
      </c>
      <c r="V352" s="5" t="e">
        <f>VLOOKUP(Table1[[#This Row],[Competence2]],[1]!Table3[#Data],6,FALSE)</f>
        <v>#N/A</v>
      </c>
      <c r="W352" t="s">
        <v>1862</v>
      </c>
      <c r="X352" s="3" t="s">
        <v>1336</v>
      </c>
      <c r="Y352" s="2">
        <v>2</v>
      </c>
      <c r="Z352" s="3" t="s">
        <v>1336</v>
      </c>
      <c r="AA352" s="2">
        <v>2</v>
      </c>
      <c r="AB352" s="2">
        <v>0</v>
      </c>
      <c r="AC352" s="3" t="s">
        <v>1336</v>
      </c>
      <c r="AD352" s="2">
        <v>2</v>
      </c>
      <c r="AE352" s="2">
        <v>1</v>
      </c>
      <c r="AF352" s="3" t="s">
        <v>1336</v>
      </c>
      <c r="AG352" s="3" t="s">
        <v>1336</v>
      </c>
      <c r="AH352" s="2">
        <v>1</v>
      </c>
      <c r="AI352" s="3">
        <v>0</v>
      </c>
      <c r="AJ352" s="3" t="s">
        <v>1336</v>
      </c>
      <c r="AK352" s="3" t="s">
        <v>1337</v>
      </c>
      <c r="AL352" s="2">
        <v>2</v>
      </c>
      <c r="AM352" s="2">
        <v>1</v>
      </c>
      <c r="AN352" s="2">
        <v>1</v>
      </c>
      <c r="AO352" s="3" t="s">
        <v>1336</v>
      </c>
      <c r="AP352" s="4" t="str">
        <f>IF(Table1[[#This Row],[Competence2]]="Empty","1-6","1-3")</f>
        <v>1-3</v>
      </c>
      <c r="AQ352" s="4" t="str">
        <f>IF(Table1[[#This Row],[Competence2]]="Empty","","4-6")</f>
        <v>4-6</v>
      </c>
      <c r="AR352" s="22" t="s">
        <v>2073</v>
      </c>
      <c r="AS352" s="5" t="e">
        <v>#N/A</v>
      </c>
      <c r="AT352" s="5" t="s">
        <v>1858</v>
      </c>
      <c r="AU352" s="5">
        <v>618</v>
      </c>
      <c r="AV352" s="5" t="s">
        <v>1043</v>
      </c>
      <c r="AW352" s="5"/>
      <c r="AX352" s="5" t="e">
        <f>VLOOKUP(Table1[[#This Row],[Name]],Table3[],1,FALSE)</f>
        <v>#N/A</v>
      </c>
      <c r="AY352" s="5"/>
    </row>
    <row r="353" spans="1:51" hidden="1" x14ac:dyDescent="0.2">
      <c r="A353" s="7" t="s">
        <v>112</v>
      </c>
      <c r="B353" s="1" t="s">
        <v>70</v>
      </c>
      <c r="C353" t="s">
        <v>105</v>
      </c>
      <c r="D353">
        <v>29</v>
      </c>
      <c r="E353">
        <v>8</v>
      </c>
      <c r="F353">
        <v>7</v>
      </c>
      <c r="G353">
        <v>5</v>
      </c>
      <c r="H353">
        <v>3</v>
      </c>
      <c r="I353">
        <v>5</v>
      </c>
      <c r="J353">
        <v>3</v>
      </c>
      <c r="K353" t="s">
        <v>1369</v>
      </c>
      <c r="L353" t="str">
        <f>VLOOKUP(Table1[[#This Row],[Competence1]],[1]!Table3[#Data],2,FALSE)</f>
        <v>Normal</v>
      </c>
      <c r="M353" t="str">
        <f>VLOOKUP(Table1[[#This Row],[Competence1]],[1]!Table3[#Data],3,FALSE)</f>
        <v>Physique</v>
      </c>
      <c r="N353" s="1">
        <f>VLOOKUP(Table1[[#This Row],[Competence1]],[1]!Table3[#Data],4,FALSE)</f>
        <v>4</v>
      </c>
      <c r="O353">
        <f>VLOOKUP(Table1[[#This Row],[Competence1]],[1]!Table3[#Data],5,FALSE)</f>
        <v>6</v>
      </c>
      <c r="P353" s="5" t="str">
        <f>VLOOKUP(Table1[[#This Row],[Competence1]],[1]!Table3[#Data],6,FALSE)</f>
        <v>Écrase l'ennemi avec les pattes avant ou la queue, par exemple.</v>
      </c>
      <c r="Q353" t="s">
        <v>1372</v>
      </c>
      <c r="R353" t="str">
        <f>VLOOKUP(Table1[[#This Row],[Competence2]],[1]!Table3[#Data],2,FALSE)</f>
        <v>Spectre</v>
      </c>
      <c r="S353" t="str">
        <f>VLOOKUP(Table1[[#This Row],[Competence2]],[1]!Table3[#Data],3,FALSE)</f>
        <v>Physique</v>
      </c>
      <c r="T353">
        <f>VLOOKUP(Table1[[#This Row],[Competence2]],[1]!Table3[#Data],4,FALSE)</f>
        <v>3</v>
      </c>
      <c r="U353">
        <f>VLOOKUP(Table1[[#This Row],[Competence2]],[1]!Table3[#Data],5,FALSE)</f>
        <v>6</v>
      </c>
      <c r="V353" s="5" t="str">
        <f>VLOOKUP(Table1[[#This Row],[Competence2]],[1]!Table3[#Data],6,FALSE)</f>
        <v>Le lanceur attaque l'ennemi en poussant un cri terrifiant. Apeure avec une precision de 2 empechant l'adversaire d'attaquer ce tour.</v>
      </c>
      <c r="W353" t="s">
        <v>689</v>
      </c>
      <c r="X353" s="2">
        <v>1</v>
      </c>
      <c r="Y353" s="2">
        <v>0</v>
      </c>
      <c r="Z353" s="2">
        <v>1</v>
      </c>
      <c r="AA353" s="2">
        <v>2</v>
      </c>
      <c r="AB353" s="2">
        <v>0</v>
      </c>
      <c r="AC353" s="2">
        <v>1</v>
      </c>
      <c r="AD353" s="2">
        <v>1</v>
      </c>
      <c r="AE353" s="2">
        <v>2</v>
      </c>
      <c r="AF353" s="3" t="s">
        <v>1336</v>
      </c>
      <c r="AG353" s="2">
        <v>0</v>
      </c>
      <c r="AH353" s="2">
        <v>2</v>
      </c>
      <c r="AI353" s="3" t="s">
        <v>1337</v>
      </c>
      <c r="AJ353" s="2">
        <v>1</v>
      </c>
      <c r="AK353" s="3" t="s">
        <v>1336</v>
      </c>
      <c r="AL353" s="2">
        <v>1</v>
      </c>
      <c r="AM353" s="2">
        <v>2</v>
      </c>
      <c r="AN353" s="3">
        <v>2</v>
      </c>
      <c r="AO353" s="2">
        <v>1</v>
      </c>
      <c r="AP353" s="4" t="str">
        <f>IF(Table1[[#This Row],[Competence2]]="Empty","1-6","1-3")</f>
        <v>1-3</v>
      </c>
      <c r="AQ353" s="4" t="str">
        <f>IF(Table1[[#This Row],[Competence2]]="Empty","","4-6")</f>
        <v>4-6</v>
      </c>
      <c r="AR353" s="22" t="s">
        <v>2073</v>
      </c>
      <c r="AS353" t="s">
        <v>113</v>
      </c>
      <c r="AT353" s="5" t="s">
        <v>1863</v>
      </c>
      <c r="AU353" s="5">
        <v>622</v>
      </c>
      <c r="AV353" s="5" t="s">
        <v>1023</v>
      </c>
      <c r="AW353" s="5"/>
      <c r="AX353" s="5" t="e">
        <f>VLOOKUP(Table1[[#This Row],[Name]],Table3[],1,FALSE)</f>
        <v>#N/A</v>
      </c>
      <c r="AY353" s="5"/>
    </row>
    <row r="354" spans="1:51" hidden="1" x14ac:dyDescent="0.2">
      <c r="A354" s="7" t="s">
        <v>113</v>
      </c>
      <c r="B354" s="1" t="s">
        <v>70</v>
      </c>
      <c r="C354" t="s">
        <v>105</v>
      </c>
      <c r="D354">
        <v>44</v>
      </c>
      <c r="E354">
        <v>13</v>
      </c>
      <c r="F354">
        <v>12</v>
      </c>
      <c r="G354">
        <v>8</v>
      </c>
      <c r="H354">
        <v>5</v>
      </c>
      <c r="I354">
        <v>8</v>
      </c>
      <c r="J354">
        <v>1</v>
      </c>
      <c r="K354" t="s">
        <v>480</v>
      </c>
      <c r="L354" t="str">
        <f>VLOOKUP(Table1[[#This Row],[Competence1]],[1]!Table3[#Data],2,FALSE)</f>
        <v>Acier</v>
      </c>
      <c r="M354" t="str">
        <f>VLOOKUP(Table1[[#This Row],[Competence1]],[1]!Table3[#Data],3,FALSE)</f>
        <v>Physique</v>
      </c>
      <c r="N354" s="1">
        <f>VLOOKUP(Table1[[#This Row],[Competence1]],[1]!Table3[#Data],4,FALSE)</f>
        <v>0</v>
      </c>
      <c r="O354">
        <f>VLOOKUP(Table1[[#This Row],[Competence1]],[1]!Table3[#Data],5,FALSE)</f>
        <v>6</v>
      </c>
      <c r="P354" s="5" t="str">
        <f>VLOOKUP(Table1[[#This Row],[Competence1]],[1]!Table3[#Data],6,FALSE)</f>
        <v>S’il est plus lourd que l’ennemi, l’effet augmente en conséquence. La puissance est de 14. - 2 tous les 20% d'ecart de poids.</v>
      </c>
      <c r="Q354" t="s">
        <v>553</v>
      </c>
      <c r="R354" t="e">
        <f>VLOOKUP(Table1[[#This Row],[Competence2]],[1]!Table3[#Data],2,FALSE)</f>
        <v>#N/A</v>
      </c>
      <c r="S354" t="e">
        <f>VLOOKUP(Table1[[#This Row],[Competence2]],[1]!Table3[#Data],3,FALSE)</f>
        <v>#N/A</v>
      </c>
      <c r="T354" t="e">
        <f>VLOOKUP(Table1[[#This Row],[Competence2]],[1]!Table3[#Data],4,FALSE)</f>
        <v>#N/A</v>
      </c>
      <c r="U354" t="e">
        <f>VLOOKUP(Table1[[#This Row],[Competence2]],[1]!Table3[#Data],5,FALSE)</f>
        <v>#N/A</v>
      </c>
      <c r="V354" s="5" t="e">
        <f>VLOOKUP(Table1[[#This Row],[Competence2]],[1]!Table3[#Data],6,FALSE)</f>
        <v>#N/A</v>
      </c>
      <c r="W354" t="s">
        <v>690</v>
      </c>
      <c r="X354" s="2">
        <v>1</v>
      </c>
      <c r="Y354" s="2">
        <v>0</v>
      </c>
      <c r="Z354" s="2">
        <v>1</v>
      </c>
      <c r="AA354" s="2">
        <v>2</v>
      </c>
      <c r="AB354" s="2">
        <v>0</v>
      </c>
      <c r="AC354" s="2">
        <v>1</v>
      </c>
      <c r="AD354" s="2">
        <v>1</v>
      </c>
      <c r="AE354" s="2">
        <v>2</v>
      </c>
      <c r="AF354" s="3" t="s">
        <v>1336</v>
      </c>
      <c r="AG354" s="2">
        <v>0</v>
      </c>
      <c r="AH354" s="2">
        <v>2</v>
      </c>
      <c r="AI354" s="3" t="s">
        <v>1337</v>
      </c>
      <c r="AJ354" s="2">
        <v>1</v>
      </c>
      <c r="AK354" s="3" t="s">
        <v>1336</v>
      </c>
      <c r="AL354" s="2">
        <v>1</v>
      </c>
      <c r="AM354" s="3">
        <v>2</v>
      </c>
      <c r="AN354" s="3">
        <v>2</v>
      </c>
      <c r="AO354" s="2">
        <v>1</v>
      </c>
      <c r="AP354" s="4" t="str">
        <f>IF(Table1[[#This Row],[Competence2]]="Empty","1-6","1-3")</f>
        <v>1-3</v>
      </c>
      <c r="AQ354" s="4" t="str">
        <f>IF(Table1[[#This Row],[Competence2]]="Empty","","4-6")</f>
        <v>4-6</v>
      </c>
      <c r="AR354" s="22" t="s">
        <v>2073</v>
      </c>
      <c r="AS354" s="5" t="s">
        <v>273</v>
      </c>
      <c r="AT354" s="5" t="s">
        <v>1864</v>
      </c>
      <c r="AU354" s="5">
        <v>623</v>
      </c>
      <c r="AV354" s="5" t="s">
        <v>1023</v>
      </c>
      <c r="AW354" s="5"/>
      <c r="AX354" s="5" t="e">
        <f>VLOOKUP(Table1[[#This Row],[Name]],Table3[],1,FALSE)</f>
        <v>#N/A</v>
      </c>
      <c r="AY354" s="5"/>
    </row>
    <row r="355" spans="1:51" hidden="1" x14ac:dyDescent="0.2">
      <c r="A355" s="7" t="s">
        <v>273</v>
      </c>
      <c r="B355" s="1" t="s">
        <v>41</v>
      </c>
      <c r="C355" t="s">
        <v>48</v>
      </c>
      <c r="D355">
        <v>22</v>
      </c>
      <c r="E355">
        <v>15</v>
      </c>
      <c r="F355">
        <v>8</v>
      </c>
      <c r="G355">
        <v>7</v>
      </c>
      <c r="H355">
        <v>4</v>
      </c>
      <c r="I355">
        <v>4</v>
      </c>
      <c r="J355">
        <v>2</v>
      </c>
      <c r="K355" t="s">
        <v>456</v>
      </c>
      <c r="L355" t="str">
        <f>VLOOKUP(Table1[[#This Row],[Competence1]],[1]!Table3[#Data],2,FALSE)</f>
        <v>Normal</v>
      </c>
      <c r="M355" t="str">
        <f>VLOOKUP(Table1[[#This Row],[Competence1]],[1]!Table3[#Data],3,FALSE)</f>
        <v>Physique</v>
      </c>
      <c r="N355" s="1">
        <f>VLOOKUP(Table1[[#This Row],[Competence1]],[1]!Table3[#Data],4,FALSE)</f>
        <v>4</v>
      </c>
      <c r="O355">
        <f>VLOOKUP(Table1[[#This Row],[Competence1]],[1]!Table3[#Data],5,FALSE)</f>
        <v>6</v>
      </c>
      <c r="P355" s="5" t="str">
        <f>VLOOKUP(Table1[[#This Row],[Competence1]],[1]!Table3[#Data],6,FALSE)</f>
        <v>Lacère l'ennemi avec des griffes acérées pour lui infliger des dégâts.</v>
      </c>
      <c r="Q355" t="s">
        <v>1346</v>
      </c>
      <c r="R355" t="str">
        <f>VLOOKUP(Table1[[#This Row],[Competence2]],[1]!Table3[#Data],2,FALSE)</f>
        <v>Normal</v>
      </c>
      <c r="S355" t="str">
        <f>VLOOKUP(Table1[[#This Row],[Competence2]],[1]!Table3[#Data],3,FALSE)</f>
        <v>Statut</v>
      </c>
      <c r="T355">
        <f>VLOOKUP(Table1[[#This Row],[Competence2]],[1]!Table3[#Data],4,FALSE)</f>
        <v>0</v>
      </c>
      <c r="U355">
        <f>VLOOKUP(Table1[[#This Row],[Competence2]],[1]!Table3[#Data],5,FALSE)</f>
        <v>6</v>
      </c>
      <c r="V355" s="5" t="str">
        <f>VLOOKUP(Table1[[#This Row],[Competence2]],[1]!Table3[#Data],6,FALSE)</f>
        <v>Le lanceur fait les gros yeux à l'ennemi pour l'intimider et baisser sa Défense de 1 niveau.</v>
      </c>
      <c r="W355" t="s">
        <v>847</v>
      </c>
      <c r="X355" s="3" t="s">
        <v>1336</v>
      </c>
      <c r="Y355" s="3">
        <v>4</v>
      </c>
      <c r="Z355" s="3" t="s">
        <v>1336</v>
      </c>
      <c r="AA355" s="2">
        <v>1</v>
      </c>
      <c r="AB355" s="2">
        <v>1</v>
      </c>
      <c r="AC355" s="2">
        <v>1</v>
      </c>
      <c r="AD355" s="2">
        <v>2</v>
      </c>
      <c r="AE355" s="3" t="s">
        <v>1336</v>
      </c>
      <c r="AF355" s="2">
        <v>1</v>
      </c>
      <c r="AG355" s="3" t="s">
        <v>1336</v>
      </c>
      <c r="AH355" s="3" t="s">
        <v>1336</v>
      </c>
      <c r="AI355" s="2">
        <v>0</v>
      </c>
      <c r="AJ355" s="3">
        <v>0</v>
      </c>
      <c r="AK355" s="3" t="s">
        <v>1336</v>
      </c>
      <c r="AL355" s="2">
        <v>2</v>
      </c>
      <c r="AM355" s="3" t="s">
        <v>1336</v>
      </c>
      <c r="AN355" s="3" t="s">
        <v>1336</v>
      </c>
      <c r="AO355" s="3" t="s">
        <v>1336</v>
      </c>
      <c r="AP355" s="4" t="str">
        <f>IF(Table1[[#This Row],[Competence2]]="Empty","1-6","1-3")</f>
        <v>1-3</v>
      </c>
      <c r="AQ355" s="4" t="str">
        <f>IF(Table1[[#This Row],[Competence2]]="Empty","","4-6")</f>
        <v>4-6</v>
      </c>
      <c r="AR355" s="22" t="s">
        <v>2073</v>
      </c>
      <c r="AS355" t="s">
        <v>1338</v>
      </c>
      <c r="AT355" s="5" t="s">
        <v>1865</v>
      </c>
      <c r="AU355" s="5">
        <v>624</v>
      </c>
      <c r="AV355" s="5" t="s">
        <v>1866</v>
      </c>
      <c r="AW355" s="5"/>
      <c r="AX355" s="5" t="e">
        <f>VLOOKUP(Table1[[#This Row],[Name]],Table3[],1,FALSE)</f>
        <v>#N/A</v>
      </c>
      <c r="AY355" s="5"/>
    </row>
    <row r="356" spans="1:51" hidden="1" x14ac:dyDescent="0.2">
      <c r="A356" s="7" t="s">
        <v>1338</v>
      </c>
      <c r="B356" s="1" t="s">
        <v>41</v>
      </c>
      <c r="C356" t="s">
        <v>48</v>
      </c>
      <c r="D356">
        <v>32</v>
      </c>
      <c r="E356">
        <v>17</v>
      </c>
      <c r="F356">
        <v>12</v>
      </c>
      <c r="G356">
        <v>10</v>
      </c>
      <c r="H356">
        <v>6</v>
      </c>
      <c r="I356">
        <v>7</v>
      </c>
      <c r="J356">
        <v>0</v>
      </c>
      <c r="K356" t="s">
        <v>561</v>
      </c>
      <c r="L356" t="e">
        <f>VLOOKUP(Table1[[#This Row],[Competence1]],[1]!Table3[#Data],2,FALSE)</f>
        <v>#N/A</v>
      </c>
      <c r="M356" t="e">
        <f>VLOOKUP(Table1[[#This Row],[Competence1]],[1]!Table3[#Data],3,FALSE)</f>
        <v>#N/A</v>
      </c>
      <c r="N356" s="1" t="e">
        <f>VLOOKUP(Table1[[#This Row],[Competence1]],[1]!Table3[#Data],4,FALSE)</f>
        <v>#N/A</v>
      </c>
      <c r="O356" t="e">
        <f>VLOOKUP(Table1[[#This Row],[Competence1]],[1]!Table3[#Data],5,FALSE)</f>
        <v>#N/A</v>
      </c>
      <c r="P356" s="5" t="e">
        <f>VLOOKUP(Table1[[#This Row],[Competence1]],[1]!Table3[#Data],6,FALSE)</f>
        <v>#N/A</v>
      </c>
      <c r="Q356" t="s">
        <v>1623</v>
      </c>
      <c r="R356" t="str">
        <f>VLOOKUP(Table1[[#This Row],[Competence2]],[1]!Table3[#Data],2,FALSE)</f>
        <v>Acier</v>
      </c>
      <c r="S356" t="str">
        <f>VLOOKUP(Table1[[#This Row],[Competence2]],[1]!Table3[#Data],3,FALSE)</f>
        <v>Physique</v>
      </c>
      <c r="T356">
        <f>VLOOKUP(Table1[[#This Row],[Competence2]],[1]!Table3[#Data],4,FALSE)</f>
        <v>8</v>
      </c>
      <c r="U356">
        <f>VLOOKUP(Table1[[#This Row],[Competence2]],[1]!Table3[#Data],5,FALSE)</f>
        <v>6</v>
      </c>
      <c r="V356" s="5" t="str">
        <f>VLOOKUP(Table1[[#This Row],[Competence2]],[1]!Table3[#Data],6,FALSE)</f>
        <v>Tête de Fer inflige des dégâts et apeure avec une precision de 2 empechant l'adversaire d'attaquer ce tour.</v>
      </c>
      <c r="W356" t="s">
        <v>1344</v>
      </c>
      <c r="X356" s="3" t="s">
        <v>1336</v>
      </c>
      <c r="Y356" s="3">
        <v>4</v>
      </c>
      <c r="Z356" s="3" t="s">
        <v>1336</v>
      </c>
      <c r="AA356" s="2">
        <v>1</v>
      </c>
      <c r="AB356" s="2">
        <v>1</v>
      </c>
      <c r="AC356" s="2">
        <v>1</v>
      </c>
      <c r="AD356" s="2">
        <v>2</v>
      </c>
      <c r="AE356" s="3" t="s">
        <v>1336</v>
      </c>
      <c r="AF356" s="2">
        <v>1</v>
      </c>
      <c r="AG356" s="3" t="s">
        <v>1336</v>
      </c>
      <c r="AH356" s="3" t="s">
        <v>1336</v>
      </c>
      <c r="AI356" s="2">
        <v>0</v>
      </c>
      <c r="AJ356" s="3">
        <v>0</v>
      </c>
      <c r="AK356" s="3" t="s">
        <v>1336</v>
      </c>
      <c r="AL356" s="2">
        <v>2</v>
      </c>
      <c r="AM356" s="3" t="s">
        <v>1336</v>
      </c>
      <c r="AN356" s="3" t="s">
        <v>1336</v>
      </c>
      <c r="AO356" s="3" t="s">
        <v>1336</v>
      </c>
      <c r="AP356" s="4" t="str">
        <f>IF(Table1[[#This Row],[Competence2]]="Empty","1-6","1-3")</f>
        <v>1-3</v>
      </c>
      <c r="AQ356" s="4" t="str">
        <f>IF(Table1[[#This Row],[Competence2]]="Empty","","4-6")</f>
        <v>4-6</v>
      </c>
      <c r="AR356" s="22" t="s">
        <v>2073</v>
      </c>
      <c r="AS356" s="5" t="e">
        <v>#N/A</v>
      </c>
      <c r="AT356" s="5" t="s">
        <v>1867</v>
      </c>
      <c r="AU356" s="5">
        <v>625</v>
      </c>
      <c r="AV356" s="5" t="s">
        <v>1866</v>
      </c>
      <c r="AW356" s="5"/>
      <c r="AX356" s="5" t="e">
        <f>VLOOKUP(Table1[[#This Row],[Name]],Table3[],1,FALSE)</f>
        <v>#N/A</v>
      </c>
      <c r="AY356" s="5"/>
    </row>
    <row r="357" spans="1:51" hidden="1" x14ac:dyDescent="0.2">
      <c r="A357" s="7" t="s">
        <v>307</v>
      </c>
      <c r="B357" s="1" t="s">
        <v>36</v>
      </c>
      <c r="C357" t="s">
        <v>30</v>
      </c>
      <c r="D357">
        <v>35</v>
      </c>
      <c r="E357">
        <v>15</v>
      </c>
      <c r="F357">
        <v>8</v>
      </c>
      <c r="G357">
        <v>5</v>
      </c>
      <c r="H357">
        <v>3</v>
      </c>
      <c r="I357">
        <v>5</v>
      </c>
      <c r="J357">
        <v>3</v>
      </c>
      <c r="K357" t="s">
        <v>527</v>
      </c>
      <c r="L357" t="str">
        <f>VLOOKUP(Table1[[#This Row],[Competence1]],[1]!Table3[#Data],2,FALSE)</f>
        <v>Vol</v>
      </c>
      <c r="M357" t="str">
        <f>VLOOKUP(Table1[[#This Row],[Competence1]],[1]!Table3[#Data],3,FALSE)</f>
        <v>Physique</v>
      </c>
      <c r="N357" s="1">
        <f>VLOOKUP(Table1[[#This Row],[Competence1]],[1]!Table3[#Data],4,FALSE)</f>
        <v>4</v>
      </c>
      <c r="O357">
        <f>VLOOKUP(Table1[[#This Row],[Competence1]],[1]!Table3[#Data],5,FALSE)</f>
        <v>6</v>
      </c>
      <c r="P357" s="5" t="str">
        <f>VLOOKUP(Table1[[#This Row],[Competence1]],[1]!Table3[#Data],6,FALSE)</f>
        <v>Frappe l'ennemi d'un bec pointu ou d'une corne pour infliger des dégâts.</v>
      </c>
      <c r="Q357" t="s">
        <v>1346</v>
      </c>
      <c r="R357" t="str">
        <f>VLOOKUP(Table1[[#This Row],[Competence2]],[1]!Table3[#Data],2,FALSE)</f>
        <v>Normal</v>
      </c>
      <c r="S357" t="str">
        <f>VLOOKUP(Table1[[#This Row],[Competence2]],[1]!Table3[#Data],3,FALSE)</f>
        <v>Statut</v>
      </c>
      <c r="T357">
        <f>VLOOKUP(Table1[[#This Row],[Competence2]],[1]!Table3[#Data],4,FALSE)</f>
        <v>0</v>
      </c>
      <c r="U357">
        <f>VLOOKUP(Table1[[#This Row],[Competence2]],[1]!Table3[#Data],5,FALSE)</f>
        <v>6</v>
      </c>
      <c r="V357" s="5" t="str">
        <f>VLOOKUP(Table1[[#This Row],[Competence2]],[1]!Table3[#Data],6,FALSE)</f>
        <v>Le lanceur fait les gros yeux à l'ennemi pour l'intimider et baisser sa Défense de 1 niveau.</v>
      </c>
      <c r="W357" t="s">
        <v>881</v>
      </c>
      <c r="X357" s="3">
        <v>1</v>
      </c>
      <c r="Y357" s="2">
        <v>1</v>
      </c>
      <c r="Z357" s="3">
        <v>1</v>
      </c>
      <c r="AA357" s="2">
        <v>1</v>
      </c>
      <c r="AB357" s="2">
        <v>2</v>
      </c>
      <c r="AC357" s="3">
        <v>1</v>
      </c>
      <c r="AD357" s="2">
        <v>1</v>
      </c>
      <c r="AE357" s="3">
        <v>2</v>
      </c>
      <c r="AF357" s="3" t="s">
        <v>1336</v>
      </c>
      <c r="AG357" s="2">
        <v>1</v>
      </c>
      <c r="AH357" s="3" t="s">
        <v>1336</v>
      </c>
      <c r="AI357" s="2">
        <v>1</v>
      </c>
      <c r="AJ357" s="3">
        <v>1</v>
      </c>
      <c r="AK357" s="3">
        <v>2</v>
      </c>
      <c r="AL357" s="2">
        <v>0</v>
      </c>
      <c r="AM357" s="2">
        <v>0</v>
      </c>
      <c r="AN357" s="2">
        <v>1</v>
      </c>
      <c r="AO357" s="3">
        <v>1</v>
      </c>
      <c r="AP357" s="4" t="str">
        <f>IF(Table1[[#This Row],[Competence2]]="Empty","1-6","1-3")</f>
        <v>1-3</v>
      </c>
      <c r="AQ357" s="4" t="str">
        <f>IF(Table1[[#This Row],[Competence2]]="Empty","","4-6")</f>
        <v>4-6</v>
      </c>
      <c r="AR357" s="22" t="s">
        <v>2073</v>
      </c>
      <c r="AS357" t="s">
        <v>308</v>
      </c>
      <c r="AT357" s="5" t="s">
        <v>1868</v>
      </c>
      <c r="AU357" s="5">
        <v>627</v>
      </c>
      <c r="AV357" s="5" t="s">
        <v>1007</v>
      </c>
      <c r="AW357" s="5"/>
      <c r="AX357" s="5" t="e">
        <f>VLOOKUP(Table1[[#This Row],[Name]],Table3[],1,FALSE)</f>
        <v>#N/A</v>
      </c>
      <c r="AY357" s="5"/>
    </row>
    <row r="358" spans="1:51" hidden="1" x14ac:dyDescent="0.2">
      <c r="A358" s="7" t="s">
        <v>308</v>
      </c>
      <c r="B358" s="1" t="s">
        <v>36</v>
      </c>
      <c r="C358" t="s">
        <v>30</v>
      </c>
      <c r="D358">
        <v>50</v>
      </c>
      <c r="E358">
        <v>20</v>
      </c>
      <c r="F358">
        <v>12</v>
      </c>
      <c r="G358">
        <v>7</v>
      </c>
      <c r="H358">
        <v>5</v>
      </c>
      <c r="I358">
        <v>7</v>
      </c>
      <c r="J358">
        <v>1</v>
      </c>
      <c r="K358" t="s">
        <v>459</v>
      </c>
      <c r="L358" t="str">
        <f>VLOOKUP(Table1[[#This Row],[Competence1]],[1]!Table3[#Data],2,FALSE)</f>
        <v>Combat</v>
      </c>
      <c r="M358" t="str">
        <f>VLOOKUP(Table1[[#This Row],[Competence1]],[1]!Table3[#Data],3,FALSE)</f>
        <v>Physique</v>
      </c>
      <c r="N358" s="1">
        <f>VLOOKUP(Table1[[#This Row],[Competence1]],[1]!Table3[#Data],4,FALSE)</f>
        <v>12</v>
      </c>
      <c r="O358">
        <f>VLOOKUP(Table1[[#This Row],[Competence1]],[1]!Table3[#Data],5,FALSE)</f>
        <v>6</v>
      </c>
      <c r="P358" s="5" t="str">
        <f>VLOOKUP(Table1[[#This Row],[Competence1]],[1]!Table3[#Data],6,FALSE)</f>
        <v>Une attaque puissante, mais qui baisse l'Attaque et la Défense du lanceur de 1 niveau.</v>
      </c>
      <c r="Q358" t="s">
        <v>534</v>
      </c>
      <c r="R358" t="e">
        <f>VLOOKUP(Table1[[#This Row],[Competence2]],[1]!Table3[#Data],2,FALSE)</f>
        <v>#N/A</v>
      </c>
      <c r="S358" t="e">
        <f>VLOOKUP(Table1[[#This Row],[Competence2]],[1]!Table3[#Data],3,FALSE)</f>
        <v>#N/A</v>
      </c>
      <c r="T358" t="e">
        <f>VLOOKUP(Table1[[#This Row],[Competence2]],[1]!Table3[#Data],4,FALSE)</f>
        <v>#N/A</v>
      </c>
      <c r="U358" t="e">
        <f>VLOOKUP(Table1[[#This Row],[Competence2]],[1]!Table3[#Data],5,FALSE)</f>
        <v>#N/A</v>
      </c>
      <c r="V358" s="5" t="e">
        <f>VLOOKUP(Table1[[#This Row],[Competence2]],[1]!Table3[#Data],6,FALSE)</f>
        <v>#N/A</v>
      </c>
      <c r="W358" t="s">
        <v>882</v>
      </c>
      <c r="X358" s="3">
        <v>1</v>
      </c>
      <c r="Y358" s="2">
        <v>1</v>
      </c>
      <c r="Z358" s="3">
        <v>1</v>
      </c>
      <c r="AA358" s="2">
        <v>1</v>
      </c>
      <c r="AB358" s="2">
        <v>2</v>
      </c>
      <c r="AC358" s="3">
        <v>1</v>
      </c>
      <c r="AD358" s="2">
        <v>1</v>
      </c>
      <c r="AE358" s="3">
        <v>2</v>
      </c>
      <c r="AF358" s="3" t="s">
        <v>1336</v>
      </c>
      <c r="AG358" s="2">
        <v>1</v>
      </c>
      <c r="AH358" s="3" t="s">
        <v>1336</v>
      </c>
      <c r="AI358" s="2">
        <v>1</v>
      </c>
      <c r="AJ358" s="3">
        <v>1</v>
      </c>
      <c r="AK358" s="3">
        <v>2</v>
      </c>
      <c r="AL358" s="2">
        <v>0</v>
      </c>
      <c r="AM358" s="2">
        <v>0</v>
      </c>
      <c r="AN358" s="2">
        <v>1</v>
      </c>
      <c r="AO358" s="3">
        <v>1</v>
      </c>
      <c r="AP358" s="4" t="str">
        <f>IF(Table1[[#This Row],[Competence2]]="Empty","1-6","1-3")</f>
        <v>1-3</v>
      </c>
      <c r="AQ358" s="4" t="str">
        <f>IF(Table1[[#This Row],[Competence2]]="Empty","","4-6")</f>
        <v>4-6</v>
      </c>
      <c r="AR358" s="22" t="s">
        <v>2073</v>
      </c>
      <c r="AS358" s="5" t="s">
        <v>309</v>
      </c>
      <c r="AT358" s="5" t="s">
        <v>1869</v>
      </c>
      <c r="AU358" s="5">
        <v>628</v>
      </c>
      <c r="AV358" s="5" t="s">
        <v>1007</v>
      </c>
      <c r="AW358" s="5"/>
      <c r="AX358" s="5" t="e">
        <f>VLOOKUP(Table1[[#This Row],[Name]],Table3[],1,FALSE)</f>
        <v>#N/A</v>
      </c>
      <c r="AY358" s="5"/>
    </row>
    <row r="359" spans="1:51" hidden="1" x14ac:dyDescent="0.2">
      <c r="A359" s="7" t="s">
        <v>309</v>
      </c>
      <c r="B359" s="1" t="s">
        <v>48</v>
      </c>
      <c r="C359" t="s">
        <v>30</v>
      </c>
      <c r="D359">
        <v>35</v>
      </c>
      <c r="E359">
        <v>15</v>
      </c>
      <c r="F359">
        <v>5</v>
      </c>
      <c r="G359">
        <v>7</v>
      </c>
      <c r="H359">
        <v>4</v>
      </c>
      <c r="I359">
        <v>6</v>
      </c>
      <c r="J359">
        <v>3</v>
      </c>
      <c r="K359" t="s">
        <v>508</v>
      </c>
      <c r="L359" t="str">
        <f>VLOOKUP(Table1[[#This Row],[Competence1]],[1]!Table3[#Data],2,FALSE)</f>
        <v>Vol</v>
      </c>
      <c r="M359" t="str">
        <f>VLOOKUP(Table1[[#This Row],[Competence1]],[1]!Table3[#Data],3,FALSE)</f>
        <v>Special</v>
      </c>
      <c r="N359" s="1">
        <f>VLOOKUP(Table1[[#This Row],[Competence1]],[1]!Table3[#Data],4,FALSE)</f>
        <v>4</v>
      </c>
      <c r="O359">
        <f>VLOOKUP(Table1[[#This Row],[Competence1]],[1]!Table3[#Data],5,FALSE)</f>
        <v>6</v>
      </c>
      <c r="P359" s="5" t="str">
        <f>VLOOKUP(Table1[[#This Row],[Competence1]],[1]!Table3[#Data],6,FALSE)</f>
        <v>Le lanceur bat des ailes pour générer une bourrasque qui blesse l'ennemi.</v>
      </c>
      <c r="Q359" t="s">
        <v>1346</v>
      </c>
      <c r="R359" t="str">
        <f>VLOOKUP(Table1[[#This Row],[Competence2]],[1]!Table3[#Data],2,FALSE)</f>
        <v>Normal</v>
      </c>
      <c r="S359" t="str">
        <f>VLOOKUP(Table1[[#This Row],[Competence2]],[1]!Table3[#Data],3,FALSE)</f>
        <v>Statut</v>
      </c>
      <c r="T359">
        <f>VLOOKUP(Table1[[#This Row],[Competence2]],[1]!Table3[#Data],4,FALSE)</f>
        <v>0</v>
      </c>
      <c r="U359">
        <f>VLOOKUP(Table1[[#This Row],[Competence2]],[1]!Table3[#Data],5,FALSE)</f>
        <v>6</v>
      </c>
      <c r="V359" s="5" t="str">
        <f>VLOOKUP(Table1[[#This Row],[Competence2]],[1]!Table3[#Data],6,FALSE)</f>
        <v>Le lanceur fait les gros yeux à l'ennemi pour l'intimider et baisser sa Défense de 1 niveau.</v>
      </c>
      <c r="W359" t="s">
        <v>883</v>
      </c>
      <c r="X359" s="3">
        <v>1</v>
      </c>
      <c r="Y359" s="2">
        <v>1</v>
      </c>
      <c r="Z359" s="3">
        <v>1</v>
      </c>
      <c r="AA359" s="2">
        <v>1</v>
      </c>
      <c r="AB359" s="2">
        <v>2</v>
      </c>
      <c r="AC359" s="3">
        <v>2</v>
      </c>
      <c r="AD359" s="3">
        <v>1</v>
      </c>
      <c r="AE359" s="3">
        <v>2</v>
      </c>
      <c r="AF359" s="3">
        <v>1</v>
      </c>
      <c r="AG359" s="2">
        <v>1</v>
      </c>
      <c r="AH359" s="3" t="s">
        <v>1336</v>
      </c>
      <c r="AI359" s="2">
        <v>1</v>
      </c>
      <c r="AJ359" s="3">
        <v>0</v>
      </c>
      <c r="AK359" s="3">
        <v>2</v>
      </c>
      <c r="AL359" s="2">
        <v>0</v>
      </c>
      <c r="AM359" s="3" t="s">
        <v>1336</v>
      </c>
      <c r="AN359" s="3" t="s">
        <v>1336</v>
      </c>
      <c r="AO359" s="3">
        <v>1</v>
      </c>
      <c r="AP359" s="4" t="str">
        <f>IF(Table1[[#This Row],[Competence2]]="Empty","1-6","1-3")</f>
        <v>1-3</v>
      </c>
      <c r="AQ359" s="4" t="str">
        <f>IF(Table1[[#This Row],[Competence2]]="Empty","","4-6")</f>
        <v>4-6</v>
      </c>
      <c r="AR359" s="22" t="s">
        <v>2073</v>
      </c>
      <c r="AS359" t="s">
        <v>310</v>
      </c>
      <c r="AT359" s="5" t="s">
        <v>1870</v>
      </c>
      <c r="AU359" s="5">
        <v>629</v>
      </c>
      <c r="AV359" s="5" t="s">
        <v>1871</v>
      </c>
      <c r="AW359" s="5"/>
      <c r="AX359" s="5" t="e">
        <f>VLOOKUP(Table1[[#This Row],[Name]],Table3[],1,FALSE)</f>
        <v>#N/A</v>
      </c>
      <c r="AY359" s="5"/>
    </row>
    <row r="360" spans="1:51" hidden="1" x14ac:dyDescent="0.2">
      <c r="A360" s="7" t="s">
        <v>310</v>
      </c>
      <c r="B360" s="1" t="s">
        <v>48</v>
      </c>
      <c r="C360" t="s">
        <v>30</v>
      </c>
      <c r="D360">
        <v>55</v>
      </c>
      <c r="E360">
        <v>20</v>
      </c>
      <c r="F360">
        <v>6</v>
      </c>
      <c r="G360">
        <v>10</v>
      </c>
      <c r="H360">
        <v>5</v>
      </c>
      <c r="I360">
        <v>9</v>
      </c>
      <c r="J360">
        <v>1</v>
      </c>
      <c r="K360" t="s">
        <v>442</v>
      </c>
      <c r="L360" t="str">
        <f>VLOOKUP(Table1[[#This Row],[Competence1]],[1]!Table3[#Data],2,FALSE)</f>
        <v>Sol</v>
      </c>
      <c r="M360" t="str">
        <f>VLOOKUP(Table1[[#This Row],[Competence1]],[1]!Table3[#Data],3,FALSE)</f>
        <v>Physique</v>
      </c>
      <c r="N360" s="1">
        <f>VLOOKUP(Table1[[#This Row],[Competence1]],[1]!Table3[#Data],4,FALSE)</f>
        <v>3</v>
      </c>
      <c r="O360">
        <f>VLOOKUP(Table1[[#This Row],[Competence1]],[1]!Table3[#Data],5,FALSE)</f>
        <v>5</v>
      </c>
      <c r="P360" s="5" t="str">
        <f>VLOOKUP(Table1[[#This Row],[Competence1]],[1]!Table3[#Data],6,FALSE)</f>
        <v>Le lanceur frappe l’ennemi avec un os qui touche 2 fois. 3 os supplementaires touchent avec une precision de 3.</v>
      </c>
      <c r="Q360" t="s">
        <v>429</v>
      </c>
      <c r="R360" t="str">
        <f>VLOOKUP(Table1[[#This Row],[Competence2]],[1]!Table3[#Data],2,FALSE)</f>
        <v>Vol</v>
      </c>
      <c r="S360" t="str">
        <f>VLOOKUP(Table1[[#This Row],[Competence2]],[1]!Table3[#Data],3,FALSE)</f>
        <v>Statut</v>
      </c>
      <c r="T360">
        <f>VLOOKUP(Table1[[#This Row],[Competence2]],[1]!Table3[#Data],4,FALSE)</f>
        <v>0</v>
      </c>
      <c r="U360">
        <f>VLOOKUP(Table1[[#This Row],[Competence2]],[1]!Table3[#Data],5,FALSE)</f>
        <v>0</v>
      </c>
      <c r="V360" s="5" t="str">
        <f>VLOOKUP(Table1[[#This Row],[Competence2]],[1]!Table3[#Data],6,FALSE)</f>
        <v>Le lanceur riposte à l'attaque de l'ennemi avec la même attaque. Ne fonctionne que si le pokemon est touche.</v>
      </c>
      <c r="W360" t="s">
        <v>884</v>
      </c>
      <c r="X360" s="2">
        <v>1</v>
      </c>
      <c r="Y360" s="3">
        <v>1</v>
      </c>
      <c r="Z360" s="2">
        <v>1</v>
      </c>
      <c r="AA360" s="2">
        <v>1</v>
      </c>
      <c r="AB360" s="2">
        <v>2</v>
      </c>
      <c r="AC360" s="2">
        <v>2</v>
      </c>
      <c r="AD360" s="2">
        <v>1</v>
      </c>
      <c r="AE360" s="2">
        <v>2</v>
      </c>
      <c r="AF360" s="3">
        <v>1</v>
      </c>
      <c r="AG360" s="2">
        <v>1</v>
      </c>
      <c r="AH360" s="3" t="s">
        <v>1336</v>
      </c>
      <c r="AI360" s="2">
        <v>1</v>
      </c>
      <c r="AJ360" s="2">
        <v>0</v>
      </c>
      <c r="AK360" s="2">
        <v>2</v>
      </c>
      <c r="AL360" s="2">
        <v>0</v>
      </c>
      <c r="AM360" s="3" t="s">
        <v>1336</v>
      </c>
      <c r="AN360" s="3" t="s">
        <v>1336</v>
      </c>
      <c r="AO360" s="2">
        <v>1</v>
      </c>
      <c r="AP360" s="4" t="str">
        <f>IF(Table1[[#This Row],[Competence2]]="Empty","1-6","1-3")</f>
        <v>1-3</v>
      </c>
      <c r="AQ360" s="4" t="str">
        <f>IF(Table1[[#This Row],[Competence2]]="Empty","","4-6")</f>
        <v>4-6</v>
      </c>
      <c r="AR360" s="22" t="s">
        <v>2073</v>
      </c>
      <c r="AS360" t="s">
        <v>343</v>
      </c>
      <c r="AT360" s="5" t="s">
        <v>1872</v>
      </c>
      <c r="AU360" s="5">
        <v>630</v>
      </c>
      <c r="AV360" s="5" t="s">
        <v>1871</v>
      </c>
      <c r="AW360" s="5"/>
      <c r="AX360" s="5" t="e">
        <f>VLOOKUP(Table1[[#This Row],[Name]],Table3[],1,FALSE)</f>
        <v>#N/A</v>
      </c>
      <c r="AY360" s="5"/>
    </row>
    <row r="361" spans="1:51" hidden="1" x14ac:dyDescent="0.2">
      <c r="A361" s="7" t="s">
        <v>343</v>
      </c>
      <c r="B361" s="1" t="s">
        <v>15</v>
      </c>
      <c r="C361" t="s">
        <v>15</v>
      </c>
      <c r="D361">
        <v>42</v>
      </c>
      <c r="E361">
        <v>16</v>
      </c>
      <c r="F361">
        <v>9</v>
      </c>
      <c r="G361">
        <v>6</v>
      </c>
      <c r="H361">
        <v>10</v>
      </c>
      <c r="I361">
        <v>6</v>
      </c>
      <c r="J361">
        <v>1</v>
      </c>
      <c r="K361" t="s">
        <v>1125</v>
      </c>
      <c r="L361" t="str">
        <f>VLOOKUP(Table1[[#This Row],[Competence1]],[1]!Table3[#Data],2,FALSE)</f>
        <v>Tenebres</v>
      </c>
      <c r="M361" t="str">
        <f>VLOOKUP(Table1[[#This Row],[Competence1]],[1]!Table3[#Data],3,FALSE)</f>
        <v>Statut</v>
      </c>
      <c r="N361" s="1">
        <f>VLOOKUP(Table1[[#This Row],[Competence1]],[1]!Table3[#Data],4,FALSE)</f>
        <v>0</v>
      </c>
      <c r="O361">
        <f>VLOOKUP(Table1[[#This Row],[Competence1]],[1]!Table3[#Data],5,FALSE)</f>
        <v>0</v>
      </c>
      <c r="P361" s="5" t="str">
        <f>VLOOKUP(Table1[[#This Row],[Competence1]],[1]!Table3[#Data],6,FALSE)</f>
        <v>Le lanceur s'aiguise les griffes. Augmente l'Attaque et la Précision de 1 niveau.</v>
      </c>
      <c r="Q361" t="s">
        <v>2044</v>
      </c>
      <c r="R361" t="str">
        <f>VLOOKUP(Table1[[#This Row],[Competence2]],[1]!Table3[#Data],2,FALSE)</f>
        <v>Feu</v>
      </c>
      <c r="S361" t="str">
        <f>VLOOKUP(Table1[[#This Row],[Competence2]],[1]!Table3[#Data],3,FALSE)</f>
        <v>Special</v>
      </c>
      <c r="T361">
        <f>VLOOKUP(Table1[[#This Row],[Competence2]],[1]!Table3[#Data],4,FALSE)</f>
        <v>6</v>
      </c>
      <c r="U361">
        <f>VLOOKUP(Table1[[#This Row],[Competence2]],[1]!Table3[#Data],5,FALSE)</f>
        <v>6</v>
      </c>
      <c r="V361" s="5" t="str">
        <f>VLOOKUP(Table1[[#This Row],[Competence2]],[1]!Table3[#Data],6,FALSE)</f>
        <v>Des flammes calcinent l’ennemi. S’il tient un objet, une Baie par exemple, celui-ci est brûlé et devient inutilisable.</v>
      </c>
      <c r="W361" t="s">
        <v>917</v>
      </c>
      <c r="X361" s="3" t="s">
        <v>1336</v>
      </c>
      <c r="Y361" s="3">
        <v>1</v>
      </c>
      <c r="Z361" s="2">
        <v>1</v>
      </c>
      <c r="AA361" s="2">
        <v>2</v>
      </c>
      <c r="AB361" s="2">
        <v>1</v>
      </c>
      <c r="AC361" s="3" t="s">
        <v>1336</v>
      </c>
      <c r="AD361" s="3" t="s">
        <v>1336</v>
      </c>
      <c r="AE361" s="3" t="s">
        <v>1336</v>
      </c>
      <c r="AF361" s="3" t="s">
        <v>1336</v>
      </c>
      <c r="AG361" s="2">
        <v>1</v>
      </c>
      <c r="AH361" s="3" t="s">
        <v>1336</v>
      </c>
      <c r="AI361" s="2">
        <v>1</v>
      </c>
      <c r="AJ361" s="2">
        <v>1</v>
      </c>
      <c r="AK361" s="2">
        <v>2</v>
      </c>
      <c r="AL361" s="2">
        <v>2</v>
      </c>
      <c r="AM361" s="2">
        <v>1</v>
      </c>
      <c r="AN361" s="3">
        <v>1</v>
      </c>
      <c r="AO361" s="2">
        <v>1</v>
      </c>
      <c r="AP361" s="4" t="str">
        <f>IF(Table1[[#This Row],[Competence2]]="Empty","1-6","1-3")</f>
        <v>1-3</v>
      </c>
      <c r="AQ361" s="4" t="str">
        <f>IF(Table1[[#This Row],[Competence2]]="Empty","","4-6")</f>
        <v>4-6</v>
      </c>
      <c r="AR361" s="22" t="s">
        <v>2073</v>
      </c>
      <c r="AS361" t="s">
        <v>342</v>
      </c>
      <c r="AT361" s="5" t="s">
        <v>1873</v>
      </c>
      <c r="AU361" s="5">
        <v>631</v>
      </c>
      <c r="AV361" s="5" t="s">
        <v>1002</v>
      </c>
      <c r="AW361" s="5"/>
      <c r="AX361" s="5" t="e">
        <f>VLOOKUP(Table1[[#This Row],[Name]],Table3[],1,FALSE)</f>
        <v>#N/A</v>
      </c>
      <c r="AY361" s="5"/>
    </row>
    <row r="362" spans="1:51" hidden="1" x14ac:dyDescent="0.2">
      <c r="A362" s="7" t="s">
        <v>342</v>
      </c>
      <c r="B362" s="1" t="s">
        <v>41</v>
      </c>
      <c r="C362" t="s">
        <v>23</v>
      </c>
      <c r="D362">
        <v>29</v>
      </c>
      <c r="E362">
        <v>27</v>
      </c>
      <c r="F362">
        <v>10</v>
      </c>
      <c r="G362">
        <v>11</v>
      </c>
      <c r="H362">
        <v>4</v>
      </c>
      <c r="I362">
        <v>4</v>
      </c>
      <c r="J362">
        <v>1</v>
      </c>
      <c r="K362" t="s">
        <v>426</v>
      </c>
      <c r="L362" t="str">
        <f>VLOOKUP(Table1[[#This Row],[Competence1]],[1]!Table3[#Data],2,FALSE)</f>
        <v>Acier</v>
      </c>
      <c r="M362" t="str">
        <f>VLOOKUP(Table1[[#This Row],[Competence1]],[1]!Table3[#Data],3,FALSE)</f>
        <v>Statut</v>
      </c>
      <c r="N362" s="1">
        <f>VLOOKUP(Table1[[#This Row],[Competence1]],[1]!Table3[#Data],4,FALSE)</f>
        <v>0</v>
      </c>
      <c r="O362">
        <f>VLOOKUP(Table1[[#This Row],[Competence1]],[1]!Table3[#Data],5,FALSE)</f>
        <v>4</v>
      </c>
      <c r="P362" s="5" t="str">
        <f>VLOOKUP(Table1[[#This Row],[Competence1]],[1]!Table3[#Data],6,FALSE)</f>
        <v>Un cri horrible tel un crissement métallique qui réduit la Défense Spéciale de l'ennemi de 2 niveaux.</v>
      </c>
      <c r="Q362" t="s">
        <v>561</v>
      </c>
      <c r="R362" t="e">
        <f>VLOOKUP(Table1[[#This Row],[Competence2]],[1]!Table3[#Data],2,FALSE)</f>
        <v>#N/A</v>
      </c>
      <c r="S362" t="e">
        <f>VLOOKUP(Table1[[#This Row],[Competence2]],[1]!Table3[#Data],3,FALSE)</f>
        <v>#N/A</v>
      </c>
      <c r="T362" t="e">
        <f>VLOOKUP(Table1[[#This Row],[Competence2]],[1]!Table3[#Data],4,FALSE)</f>
        <v>#N/A</v>
      </c>
      <c r="U362" t="e">
        <f>VLOOKUP(Table1[[#This Row],[Competence2]],[1]!Table3[#Data],5,FALSE)</f>
        <v>#N/A</v>
      </c>
      <c r="V362" s="5" t="e">
        <f>VLOOKUP(Table1[[#This Row],[Competence2]],[1]!Table3[#Data],6,FALSE)</f>
        <v>#N/A</v>
      </c>
      <c r="W362" t="s">
        <v>916</v>
      </c>
      <c r="X362" s="3" t="s">
        <v>1336</v>
      </c>
      <c r="Y362" s="3">
        <v>1</v>
      </c>
      <c r="Z362" s="3" t="s">
        <v>1336</v>
      </c>
      <c r="AA362" s="2">
        <v>1</v>
      </c>
      <c r="AB362" s="2">
        <v>1</v>
      </c>
      <c r="AC362" s="3" t="s">
        <v>1336</v>
      </c>
      <c r="AD362" s="2">
        <v>4</v>
      </c>
      <c r="AE362" s="3" t="s">
        <v>1336</v>
      </c>
      <c r="AF362" s="3" t="s">
        <v>1336</v>
      </c>
      <c r="AG362" s="3" t="s">
        <v>1336</v>
      </c>
      <c r="AH362" s="3" t="s">
        <v>1337</v>
      </c>
      <c r="AI362" s="2">
        <v>0</v>
      </c>
      <c r="AJ362" s="3" t="s">
        <v>1336</v>
      </c>
      <c r="AK362" s="2">
        <v>1</v>
      </c>
      <c r="AL362" s="2">
        <v>1</v>
      </c>
      <c r="AM362" s="2">
        <v>1</v>
      </c>
      <c r="AN362" s="3">
        <v>1</v>
      </c>
      <c r="AO362" s="2">
        <v>1</v>
      </c>
      <c r="AP362" s="4" t="str">
        <f>IF(Table1[[#This Row],[Competence2]]="Empty","1-6","1-3")</f>
        <v>1-3</v>
      </c>
      <c r="AQ362" s="4" t="str">
        <f>IF(Table1[[#This Row],[Competence2]]="Empty","","4-6")</f>
        <v>4-6</v>
      </c>
      <c r="AR362" s="22" t="s">
        <v>2073</v>
      </c>
      <c r="AS362" s="5" t="s">
        <v>410</v>
      </c>
      <c r="AT362" s="5" t="s">
        <v>1874</v>
      </c>
      <c r="AU362" s="5">
        <v>632</v>
      </c>
      <c r="AV362" s="5" t="s">
        <v>1052</v>
      </c>
      <c r="AW362" s="5"/>
      <c r="AX362" s="5" t="e">
        <f>VLOOKUP(Table1[[#This Row],[Name]],Table3[],1,FALSE)</f>
        <v>#N/A</v>
      </c>
      <c r="AY362" s="5"/>
    </row>
    <row r="363" spans="1:51" hidden="1" x14ac:dyDescent="0.2">
      <c r="A363" s="7" t="s">
        <v>410</v>
      </c>
      <c r="B363" s="1" t="s">
        <v>203</v>
      </c>
      <c r="C363" t="s">
        <v>48</v>
      </c>
      <c r="D363">
        <v>26</v>
      </c>
      <c r="E363">
        <v>9</v>
      </c>
      <c r="F363">
        <v>6</v>
      </c>
      <c r="G363">
        <v>5</v>
      </c>
      <c r="H363">
        <v>4</v>
      </c>
      <c r="I363">
        <v>5</v>
      </c>
      <c r="J363">
        <v>0</v>
      </c>
      <c r="K363" t="s">
        <v>584</v>
      </c>
      <c r="L363" t="str">
        <f>VLOOKUP(Table1[[#This Row],[Competence1]],[1]!Table3[#Data],2,FALSE)</f>
        <v>Normal</v>
      </c>
      <c r="M363" t="str">
        <f>VLOOKUP(Table1[[#This Row],[Competence1]],[1]!Table3[#Data],3,FALSE)</f>
        <v>Physique</v>
      </c>
      <c r="N363" s="1">
        <f>VLOOKUP(Table1[[#This Row],[Competence1]],[1]!Table3[#Data],4,FALSE)</f>
        <v>4</v>
      </c>
      <c r="O363">
        <f>VLOOKUP(Table1[[#This Row],[Competence1]],[1]!Table3[#Data],5,FALSE)</f>
        <v>6</v>
      </c>
      <c r="P363" s="5" t="str">
        <f>VLOOKUP(Table1[[#This Row],[Competence1]],[1]!Table3[#Data],6,FALSE)</f>
        <v>Le lanceur charge l'ennemi et le percute de tout son poids.</v>
      </c>
      <c r="Q363" t="s">
        <v>432</v>
      </c>
      <c r="R363" t="str">
        <f>VLOOKUP(Table1[[#This Row],[Competence2]],[1]!Table3[#Data],2,FALSE)</f>
        <v>Dragon</v>
      </c>
      <c r="S363" t="str">
        <f>VLOOKUP(Table1[[#This Row],[Competence2]],[1]!Table3[#Data],3,FALSE)</f>
        <v>Special</v>
      </c>
      <c r="T363">
        <f>VLOOKUP(Table1[[#This Row],[Competence2]],[1]!Table3[#Data],4,FALSE)</f>
        <v>0</v>
      </c>
      <c r="U363">
        <f>VLOOKUP(Table1[[#This Row],[Competence2]],[1]!Table3[#Data],5,FALSE)</f>
        <v>6</v>
      </c>
      <c r="V363" s="5" t="str">
        <f>VLOOKUP(Table1[[#This Row],[Competence2]],[1]!Table3[#Data],6,FALSE)</f>
        <v>La colère du lanceur déclenche une onde de choc destructrice qui inflige toujours 40 PV de dégâts.</v>
      </c>
      <c r="W363" t="s">
        <v>984</v>
      </c>
      <c r="X363" s="2">
        <v>1</v>
      </c>
      <c r="Y363" s="3">
        <v>2</v>
      </c>
      <c r="Z363" s="2">
        <v>2</v>
      </c>
      <c r="AA363" s="3" t="s">
        <v>1336</v>
      </c>
      <c r="AB363" s="3" t="s">
        <v>1336</v>
      </c>
      <c r="AC363" s="2">
        <v>4</v>
      </c>
      <c r="AD363" s="3" t="s">
        <v>1336</v>
      </c>
      <c r="AE363" s="2">
        <v>2</v>
      </c>
      <c r="AF363" s="3">
        <v>2</v>
      </c>
      <c r="AG363" s="2">
        <v>1</v>
      </c>
      <c r="AH363" s="3" t="s">
        <v>1336</v>
      </c>
      <c r="AI363" s="2">
        <v>1</v>
      </c>
      <c r="AJ363" s="2">
        <v>0</v>
      </c>
      <c r="AK363" s="2">
        <v>1</v>
      </c>
      <c r="AL363" s="2">
        <v>1</v>
      </c>
      <c r="AM363" s="3" t="s">
        <v>1336</v>
      </c>
      <c r="AN363" s="3" t="s">
        <v>1336</v>
      </c>
      <c r="AO363" s="2">
        <v>1</v>
      </c>
      <c r="AP363" s="4" t="str">
        <f>IF(Table1[[#This Row],[Competence2]]="Empty","1-6","1-3")</f>
        <v>1-3</v>
      </c>
      <c r="AQ363" s="4" t="str">
        <f>IF(Table1[[#This Row],[Competence2]]="Empty","","4-6")</f>
        <v>4-6</v>
      </c>
      <c r="AR363" s="22" t="s">
        <v>2073</v>
      </c>
      <c r="AS363" t="s">
        <v>411</v>
      </c>
      <c r="AT363" s="5" t="s">
        <v>1875</v>
      </c>
      <c r="AU363" s="5">
        <v>633</v>
      </c>
      <c r="AV363" s="5" t="s">
        <v>1876</v>
      </c>
      <c r="AW363" s="5"/>
      <c r="AX363" s="5" t="e">
        <f>VLOOKUP(Table1[[#This Row],[Name]],Table3[],1,FALSE)</f>
        <v>#N/A</v>
      </c>
      <c r="AY363" s="5"/>
    </row>
    <row r="364" spans="1:51" hidden="1" x14ac:dyDescent="0.2">
      <c r="A364" s="7" t="s">
        <v>411</v>
      </c>
      <c r="B364" s="1" t="s">
        <v>203</v>
      </c>
      <c r="C364" t="s">
        <v>48</v>
      </c>
      <c r="D364">
        <v>36</v>
      </c>
      <c r="E364">
        <v>14</v>
      </c>
      <c r="F364">
        <v>8</v>
      </c>
      <c r="G364">
        <v>7</v>
      </c>
      <c r="H364">
        <v>6</v>
      </c>
      <c r="I364">
        <v>7</v>
      </c>
      <c r="J364">
        <v>3</v>
      </c>
      <c r="K364" t="s">
        <v>576</v>
      </c>
      <c r="L364" t="str">
        <f>VLOOKUP(Table1[[#This Row],[Competence1]],[1]!Table3[#Data],2,FALSE)</f>
        <v>Normal</v>
      </c>
      <c r="M364" t="str">
        <f>VLOOKUP(Table1[[#This Row],[Competence1]],[1]!Table3[#Data],3,FALSE)</f>
        <v>Physique</v>
      </c>
      <c r="N364" s="1">
        <f>VLOOKUP(Table1[[#This Row],[Competence1]],[1]!Table3[#Data],4,FALSE)</f>
        <v>4</v>
      </c>
      <c r="O364">
        <f>VLOOKUP(Table1[[#This Row],[Competence1]],[1]!Table3[#Data],5,FALSE)</f>
        <v>5</v>
      </c>
      <c r="P364" s="5" t="str">
        <f>VLOOKUP(Table1[[#This Row],[Competence1]],[1]!Table3[#Data],6,FALSE)</f>
        <v>Le lanceur frappe l'ennemi deux fois d'affilée à l'aide de sa queue, de lianes ou d'un autre membre.</v>
      </c>
      <c r="Q364" t="s">
        <v>432</v>
      </c>
      <c r="R364" t="str">
        <f>VLOOKUP(Table1[[#This Row],[Competence2]],[1]!Table3[#Data],2,FALSE)</f>
        <v>Dragon</v>
      </c>
      <c r="S364" t="str">
        <f>VLOOKUP(Table1[[#This Row],[Competence2]],[1]!Table3[#Data],3,FALSE)</f>
        <v>Special</v>
      </c>
      <c r="T364">
        <f>VLOOKUP(Table1[[#This Row],[Competence2]],[1]!Table3[#Data],4,FALSE)</f>
        <v>0</v>
      </c>
      <c r="U364">
        <f>VLOOKUP(Table1[[#This Row],[Competence2]],[1]!Table3[#Data],5,FALSE)</f>
        <v>6</v>
      </c>
      <c r="V364" s="5" t="str">
        <f>VLOOKUP(Table1[[#This Row],[Competence2]],[1]!Table3[#Data],6,FALSE)</f>
        <v>La colère du lanceur déclenche une onde de choc destructrice qui inflige toujours 40 PV de dégâts.</v>
      </c>
      <c r="W364" t="s">
        <v>985</v>
      </c>
      <c r="X364" s="2">
        <v>1</v>
      </c>
      <c r="Y364" s="2">
        <v>2</v>
      </c>
      <c r="Z364" s="2">
        <v>2</v>
      </c>
      <c r="AA364" s="3" t="s">
        <v>1336</v>
      </c>
      <c r="AB364" s="3" t="s">
        <v>1336</v>
      </c>
      <c r="AC364" s="2">
        <v>4</v>
      </c>
      <c r="AD364" s="3" t="s">
        <v>1336</v>
      </c>
      <c r="AE364" s="2">
        <v>2</v>
      </c>
      <c r="AF364" s="2">
        <v>2</v>
      </c>
      <c r="AG364" s="2">
        <v>1</v>
      </c>
      <c r="AH364" s="3" t="s">
        <v>1336</v>
      </c>
      <c r="AI364" s="2">
        <v>1</v>
      </c>
      <c r="AJ364" s="2">
        <v>0</v>
      </c>
      <c r="AK364" s="2">
        <v>1</v>
      </c>
      <c r="AL364" s="2">
        <v>1</v>
      </c>
      <c r="AM364" s="3" t="s">
        <v>1336</v>
      </c>
      <c r="AN364" s="3" t="s">
        <v>1336</v>
      </c>
      <c r="AO364" s="2">
        <v>1</v>
      </c>
      <c r="AP364" s="4" t="str">
        <f>IF(Table1[[#This Row],[Competence2]]="Empty","1-6","1-3")</f>
        <v>1-3</v>
      </c>
      <c r="AQ364" s="4" t="str">
        <f>IF(Table1[[#This Row],[Competence2]]="Empty","","4-6")</f>
        <v>4-6</v>
      </c>
      <c r="AR364" s="22" t="s">
        <v>2073</v>
      </c>
      <c r="AS364" t="s">
        <v>412</v>
      </c>
      <c r="AT364" s="5" t="s">
        <v>1877</v>
      </c>
      <c r="AU364" s="5">
        <v>634</v>
      </c>
      <c r="AV364" s="5" t="s">
        <v>1876</v>
      </c>
      <c r="AW364" s="5"/>
      <c r="AX364" s="5" t="e">
        <f>VLOOKUP(Table1[[#This Row],[Name]],Table3[],1,FALSE)</f>
        <v>#N/A</v>
      </c>
      <c r="AY364" s="5"/>
    </row>
    <row r="365" spans="1:51" hidden="1" x14ac:dyDescent="0.2">
      <c r="A365" s="7" t="s">
        <v>412</v>
      </c>
      <c r="B365" s="1" t="s">
        <v>203</v>
      </c>
      <c r="C365" t="s">
        <v>48</v>
      </c>
      <c r="D365">
        <v>46</v>
      </c>
      <c r="E365">
        <v>24</v>
      </c>
      <c r="F365">
        <v>10</v>
      </c>
      <c r="G365">
        <v>9</v>
      </c>
      <c r="H365">
        <v>12</v>
      </c>
      <c r="I365">
        <v>9</v>
      </c>
      <c r="J365">
        <v>0</v>
      </c>
      <c r="K365" t="s">
        <v>1430</v>
      </c>
      <c r="L365" t="e">
        <f>VLOOKUP(Table1[[#This Row],[Competence1]],[1]!Table3[#Data],2,FALSE)</f>
        <v>#N/A</v>
      </c>
      <c r="M365" t="e">
        <f>VLOOKUP(Table1[[#This Row],[Competence1]],[1]!Table3[#Data],3,FALSE)</f>
        <v>#N/A</v>
      </c>
      <c r="N365" s="1" t="e">
        <f>VLOOKUP(Table1[[#This Row],[Competence1]],[1]!Table3[#Data],4,FALSE)</f>
        <v>#N/A</v>
      </c>
      <c r="O365" t="e">
        <f>VLOOKUP(Table1[[#This Row],[Competence1]],[1]!Table3[#Data],5,FALSE)</f>
        <v>#N/A</v>
      </c>
      <c r="P365" s="5" t="e">
        <f>VLOOKUP(Table1[[#This Row],[Competence1]],[1]!Table3[#Data],6,FALSE)</f>
        <v>#N/A</v>
      </c>
      <c r="Q365" t="s">
        <v>1419</v>
      </c>
      <c r="R365" t="e">
        <f>VLOOKUP(Table1[[#This Row],[Competence2]],[1]!Table3[#Data],2,FALSE)</f>
        <v>#N/A</v>
      </c>
      <c r="S365" t="e">
        <f>VLOOKUP(Table1[[#This Row],[Competence2]],[1]!Table3[#Data],3,FALSE)</f>
        <v>#N/A</v>
      </c>
      <c r="T365" t="e">
        <f>VLOOKUP(Table1[[#This Row],[Competence2]],[1]!Table3[#Data],4,FALSE)</f>
        <v>#N/A</v>
      </c>
      <c r="U365" t="e">
        <f>VLOOKUP(Table1[[#This Row],[Competence2]],[1]!Table3[#Data],5,FALSE)</f>
        <v>#N/A</v>
      </c>
      <c r="V365" s="5" t="e">
        <f>VLOOKUP(Table1[[#This Row],[Competence2]],[1]!Table3[#Data],6,FALSE)</f>
        <v>#N/A</v>
      </c>
      <c r="W365" t="s">
        <v>986</v>
      </c>
      <c r="X365" s="2">
        <v>1</v>
      </c>
      <c r="Y365" s="2">
        <v>2</v>
      </c>
      <c r="Z365" s="2">
        <v>2</v>
      </c>
      <c r="AA365" s="3" t="s">
        <v>1336</v>
      </c>
      <c r="AB365" s="3" t="s">
        <v>1336</v>
      </c>
      <c r="AC365" s="2">
        <v>4</v>
      </c>
      <c r="AD365" s="3" t="s">
        <v>1336</v>
      </c>
      <c r="AE365" s="3">
        <v>2</v>
      </c>
      <c r="AF365" s="2">
        <v>2</v>
      </c>
      <c r="AG365" s="2">
        <v>1</v>
      </c>
      <c r="AH365" s="3" t="s">
        <v>1336</v>
      </c>
      <c r="AI365" s="2">
        <v>1</v>
      </c>
      <c r="AJ365" s="2">
        <v>0</v>
      </c>
      <c r="AK365" s="2">
        <v>1</v>
      </c>
      <c r="AL365" s="2">
        <v>1</v>
      </c>
      <c r="AM365" s="3" t="s">
        <v>1336</v>
      </c>
      <c r="AN365" s="3" t="s">
        <v>1336</v>
      </c>
      <c r="AO365" s="2">
        <v>1</v>
      </c>
      <c r="AP365" s="4" t="str">
        <f>IF(Table1[[#This Row],[Competence2]]="Empty","1-6","1-3")</f>
        <v>1-3</v>
      </c>
      <c r="AQ365" s="4" t="str">
        <f>IF(Table1[[#This Row],[Competence2]]="Empty","","4-6")</f>
        <v>4-6</v>
      </c>
      <c r="AR365" s="22" t="s">
        <v>2073</v>
      </c>
      <c r="AS365" s="5" t="e">
        <v>#N/A</v>
      </c>
      <c r="AT365" s="5" t="s">
        <v>1878</v>
      </c>
      <c r="AU365" s="5">
        <v>635</v>
      </c>
      <c r="AV365" s="5" t="s">
        <v>1876</v>
      </c>
      <c r="AW365" s="5"/>
      <c r="AX365" s="5" t="e">
        <f>VLOOKUP(Table1[[#This Row],[Name]],Table3[],1,FALSE)</f>
        <v>#N/A</v>
      </c>
      <c r="AY365" s="5"/>
    </row>
    <row r="366" spans="1:51" hidden="1" x14ac:dyDescent="0.2">
      <c r="A366" s="7" t="s">
        <v>68</v>
      </c>
      <c r="B366" s="1" t="s">
        <v>36</v>
      </c>
      <c r="C366" t="s">
        <v>36</v>
      </c>
      <c r="D366">
        <v>19</v>
      </c>
      <c r="E366">
        <v>14</v>
      </c>
      <c r="F366">
        <v>3</v>
      </c>
      <c r="G366">
        <v>3</v>
      </c>
      <c r="H366">
        <v>3</v>
      </c>
      <c r="I366">
        <v>3</v>
      </c>
      <c r="J366">
        <v>5</v>
      </c>
      <c r="K366" t="s">
        <v>584</v>
      </c>
      <c r="L366" t="str">
        <f>VLOOKUP(Table1[[#This Row],[Competence1]],[1]!Table3[#Data],2,FALSE)</f>
        <v>Normal</v>
      </c>
      <c r="M366" t="str">
        <f>VLOOKUP(Table1[[#This Row],[Competence1]],[1]!Table3[#Data],3,FALSE)</f>
        <v>Physique</v>
      </c>
      <c r="N366" s="1">
        <f>VLOOKUP(Table1[[#This Row],[Competence1]],[1]!Table3[#Data],4,FALSE)</f>
        <v>4</v>
      </c>
      <c r="O366">
        <f>VLOOKUP(Table1[[#This Row],[Competence1]],[1]!Table3[#Data],5,FALSE)</f>
        <v>6</v>
      </c>
      <c r="P366" s="5" t="str">
        <f>VLOOKUP(Table1[[#This Row],[Competence1]],[1]!Table3[#Data],6,FALSE)</f>
        <v>Le lanceur charge l'ennemi et le percute de tout son poids.</v>
      </c>
      <c r="Q366" t="s">
        <v>1082</v>
      </c>
      <c r="R366" t="str">
        <f>VLOOKUP(Table1[[#This Row],[Competence2]],[1]!Table3[#Data],2,FALSE)</f>
        <v>Psy</v>
      </c>
      <c r="S366" t="str">
        <f>VLOOKUP(Table1[[#This Row],[Competence2]],[1]!Table3[#Data],3,FALSE)</f>
        <v>Statut</v>
      </c>
      <c r="T366">
        <f>VLOOKUP(Table1[[#This Row],[Competence2]],[1]!Table3[#Data],4,FALSE)</f>
        <v>0</v>
      </c>
      <c r="U366">
        <f>VLOOKUP(Table1[[#This Row],[Competence2]],[1]!Table3[#Data],5,FALSE)</f>
        <v>0</v>
      </c>
      <c r="V366" s="5" t="str">
        <f>VLOOKUP(Table1[[#This Row],[Competence2]],[1]!Table3[#Data],6,FALSE)</f>
        <v>Le lanceur se relaxe et allège son corps pour augmenter sa Vitesse de 2 niveaux.</v>
      </c>
      <c r="W366" t="s">
        <v>649</v>
      </c>
      <c r="X366" s="2">
        <v>1</v>
      </c>
      <c r="Y366" s="2">
        <v>2</v>
      </c>
      <c r="Z366" s="2">
        <v>1</v>
      </c>
      <c r="AA366" s="2">
        <v>1</v>
      </c>
      <c r="AB366" s="2">
        <v>1</v>
      </c>
      <c r="AC366" s="2">
        <v>1</v>
      </c>
      <c r="AD366" s="3">
        <v>1</v>
      </c>
      <c r="AE366" s="3">
        <v>1</v>
      </c>
      <c r="AF366" s="2">
        <v>1</v>
      </c>
      <c r="AG366" s="3">
        <v>1</v>
      </c>
      <c r="AH366" s="2">
        <v>1</v>
      </c>
      <c r="AI366" s="3">
        <v>1</v>
      </c>
      <c r="AJ366" s="2">
        <v>1</v>
      </c>
      <c r="AK366" s="2">
        <v>1</v>
      </c>
      <c r="AL366" s="2">
        <v>1</v>
      </c>
      <c r="AM366" s="2">
        <v>0</v>
      </c>
      <c r="AN366" s="2">
        <v>1</v>
      </c>
      <c r="AO366" s="3">
        <v>1</v>
      </c>
      <c r="AP366" s="4" t="str">
        <f>IF(Table1[[#This Row],[Competence2]]="Empty","1-6","1-3")</f>
        <v>1-3</v>
      </c>
      <c r="AQ366" s="4" t="str">
        <f>IF(Table1[[#This Row],[Competence2]]="Empty","","4-6")</f>
        <v>4-6</v>
      </c>
      <c r="AR366" t="s">
        <v>1435</v>
      </c>
      <c r="AS366" t="s">
        <v>69</v>
      </c>
      <c r="AT366" s="5" t="s">
        <v>1879</v>
      </c>
      <c r="AU366" s="5">
        <v>659</v>
      </c>
      <c r="AV366" s="5" t="s">
        <v>1010</v>
      </c>
      <c r="AW366" s="5"/>
      <c r="AX366" s="5" t="e">
        <f>VLOOKUP(Table1[[#This Row],[Name]],Table3[],1,FALSE)</f>
        <v>#N/A</v>
      </c>
      <c r="AY366" s="5"/>
    </row>
    <row r="367" spans="1:51" hidden="1" x14ac:dyDescent="0.2">
      <c r="A367" s="7" t="s">
        <v>69</v>
      </c>
      <c r="B367" s="1" t="s">
        <v>36</v>
      </c>
      <c r="C367" t="s">
        <v>70</v>
      </c>
      <c r="D367">
        <v>42</v>
      </c>
      <c r="E367">
        <v>19</v>
      </c>
      <c r="F367">
        <v>5</v>
      </c>
      <c r="G367">
        <v>7</v>
      </c>
      <c r="H367">
        <v>5</v>
      </c>
      <c r="I367">
        <v>7</v>
      </c>
      <c r="J367">
        <v>5</v>
      </c>
      <c r="K367" t="s">
        <v>533</v>
      </c>
      <c r="L367" t="str">
        <f>VLOOKUP(Table1[[#This Row],[Competence1]],[1]!Table3[#Data],2,FALSE)</f>
        <v>Sol</v>
      </c>
      <c r="M367" t="str">
        <f>VLOOKUP(Table1[[#This Row],[Competence1]],[1]!Table3[#Data],3,FALSE)</f>
        <v>Statut</v>
      </c>
      <c r="N367" s="1">
        <f>VLOOKUP(Table1[[#This Row],[Competence1]],[1]!Table3[#Data],4,FALSE)</f>
        <v>0</v>
      </c>
      <c r="O367">
        <f>VLOOKUP(Table1[[#This Row],[Competence1]],[1]!Table3[#Data],5,FALSE)</f>
        <v>0</v>
      </c>
      <c r="P367" s="5" t="str">
        <f>VLOOKUP(Table1[[#This Row],[Competence1]],[1]!Table3[#Data],6,FALSE)</f>
        <v>Laboure le sol et le rend plus fertile. Augmente l'Attaque et l'Attaque Spéciale des Pokémon de type Plante de 1 niveau.</v>
      </c>
      <c r="Q367" t="s">
        <v>1393</v>
      </c>
      <c r="R367" t="e">
        <f>VLOOKUP(Table1[[#This Row],[Competence2]],[1]!Table3[#Data],2,FALSE)</f>
        <v>#N/A</v>
      </c>
      <c r="S367" t="e">
        <f>VLOOKUP(Table1[[#This Row],[Competence2]],[1]!Table3[#Data],3,FALSE)</f>
        <v>#N/A</v>
      </c>
      <c r="T367" t="e">
        <f>VLOOKUP(Table1[[#This Row],[Competence2]],[1]!Table3[#Data],4,FALSE)</f>
        <v>#N/A</v>
      </c>
      <c r="U367" t="e">
        <f>VLOOKUP(Table1[[#This Row],[Competence2]],[1]!Table3[#Data],5,FALSE)</f>
        <v>#N/A</v>
      </c>
      <c r="V367" s="5" t="e">
        <f>VLOOKUP(Table1[[#This Row],[Competence2]],[1]!Table3[#Data],6,FALSE)</f>
        <v>#N/A</v>
      </c>
      <c r="W367" t="s">
        <v>650</v>
      </c>
      <c r="X367" s="2">
        <v>1</v>
      </c>
      <c r="Y367" s="2">
        <v>2</v>
      </c>
      <c r="Z367" s="2">
        <v>1</v>
      </c>
      <c r="AA367" s="2">
        <v>2</v>
      </c>
      <c r="AB367" s="2">
        <v>0</v>
      </c>
      <c r="AC367" s="2">
        <v>1</v>
      </c>
      <c r="AD367" s="3">
        <v>1</v>
      </c>
      <c r="AE367" s="3">
        <v>2</v>
      </c>
      <c r="AF367" s="2">
        <v>1</v>
      </c>
      <c r="AG367" s="3">
        <v>1</v>
      </c>
      <c r="AH367" s="2">
        <v>2</v>
      </c>
      <c r="AI367" s="3" t="s">
        <v>1336</v>
      </c>
      <c r="AJ367" s="2">
        <v>1</v>
      </c>
      <c r="AK367" s="3" t="s">
        <v>1336</v>
      </c>
      <c r="AL367" s="2">
        <v>1</v>
      </c>
      <c r="AM367" s="2">
        <v>0</v>
      </c>
      <c r="AN367" s="2">
        <v>1</v>
      </c>
      <c r="AO367" s="3">
        <v>1</v>
      </c>
      <c r="AP367" s="4" t="str">
        <f>IF(Table1[[#This Row],[Competence2]]="Empty","1-6","1-3")</f>
        <v>1-3</v>
      </c>
      <c r="AQ367" s="4" t="str">
        <f>IF(Table1[[#This Row],[Competence2]]="Empty","","4-6")</f>
        <v>4-6</v>
      </c>
      <c r="AR367" s="22" t="s">
        <v>2073</v>
      </c>
      <c r="AS367" s="5" t="e">
        <v>#N/A</v>
      </c>
      <c r="AT367" s="5" t="s">
        <v>1880</v>
      </c>
      <c r="AU367" s="5">
        <v>660</v>
      </c>
      <c r="AV367" s="5" t="s">
        <v>1013</v>
      </c>
      <c r="AW367" s="5"/>
      <c r="AX367" s="5" t="e">
        <f>VLOOKUP(Table1[[#This Row],[Name]],Table3[],1,FALSE)</f>
        <v>#N/A</v>
      </c>
      <c r="AY367" s="5"/>
    </row>
    <row r="368" spans="1:51" hidden="1" x14ac:dyDescent="0.2">
      <c r="A368" s="7" t="s">
        <v>136</v>
      </c>
      <c r="B368" s="1" t="s">
        <v>119</v>
      </c>
      <c r="C368" t="s">
        <v>119</v>
      </c>
      <c r="D368">
        <v>33</v>
      </c>
      <c r="E368">
        <v>10</v>
      </c>
      <c r="F368">
        <v>8</v>
      </c>
      <c r="G368">
        <v>6</v>
      </c>
      <c r="H368">
        <v>4</v>
      </c>
      <c r="I368">
        <v>4</v>
      </c>
      <c r="J368">
        <v>4</v>
      </c>
      <c r="K368" t="s">
        <v>584</v>
      </c>
      <c r="L368" t="str">
        <f>VLOOKUP(Table1[[#This Row],[Competence1]],[1]!Table3[#Data],2,FALSE)</f>
        <v>Normal</v>
      </c>
      <c r="M368" t="str">
        <f>VLOOKUP(Table1[[#This Row],[Competence1]],[1]!Table3[#Data],3,FALSE)</f>
        <v>Physique</v>
      </c>
      <c r="N368" s="1">
        <f>VLOOKUP(Table1[[#This Row],[Competence1]],[1]!Table3[#Data],4,FALSE)</f>
        <v>4</v>
      </c>
      <c r="O368">
        <f>VLOOKUP(Table1[[#This Row],[Competence1]],[1]!Table3[#Data],5,FALSE)</f>
        <v>6</v>
      </c>
      <c r="P368" s="5" t="str">
        <f>VLOOKUP(Table1[[#This Row],[Competence1]],[1]!Table3[#Data],6,FALSE)</f>
        <v>Le lanceur charge l'ennemi et le percute de tout son poids.</v>
      </c>
      <c r="Q368" t="s">
        <v>1346</v>
      </c>
      <c r="R368" t="str">
        <f>VLOOKUP(Table1[[#This Row],[Competence2]],[1]!Table3[#Data],2,FALSE)</f>
        <v>Normal</v>
      </c>
      <c r="S368" t="str">
        <f>VLOOKUP(Table1[[#This Row],[Competence2]],[1]!Table3[#Data],3,FALSE)</f>
        <v>Statut</v>
      </c>
      <c r="T368">
        <f>VLOOKUP(Table1[[#This Row],[Competence2]],[1]!Table3[#Data],4,FALSE)</f>
        <v>0</v>
      </c>
      <c r="U368">
        <f>VLOOKUP(Table1[[#This Row],[Competence2]],[1]!Table3[#Data],5,FALSE)</f>
        <v>6</v>
      </c>
      <c r="V368" s="5" t="str">
        <f>VLOOKUP(Table1[[#This Row],[Competence2]],[1]!Table3[#Data],6,FALSE)</f>
        <v>Le lanceur fait les gros yeux à l'ennemi pour l'intimider et baisser sa Défense de 1 niveau.</v>
      </c>
      <c r="W368" t="s">
        <v>712</v>
      </c>
      <c r="X368" s="3">
        <v>1</v>
      </c>
      <c r="Y368" s="2">
        <v>1</v>
      </c>
      <c r="Z368" s="2">
        <v>1</v>
      </c>
      <c r="AA368" s="2">
        <v>1</v>
      </c>
      <c r="AB368" s="3">
        <v>1</v>
      </c>
      <c r="AC368" s="2">
        <v>2</v>
      </c>
      <c r="AD368" s="2">
        <v>1</v>
      </c>
      <c r="AE368" s="2">
        <v>1</v>
      </c>
      <c r="AF368" s="3" t="s">
        <v>1336</v>
      </c>
      <c r="AG368" s="2">
        <v>1</v>
      </c>
      <c r="AH368" s="2">
        <v>1</v>
      </c>
      <c r="AI368" s="2">
        <v>1</v>
      </c>
      <c r="AJ368" s="2">
        <v>2</v>
      </c>
      <c r="AK368" s="3" t="s">
        <v>1336</v>
      </c>
      <c r="AL368" s="2">
        <v>1</v>
      </c>
      <c r="AM368" s="2">
        <v>1</v>
      </c>
      <c r="AN368" s="3" t="s">
        <v>1336</v>
      </c>
      <c r="AO368" s="3">
        <v>2</v>
      </c>
      <c r="AP368" s="4" t="str">
        <f>IF(Table1[[#This Row],[Competence2]]="Empty","1-6","1-3")</f>
        <v>1-3</v>
      </c>
      <c r="AQ368" s="4" t="str">
        <f>IF(Table1[[#This Row],[Competence2]]="Empty","","4-6")</f>
        <v>4-6</v>
      </c>
      <c r="AR368" s="22" t="s">
        <v>2073</v>
      </c>
      <c r="AS368" t="s">
        <v>137</v>
      </c>
      <c r="AT368" s="5" t="s">
        <v>1881</v>
      </c>
      <c r="AU368" s="5">
        <v>674</v>
      </c>
      <c r="AV368" s="5" t="s">
        <v>1031</v>
      </c>
      <c r="AW368" s="5"/>
      <c r="AX368" s="5" t="e">
        <f>VLOOKUP(Table1[[#This Row],[Name]],Table3[],1,FALSE)</f>
        <v>#N/A</v>
      </c>
      <c r="AY368" s="5"/>
    </row>
    <row r="369" spans="1:51" hidden="1" x14ac:dyDescent="0.2">
      <c r="A369" s="7" t="s">
        <v>137</v>
      </c>
      <c r="B369" s="1" t="s">
        <v>119</v>
      </c>
      <c r="C369" t="s">
        <v>48</v>
      </c>
      <c r="D369">
        <v>47</v>
      </c>
      <c r="E369">
        <v>14</v>
      </c>
      <c r="F369">
        <v>12</v>
      </c>
      <c r="G369">
        <v>7</v>
      </c>
      <c r="H369">
        <v>6</v>
      </c>
      <c r="I369">
        <v>7</v>
      </c>
      <c r="J369">
        <v>1</v>
      </c>
      <c r="K369" t="s">
        <v>509</v>
      </c>
      <c r="L369" t="str">
        <f>VLOOKUP(Table1[[#This Row],[Competence1]],[1]!Table3[#Data],2,FALSE)</f>
        <v>Acier</v>
      </c>
      <c r="M369" t="str">
        <f>VLOOKUP(Table1[[#This Row],[Competence1]],[1]!Table3[#Data],3,FALSE)</f>
        <v>Physique</v>
      </c>
      <c r="N369" s="1">
        <f>VLOOKUP(Table1[[#This Row],[Competence1]],[1]!Table3[#Data],4,FALSE)</f>
        <v>4</v>
      </c>
      <c r="O369">
        <f>VLOOKUP(Table1[[#This Row],[Competence1]],[1]!Table3[#Data],5,FALSE)</f>
        <v>6</v>
      </c>
      <c r="P369" s="5" t="str">
        <f>VLOOKUP(Table1[[#This Row],[Competence1]],[1]!Table3[#Data],6,FALSE)</f>
        <v>Le lanceur envoie des coups de poing aussi rapides que des balles de revolver. Frappe en priorité.</v>
      </c>
      <c r="Q369" t="s">
        <v>551</v>
      </c>
      <c r="R369" t="str">
        <f>VLOOKUP(Table1[[#This Row],[Competence2]],[1]!Table3[#Data],2,FALSE)</f>
        <v>Combat</v>
      </c>
      <c r="S369" t="str">
        <f>VLOOKUP(Table1[[#This Row],[Competence2]],[1]!Table3[#Data],3,FALSE)</f>
        <v>Physique</v>
      </c>
      <c r="T369">
        <f>VLOOKUP(Table1[[#This Row],[Competence2]],[1]!Table3[#Data],4,FALSE)</f>
        <v>10</v>
      </c>
      <c r="U369">
        <f>VLOOKUP(Table1[[#This Row],[Competence2]],[1]!Table3[#Data],5,FALSE)</f>
        <v>5</v>
      </c>
      <c r="V369" s="5" t="str">
        <f>VLOOKUP(Table1[[#This Row],[Competence2]],[1]!Table3[#Data],6,FALSE)</f>
        <v>Le lanceur donne un puissant coup de poing à l’ennemi. Réduit la Vitesse du lanceur de 1 niveau.</v>
      </c>
      <c r="W369" t="s">
        <v>713</v>
      </c>
      <c r="X369" s="3">
        <v>1</v>
      </c>
      <c r="Y369" s="3">
        <v>2</v>
      </c>
      <c r="Z369" s="2">
        <v>1</v>
      </c>
      <c r="AA369" s="2">
        <v>1</v>
      </c>
      <c r="AB369" s="3">
        <v>1</v>
      </c>
      <c r="AC369" s="2">
        <v>4</v>
      </c>
      <c r="AD369" s="2">
        <v>1</v>
      </c>
      <c r="AE369" s="2">
        <v>1</v>
      </c>
      <c r="AF369" s="3">
        <v>1</v>
      </c>
      <c r="AG369" s="2">
        <v>1</v>
      </c>
      <c r="AH369" s="3">
        <v>1</v>
      </c>
      <c r="AI369" s="2">
        <v>1</v>
      </c>
      <c r="AJ369" s="2">
        <v>0</v>
      </c>
      <c r="AK369" s="3" t="s">
        <v>1336</v>
      </c>
      <c r="AL369" s="2">
        <v>1</v>
      </c>
      <c r="AM369" s="3" t="s">
        <v>1336</v>
      </c>
      <c r="AN369" s="3" t="s">
        <v>1337</v>
      </c>
      <c r="AO369" s="3">
        <v>2</v>
      </c>
      <c r="AP369" s="4" t="str">
        <f>IF(Table1[[#This Row],[Competence2]]="Empty","1-6","1-3")</f>
        <v>1-3</v>
      </c>
      <c r="AQ369" s="4" t="str">
        <f>IF(Table1[[#This Row],[Competence2]]="Empty","","4-6")</f>
        <v>4-6</v>
      </c>
      <c r="AR369" s="22" t="s">
        <v>2073</v>
      </c>
      <c r="AS369" s="5" t="e">
        <v>#N/A</v>
      </c>
      <c r="AT369" s="5" t="s">
        <v>1882</v>
      </c>
      <c r="AU369" s="5">
        <v>675</v>
      </c>
      <c r="AV369" s="5" t="s">
        <v>1816</v>
      </c>
      <c r="AW369" s="5"/>
      <c r="AX369" s="5" t="e">
        <f>VLOOKUP(Table1[[#This Row],[Name]],Table3[],1,FALSE)</f>
        <v>#N/A</v>
      </c>
      <c r="AY369" s="5"/>
    </row>
    <row r="370" spans="1:51" hidden="1" x14ac:dyDescent="0.2">
      <c r="A370" s="7" t="s">
        <v>235</v>
      </c>
      <c r="B370" s="1" t="s">
        <v>25</v>
      </c>
      <c r="C370" t="s">
        <v>25</v>
      </c>
      <c r="D370">
        <v>31</v>
      </c>
      <c r="E370">
        <v>17</v>
      </c>
      <c r="F370">
        <v>4</v>
      </c>
      <c r="G370">
        <v>5</v>
      </c>
      <c r="H370">
        <v>6</v>
      </c>
      <c r="I370">
        <v>6</v>
      </c>
      <c r="J370">
        <v>4</v>
      </c>
      <c r="K370" t="s">
        <v>456</v>
      </c>
      <c r="L370" t="str">
        <f>VLOOKUP(Table1[[#This Row],[Competence1]],[1]!Table3[#Data],2,FALSE)</f>
        <v>Normal</v>
      </c>
      <c r="M370" t="str">
        <f>VLOOKUP(Table1[[#This Row],[Competence1]],[1]!Table3[#Data],3,FALSE)</f>
        <v>Physique</v>
      </c>
      <c r="N370" s="1">
        <f>VLOOKUP(Table1[[#This Row],[Competence1]],[1]!Table3[#Data],4,FALSE)</f>
        <v>4</v>
      </c>
      <c r="O370">
        <f>VLOOKUP(Table1[[#This Row],[Competence1]],[1]!Table3[#Data],5,FALSE)</f>
        <v>6</v>
      </c>
      <c r="P370" s="5" t="str">
        <f>VLOOKUP(Table1[[#This Row],[Competence1]],[1]!Table3[#Data],6,FALSE)</f>
        <v>Lacère l'ennemi avec des griffes acérées pour lui infliger des dégâts.</v>
      </c>
      <c r="Q370" t="s">
        <v>1346</v>
      </c>
      <c r="R370" t="str">
        <f>VLOOKUP(Table1[[#This Row],[Competence2]],[1]!Table3[#Data],2,FALSE)</f>
        <v>Normal</v>
      </c>
      <c r="S370" t="str">
        <f>VLOOKUP(Table1[[#This Row],[Competence2]],[1]!Table3[#Data],3,FALSE)</f>
        <v>Statut</v>
      </c>
      <c r="T370">
        <f>VLOOKUP(Table1[[#This Row],[Competence2]],[1]!Table3[#Data],4,FALSE)</f>
        <v>0</v>
      </c>
      <c r="U370">
        <f>VLOOKUP(Table1[[#This Row],[Competence2]],[1]!Table3[#Data],5,FALSE)</f>
        <v>6</v>
      </c>
      <c r="V370" s="5" t="str">
        <f>VLOOKUP(Table1[[#This Row],[Competence2]],[1]!Table3[#Data],6,FALSE)</f>
        <v>Le lanceur fait les gros yeux à l'ennemi pour l'intimider et baisser sa Défense de 1 niveau.</v>
      </c>
      <c r="W370" t="s">
        <v>809</v>
      </c>
      <c r="X370" s="2">
        <v>1</v>
      </c>
      <c r="Y370" s="3" t="s">
        <v>1336</v>
      </c>
      <c r="Z370" s="2">
        <v>1</v>
      </c>
      <c r="AA370" s="2">
        <v>1</v>
      </c>
      <c r="AB370" s="2">
        <v>1</v>
      </c>
      <c r="AC370" s="2">
        <v>1</v>
      </c>
      <c r="AD370" s="2">
        <v>1</v>
      </c>
      <c r="AE370" s="2">
        <v>1</v>
      </c>
      <c r="AF370" s="3">
        <v>2</v>
      </c>
      <c r="AG370" s="2">
        <v>1</v>
      </c>
      <c r="AH370" s="2">
        <v>1</v>
      </c>
      <c r="AI370" s="2">
        <v>1</v>
      </c>
      <c r="AJ370" s="3" t="s">
        <v>1336</v>
      </c>
      <c r="AK370" s="2">
        <v>1</v>
      </c>
      <c r="AL370" s="2">
        <v>1</v>
      </c>
      <c r="AM370" s="2">
        <v>2</v>
      </c>
      <c r="AN370" s="3">
        <v>2</v>
      </c>
      <c r="AO370" s="2">
        <v>1</v>
      </c>
      <c r="AP370" s="4" t="str">
        <f>IF(Table1[[#This Row],[Competence2]]="Empty","1-6","1-3")</f>
        <v>1-3</v>
      </c>
      <c r="AQ370" s="4" t="str">
        <f>IF(Table1[[#This Row],[Competence2]]="Empty","","4-6")</f>
        <v>4-6</v>
      </c>
      <c r="AR370" s="22" t="s">
        <v>2073</v>
      </c>
      <c r="AS370" t="s">
        <v>236</v>
      </c>
      <c r="AT370" s="5" t="s">
        <v>1883</v>
      </c>
      <c r="AU370" s="5">
        <v>677</v>
      </c>
      <c r="AV370" s="5" t="s">
        <v>1024</v>
      </c>
      <c r="AW370" s="5"/>
      <c r="AX370" s="5" t="e">
        <f>VLOOKUP(Table1[[#This Row],[Name]],Table3[],1,FALSE)</f>
        <v>#N/A</v>
      </c>
      <c r="AY370" s="5"/>
    </row>
    <row r="371" spans="1:51" hidden="1" x14ac:dyDescent="0.2">
      <c r="A371" s="7" t="s">
        <v>236</v>
      </c>
      <c r="B371" s="1" t="s">
        <v>25</v>
      </c>
      <c r="C371" t="s">
        <v>25</v>
      </c>
      <c r="D371">
        <v>37</v>
      </c>
      <c r="E371">
        <v>26</v>
      </c>
      <c r="F371">
        <v>4</v>
      </c>
      <c r="G371">
        <v>7</v>
      </c>
      <c r="H371">
        <v>8</v>
      </c>
      <c r="I371">
        <v>8</v>
      </c>
      <c r="J371">
        <v>4</v>
      </c>
      <c r="K371" t="s">
        <v>1411</v>
      </c>
      <c r="L371" t="str">
        <f>VLOOKUP(Table1[[#This Row],[Competence1]],[1]!Table3[#Data],2,FALSE)</f>
        <v>Combat</v>
      </c>
      <c r="M371" t="str">
        <f>VLOOKUP(Table1[[#This Row],[Competence1]],[1]!Table3[#Data],3,FALSE)</f>
        <v>Statut</v>
      </c>
      <c r="N371" s="1">
        <f>VLOOKUP(Table1[[#This Row],[Competence1]],[1]!Table3[#Data],4,FALSE)</f>
        <v>0</v>
      </c>
      <c r="O371">
        <f>VLOOKUP(Table1[[#This Row],[Competence1]],[1]!Table3[#Data],5,FALSE)</f>
        <v>0</v>
      </c>
      <c r="P371" s="5" t="str">
        <f>VLOOKUP(Table1[[#This Row],[Competence1]],[1]!Table3[#Data],6,FALSE)</f>
        <v>Le lanceur et son équipe sont protégés contre les attaques prioritaires.</v>
      </c>
      <c r="Q371" t="s">
        <v>441</v>
      </c>
      <c r="R371" t="str">
        <f>VLOOKUP(Table1[[#This Row],[Competence2]],[1]!Table3[#Data],2,FALSE)</f>
        <v>Normal</v>
      </c>
      <c r="S371" t="str">
        <f>VLOOKUP(Table1[[#This Row],[Competence2]],[1]!Table3[#Data],3,FALSE)</f>
        <v>Statut</v>
      </c>
      <c r="T371">
        <f>VLOOKUP(Table1[[#This Row],[Competence2]],[1]!Table3[#Data],4,FALSE)</f>
        <v>0</v>
      </c>
      <c r="U371">
        <f>VLOOKUP(Table1[[#This Row],[Competence2]],[1]!Table3[#Data],5,FALSE)</f>
        <v>0</v>
      </c>
      <c r="V371" s="5" t="str">
        <f>VLOOKUP(Table1[[#This Row],[Competence2]],[1]!Table3[#Data],6,FALSE)</f>
        <v>Le lanceur pétrifie l'ennemi en lui lançant un regard noir. Il devient incapable de s'enfuir.</v>
      </c>
      <c r="W371" t="s">
        <v>810</v>
      </c>
      <c r="X371" s="2">
        <v>1</v>
      </c>
      <c r="Y371" s="3" t="s">
        <v>1336</v>
      </c>
      <c r="Z371" s="2">
        <v>1</v>
      </c>
      <c r="AA371" s="2">
        <v>1</v>
      </c>
      <c r="AB371" s="2">
        <v>1</v>
      </c>
      <c r="AC371" s="2">
        <v>1</v>
      </c>
      <c r="AD371" s="2">
        <v>1</v>
      </c>
      <c r="AE371" s="2">
        <v>1</v>
      </c>
      <c r="AF371" s="3">
        <v>2</v>
      </c>
      <c r="AG371" s="2">
        <v>1</v>
      </c>
      <c r="AH371" s="3">
        <v>1</v>
      </c>
      <c r="AI371" s="3">
        <v>1</v>
      </c>
      <c r="AJ371" s="3" t="s">
        <v>1336</v>
      </c>
      <c r="AK371" s="3">
        <v>1</v>
      </c>
      <c r="AL371" s="2">
        <v>1</v>
      </c>
      <c r="AM371" s="2">
        <v>2</v>
      </c>
      <c r="AN371" s="3">
        <v>2</v>
      </c>
      <c r="AO371" s="2">
        <v>1</v>
      </c>
      <c r="AP371" s="4" t="str">
        <f>IF(Table1[[#This Row],[Competence2]]="Empty","1-6","1-3")</f>
        <v>1-3</v>
      </c>
      <c r="AQ371" s="4" t="str">
        <f>IF(Table1[[#This Row],[Competence2]]="Empty","","4-6")</f>
        <v>4-6</v>
      </c>
      <c r="AR371" s="22" t="s">
        <v>2073</v>
      </c>
      <c r="AS371" t="s">
        <v>356</v>
      </c>
      <c r="AT371" s="5" t="s">
        <v>1884</v>
      </c>
      <c r="AU371" s="5">
        <v>678</v>
      </c>
      <c r="AV371" s="5" t="s">
        <v>1024</v>
      </c>
      <c r="AW371" s="5"/>
      <c r="AX371" s="5" t="e">
        <f>VLOOKUP(Table1[[#This Row],[Name]],Table3[],1,FALSE)</f>
        <v>#N/A</v>
      </c>
      <c r="AY371" s="5"/>
    </row>
    <row r="372" spans="1:51" hidden="1" x14ac:dyDescent="0.2">
      <c r="A372" s="7" t="s">
        <v>356</v>
      </c>
      <c r="B372" s="1" t="s">
        <v>41</v>
      </c>
      <c r="C372" t="s">
        <v>105</v>
      </c>
      <c r="D372">
        <v>22</v>
      </c>
      <c r="E372">
        <v>7</v>
      </c>
      <c r="F372">
        <v>8</v>
      </c>
      <c r="G372">
        <v>10</v>
      </c>
      <c r="H372">
        <v>3</v>
      </c>
      <c r="I372">
        <v>3</v>
      </c>
      <c r="J372">
        <v>4</v>
      </c>
      <c r="K372" t="s">
        <v>584</v>
      </c>
      <c r="L372" t="str">
        <f>VLOOKUP(Table1[[#This Row],[Competence1]],[1]!Table3[#Data],2,FALSE)</f>
        <v>Normal</v>
      </c>
      <c r="M372" t="str">
        <f>VLOOKUP(Table1[[#This Row],[Competence1]],[1]!Table3[#Data],3,FALSE)</f>
        <v>Physique</v>
      </c>
      <c r="N372" s="1">
        <f>VLOOKUP(Table1[[#This Row],[Competence1]],[1]!Table3[#Data],4,FALSE)</f>
        <v>4</v>
      </c>
      <c r="O372">
        <f>VLOOKUP(Table1[[#This Row],[Competence1]],[1]!Table3[#Data],5,FALSE)</f>
        <v>6</v>
      </c>
      <c r="P372" s="5" t="str">
        <f>VLOOKUP(Table1[[#This Row],[Competence1]],[1]!Table3[#Data],6,FALSE)</f>
        <v>Le lanceur charge l'ennemi et le percute de tout son poids.</v>
      </c>
      <c r="Q372" t="s">
        <v>563</v>
      </c>
      <c r="R372" t="e">
        <f>VLOOKUP(Table1[[#This Row],[Competence2]],[1]!Table3[#Data],2,FALSE)</f>
        <v>#N/A</v>
      </c>
      <c r="S372" t="e">
        <f>VLOOKUP(Table1[[#This Row],[Competence2]],[1]!Table3[#Data],3,FALSE)</f>
        <v>#N/A</v>
      </c>
      <c r="T372" t="e">
        <f>VLOOKUP(Table1[[#This Row],[Competence2]],[1]!Table3[#Data],4,FALSE)</f>
        <v>#N/A</v>
      </c>
      <c r="U372" t="e">
        <f>VLOOKUP(Table1[[#This Row],[Competence2]],[1]!Table3[#Data],5,FALSE)</f>
        <v>#N/A</v>
      </c>
      <c r="V372" s="5" t="e">
        <f>VLOOKUP(Table1[[#This Row],[Competence2]],[1]!Table3[#Data],6,FALSE)</f>
        <v>#N/A</v>
      </c>
      <c r="W372" t="s">
        <v>930</v>
      </c>
      <c r="X372" s="3" t="s">
        <v>1336</v>
      </c>
      <c r="Y372" s="2">
        <v>0</v>
      </c>
      <c r="Z372" s="3" t="s">
        <v>1336</v>
      </c>
      <c r="AA372" s="3">
        <v>1</v>
      </c>
      <c r="AB372" s="3">
        <v>1</v>
      </c>
      <c r="AC372" s="3" t="s">
        <v>1336</v>
      </c>
      <c r="AD372" s="3">
        <v>2</v>
      </c>
      <c r="AE372" s="3" t="s">
        <v>1336</v>
      </c>
      <c r="AF372" s="3" t="s">
        <v>1337</v>
      </c>
      <c r="AG372" s="2">
        <v>0</v>
      </c>
      <c r="AH372" s="3" t="s">
        <v>1336</v>
      </c>
      <c r="AI372" s="2">
        <v>0</v>
      </c>
      <c r="AJ372" s="3" t="s">
        <v>1336</v>
      </c>
      <c r="AK372" s="3" t="s">
        <v>1336</v>
      </c>
      <c r="AL372" s="2">
        <v>2</v>
      </c>
      <c r="AM372" s="2">
        <v>2</v>
      </c>
      <c r="AN372" s="3">
        <v>2</v>
      </c>
      <c r="AO372" s="3" t="s">
        <v>1336</v>
      </c>
      <c r="AP372" s="4" t="str">
        <f>IF(Table1[[#This Row],[Competence2]]="Empty","1-6","1-3")</f>
        <v>1-3</v>
      </c>
      <c r="AQ372" s="4" t="str">
        <f>IF(Table1[[#This Row],[Competence2]]="Empty","","4-6")</f>
        <v>4-6</v>
      </c>
      <c r="AR372" s="22" t="s">
        <v>2073</v>
      </c>
      <c r="AS372" s="5" t="s">
        <v>357</v>
      </c>
      <c r="AT372" s="5" t="s">
        <v>1885</v>
      </c>
      <c r="AU372" s="5">
        <v>679</v>
      </c>
      <c r="AV372" s="5" t="s">
        <v>1061</v>
      </c>
      <c r="AW372" s="5"/>
      <c r="AX372" s="5" t="e">
        <f>VLOOKUP(Table1[[#This Row],[Name]],Table3[],1,FALSE)</f>
        <v>#N/A</v>
      </c>
      <c r="AY372" s="5"/>
    </row>
    <row r="373" spans="1:51" hidden="1" x14ac:dyDescent="0.2">
      <c r="A373" s="7" t="s">
        <v>357</v>
      </c>
      <c r="B373" s="1" t="s">
        <v>41</v>
      </c>
      <c r="C373" t="s">
        <v>105</v>
      </c>
      <c r="D373">
        <v>29</v>
      </c>
      <c r="E373">
        <v>8</v>
      </c>
      <c r="F373">
        <v>11</v>
      </c>
      <c r="G373">
        <v>15</v>
      </c>
      <c r="H373">
        <v>4</v>
      </c>
      <c r="I373">
        <v>4</v>
      </c>
      <c r="J373">
        <v>4</v>
      </c>
      <c r="K373" t="s">
        <v>584</v>
      </c>
      <c r="L373" t="str">
        <f>VLOOKUP(Table1[[#This Row],[Competence1]],[1]!Table3[#Data],2,FALSE)</f>
        <v>Normal</v>
      </c>
      <c r="M373" t="str">
        <f>VLOOKUP(Table1[[#This Row],[Competence1]],[1]!Table3[#Data],3,FALSE)</f>
        <v>Physique</v>
      </c>
      <c r="N373" s="1">
        <f>VLOOKUP(Table1[[#This Row],[Competence1]],[1]!Table3[#Data],4,FALSE)</f>
        <v>4</v>
      </c>
      <c r="O373">
        <f>VLOOKUP(Table1[[#This Row],[Competence1]],[1]!Table3[#Data],5,FALSE)</f>
        <v>6</v>
      </c>
      <c r="P373" s="5" t="str">
        <f>VLOOKUP(Table1[[#This Row],[Competence1]],[1]!Table3[#Data],6,FALSE)</f>
        <v>Le lanceur charge l'ennemi et le percute de tout son poids.</v>
      </c>
      <c r="Q373" t="s">
        <v>563</v>
      </c>
      <c r="R373" t="e">
        <f>VLOOKUP(Table1[[#This Row],[Competence2]],[1]!Table3[#Data],2,FALSE)</f>
        <v>#N/A</v>
      </c>
      <c r="S373" t="e">
        <f>VLOOKUP(Table1[[#This Row],[Competence2]],[1]!Table3[#Data],3,FALSE)</f>
        <v>#N/A</v>
      </c>
      <c r="T373" t="e">
        <f>VLOOKUP(Table1[[#This Row],[Competence2]],[1]!Table3[#Data],4,FALSE)</f>
        <v>#N/A</v>
      </c>
      <c r="U373" t="e">
        <f>VLOOKUP(Table1[[#This Row],[Competence2]],[1]!Table3[#Data],5,FALSE)</f>
        <v>#N/A</v>
      </c>
      <c r="V373" s="5" t="e">
        <f>VLOOKUP(Table1[[#This Row],[Competence2]],[1]!Table3[#Data],6,FALSE)</f>
        <v>#N/A</v>
      </c>
      <c r="W373" t="s">
        <v>931</v>
      </c>
      <c r="X373" s="3" t="s">
        <v>1336</v>
      </c>
      <c r="Y373" s="2">
        <v>0</v>
      </c>
      <c r="Z373" s="3" t="s">
        <v>1336</v>
      </c>
      <c r="AA373" s="3">
        <v>1</v>
      </c>
      <c r="AB373" s="3">
        <v>1</v>
      </c>
      <c r="AC373" s="3" t="s">
        <v>1336</v>
      </c>
      <c r="AD373" s="3">
        <v>2</v>
      </c>
      <c r="AE373" s="3" t="s">
        <v>1336</v>
      </c>
      <c r="AF373" s="3" t="s">
        <v>1337</v>
      </c>
      <c r="AG373" s="2">
        <v>0</v>
      </c>
      <c r="AH373" s="3" t="s">
        <v>1336</v>
      </c>
      <c r="AI373" s="2">
        <v>0</v>
      </c>
      <c r="AJ373" s="3" t="s">
        <v>1336</v>
      </c>
      <c r="AK373" s="3" t="s">
        <v>1336</v>
      </c>
      <c r="AL373" s="2">
        <v>2</v>
      </c>
      <c r="AM373" s="2">
        <v>2</v>
      </c>
      <c r="AN373" s="3">
        <v>2</v>
      </c>
      <c r="AO373" s="3" t="s">
        <v>1336</v>
      </c>
      <c r="AP373" s="4" t="str">
        <f>IF(Table1[[#This Row],[Competence2]]="Empty","1-6","1-3")</f>
        <v>1-3</v>
      </c>
      <c r="AQ373" s="4" t="str">
        <f>IF(Table1[[#This Row],[Competence2]]="Empty","","4-6")</f>
        <v>4-6</v>
      </c>
      <c r="AR373" s="22" t="s">
        <v>2073</v>
      </c>
      <c r="AS373" s="5" t="s">
        <v>358</v>
      </c>
      <c r="AT373" s="5" t="s">
        <v>1886</v>
      </c>
      <c r="AU373" s="5">
        <v>680</v>
      </c>
      <c r="AV373" s="5" t="s">
        <v>1061</v>
      </c>
      <c r="AW373" s="5"/>
      <c r="AX373" s="5" t="e">
        <f>VLOOKUP(Table1[[#This Row],[Name]],Table3[],1,FALSE)</f>
        <v>#N/A</v>
      </c>
      <c r="AY373" s="5"/>
    </row>
    <row r="374" spans="1:51" hidden="1" x14ac:dyDescent="0.2">
      <c r="A374" s="7" t="s">
        <v>358</v>
      </c>
      <c r="B374" s="1" t="s">
        <v>41</v>
      </c>
      <c r="C374" t="s">
        <v>105</v>
      </c>
      <c r="D374">
        <v>30</v>
      </c>
      <c r="E374">
        <v>15</v>
      </c>
      <c r="F374">
        <v>15</v>
      </c>
      <c r="G374">
        <v>5</v>
      </c>
      <c r="H374">
        <v>15</v>
      </c>
      <c r="I374">
        <v>5</v>
      </c>
      <c r="J374">
        <v>4</v>
      </c>
      <c r="K374" t="s">
        <v>1417</v>
      </c>
      <c r="L374" t="e">
        <f>VLOOKUP(Table1[[#This Row],[Competence1]],[1]!Table3[#Data],2,FALSE)</f>
        <v>#N/A</v>
      </c>
      <c r="M374" t="e">
        <f>VLOOKUP(Table1[[#This Row],[Competence1]],[1]!Table3[#Data],3,FALSE)</f>
        <v>#N/A</v>
      </c>
      <c r="N374" s="1" t="e">
        <f>VLOOKUP(Table1[[#This Row],[Competence1]],[1]!Table3[#Data],4,FALSE)</f>
        <v>#N/A</v>
      </c>
      <c r="O374" t="e">
        <f>VLOOKUP(Table1[[#This Row],[Competence1]],[1]!Table3[#Data],5,FALSE)</f>
        <v>#N/A</v>
      </c>
      <c r="P374" s="5" t="e">
        <f>VLOOKUP(Table1[[#This Row],[Competence1]],[1]!Table3[#Data],6,FALSE)</f>
        <v>#N/A</v>
      </c>
      <c r="Q374" t="s">
        <v>566</v>
      </c>
      <c r="R374" t="e">
        <f>VLOOKUP(Table1[[#This Row],[Competence2]],[1]!Table3[#Data],2,FALSE)</f>
        <v>#N/A</v>
      </c>
      <c r="S374" t="e">
        <f>VLOOKUP(Table1[[#This Row],[Competence2]],[1]!Table3[#Data],3,FALSE)</f>
        <v>#N/A</v>
      </c>
      <c r="T374" t="e">
        <f>VLOOKUP(Table1[[#This Row],[Competence2]],[1]!Table3[#Data],4,FALSE)</f>
        <v>#N/A</v>
      </c>
      <c r="U374" t="e">
        <f>VLOOKUP(Table1[[#This Row],[Competence2]],[1]!Table3[#Data],5,FALSE)</f>
        <v>#N/A</v>
      </c>
      <c r="V374" s="5" t="e">
        <f>VLOOKUP(Table1[[#This Row],[Competence2]],[1]!Table3[#Data],6,FALSE)</f>
        <v>#N/A</v>
      </c>
      <c r="W374" t="s">
        <v>932</v>
      </c>
      <c r="X374" s="3" t="s">
        <v>1336</v>
      </c>
      <c r="Y374" s="2">
        <v>0</v>
      </c>
      <c r="Z374" s="3" t="s">
        <v>1336</v>
      </c>
      <c r="AA374" s="3">
        <v>1</v>
      </c>
      <c r="AB374" s="3">
        <v>1</v>
      </c>
      <c r="AC374" s="3" t="s">
        <v>1336</v>
      </c>
      <c r="AD374" s="3">
        <v>2</v>
      </c>
      <c r="AE374" s="3" t="s">
        <v>1336</v>
      </c>
      <c r="AF374" s="3" t="s">
        <v>1337</v>
      </c>
      <c r="AG374" s="2">
        <v>0</v>
      </c>
      <c r="AH374" s="3" t="s">
        <v>1336</v>
      </c>
      <c r="AI374" s="3">
        <v>0</v>
      </c>
      <c r="AJ374" s="3" t="s">
        <v>1336</v>
      </c>
      <c r="AK374" s="3" t="s">
        <v>1336</v>
      </c>
      <c r="AL374" s="2">
        <v>2</v>
      </c>
      <c r="AM374" s="2">
        <v>2</v>
      </c>
      <c r="AN374" s="2">
        <v>2</v>
      </c>
      <c r="AO374" s="3" t="s">
        <v>1336</v>
      </c>
      <c r="AP374" s="4" t="str">
        <f>IF(Table1[[#This Row],[Competence2]]="Empty","1-6","1-3")</f>
        <v>1-3</v>
      </c>
      <c r="AQ374" s="4" t="str">
        <f>IF(Table1[[#This Row],[Competence2]]="Empty","","4-6")</f>
        <v>4-6</v>
      </c>
      <c r="AR374" s="22" t="s">
        <v>2073</v>
      </c>
      <c r="AS374" s="5" t="s">
        <v>239</v>
      </c>
      <c r="AT374" s="5" t="s">
        <v>1887</v>
      </c>
      <c r="AU374" s="5">
        <v>681</v>
      </c>
      <c r="AV374" s="5" t="s">
        <v>1061</v>
      </c>
      <c r="AW374" s="5"/>
      <c r="AX374" s="5" t="e">
        <f>VLOOKUP(Table1[[#This Row],[Name]],Table3[],1,FALSE)</f>
        <v>#N/A</v>
      </c>
      <c r="AY374" s="5"/>
    </row>
    <row r="375" spans="1:51" hidden="1" x14ac:dyDescent="0.2">
      <c r="A375" s="7" t="s">
        <v>239</v>
      </c>
      <c r="B375" s="1" t="s">
        <v>146</v>
      </c>
      <c r="C375" t="s">
        <v>146</v>
      </c>
      <c r="D375">
        <v>39</v>
      </c>
      <c r="E375">
        <v>5</v>
      </c>
      <c r="F375">
        <v>5</v>
      </c>
      <c r="G375">
        <v>6</v>
      </c>
      <c r="H375">
        <v>6</v>
      </c>
      <c r="I375">
        <v>6</v>
      </c>
      <c r="J375">
        <v>4</v>
      </c>
      <c r="K375" t="s">
        <v>486</v>
      </c>
      <c r="L375" t="str">
        <f>VLOOKUP(Table1[[#This Row],[Competence1]],[1]!Table3[#Data],2,FALSE)</f>
        <v>Normal</v>
      </c>
      <c r="M375" t="str">
        <f>VLOOKUP(Table1[[#This Row],[Competence1]],[1]!Table3[#Data],3,FALSE)</f>
        <v>Statut</v>
      </c>
      <c r="N375" s="1">
        <f>VLOOKUP(Table1[[#This Row],[Competence1]],[1]!Table3[#Data],4,FALSE)</f>
        <v>0</v>
      </c>
      <c r="O375">
        <f>VLOOKUP(Table1[[#This Row],[Competence1]],[1]!Table3[#Data],5,FALSE)</f>
        <v>6</v>
      </c>
      <c r="P375" s="5" t="str">
        <f>VLOOKUP(Table1[[#This Row],[Competence1]],[1]!Table3[#Data],6,FALSE)</f>
        <v>Un doux parfum qui augmente la Precision du lanceur de 1.</v>
      </c>
      <c r="Q375" t="s">
        <v>1409</v>
      </c>
      <c r="R375" t="str">
        <f>VLOOKUP(Table1[[#This Row],[Competence2]],[1]!Table3[#Data],2,FALSE)</f>
        <v>Fee</v>
      </c>
      <c r="S375" t="str">
        <f>VLOOKUP(Table1[[#This Row],[Competence2]],[1]!Table3[#Data],3,FALSE)</f>
        <v>Special</v>
      </c>
      <c r="T375">
        <f>VLOOKUP(Table1[[#This Row],[Competence2]],[1]!Table3[#Data],4,FALSE)</f>
        <v>4</v>
      </c>
      <c r="U375">
        <f>VLOOKUP(Table1[[#This Row],[Competence2]],[1]!Table3[#Data],5,FALSE)</f>
        <v>6</v>
      </c>
      <c r="V375" s="5" t="str">
        <f>VLOOKUP(Table1[[#This Row],[Competence2]],[1]!Table3[#Data],6,FALSE)</f>
        <v>Déchaîne un vent magique qui cingle l'ennemi.</v>
      </c>
      <c r="W375" t="s">
        <v>813</v>
      </c>
      <c r="X375" s="2">
        <v>2</v>
      </c>
      <c r="Y375" s="3" t="s">
        <v>1336</v>
      </c>
      <c r="Z375" s="2">
        <v>0</v>
      </c>
      <c r="AA375" s="3">
        <v>1</v>
      </c>
      <c r="AB375" s="3">
        <v>1</v>
      </c>
      <c r="AC375" s="2">
        <v>1</v>
      </c>
      <c r="AD375" s="2">
        <v>1</v>
      </c>
      <c r="AE375" s="2">
        <v>1</v>
      </c>
      <c r="AF375" s="3" t="s">
        <v>1336</v>
      </c>
      <c r="AG375" s="2">
        <v>1</v>
      </c>
      <c r="AH375" s="3">
        <v>1</v>
      </c>
      <c r="AI375" s="2">
        <v>2</v>
      </c>
      <c r="AJ375" s="2">
        <v>1</v>
      </c>
      <c r="AK375" s="2">
        <v>1</v>
      </c>
      <c r="AL375" s="3">
        <v>1</v>
      </c>
      <c r="AM375" s="2">
        <v>1</v>
      </c>
      <c r="AN375" s="3" t="s">
        <v>1336</v>
      </c>
      <c r="AO375" s="2">
        <v>1</v>
      </c>
      <c r="AP375" s="4" t="str">
        <f>IF(Table1[[#This Row],[Competence2]]="Empty","1-6","1-3")</f>
        <v>1-3</v>
      </c>
      <c r="AQ375" s="4" t="str">
        <f>IF(Table1[[#This Row],[Competence2]]="Empty","","4-6")</f>
        <v>4-6</v>
      </c>
      <c r="AR375" s="22" t="s">
        <v>2073</v>
      </c>
      <c r="AS375" t="s">
        <v>240</v>
      </c>
      <c r="AT375" s="5" t="s">
        <v>1888</v>
      </c>
      <c r="AU375" s="5">
        <v>682</v>
      </c>
      <c r="AV375" s="5" t="s">
        <v>1499</v>
      </c>
      <c r="AW375" s="5"/>
      <c r="AX375" s="5" t="e">
        <f>VLOOKUP(Table1[[#This Row],[Name]],Table3[],1,FALSE)</f>
        <v>#N/A</v>
      </c>
      <c r="AY375" s="5"/>
    </row>
    <row r="376" spans="1:51" hidden="1" x14ac:dyDescent="0.2">
      <c r="A376" s="7" t="s">
        <v>240</v>
      </c>
      <c r="B376" s="1" t="s">
        <v>146</v>
      </c>
      <c r="C376" t="s">
        <v>146</v>
      </c>
      <c r="D376">
        <v>50</v>
      </c>
      <c r="E376">
        <v>7</v>
      </c>
      <c r="F376">
        <v>7</v>
      </c>
      <c r="G376">
        <v>7</v>
      </c>
      <c r="H376">
        <v>9</v>
      </c>
      <c r="I376">
        <v>8</v>
      </c>
      <c r="J376">
        <v>4</v>
      </c>
      <c r="K376" t="s">
        <v>524</v>
      </c>
      <c r="L376" t="e">
        <f>VLOOKUP(Table1[[#This Row],[Competence1]],[1]!Table3[#Data],2,FALSE)</f>
        <v>#N/A</v>
      </c>
      <c r="M376" t="e">
        <f>VLOOKUP(Table1[[#This Row],[Competence1]],[1]!Table3[#Data],3,FALSE)</f>
        <v>#N/A</v>
      </c>
      <c r="N376" s="1" t="e">
        <f>VLOOKUP(Table1[[#This Row],[Competence1]],[1]!Table3[#Data],4,FALSE)</f>
        <v>#N/A</v>
      </c>
      <c r="O376" t="e">
        <f>VLOOKUP(Table1[[#This Row],[Competence1]],[1]!Table3[#Data],5,FALSE)</f>
        <v>#N/A</v>
      </c>
      <c r="P376" s="5" t="e">
        <f>VLOOKUP(Table1[[#This Row],[Competence1]],[1]!Table3[#Data],6,FALSE)</f>
        <v>#N/A</v>
      </c>
      <c r="Q376" t="s">
        <v>1118</v>
      </c>
      <c r="R376" t="e">
        <f>VLOOKUP(Table1[[#This Row],[Competence2]],[1]!Table3[#Data],2,FALSE)</f>
        <v>#N/A</v>
      </c>
      <c r="S376" t="e">
        <f>VLOOKUP(Table1[[#This Row],[Competence2]],[1]!Table3[#Data],3,FALSE)</f>
        <v>#N/A</v>
      </c>
      <c r="T376" t="e">
        <f>VLOOKUP(Table1[[#This Row],[Competence2]],[1]!Table3[#Data],4,FALSE)</f>
        <v>#N/A</v>
      </c>
      <c r="U376" t="e">
        <f>VLOOKUP(Table1[[#This Row],[Competence2]],[1]!Table3[#Data],5,FALSE)</f>
        <v>#N/A</v>
      </c>
      <c r="V376" s="5" t="e">
        <f>VLOOKUP(Table1[[#This Row],[Competence2]],[1]!Table3[#Data],6,FALSE)</f>
        <v>#N/A</v>
      </c>
      <c r="W376" t="s">
        <v>814</v>
      </c>
      <c r="X376" s="2">
        <v>2</v>
      </c>
      <c r="Y376" s="3" t="s">
        <v>1336</v>
      </c>
      <c r="Z376" s="2">
        <v>0</v>
      </c>
      <c r="AA376" s="3">
        <v>1</v>
      </c>
      <c r="AB376" s="3">
        <v>1</v>
      </c>
      <c r="AC376" s="2">
        <v>1</v>
      </c>
      <c r="AD376" s="2">
        <v>1</v>
      </c>
      <c r="AE376" s="2">
        <v>1</v>
      </c>
      <c r="AF376" s="3" t="s">
        <v>1336</v>
      </c>
      <c r="AG376" s="2">
        <v>1</v>
      </c>
      <c r="AH376" s="3">
        <v>1</v>
      </c>
      <c r="AI376" s="2">
        <v>2</v>
      </c>
      <c r="AJ376" s="2">
        <v>1</v>
      </c>
      <c r="AK376" s="2">
        <v>1</v>
      </c>
      <c r="AL376" s="3">
        <v>1</v>
      </c>
      <c r="AM376" s="2">
        <v>1</v>
      </c>
      <c r="AN376" s="3" t="s">
        <v>1336</v>
      </c>
      <c r="AO376" s="2">
        <v>1</v>
      </c>
      <c r="AP376" s="4" t="str">
        <f>IF(Table1[[#This Row],[Competence2]]="Empty","1-6","1-3")</f>
        <v>1-3</v>
      </c>
      <c r="AQ376" s="4" t="str">
        <f>IF(Table1[[#This Row],[Competence2]]="Empty","","4-6")</f>
        <v>4-6</v>
      </c>
      <c r="AR376" s="22" t="s">
        <v>2073</v>
      </c>
      <c r="AS376" s="5" t="s">
        <v>237</v>
      </c>
      <c r="AT376" s="5" t="s">
        <v>1889</v>
      </c>
      <c r="AU376" s="5">
        <v>683</v>
      </c>
      <c r="AV376" s="5" t="s">
        <v>1499</v>
      </c>
      <c r="AW376" s="5"/>
      <c r="AX376" s="5" t="e">
        <f>VLOOKUP(Table1[[#This Row],[Name]],Table3[],1,FALSE)</f>
        <v>#N/A</v>
      </c>
      <c r="AY376" s="5"/>
    </row>
    <row r="377" spans="1:51" hidden="1" x14ac:dyDescent="0.2">
      <c r="A377" s="7" t="s">
        <v>237</v>
      </c>
      <c r="B377" s="1" t="s">
        <v>146</v>
      </c>
      <c r="C377" t="s">
        <v>146</v>
      </c>
      <c r="D377">
        <v>31</v>
      </c>
      <c r="E377">
        <v>12</v>
      </c>
      <c r="F377">
        <v>4</v>
      </c>
      <c r="G377">
        <v>6</v>
      </c>
      <c r="H377">
        <v>5</v>
      </c>
      <c r="I377">
        <v>5</v>
      </c>
      <c r="J377">
        <v>4</v>
      </c>
      <c r="K377" t="s">
        <v>486</v>
      </c>
      <c r="L377" t="str">
        <f>VLOOKUP(Table1[[#This Row],[Competence1]],[1]!Table3[#Data],2,FALSE)</f>
        <v>Normal</v>
      </c>
      <c r="M377" t="str">
        <f>VLOOKUP(Table1[[#This Row],[Competence1]],[1]!Table3[#Data],3,FALSE)</f>
        <v>Statut</v>
      </c>
      <c r="N377" s="1">
        <f>VLOOKUP(Table1[[#This Row],[Competence1]],[1]!Table3[#Data],4,FALSE)</f>
        <v>0</v>
      </c>
      <c r="O377">
        <f>VLOOKUP(Table1[[#This Row],[Competence1]],[1]!Table3[#Data],5,FALSE)</f>
        <v>6</v>
      </c>
      <c r="P377" s="5" t="str">
        <f>VLOOKUP(Table1[[#This Row],[Competence1]],[1]!Table3[#Data],6,FALSE)</f>
        <v>Un doux parfum qui augmente la Precision du lanceur de 1.</v>
      </c>
      <c r="Q377" t="s">
        <v>1409</v>
      </c>
      <c r="R377" t="str">
        <f>VLOOKUP(Table1[[#This Row],[Competence2]],[1]!Table3[#Data],2,FALSE)</f>
        <v>Fee</v>
      </c>
      <c r="S377" t="str">
        <f>VLOOKUP(Table1[[#This Row],[Competence2]],[1]!Table3[#Data],3,FALSE)</f>
        <v>Special</v>
      </c>
      <c r="T377">
        <f>VLOOKUP(Table1[[#This Row],[Competence2]],[1]!Table3[#Data],4,FALSE)</f>
        <v>4</v>
      </c>
      <c r="U377">
        <f>VLOOKUP(Table1[[#This Row],[Competence2]],[1]!Table3[#Data],5,FALSE)</f>
        <v>6</v>
      </c>
      <c r="V377" s="5" t="str">
        <f>VLOOKUP(Table1[[#This Row],[Competence2]],[1]!Table3[#Data],6,FALSE)</f>
        <v>Déchaîne un vent magique qui cingle l'ennemi.</v>
      </c>
      <c r="W377" t="s">
        <v>811</v>
      </c>
      <c r="X377" s="2">
        <v>2</v>
      </c>
      <c r="Y377" s="3" t="s">
        <v>1336</v>
      </c>
      <c r="Z377" s="2">
        <v>0</v>
      </c>
      <c r="AA377" s="3">
        <v>1</v>
      </c>
      <c r="AB377" s="3">
        <v>1</v>
      </c>
      <c r="AC377" s="2">
        <v>1</v>
      </c>
      <c r="AD377" s="2">
        <v>1</v>
      </c>
      <c r="AE377" s="2">
        <v>1</v>
      </c>
      <c r="AF377" s="3" t="s">
        <v>1336</v>
      </c>
      <c r="AG377" s="2">
        <v>1</v>
      </c>
      <c r="AH377" s="3">
        <v>1</v>
      </c>
      <c r="AI377" s="2">
        <v>2</v>
      </c>
      <c r="AJ377" s="2">
        <v>1</v>
      </c>
      <c r="AK377" s="2">
        <v>1</v>
      </c>
      <c r="AL377" s="3">
        <v>1</v>
      </c>
      <c r="AM377" s="2">
        <v>1</v>
      </c>
      <c r="AN377" s="3" t="s">
        <v>1336</v>
      </c>
      <c r="AO377" s="2">
        <v>1</v>
      </c>
      <c r="AP377" s="4" t="str">
        <f>IF(Table1[[#This Row],[Competence2]]="Empty","1-6","1-3")</f>
        <v>1-3</v>
      </c>
      <c r="AQ377" s="4" t="str">
        <f>IF(Table1[[#This Row],[Competence2]]="Empty","","4-6")</f>
        <v>4-6</v>
      </c>
      <c r="AR377" t="s">
        <v>1460</v>
      </c>
      <c r="AS377" t="s">
        <v>238</v>
      </c>
      <c r="AT377" s="5" t="s">
        <v>1890</v>
      </c>
      <c r="AU377" s="5">
        <v>684</v>
      </c>
      <c r="AV377" s="5" t="s">
        <v>1499</v>
      </c>
      <c r="AW377" s="5"/>
      <c r="AX377" s="5" t="e">
        <f>VLOOKUP(Table1[[#This Row],[Name]],Table3[],1,FALSE)</f>
        <v>#N/A</v>
      </c>
      <c r="AY377" s="5"/>
    </row>
    <row r="378" spans="1:51" hidden="1" x14ac:dyDescent="0.2">
      <c r="A378" s="7" t="s">
        <v>238</v>
      </c>
      <c r="B378" s="1" t="s">
        <v>146</v>
      </c>
      <c r="C378" t="s">
        <v>146</v>
      </c>
      <c r="D378">
        <v>41</v>
      </c>
      <c r="E378">
        <v>18</v>
      </c>
      <c r="F378">
        <v>8</v>
      </c>
      <c r="G378">
        <v>8</v>
      </c>
      <c r="H378">
        <v>8</v>
      </c>
      <c r="I378">
        <v>7</v>
      </c>
      <c r="J378">
        <v>4</v>
      </c>
      <c r="K378" t="s">
        <v>580</v>
      </c>
      <c r="L378" t="str">
        <f>VLOOKUP(Table1[[#This Row],[Competence1]],[1]!Table3[#Data],2,FALSE)</f>
        <v>Normal</v>
      </c>
      <c r="M378" t="str">
        <f>VLOOKUP(Table1[[#This Row],[Competence1]],[1]!Table3[#Data],3,FALSE)</f>
        <v>Statut</v>
      </c>
      <c r="N378" s="1">
        <f>VLOOKUP(Table1[[#This Row],[Competence1]],[1]!Table3[#Data],4,FALSE)</f>
        <v>0</v>
      </c>
      <c r="O378">
        <f>VLOOKUP(Table1[[#This Row],[Competence1]],[1]!Table3[#Data],5,FALSE)</f>
        <v>0</v>
      </c>
      <c r="P378" s="5" t="str">
        <f>VLOOKUP(Table1[[#This Row],[Competence1]],[1]!Table3[#Data],6,FALSE)</f>
        <v>L'ennemi se lie d'amitié avec le lanceur et perd sa combativité, diminuant son Attaque de 1 niveau</v>
      </c>
      <c r="Q378" t="s">
        <v>584</v>
      </c>
      <c r="R378" t="str">
        <f>VLOOKUP(Table1[[#This Row],[Competence2]],[1]!Table3[#Data],2,FALSE)</f>
        <v>Normal</v>
      </c>
      <c r="S378" t="str">
        <f>VLOOKUP(Table1[[#This Row],[Competence2]],[1]!Table3[#Data],3,FALSE)</f>
        <v>Physique</v>
      </c>
      <c r="T378">
        <f>VLOOKUP(Table1[[#This Row],[Competence2]],[1]!Table3[#Data],4,FALSE)</f>
        <v>4</v>
      </c>
      <c r="U378">
        <f>VLOOKUP(Table1[[#This Row],[Competence2]],[1]!Table3[#Data],5,FALSE)</f>
        <v>6</v>
      </c>
      <c r="V378" s="5" t="str">
        <f>VLOOKUP(Table1[[#This Row],[Competence2]],[1]!Table3[#Data],6,FALSE)</f>
        <v>Le lanceur charge l'ennemi et le percute de tout son poids.</v>
      </c>
      <c r="W378" t="s">
        <v>812</v>
      </c>
      <c r="X378" s="2">
        <v>2</v>
      </c>
      <c r="Y378" s="3" t="s">
        <v>1336</v>
      </c>
      <c r="Z378" s="2">
        <v>0</v>
      </c>
      <c r="AA378" s="3">
        <v>1</v>
      </c>
      <c r="AB378" s="3">
        <v>1</v>
      </c>
      <c r="AC378" s="2">
        <v>1</v>
      </c>
      <c r="AD378" s="2">
        <v>1</v>
      </c>
      <c r="AE378" s="2">
        <v>1</v>
      </c>
      <c r="AF378" s="3" t="s">
        <v>1336</v>
      </c>
      <c r="AG378" s="2">
        <v>1</v>
      </c>
      <c r="AH378" s="3">
        <v>1</v>
      </c>
      <c r="AI378" s="2">
        <v>2</v>
      </c>
      <c r="AJ378" s="2">
        <v>1</v>
      </c>
      <c r="AK378" s="2">
        <v>1</v>
      </c>
      <c r="AL378" s="3">
        <v>1</v>
      </c>
      <c r="AM378" s="2">
        <v>1</v>
      </c>
      <c r="AN378" s="3" t="s">
        <v>1336</v>
      </c>
      <c r="AO378" s="2">
        <v>1</v>
      </c>
      <c r="AP378" s="4" t="str">
        <f>IF(Table1[[#This Row],[Competence2]]="Empty","1-6","1-3")</f>
        <v>1-3</v>
      </c>
      <c r="AQ378" s="4" t="str">
        <f>IF(Table1[[#This Row],[Competence2]]="Empty","","4-6")</f>
        <v>4-6</v>
      </c>
      <c r="AR378" s="22" t="s">
        <v>2073</v>
      </c>
      <c r="AS378" t="s">
        <v>316</v>
      </c>
      <c r="AT378" s="5" t="s">
        <v>1891</v>
      </c>
      <c r="AU378" s="5">
        <v>685</v>
      </c>
      <c r="AV378" s="5" t="s">
        <v>1499</v>
      </c>
      <c r="AW378" s="5"/>
      <c r="AX378" s="5" t="e">
        <f>VLOOKUP(Table1[[#This Row],[Name]],Table3[],1,FALSE)</f>
        <v>#N/A</v>
      </c>
      <c r="AY378" s="5"/>
    </row>
    <row r="379" spans="1:51" hidden="1" x14ac:dyDescent="0.2">
      <c r="A379" s="7" t="s">
        <v>316</v>
      </c>
      <c r="B379" s="1" t="s">
        <v>25</v>
      </c>
      <c r="C379" t="s">
        <v>48</v>
      </c>
      <c r="D379">
        <v>26</v>
      </c>
      <c r="E379">
        <v>11</v>
      </c>
      <c r="F379">
        <v>5</v>
      </c>
      <c r="G379">
        <v>5</v>
      </c>
      <c r="H379">
        <v>3</v>
      </c>
      <c r="I379">
        <v>4</v>
      </c>
      <c r="J379">
        <v>2</v>
      </c>
      <c r="K379" t="s">
        <v>584</v>
      </c>
      <c r="L379" t="str">
        <f>VLOOKUP(Table1[[#This Row],[Competence1]],[1]!Table3[#Data],2,FALSE)</f>
        <v>Normal</v>
      </c>
      <c r="M379" t="str">
        <f>VLOOKUP(Table1[[#This Row],[Competence1]],[1]!Table3[#Data],3,FALSE)</f>
        <v>Physique</v>
      </c>
      <c r="N379" s="1">
        <f>VLOOKUP(Table1[[#This Row],[Competence1]],[1]!Table3[#Data],4,FALSE)</f>
        <v>4</v>
      </c>
      <c r="O379">
        <f>VLOOKUP(Table1[[#This Row],[Competence1]],[1]!Table3[#Data],5,FALSE)</f>
        <v>6</v>
      </c>
      <c r="P379" s="5" t="str">
        <f>VLOOKUP(Table1[[#This Row],[Competence1]],[1]!Table3[#Data],6,FALSE)</f>
        <v>Le lanceur charge l'ennemi et le percute de tout son poids.</v>
      </c>
      <c r="Q379" t="s">
        <v>527</v>
      </c>
      <c r="R379" t="str">
        <f>VLOOKUP(Table1[[#This Row],[Competence2]],[1]!Table3[#Data],2,FALSE)</f>
        <v>Vol</v>
      </c>
      <c r="S379" t="str">
        <f>VLOOKUP(Table1[[#This Row],[Competence2]],[1]!Table3[#Data],3,FALSE)</f>
        <v>Physique</v>
      </c>
      <c r="T379">
        <f>VLOOKUP(Table1[[#This Row],[Competence2]],[1]!Table3[#Data],4,FALSE)</f>
        <v>4</v>
      </c>
      <c r="U379">
        <f>VLOOKUP(Table1[[#This Row],[Competence2]],[1]!Table3[#Data],5,FALSE)</f>
        <v>6</v>
      </c>
      <c r="V379" s="5" t="str">
        <f>VLOOKUP(Table1[[#This Row],[Competence2]],[1]!Table3[#Data],6,FALSE)</f>
        <v>Frappe l'ennemi d'un bec pointu ou d'une corne pour infliger des dégâts.</v>
      </c>
      <c r="W379" t="s">
        <v>890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>
        <v>2</v>
      </c>
      <c r="AD379" s="2">
        <v>1</v>
      </c>
      <c r="AE379" s="3">
        <v>1</v>
      </c>
      <c r="AF379" s="2">
        <v>4</v>
      </c>
      <c r="AG379" s="2">
        <v>1</v>
      </c>
      <c r="AH379" s="2">
        <v>1</v>
      </c>
      <c r="AI379" s="2">
        <v>1</v>
      </c>
      <c r="AJ379" s="2">
        <v>0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4" t="str">
        <f>IF(Table1[[#This Row],[Competence2]]="Empty","1-6","1-3")</f>
        <v>1-3</v>
      </c>
      <c r="AQ379" s="4" t="str">
        <f>IF(Table1[[#This Row],[Competence2]]="Empty","","4-6")</f>
        <v>4-6</v>
      </c>
      <c r="AR379" s="22" t="s">
        <v>2073</v>
      </c>
      <c r="AS379" t="s">
        <v>317</v>
      </c>
      <c r="AT379" s="5" t="s">
        <v>1892</v>
      </c>
      <c r="AU379" s="5">
        <v>686</v>
      </c>
      <c r="AV379" s="5" t="s">
        <v>1893</v>
      </c>
      <c r="AW379" s="5"/>
      <c r="AX379" s="5" t="e">
        <f>VLOOKUP(Table1[[#This Row],[Name]],Table3[],1,FALSE)</f>
        <v>#N/A</v>
      </c>
      <c r="AY379" s="5"/>
    </row>
    <row r="380" spans="1:51" hidden="1" x14ac:dyDescent="0.2">
      <c r="A380" s="7" t="s">
        <v>317</v>
      </c>
      <c r="B380" s="1" t="s">
        <v>25</v>
      </c>
      <c r="C380" t="s">
        <v>48</v>
      </c>
      <c r="D380">
        <v>43</v>
      </c>
      <c r="E380">
        <v>18</v>
      </c>
      <c r="F380">
        <v>9</v>
      </c>
      <c r="G380">
        <v>8</v>
      </c>
      <c r="H380">
        <v>6</v>
      </c>
      <c r="I380">
        <v>7</v>
      </c>
      <c r="J380">
        <v>2</v>
      </c>
      <c r="K380" t="s">
        <v>490</v>
      </c>
      <c r="L380" t="str">
        <f>VLOOKUP(Table1[[#This Row],[Competence1]],[1]!Table3[#Data],2,FALSE)</f>
        <v>Combat</v>
      </c>
      <c r="M380" t="str">
        <f>VLOOKUP(Table1[[#This Row],[Competence1]],[1]!Table3[#Data],3,FALSE)</f>
        <v>Physique</v>
      </c>
      <c r="N380" s="1">
        <f>VLOOKUP(Table1[[#This Row],[Competence1]],[1]!Table3[#Data],4,FALSE)</f>
        <v>0</v>
      </c>
      <c r="O380">
        <f>VLOOKUP(Table1[[#This Row],[Competence1]],[1]!Table3[#Data],5,FALSE)</f>
        <v>6</v>
      </c>
      <c r="P380" s="5" t="str">
        <f>VLOOKUP(Table1[[#This Row],[Competence1]],[1]!Table3[#Data],6,FALSE)</f>
        <v>Plus ses PV sont bas et plus l'attaque est puissante. Sa puissance augmente de 2 par tranche de 10% de PV perdus.</v>
      </c>
      <c r="Q380" t="s">
        <v>584</v>
      </c>
      <c r="R380" t="str">
        <f>VLOOKUP(Table1[[#This Row],[Competence2]],[1]!Table3[#Data],2,FALSE)</f>
        <v>Normal</v>
      </c>
      <c r="S380" t="str">
        <f>VLOOKUP(Table1[[#This Row],[Competence2]],[1]!Table3[#Data],3,FALSE)</f>
        <v>Physique</v>
      </c>
      <c r="T380">
        <f>VLOOKUP(Table1[[#This Row],[Competence2]],[1]!Table3[#Data],4,FALSE)</f>
        <v>4</v>
      </c>
      <c r="U380">
        <f>VLOOKUP(Table1[[#This Row],[Competence2]],[1]!Table3[#Data],5,FALSE)</f>
        <v>6</v>
      </c>
      <c r="V380" s="5" t="str">
        <f>VLOOKUP(Table1[[#This Row],[Competence2]],[1]!Table3[#Data],6,FALSE)</f>
        <v>Le lanceur charge l'ennemi et le percute de tout son poids.</v>
      </c>
      <c r="W380" t="s">
        <v>891</v>
      </c>
      <c r="X380" s="2">
        <v>1</v>
      </c>
      <c r="Y380" s="2">
        <v>1</v>
      </c>
      <c r="Z380" s="2">
        <v>1</v>
      </c>
      <c r="AA380" s="3">
        <v>1</v>
      </c>
      <c r="AB380" s="3">
        <v>1</v>
      </c>
      <c r="AC380" s="2">
        <v>2</v>
      </c>
      <c r="AD380" s="2">
        <v>1</v>
      </c>
      <c r="AE380" s="3">
        <v>1</v>
      </c>
      <c r="AF380" s="2">
        <v>4</v>
      </c>
      <c r="AG380" s="2">
        <v>1</v>
      </c>
      <c r="AH380" s="3">
        <v>1</v>
      </c>
      <c r="AI380" s="2">
        <v>1</v>
      </c>
      <c r="AJ380" s="2">
        <v>0</v>
      </c>
      <c r="AK380" s="2">
        <v>1</v>
      </c>
      <c r="AL380" s="3">
        <v>1</v>
      </c>
      <c r="AM380" s="2">
        <v>1</v>
      </c>
      <c r="AN380" s="2">
        <v>1</v>
      </c>
      <c r="AO380" s="2">
        <v>1</v>
      </c>
      <c r="AP380" s="4" t="str">
        <f>IF(Table1[[#This Row],[Competence2]]="Empty","1-6","1-3")</f>
        <v>1-3</v>
      </c>
      <c r="AQ380" s="4" t="str">
        <f>IF(Table1[[#This Row],[Competence2]]="Empty","","4-6")</f>
        <v>4-6</v>
      </c>
      <c r="AR380" s="22" t="s">
        <v>2073</v>
      </c>
      <c r="AS380" t="s">
        <v>261</v>
      </c>
      <c r="AT380" s="5" t="s">
        <v>1894</v>
      </c>
      <c r="AU380" s="5">
        <v>687</v>
      </c>
      <c r="AV380" s="5" t="s">
        <v>1893</v>
      </c>
      <c r="AW380" s="5"/>
      <c r="AX380" s="5" t="e">
        <f>VLOOKUP(Table1[[#This Row],[Name]],Table3[],1,FALSE)</f>
        <v>#N/A</v>
      </c>
      <c r="AY380" s="5"/>
    </row>
    <row r="381" spans="1:51" hidden="1" x14ac:dyDescent="0.2">
      <c r="A381" s="7" t="s">
        <v>261</v>
      </c>
      <c r="B381" s="1" t="s">
        <v>19</v>
      </c>
      <c r="C381" t="s">
        <v>63</v>
      </c>
      <c r="D381">
        <v>21</v>
      </c>
      <c r="E381">
        <v>12</v>
      </c>
      <c r="F381">
        <v>5</v>
      </c>
      <c r="G381">
        <v>6</v>
      </c>
      <c r="H381">
        <v>3</v>
      </c>
      <c r="I381">
        <v>5</v>
      </c>
      <c r="J381">
        <v>5</v>
      </c>
      <c r="K381" t="s">
        <v>447</v>
      </c>
      <c r="L381" t="str">
        <f>VLOOKUP(Table1[[#This Row],[Competence1]],[1]!Table3[#Data],2,FALSE)</f>
        <v>Normal</v>
      </c>
      <c r="M381" t="str">
        <f>VLOOKUP(Table1[[#This Row],[Competence1]],[1]!Table3[#Data],3,FALSE)</f>
        <v>Statut</v>
      </c>
      <c r="N381" s="1">
        <f>VLOOKUP(Table1[[#This Row],[Competence1]],[1]!Table3[#Data],4,FALSE)</f>
        <v>0</v>
      </c>
      <c r="O381">
        <f>VLOOKUP(Table1[[#This Row],[Competence1]],[1]!Table3[#Data],5,FALSE)</f>
        <v>0</v>
      </c>
      <c r="P381" s="5" t="str">
        <f>VLOOKUP(Table1[[#This Row],[Competence1]],[1]!Table3[#Data],6,FALSE)</f>
        <v>Le lanceur brise sa coquille. Il baisse sa Défense et sa Défense Spéciale de 1 niveau, mais augmente son Attaque, son Attaque Spéciale et sa Vitesse de 2 niveaux.</v>
      </c>
      <c r="Q381" t="s">
        <v>456</v>
      </c>
      <c r="R381" t="str">
        <f>VLOOKUP(Table1[[#This Row],[Competence2]],[1]!Table3[#Data],2,FALSE)</f>
        <v>Normal</v>
      </c>
      <c r="S381" t="str">
        <f>VLOOKUP(Table1[[#This Row],[Competence2]],[1]!Table3[#Data],3,FALSE)</f>
        <v>Physique</v>
      </c>
      <c r="T381">
        <f>VLOOKUP(Table1[[#This Row],[Competence2]],[1]!Table3[#Data],4,FALSE)</f>
        <v>4</v>
      </c>
      <c r="U381">
        <f>VLOOKUP(Table1[[#This Row],[Competence2]],[1]!Table3[#Data],5,FALSE)</f>
        <v>6</v>
      </c>
      <c r="V381" s="5" t="str">
        <f>VLOOKUP(Table1[[#This Row],[Competence2]],[1]!Table3[#Data],6,FALSE)</f>
        <v>Lacère l'ennemi avec des griffes acérées pour lui infliger des dégâts.</v>
      </c>
      <c r="W381" t="s">
        <v>835</v>
      </c>
      <c r="X381" s="2">
        <v>1</v>
      </c>
      <c r="Y381" s="3">
        <v>2</v>
      </c>
      <c r="Z381" s="2">
        <v>1</v>
      </c>
      <c r="AA381" s="3">
        <v>1</v>
      </c>
      <c r="AB381" s="2">
        <v>2</v>
      </c>
      <c r="AC381" s="2">
        <v>1</v>
      </c>
      <c r="AD381" s="3" t="s">
        <v>1337</v>
      </c>
      <c r="AE381" s="3" t="s">
        <v>1336</v>
      </c>
      <c r="AF381" s="3">
        <v>1</v>
      </c>
      <c r="AG381" s="3" t="s">
        <v>1336</v>
      </c>
      <c r="AH381" s="3">
        <v>4</v>
      </c>
      <c r="AI381" s="3" t="s">
        <v>1336</v>
      </c>
      <c r="AJ381" s="2">
        <v>1</v>
      </c>
      <c r="AK381" s="2">
        <v>1</v>
      </c>
      <c r="AL381" s="2">
        <v>2</v>
      </c>
      <c r="AM381" s="2">
        <v>1</v>
      </c>
      <c r="AN381" s="2">
        <v>1</v>
      </c>
      <c r="AO381" s="3" t="s">
        <v>1336</v>
      </c>
      <c r="AP381" s="4" t="str">
        <f>IF(Table1[[#This Row],[Competence2]]="Empty","1-6","1-3")</f>
        <v>1-3</v>
      </c>
      <c r="AQ381" s="4" t="str">
        <f>IF(Table1[[#This Row],[Competence2]]="Empty","","4-6")</f>
        <v>4-6</v>
      </c>
      <c r="AR381" s="22" t="s">
        <v>2073</v>
      </c>
      <c r="AS381" t="s">
        <v>262</v>
      </c>
      <c r="AT381" s="5" t="s">
        <v>1895</v>
      </c>
      <c r="AU381" s="5">
        <v>688</v>
      </c>
      <c r="AV381" s="5" t="s">
        <v>1012</v>
      </c>
      <c r="AW381" s="5"/>
      <c r="AX381" s="5" t="e">
        <f>VLOOKUP(Table1[[#This Row],[Name]],Table3[],1,FALSE)</f>
        <v>#N/A</v>
      </c>
      <c r="AY381" s="5"/>
    </row>
    <row r="382" spans="1:51" hidden="1" x14ac:dyDescent="0.2">
      <c r="A382" s="7" t="s">
        <v>262</v>
      </c>
      <c r="B382" s="1" t="s">
        <v>19</v>
      </c>
      <c r="C382" t="s">
        <v>63</v>
      </c>
      <c r="D382">
        <v>36</v>
      </c>
      <c r="E382">
        <v>17</v>
      </c>
      <c r="F382">
        <v>10</v>
      </c>
      <c r="G382">
        <v>11</v>
      </c>
      <c r="H382">
        <v>5</v>
      </c>
      <c r="I382">
        <v>8</v>
      </c>
      <c r="J382">
        <v>0</v>
      </c>
      <c r="K382" t="s">
        <v>1897</v>
      </c>
      <c r="L382" t="e">
        <f>VLOOKUP(Table1[[#This Row],[Competence1]],[1]!Table3[#Data],2,FALSE)</f>
        <v>#N/A</v>
      </c>
      <c r="M382" t="e">
        <f>VLOOKUP(Table1[[#This Row],[Competence1]],[1]!Table3[#Data],3,FALSE)</f>
        <v>#N/A</v>
      </c>
      <c r="N382" s="1" t="e">
        <f>VLOOKUP(Table1[[#This Row],[Competence1]],[1]!Table3[#Data],4,FALSE)</f>
        <v>#N/A</v>
      </c>
      <c r="O382" t="e">
        <f>VLOOKUP(Table1[[#This Row],[Competence1]],[1]!Table3[#Data],5,FALSE)</f>
        <v>#N/A</v>
      </c>
      <c r="P382" s="5" t="e">
        <f>VLOOKUP(Table1[[#This Row],[Competence1]],[1]!Table3[#Data],6,FALSE)</f>
        <v>#N/A</v>
      </c>
      <c r="Q382" t="s">
        <v>582</v>
      </c>
      <c r="R382" t="e">
        <f>VLOOKUP(Table1[[#This Row],[Competence2]],[1]!Table3[#Data],2,FALSE)</f>
        <v>#N/A</v>
      </c>
      <c r="S382" t="e">
        <f>VLOOKUP(Table1[[#This Row],[Competence2]],[1]!Table3[#Data],3,FALSE)</f>
        <v>#N/A</v>
      </c>
      <c r="T382" t="e">
        <f>VLOOKUP(Table1[[#This Row],[Competence2]],[1]!Table3[#Data],4,FALSE)</f>
        <v>#N/A</v>
      </c>
      <c r="U382" t="e">
        <f>VLOOKUP(Table1[[#This Row],[Competence2]],[1]!Table3[#Data],5,FALSE)</f>
        <v>#N/A</v>
      </c>
      <c r="V382" s="5" t="e">
        <f>VLOOKUP(Table1[[#This Row],[Competence2]],[1]!Table3[#Data],6,FALSE)</f>
        <v>#N/A</v>
      </c>
      <c r="W382" t="s">
        <v>836</v>
      </c>
      <c r="X382" s="2">
        <v>1</v>
      </c>
      <c r="Y382" s="3">
        <v>2</v>
      </c>
      <c r="Z382" s="2">
        <v>1</v>
      </c>
      <c r="AA382" s="3">
        <v>1</v>
      </c>
      <c r="AB382" s="2">
        <v>2</v>
      </c>
      <c r="AC382" s="2">
        <v>1</v>
      </c>
      <c r="AD382" s="3" t="s">
        <v>1337</v>
      </c>
      <c r="AE382" s="3" t="s">
        <v>1336</v>
      </c>
      <c r="AF382" s="3">
        <v>1</v>
      </c>
      <c r="AG382" s="3" t="s">
        <v>1336</v>
      </c>
      <c r="AH382" s="3">
        <v>4</v>
      </c>
      <c r="AI382" s="3" t="s">
        <v>1336</v>
      </c>
      <c r="AJ382" s="2">
        <v>1</v>
      </c>
      <c r="AK382" s="2">
        <v>1</v>
      </c>
      <c r="AL382" s="2">
        <v>2</v>
      </c>
      <c r="AM382" s="2">
        <v>1</v>
      </c>
      <c r="AN382" s="2">
        <v>1</v>
      </c>
      <c r="AO382" s="3" t="s">
        <v>1336</v>
      </c>
      <c r="AP382" s="4" t="str">
        <f>IF(Table1[[#This Row],[Competence2]]="Empty","1-6","1-3")</f>
        <v>1-3</v>
      </c>
      <c r="AQ382" s="4" t="str">
        <f>IF(Table1[[#This Row],[Competence2]]="Empty","","4-6")</f>
        <v>4-6</v>
      </c>
      <c r="AR382" s="22" t="s">
        <v>2073</v>
      </c>
      <c r="AS382" s="5" t="e">
        <v>#N/A</v>
      </c>
      <c r="AT382" s="5" t="s">
        <v>1896</v>
      </c>
      <c r="AU382" s="5">
        <v>689</v>
      </c>
      <c r="AV382" s="5" t="s">
        <v>1012</v>
      </c>
      <c r="AW382" s="5"/>
      <c r="AX382" s="5" t="e">
        <f>VLOOKUP(Table1[[#This Row],[Name]],Table3[],1,FALSE)</f>
        <v>#N/A</v>
      </c>
      <c r="AY382" s="5"/>
    </row>
    <row r="383" spans="1:51" hidden="1" x14ac:dyDescent="0.2">
      <c r="A383" s="7" t="s">
        <v>344</v>
      </c>
      <c r="B383" s="1" t="s">
        <v>33</v>
      </c>
      <c r="C383" t="s">
        <v>36</v>
      </c>
      <c r="D383">
        <v>22</v>
      </c>
      <c r="E383">
        <v>17</v>
      </c>
      <c r="F383">
        <v>3</v>
      </c>
      <c r="G383">
        <v>3</v>
      </c>
      <c r="H383">
        <v>6</v>
      </c>
      <c r="I383">
        <v>4</v>
      </c>
      <c r="J383">
        <v>1</v>
      </c>
      <c r="K383" t="s">
        <v>1369</v>
      </c>
      <c r="L383" t="str">
        <f>VLOOKUP(Table1[[#This Row],[Competence1]],[1]!Table3[#Data],2,FALSE)</f>
        <v>Normal</v>
      </c>
      <c r="M383" t="str">
        <f>VLOOKUP(Table1[[#This Row],[Competence1]],[1]!Table3[#Data],3,FALSE)</f>
        <v>Physique</v>
      </c>
      <c r="N383" s="1">
        <f>VLOOKUP(Table1[[#This Row],[Competence1]],[1]!Table3[#Data],4,FALSE)</f>
        <v>4</v>
      </c>
      <c r="O383">
        <f>VLOOKUP(Table1[[#This Row],[Competence1]],[1]!Table3[#Data],5,FALSE)</f>
        <v>6</v>
      </c>
      <c r="P383" s="5" t="str">
        <f>VLOOKUP(Table1[[#This Row],[Competence1]],[1]!Table3[#Data],6,FALSE)</f>
        <v>Écrase l'ennemi avec les pattes avant ou la queue, par exemple.</v>
      </c>
      <c r="Q383" t="s">
        <v>536</v>
      </c>
      <c r="R383" t="str">
        <f>VLOOKUP(Table1[[#This Row],[Competence2]],[1]!Table3[#Data],2,FALSE)</f>
        <v>Normal</v>
      </c>
      <c r="S383" t="str">
        <f>VLOOKUP(Table1[[#This Row],[Competence2]],[1]!Table3[#Data],3,FALSE)</f>
        <v>Statut</v>
      </c>
      <c r="T383">
        <f>VLOOKUP(Table1[[#This Row],[Competence2]],[1]!Table3[#Data],4,FALSE)</f>
        <v>0</v>
      </c>
      <c r="U383">
        <f>VLOOKUP(Table1[[#This Row],[Competence2]],[1]!Table3[#Data],5,FALSE)</f>
        <v>6</v>
      </c>
      <c r="V383" s="5" t="str">
        <f>VLOOKUP(Table1[[#This Row],[Competence2]],[1]!Table3[#Data],6,FALSE)</f>
        <v>Le lanceur remue son adorable queue pour tromper la vigilance de l'ennemi et baisser sa Défense de 1 niveau.</v>
      </c>
      <c r="W383" t="s">
        <v>918</v>
      </c>
      <c r="X383" s="3" t="s">
        <v>1336</v>
      </c>
      <c r="Y383" s="3">
        <v>2</v>
      </c>
      <c r="Z383" s="2">
        <v>1</v>
      </c>
      <c r="AA383" s="2">
        <v>1</v>
      </c>
      <c r="AB383" s="3" t="s">
        <v>1336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3">
        <v>1</v>
      </c>
      <c r="AI383" s="2">
        <v>1</v>
      </c>
      <c r="AJ383" s="2">
        <v>1</v>
      </c>
      <c r="AK383" s="2">
        <v>1</v>
      </c>
      <c r="AL383" s="3">
        <v>2</v>
      </c>
      <c r="AM383" s="2">
        <v>0</v>
      </c>
      <c r="AN383" s="2">
        <v>1</v>
      </c>
      <c r="AO383" s="3" t="s">
        <v>1336</v>
      </c>
      <c r="AP383" s="4" t="str">
        <f>IF(Table1[[#This Row],[Competence2]]="Empty","1-6","1-3")</f>
        <v>1-3</v>
      </c>
      <c r="AQ383" s="4" t="str">
        <f>IF(Table1[[#This Row],[Competence2]]="Empty","","4-6")</f>
        <v>4-6</v>
      </c>
      <c r="AR383" s="22" t="s">
        <v>2073</v>
      </c>
      <c r="AS383" t="s">
        <v>345</v>
      </c>
      <c r="AT383" s="5" t="s">
        <v>1898</v>
      </c>
      <c r="AU383" s="5">
        <v>694</v>
      </c>
      <c r="AV383" s="5" t="s">
        <v>1899</v>
      </c>
      <c r="AW383" s="5"/>
      <c r="AX383" s="5" t="e">
        <f>VLOOKUP(Table1[[#This Row],[Name]],Table3[],1,FALSE)</f>
        <v>#N/A</v>
      </c>
      <c r="AY383" s="5"/>
    </row>
    <row r="384" spans="1:51" hidden="1" x14ac:dyDescent="0.2">
      <c r="A384" s="7" t="s">
        <v>345</v>
      </c>
      <c r="B384" s="1" t="s">
        <v>33</v>
      </c>
      <c r="C384" t="s">
        <v>36</v>
      </c>
      <c r="D384">
        <v>31</v>
      </c>
      <c r="E384">
        <v>27</v>
      </c>
      <c r="F384">
        <v>5</v>
      </c>
      <c r="G384">
        <v>5</v>
      </c>
      <c r="H384">
        <v>10</v>
      </c>
      <c r="I384">
        <v>9</v>
      </c>
      <c r="J384">
        <v>1</v>
      </c>
      <c r="K384" t="s">
        <v>1384</v>
      </c>
      <c r="L384" t="e">
        <f>VLOOKUP(Table1[[#This Row],[Competence1]],[1]!Table3[#Data],2,FALSE)</f>
        <v>#N/A</v>
      </c>
      <c r="M384" t="e">
        <f>VLOOKUP(Table1[[#This Row],[Competence1]],[1]!Table3[#Data],3,FALSE)</f>
        <v>#N/A</v>
      </c>
      <c r="N384" s="1" t="e">
        <f>VLOOKUP(Table1[[#This Row],[Competence1]],[1]!Table3[#Data],4,FALSE)</f>
        <v>#N/A</v>
      </c>
      <c r="O384" t="e">
        <f>VLOOKUP(Table1[[#This Row],[Competence1]],[1]!Table3[#Data],5,FALSE)</f>
        <v>#N/A</v>
      </c>
      <c r="P384" s="5" t="e">
        <f>VLOOKUP(Table1[[#This Row],[Competence1]],[1]!Table3[#Data],6,FALSE)</f>
        <v>#N/A</v>
      </c>
      <c r="Q384" t="s">
        <v>1373</v>
      </c>
      <c r="R384" t="e">
        <f>VLOOKUP(Table1[[#This Row],[Competence2]],[1]!Table3[#Data],2,FALSE)</f>
        <v>#N/A</v>
      </c>
      <c r="S384" t="e">
        <f>VLOOKUP(Table1[[#This Row],[Competence2]],[1]!Table3[#Data],3,FALSE)</f>
        <v>#N/A</v>
      </c>
      <c r="T384" t="e">
        <f>VLOOKUP(Table1[[#This Row],[Competence2]],[1]!Table3[#Data],4,FALSE)</f>
        <v>#N/A</v>
      </c>
      <c r="U384" t="e">
        <f>VLOOKUP(Table1[[#This Row],[Competence2]],[1]!Table3[#Data],5,FALSE)</f>
        <v>#N/A</v>
      </c>
      <c r="V384" s="5" t="e">
        <f>VLOOKUP(Table1[[#This Row],[Competence2]],[1]!Table3[#Data],6,FALSE)</f>
        <v>#N/A</v>
      </c>
      <c r="W384" t="s">
        <v>919</v>
      </c>
      <c r="X384" s="3" t="s">
        <v>1336</v>
      </c>
      <c r="Y384" s="3">
        <v>2</v>
      </c>
      <c r="Z384" s="2">
        <v>1</v>
      </c>
      <c r="AA384" s="2">
        <v>1</v>
      </c>
      <c r="AB384" s="3" t="s">
        <v>1336</v>
      </c>
      <c r="AC384" s="2">
        <v>1</v>
      </c>
      <c r="AD384" s="2">
        <v>1</v>
      </c>
      <c r="AE384" s="2">
        <v>1</v>
      </c>
      <c r="AF384" s="2">
        <v>1</v>
      </c>
      <c r="AG384" s="2">
        <v>1</v>
      </c>
      <c r="AH384" s="3">
        <v>1</v>
      </c>
      <c r="AI384" s="2">
        <v>1</v>
      </c>
      <c r="AJ384" s="2">
        <v>1</v>
      </c>
      <c r="AK384" s="2">
        <v>1</v>
      </c>
      <c r="AL384" s="2">
        <v>2</v>
      </c>
      <c r="AM384" s="2">
        <v>0</v>
      </c>
      <c r="AN384" s="2">
        <v>1</v>
      </c>
      <c r="AO384" s="3" t="s">
        <v>1336</v>
      </c>
      <c r="AP384" s="4" t="str">
        <f>IF(Table1[[#This Row],[Competence2]]="Empty","1-6","1-3")</f>
        <v>1-3</v>
      </c>
      <c r="AQ384" s="4" t="str">
        <f>IF(Table1[[#This Row],[Competence2]]="Empty","","4-6")</f>
        <v>4-6</v>
      </c>
      <c r="AR384" s="22" t="s">
        <v>2073</v>
      </c>
      <c r="AS384" s="5" t="e">
        <v>#N/A</v>
      </c>
      <c r="AT384" s="5" t="s">
        <v>1900</v>
      </c>
      <c r="AU384" s="5">
        <v>695</v>
      </c>
      <c r="AV384" s="5" t="s">
        <v>1899</v>
      </c>
      <c r="AW384" s="5"/>
      <c r="AX384" s="5" t="e">
        <f>VLOOKUP(Table1[[#This Row],[Name]],Table3[],1,FALSE)</f>
        <v>#N/A</v>
      </c>
      <c r="AY384" s="5"/>
    </row>
    <row r="385" spans="1:51" x14ac:dyDescent="0.2">
      <c r="A385" s="7" t="s">
        <v>231</v>
      </c>
      <c r="B385" s="1" t="s">
        <v>146</v>
      </c>
      <c r="C385" t="s">
        <v>146</v>
      </c>
      <c r="D385">
        <v>47</v>
      </c>
      <c r="E385">
        <v>15</v>
      </c>
      <c r="F385">
        <v>6</v>
      </c>
      <c r="G385">
        <v>6</v>
      </c>
      <c r="H385">
        <v>11</v>
      </c>
      <c r="I385">
        <v>13</v>
      </c>
      <c r="J385">
        <v>0</v>
      </c>
      <c r="K385" t="s">
        <v>1409</v>
      </c>
      <c r="L385" t="str">
        <f>VLOOKUP(Table1[[#This Row],[Competence1]],[1]!Table3[#Data],2,FALSE)</f>
        <v>Fee</v>
      </c>
      <c r="M385" t="str">
        <f>VLOOKUP(Table1[[#This Row],[Competence1]],[1]!Table3[#Data],3,FALSE)</f>
        <v>Special</v>
      </c>
      <c r="N385" s="1">
        <f>VLOOKUP(Table1[[#This Row],[Competence1]],[1]!Table3[#Data],4,FALSE)</f>
        <v>4</v>
      </c>
      <c r="O385">
        <f>VLOOKUP(Table1[[#This Row],[Competence1]],[1]!Table3[#Data],5,FALSE)</f>
        <v>6</v>
      </c>
      <c r="P385" s="5" t="str">
        <f>VLOOKUP(Table1[[#This Row],[Competence1]],[1]!Table3[#Data],6,FALSE)</f>
        <v>Déchaîne un vent magique qui cingle l'ennemi.</v>
      </c>
      <c r="Q385" t="s">
        <v>1120</v>
      </c>
      <c r="R385" t="str">
        <f>VLOOKUP(Table1[[#This Row],[Competence2]],[1]!Table3[#Data],2,FALSE)</f>
        <v>Fee</v>
      </c>
      <c r="S385" t="str">
        <f>VLOOKUP(Table1[[#This Row],[Competence2]],[1]!Table3[#Data],3,FALSE)</f>
        <v>Special</v>
      </c>
      <c r="T385">
        <f>VLOOKUP(Table1[[#This Row],[Competence2]],[1]!Table3[#Data],4,FALSE)</f>
        <v>4</v>
      </c>
      <c r="U385">
        <f>VLOOKUP(Table1[[#This Row],[Competence2]],[1]!Table3[#Data],5,FALSE)</f>
        <v>0</v>
      </c>
      <c r="V385" s="5" t="str">
        <f>VLOOKUP(Table1[[#This Row],[Competence2]],[1]!Table3[#Data],6,FALSE)</f>
        <v>Laisse s'échapper une voix enchanteresse qui inflige des dégâts psychiques à l'ennemi. Touche à coup sûr.</v>
      </c>
      <c r="W385" t="s">
        <v>805</v>
      </c>
      <c r="X385" s="3">
        <v>2</v>
      </c>
      <c r="Y385" s="3" t="s">
        <v>1336</v>
      </c>
      <c r="Z385" s="2">
        <v>0</v>
      </c>
      <c r="AA385" s="2">
        <v>1</v>
      </c>
      <c r="AB385" s="3">
        <v>1</v>
      </c>
      <c r="AC385" s="2">
        <v>1</v>
      </c>
      <c r="AD385" s="2">
        <v>1</v>
      </c>
      <c r="AE385" s="2">
        <v>1</v>
      </c>
      <c r="AF385" s="3" t="s">
        <v>1336</v>
      </c>
      <c r="AG385" s="2">
        <v>1</v>
      </c>
      <c r="AH385" s="3">
        <v>1</v>
      </c>
      <c r="AI385" s="2">
        <v>2</v>
      </c>
      <c r="AJ385" s="2">
        <v>1</v>
      </c>
      <c r="AK385" s="2">
        <v>1</v>
      </c>
      <c r="AL385" s="2">
        <v>1</v>
      </c>
      <c r="AM385" s="2">
        <v>1</v>
      </c>
      <c r="AN385" s="3" t="s">
        <v>1336</v>
      </c>
      <c r="AO385" s="2">
        <v>1</v>
      </c>
      <c r="AP385" s="4" t="str">
        <f>IF(Table1[[#This Row],[Competence2]]="Empty","1-6","1-3")</f>
        <v>1-3</v>
      </c>
      <c r="AQ385" s="4" t="str">
        <f>IF(Table1[[#This Row],[Competence2]]="Empty","","4-6")</f>
        <v>4-6</v>
      </c>
      <c r="AR385" s="13" t="s">
        <v>2066</v>
      </c>
      <c r="AS385" s="13" t="s">
        <v>2063</v>
      </c>
      <c r="AT385" s="5" t="s">
        <v>1901</v>
      </c>
      <c r="AU385" s="5">
        <v>700</v>
      </c>
      <c r="AV385" s="5" t="s">
        <v>1499</v>
      </c>
      <c r="AW385" s="5">
        <v>1</v>
      </c>
      <c r="AX385" s="5" t="str">
        <f>VLOOKUP(Table1[[#This Row],[Name]],Table3[],1,FALSE)</f>
        <v>Nymphali</v>
      </c>
      <c r="AY385" s="5"/>
    </row>
    <row r="386" spans="1:51" hidden="1" x14ac:dyDescent="0.2">
      <c r="A386" s="7" t="s">
        <v>346</v>
      </c>
      <c r="B386" s="1" t="s">
        <v>119</v>
      </c>
      <c r="C386" t="s">
        <v>30</v>
      </c>
      <c r="D386">
        <v>39</v>
      </c>
      <c r="E386">
        <v>29</v>
      </c>
      <c r="F386">
        <v>9</v>
      </c>
      <c r="G386">
        <v>7</v>
      </c>
      <c r="H386">
        <v>7</v>
      </c>
      <c r="I386">
        <v>6</v>
      </c>
      <c r="J386">
        <v>2</v>
      </c>
      <c r="K386" t="s">
        <v>438</v>
      </c>
      <c r="L386" t="str">
        <f>VLOOKUP(Table1[[#This Row],[Competence1]],[1]!Table3[#Data],2,FALSE)</f>
        <v>Normal</v>
      </c>
      <c r="M386" t="str">
        <f>VLOOKUP(Table1[[#This Row],[Competence1]],[1]!Table3[#Data],3,FALSE)</f>
        <v>Statut</v>
      </c>
      <c r="N386" s="1">
        <f>VLOOKUP(Table1[[#This Row],[Competence1]],[1]!Table3[#Data],4,FALSE)</f>
        <v>0</v>
      </c>
      <c r="O386">
        <f>VLOOKUP(Table1[[#This Row],[Competence1]],[1]!Table3[#Data],5,FALSE)</f>
        <v>6</v>
      </c>
      <c r="P386" s="5" t="str">
        <f>VLOOKUP(Table1[[#This Row],[Competence1]],[1]!Table3[#Data],6,FALSE)</f>
        <v>Le lanceur esquive toutes les attaques ce tour. La precision de cette capacite baisse de 1 a chaque utilisation.</v>
      </c>
      <c r="Q386" s="6" t="s">
        <v>459</v>
      </c>
      <c r="R386" t="str">
        <f>VLOOKUP(Table1[[#This Row],[Competence2]],[1]!Table3[#Data],2,FALSE)</f>
        <v>Combat</v>
      </c>
      <c r="S386" t="str">
        <f>VLOOKUP(Table1[[#This Row],[Competence2]],[1]!Table3[#Data],3,FALSE)</f>
        <v>Physique</v>
      </c>
      <c r="T386">
        <f>VLOOKUP(Table1[[#This Row],[Competence2]],[1]!Table3[#Data],4,FALSE)</f>
        <v>12</v>
      </c>
      <c r="U386">
        <f>VLOOKUP(Table1[[#This Row],[Competence2]],[1]!Table3[#Data],5,FALSE)</f>
        <v>6</v>
      </c>
      <c r="V386" s="5" t="str">
        <f>VLOOKUP(Table1[[#This Row],[Competence2]],[1]!Table3[#Data],6,FALSE)</f>
        <v>Une attaque puissante, mais qui baisse l'Attaque et la Défense du lanceur de 1 niveau.</v>
      </c>
      <c r="W386" t="s">
        <v>920</v>
      </c>
      <c r="X386" s="2">
        <v>1</v>
      </c>
      <c r="Y386" s="3" t="s">
        <v>1336</v>
      </c>
      <c r="Z386" s="2">
        <v>1</v>
      </c>
      <c r="AA386" s="2">
        <v>1</v>
      </c>
      <c r="AB386" s="2">
        <v>2</v>
      </c>
      <c r="AC386" s="2">
        <v>2</v>
      </c>
      <c r="AD386" s="2">
        <v>1</v>
      </c>
      <c r="AE386" s="2">
        <v>2</v>
      </c>
      <c r="AF386" s="3" t="s">
        <v>1337</v>
      </c>
      <c r="AG386" s="2">
        <v>1</v>
      </c>
      <c r="AH386" s="3" t="s">
        <v>1336</v>
      </c>
      <c r="AI386" s="2">
        <v>1</v>
      </c>
      <c r="AJ386" s="2">
        <v>2</v>
      </c>
      <c r="AK386" s="2">
        <v>1</v>
      </c>
      <c r="AL386" s="3">
        <v>0</v>
      </c>
      <c r="AM386" s="2">
        <v>1</v>
      </c>
      <c r="AN386" s="3" t="s">
        <v>1336</v>
      </c>
      <c r="AO386" s="2">
        <v>2</v>
      </c>
      <c r="AP386" s="4" t="str">
        <f>IF(Table1[[#This Row],[Competence2]]="Empty","1-6","1-3")</f>
        <v>1-3</v>
      </c>
      <c r="AQ386" s="4" t="str">
        <f>IF(Table1[[#This Row],[Competence2]]="Empty","","4-6")</f>
        <v>4-6</v>
      </c>
      <c r="AR386" s="22" t="s">
        <v>2073</v>
      </c>
      <c r="AS386" s="5" t="e">
        <v>#N/A</v>
      </c>
      <c r="AT386" s="5" t="s">
        <v>1902</v>
      </c>
      <c r="AU386" s="5">
        <v>701</v>
      </c>
      <c r="AV386" s="5" t="s">
        <v>1058</v>
      </c>
      <c r="AW386" s="5"/>
      <c r="AX386" s="5" t="e">
        <f>VLOOKUP(Table1[[#This Row],[Name]],Table3[],1,FALSE)</f>
        <v>#N/A</v>
      </c>
      <c r="AY386" s="5"/>
    </row>
    <row r="387" spans="1:51" hidden="1" x14ac:dyDescent="0.2">
      <c r="A387" s="7" t="s">
        <v>413</v>
      </c>
      <c r="B387" s="1" t="s">
        <v>203</v>
      </c>
      <c r="C387" t="s">
        <v>203</v>
      </c>
      <c r="D387">
        <v>22</v>
      </c>
      <c r="E387">
        <v>10</v>
      </c>
      <c r="F387">
        <v>5</v>
      </c>
      <c r="G387">
        <v>3</v>
      </c>
      <c r="H387">
        <v>5</v>
      </c>
      <c r="I387">
        <v>7</v>
      </c>
      <c r="J387">
        <v>0</v>
      </c>
      <c r="K387" t="s">
        <v>584</v>
      </c>
      <c r="L387" t="str">
        <f>VLOOKUP(Table1[[#This Row],[Competence1]],[1]!Table3[#Data],2,FALSE)</f>
        <v>Normal</v>
      </c>
      <c r="M387" t="str">
        <f>VLOOKUP(Table1[[#This Row],[Competence1]],[1]!Table3[#Data],3,FALSE)</f>
        <v>Physique</v>
      </c>
      <c r="N387" s="1">
        <f>VLOOKUP(Table1[[#This Row],[Competence1]],[1]!Table3[#Data],4,FALSE)</f>
        <v>4</v>
      </c>
      <c r="O387">
        <f>VLOOKUP(Table1[[#This Row],[Competence1]],[1]!Table3[#Data],5,FALSE)</f>
        <v>6</v>
      </c>
      <c r="P387" s="5" t="str">
        <f>VLOOKUP(Table1[[#This Row],[Competence1]],[1]!Table3[#Data],6,FALSE)</f>
        <v>Le lanceur charge l'ennemi et le percute de tout son poids.</v>
      </c>
      <c r="Q387" t="s">
        <v>1377</v>
      </c>
      <c r="R387" t="e">
        <f>VLOOKUP(Table1[[#This Row],[Competence2]],[1]!Table3[#Data],2,FALSE)</f>
        <v>#N/A</v>
      </c>
      <c r="S387" t="e">
        <f>VLOOKUP(Table1[[#This Row],[Competence2]],[1]!Table3[#Data],3,FALSE)</f>
        <v>#N/A</v>
      </c>
      <c r="T387" t="e">
        <f>VLOOKUP(Table1[[#This Row],[Competence2]],[1]!Table3[#Data],4,FALSE)</f>
        <v>#N/A</v>
      </c>
      <c r="U387" t="e">
        <f>VLOOKUP(Table1[[#This Row],[Competence2]],[1]!Table3[#Data],5,FALSE)</f>
        <v>#N/A</v>
      </c>
      <c r="V387" s="5" t="e">
        <f>VLOOKUP(Table1[[#This Row],[Competence2]],[1]!Table3[#Data],6,FALSE)</f>
        <v>#N/A</v>
      </c>
      <c r="W387" t="s">
        <v>987</v>
      </c>
      <c r="X387" s="2">
        <v>1</v>
      </c>
      <c r="Y387" s="3">
        <v>1</v>
      </c>
      <c r="Z387" s="2">
        <v>2</v>
      </c>
      <c r="AA387" s="3" t="s">
        <v>1336</v>
      </c>
      <c r="AB387" s="3" t="s">
        <v>1336</v>
      </c>
      <c r="AC387" s="2">
        <v>2</v>
      </c>
      <c r="AD387" s="3" t="s">
        <v>1336</v>
      </c>
      <c r="AE387" s="2">
        <v>2</v>
      </c>
      <c r="AF387" s="3">
        <v>1</v>
      </c>
      <c r="AG387" s="2">
        <v>1</v>
      </c>
      <c r="AH387" s="3" t="s">
        <v>1336</v>
      </c>
      <c r="AI387" s="2">
        <v>1</v>
      </c>
      <c r="AJ387" s="2">
        <v>1</v>
      </c>
      <c r="AK387" s="2">
        <v>1</v>
      </c>
      <c r="AL387" s="3">
        <v>1</v>
      </c>
      <c r="AM387" s="2">
        <v>1</v>
      </c>
      <c r="AN387" s="3">
        <v>1</v>
      </c>
      <c r="AO387" s="2">
        <v>1</v>
      </c>
      <c r="AP387" s="4" t="str">
        <f>IF(Table1[[#This Row],[Competence2]]="Empty","1-6","1-3")</f>
        <v>1-3</v>
      </c>
      <c r="AQ387" s="4" t="str">
        <f>IF(Table1[[#This Row],[Competence2]]="Empty","","4-6")</f>
        <v>4-6</v>
      </c>
      <c r="AR387" s="22" t="s">
        <v>2073</v>
      </c>
      <c r="AS387" s="5" t="s">
        <v>1343</v>
      </c>
      <c r="AT387" s="5" t="s">
        <v>1903</v>
      </c>
      <c r="AU387" s="5">
        <v>704</v>
      </c>
      <c r="AV387" s="5" t="s">
        <v>1060</v>
      </c>
      <c r="AW387" s="5"/>
      <c r="AX387" s="5" t="e">
        <f>VLOOKUP(Table1[[#This Row],[Name]],Table3[],1,FALSE)</f>
        <v>#N/A</v>
      </c>
      <c r="AY387" s="5"/>
    </row>
    <row r="388" spans="1:51" hidden="1" x14ac:dyDescent="0.2">
      <c r="A388" s="7" t="s">
        <v>1343</v>
      </c>
      <c r="B388" s="1" t="s">
        <v>203</v>
      </c>
      <c r="C388" t="s">
        <v>203</v>
      </c>
      <c r="D388">
        <v>34</v>
      </c>
      <c r="E388">
        <v>15</v>
      </c>
      <c r="F388">
        <v>7</v>
      </c>
      <c r="G388">
        <v>5</v>
      </c>
      <c r="H388">
        <v>8</v>
      </c>
      <c r="I388">
        <v>11</v>
      </c>
      <c r="J388">
        <v>0</v>
      </c>
      <c r="K388" t="s">
        <v>584</v>
      </c>
      <c r="L388" t="str">
        <f>VLOOKUP(Table1[[#This Row],[Competence1]],[1]!Table3[#Data],2,FALSE)</f>
        <v>Normal</v>
      </c>
      <c r="M388" t="str">
        <f>VLOOKUP(Table1[[#This Row],[Competence1]],[1]!Table3[#Data],3,FALSE)</f>
        <v>Physique</v>
      </c>
      <c r="N388" s="1">
        <f>VLOOKUP(Table1[[#This Row],[Competence1]],[1]!Table3[#Data],4,FALSE)</f>
        <v>4</v>
      </c>
      <c r="O388">
        <f>VLOOKUP(Table1[[#This Row],[Competence1]],[1]!Table3[#Data],5,FALSE)</f>
        <v>6</v>
      </c>
      <c r="P388" s="5" t="str">
        <f>VLOOKUP(Table1[[#This Row],[Competence1]],[1]!Table3[#Data],6,FALSE)</f>
        <v>Le lanceur charge l'ennemi et le percute de tout son poids.</v>
      </c>
      <c r="Q388" t="s">
        <v>1377</v>
      </c>
      <c r="R388" t="e">
        <f>VLOOKUP(Table1[[#This Row],[Competence2]],[1]!Table3[#Data],2,FALSE)</f>
        <v>#N/A</v>
      </c>
      <c r="S388" t="e">
        <f>VLOOKUP(Table1[[#This Row],[Competence2]],[1]!Table3[#Data],3,FALSE)</f>
        <v>#N/A</v>
      </c>
      <c r="T388" t="e">
        <f>VLOOKUP(Table1[[#This Row],[Competence2]],[1]!Table3[#Data],4,FALSE)</f>
        <v>#N/A</v>
      </c>
      <c r="U388" t="e">
        <f>VLOOKUP(Table1[[#This Row],[Competence2]],[1]!Table3[#Data],5,FALSE)</f>
        <v>#N/A</v>
      </c>
      <c r="V388" s="5" t="e">
        <f>VLOOKUP(Table1[[#This Row],[Competence2]],[1]!Table3[#Data],6,FALSE)</f>
        <v>#N/A</v>
      </c>
      <c r="W388" t="s">
        <v>1345</v>
      </c>
      <c r="X388" s="3">
        <v>1</v>
      </c>
      <c r="Y388" s="2">
        <v>1</v>
      </c>
      <c r="Z388" s="2">
        <v>2</v>
      </c>
      <c r="AA388" s="3" t="s">
        <v>1336</v>
      </c>
      <c r="AB388" s="3" t="s">
        <v>1336</v>
      </c>
      <c r="AC388" s="2">
        <v>2</v>
      </c>
      <c r="AD388" s="3" t="s">
        <v>1336</v>
      </c>
      <c r="AE388" s="3">
        <v>2</v>
      </c>
      <c r="AF388" s="2">
        <v>1</v>
      </c>
      <c r="AG388" s="2">
        <v>1</v>
      </c>
      <c r="AH388" s="3" t="s">
        <v>1336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4" t="str">
        <f>IF(Table1[[#This Row],[Competence2]]="Empty","1-6","1-3")</f>
        <v>1-3</v>
      </c>
      <c r="AQ388" s="4" t="str">
        <f>IF(Table1[[#This Row],[Competence2]]="Empty","","4-6")</f>
        <v>4-6</v>
      </c>
      <c r="AR388" s="22" t="s">
        <v>2073</v>
      </c>
      <c r="AS388" s="5" t="s">
        <v>414</v>
      </c>
      <c r="AT388" s="5" t="s">
        <v>1904</v>
      </c>
      <c r="AU388" s="5">
        <v>705</v>
      </c>
      <c r="AV388" s="5" t="s">
        <v>1060</v>
      </c>
      <c r="AW388" s="5"/>
      <c r="AX388" s="5" t="e">
        <f>VLOOKUP(Table1[[#This Row],[Name]],Table3[],1,FALSE)</f>
        <v>#N/A</v>
      </c>
      <c r="AY388" s="5"/>
    </row>
    <row r="389" spans="1:51" hidden="1" x14ac:dyDescent="0.2">
      <c r="A389" s="7" t="s">
        <v>414</v>
      </c>
      <c r="B389" s="1" t="s">
        <v>203</v>
      </c>
      <c r="C389" t="s">
        <v>203</v>
      </c>
      <c r="D389">
        <v>45</v>
      </c>
      <c r="E389">
        <v>20</v>
      </c>
      <c r="F389">
        <v>10</v>
      </c>
      <c r="G389">
        <v>7</v>
      </c>
      <c r="H389">
        <v>11</v>
      </c>
      <c r="I389">
        <v>15</v>
      </c>
      <c r="J389">
        <v>0</v>
      </c>
      <c r="K389" t="s">
        <v>515</v>
      </c>
      <c r="L389" t="str">
        <f>VLOOKUP(Table1[[#This Row],[Competence1]],[1]!Table3[#Data],2,FALSE)</f>
        <v>Eau</v>
      </c>
      <c r="M389" t="str">
        <f>VLOOKUP(Table1[[#This Row],[Competence1]],[1]!Table3[#Data],3,FALSE)</f>
        <v>Physique</v>
      </c>
      <c r="N389" s="1">
        <f>VLOOKUP(Table1[[#This Row],[Competence1]],[1]!Table3[#Data],4,FALSE)</f>
        <v>9</v>
      </c>
      <c r="O389">
        <f>VLOOKUP(Table1[[#This Row],[Competence1]],[1]!Table3[#Data],5,FALSE)</f>
        <v>5</v>
      </c>
      <c r="P389" s="5" t="str">
        <f>VLOOKUP(Table1[[#This Row],[Competence1]],[1]!Table3[#Data],6,FALSE)</f>
        <v>Le lanceur attaque en balançant sa queue comme une lame de fond en pleine tempête.</v>
      </c>
      <c r="Q389" t="s">
        <v>1430</v>
      </c>
      <c r="R389" t="e">
        <f>VLOOKUP(Table1[[#This Row],[Competence2]],[1]!Table3[#Data],2,FALSE)</f>
        <v>#N/A</v>
      </c>
      <c r="S389" t="e">
        <f>VLOOKUP(Table1[[#This Row],[Competence2]],[1]!Table3[#Data],3,FALSE)</f>
        <v>#N/A</v>
      </c>
      <c r="T389" t="e">
        <f>VLOOKUP(Table1[[#This Row],[Competence2]],[1]!Table3[#Data],4,FALSE)</f>
        <v>#N/A</v>
      </c>
      <c r="U389" t="e">
        <f>VLOOKUP(Table1[[#This Row],[Competence2]],[1]!Table3[#Data],5,FALSE)</f>
        <v>#N/A</v>
      </c>
      <c r="V389" s="5" t="e">
        <f>VLOOKUP(Table1[[#This Row],[Competence2]],[1]!Table3[#Data],6,FALSE)</f>
        <v>#N/A</v>
      </c>
      <c r="W389" t="s">
        <v>988</v>
      </c>
      <c r="X389" s="3">
        <v>1</v>
      </c>
      <c r="Y389" s="3">
        <v>1</v>
      </c>
      <c r="Z389" s="2">
        <v>2</v>
      </c>
      <c r="AA389" s="3" t="s">
        <v>1336</v>
      </c>
      <c r="AB389" s="3" t="s">
        <v>1336</v>
      </c>
      <c r="AC389" s="3">
        <v>2</v>
      </c>
      <c r="AD389" s="3" t="s">
        <v>1336</v>
      </c>
      <c r="AE389" s="3">
        <v>2</v>
      </c>
      <c r="AF389" s="3">
        <v>1</v>
      </c>
      <c r="AG389" s="2">
        <v>1</v>
      </c>
      <c r="AH389" s="3" t="s">
        <v>1336</v>
      </c>
      <c r="AI389" s="3">
        <v>1</v>
      </c>
      <c r="AJ389" s="2">
        <v>1</v>
      </c>
      <c r="AK389" s="2">
        <v>1</v>
      </c>
      <c r="AL389" s="2">
        <v>1</v>
      </c>
      <c r="AM389" s="2">
        <v>1</v>
      </c>
      <c r="AN389" s="2">
        <v>1</v>
      </c>
      <c r="AO389" s="2">
        <v>1</v>
      </c>
      <c r="AP389" s="4" t="str">
        <f>IF(Table1[[#This Row],[Competence2]]="Empty","1-6","1-3")</f>
        <v>1-3</v>
      </c>
      <c r="AQ389" s="4" t="str">
        <f>IF(Table1[[#This Row],[Competence2]]="Empty","","4-6")</f>
        <v>4-6</v>
      </c>
      <c r="AR389" s="22" t="s">
        <v>2073</v>
      </c>
      <c r="AS389" s="5" t="e">
        <v>#N/A</v>
      </c>
      <c r="AT389" s="5" t="s">
        <v>1905</v>
      </c>
      <c r="AU389" s="5">
        <v>706</v>
      </c>
      <c r="AV389" s="5" t="s">
        <v>1060</v>
      </c>
      <c r="AW389" s="5"/>
      <c r="AX389" s="5" t="e">
        <f>VLOOKUP(Table1[[#This Row],[Name]],Table3[],1,FALSE)</f>
        <v>#N/A</v>
      </c>
      <c r="AY389" s="5"/>
    </row>
    <row r="390" spans="1:51" hidden="1" x14ac:dyDescent="0.2">
      <c r="A390" s="7" t="s">
        <v>364</v>
      </c>
      <c r="B390" s="1" t="s">
        <v>11</v>
      </c>
      <c r="C390" t="s">
        <v>105</v>
      </c>
      <c r="D390">
        <v>21</v>
      </c>
      <c r="E390">
        <v>9</v>
      </c>
      <c r="F390">
        <v>7</v>
      </c>
      <c r="G390">
        <v>4</v>
      </c>
      <c r="H390">
        <v>5</v>
      </c>
      <c r="I390">
        <v>6</v>
      </c>
      <c r="J390">
        <v>2</v>
      </c>
      <c r="K390" t="s">
        <v>584</v>
      </c>
      <c r="L390" t="str">
        <f>VLOOKUP(Table1[[#This Row],[Competence1]],[1]!Table3[#Data],2,FALSE)</f>
        <v>Normal</v>
      </c>
      <c r="M390" t="str">
        <f>VLOOKUP(Table1[[#This Row],[Competence1]],[1]!Table3[#Data],3,FALSE)</f>
        <v>Physique</v>
      </c>
      <c r="N390" s="1">
        <f>VLOOKUP(Table1[[#This Row],[Competence1]],[1]!Table3[#Data],4,FALSE)</f>
        <v>4</v>
      </c>
      <c r="O390">
        <f>VLOOKUP(Table1[[#This Row],[Competence1]],[1]!Table3[#Data],5,FALSE)</f>
        <v>6</v>
      </c>
      <c r="P390" s="5" t="str">
        <f>VLOOKUP(Table1[[#This Row],[Competence1]],[1]!Table3[#Data],6,FALSE)</f>
        <v>Le lanceur charge l'ennemi et le percute de tout son poids.</v>
      </c>
      <c r="Q390" t="s">
        <v>452</v>
      </c>
      <c r="R390" t="str">
        <f>VLOOKUP(Table1[[#This Row],[Competence2]],[1]!Table3[#Data],2,FALSE)</f>
        <v>Spectre</v>
      </c>
      <c r="S390" t="str">
        <f>VLOOKUP(Table1[[#This Row],[Competence2]],[1]!Table3[#Data],3,FALSE)</f>
        <v>Statut</v>
      </c>
      <c r="T390">
        <f>VLOOKUP(Table1[[#This Row],[Competence2]],[1]!Table3[#Data],4,FALSE)</f>
        <v>0</v>
      </c>
      <c r="U390">
        <f>VLOOKUP(Table1[[#This Row],[Competence2]],[1]!Table3[#Data],5,FALSE)</f>
        <v>6</v>
      </c>
      <c r="V390" s="5" t="str">
        <f>VLOOKUP(Table1[[#This Row],[Competence2]],[1]!Table3[#Data],6,FALSE)</f>
        <v>Un rayon sinistre qui plonge l'ennemi dans un état de confusion. La confusion dure 3 tours. La confusion est active avec une Precision de 2 et pokemon s'attaque lui-meme.</v>
      </c>
      <c r="W390" t="s">
        <v>938</v>
      </c>
      <c r="X390" s="3">
        <v>1</v>
      </c>
      <c r="Y390" s="3">
        <v>0</v>
      </c>
      <c r="Z390" s="2">
        <v>1</v>
      </c>
      <c r="AA390" s="3" t="s">
        <v>1336</v>
      </c>
      <c r="AB390" s="3" t="s">
        <v>1336</v>
      </c>
      <c r="AC390" s="3">
        <v>1</v>
      </c>
      <c r="AD390" s="3">
        <v>2</v>
      </c>
      <c r="AE390" s="3">
        <v>2</v>
      </c>
      <c r="AF390" s="3">
        <v>1</v>
      </c>
      <c r="AG390" s="2">
        <v>0</v>
      </c>
      <c r="AH390" s="3" t="s">
        <v>1336</v>
      </c>
      <c r="AI390" s="3">
        <v>1</v>
      </c>
      <c r="AJ390" s="2">
        <v>1</v>
      </c>
      <c r="AK390" s="2">
        <v>1</v>
      </c>
      <c r="AL390" s="3" t="s">
        <v>1336</v>
      </c>
      <c r="AM390" s="2">
        <v>2</v>
      </c>
      <c r="AN390" s="2">
        <v>2</v>
      </c>
      <c r="AO390" s="2">
        <v>2</v>
      </c>
      <c r="AP390" s="4" t="str">
        <f>IF(Table1[[#This Row],[Competence2]]="Empty","1-6","1-3")</f>
        <v>1-3</v>
      </c>
      <c r="AQ390" s="4" t="str">
        <f>IF(Table1[[#This Row],[Competence2]]="Empty","","4-6")</f>
        <v>4-6</v>
      </c>
      <c r="AR390" s="22" t="s">
        <v>2073</v>
      </c>
      <c r="AS390" t="s">
        <v>365</v>
      </c>
      <c r="AT390" s="5" t="s">
        <v>1906</v>
      </c>
      <c r="AU390" s="5">
        <v>708</v>
      </c>
      <c r="AV390" s="5" t="s">
        <v>1047</v>
      </c>
      <c r="AW390" s="5"/>
      <c r="AX390" s="5" t="e">
        <f>VLOOKUP(Table1[[#This Row],[Name]],Table3[],1,FALSE)</f>
        <v>#N/A</v>
      </c>
      <c r="AY390" s="5"/>
    </row>
    <row r="391" spans="1:51" hidden="1" x14ac:dyDescent="0.2">
      <c r="A391" s="7" t="s">
        <v>365</v>
      </c>
      <c r="B391" s="1" t="s">
        <v>11</v>
      </c>
      <c r="C391" t="s">
        <v>105</v>
      </c>
      <c r="D391">
        <v>42</v>
      </c>
      <c r="E391">
        <v>14</v>
      </c>
      <c r="F391">
        <v>11</v>
      </c>
      <c r="G391">
        <v>7</v>
      </c>
      <c r="H391">
        <v>6</v>
      </c>
      <c r="I391">
        <v>8</v>
      </c>
      <c r="J391">
        <v>1</v>
      </c>
      <c r="K391" t="s">
        <v>492</v>
      </c>
      <c r="L391" t="str">
        <f>VLOOKUP(Table1[[#This Row],[Competence1]],[1]!Table3[#Data],2,FALSE)</f>
        <v>Spectre</v>
      </c>
      <c r="M391" t="str">
        <f>VLOOKUP(Table1[[#This Row],[Competence1]],[1]!Table3[#Data],3,FALSE)</f>
        <v>Physique</v>
      </c>
      <c r="N391" s="1">
        <f>VLOOKUP(Table1[[#This Row],[Competence1]],[1]!Table3[#Data],4,FALSE)</f>
        <v>7</v>
      </c>
      <c r="O391">
        <f>VLOOKUP(Table1[[#This Row],[Competence1]],[1]!Table3[#Data],5,FALSE)</f>
        <v>6</v>
      </c>
      <c r="P391" s="5" t="str">
        <f>VLOOKUP(Table1[[#This Row],[Competence1]],[1]!Table3[#Data],6,FALSE)</f>
        <v>Attaque avec une griffe puissante faite d’ombres. Fait un coup critique qui multiplie les degats par 2 avec une Precision de 1.</v>
      </c>
      <c r="Q391" t="s">
        <v>1097</v>
      </c>
      <c r="R391" t="e">
        <f>VLOOKUP(Table1[[#This Row],[Competence2]],[1]!Table3[#Data],2,FALSE)</f>
        <v>#N/A</v>
      </c>
      <c r="S391" t="e">
        <f>VLOOKUP(Table1[[#This Row],[Competence2]],[1]!Table3[#Data],3,FALSE)</f>
        <v>#N/A</v>
      </c>
      <c r="T391" t="e">
        <f>VLOOKUP(Table1[[#This Row],[Competence2]],[1]!Table3[#Data],4,FALSE)</f>
        <v>#N/A</v>
      </c>
      <c r="U391" t="e">
        <f>VLOOKUP(Table1[[#This Row],[Competence2]],[1]!Table3[#Data],5,FALSE)</f>
        <v>#N/A</v>
      </c>
      <c r="V391" s="5" t="e">
        <f>VLOOKUP(Table1[[#This Row],[Competence2]],[1]!Table3[#Data],6,FALSE)</f>
        <v>#N/A</v>
      </c>
      <c r="W391" t="s">
        <v>939</v>
      </c>
      <c r="X391" s="2">
        <v>1</v>
      </c>
      <c r="Y391" s="2">
        <v>0</v>
      </c>
      <c r="Z391" s="2">
        <v>1</v>
      </c>
      <c r="AA391" s="3" t="s">
        <v>1336</v>
      </c>
      <c r="AB391" s="3" t="s">
        <v>1336</v>
      </c>
      <c r="AC391" s="2">
        <v>1</v>
      </c>
      <c r="AD391" s="2">
        <v>2</v>
      </c>
      <c r="AE391" s="2">
        <v>2</v>
      </c>
      <c r="AF391" s="2">
        <v>1</v>
      </c>
      <c r="AG391" s="2">
        <v>0</v>
      </c>
      <c r="AH391" s="3" t="s">
        <v>1336</v>
      </c>
      <c r="AI391" s="3">
        <v>1</v>
      </c>
      <c r="AJ391" s="2">
        <v>1</v>
      </c>
      <c r="AK391" s="3">
        <v>1</v>
      </c>
      <c r="AL391" s="3" t="s">
        <v>1336</v>
      </c>
      <c r="AM391" s="2">
        <v>2</v>
      </c>
      <c r="AN391" s="2">
        <v>2</v>
      </c>
      <c r="AO391" s="2">
        <v>2</v>
      </c>
      <c r="AP391" s="4" t="str">
        <f>IF(Table1[[#This Row],[Competence2]]="Empty","1-6","1-3")</f>
        <v>1-3</v>
      </c>
      <c r="AQ391" s="4" t="str">
        <f>IF(Table1[[#This Row],[Competence2]]="Empty","","4-6")</f>
        <v>4-6</v>
      </c>
      <c r="AR391" s="22" t="s">
        <v>2073</v>
      </c>
      <c r="AS391" s="5" t="s">
        <v>218</v>
      </c>
      <c r="AT391" s="5" t="s">
        <v>1907</v>
      </c>
      <c r="AU391" s="5">
        <v>709</v>
      </c>
      <c r="AV391" s="5" t="s">
        <v>1047</v>
      </c>
      <c r="AW391" s="5"/>
      <c r="AX391" s="5" t="e">
        <f>VLOOKUP(Table1[[#This Row],[Name]],Table3[],1,FALSE)</f>
        <v>#N/A</v>
      </c>
      <c r="AY391" s="5"/>
    </row>
    <row r="392" spans="1:51" hidden="1" x14ac:dyDescent="0.2">
      <c r="A392" s="7" t="s">
        <v>218</v>
      </c>
      <c r="B392" s="1" t="s">
        <v>11</v>
      </c>
      <c r="C392" t="s">
        <v>105</v>
      </c>
      <c r="D392">
        <v>22</v>
      </c>
      <c r="E392">
        <v>14</v>
      </c>
      <c r="F392">
        <v>6</v>
      </c>
      <c r="G392">
        <v>7</v>
      </c>
      <c r="H392">
        <v>4</v>
      </c>
      <c r="I392">
        <v>5</v>
      </c>
      <c r="J392">
        <v>3</v>
      </c>
      <c r="K392" t="s">
        <v>435</v>
      </c>
      <c r="L392" t="str">
        <f>VLOOKUP(Table1[[#This Row],[Competence1]],[1]!Table3[#Data],2,FALSE)</f>
        <v>Psy</v>
      </c>
      <c r="M392" t="str">
        <f>VLOOKUP(Table1[[#This Row],[Competence1]],[1]!Table3[#Data],3,FALSE)</f>
        <v>Statut</v>
      </c>
      <c r="N392" s="1">
        <f>VLOOKUP(Table1[[#This Row],[Competence1]],[1]!Table3[#Data],4,FALSE)</f>
        <v>0</v>
      </c>
      <c r="O392">
        <f>VLOOKUP(Table1[[#This Row],[Competence1]],[1]!Table3[#Data],5,FALSE)</f>
        <v>6</v>
      </c>
      <c r="P392" s="5" t="str">
        <f>VLOOKUP(Table1[[#This Row],[Competence1]],[1]!Table3[#Data],6,FALSE)</f>
        <v>Le lanceur prend la cible au dépourvu et l'oblige à échanger son objet contre le sien.</v>
      </c>
      <c r="Q392" t="s">
        <v>1372</v>
      </c>
      <c r="R392" t="str">
        <f>VLOOKUP(Table1[[#This Row],[Competence2]],[1]!Table3[#Data],2,FALSE)</f>
        <v>Spectre</v>
      </c>
      <c r="S392" t="str">
        <f>VLOOKUP(Table1[[#This Row],[Competence2]],[1]!Table3[#Data],3,FALSE)</f>
        <v>Physique</v>
      </c>
      <c r="T392">
        <f>VLOOKUP(Table1[[#This Row],[Competence2]],[1]!Table3[#Data],4,FALSE)</f>
        <v>3</v>
      </c>
      <c r="U392">
        <f>VLOOKUP(Table1[[#This Row],[Competence2]],[1]!Table3[#Data],5,FALSE)</f>
        <v>6</v>
      </c>
      <c r="V392" s="5" t="str">
        <f>VLOOKUP(Table1[[#This Row],[Competence2]],[1]!Table3[#Data],6,FALSE)</f>
        <v>Le lanceur attaque l'ennemi en poussant un cri terrifiant. Apeure avec une precision de 2 empechant l'adversaire d'attaquer ce tour.</v>
      </c>
      <c r="W392" t="s">
        <v>792</v>
      </c>
      <c r="X392" s="2">
        <v>1</v>
      </c>
      <c r="Y392" s="2">
        <v>0</v>
      </c>
      <c r="Z392" s="2">
        <v>1</v>
      </c>
      <c r="AA392" s="3" t="s">
        <v>1336</v>
      </c>
      <c r="AB392" s="3" t="s">
        <v>1336</v>
      </c>
      <c r="AC392" s="2">
        <v>1</v>
      </c>
      <c r="AD392" s="2">
        <v>2</v>
      </c>
      <c r="AE392" s="2">
        <v>2</v>
      </c>
      <c r="AF392" s="2">
        <v>1</v>
      </c>
      <c r="AG392" s="2">
        <v>0</v>
      </c>
      <c r="AH392" s="3" t="s">
        <v>1336</v>
      </c>
      <c r="AI392" s="3">
        <v>1</v>
      </c>
      <c r="AJ392" s="2">
        <v>1</v>
      </c>
      <c r="AK392" s="3">
        <v>1</v>
      </c>
      <c r="AL392" s="3" t="s">
        <v>1336</v>
      </c>
      <c r="AM392" s="2">
        <v>2</v>
      </c>
      <c r="AN392" s="2">
        <v>2</v>
      </c>
      <c r="AO392" s="2">
        <v>2</v>
      </c>
      <c r="AP392" s="4" t="str">
        <f>IF(Table1[[#This Row],[Competence2]]="Empty","1-6","1-3")</f>
        <v>1-3</v>
      </c>
      <c r="AQ392" s="4" t="str">
        <f>IF(Table1[[#This Row],[Competence2]]="Empty","","4-6")</f>
        <v>4-6</v>
      </c>
      <c r="AR392" s="22" t="s">
        <v>2073</v>
      </c>
      <c r="AS392" t="s">
        <v>219</v>
      </c>
      <c r="AT392" s="5" t="s">
        <v>1908</v>
      </c>
      <c r="AU392" s="5">
        <v>710</v>
      </c>
      <c r="AV392" s="5" t="s">
        <v>1047</v>
      </c>
      <c r="AW392" s="5"/>
      <c r="AX392" s="5" t="e">
        <f>VLOOKUP(Table1[[#This Row],[Name]],Table3[],1,FALSE)</f>
        <v>#N/A</v>
      </c>
      <c r="AY392" s="5"/>
    </row>
    <row r="393" spans="1:51" hidden="1" x14ac:dyDescent="0.2">
      <c r="A393" s="7" t="s">
        <v>219</v>
      </c>
      <c r="B393" s="1" t="s">
        <v>11</v>
      </c>
      <c r="C393" t="s">
        <v>105</v>
      </c>
      <c r="D393">
        <v>27</v>
      </c>
      <c r="E393">
        <v>24</v>
      </c>
      <c r="F393">
        <v>8</v>
      </c>
      <c r="G393">
        <v>12</v>
      </c>
      <c r="H393">
        <v>5</v>
      </c>
      <c r="I393">
        <v>7</v>
      </c>
      <c r="J393">
        <v>3</v>
      </c>
      <c r="K393" t="s">
        <v>464</v>
      </c>
      <c r="L393" t="str">
        <f>VLOOKUP(Table1[[#This Row],[Competence1]],[1]!Table3[#Data],2,FALSE)</f>
        <v>Normal</v>
      </c>
      <c r="M393" t="str">
        <f>VLOOKUP(Table1[[#This Row],[Competence1]],[1]!Table3[#Data],3,FALSE)</f>
        <v>Physique</v>
      </c>
      <c r="N393" s="1">
        <f>VLOOKUP(Table1[[#This Row],[Competence1]],[1]!Table3[#Data],4,FALSE)</f>
        <v>25</v>
      </c>
      <c r="O393">
        <f>VLOOKUP(Table1[[#This Row],[Competence1]],[1]!Table3[#Data],5,FALSE)</f>
        <v>6</v>
      </c>
      <c r="P393" s="5" t="str">
        <f>VLOOKUP(Table1[[#This Row],[Competence1]],[1]!Table3[#Data],6,FALSE)</f>
        <v>Le lanceur explose et inflige des dégâts à tous les Pokémon autour de lui. Met K.O. le lanceur.</v>
      </c>
      <c r="Q393" t="s">
        <v>518</v>
      </c>
      <c r="R393" t="e">
        <f>VLOOKUP(Table1[[#This Row],[Competence2]],[1]!Table3[#Data],2,FALSE)</f>
        <v>#N/A</v>
      </c>
      <c r="S393" t="e">
        <f>VLOOKUP(Table1[[#This Row],[Competence2]],[1]!Table3[#Data],3,FALSE)</f>
        <v>#N/A</v>
      </c>
      <c r="T393" t="e">
        <f>VLOOKUP(Table1[[#This Row],[Competence2]],[1]!Table3[#Data],4,FALSE)</f>
        <v>#N/A</v>
      </c>
      <c r="U393" t="e">
        <f>VLOOKUP(Table1[[#This Row],[Competence2]],[1]!Table3[#Data],5,FALSE)</f>
        <v>#N/A</v>
      </c>
      <c r="V393" s="5" t="e">
        <f>VLOOKUP(Table1[[#This Row],[Competence2]],[1]!Table3[#Data],6,FALSE)</f>
        <v>#N/A</v>
      </c>
      <c r="W393" t="s">
        <v>793</v>
      </c>
      <c r="X393" s="3">
        <v>1</v>
      </c>
      <c r="Y393" s="3">
        <v>0</v>
      </c>
      <c r="Z393" s="2">
        <v>1</v>
      </c>
      <c r="AA393" s="3" t="s">
        <v>1336</v>
      </c>
      <c r="AB393" s="3" t="s">
        <v>1336</v>
      </c>
      <c r="AC393" s="2">
        <v>1</v>
      </c>
      <c r="AD393" s="2">
        <v>2</v>
      </c>
      <c r="AE393" s="3">
        <v>2</v>
      </c>
      <c r="AF393" s="2">
        <v>1</v>
      </c>
      <c r="AG393" s="2">
        <v>0</v>
      </c>
      <c r="AH393" s="3" t="s">
        <v>1336</v>
      </c>
      <c r="AI393" s="2">
        <v>1</v>
      </c>
      <c r="AJ393" s="2">
        <v>1</v>
      </c>
      <c r="AK393" s="2">
        <v>1</v>
      </c>
      <c r="AL393" s="3" t="s">
        <v>1336</v>
      </c>
      <c r="AM393" s="2">
        <v>2</v>
      </c>
      <c r="AN393" s="2">
        <v>2</v>
      </c>
      <c r="AO393" s="2">
        <v>2</v>
      </c>
      <c r="AP393" s="4" t="str">
        <f>IF(Table1[[#This Row],[Competence2]]="Empty","1-6","1-3")</f>
        <v>1-3</v>
      </c>
      <c r="AQ393" s="4" t="str">
        <f>IF(Table1[[#This Row],[Competence2]]="Empty","","4-6")</f>
        <v>4-6</v>
      </c>
      <c r="AR393" s="22" t="s">
        <v>2073</v>
      </c>
      <c r="AS393" s="5" t="s">
        <v>384</v>
      </c>
      <c r="AT393" s="5" t="s">
        <v>1909</v>
      </c>
      <c r="AU393" s="5">
        <v>711</v>
      </c>
      <c r="AV393" s="5" t="s">
        <v>1047</v>
      </c>
      <c r="AW393" s="5"/>
      <c r="AX393" s="5" t="e">
        <f>VLOOKUP(Table1[[#This Row],[Name]],Table3[],1,FALSE)</f>
        <v>#N/A</v>
      </c>
      <c r="AY393" s="5"/>
    </row>
    <row r="394" spans="1:51" hidden="1" x14ac:dyDescent="0.2">
      <c r="A394" s="7" t="s">
        <v>384</v>
      </c>
      <c r="B394" s="1" t="s">
        <v>95</v>
      </c>
      <c r="C394" t="s">
        <v>95</v>
      </c>
      <c r="D394">
        <v>27</v>
      </c>
      <c r="E394">
        <v>7</v>
      </c>
      <c r="F394">
        <v>6</v>
      </c>
      <c r="G394">
        <v>8</v>
      </c>
      <c r="H394">
        <v>3</v>
      </c>
      <c r="I394">
        <v>3</v>
      </c>
      <c r="J394">
        <v>5</v>
      </c>
      <c r="K394" t="s">
        <v>584</v>
      </c>
      <c r="L394" t="str">
        <f>VLOOKUP(Table1[[#This Row],[Competence1]],[1]!Table3[#Data],2,FALSE)</f>
        <v>Normal</v>
      </c>
      <c r="M394" t="str">
        <f>VLOOKUP(Table1[[#This Row],[Competence1]],[1]!Table3[#Data],3,FALSE)</f>
        <v>Physique</v>
      </c>
      <c r="N394" s="1">
        <f>VLOOKUP(Table1[[#This Row],[Competence1]],[1]!Table3[#Data],4,FALSE)</f>
        <v>4</v>
      </c>
      <c r="O394">
        <f>VLOOKUP(Table1[[#This Row],[Competence1]],[1]!Table3[#Data],5,FALSE)</f>
        <v>6</v>
      </c>
      <c r="P394" s="5" t="str">
        <f>VLOOKUP(Table1[[#This Row],[Competence1]],[1]!Table3[#Data],6,FALSE)</f>
        <v>Le lanceur charge l'ennemi et le percute de tout son poids.</v>
      </c>
      <c r="Q394" t="s">
        <v>1115</v>
      </c>
      <c r="R394" t="str">
        <f>VLOOKUP(Table1[[#This Row],[Competence2]],[1]!Table3[#Data],2,FALSE)</f>
        <v>Tenebres</v>
      </c>
      <c r="S394" t="str">
        <f>VLOOKUP(Table1[[#This Row],[Competence2]],[1]!Table3[#Data],3,FALSE)</f>
        <v>Physique</v>
      </c>
      <c r="T394">
        <f>VLOOKUP(Table1[[#This Row],[Competence2]],[1]!Table3[#Data],4,FALSE)</f>
        <v>6</v>
      </c>
      <c r="U394">
        <f>VLOOKUP(Table1[[#This Row],[Competence2]],[1]!Table3[#Data],5,FALSE)</f>
        <v>6</v>
      </c>
      <c r="V394" s="5" t="str">
        <f>VLOOKUP(Table1[[#This Row],[Competence2]],[1]!Table3[#Data],6,FALSE)</f>
        <v>Morsure inflige des dégâts et apeure avec une precision de 2 empechant l'adversaire d'attaquer ce tour.</v>
      </c>
      <c r="W394" t="s">
        <v>958</v>
      </c>
      <c r="X394" s="3">
        <v>2</v>
      </c>
      <c r="Y394" s="3">
        <v>2</v>
      </c>
      <c r="Z394" s="2">
        <v>1</v>
      </c>
      <c r="AA394" s="3">
        <v>1</v>
      </c>
      <c r="AB394" s="2">
        <v>1</v>
      </c>
      <c r="AC394" s="2">
        <v>1</v>
      </c>
      <c r="AD394" s="2">
        <v>2</v>
      </c>
      <c r="AE394" s="3" t="s">
        <v>1336</v>
      </c>
      <c r="AF394" s="2">
        <v>1</v>
      </c>
      <c r="AG394" s="2">
        <v>1</v>
      </c>
      <c r="AH394" s="2">
        <v>1</v>
      </c>
      <c r="AI394" s="2">
        <v>1</v>
      </c>
      <c r="AJ394" s="2">
        <v>1</v>
      </c>
      <c r="AK394" s="2">
        <v>2</v>
      </c>
      <c r="AL394" s="3">
        <v>1</v>
      </c>
      <c r="AM394" s="2">
        <v>1</v>
      </c>
      <c r="AN394" s="2">
        <v>1</v>
      </c>
      <c r="AO394" s="2">
        <v>1</v>
      </c>
      <c r="AP394" s="4" t="str">
        <f>IF(Table1[[#This Row],[Competence2]]="Empty","1-6","1-3")</f>
        <v>1-3</v>
      </c>
      <c r="AQ394" s="4" t="str">
        <f>IF(Table1[[#This Row],[Competence2]]="Empty","","4-6")</f>
        <v>4-6</v>
      </c>
      <c r="AR394" s="22" t="s">
        <v>2073</v>
      </c>
      <c r="AS394" s="5" t="s">
        <v>385</v>
      </c>
      <c r="AT394" s="5" t="s">
        <v>1910</v>
      </c>
      <c r="AU394" s="5">
        <v>712</v>
      </c>
      <c r="AV394" s="5" t="s">
        <v>1016</v>
      </c>
      <c r="AW394" s="5"/>
      <c r="AX394" s="5" t="e">
        <f>VLOOKUP(Table1[[#This Row],[Name]],Table3[],1,FALSE)</f>
        <v>#N/A</v>
      </c>
      <c r="AY394" s="5"/>
    </row>
    <row r="395" spans="1:51" hidden="1" x14ac:dyDescent="0.2">
      <c r="A395" s="7" t="s">
        <v>385</v>
      </c>
      <c r="B395" s="1" t="s">
        <v>95</v>
      </c>
      <c r="C395" t="s">
        <v>95</v>
      </c>
      <c r="D395">
        <v>47</v>
      </c>
      <c r="E395">
        <v>7</v>
      </c>
      <c r="F395">
        <v>11</v>
      </c>
      <c r="G395">
        <v>18</v>
      </c>
      <c r="H395">
        <v>4</v>
      </c>
      <c r="I395">
        <v>4</v>
      </c>
      <c r="J395">
        <v>1</v>
      </c>
      <c r="K395" t="s">
        <v>482</v>
      </c>
      <c r="L395" t="str">
        <f>VLOOKUP(Table1[[#This Row],[Competence1]],[1]!Table3[#Data],2,FALSE)</f>
        <v>Normal</v>
      </c>
      <c r="M395" t="str">
        <f>VLOOKUP(Table1[[#This Row],[Competence1]],[1]!Table3[#Data],3,FALSE)</f>
        <v>Physique</v>
      </c>
      <c r="N395" s="1">
        <f>VLOOKUP(Table1[[#This Row],[Competence1]],[1]!Table3[#Data],4,FALSE)</f>
        <v>9</v>
      </c>
      <c r="O395">
        <f>VLOOKUP(Table1[[#This Row],[Competence1]],[1]!Table3[#Data],5,FALSE)</f>
        <v>6</v>
      </c>
      <c r="P395" s="5" t="str">
        <f>VLOOKUP(Table1[[#This Row],[Competence1]],[1]!Table3[#Data],6,FALSE)</f>
        <v>Le lanceur se laisse tomber sur l’ennemi de tout son poids. Paralyse avec une precision de 2. La paralysie empeche d'attaquer sur 1-2.</v>
      </c>
      <c r="Q395" t="s">
        <v>570</v>
      </c>
      <c r="R395" t="str">
        <f>VLOOKUP(Table1[[#This Row],[Competence2]],[1]!Table3[#Data],2,FALSE)</f>
        <v>Roche</v>
      </c>
      <c r="S395" t="str">
        <f>VLOOKUP(Table1[[#This Row],[Competence2]],[1]!Table3[#Data],3,FALSE)</f>
        <v>Statut</v>
      </c>
      <c r="T395">
        <f>VLOOKUP(Table1[[#This Row],[Competence2]],[1]!Table3[#Data],4,FALSE)</f>
        <v>0</v>
      </c>
      <c r="U395">
        <f>VLOOKUP(Table1[[#This Row],[Competence2]],[1]!Table3[#Data],5,FALSE)</f>
        <v>0</v>
      </c>
      <c r="V395" s="5" t="str">
        <f>VLOOKUP(Table1[[#This Row],[Competence2]],[1]!Table3[#Data],6,FALSE)</f>
        <v>Annule les attaques visant toute l'équipe pendant un tour.</v>
      </c>
      <c r="W395" t="s">
        <v>959</v>
      </c>
      <c r="X395" s="2">
        <v>2</v>
      </c>
      <c r="Y395" s="3">
        <v>2</v>
      </c>
      <c r="Z395" s="2">
        <v>1</v>
      </c>
      <c r="AA395" s="3">
        <v>1</v>
      </c>
      <c r="AB395" s="3">
        <v>1</v>
      </c>
      <c r="AC395" s="2">
        <v>1</v>
      </c>
      <c r="AD395" s="2">
        <v>2</v>
      </c>
      <c r="AE395" s="3" t="s">
        <v>1336</v>
      </c>
      <c r="AF395" s="2">
        <v>1</v>
      </c>
      <c r="AG395" s="2">
        <v>1</v>
      </c>
      <c r="AH395" s="3">
        <v>1</v>
      </c>
      <c r="AI395" s="2">
        <v>1</v>
      </c>
      <c r="AJ395" s="2">
        <v>1</v>
      </c>
      <c r="AK395" s="2">
        <v>2</v>
      </c>
      <c r="AL395" s="3">
        <v>1</v>
      </c>
      <c r="AM395" s="2">
        <v>1</v>
      </c>
      <c r="AN395" s="3">
        <v>1</v>
      </c>
      <c r="AO395" s="2">
        <v>1</v>
      </c>
      <c r="AP395" s="4" t="str">
        <f>IF(Table1[[#This Row],[Competence2]]="Empty","1-6","1-3")</f>
        <v>1-3</v>
      </c>
      <c r="AQ395" s="4" t="str">
        <f>IF(Table1[[#This Row],[Competence2]]="Empty","","4-6")</f>
        <v>4-6</v>
      </c>
      <c r="AR395" s="22" t="s">
        <v>2073</v>
      </c>
      <c r="AS395" s="5" t="s">
        <v>202</v>
      </c>
      <c r="AT395" s="5" t="s">
        <v>1911</v>
      </c>
      <c r="AU395" s="5">
        <v>713</v>
      </c>
      <c r="AV395" s="5" t="s">
        <v>1016</v>
      </c>
      <c r="AW395" s="5"/>
      <c r="AX395" s="5" t="e">
        <f>VLOOKUP(Table1[[#This Row],[Name]],Table3[],1,FALSE)</f>
        <v>#N/A</v>
      </c>
      <c r="AY395" s="5"/>
    </row>
    <row r="396" spans="1:51" hidden="1" x14ac:dyDescent="0.2">
      <c r="A396" s="7" t="s">
        <v>202</v>
      </c>
      <c r="B396" s="1" t="s">
        <v>203</v>
      </c>
      <c r="C396" t="s">
        <v>30</v>
      </c>
      <c r="D396">
        <v>20</v>
      </c>
      <c r="E396">
        <v>13</v>
      </c>
      <c r="F396">
        <v>3</v>
      </c>
      <c r="G396">
        <v>3</v>
      </c>
      <c r="H396">
        <v>4</v>
      </c>
      <c r="I396">
        <v>4</v>
      </c>
      <c r="J396">
        <v>4</v>
      </c>
      <c r="K396" t="s">
        <v>547</v>
      </c>
      <c r="L396" t="str">
        <f>VLOOKUP(Table1[[#This Row],[Competence1]],[1]!Table3[#Data],2,FALSE)</f>
        <v>Normal</v>
      </c>
      <c r="M396" t="str">
        <f>VLOOKUP(Table1[[#This Row],[Competence1]],[1]!Table3[#Data],3,FALSE)</f>
        <v>Statut</v>
      </c>
      <c r="N396" s="1">
        <f>VLOOKUP(Table1[[#This Row],[Competence1]],[1]!Table3[#Data],4,FALSE)</f>
        <v>0</v>
      </c>
      <c r="O396">
        <f>VLOOKUP(Table1[[#This Row],[Competence1]],[1]!Table3[#Data],5,FALSE)</f>
        <v>4</v>
      </c>
      <c r="P396" s="5" t="str">
        <f>VLOOKUP(Table1[[#This Row],[Competence1]],[1]!Table3[#Data],6,FALSE)</f>
        <v>Cri strident qui baisse  la Défense de l'ennemi de 2 niveaux.</v>
      </c>
      <c r="Q396" t="s">
        <v>545</v>
      </c>
      <c r="R396" t="str">
        <f>VLOOKUP(Table1[[#This Row],[Competence2]],[1]!Table3[#Data],2,FALSE)</f>
        <v>Normal</v>
      </c>
      <c r="S396" t="str">
        <f>VLOOKUP(Table1[[#This Row],[Competence2]],[1]!Table3[#Data],3,FALSE)</f>
        <v>Statut</v>
      </c>
      <c r="T396">
        <f>VLOOKUP(Table1[[#This Row],[Competence2]],[1]!Table3[#Data],4,FALSE)</f>
        <v>0</v>
      </c>
      <c r="U396">
        <f>VLOOKUP(Table1[[#This Row],[Competence2]],[1]!Table3[#Data],5,FALSE)</f>
        <v>3</v>
      </c>
      <c r="V396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396" t="s">
        <v>777</v>
      </c>
      <c r="X396" s="2">
        <v>1</v>
      </c>
      <c r="Y396" s="3" t="s">
        <v>1336</v>
      </c>
      <c r="Z396" s="2">
        <v>2</v>
      </c>
      <c r="AA396" s="3" t="s">
        <v>1336</v>
      </c>
      <c r="AB396" s="3">
        <v>1</v>
      </c>
      <c r="AC396" s="2">
        <v>2</v>
      </c>
      <c r="AD396" s="3" t="s">
        <v>1336</v>
      </c>
      <c r="AE396" s="2">
        <v>4</v>
      </c>
      <c r="AF396" s="3" t="s">
        <v>1336</v>
      </c>
      <c r="AG396" s="2">
        <v>1</v>
      </c>
      <c r="AH396" s="3" t="s">
        <v>1337</v>
      </c>
      <c r="AI396" s="2">
        <v>1</v>
      </c>
      <c r="AJ396" s="3">
        <v>1</v>
      </c>
      <c r="AK396" s="2">
        <v>2</v>
      </c>
      <c r="AL396" s="3">
        <v>0</v>
      </c>
      <c r="AM396" s="2">
        <v>1</v>
      </c>
      <c r="AN396" s="3">
        <v>1</v>
      </c>
      <c r="AO396" s="2">
        <v>1</v>
      </c>
      <c r="AP396" s="4" t="str">
        <f>IF(Table1[[#This Row],[Competence2]]="Empty","1-6","1-3")</f>
        <v>1-3</v>
      </c>
      <c r="AQ396" s="4" t="str">
        <f>IF(Table1[[#This Row],[Competence2]]="Empty","","4-6")</f>
        <v>4-6</v>
      </c>
      <c r="AR396" s="22" t="s">
        <v>2073</v>
      </c>
      <c r="AS396" t="s">
        <v>204</v>
      </c>
      <c r="AT396" s="5" t="s">
        <v>1912</v>
      </c>
      <c r="AU396" s="5">
        <v>714</v>
      </c>
      <c r="AV396" s="5" t="s">
        <v>1044</v>
      </c>
      <c r="AW396" s="5"/>
      <c r="AX396" s="5" t="e">
        <f>VLOOKUP(Table1[[#This Row],[Name]],Table3[],1,FALSE)</f>
        <v>#N/A</v>
      </c>
      <c r="AY396" s="5"/>
    </row>
    <row r="397" spans="1:51" hidden="1" x14ac:dyDescent="0.2">
      <c r="A397" s="7" t="s">
        <v>204</v>
      </c>
      <c r="B397" s="1" t="s">
        <v>203</v>
      </c>
      <c r="C397" t="s">
        <v>30</v>
      </c>
      <c r="D397">
        <v>42</v>
      </c>
      <c r="E397">
        <v>30</v>
      </c>
      <c r="F397">
        <v>7</v>
      </c>
      <c r="G397">
        <v>8</v>
      </c>
      <c r="H397">
        <v>9</v>
      </c>
      <c r="I397">
        <v>8</v>
      </c>
      <c r="J397">
        <v>4</v>
      </c>
      <c r="K397" t="s">
        <v>1117</v>
      </c>
      <c r="L397" t="str">
        <f>VLOOKUP(Table1[[#This Row],[Competence1]],[1]!Table3[#Data],2,FALSE)</f>
        <v>Fee</v>
      </c>
      <c r="M397" t="str">
        <f>VLOOKUP(Table1[[#This Row],[Competence1]],[1]!Table3[#Data],3,FALSE)</f>
        <v>Statut</v>
      </c>
      <c r="N397" s="1">
        <f>VLOOKUP(Table1[[#This Row],[Competence1]],[1]!Table3[#Data],4,FALSE)</f>
        <v>0</v>
      </c>
      <c r="O397">
        <f>VLOOKUP(Table1[[#This Row],[Competence1]],[1]!Table3[#Data],5,FALSE)</f>
        <v>0</v>
      </c>
      <c r="P397" s="5" t="str">
        <f>VLOOKUP(Table1[[#This Row],[Competence1]],[1]!Table3[#Data],6,FALSE)</f>
        <v>Restaure 50% PV max du pokemon</v>
      </c>
      <c r="Q397" t="s">
        <v>1090</v>
      </c>
      <c r="R397" t="str">
        <f>VLOOKUP(Table1[[#This Row],[Competence2]],[1]!Table3[#Data],2,FALSE)</f>
        <v>Normal</v>
      </c>
      <c r="S397" t="str">
        <f>VLOOKUP(Table1[[#This Row],[Competence2]],[1]!Table3[#Data],3,FALSE)</f>
        <v>Special</v>
      </c>
      <c r="T397">
        <f>VLOOKUP(Table1[[#This Row],[Competence2]],[1]!Table3[#Data],4,FALSE)</f>
        <v>14</v>
      </c>
      <c r="U397">
        <f>VLOOKUP(Table1[[#This Row],[Competence2]],[1]!Table3[#Data],5,FALSE)</f>
        <v>6</v>
      </c>
      <c r="V397" s="5" t="str">
        <f>VLOOKUP(Table1[[#This Row],[Competence2]],[1]!Table3[#Data],6,FALSE)</f>
        <v>Attaque les Pokémon alentour grâce à une onde sonore assourdissante qui détruit tout sur son passage.</v>
      </c>
      <c r="W397" t="s">
        <v>778</v>
      </c>
      <c r="X397" s="3">
        <v>1</v>
      </c>
      <c r="Y397" s="3" t="s">
        <v>1336</v>
      </c>
      <c r="Z397" s="2">
        <v>2</v>
      </c>
      <c r="AA397" s="3" t="s">
        <v>1336</v>
      </c>
      <c r="AB397" s="2">
        <v>1</v>
      </c>
      <c r="AC397" s="3">
        <v>2</v>
      </c>
      <c r="AD397" s="3" t="s">
        <v>1336</v>
      </c>
      <c r="AE397" s="3">
        <v>4</v>
      </c>
      <c r="AF397" s="3" t="s">
        <v>1336</v>
      </c>
      <c r="AG397" s="2">
        <v>1</v>
      </c>
      <c r="AH397" s="3" t="s">
        <v>1337</v>
      </c>
      <c r="AI397" s="3">
        <v>1</v>
      </c>
      <c r="AJ397" s="2">
        <v>1</v>
      </c>
      <c r="AK397" s="2">
        <v>2</v>
      </c>
      <c r="AL397" s="2">
        <v>0</v>
      </c>
      <c r="AM397" s="2">
        <v>1</v>
      </c>
      <c r="AN397" s="2">
        <v>1</v>
      </c>
      <c r="AO397" s="2">
        <v>1</v>
      </c>
      <c r="AP397" s="4" t="str">
        <f>IF(Table1[[#This Row],[Competence2]]="Empty","1-6","1-3")</f>
        <v>1-3</v>
      </c>
      <c r="AQ397" s="4" t="str">
        <f>IF(Table1[[#This Row],[Competence2]]="Empty","","4-6")</f>
        <v>4-6</v>
      </c>
      <c r="AR397" s="22" t="s">
        <v>2073</v>
      </c>
      <c r="AS397"/>
      <c r="AT397" s="5" t="s">
        <v>1913</v>
      </c>
      <c r="AU397" s="5">
        <v>715</v>
      </c>
      <c r="AV397" s="5" t="s">
        <v>1044</v>
      </c>
      <c r="AW397" s="5"/>
      <c r="AX397" s="5" t="e">
        <f>VLOOKUP(Table1[[#This Row],[Name]],Table3[],1,FALSE)</f>
        <v>#N/A</v>
      </c>
      <c r="AY397" s="5"/>
    </row>
    <row r="398" spans="1:51" hidden="1" x14ac:dyDescent="0.2">
      <c r="A398" s="7" t="s">
        <v>31</v>
      </c>
      <c r="B398" s="1" t="s">
        <v>23</v>
      </c>
      <c r="C398" t="s">
        <v>23</v>
      </c>
      <c r="D398">
        <v>23</v>
      </c>
      <c r="E398">
        <v>11</v>
      </c>
      <c r="F398">
        <v>6</v>
      </c>
      <c r="G398">
        <v>4</v>
      </c>
      <c r="H398">
        <v>5</v>
      </c>
      <c r="I398">
        <v>4</v>
      </c>
      <c r="J398">
        <v>5</v>
      </c>
      <c r="K398" t="s">
        <v>517</v>
      </c>
      <c r="L398" t="str">
        <f>VLOOKUP(Table1[[#This Row],[Competence1]],[1]!Table3[#Data],2,FALSE)</f>
        <v>Normal</v>
      </c>
      <c r="M398" t="str">
        <f>VLOOKUP(Table1[[#This Row],[Competence1]],[1]!Table3[#Data],3,FALSE)</f>
        <v>Physique</v>
      </c>
      <c r="N398" s="1">
        <f>VLOOKUP(Table1[[#This Row],[Competence1]],[1]!Table3[#Data],4,FALSE)</f>
        <v>6</v>
      </c>
      <c r="O398">
        <f>VLOOKUP(Table1[[#This Row],[Competence1]],[1]!Table3[#Data],5,FALSE)</f>
        <v>6</v>
      </c>
      <c r="P398" s="5" t="str">
        <f>VLOOKUP(Table1[[#This Row],[Competence1]],[1]!Table3[#Data],6,FALSE)</f>
        <v>L'ennemi est attrapé et compressé par les côtés.</v>
      </c>
      <c r="Q398" t="s">
        <v>1387</v>
      </c>
      <c r="R398" t="str">
        <f>VLOOKUP(Table1[[#This Row],[Competence2]],[1]!Table3[#Data],2,FALSE)</f>
        <v>Insecte</v>
      </c>
      <c r="S398" t="str">
        <f>VLOOKUP(Table1[[#This Row],[Competence2]],[1]!Table3[#Data],3,FALSE)</f>
        <v>Statut</v>
      </c>
      <c r="T398">
        <f>VLOOKUP(Table1[[#This Row],[Competence2]],[1]!Table3[#Data],4,FALSE)</f>
        <v>0</v>
      </c>
      <c r="U398">
        <f>VLOOKUP(Table1[[#This Row],[Competence2]],[1]!Table3[#Data],5,FALSE)</f>
        <v>5</v>
      </c>
      <c r="V398" s="5" t="str">
        <f>VLOOKUP(Table1[[#This Row],[Competence2]],[1]!Table3[#Data],6,FALSE)</f>
        <v>Le lanceur crache de la soie pour ligoter l'ennemi et baisse sa Vitesse de 2 niveaux.</v>
      </c>
      <c r="W398" t="s">
        <v>617</v>
      </c>
      <c r="X398" s="3">
        <v>1</v>
      </c>
      <c r="Y398" s="3" t="s">
        <v>1336</v>
      </c>
      <c r="Z398" s="2">
        <v>1</v>
      </c>
      <c r="AA398" s="2">
        <v>1</v>
      </c>
      <c r="AB398" s="2">
        <v>1</v>
      </c>
      <c r="AC398" s="3">
        <v>1</v>
      </c>
      <c r="AD398" s="3">
        <v>2</v>
      </c>
      <c r="AE398" s="3">
        <v>1</v>
      </c>
      <c r="AF398" s="3">
        <v>1</v>
      </c>
      <c r="AG398" s="2">
        <v>1</v>
      </c>
      <c r="AH398" s="3" t="s">
        <v>1336</v>
      </c>
      <c r="AI398" s="3">
        <v>1</v>
      </c>
      <c r="AJ398" s="2">
        <v>1</v>
      </c>
      <c r="AK398" s="2">
        <v>2</v>
      </c>
      <c r="AL398" s="3" t="s">
        <v>1336</v>
      </c>
      <c r="AM398" s="2">
        <v>1</v>
      </c>
      <c r="AN398" s="2">
        <v>1</v>
      </c>
      <c r="AO398" s="2">
        <v>2</v>
      </c>
      <c r="AP398" s="4" t="str">
        <f>IF(Table1[[#This Row],[Competence2]]="Empty","1-6","1-3")</f>
        <v>1-3</v>
      </c>
      <c r="AQ398" s="4" t="str">
        <f>IF(Table1[[#This Row],[Competence2]]="Empty","","4-6")</f>
        <v>4-6</v>
      </c>
      <c r="AR398" t="s">
        <v>1435</v>
      </c>
      <c r="AS398" t="s">
        <v>32</v>
      </c>
      <c r="AT398" s="5" t="s">
        <v>1914</v>
      </c>
      <c r="AU398" s="5">
        <v>736</v>
      </c>
      <c r="AV398" s="5" t="s">
        <v>1004</v>
      </c>
      <c r="AW398" s="5"/>
      <c r="AX398" s="5" t="e">
        <f>VLOOKUP(Table1[[#This Row],[Name]],Table3[],1,FALSE)</f>
        <v>#N/A</v>
      </c>
      <c r="AY398" s="5"/>
    </row>
    <row r="399" spans="1:51" hidden="1" x14ac:dyDescent="0.2">
      <c r="A399" s="7" t="s">
        <v>32</v>
      </c>
      <c r="B399" s="1" t="s">
        <v>33</v>
      </c>
      <c r="C399" t="s">
        <v>23</v>
      </c>
      <c r="D399">
        <v>28</v>
      </c>
      <c r="E399">
        <v>9</v>
      </c>
      <c r="F399">
        <v>8</v>
      </c>
      <c r="G399">
        <v>9</v>
      </c>
      <c r="H399">
        <v>5</v>
      </c>
      <c r="I399">
        <v>7</v>
      </c>
      <c r="J399">
        <v>2</v>
      </c>
      <c r="K399" t="s">
        <v>1109</v>
      </c>
      <c r="L399" t="str">
        <f>VLOOKUP(Table1[[#This Row],[Competence1]],[1]!Table3[#Data],2,FALSE)</f>
        <v>Electrik</v>
      </c>
      <c r="M399" t="str">
        <f>VLOOKUP(Table1[[#This Row],[Competence1]],[1]!Table3[#Data],3,FALSE)</f>
        <v>Statut</v>
      </c>
      <c r="N399" s="1">
        <f>VLOOKUP(Table1[[#This Row],[Competence1]],[1]!Table3[#Data],4,FALSE)</f>
        <v>0</v>
      </c>
      <c r="O399">
        <f>VLOOKUP(Table1[[#This Row],[Competence1]],[1]!Table3[#Data],5,FALSE)</f>
        <v>0</v>
      </c>
      <c r="P399" s="5" t="str">
        <f>VLOOKUP(Table1[[#This Row],[Competence1]],[1]!Table3[#Data],6,FALSE)</f>
        <v>Le lanceur concentre sa puissance pour sa prochaine attaque Électrik, la puissance est multipliee par 2. Augmente sa Défense Spéciale de 1 niveau.</v>
      </c>
      <c r="Q399" t="s">
        <v>517</v>
      </c>
      <c r="R399" t="str">
        <f>VLOOKUP(Table1[[#This Row],[Competence2]],[1]!Table3[#Data],2,FALSE)</f>
        <v>Normal</v>
      </c>
      <c r="S399" t="str">
        <f>VLOOKUP(Table1[[#This Row],[Competence2]],[1]!Table3[#Data],3,FALSE)</f>
        <v>Physique</v>
      </c>
      <c r="T399">
        <f>VLOOKUP(Table1[[#This Row],[Competence2]],[1]!Table3[#Data],4,FALSE)</f>
        <v>6</v>
      </c>
      <c r="U399">
        <f>VLOOKUP(Table1[[#This Row],[Competence2]],[1]!Table3[#Data],5,FALSE)</f>
        <v>6</v>
      </c>
      <c r="V399" s="5" t="str">
        <f>VLOOKUP(Table1[[#This Row],[Competence2]],[1]!Table3[#Data],6,FALSE)</f>
        <v>L'ennemi est attrapé et compressé par les côtés.</v>
      </c>
      <c r="W399" t="s">
        <v>618</v>
      </c>
      <c r="X399" s="3" t="s">
        <v>1336</v>
      </c>
      <c r="Y399" s="3" t="s">
        <v>1336</v>
      </c>
      <c r="Z399" s="2">
        <v>1</v>
      </c>
      <c r="AA399" s="2">
        <v>1</v>
      </c>
      <c r="AB399" s="3" t="s">
        <v>1336</v>
      </c>
      <c r="AC399" s="2">
        <v>1</v>
      </c>
      <c r="AD399" s="2">
        <v>2</v>
      </c>
      <c r="AE399" s="2">
        <v>1</v>
      </c>
      <c r="AF399" s="3">
        <v>1</v>
      </c>
      <c r="AG399" s="2">
        <v>1</v>
      </c>
      <c r="AH399" s="3" t="s">
        <v>1336</v>
      </c>
      <c r="AI399" s="2">
        <v>1</v>
      </c>
      <c r="AJ399" s="2">
        <v>1</v>
      </c>
      <c r="AK399" s="3">
        <v>2</v>
      </c>
      <c r="AL399" s="2">
        <v>1</v>
      </c>
      <c r="AM399" s="2">
        <v>1</v>
      </c>
      <c r="AN399" s="3">
        <v>1</v>
      </c>
      <c r="AO399" s="2">
        <v>1</v>
      </c>
      <c r="AP399" s="4" t="str">
        <f>IF(Table1[[#This Row],[Competence2]]="Empty","1-6","1-3")</f>
        <v>1-3</v>
      </c>
      <c r="AQ399" s="4" t="str">
        <f>IF(Table1[[#This Row],[Competence2]]="Empty","","4-6")</f>
        <v>4-6</v>
      </c>
      <c r="AR399" t="s">
        <v>1437</v>
      </c>
      <c r="AS399" t="s">
        <v>34</v>
      </c>
      <c r="AT399" s="5" t="s">
        <v>1915</v>
      </c>
      <c r="AU399" s="5">
        <v>737</v>
      </c>
      <c r="AV399" s="5" t="s">
        <v>1839</v>
      </c>
      <c r="AW399" s="5"/>
      <c r="AX399" s="5" t="e">
        <f>VLOOKUP(Table1[[#This Row],[Name]],Table3[],1,FALSE)</f>
        <v>#N/A</v>
      </c>
      <c r="AY399" s="5"/>
    </row>
    <row r="400" spans="1:51" hidden="1" x14ac:dyDescent="0.2">
      <c r="A400" s="7" t="s">
        <v>34</v>
      </c>
      <c r="B400" s="1" t="s">
        <v>33</v>
      </c>
      <c r="C400" t="s">
        <v>23</v>
      </c>
      <c r="D400">
        <v>38</v>
      </c>
      <c r="E400">
        <v>10</v>
      </c>
      <c r="F400">
        <v>7</v>
      </c>
      <c r="G400">
        <v>9</v>
      </c>
      <c r="H400">
        <v>14</v>
      </c>
      <c r="I400">
        <v>7</v>
      </c>
      <c r="J400">
        <v>0</v>
      </c>
      <c r="K400" t="s">
        <v>600</v>
      </c>
      <c r="L400" t="str">
        <f>VLOOKUP(Table1[[#This Row],[Competence1]],[1]!Table3[#Data],2,FALSE)</f>
        <v>Electrik</v>
      </c>
      <c r="M400" t="str">
        <f>VLOOKUP(Table1[[#This Row],[Competence1]],[1]!Table3[#Data],3,FALSE)</f>
        <v>Special</v>
      </c>
      <c r="N400" s="1">
        <f>VLOOKUP(Table1[[#This Row],[Competence1]],[1]!Table3[#Data],4,FALSE)</f>
        <v>9</v>
      </c>
      <c r="O400">
        <f>VLOOKUP(Table1[[#This Row],[Competence1]],[1]!Table3[#Data],5,FALSE)</f>
        <v>6</v>
      </c>
      <c r="P400" s="5" t="str">
        <f>VLOOKUP(Table1[[#This Row],[Competence1]],[1]!Table3[#Data],6,FALSE)</f>
        <v>Une grosse décharge électrique tombe sur l'ennemi. Paralyse avec une precision de 1. La paralysie empeche d'attaquer sur 1-2.</v>
      </c>
      <c r="Q400" t="s">
        <v>1353</v>
      </c>
      <c r="R400" t="str">
        <f>VLOOKUP(Table1[[#This Row],[Competence2]],[1]!Table3[#Data],2,FALSE)</f>
        <v>Vol</v>
      </c>
      <c r="S400" t="str">
        <f>VLOOKUP(Table1[[#This Row],[Competence2]],[1]!Table3[#Data],3,FALSE)</f>
        <v>Special</v>
      </c>
      <c r="T400">
        <f>VLOOKUP(Table1[[#This Row],[Competence2]],[1]!Table3[#Data],4,FALSE)</f>
        <v>8</v>
      </c>
      <c r="U400">
        <f>VLOOKUP(Table1[[#This Row],[Competence2]],[1]!Table3[#Data],5,FALSE)</f>
        <v>5</v>
      </c>
      <c r="V400" s="5" t="str">
        <f>VLOOKUP(Table1[[#This Row],[Competence2]],[1]!Table3[#Data],6,FALSE)</f>
        <v>Le lanceur attaque avec une lame d'air qui fend tout. Apeure avec une precision de 2 empechant l'adversaire d'attaquer ce tour.</v>
      </c>
      <c r="W400" t="s">
        <v>619</v>
      </c>
      <c r="X400" s="3" t="s">
        <v>1336</v>
      </c>
      <c r="Y400" s="3" t="s">
        <v>1336</v>
      </c>
      <c r="Z400" s="2">
        <v>1</v>
      </c>
      <c r="AA400" s="2">
        <v>1</v>
      </c>
      <c r="AB400" s="3" t="s">
        <v>1336</v>
      </c>
      <c r="AC400" s="2">
        <v>1</v>
      </c>
      <c r="AD400" s="2">
        <v>2</v>
      </c>
      <c r="AE400" s="2">
        <v>1</v>
      </c>
      <c r="AF400" s="3">
        <v>1</v>
      </c>
      <c r="AG400" s="2">
        <v>1</v>
      </c>
      <c r="AH400" s="3" t="s">
        <v>1336</v>
      </c>
      <c r="AI400" s="2">
        <v>1</v>
      </c>
      <c r="AJ400" s="2">
        <v>1</v>
      </c>
      <c r="AK400" s="3">
        <v>2</v>
      </c>
      <c r="AL400" s="2">
        <v>1</v>
      </c>
      <c r="AM400" s="2">
        <v>1</v>
      </c>
      <c r="AN400" s="3">
        <v>1</v>
      </c>
      <c r="AO400" s="2">
        <v>1</v>
      </c>
      <c r="AP400" s="4" t="str">
        <f>IF(Table1[[#This Row],[Competence2]]="Empty","1-6","1-3")</f>
        <v>1-3</v>
      </c>
      <c r="AQ400" s="4" t="str">
        <f>IF(Table1[[#This Row],[Competence2]]="Empty","","4-6")</f>
        <v>4-6</v>
      </c>
      <c r="AR400" s="22" t="s">
        <v>2073</v>
      </c>
      <c r="AS400"/>
      <c r="AT400" s="5" t="s">
        <v>1916</v>
      </c>
      <c r="AU400" s="5">
        <v>738</v>
      </c>
      <c r="AV400" s="5" t="s">
        <v>1839</v>
      </c>
      <c r="AW400" s="5"/>
      <c r="AX400" s="5" t="e">
        <f>VLOOKUP(Table1[[#This Row],[Name]],Table3[],1,FALSE)</f>
        <v>#N/A</v>
      </c>
      <c r="AY400" s="5"/>
    </row>
    <row r="401" spans="1:51" hidden="1" x14ac:dyDescent="0.2">
      <c r="A401" s="7" t="s">
        <v>214</v>
      </c>
      <c r="B401" s="1" t="s">
        <v>146</v>
      </c>
      <c r="C401" t="s">
        <v>23</v>
      </c>
      <c r="D401">
        <v>20</v>
      </c>
      <c r="E401">
        <v>21</v>
      </c>
      <c r="F401">
        <v>4</v>
      </c>
      <c r="G401">
        <v>4</v>
      </c>
      <c r="H401">
        <v>5</v>
      </c>
      <c r="I401">
        <v>4</v>
      </c>
      <c r="J401">
        <v>3</v>
      </c>
      <c r="K401" t="s">
        <v>445</v>
      </c>
      <c r="L401" t="str">
        <f>VLOOKUP(Table1[[#This Row],[Competence1]],[1]!Table3[#Data],2,FALSE)</f>
        <v>Plante</v>
      </c>
      <c r="M401" t="str">
        <f>VLOOKUP(Table1[[#This Row],[Competence1]],[1]!Table3[#Data],3,FALSE)</f>
        <v>Special</v>
      </c>
      <c r="N401" s="1">
        <f>VLOOKUP(Table1[[#This Row],[Competence1]],[1]!Table3[#Data],4,FALSE)</f>
        <v>2</v>
      </c>
      <c r="O401">
        <f>VLOOKUP(Table1[[#This Row],[Competence1]],[1]!Table3[#Data],5,FALSE)</f>
        <v>6</v>
      </c>
      <c r="P401" s="5" t="str">
        <f>VLOOKUP(Table1[[#This Row],[Competence1]],[1]!Table3[#Data],6,FALSE)</f>
        <v>Une attaque qui convertit 50% des dégâts infligés en PV pour le lanceur.</v>
      </c>
      <c r="Q401" t="s">
        <v>1409</v>
      </c>
      <c r="R401" t="str">
        <f>VLOOKUP(Table1[[#This Row],[Competence2]],[1]!Table3[#Data],2,FALSE)</f>
        <v>Fee</v>
      </c>
      <c r="S401" t="str">
        <f>VLOOKUP(Table1[[#This Row],[Competence2]],[1]!Table3[#Data],3,FALSE)</f>
        <v>Special</v>
      </c>
      <c r="T401">
        <f>VLOOKUP(Table1[[#This Row],[Competence2]],[1]!Table3[#Data],4,FALSE)</f>
        <v>4</v>
      </c>
      <c r="U401">
        <f>VLOOKUP(Table1[[#This Row],[Competence2]],[1]!Table3[#Data],5,FALSE)</f>
        <v>6</v>
      </c>
      <c r="V401" s="5" t="str">
        <f>VLOOKUP(Table1[[#This Row],[Competence2]],[1]!Table3[#Data],6,FALSE)</f>
        <v>Déchaîne un vent magique qui cingle l'ennemi.</v>
      </c>
      <c r="W401" t="s">
        <v>788</v>
      </c>
      <c r="X401" s="2">
        <v>2</v>
      </c>
      <c r="Y401" s="3" t="s">
        <v>1337</v>
      </c>
      <c r="Z401" s="2">
        <v>0</v>
      </c>
      <c r="AA401" s="3">
        <v>1</v>
      </c>
      <c r="AB401" s="3">
        <v>1</v>
      </c>
      <c r="AC401" s="2">
        <v>1</v>
      </c>
      <c r="AD401" s="2">
        <v>2</v>
      </c>
      <c r="AE401" s="2">
        <v>1</v>
      </c>
      <c r="AF401" s="3" t="s">
        <v>1336</v>
      </c>
      <c r="AG401" s="2">
        <v>1</v>
      </c>
      <c r="AH401" s="3" t="s">
        <v>1336</v>
      </c>
      <c r="AI401" s="2">
        <v>2</v>
      </c>
      <c r="AJ401" s="2">
        <v>1</v>
      </c>
      <c r="AK401" s="2">
        <v>2</v>
      </c>
      <c r="AL401" s="3" t="s">
        <v>1336</v>
      </c>
      <c r="AM401" s="2">
        <v>1</v>
      </c>
      <c r="AN401" s="3" t="s">
        <v>1336</v>
      </c>
      <c r="AO401" s="2">
        <v>2</v>
      </c>
      <c r="AP401" s="4" t="str">
        <f>IF(Table1[[#This Row],[Competence2]]="Empty","1-6","1-3")</f>
        <v>1-3</v>
      </c>
      <c r="AQ401" s="4" t="str">
        <f>IF(Table1[[#This Row],[Competence2]]="Empty","","4-6")</f>
        <v>4-6</v>
      </c>
      <c r="AR401" s="22" t="s">
        <v>2073</v>
      </c>
      <c r="AS401" t="s">
        <v>215</v>
      </c>
      <c r="AT401" s="5" t="s">
        <v>1917</v>
      </c>
      <c r="AU401" s="5">
        <v>742</v>
      </c>
      <c r="AV401" s="5" t="s">
        <v>1918</v>
      </c>
      <c r="AW401" s="5"/>
      <c r="AX401" s="5" t="e">
        <f>VLOOKUP(Table1[[#This Row],[Name]],Table3[],1,FALSE)</f>
        <v>#N/A</v>
      </c>
      <c r="AY401" s="5"/>
    </row>
    <row r="402" spans="1:51" hidden="1" x14ac:dyDescent="0.2">
      <c r="A402" s="7" t="s">
        <v>215</v>
      </c>
      <c r="B402" s="1" t="s">
        <v>146</v>
      </c>
      <c r="C402" t="s">
        <v>23</v>
      </c>
      <c r="D402">
        <v>30</v>
      </c>
      <c r="E402">
        <v>31</v>
      </c>
      <c r="F402">
        <v>5</v>
      </c>
      <c r="G402">
        <v>6</v>
      </c>
      <c r="H402">
        <v>9</v>
      </c>
      <c r="I402">
        <v>7</v>
      </c>
      <c r="J402">
        <v>1</v>
      </c>
      <c r="K402" t="s">
        <v>451</v>
      </c>
      <c r="L402" t="str">
        <f>VLOOKUP(Table1[[#This Row],[Competence1]],[1]!Table3[#Data],2,FALSE)</f>
        <v>Insecte</v>
      </c>
      <c r="M402" t="str">
        <f>VLOOKUP(Table1[[#This Row],[Competence1]],[1]!Table3[#Data],3,FALSE)</f>
        <v>Special</v>
      </c>
      <c r="N402" s="1">
        <f>VLOOKUP(Table1[[#This Row],[Competence1]],[1]!Table3[#Data],4,FALSE)</f>
        <v>9</v>
      </c>
      <c r="O402">
        <f>VLOOKUP(Table1[[#This Row],[Competence1]],[1]!Table3[#Data],5,FALSE)</f>
        <v>6</v>
      </c>
      <c r="P402" s="5" t="str">
        <f>VLOOKUP(Table1[[#This Row],[Competence1]],[1]!Table3[#Data],6,FALSE)</f>
        <v>Utilisé sur l'ennemi, envoie une boule explosive qui fait des dégâts ; sur un allié, donne du bon pollen nutritif qui fait récupérer des PV.</v>
      </c>
      <c r="Q402" t="s">
        <v>445</v>
      </c>
      <c r="R402" t="str">
        <f>VLOOKUP(Table1[[#This Row],[Competence2]],[1]!Table3[#Data],2,FALSE)</f>
        <v>Plante</v>
      </c>
      <c r="S402" t="str">
        <f>VLOOKUP(Table1[[#This Row],[Competence2]],[1]!Table3[#Data],3,FALSE)</f>
        <v>Special</v>
      </c>
      <c r="T402">
        <f>VLOOKUP(Table1[[#This Row],[Competence2]],[1]!Table3[#Data],4,FALSE)</f>
        <v>2</v>
      </c>
      <c r="U402">
        <f>VLOOKUP(Table1[[#This Row],[Competence2]],[1]!Table3[#Data],5,FALSE)</f>
        <v>6</v>
      </c>
      <c r="V402" s="5" t="str">
        <f>VLOOKUP(Table1[[#This Row],[Competence2]],[1]!Table3[#Data],6,FALSE)</f>
        <v>Une attaque qui convertit 50% des dégâts infligés en PV pour le lanceur.</v>
      </c>
      <c r="W402" t="s">
        <v>789</v>
      </c>
      <c r="X402" s="2">
        <v>2</v>
      </c>
      <c r="Y402" s="3" t="s">
        <v>1337</v>
      </c>
      <c r="Z402" s="2">
        <v>0</v>
      </c>
      <c r="AA402" s="3">
        <v>1</v>
      </c>
      <c r="AB402" s="3">
        <v>1</v>
      </c>
      <c r="AC402" s="2">
        <v>1</v>
      </c>
      <c r="AD402" s="2">
        <v>2</v>
      </c>
      <c r="AE402" s="2">
        <v>1</v>
      </c>
      <c r="AF402" s="3" t="s">
        <v>1336</v>
      </c>
      <c r="AG402" s="2">
        <v>1</v>
      </c>
      <c r="AH402" s="3" t="s">
        <v>1336</v>
      </c>
      <c r="AI402" s="2">
        <v>2</v>
      </c>
      <c r="AJ402" s="2">
        <v>1</v>
      </c>
      <c r="AK402" s="2">
        <v>2</v>
      </c>
      <c r="AL402" s="3" t="s">
        <v>1336</v>
      </c>
      <c r="AM402" s="2">
        <v>1</v>
      </c>
      <c r="AN402" s="3" t="s">
        <v>1336</v>
      </c>
      <c r="AO402" s="2">
        <v>2</v>
      </c>
      <c r="AP402" s="4" t="str">
        <f>IF(Table1[[#This Row],[Competence2]]="Empty","1-6","1-3")</f>
        <v>1-3</v>
      </c>
      <c r="AQ402" s="4" t="str">
        <f>IF(Table1[[#This Row],[Competence2]]="Empty","","4-6")</f>
        <v>4-6</v>
      </c>
      <c r="AR402" s="22" t="s">
        <v>2073</v>
      </c>
      <c r="AS402"/>
      <c r="AT402" s="5" t="s">
        <v>1919</v>
      </c>
      <c r="AU402" s="5">
        <v>743</v>
      </c>
      <c r="AV402" s="5" t="s">
        <v>1918</v>
      </c>
      <c r="AW402" s="5"/>
      <c r="AX402" s="5" t="e">
        <f>VLOOKUP(Table1[[#This Row],[Name]],Table3[],1,FALSE)</f>
        <v>#N/A</v>
      </c>
      <c r="AY402" s="5"/>
    </row>
    <row r="403" spans="1:51" hidden="1" x14ac:dyDescent="0.2">
      <c r="A403" s="7" t="s">
        <v>181</v>
      </c>
      <c r="B403" s="1" t="s">
        <v>19</v>
      </c>
      <c r="C403" t="s">
        <v>19</v>
      </c>
      <c r="D403">
        <v>22</v>
      </c>
      <c r="E403">
        <v>10</v>
      </c>
      <c r="F403">
        <v>2</v>
      </c>
      <c r="G403">
        <v>2</v>
      </c>
      <c r="H403">
        <v>2</v>
      </c>
      <c r="I403">
        <v>2</v>
      </c>
      <c r="J403">
        <v>1</v>
      </c>
      <c r="K403" t="s">
        <v>1081</v>
      </c>
      <c r="L403" t="str">
        <f>VLOOKUP(Table1[[#This Row],[Competence1]],[1]!Table3[#Data],2,FALSE)</f>
        <v>Eau</v>
      </c>
      <c r="M403" t="str">
        <f>VLOOKUP(Table1[[#This Row],[Competence1]],[1]!Table3[#Data],3,FALSE)</f>
        <v>Special</v>
      </c>
      <c r="N403" s="1">
        <f>VLOOKUP(Table1[[#This Row],[Competence1]],[1]!Table3[#Data],4,FALSE)</f>
        <v>4</v>
      </c>
      <c r="O403">
        <f>VLOOKUP(Table1[[#This Row],[Competence1]],[1]!Table3[#Data],5,FALSE)</f>
        <v>6</v>
      </c>
      <c r="P403" s="5" t="str">
        <f>VLOOKUP(Table1[[#This Row],[Competence1]],[1]!Table3[#Data],6,FALSE)</f>
        <v>De l'eau est projetée avec force sur l'ennemi.</v>
      </c>
      <c r="Q403" t="s">
        <v>542</v>
      </c>
      <c r="R403" t="str">
        <f>VLOOKUP(Table1[[#This Row],[Competence2]],[1]!Table3[#Data],2,FALSE)</f>
        <v>Normal</v>
      </c>
      <c r="S403" t="str">
        <f>VLOOKUP(Table1[[#This Row],[Competence2]],[1]!Table3[#Data],3,FALSE)</f>
        <v>Statut</v>
      </c>
      <c r="T403">
        <f>VLOOKUP(Table1[[#This Row],[Competence2]],[1]!Table3[#Data],4,FALSE)</f>
        <v>0</v>
      </c>
      <c r="U403">
        <f>VLOOKUP(Table1[[#This Row],[Competence2]],[1]!Table3[#Data],5,FALSE)</f>
        <v>6</v>
      </c>
      <c r="V403" s="5" t="str">
        <f>VLOOKUP(Table1[[#This Row],[Competence2]],[1]!Table3[#Data],6,FALSE)</f>
        <v>Le lanceur pousse un cri tout mimi pour tromper la vigilance de l'ennemi et baisser son Attaque de 1 niveau.</v>
      </c>
      <c r="W403" t="s">
        <v>756</v>
      </c>
      <c r="X403" s="3" t="s">
        <v>1336</v>
      </c>
      <c r="Y403" s="2">
        <v>1</v>
      </c>
      <c r="Z403" s="2">
        <v>1</v>
      </c>
      <c r="AA403" s="3" t="s">
        <v>1336</v>
      </c>
      <c r="AB403" s="3">
        <v>2</v>
      </c>
      <c r="AC403" s="2">
        <v>1</v>
      </c>
      <c r="AD403" s="3" t="s">
        <v>1336</v>
      </c>
      <c r="AE403" s="3" t="s">
        <v>1336</v>
      </c>
      <c r="AF403" s="2">
        <v>1</v>
      </c>
      <c r="AG403" s="2">
        <v>1</v>
      </c>
      <c r="AH403" s="3">
        <v>2</v>
      </c>
      <c r="AI403" s="2">
        <v>1</v>
      </c>
      <c r="AJ403" s="2">
        <v>1</v>
      </c>
      <c r="AK403" s="2">
        <v>1</v>
      </c>
      <c r="AL403" s="3">
        <v>1</v>
      </c>
      <c r="AM403" s="2">
        <v>1</v>
      </c>
      <c r="AN403" s="2">
        <v>1</v>
      </c>
      <c r="AO403" s="2">
        <v>1</v>
      </c>
      <c r="AP403" s="4" t="str">
        <f>IF(Table1[[#This Row],[Competence2]]="Empty","1-6","1-3")</f>
        <v>1-3</v>
      </c>
      <c r="AQ403" s="4" t="str">
        <f>IF(Table1[[#This Row],[Competence2]]="Empty","","4-6")</f>
        <v>4-6</v>
      </c>
      <c r="AR403" s="22" t="s">
        <v>2073</v>
      </c>
      <c r="AS403" t="s">
        <v>333</v>
      </c>
      <c r="AT403" s="5" t="s">
        <v>1920</v>
      </c>
      <c r="AU403" s="5">
        <v>746</v>
      </c>
      <c r="AV403" s="5" t="s">
        <v>1003</v>
      </c>
      <c r="AW403" s="5"/>
      <c r="AX403" s="5" t="e">
        <f>VLOOKUP(Table1[[#This Row],[Name]],Table3[],1,FALSE)</f>
        <v>#N/A</v>
      </c>
      <c r="AY403" s="5"/>
    </row>
    <row r="404" spans="1:51" hidden="1" x14ac:dyDescent="0.2">
      <c r="A404" s="7" t="s">
        <v>333</v>
      </c>
      <c r="B404" s="1" t="s">
        <v>19</v>
      </c>
      <c r="C404" t="s">
        <v>77</v>
      </c>
      <c r="D404">
        <v>25</v>
      </c>
      <c r="E404">
        <v>11</v>
      </c>
      <c r="F404">
        <v>5</v>
      </c>
      <c r="G404">
        <v>6</v>
      </c>
      <c r="H404">
        <v>4</v>
      </c>
      <c r="I404">
        <v>5</v>
      </c>
      <c r="J404">
        <v>3</v>
      </c>
      <c r="K404" t="s">
        <v>474</v>
      </c>
      <c r="L404" t="str">
        <f>VLOOKUP(Table1[[#This Row],[Competence1]],[1]!Table3[#Data],2,FALSE)</f>
        <v>Poison</v>
      </c>
      <c r="M404" t="str">
        <f>VLOOKUP(Table1[[#This Row],[Competence1]],[1]!Table3[#Data],3,FALSE)</f>
        <v>Physique</v>
      </c>
      <c r="N404" s="1">
        <f>VLOOKUP(Table1[[#This Row],[Competence1]],[1]!Table3[#Data],4,FALSE)</f>
        <v>2</v>
      </c>
      <c r="O404">
        <f>VLOOKUP(Table1[[#This Row],[Competence1]],[1]!Table3[#Data],5,FALSE)</f>
        <v>6</v>
      </c>
      <c r="P404" s="5" t="str">
        <f>VLOOKUP(Table1[[#This Row],[Competence1]],[1]!Table3[#Data],6,FALSE)</f>
        <v>Un dard toxique qui transperce l'ennemi. Empoisonne avec une precision de 2. Le poison fait perdre 6 PV chaque tour</v>
      </c>
      <c r="Q404" t="s">
        <v>527</v>
      </c>
      <c r="R404" t="str">
        <f>VLOOKUP(Table1[[#This Row],[Competence2]],[1]!Table3[#Data],2,FALSE)</f>
        <v>Vol</v>
      </c>
      <c r="S404" t="str">
        <f>VLOOKUP(Table1[[#This Row],[Competence2]],[1]!Table3[#Data],3,FALSE)</f>
        <v>Physique</v>
      </c>
      <c r="T404">
        <f>VLOOKUP(Table1[[#This Row],[Competence2]],[1]!Table3[#Data],4,FALSE)</f>
        <v>4</v>
      </c>
      <c r="U404">
        <f>VLOOKUP(Table1[[#This Row],[Competence2]],[1]!Table3[#Data],5,FALSE)</f>
        <v>6</v>
      </c>
      <c r="V404" s="5" t="str">
        <f>VLOOKUP(Table1[[#This Row],[Competence2]],[1]!Table3[#Data],6,FALSE)</f>
        <v>Frappe l'ennemi d'un bec pointu ou d'une corne pour infliger des dégâts.</v>
      </c>
      <c r="W404" t="s">
        <v>907</v>
      </c>
      <c r="X404" s="3" t="s">
        <v>1336</v>
      </c>
      <c r="Y404" s="3" t="s">
        <v>1336</v>
      </c>
      <c r="Z404" s="2">
        <v>1</v>
      </c>
      <c r="AA404" s="3" t="s">
        <v>1336</v>
      </c>
      <c r="AB404" s="2">
        <v>2</v>
      </c>
      <c r="AC404" s="3" t="s">
        <v>1336</v>
      </c>
      <c r="AD404" s="3" t="s">
        <v>1336</v>
      </c>
      <c r="AE404" s="3" t="s">
        <v>1336</v>
      </c>
      <c r="AF404" s="3" t="s">
        <v>1336</v>
      </c>
      <c r="AG404" s="2">
        <v>1</v>
      </c>
      <c r="AH404" s="2">
        <v>1</v>
      </c>
      <c r="AI404" s="3" t="s">
        <v>1336</v>
      </c>
      <c r="AJ404" s="3">
        <v>2</v>
      </c>
      <c r="AK404" s="3">
        <v>1</v>
      </c>
      <c r="AL404" s="2">
        <v>2</v>
      </c>
      <c r="AM404" s="2">
        <v>1</v>
      </c>
      <c r="AN404" s="3">
        <v>1</v>
      </c>
      <c r="AO404" s="2">
        <v>1</v>
      </c>
      <c r="AP404" s="4" t="str">
        <f>IF(Table1[[#This Row],[Competence2]]="Empty","1-6","1-3")</f>
        <v>1-3</v>
      </c>
      <c r="AQ404" s="4" t="str">
        <f>IF(Table1[[#This Row],[Competence2]]="Empty","","4-6")</f>
        <v>4-6</v>
      </c>
      <c r="AR404" s="22" t="s">
        <v>2073</v>
      </c>
      <c r="AS404" t="s">
        <v>334</v>
      </c>
      <c r="AT404" s="5" t="s">
        <v>1921</v>
      </c>
      <c r="AU404" s="5">
        <v>747</v>
      </c>
      <c r="AV404" s="5" t="s">
        <v>1056</v>
      </c>
      <c r="AW404" s="5"/>
      <c r="AX404" s="5" t="e">
        <f>VLOOKUP(Table1[[#This Row],[Name]],Table3[],1,FALSE)</f>
        <v>#N/A</v>
      </c>
      <c r="AY404" s="5"/>
    </row>
    <row r="405" spans="1:51" hidden="1" x14ac:dyDescent="0.2">
      <c r="A405" s="7" t="s">
        <v>334</v>
      </c>
      <c r="B405" s="1" t="s">
        <v>19</v>
      </c>
      <c r="C405" t="s">
        <v>77</v>
      </c>
      <c r="D405">
        <v>25</v>
      </c>
      <c r="E405">
        <v>8</v>
      </c>
      <c r="F405">
        <v>6</v>
      </c>
      <c r="G405">
        <v>15</v>
      </c>
      <c r="H405">
        <v>5</v>
      </c>
      <c r="I405">
        <v>14</v>
      </c>
      <c r="J405">
        <v>1</v>
      </c>
      <c r="K405" t="s">
        <v>1096</v>
      </c>
      <c r="L405" t="e">
        <f>VLOOKUP(Table1[[#This Row],[Competence1]],[1]!Table3[#Data],2,FALSE)</f>
        <v>#N/A</v>
      </c>
      <c r="M405" t="e">
        <f>VLOOKUP(Table1[[#This Row],[Competence1]],[1]!Table3[#Data],3,FALSE)</f>
        <v>#N/A</v>
      </c>
      <c r="N405" s="1" t="e">
        <f>VLOOKUP(Table1[[#This Row],[Competence1]],[1]!Table3[#Data],4,FALSE)</f>
        <v>#N/A</v>
      </c>
      <c r="O405" t="e">
        <f>VLOOKUP(Table1[[#This Row],[Competence1]],[1]!Table3[#Data],5,FALSE)</f>
        <v>#N/A</v>
      </c>
      <c r="P405" s="5" t="e">
        <f>VLOOKUP(Table1[[#This Row],[Competence1]],[1]!Table3[#Data],6,FALSE)</f>
        <v>#N/A</v>
      </c>
      <c r="Q405" t="s">
        <v>474</v>
      </c>
      <c r="R405" t="str">
        <f>VLOOKUP(Table1[[#This Row],[Competence2]],[1]!Table3[#Data],2,FALSE)</f>
        <v>Poison</v>
      </c>
      <c r="S405" t="str">
        <f>VLOOKUP(Table1[[#This Row],[Competence2]],[1]!Table3[#Data],3,FALSE)</f>
        <v>Physique</v>
      </c>
      <c r="T405">
        <f>VLOOKUP(Table1[[#This Row],[Competence2]],[1]!Table3[#Data],4,FALSE)</f>
        <v>2</v>
      </c>
      <c r="U405">
        <f>VLOOKUP(Table1[[#This Row],[Competence2]],[1]!Table3[#Data],5,FALSE)</f>
        <v>6</v>
      </c>
      <c r="V405" s="5" t="str">
        <f>VLOOKUP(Table1[[#This Row],[Competence2]],[1]!Table3[#Data],6,FALSE)</f>
        <v>Un dard toxique qui transperce l'ennemi. Empoisonne avec une precision de 2. Le poison fait perdre 6 PV chaque tour</v>
      </c>
      <c r="W405" t="s">
        <v>908</v>
      </c>
      <c r="X405" s="3" t="s">
        <v>1336</v>
      </c>
      <c r="Y405" s="3" t="s">
        <v>1336</v>
      </c>
      <c r="Z405" s="2">
        <v>1</v>
      </c>
      <c r="AA405" s="3" t="s">
        <v>1336</v>
      </c>
      <c r="AB405" s="3">
        <v>2</v>
      </c>
      <c r="AC405" s="3" t="s">
        <v>1336</v>
      </c>
      <c r="AD405" s="3" t="s">
        <v>1336</v>
      </c>
      <c r="AE405" s="3" t="s">
        <v>1336</v>
      </c>
      <c r="AF405" s="3" t="s">
        <v>1336</v>
      </c>
      <c r="AG405" s="2">
        <v>1</v>
      </c>
      <c r="AH405" s="2">
        <v>1</v>
      </c>
      <c r="AI405" s="3" t="s">
        <v>1336</v>
      </c>
      <c r="AJ405" s="2">
        <v>2</v>
      </c>
      <c r="AK405" s="3">
        <v>1</v>
      </c>
      <c r="AL405" s="2">
        <v>2</v>
      </c>
      <c r="AM405" s="3">
        <v>1</v>
      </c>
      <c r="AN405" s="3">
        <v>1</v>
      </c>
      <c r="AO405" s="3">
        <v>1</v>
      </c>
      <c r="AP405" s="4" t="str">
        <f>IF(Table1[[#This Row],[Competence2]]="Empty","1-6","1-3")</f>
        <v>1-3</v>
      </c>
      <c r="AQ405" s="4" t="str">
        <f>IF(Table1[[#This Row],[Competence2]]="Empty","","4-6")</f>
        <v>4-6</v>
      </c>
      <c r="AR405" s="22" t="s">
        <v>2073</v>
      </c>
      <c r="AS405" s="5" t="s">
        <v>108</v>
      </c>
      <c r="AT405" s="5" t="s">
        <v>1922</v>
      </c>
      <c r="AU405" s="5">
        <v>748</v>
      </c>
      <c r="AV405" s="5" t="s">
        <v>1056</v>
      </c>
      <c r="AW405" s="5"/>
      <c r="AX405" s="5" t="e">
        <f>VLOOKUP(Table1[[#This Row],[Name]],Table3[],1,FALSE)</f>
        <v>#N/A</v>
      </c>
      <c r="AY405" s="5"/>
    </row>
    <row r="406" spans="1:51" hidden="1" x14ac:dyDescent="0.2">
      <c r="A406" s="7" t="s">
        <v>108</v>
      </c>
      <c r="B406" s="1" t="s">
        <v>70</v>
      </c>
      <c r="C406" t="s">
        <v>70</v>
      </c>
      <c r="D406">
        <v>35</v>
      </c>
      <c r="E406">
        <v>11</v>
      </c>
      <c r="F406">
        <v>10</v>
      </c>
      <c r="G406">
        <v>7</v>
      </c>
      <c r="H406">
        <v>4</v>
      </c>
      <c r="I406">
        <v>5</v>
      </c>
      <c r="J406">
        <v>3</v>
      </c>
      <c r="K406" t="s">
        <v>1355</v>
      </c>
      <c r="L406" t="str">
        <f>VLOOKUP(Table1[[#This Row],[Competence1]],[1]!Table3[#Data],2,FALSE)</f>
        <v>Sol</v>
      </c>
      <c r="M406" t="str">
        <f>VLOOKUP(Table1[[#This Row],[Competence1]],[1]!Table3[#Data],3,FALSE)</f>
        <v>Special</v>
      </c>
      <c r="N406" s="1">
        <f>VLOOKUP(Table1[[#This Row],[Competence1]],[1]!Table3[#Data],4,FALSE)</f>
        <v>2</v>
      </c>
      <c r="O406">
        <f>VLOOKUP(Table1[[#This Row],[Competence1]],[1]!Table3[#Data],5,FALSE)</f>
        <v>6</v>
      </c>
      <c r="P406" s="5" t="str">
        <f>VLOOKUP(Table1[[#This Row],[Competence1]],[1]!Table3[#Data],6,FALSE)</f>
        <v>Le lanceur envoie de la boue au visage de l'ennemi pour infliger des dégâts et baisser sa Précision de 1</v>
      </c>
      <c r="Q406" t="s">
        <v>465</v>
      </c>
      <c r="R406" t="str">
        <f>VLOOKUP(Table1[[#This Row],[Competence2]],[1]!Table3[#Data],2,FALSE)</f>
        <v>Sol</v>
      </c>
      <c r="S406" t="str">
        <f>VLOOKUP(Table1[[#This Row],[Competence2]],[1]!Table3[#Data],3,FALSE)</f>
        <v>Statut</v>
      </c>
      <c r="T406">
        <f>VLOOKUP(Table1[[#This Row],[Competence2]],[1]!Table3[#Data],4,FALSE)</f>
        <v>0</v>
      </c>
      <c r="U406">
        <f>VLOOKUP(Table1[[#This Row],[Competence2]],[1]!Table3[#Data],5,FALSE)</f>
        <v>0</v>
      </c>
      <c r="V406" s="5" t="str">
        <f>VLOOKUP(Table1[[#This Row],[Competence2]],[1]!Table3[#Data],6,FALSE)</f>
        <v>Asperge les alentours de boue. Affaiblit la puissance des attaques de type Électrik de 50% pendant cinq tours.</v>
      </c>
      <c r="W406" t="s">
        <v>685</v>
      </c>
      <c r="X406" s="3">
        <v>1</v>
      </c>
      <c r="Y406" s="3">
        <v>1</v>
      </c>
      <c r="Z406" s="2">
        <v>1</v>
      </c>
      <c r="AA406" s="3">
        <v>2</v>
      </c>
      <c r="AB406" s="2">
        <v>0</v>
      </c>
      <c r="AC406" s="2">
        <v>1</v>
      </c>
      <c r="AD406" s="2">
        <v>1</v>
      </c>
      <c r="AE406" s="3">
        <v>2</v>
      </c>
      <c r="AF406" s="2">
        <v>1</v>
      </c>
      <c r="AG406" s="2">
        <v>1</v>
      </c>
      <c r="AH406" s="2">
        <v>2</v>
      </c>
      <c r="AI406" s="3" t="s">
        <v>1336</v>
      </c>
      <c r="AJ406" s="2">
        <v>1</v>
      </c>
      <c r="AK406" s="3" t="s">
        <v>1336</v>
      </c>
      <c r="AL406" s="3">
        <v>1</v>
      </c>
      <c r="AM406" s="2">
        <v>1</v>
      </c>
      <c r="AN406" s="2">
        <v>1</v>
      </c>
      <c r="AO406" s="2">
        <v>1</v>
      </c>
      <c r="AP406" s="4" t="str">
        <f>IF(Table1[[#This Row],[Competence2]]="Empty","1-6","1-3")</f>
        <v>1-3</v>
      </c>
      <c r="AQ406" s="4" t="str">
        <f>IF(Table1[[#This Row],[Competence2]]="Empty","","4-6")</f>
        <v>4-6</v>
      </c>
      <c r="AR406" s="22" t="s">
        <v>2073</v>
      </c>
      <c r="AS406" s="5" t="s">
        <v>109</v>
      </c>
      <c r="AT406" s="5" t="s">
        <v>1923</v>
      </c>
      <c r="AU406" s="5">
        <v>749</v>
      </c>
      <c r="AV406" s="5" t="s">
        <v>1021</v>
      </c>
      <c r="AW406" s="5"/>
      <c r="AX406" s="5" t="e">
        <f>VLOOKUP(Table1[[#This Row],[Name]],Table3[],1,FALSE)</f>
        <v>#N/A</v>
      </c>
      <c r="AY406" s="5"/>
    </row>
    <row r="407" spans="1:51" hidden="1" x14ac:dyDescent="0.2">
      <c r="A407" s="7" t="s">
        <v>109</v>
      </c>
      <c r="B407" s="1" t="s">
        <v>70</v>
      </c>
      <c r="C407" t="s">
        <v>70</v>
      </c>
      <c r="D407">
        <v>50</v>
      </c>
      <c r="E407">
        <v>8</v>
      </c>
      <c r="F407">
        <v>12</v>
      </c>
      <c r="G407">
        <v>10</v>
      </c>
      <c r="H407">
        <v>5</v>
      </c>
      <c r="I407">
        <v>8</v>
      </c>
      <c r="J407">
        <v>1</v>
      </c>
      <c r="K407" t="s">
        <v>1355</v>
      </c>
      <c r="L407" t="str">
        <f>VLOOKUP(Table1[[#This Row],[Competence1]],[1]!Table3[#Data],2,FALSE)</f>
        <v>Sol</v>
      </c>
      <c r="M407" t="str">
        <f>VLOOKUP(Table1[[#This Row],[Competence1]],[1]!Table3[#Data],3,FALSE)</f>
        <v>Special</v>
      </c>
      <c r="N407" s="1">
        <f>VLOOKUP(Table1[[#This Row],[Competence1]],[1]!Table3[#Data],4,FALSE)</f>
        <v>2</v>
      </c>
      <c r="O407">
        <f>VLOOKUP(Table1[[#This Row],[Competence1]],[1]!Table3[#Data],5,FALSE)</f>
        <v>6</v>
      </c>
      <c r="P407" s="5" t="str">
        <f>VLOOKUP(Table1[[#This Row],[Competence1]],[1]!Table3[#Data],6,FALSE)</f>
        <v>Le lanceur envoie de la boue au visage de l'ennemi pour infliger des dégâts et baisser sa Précision de 1</v>
      </c>
      <c r="Q407" t="s">
        <v>465</v>
      </c>
      <c r="R407" t="str">
        <f>VLOOKUP(Table1[[#This Row],[Competence2]],[1]!Table3[#Data],2,FALSE)</f>
        <v>Sol</v>
      </c>
      <c r="S407" t="str">
        <f>VLOOKUP(Table1[[#This Row],[Competence2]],[1]!Table3[#Data],3,FALSE)</f>
        <v>Statut</v>
      </c>
      <c r="T407">
        <f>VLOOKUP(Table1[[#This Row],[Competence2]],[1]!Table3[#Data],4,FALSE)</f>
        <v>0</v>
      </c>
      <c r="U407">
        <f>VLOOKUP(Table1[[#This Row],[Competence2]],[1]!Table3[#Data],5,FALSE)</f>
        <v>0</v>
      </c>
      <c r="V407" s="5" t="str">
        <f>VLOOKUP(Table1[[#This Row],[Competence2]],[1]!Table3[#Data],6,FALSE)</f>
        <v>Asperge les alentours de boue. Affaiblit la puissance des attaques de type Électrik de 50% pendant cinq tours.</v>
      </c>
      <c r="W407" t="s">
        <v>686</v>
      </c>
      <c r="X407" s="3">
        <v>1</v>
      </c>
      <c r="Y407" s="3">
        <v>1</v>
      </c>
      <c r="Z407" s="2">
        <v>1</v>
      </c>
      <c r="AA407" s="3">
        <v>2</v>
      </c>
      <c r="AB407" s="2">
        <v>0</v>
      </c>
      <c r="AC407" s="2">
        <v>1</v>
      </c>
      <c r="AD407" s="2">
        <v>1</v>
      </c>
      <c r="AE407" s="3">
        <v>2</v>
      </c>
      <c r="AF407" s="2">
        <v>1</v>
      </c>
      <c r="AG407" s="2">
        <v>1</v>
      </c>
      <c r="AH407" s="2">
        <v>2</v>
      </c>
      <c r="AI407" s="3" t="s">
        <v>1336</v>
      </c>
      <c r="AJ407" s="2">
        <v>1</v>
      </c>
      <c r="AK407" s="3" t="s">
        <v>1336</v>
      </c>
      <c r="AL407" s="3">
        <v>1</v>
      </c>
      <c r="AM407" s="2">
        <v>1</v>
      </c>
      <c r="AN407" s="2">
        <v>1</v>
      </c>
      <c r="AO407" s="2">
        <v>1</v>
      </c>
      <c r="AP407" s="4" t="str">
        <f>IF(Table1[[#This Row],[Competence2]]="Empty","1-6","1-3")</f>
        <v>1-3</v>
      </c>
      <c r="AQ407" s="4" t="str">
        <f>IF(Table1[[#This Row],[Competence2]]="Empty","","4-6")</f>
        <v>4-6</v>
      </c>
      <c r="AR407" s="22" t="s">
        <v>2073</v>
      </c>
      <c r="AS407" s="5" t="s">
        <v>241</v>
      </c>
      <c r="AT407" s="5" t="s">
        <v>1924</v>
      </c>
      <c r="AU407" s="5">
        <v>750</v>
      </c>
      <c r="AV407" s="5" t="s">
        <v>1021</v>
      </c>
      <c r="AW407" s="5"/>
      <c r="AX407" s="5" t="e">
        <f>VLOOKUP(Table1[[#This Row],[Name]],Table3[],1,FALSE)</f>
        <v>#N/A</v>
      </c>
      <c r="AY407" s="5"/>
    </row>
    <row r="408" spans="1:51" hidden="1" x14ac:dyDescent="0.2">
      <c r="A408" s="7" t="s">
        <v>241</v>
      </c>
      <c r="B408" s="1" t="s">
        <v>19</v>
      </c>
      <c r="C408" t="s">
        <v>23</v>
      </c>
      <c r="D408">
        <v>19</v>
      </c>
      <c r="E408">
        <v>6</v>
      </c>
      <c r="F408">
        <v>4</v>
      </c>
      <c r="G408">
        <v>5</v>
      </c>
      <c r="H408">
        <v>4</v>
      </c>
      <c r="I408">
        <v>7</v>
      </c>
      <c r="J408">
        <v>4</v>
      </c>
      <c r="K408" t="s">
        <v>462</v>
      </c>
      <c r="L408" t="str">
        <f>VLOOKUP(Table1[[#This Row],[Competence1]],[1]!Table3[#Data],2,FALSE)</f>
        <v>Eau</v>
      </c>
      <c r="M408" t="str">
        <f>VLOOKUP(Table1[[#This Row],[Competence1]],[1]!Table3[#Data],3,FALSE)</f>
        <v>Statut</v>
      </c>
      <c r="N408" s="1">
        <f>VLOOKUP(Table1[[#This Row],[Competence1]],[1]!Table3[#Data],4,FALSE)</f>
        <v>0</v>
      </c>
      <c r="O408">
        <f>VLOOKUP(Table1[[#This Row],[Competence1]],[1]!Table3[#Data],5,FALSE)</f>
        <v>0</v>
      </c>
      <c r="P408" s="5" t="str">
        <f>VLOOKUP(Table1[[#This Row],[Competence1]],[1]!Table3[#Data],6,FALSE)</f>
        <v>Asperge d'eau les alentours. Baisse la puissance des attaques de type Feu de 50% pendant cinq tours.</v>
      </c>
      <c r="Q408" t="s">
        <v>1377</v>
      </c>
      <c r="R408" t="e">
        <f>VLOOKUP(Table1[[#This Row],[Competence2]],[1]!Table3[#Data],2,FALSE)</f>
        <v>#N/A</v>
      </c>
      <c r="S408" t="e">
        <f>VLOOKUP(Table1[[#This Row],[Competence2]],[1]!Table3[#Data],3,FALSE)</f>
        <v>#N/A</v>
      </c>
      <c r="T408" t="e">
        <f>VLOOKUP(Table1[[#This Row],[Competence2]],[1]!Table3[#Data],4,FALSE)</f>
        <v>#N/A</v>
      </c>
      <c r="U408" t="e">
        <f>VLOOKUP(Table1[[#This Row],[Competence2]],[1]!Table3[#Data],5,FALSE)</f>
        <v>#N/A</v>
      </c>
      <c r="V408" s="5" t="e">
        <f>VLOOKUP(Table1[[#This Row],[Competence2]],[1]!Table3[#Data],6,FALSE)</f>
        <v>#N/A</v>
      </c>
      <c r="W408" t="s">
        <v>815</v>
      </c>
      <c r="X408" s="3" t="s">
        <v>1336</v>
      </c>
      <c r="Y408" s="3" t="s">
        <v>1336</v>
      </c>
      <c r="Z408" s="2">
        <v>1</v>
      </c>
      <c r="AA408" s="3" t="s">
        <v>1336</v>
      </c>
      <c r="AB408" s="2">
        <v>2</v>
      </c>
      <c r="AC408" s="2">
        <v>1</v>
      </c>
      <c r="AD408" s="3">
        <v>1</v>
      </c>
      <c r="AE408" s="3" t="s">
        <v>1336</v>
      </c>
      <c r="AF408" s="2">
        <v>1</v>
      </c>
      <c r="AG408" s="2">
        <v>1</v>
      </c>
      <c r="AH408" s="2">
        <v>1</v>
      </c>
      <c r="AI408" s="2">
        <v>1</v>
      </c>
      <c r="AJ408" s="2">
        <v>1</v>
      </c>
      <c r="AK408" s="2">
        <v>2</v>
      </c>
      <c r="AL408" s="3" t="s">
        <v>1336</v>
      </c>
      <c r="AM408" s="2">
        <v>1</v>
      </c>
      <c r="AN408" s="2">
        <v>1</v>
      </c>
      <c r="AO408" s="2">
        <v>2</v>
      </c>
      <c r="AP408" s="4" t="str">
        <f>IF(Table1[[#This Row],[Competence2]]="Empty","1-6","1-3")</f>
        <v>1-3</v>
      </c>
      <c r="AQ408" s="4" t="str">
        <f>IF(Table1[[#This Row],[Competence2]]="Empty","","4-6")</f>
        <v>4-6</v>
      </c>
      <c r="AR408" s="22" t="s">
        <v>2073</v>
      </c>
      <c r="AS408" s="5" t="s">
        <v>242</v>
      </c>
      <c r="AT408" s="5" t="s">
        <v>1925</v>
      </c>
      <c r="AU408" s="5">
        <v>751</v>
      </c>
      <c r="AV408" s="5" t="s">
        <v>1049</v>
      </c>
      <c r="AW408" s="5"/>
      <c r="AX408" s="5" t="e">
        <f>VLOOKUP(Table1[[#This Row],[Name]],Table3[],1,FALSE)</f>
        <v>#N/A</v>
      </c>
      <c r="AY408" s="5"/>
    </row>
    <row r="409" spans="1:51" hidden="1" x14ac:dyDescent="0.2">
      <c r="A409" s="7" t="s">
        <v>242</v>
      </c>
      <c r="B409" s="1" t="s">
        <v>19</v>
      </c>
      <c r="C409" t="s">
        <v>23</v>
      </c>
      <c r="D409">
        <v>34</v>
      </c>
      <c r="E409">
        <v>10</v>
      </c>
      <c r="F409">
        <v>7</v>
      </c>
      <c r="G409">
        <v>9</v>
      </c>
      <c r="H409">
        <v>5</v>
      </c>
      <c r="I409">
        <v>13</v>
      </c>
      <c r="J409">
        <v>2</v>
      </c>
      <c r="K409" t="s">
        <v>570</v>
      </c>
      <c r="L409" t="str">
        <f>VLOOKUP(Table1[[#This Row],[Competence1]],[1]!Table3[#Data],2,FALSE)</f>
        <v>Roche</v>
      </c>
      <c r="M409" t="str">
        <f>VLOOKUP(Table1[[#This Row],[Competence1]],[1]!Table3[#Data],3,FALSE)</f>
        <v>Statut</v>
      </c>
      <c r="N409" s="1">
        <f>VLOOKUP(Table1[[#This Row],[Competence1]],[1]!Table3[#Data],4,FALSE)</f>
        <v>0</v>
      </c>
      <c r="O409">
        <f>VLOOKUP(Table1[[#This Row],[Competence1]],[1]!Table3[#Data],5,FALSE)</f>
        <v>0</v>
      </c>
      <c r="P409" s="5" t="str">
        <f>VLOOKUP(Table1[[#This Row],[Competence1]],[1]!Table3[#Data],6,FALSE)</f>
        <v>Annule les attaques visant toute l'équipe pendant un tour.</v>
      </c>
      <c r="Q409" t="s">
        <v>1412</v>
      </c>
      <c r="R409" t="e">
        <f>VLOOKUP(Table1[[#This Row],[Competence2]],[1]!Table3[#Data],2,FALSE)</f>
        <v>#N/A</v>
      </c>
      <c r="S409" t="e">
        <f>VLOOKUP(Table1[[#This Row],[Competence2]],[1]!Table3[#Data],3,FALSE)</f>
        <v>#N/A</v>
      </c>
      <c r="T409" t="e">
        <f>VLOOKUP(Table1[[#This Row],[Competence2]],[1]!Table3[#Data],4,FALSE)</f>
        <v>#N/A</v>
      </c>
      <c r="U409" t="e">
        <f>VLOOKUP(Table1[[#This Row],[Competence2]],[1]!Table3[#Data],5,FALSE)</f>
        <v>#N/A</v>
      </c>
      <c r="V409" s="5" t="e">
        <f>VLOOKUP(Table1[[#This Row],[Competence2]],[1]!Table3[#Data],6,FALSE)</f>
        <v>#N/A</v>
      </c>
      <c r="W409" t="s">
        <v>816</v>
      </c>
      <c r="X409" s="3" t="s">
        <v>1336</v>
      </c>
      <c r="Y409" s="3" t="s">
        <v>1336</v>
      </c>
      <c r="Z409" s="2">
        <v>1</v>
      </c>
      <c r="AA409" s="3" t="s">
        <v>1336</v>
      </c>
      <c r="AB409" s="2">
        <v>2</v>
      </c>
      <c r="AC409" s="2">
        <v>1</v>
      </c>
      <c r="AD409" s="3">
        <v>1</v>
      </c>
      <c r="AE409" s="3" t="s">
        <v>1336</v>
      </c>
      <c r="AF409" s="2">
        <v>1</v>
      </c>
      <c r="AG409" s="3">
        <v>1</v>
      </c>
      <c r="AH409" s="2">
        <v>1</v>
      </c>
      <c r="AI409" s="3">
        <v>1</v>
      </c>
      <c r="AJ409" s="2">
        <v>1</v>
      </c>
      <c r="AK409" s="3">
        <v>2</v>
      </c>
      <c r="AL409" s="3" t="s">
        <v>1336</v>
      </c>
      <c r="AM409" s="2">
        <v>1</v>
      </c>
      <c r="AN409" s="2">
        <v>1</v>
      </c>
      <c r="AO409" s="3">
        <v>2</v>
      </c>
      <c r="AP409" s="4" t="str">
        <f>IF(Table1[[#This Row],[Competence2]]="Empty","1-6","1-3")</f>
        <v>1-3</v>
      </c>
      <c r="AQ409" s="4" t="str">
        <f>IF(Table1[[#This Row],[Competence2]]="Empty","","4-6")</f>
        <v>4-6</v>
      </c>
      <c r="AR409" s="22" t="s">
        <v>2073</v>
      </c>
      <c r="AS409" s="5" t="e">
        <v>#N/A</v>
      </c>
      <c r="AT409" s="5" t="s">
        <v>1926</v>
      </c>
      <c r="AU409" s="5">
        <v>752</v>
      </c>
      <c r="AV409" s="5" t="s">
        <v>1049</v>
      </c>
      <c r="AW409" s="5"/>
      <c r="AX409" s="5" t="e">
        <f>VLOOKUP(Table1[[#This Row],[Name]],Table3[],1,FALSE)</f>
        <v>#N/A</v>
      </c>
      <c r="AY409" s="5"/>
    </row>
    <row r="410" spans="1:51" hidden="1" x14ac:dyDescent="0.2">
      <c r="A410" s="7" t="s">
        <v>366</v>
      </c>
      <c r="B410" s="1" t="s">
        <v>146</v>
      </c>
      <c r="C410" t="s">
        <v>11</v>
      </c>
      <c r="D410">
        <v>20</v>
      </c>
      <c r="E410">
        <v>3</v>
      </c>
      <c r="F410">
        <v>3</v>
      </c>
      <c r="G410">
        <v>5</v>
      </c>
      <c r="H410">
        <v>6</v>
      </c>
      <c r="I410">
        <v>7</v>
      </c>
      <c r="J410">
        <v>3</v>
      </c>
      <c r="K410" t="s">
        <v>445</v>
      </c>
      <c r="L410" t="str">
        <f>VLOOKUP(Table1[[#This Row],[Competence1]],[1]!Table3[#Data],2,FALSE)</f>
        <v>Plante</v>
      </c>
      <c r="M410" t="str">
        <f>VLOOKUP(Table1[[#This Row],[Competence1]],[1]!Table3[#Data],3,FALSE)</f>
        <v>Special</v>
      </c>
      <c r="N410" s="1">
        <f>VLOOKUP(Table1[[#This Row],[Competence1]],[1]!Table3[#Data],4,FALSE)</f>
        <v>2</v>
      </c>
      <c r="O410">
        <f>VLOOKUP(Table1[[#This Row],[Competence1]],[1]!Table3[#Data],5,FALSE)</f>
        <v>6</v>
      </c>
      <c r="P410" s="5" t="str">
        <f>VLOOKUP(Table1[[#This Row],[Competence1]],[1]!Table3[#Data],6,FALSE)</f>
        <v>Une attaque qui convertit 50% des dégâts infligés en PV pour le lanceur.</v>
      </c>
      <c r="Q410" t="s">
        <v>1372</v>
      </c>
      <c r="R410" t="str">
        <f>VLOOKUP(Table1[[#This Row],[Competence2]],[1]!Table3[#Data],2,FALSE)</f>
        <v>Spectre</v>
      </c>
      <c r="S410" t="str">
        <f>VLOOKUP(Table1[[#This Row],[Competence2]],[1]!Table3[#Data],3,FALSE)</f>
        <v>Physique</v>
      </c>
      <c r="T410">
        <f>VLOOKUP(Table1[[#This Row],[Competence2]],[1]!Table3[#Data],4,FALSE)</f>
        <v>3</v>
      </c>
      <c r="U410">
        <f>VLOOKUP(Table1[[#This Row],[Competence2]],[1]!Table3[#Data],5,FALSE)</f>
        <v>6</v>
      </c>
      <c r="V410" s="5" t="str">
        <f>VLOOKUP(Table1[[#This Row],[Competence2]],[1]!Table3[#Data],6,FALSE)</f>
        <v>Le lanceur attaque l'ennemi en poussant un cri terrifiant. Apeure avec une precision de 2 empechant l'adversaire d'attaquer ce tour.</v>
      </c>
      <c r="W410" t="s">
        <v>940</v>
      </c>
      <c r="X410" s="2">
        <v>2</v>
      </c>
      <c r="Y410" s="3" t="s">
        <v>1336</v>
      </c>
      <c r="Z410" s="2">
        <v>0</v>
      </c>
      <c r="AA410" s="3" t="s">
        <v>1336</v>
      </c>
      <c r="AB410" s="3" t="s">
        <v>1336</v>
      </c>
      <c r="AC410" s="2">
        <v>1</v>
      </c>
      <c r="AD410" s="3">
        <v>2</v>
      </c>
      <c r="AE410" s="2">
        <v>2</v>
      </c>
      <c r="AF410" s="2">
        <v>1</v>
      </c>
      <c r="AG410" s="3">
        <v>1</v>
      </c>
      <c r="AH410" s="3" t="s">
        <v>1336</v>
      </c>
      <c r="AI410" s="3">
        <v>4</v>
      </c>
      <c r="AJ410" s="2">
        <v>1</v>
      </c>
      <c r="AK410" s="2">
        <v>1</v>
      </c>
      <c r="AL410" s="3" t="s">
        <v>1336</v>
      </c>
      <c r="AM410" s="3">
        <v>1</v>
      </c>
      <c r="AN410" s="3" t="s">
        <v>1336</v>
      </c>
      <c r="AO410" s="3">
        <v>2</v>
      </c>
      <c r="AP410" s="4" t="str">
        <f>IF(Table1[[#This Row],[Competence2]]="Empty","1-6","1-3")</f>
        <v>1-3</v>
      </c>
      <c r="AQ410" s="4" t="str">
        <f>IF(Table1[[#This Row],[Competence2]]="Empty","","4-6")</f>
        <v>4-6</v>
      </c>
      <c r="AR410" s="22" t="s">
        <v>2073</v>
      </c>
      <c r="AS410" t="s">
        <v>367</v>
      </c>
      <c r="AT410" s="5" t="s">
        <v>1927</v>
      </c>
      <c r="AU410" s="5">
        <v>755</v>
      </c>
      <c r="AV410" s="5" t="s">
        <v>1797</v>
      </c>
      <c r="AW410" s="5"/>
      <c r="AX410" s="5" t="e">
        <f>VLOOKUP(Table1[[#This Row],[Name]],Table3[],1,FALSE)</f>
        <v>#N/A</v>
      </c>
      <c r="AY410" s="5"/>
    </row>
    <row r="411" spans="1:51" hidden="1" x14ac:dyDescent="0.2">
      <c r="A411" s="7" t="s">
        <v>367</v>
      </c>
      <c r="B411" s="1" t="s">
        <v>146</v>
      </c>
      <c r="C411" t="s">
        <v>11</v>
      </c>
      <c r="D411">
        <v>30</v>
      </c>
      <c r="E411">
        <v>7</v>
      </c>
      <c r="F411">
        <v>4</v>
      </c>
      <c r="G411">
        <v>8</v>
      </c>
      <c r="H411">
        <v>9</v>
      </c>
      <c r="I411">
        <v>10</v>
      </c>
      <c r="J411">
        <v>1</v>
      </c>
      <c r="K411" t="s">
        <v>445</v>
      </c>
      <c r="L411" t="str">
        <f>VLOOKUP(Table1[[#This Row],[Competence1]],[1]!Table3[#Data],2,FALSE)</f>
        <v>Plante</v>
      </c>
      <c r="M411" t="str">
        <f>VLOOKUP(Table1[[#This Row],[Competence1]],[1]!Table3[#Data],3,FALSE)</f>
        <v>Special</v>
      </c>
      <c r="N411" s="1">
        <f>VLOOKUP(Table1[[#This Row],[Competence1]],[1]!Table3[#Data],4,FALSE)</f>
        <v>2</v>
      </c>
      <c r="O411">
        <f>VLOOKUP(Table1[[#This Row],[Competence1]],[1]!Table3[#Data],5,FALSE)</f>
        <v>6</v>
      </c>
      <c r="P411" s="5" t="str">
        <f>VLOOKUP(Table1[[#This Row],[Competence1]],[1]!Table3[#Data],6,FALSE)</f>
        <v>Une attaque qui convertit 50% des dégâts infligés en PV pour le lanceur.</v>
      </c>
      <c r="Q411" t="s">
        <v>1372</v>
      </c>
      <c r="R411" t="str">
        <f>VLOOKUP(Table1[[#This Row],[Competence2]],[1]!Table3[#Data],2,FALSE)</f>
        <v>Spectre</v>
      </c>
      <c r="S411" t="str">
        <f>VLOOKUP(Table1[[#This Row],[Competence2]],[1]!Table3[#Data],3,FALSE)</f>
        <v>Physique</v>
      </c>
      <c r="T411">
        <f>VLOOKUP(Table1[[#This Row],[Competence2]],[1]!Table3[#Data],4,FALSE)</f>
        <v>3</v>
      </c>
      <c r="U411">
        <f>VLOOKUP(Table1[[#This Row],[Competence2]],[1]!Table3[#Data],5,FALSE)</f>
        <v>6</v>
      </c>
      <c r="V411" s="5" t="str">
        <f>VLOOKUP(Table1[[#This Row],[Competence2]],[1]!Table3[#Data],6,FALSE)</f>
        <v>Le lanceur attaque l'ennemi en poussant un cri terrifiant. Apeure avec une precision de 2 empechant l'adversaire d'attaquer ce tour.</v>
      </c>
      <c r="W411" t="s">
        <v>941</v>
      </c>
      <c r="X411" s="3">
        <v>2</v>
      </c>
      <c r="Y411" s="3" t="s">
        <v>1336</v>
      </c>
      <c r="Z411" s="3">
        <v>0</v>
      </c>
      <c r="AA411" s="3" t="s">
        <v>1336</v>
      </c>
      <c r="AB411" s="3" t="s">
        <v>1336</v>
      </c>
      <c r="AC411" s="3">
        <v>1</v>
      </c>
      <c r="AD411" s="3">
        <v>2</v>
      </c>
      <c r="AE411" s="3">
        <v>2</v>
      </c>
      <c r="AF411" s="3">
        <v>1</v>
      </c>
      <c r="AG411" s="3">
        <v>1</v>
      </c>
      <c r="AH411" s="3" t="s">
        <v>1336</v>
      </c>
      <c r="AI411" s="2">
        <v>4</v>
      </c>
      <c r="AJ411" s="3">
        <v>1</v>
      </c>
      <c r="AK411" s="3">
        <v>1</v>
      </c>
      <c r="AL411" s="3" t="s">
        <v>1336</v>
      </c>
      <c r="AM411" s="2">
        <v>1</v>
      </c>
      <c r="AN411" s="3" t="s">
        <v>1336</v>
      </c>
      <c r="AO411" s="3">
        <v>2</v>
      </c>
      <c r="AP411" s="4" t="str">
        <f>IF(Table1[[#This Row],[Competence2]]="Empty","1-6","1-3")</f>
        <v>1-3</v>
      </c>
      <c r="AQ411" s="4" t="str">
        <f>IF(Table1[[#This Row],[Competence2]]="Empty","","4-6")</f>
        <v>4-6</v>
      </c>
      <c r="AR411" s="22" t="s">
        <v>2073</v>
      </c>
      <c r="AS411" t="s">
        <v>271</v>
      </c>
      <c r="AT411" s="5" t="s">
        <v>1928</v>
      </c>
      <c r="AU411" s="5">
        <v>756</v>
      </c>
      <c r="AV411" s="5" t="s">
        <v>1797</v>
      </c>
      <c r="AW411" s="5"/>
      <c r="AX411" s="5" t="e">
        <f>VLOOKUP(Table1[[#This Row],[Name]],Table3[],1,FALSE)</f>
        <v>#N/A</v>
      </c>
      <c r="AY411" s="5"/>
    </row>
    <row r="412" spans="1:51" hidden="1" x14ac:dyDescent="0.2">
      <c r="A412" s="7" t="s">
        <v>271</v>
      </c>
      <c r="B412" s="1" t="s">
        <v>15</v>
      </c>
      <c r="C412" t="s">
        <v>77</v>
      </c>
      <c r="D412">
        <v>24</v>
      </c>
      <c r="E412">
        <v>19</v>
      </c>
      <c r="F412">
        <v>4</v>
      </c>
      <c r="G412">
        <v>4</v>
      </c>
      <c r="H412">
        <v>7</v>
      </c>
      <c r="I412">
        <v>4</v>
      </c>
      <c r="J412">
        <v>2</v>
      </c>
      <c r="K412" t="s">
        <v>425</v>
      </c>
      <c r="L412" t="str">
        <f>VLOOKUP(Table1[[#This Row],[Competence1]],[1]!Table3[#Data],2,FALSE)</f>
        <v>Poison</v>
      </c>
      <c r="M412" t="str">
        <f>VLOOKUP(Table1[[#This Row],[Competence1]],[1]!Table3[#Data],3,FALSE)</f>
        <v>Statut</v>
      </c>
      <c r="N412" s="1">
        <f>VLOOKUP(Table1[[#This Row],[Competence1]],[1]!Table3[#Data],4,FALSE)</f>
        <v>0</v>
      </c>
      <c r="O412">
        <f>VLOOKUP(Table1[[#This Row],[Competence1]],[1]!Table3[#Data],5,FALSE)</f>
        <v>5</v>
      </c>
      <c r="P412" s="5" t="str">
        <f>VLOOKUP(Table1[[#This Row],[Competence1]],[1]!Table3[#Data],6,FALSE)</f>
        <v>Un nuage de gaz toxique est projeté au visage de l’ennemi pour l’empoisonner et lui fait perdre 6 des PV chaque tour.</v>
      </c>
      <c r="Q412" t="s">
        <v>456</v>
      </c>
      <c r="R412" t="str">
        <f>VLOOKUP(Table1[[#This Row],[Competence2]],[1]!Table3[#Data],2,FALSE)</f>
        <v>Normal</v>
      </c>
      <c r="S412" t="str">
        <f>VLOOKUP(Table1[[#This Row],[Competence2]],[1]!Table3[#Data],3,FALSE)</f>
        <v>Physique</v>
      </c>
      <c r="T412">
        <f>VLOOKUP(Table1[[#This Row],[Competence2]],[1]!Table3[#Data],4,FALSE)</f>
        <v>4</v>
      </c>
      <c r="U412">
        <f>VLOOKUP(Table1[[#This Row],[Competence2]],[1]!Table3[#Data],5,FALSE)</f>
        <v>6</v>
      </c>
      <c r="V412" s="5" t="str">
        <f>VLOOKUP(Table1[[#This Row],[Competence2]],[1]!Table3[#Data],6,FALSE)</f>
        <v>Lacère l'ennemi avec des griffes acérées pour lui infliger des dégâts.</v>
      </c>
      <c r="W412" t="s">
        <v>845</v>
      </c>
      <c r="X412" s="3" t="s">
        <v>1336</v>
      </c>
      <c r="Y412" s="3" t="s">
        <v>1336</v>
      </c>
      <c r="Z412" s="3">
        <v>1</v>
      </c>
      <c r="AA412" s="2">
        <v>2</v>
      </c>
      <c r="AB412" s="3">
        <v>1</v>
      </c>
      <c r="AC412" s="3" t="s">
        <v>1337</v>
      </c>
      <c r="AD412" s="3" t="s">
        <v>1336</v>
      </c>
      <c r="AE412" s="3" t="s">
        <v>1336</v>
      </c>
      <c r="AF412" s="3" t="s">
        <v>1337</v>
      </c>
      <c r="AG412" s="3">
        <v>1</v>
      </c>
      <c r="AH412" s="3" t="s">
        <v>1337</v>
      </c>
      <c r="AI412" s="3" t="s">
        <v>1336</v>
      </c>
      <c r="AJ412" s="3">
        <v>2</v>
      </c>
      <c r="AK412" s="3">
        <v>2</v>
      </c>
      <c r="AL412" s="3">
        <v>4</v>
      </c>
      <c r="AM412" s="2">
        <v>1</v>
      </c>
      <c r="AN412" s="2">
        <v>1</v>
      </c>
      <c r="AO412" s="3">
        <v>1</v>
      </c>
      <c r="AP412" s="4" t="str">
        <f>IF(Table1[[#This Row],[Competence2]]="Empty","1-6","1-3")</f>
        <v>1-3</v>
      </c>
      <c r="AQ412" s="4" t="str">
        <f>IF(Table1[[#This Row],[Competence2]]="Empty","","4-6")</f>
        <v>4-6</v>
      </c>
      <c r="AR412" s="22" t="s">
        <v>2073</v>
      </c>
      <c r="AS412" t="s">
        <v>272</v>
      </c>
      <c r="AT412" s="5" t="s">
        <v>1929</v>
      </c>
      <c r="AU412" s="5">
        <v>757</v>
      </c>
      <c r="AV412" s="5" t="s">
        <v>1051</v>
      </c>
      <c r="AW412" s="5"/>
      <c r="AX412" s="5" t="e">
        <f>VLOOKUP(Table1[[#This Row],[Name]],Table3[],1,FALSE)</f>
        <v>#N/A</v>
      </c>
      <c r="AY412" s="5"/>
    </row>
    <row r="413" spans="1:51" hidden="1" x14ac:dyDescent="0.2">
      <c r="A413" s="7" t="s">
        <v>272</v>
      </c>
      <c r="B413" s="1" t="s">
        <v>15</v>
      </c>
      <c r="C413" t="s">
        <v>77</v>
      </c>
      <c r="D413">
        <v>34</v>
      </c>
      <c r="E413">
        <v>29</v>
      </c>
      <c r="F413">
        <v>6</v>
      </c>
      <c r="G413">
        <v>6</v>
      </c>
      <c r="H413">
        <v>11</v>
      </c>
      <c r="I413">
        <v>6</v>
      </c>
      <c r="J413">
        <v>0</v>
      </c>
      <c r="K413" t="s">
        <v>1414</v>
      </c>
      <c r="L413" t="e">
        <f>VLOOKUP(Table1[[#This Row],[Competence1]],[1]!Table3[#Data],2,FALSE)</f>
        <v>#N/A</v>
      </c>
      <c r="M413" t="e">
        <f>VLOOKUP(Table1[[#This Row],[Competence1]],[1]!Table3[#Data],3,FALSE)</f>
        <v>#N/A</v>
      </c>
      <c r="N413" s="1" t="e">
        <f>VLOOKUP(Table1[[#This Row],[Competence1]],[1]!Table3[#Data],4,FALSE)</f>
        <v>#N/A</v>
      </c>
      <c r="O413" t="e">
        <f>VLOOKUP(Table1[[#This Row],[Competence1]],[1]!Table3[#Data],5,FALSE)</f>
        <v>#N/A</v>
      </c>
      <c r="P413" s="5" t="e">
        <f>VLOOKUP(Table1[[#This Row],[Competence1]],[1]!Table3[#Data],6,FALSE)</f>
        <v>#N/A</v>
      </c>
      <c r="Q413" t="s">
        <v>430</v>
      </c>
      <c r="R413" t="str">
        <f>VLOOKUP(Table1[[#This Row],[Competence2]],[1]!Table3[#Data],2,FALSE)</f>
        <v>Normal</v>
      </c>
      <c r="S413" t="str">
        <f>VLOOKUP(Table1[[#This Row],[Competence2]],[1]!Table3[#Data],3,FALSE)</f>
        <v>Statut</v>
      </c>
      <c r="T413">
        <f>VLOOKUP(Table1[[#This Row],[Competence2]],[1]!Table3[#Data],4,FALSE)</f>
        <v>0</v>
      </c>
      <c r="U413">
        <f>VLOOKUP(Table1[[#This Row],[Competence2]],[1]!Table3[#Data],5,FALSE)</f>
        <v>6</v>
      </c>
      <c r="V413" s="5" t="str">
        <f>VLOOKUP(Table1[[#This Row],[Competence2]],[1]!Table3[#Data],6,FALSE)</f>
        <v>Empêche l'ennemi d'employer à nouveau sa dernière attaque pendant 4 tours.</v>
      </c>
      <c r="W413" t="s">
        <v>846</v>
      </c>
      <c r="X413" s="3" t="s">
        <v>1336</v>
      </c>
      <c r="Y413" s="3" t="s">
        <v>1336</v>
      </c>
      <c r="Z413" s="3">
        <v>1</v>
      </c>
      <c r="AA413" s="2">
        <v>2</v>
      </c>
      <c r="AB413" s="2">
        <v>1</v>
      </c>
      <c r="AC413" s="3" t="s">
        <v>1337</v>
      </c>
      <c r="AD413" s="3" t="s">
        <v>1336</v>
      </c>
      <c r="AE413" s="3" t="s">
        <v>1336</v>
      </c>
      <c r="AF413" s="3" t="s">
        <v>1337</v>
      </c>
      <c r="AG413" s="3">
        <v>1</v>
      </c>
      <c r="AH413" s="3" t="s">
        <v>1337</v>
      </c>
      <c r="AI413" s="3" t="s">
        <v>1336</v>
      </c>
      <c r="AJ413" s="3">
        <v>2</v>
      </c>
      <c r="AK413" s="3">
        <v>2</v>
      </c>
      <c r="AL413" s="2">
        <v>4</v>
      </c>
      <c r="AM413" s="2">
        <v>1</v>
      </c>
      <c r="AN413" s="2">
        <v>1</v>
      </c>
      <c r="AO413" s="3">
        <v>1</v>
      </c>
      <c r="AP413" s="4" t="str">
        <f>IF(Table1[[#This Row],[Competence2]]="Empty","1-6","1-3")</f>
        <v>1-3</v>
      </c>
      <c r="AQ413" s="4" t="str">
        <f>IF(Table1[[#This Row],[Competence2]]="Empty","","4-6")</f>
        <v>4-6</v>
      </c>
      <c r="AR413" s="22" t="s">
        <v>2073</v>
      </c>
      <c r="AS413" s="5" t="s">
        <v>118</v>
      </c>
      <c r="AT413" s="5" t="s">
        <v>1930</v>
      </c>
      <c r="AU413" s="5">
        <v>758</v>
      </c>
      <c r="AV413" s="5" t="s">
        <v>1051</v>
      </c>
      <c r="AW413" s="5"/>
      <c r="AX413" s="5" t="e">
        <f>VLOOKUP(Table1[[#This Row],[Name]],Table3[],1,FALSE)</f>
        <v>#N/A</v>
      </c>
      <c r="AY413" s="5"/>
    </row>
    <row r="414" spans="1:51" hidden="1" x14ac:dyDescent="0.2">
      <c r="A414" s="7" t="s">
        <v>118</v>
      </c>
      <c r="B414" s="1" t="s">
        <v>119</v>
      </c>
      <c r="C414" t="s">
        <v>36</v>
      </c>
      <c r="D414">
        <v>35</v>
      </c>
      <c r="E414">
        <v>12</v>
      </c>
      <c r="F414">
        <v>7</v>
      </c>
      <c r="G414">
        <v>5</v>
      </c>
      <c r="H414">
        <v>4</v>
      </c>
      <c r="I414">
        <v>5</v>
      </c>
      <c r="J414">
        <v>2</v>
      </c>
      <c r="K414" t="s">
        <v>584</v>
      </c>
      <c r="L414" t="str">
        <f>VLOOKUP(Table1[[#This Row],[Competence1]],[1]!Table3[#Data],2,FALSE)</f>
        <v>Normal</v>
      </c>
      <c r="M414" t="str">
        <f>VLOOKUP(Table1[[#This Row],[Competence1]],[1]!Table3[#Data],3,FALSE)</f>
        <v>Physique</v>
      </c>
      <c r="N414" s="1">
        <f>VLOOKUP(Table1[[#This Row],[Competence1]],[1]!Table3[#Data],4,FALSE)</f>
        <v>4</v>
      </c>
      <c r="O414">
        <f>VLOOKUP(Table1[[#This Row],[Competence1]],[1]!Table3[#Data],5,FALSE)</f>
        <v>6</v>
      </c>
      <c r="P414" s="5" t="str">
        <f>VLOOKUP(Table1[[#This Row],[Competence1]],[1]!Table3[#Data],6,FALSE)</f>
        <v>Le lanceur charge l'ennemi et le percute de tout son poids.</v>
      </c>
      <c r="Q414" t="s">
        <v>1346</v>
      </c>
      <c r="R414" t="str">
        <f>VLOOKUP(Table1[[#This Row],[Competence2]],[1]!Table3[#Data],2,FALSE)</f>
        <v>Normal</v>
      </c>
      <c r="S414" t="str">
        <f>VLOOKUP(Table1[[#This Row],[Competence2]],[1]!Table3[#Data],3,FALSE)</f>
        <v>Statut</v>
      </c>
      <c r="T414">
        <f>VLOOKUP(Table1[[#This Row],[Competence2]],[1]!Table3[#Data],4,FALSE)</f>
        <v>0</v>
      </c>
      <c r="U414">
        <f>VLOOKUP(Table1[[#This Row],[Competence2]],[1]!Table3[#Data],5,FALSE)</f>
        <v>6</v>
      </c>
      <c r="V414" s="5" t="str">
        <f>VLOOKUP(Table1[[#This Row],[Competence2]],[1]!Table3[#Data],6,FALSE)</f>
        <v>Le lanceur fait les gros yeux à l'ennemi pour l'intimider et baisser sa Défense de 1 niveau.</v>
      </c>
      <c r="W414" t="s">
        <v>695</v>
      </c>
      <c r="X414" s="3">
        <v>1</v>
      </c>
      <c r="Y414" s="2">
        <v>2</v>
      </c>
      <c r="Z414" s="2">
        <v>1</v>
      </c>
      <c r="AA414" s="3">
        <v>1</v>
      </c>
      <c r="AB414" s="3">
        <v>1</v>
      </c>
      <c r="AC414" s="2">
        <v>2</v>
      </c>
      <c r="AD414" s="3">
        <v>1</v>
      </c>
      <c r="AE414" s="2">
        <v>1</v>
      </c>
      <c r="AF414" s="3" t="s">
        <v>1336</v>
      </c>
      <c r="AG414" s="2">
        <v>1</v>
      </c>
      <c r="AH414" s="3">
        <v>1</v>
      </c>
      <c r="AI414" s="2">
        <v>1</v>
      </c>
      <c r="AJ414" s="2">
        <v>2</v>
      </c>
      <c r="AK414" s="3" t="s">
        <v>1336</v>
      </c>
      <c r="AL414" s="2">
        <v>1</v>
      </c>
      <c r="AM414" s="2">
        <v>0</v>
      </c>
      <c r="AN414" s="3" t="s">
        <v>1336</v>
      </c>
      <c r="AO414" s="2">
        <v>2</v>
      </c>
      <c r="AP414" s="4" t="str">
        <f>IF(Table1[[#This Row],[Competence2]]="Empty","1-6","1-3")</f>
        <v>1-3</v>
      </c>
      <c r="AQ414" s="4" t="str">
        <f>IF(Table1[[#This Row],[Competence2]]="Empty","","4-6")</f>
        <v>4-6</v>
      </c>
      <c r="AR414" s="22" t="s">
        <v>2073</v>
      </c>
      <c r="AS414" t="s">
        <v>120</v>
      </c>
      <c r="AT414" s="5" t="s">
        <v>1931</v>
      </c>
      <c r="AU414" s="5">
        <v>759</v>
      </c>
      <c r="AV414" s="5" t="s">
        <v>1026</v>
      </c>
      <c r="AW414" s="5"/>
      <c r="AX414" s="5" t="e">
        <f>VLOOKUP(Table1[[#This Row],[Name]],Table3[],1,FALSE)</f>
        <v>#N/A</v>
      </c>
      <c r="AY414" s="5"/>
    </row>
    <row r="415" spans="1:51" hidden="1" x14ac:dyDescent="0.2">
      <c r="A415" s="7" t="s">
        <v>120</v>
      </c>
      <c r="B415" s="1" t="s">
        <v>119</v>
      </c>
      <c r="C415" t="s">
        <v>36</v>
      </c>
      <c r="D415">
        <v>60</v>
      </c>
      <c r="E415">
        <v>15</v>
      </c>
      <c r="F415">
        <v>12</v>
      </c>
      <c r="G415">
        <v>8</v>
      </c>
      <c r="H415">
        <v>5</v>
      </c>
      <c r="I415">
        <v>6</v>
      </c>
      <c r="J415">
        <v>1</v>
      </c>
      <c r="K415" t="s">
        <v>1376</v>
      </c>
      <c r="L415" t="str">
        <f>VLOOKUP(Table1[[#This Row],[Competence1]],[1]!Table3[#Data],2,FALSE)</f>
        <v>Normal</v>
      </c>
      <c r="M415" t="str">
        <f>VLOOKUP(Table1[[#This Row],[Competence1]],[1]!Table3[#Data],3,FALSE)</f>
        <v>Physique</v>
      </c>
      <c r="N415" s="1">
        <f>VLOOKUP(Table1[[#This Row],[Competence1]],[1]!Table3[#Data],4,FALSE)</f>
        <v>2</v>
      </c>
      <c r="O415">
        <f>VLOOKUP(Table1[[#This Row],[Competence1]],[1]!Table3[#Data],5,FALSE)</f>
        <v>4</v>
      </c>
      <c r="P415" s="5" t="str">
        <f>VLOOKUP(Table1[[#This Row],[Competence1]],[1]!Table3[#Data],6,FALSE)</f>
        <v>Ligote l'ennemi avec les tentacules ou le corps pour l'écraser durant 4 tours. Fait perdre 3 PV par tour</v>
      </c>
      <c r="Q415" t="s">
        <v>490</v>
      </c>
      <c r="R415" t="str">
        <f>VLOOKUP(Table1[[#This Row],[Competence2]],[1]!Table3[#Data],2,FALSE)</f>
        <v>Combat</v>
      </c>
      <c r="S415" t="str">
        <f>VLOOKUP(Table1[[#This Row],[Competence2]],[1]!Table3[#Data],3,FALSE)</f>
        <v>Physique</v>
      </c>
      <c r="T415">
        <f>VLOOKUP(Table1[[#This Row],[Competence2]],[1]!Table3[#Data],4,FALSE)</f>
        <v>0</v>
      </c>
      <c r="U415">
        <f>VLOOKUP(Table1[[#This Row],[Competence2]],[1]!Table3[#Data],5,FALSE)</f>
        <v>6</v>
      </c>
      <c r="V415" s="5" t="str">
        <f>VLOOKUP(Table1[[#This Row],[Competence2]],[1]!Table3[#Data],6,FALSE)</f>
        <v>Plus ses PV sont bas et plus l'attaque est puissante. Sa puissance augmente de 2 par tranche de 10% de PV perdus.</v>
      </c>
      <c r="W415" t="s">
        <v>696</v>
      </c>
      <c r="X415" s="2">
        <v>1</v>
      </c>
      <c r="Y415" s="2">
        <v>2</v>
      </c>
      <c r="Z415" s="2">
        <v>1</v>
      </c>
      <c r="AA415" s="3">
        <v>1</v>
      </c>
      <c r="AB415" s="3">
        <v>1</v>
      </c>
      <c r="AC415" s="2">
        <v>2</v>
      </c>
      <c r="AD415" s="2">
        <v>1</v>
      </c>
      <c r="AE415" s="3">
        <v>1</v>
      </c>
      <c r="AF415" s="3" t="s">
        <v>1336</v>
      </c>
      <c r="AG415" s="2">
        <v>1</v>
      </c>
      <c r="AH415" s="3">
        <v>1</v>
      </c>
      <c r="AI415" s="2">
        <v>1</v>
      </c>
      <c r="AJ415" s="2">
        <v>2</v>
      </c>
      <c r="AK415" s="3" t="s">
        <v>1336</v>
      </c>
      <c r="AL415" s="3">
        <v>1</v>
      </c>
      <c r="AM415" s="2">
        <v>0</v>
      </c>
      <c r="AN415" s="3" t="s">
        <v>1336</v>
      </c>
      <c r="AO415" s="2">
        <v>2</v>
      </c>
      <c r="AP415" s="4" t="str">
        <f>IF(Table1[[#This Row],[Competence2]]="Empty","1-6","1-3")</f>
        <v>1-3</v>
      </c>
      <c r="AQ415" s="4" t="str">
        <f>IF(Table1[[#This Row],[Competence2]]="Empty","","4-6")</f>
        <v>4-6</v>
      </c>
      <c r="AR415" s="22" t="s">
        <v>2073</v>
      </c>
      <c r="AS415" s="5" t="s">
        <v>73</v>
      </c>
      <c r="AT415" s="5" t="s">
        <v>1932</v>
      </c>
      <c r="AU415" s="5">
        <v>760</v>
      </c>
      <c r="AV415" s="5" t="s">
        <v>1026</v>
      </c>
      <c r="AW415" s="5"/>
      <c r="AX415" s="5" t="e">
        <f>VLOOKUP(Table1[[#This Row],[Name]],Table3[],1,FALSE)</f>
        <v>#N/A</v>
      </c>
      <c r="AY415" s="5"/>
    </row>
    <row r="416" spans="1:51" hidden="1" x14ac:dyDescent="0.2">
      <c r="A416" s="7" t="s">
        <v>73</v>
      </c>
      <c r="B416" s="1" t="s">
        <v>11</v>
      </c>
      <c r="C416" t="s">
        <v>11</v>
      </c>
      <c r="D416">
        <v>21</v>
      </c>
      <c r="E416">
        <v>8</v>
      </c>
      <c r="F416">
        <v>3</v>
      </c>
      <c r="G416">
        <v>3</v>
      </c>
      <c r="H416">
        <v>3</v>
      </c>
      <c r="I416">
        <v>3</v>
      </c>
      <c r="J416">
        <v>4</v>
      </c>
      <c r="K416" t="s">
        <v>571</v>
      </c>
      <c r="L416" t="str">
        <f>VLOOKUP(Table1[[#This Row],[Competence1]],[1]!Table3[#Data],2,FALSE)</f>
        <v>Normal</v>
      </c>
      <c r="M416" t="str">
        <f>VLOOKUP(Table1[[#This Row],[Competence1]],[1]!Table3[#Data],3,FALSE)</f>
        <v>Statut</v>
      </c>
      <c r="N416" s="1">
        <f>VLOOKUP(Table1[[#This Row],[Competence1]],[1]!Table3[#Data],4,FALSE)</f>
        <v>0</v>
      </c>
      <c r="O416">
        <f>VLOOKUP(Table1[[#This Row],[Competence1]],[1]!Table3[#Data],5,FALSE)</f>
        <v>0</v>
      </c>
      <c r="P416" s="5" t="str">
        <f>VLOOKUP(Table1[[#This Row],[Competence1]],[1]!Table3[#Data],6,FALSE)</f>
        <v>Le lanceur barbote et éclabousse les environs. Cette capacité n’a aucun effet.</v>
      </c>
      <c r="Q416" t="s">
        <v>580</v>
      </c>
      <c r="R416" t="str">
        <f>VLOOKUP(Table1[[#This Row],[Competence2]],[1]!Table3[#Data],2,FALSE)</f>
        <v>Normal</v>
      </c>
      <c r="S416" t="str">
        <f>VLOOKUP(Table1[[#This Row],[Competence2]],[1]!Table3[#Data],3,FALSE)</f>
        <v>Statut</v>
      </c>
      <c r="T416">
        <f>VLOOKUP(Table1[[#This Row],[Competence2]],[1]!Table3[#Data],4,FALSE)</f>
        <v>0</v>
      </c>
      <c r="U416">
        <f>VLOOKUP(Table1[[#This Row],[Competence2]],[1]!Table3[#Data],5,FALSE)</f>
        <v>0</v>
      </c>
      <c r="V416" s="5" t="str">
        <f>VLOOKUP(Table1[[#This Row],[Competence2]],[1]!Table3[#Data],6,FALSE)</f>
        <v>L'ennemi se lie d'amitié avec le lanceur et perd sa combativité, diminuant son Attaque de 1 niveau</v>
      </c>
      <c r="W416" t="s">
        <v>653</v>
      </c>
      <c r="X416" s="2">
        <v>1</v>
      </c>
      <c r="Y416" s="2">
        <v>1</v>
      </c>
      <c r="Z416" s="2">
        <v>1</v>
      </c>
      <c r="AA416" s="3" t="s">
        <v>1336</v>
      </c>
      <c r="AB416" s="3" t="s">
        <v>1336</v>
      </c>
      <c r="AC416" s="2">
        <v>1</v>
      </c>
      <c r="AD416" s="3">
        <v>2</v>
      </c>
      <c r="AE416" s="2">
        <v>2</v>
      </c>
      <c r="AF416" s="3">
        <v>2</v>
      </c>
      <c r="AG416" s="2">
        <v>1</v>
      </c>
      <c r="AH416" s="3" t="s">
        <v>1336</v>
      </c>
      <c r="AI416" s="3">
        <v>2</v>
      </c>
      <c r="AJ416" s="2">
        <v>1</v>
      </c>
      <c r="AK416" s="2">
        <v>1</v>
      </c>
      <c r="AL416" s="3" t="s">
        <v>1336</v>
      </c>
      <c r="AM416" s="2">
        <v>1</v>
      </c>
      <c r="AN416" s="2">
        <v>1</v>
      </c>
      <c r="AO416" s="2">
        <v>2</v>
      </c>
      <c r="AP416" s="4" t="str">
        <f>IF(Table1[[#This Row],[Competence2]]="Empty","1-6","1-3")</f>
        <v>1-3</v>
      </c>
      <c r="AQ416" s="4" t="str">
        <f>IF(Table1[[#This Row],[Competence2]]="Empty","","4-6")</f>
        <v>4-6</v>
      </c>
      <c r="AR416" t="s">
        <v>1435</v>
      </c>
      <c r="AS416" t="s">
        <v>74</v>
      </c>
      <c r="AT416" s="5" t="s">
        <v>1933</v>
      </c>
      <c r="AU416" s="5">
        <v>761</v>
      </c>
      <c r="AV416" s="5" t="s">
        <v>1001</v>
      </c>
      <c r="AW416" s="5"/>
      <c r="AX416" s="5" t="e">
        <f>VLOOKUP(Table1[[#This Row],[Name]],Table3[],1,FALSE)</f>
        <v>#N/A</v>
      </c>
      <c r="AY416" s="5"/>
    </row>
    <row r="417" spans="1:51" hidden="1" x14ac:dyDescent="0.2">
      <c r="A417" s="7" t="s">
        <v>74</v>
      </c>
      <c r="B417" s="1" t="s">
        <v>11</v>
      </c>
      <c r="C417" t="s">
        <v>11</v>
      </c>
      <c r="D417">
        <v>26</v>
      </c>
      <c r="E417">
        <v>15</v>
      </c>
      <c r="F417">
        <v>4</v>
      </c>
      <c r="G417">
        <v>4</v>
      </c>
      <c r="H417">
        <v>4</v>
      </c>
      <c r="I417">
        <v>4</v>
      </c>
      <c r="J417">
        <v>2</v>
      </c>
      <c r="K417" t="s">
        <v>526</v>
      </c>
      <c r="L417" t="str">
        <f>VLOOKUP(Table1[[#This Row],[Competence1]],[1]!Table3[#Data],2,FALSE)</f>
        <v>Normal</v>
      </c>
      <c r="M417" t="str">
        <f>VLOOKUP(Table1[[#This Row],[Competence1]],[1]!Table3[#Data],3,FALSE)</f>
        <v>Physique</v>
      </c>
      <c r="N417" s="1">
        <f>VLOOKUP(Table1[[#This Row],[Competence1]],[1]!Table3[#Data],4,FALSE)</f>
        <v>2</v>
      </c>
      <c r="O417">
        <f>VLOOKUP(Table1[[#This Row],[Competence1]],[1]!Table3[#Data],5,FALSE)</f>
        <v>4</v>
      </c>
      <c r="P417" s="5" t="str">
        <f>VLOOKUP(Table1[[#This Row],[Competence1]],[1]!Table3[#Data],6,FALSE)</f>
        <v>Gifle rapidement l'ennemi 2 fois.  3 gifles supplementaires se lance avec une precision 3.</v>
      </c>
      <c r="Q417" t="s">
        <v>571</v>
      </c>
      <c r="R417" t="str">
        <f>VLOOKUP(Table1[[#This Row],[Competence2]],[1]!Table3[#Data],2,FALSE)</f>
        <v>Normal</v>
      </c>
      <c r="S417" t="str">
        <f>VLOOKUP(Table1[[#This Row],[Competence2]],[1]!Table3[#Data],3,FALSE)</f>
        <v>Statut</v>
      </c>
      <c r="T417">
        <f>VLOOKUP(Table1[[#This Row],[Competence2]],[1]!Table3[#Data],4,FALSE)</f>
        <v>0</v>
      </c>
      <c r="U417">
        <f>VLOOKUP(Table1[[#This Row],[Competence2]],[1]!Table3[#Data],5,FALSE)</f>
        <v>0</v>
      </c>
      <c r="V417" s="5" t="str">
        <f>VLOOKUP(Table1[[#This Row],[Competence2]],[1]!Table3[#Data],6,FALSE)</f>
        <v>Le lanceur barbote et éclabousse les environs. Cette capacité n’a aucun effet.</v>
      </c>
      <c r="W417" t="s">
        <v>654</v>
      </c>
      <c r="X417" s="2">
        <v>1</v>
      </c>
      <c r="Y417" s="2">
        <v>1</v>
      </c>
      <c r="Z417" s="2">
        <v>1</v>
      </c>
      <c r="AA417" s="3" t="s">
        <v>1336</v>
      </c>
      <c r="AB417" s="3" t="s">
        <v>1336</v>
      </c>
      <c r="AC417" s="2">
        <v>1</v>
      </c>
      <c r="AD417" s="3">
        <v>2</v>
      </c>
      <c r="AE417" s="2">
        <v>2</v>
      </c>
      <c r="AF417" s="3">
        <v>2</v>
      </c>
      <c r="AG417" s="2">
        <v>1</v>
      </c>
      <c r="AH417" s="3" t="s">
        <v>1336</v>
      </c>
      <c r="AI417" s="3">
        <v>2</v>
      </c>
      <c r="AJ417" s="2">
        <v>1</v>
      </c>
      <c r="AK417" s="3">
        <v>1</v>
      </c>
      <c r="AL417" s="3" t="s">
        <v>1336</v>
      </c>
      <c r="AM417" s="2">
        <v>1</v>
      </c>
      <c r="AN417" s="3">
        <v>1</v>
      </c>
      <c r="AO417" s="2">
        <v>2</v>
      </c>
      <c r="AP417" s="4" t="str">
        <f>IF(Table1[[#This Row],[Competence2]]="Empty","1-6","1-3")</f>
        <v>1-3</v>
      </c>
      <c r="AQ417" s="4" t="str">
        <f>IF(Table1[[#This Row],[Competence2]]="Empty","","4-6")</f>
        <v>4-6</v>
      </c>
      <c r="AR417" t="s">
        <v>1446</v>
      </c>
      <c r="AS417" t="s">
        <v>75</v>
      </c>
      <c r="AT417" s="5" t="s">
        <v>1934</v>
      </c>
      <c r="AU417" s="5">
        <v>762</v>
      </c>
      <c r="AV417" s="5" t="s">
        <v>1001</v>
      </c>
      <c r="AW417" s="5"/>
      <c r="AX417" s="5" t="e">
        <f>VLOOKUP(Table1[[#This Row],[Name]],Table3[],1,FALSE)</f>
        <v>#N/A</v>
      </c>
      <c r="AY417" s="5"/>
    </row>
    <row r="418" spans="1:51" hidden="1" x14ac:dyDescent="0.2">
      <c r="A418" s="7" t="s">
        <v>75</v>
      </c>
      <c r="B418" s="1" t="s">
        <v>11</v>
      </c>
      <c r="C418" t="s">
        <v>11</v>
      </c>
      <c r="D418">
        <v>36</v>
      </c>
      <c r="E418">
        <v>18</v>
      </c>
      <c r="F418">
        <v>12</v>
      </c>
      <c r="G418">
        <v>9</v>
      </c>
      <c r="H418">
        <v>5</v>
      </c>
      <c r="I418">
        <v>9</v>
      </c>
      <c r="J418">
        <v>0</v>
      </c>
      <c r="K418" t="s">
        <v>1083</v>
      </c>
      <c r="L418" t="e">
        <f>VLOOKUP(Table1[[#This Row],[Competence1]],[1]!Table3[#Data],2,FALSE)</f>
        <v>#N/A</v>
      </c>
      <c r="M418" t="e">
        <f>VLOOKUP(Table1[[#This Row],[Competence1]],[1]!Table3[#Data],3,FALSE)</f>
        <v>#N/A</v>
      </c>
      <c r="N418" s="1" t="e">
        <f>VLOOKUP(Table1[[#This Row],[Competence1]],[1]!Table3[#Data],4,FALSE)</f>
        <v>#N/A</v>
      </c>
      <c r="O418" t="e">
        <f>VLOOKUP(Table1[[#This Row],[Competence1]],[1]!Table3[#Data],5,FALSE)</f>
        <v>#N/A</v>
      </c>
      <c r="P418" s="5" t="e">
        <f>VLOOKUP(Table1[[#This Row],[Competence1]],[1]!Table3[#Data],6,FALSE)</f>
        <v>#N/A</v>
      </c>
      <c r="Q418" t="s">
        <v>526</v>
      </c>
      <c r="R418" t="str">
        <f>VLOOKUP(Table1[[#This Row],[Competence2]],[1]!Table3[#Data],2,FALSE)</f>
        <v>Normal</v>
      </c>
      <c r="S418" t="str">
        <f>VLOOKUP(Table1[[#This Row],[Competence2]],[1]!Table3[#Data],3,FALSE)</f>
        <v>Physique</v>
      </c>
      <c r="T418">
        <f>VLOOKUP(Table1[[#This Row],[Competence2]],[1]!Table3[#Data],4,FALSE)</f>
        <v>2</v>
      </c>
      <c r="U418">
        <f>VLOOKUP(Table1[[#This Row],[Competence2]],[1]!Table3[#Data],5,FALSE)</f>
        <v>4</v>
      </c>
      <c r="V418" s="5" t="str">
        <f>VLOOKUP(Table1[[#This Row],[Competence2]],[1]!Table3[#Data],6,FALSE)</f>
        <v>Gifle rapidement l'ennemi 2 fois.  3 gifles supplementaires se lance avec une precision 3.</v>
      </c>
      <c r="W418" t="s">
        <v>655</v>
      </c>
      <c r="X418" s="2">
        <v>1</v>
      </c>
      <c r="Y418" s="2">
        <v>1</v>
      </c>
      <c r="Z418" s="2">
        <v>1</v>
      </c>
      <c r="AA418" s="3" t="s">
        <v>1336</v>
      </c>
      <c r="AB418" s="3" t="s">
        <v>1336</v>
      </c>
      <c r="AC418" s="3">
        <v>1</v>
      </c>
      <c r="AD418" s="3">
        <v>2</v>
      </c>
      <c r="AE418" s="3">
        <v>2</v>
      </c>
      <c r="AF418" s="3">
        <v>2</v>
      </c>
      <c r="AG418" s="3">
        <v>1</v>
      </c>
      <c r="AH418" s="3" t="s">
        <v>1336</v>
      </c>
      <c r="AI418" s="2">
        <v>2</v>
      </c>
      <c r="AJ418" s="3">
        <v>1</v>
      </c>
      <c r="AK418" s="3">
        <v>1</v>
      </c>
      <c r="AL418" s="3" t="s">
        <v>1336</v>
      </c>
      <c r="AM418" s="2">
        <v>1</v>
      </c>
      <c r="AN418" s="3">
        <v>1</v>
      </c>
      <c r="AO418" s="3">
        <v>2</v>
      </c>
      <c r="AP418" s="4" t="str">
        <f>IF(Table1[[#This Row],[Competence2]]="Empty","1-6","1-3")</f>
        <v>1-3</v>
      </c>
      <c r="AQ418" s="4" t="str">
        <f>IF(Table1[[#This Row],[Competence2]]="Empty","","4-6")</f>
        <v>4-6</v>
      </c>
      <c r="AR418" s="22" t="s">
        <v>2073</v>
      </c>
      <c r="AS418" s="5" t="e">
        <v>#N/A</v>
      </c>
      <c r="AT418" s="5" t="s">
        <v>1935</v>
      </c>
      <c r="AU418" s="5">
        <v>763</v>
      </c>
      <c r="AV418" s="5" t="s">
        <v>1001</v>
      </c>
      <c r="AW418" s="5"/>
      <c r="AX418" s="5" t="e">
        <f>VLOOKUP(Table1[[#This Row],[Name]],Table3[],1,FALSE)</f>
        <v>#N/A</v>
      </c>
      <c r="AY418" s="5"/>
    </row>
    <row r="419" spans="1:51" hidden="1" x14ac:dyDescent="0.2">
      <c r="A419" s="7" t="s">
        <v>368</v>
      </c>
      <c r="B419" s="1" t="s">
        <v>36</v>
      </c>
      <c r="C419" t="s">
        <v>25</v>
      </c>
      <c r="D419">
        <v>45</v>
      </c>
      <c r="E419">
        <v>15</v>
      </c>
      <c r="F419">
        <v>6</v>
      </c>
      <c r="G419">
        <v>8</v>
      </c>
      <c r="H419">
        <v>9</v>
      </c>
      <c r="I419">
        <v>11</v>
      </c>
      <c r="J419">
        <v>0</v>
      </c>
      <c r="K419" t="s">
        <v>513</v>
      </c>
      <c r="L419" t="str">
        <f>VLOOKUP(Table1[[#This Row],[Competence1]],[1]!Table3[#Data],2,FALSE)</f>
        <v>Psy</v>
      </c>
      <c r="M419" t="str">
        <f>VLOOKUP(Table1[[#This Row],[Competence1]],[1]!Table3[#Data],3,FALSE)</f>
        <v>Special</v>
      </c>
      <c r="N419" s="1">
        <f>VLOOKUP(Table1[[#This Row],[Competence1]],[1]!Table3[#Data],4,FALSE)</f>
        <v>5</v>
      </c>
      <c r="O419">
        <f>VLOOKUP(Table1[[#This Row],[Competence1]],[1]!Table3[#Data],5,FALSE)</f>
        <v>6</v>
      </c>
      <c r="P419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419" t="s">
        <v>1428</v>
      </c>
      <c r="R419" t="e">
        <f>VLOOKUP(Table1[[#This Row],[Competence2]],[1]!Table3[#Data],2,FALSE)</f>
        <v>#N/A</v>
      </c>
      <c r="S419" t="e">
        <f>VLOOKUP(Table1[[#This Row],[Competence2]],[1]!Table3[#Data],3,FALSE)</f>
        <v>#N/A</v>
      </c>
      <c r="T419" t="e">
        <f>VLOOKUP(Table1[[#This Row],[Competence2]],[1]!Table3[#Data],4,FALSE)</f>
        <v>#N/A</v>
      </c>
      <c r="U419" t="e">
        <f>VLOOKUP(Table1[[#This Row],[Competence2]],[1]!Table3[#Data],5,FALSE)</f>
        <v>#N/A</v>
      </c>
      <c r="V419" s="5" t="e">
        <f>VLOOKUP(Table1[[#This Row],[Competence2]],[1]!Table3[#Data],6,FALSE)</f>
        <v>#N/A</v>
      </c>
      <c r="W419" t="s">
        <v>942</v>
      </c>
      <c r="X419" s="2">
        <v>1</v>
      </c>
      <c r="Y419" s="2">
        <v>1</v>
      </c>
      <c r="Z419" s="2">
        <v>1</v>
      </c>
      <c r="AA419" s="3">
        <v>1</v>
      </c>
      <c r="AB419" s="3">
        <v>1</v>
      </c>
      <c r="AC419" s="2">
        <v>1</v>
      </c>
      <c r="AD419" s="2">
        <v>1</v>
      </c>
      <c r="AE419" s="2">
        <v>1</v>
      </c>
      <c r="AF419" s="2">
        <v>2</v>
      </c>
      <c r="AG419" s="2">
        <v>1</v>
      </c>
      <c r="AH419" s="3">
        <v>1</v>
      </c>
      <c r="AI419" s="2">
        <v>1</v>
      </c>
      <c r="AJ419" s="3" t="s">
        <v>1336</v>
      </c>
      <c r="AK419" s="2">
        <v>1</v>
      </c>
      <c r="AL419" s="3">
        <v>1</v>
      </c>
      <c r="AM419" s="2">
        <v>0</v>
      </c>
      <c r="AN419" s="2">
        <v>2</v>
      </c>
      <c r="AO419" s="2">
        <v>1</v>
      </c>
      <c r="AP419" s="4" t="str">
        <f>IF(Table1[[#This Row],[Competence2]]="Empty","1-6","1-3")</f>
        <v>1-3</v>
      </c>
      <c r="AQ419" s="4" t="str">
        <f>IF(Table1[[#This Row],[Competence2]]="Empty","","4-6")</f>
        <v>4-6</v>
      </c>
      <c r="AR419" s="22" t="s">
        <v>2073</v>
      </c>
      <c r="AS419" s="5" t="s">
        <v>369</v>
      </c>
      <c r="AT419" s="5" t="s">
        <v>1936</v>
      </c>
      <c r="AU419" s="5">
        <v>765</v>
      </c>
      <c r="AV419" s="5" t="s">
        <v>1062</v>
      </c>
      <c r="AW419" s="5"/>
      <c r="AX419" s="5" t="e">
        <f>VLOOKUP(Table1[[#This Row],[Name]],Table3[],1,FALSE)</f>
        <v>#N/A</v>
      </c>
      <c r="AY419" s="5"/>
    </row>
    <row r="420" spans="1:51" hidden="1" x14ac:dyDescent="0.2">
      <c r="A420" s="7" t="s">
        <v>369</v>
      </c>
      <c r="B420" s="1" t="s">
        <v>119</v>
      </c>
      <c r="C420" t="s">
        <v>119</v>
      </c>
      <c r="D420">
        <v>50</v>
      </c>
      <c r="E420">
        <v>20</v>
      </c>
      <c r="F420">
        <v>12</v>
      </c>
      <c r="G420">
        <v>9</v>
      </c>
      <c r="H420">
        <v>4</v>
      </c>
      <c r="I420">
        <v>6</v>
      </c>
      <c r="J420">
        <v>0</v>
      </c>
      <c r="K420" t="s">
        <v>584</v>
      </c>
      <c r="L420" t="str">
        <f>VLOOKUP(Table1[[#This Row],[Competence1]],[1]!Table3[#Data],2,FALSE)</f>
        <v>Normal</v>
      </c>
      <c r="M420" t="str">
        <f>VLOOKUP(Table1[[#This Row],[Competence1]],[1]!Table3[#Data],3,FALSE)</f>
        <v>Physique</v>
      </c>
      <c r="N420" s="1">
        <f>VLOOKUP(Table1[[#This Row],[Competence1]],[1]!Table3[#Data],4,FALSE)</f>
        <v>4</v>
      </c>
      <c r="O420">
        <f>VLOOKUP(Table1[[#This Row],[Competence1]],[1]!Table3[#Data],5,FALSE)</f>
        <v>6</v>
      </c>
      <c r="P420" s="5" t="str">
        <f>VLOOKUP(Table1[[#This Row],[Competence1]],[1]!Table3[#Data],6,FALSE)</f>
        <v>Le lanceur charge l'ennemi et le percute de tout son poids.</v>
      </c>
      <c r="Q420" t="s">
        <v>1346</v>
      </c>
      <c r="R420" t="str">
        <f>VLOOKUP(Table1[[#This Row],[Competence2]],[1]!Table3[#Data],2,FALSE)</f>
        <v>Normal</v>
      </c>
      <c r="S420" t="str">
        <f>VLOOKUP(Table1[[#This Row],[Competence2]],[1]!Table3[#Data],3,FALSE)</f>
        <v>Statut</v>
      </c>
      <c r="T420">
        <f>VLOOKUP(Table1[[#This Row],[Competence2]],[1]!Table3[#Data],4,FALSE)</f>
        <v>0</v>
      </c>
      <c r="U420">
        <f>VLOOKUP(Table1[[#This Row],[Competence2]],[1]!Table3[#Data],5,FALSE)</f>
        <v>6</v>
      </c>
      <c r="V420" s="5" t="str">
        <f>VLOOKUP(Table1[[#This Row],[Competence2]],[1]!Table3[#Data],6,FALSE)</f>
        <v>Le lanceur fait les gros yeux à l'ennemi pour l'intimider et baisser sa Défense de 1 niveau.</v>
      </c>
      <c r="W420" t="s">
        <v>943</v>
      </c>
      <c r="X420" s="2">
        <v>1</v>
      </c>
      <c r="Y420" s="2">
        <v>1</v>
      </c>
      <c r="Z420" s="2">
        <v>1</v>
      </c>
      <c r="AA420" s="3">
        <v>1</v>
      </c>
      <c r="AB420" s="3">
        <v>1</v>
      </c>
      <c r="AC420" s="2">
        <v>2</v>
      </c>
      <c r="AD420" s="2">
        <v>1</v>
      </c>
      <c r="AE420" s="2">
        <v>1</v>
      </c>
      <c r="AF420" s="3" t="s">
        <v>1336</v>
      </c>
      <c r="AG420" s="2">
        <v>1</v>
      </c>
      <c r="AH420" s="3">
        <v>1</v>
      </c>
      <c r="AI420" s="2">
        <v>1</v>
      </c>
      <c r="AJ420" s="2">
        <v>2</v>
      </c>
      <c r="AK420" s="3" t="s">
        <v>1336</v>
      </c>
      <c r="AL420" s="3">
        <v>1</v>
      </c>
      <c r="AM420" s="2">
        <v>1</v>
      </c>
      <c r="AN420" s="3" t="s">
        <v>1336</v>
      </c>
      <c r="AO420" s="2">
        <v>2</v>
      </c>
      <c r="AP420" s="4" t="str">
        <f>IF(Table1[[#This Row],[Competence2]]="Empty","1-6","1-3")</f>
        <v>1-3</v>
      </c>
      <c r="AQ420" s="4" t="str">
        <f>IF(Table1[[#This Row],[Competence2]]="Empty","","4-6")</f>
        <v>4-6</v>
      </c>
      <c r="AR420" s="22" t="s">
        <v>2073</v>
      </c>
      <c r="AS420" t="s">
        <v>259</v>
      </c>
      <c r="AT420" s="5" t="s">
        <v>1937</v>
      </c>
      <c r="AU420" s="5">
        <v>766</v>
      </c>
      <c r="AV420" s="5" t="s">
        <v>1031</v>
      </c>
      <c r="AW420" s="5"/>
      <c r="AX420" s="5" t="e">
        <f>VLOOKUP(Table1[[#This Row],[Name]],Table3[],1,FALSE)</f>
        <v>#N/A</v>
      </c>
      <c r="AY420" s="5"/>
    </row>
    <row r="421" spans="1:51" hidden="1" x14ac:dyDescent="0.2">
      <c r="A421" s="7" t="s">
        <v>259</v>
      </c>
      <c r="B421" s="1" t="s">
        <v>19</v>
      </c>
      <c r="C421" t="s">
        <v>23</v>
      </c>
      <c r="D421">
        <v>12</v>
      </c>
      <c r="E421">
        <v>20</v>
      </c>
      <c r="F421">
        <v>3</v>
      </c>
      <c r="G421">
        <v>4</v>
      </c>
      <c r="H421">
        <v>2</v>
      </c>
      <c r="I421">
        <v>3</v>
      </c>
      <c r="J421">
        <v>1</v>
      </c>
      <c r="K421" t="s">
        <v>1080</v>
      </c>
      <c r="L421" t="str">
        <f>VLOOKUP(Table1[[#This Row],[Competence1]],[1]!Table3[#Data],2,FALSE)</f>
        <v>Insecte</v>
      </c>
      <c r="M421" t="str">
        <f>VLOOKUP(Table1[[#This Row],[Competence1]],[1]!Table3[#Data],3,FALSE)</f>
        <v>Special</v>
      </c>
      <c r="N421" s="1">
        <f>VLOOKUP(Table1[[#This Row],[Competence1]],[1]!Table3[#Data],4,FALSE)</f>
        <v>5</v>
      </c>
      <c r="O421">
        <f>VLOOKUP(Table1[[#This Row],[Competence1]],[1]!Table3[#Data],5,FALSE)</f>
        <v>6</v>
      </c>
      <c r="P421" s="5" t="str">
        <f>VLOOKUP(Table1[[#This Row],[Competence1]],[1]!Table3[#Data],6,FALSE)</f>
        <v>Le lanceur se débat de toutes ses forces, et baisse l'Attaque Spéciale de 2 niveaux. Touche tous les adversaires.</v>
      </c>
      <c r="Q421" t="s">
        <v>495</v>
      </c>
      <c r="R421" t="str">
        <f>VLOOKUP(Table1[[#This Row],[Competence2]],[1]!Table3[#Data],2,FALSE)</f>
        <v>Sol</v>
      </c>
      <c r="S421" t="str">
        <f>VLOOKUP(Table1[[#This Row],[Competence2]],[1]!Table3[#Data],3,FALSE)</f>
        <v>Statut</v>
      </c>
      <c r="T421">
        <f>VLOOKUP(Table1[[#This Row],[Competence2]],[1]!Table3[#Data],4,FALSE)</f>
        <v>0</v>
      </c>
      <c r="U421">
        <f>VLOOKUP(Table1[[#This Row],[Competence2]],[1]!Table3[#Data],5,FALSE)</f>
        <v>6</v>
      </c>
      <c r="V421" s="5" t="str">
        <f>VLOOKUP(Table1[[#This Row],[Competence2]],[1]!Table3[#Data],6,FALSE)</f>
        <v>Lance du sable au visage de l'ennemi pour baisser sa Précision de 1.</v>
      </c>
      <c r="W421" t="s">
        <v>833</v>
      </c>
      <c r="X421" s="3" t="s">
        <v>1336</v>
      </c>
      <c r="Y421" s="3" t="s">
        <v>1336</v>
      </c>
      <c r="Z421" s="2">
        <v>1</v>
      </c>
      <c r="AA421" s="3" t="s">
        <v>1336</v>
      </c>
      <c r="AB421" s="3">
        <v>2</v>
      </c>
      <c r="AC421" s="2">
        <v>1</v>
      </c>
      <c r="AD421" s="2">
        <v>1</v>
      </c>
      <c r="AE421" s="3" t="s">
        <v>1336</v>
      </c>
      <c r="AF421" s="2">
        <v>1</v>
      </c>
      <c r="AG421" s="2">
        <v>1</v>
      </c>
      <c r="AH421" s="3">
        <v>1</v>
      </c>
      <c r="AI421" s="2">
        <v>1</v>
      </c>
      <c r="AJ421" s="2">
        <v>1</v>
      </c>
      <c r="AK421" s="2">
        <v>2</v>
      </c>
      <c r="AL421" s="3" t="s">
        <v>1336</v>
      </c>
      <c r="AM421" s="2">
        <v>1</v>
      </c>
      <c r="AN421" s="2">
        <v>1</v>
      </c>
      <c r="AO421" s="2">
        <v>2</v>
      </c>
      <c r="AP421" s="4" t="str">
        <f>IF(Table1[[#This Row],[Competence2]]="Empty","1-6","1-3")</f>
        <v>1-3</v>
      </c>
      <c r="AQ421" s="4" t="str">
        <f>IF(Table1[[#This Row],[Competence2]]="Empty","","4-6")</f>
        <v>4-6</v>
      </c>
      <c r="AR421" s="22" t="s">
        <v>2073</v>
      </c>
      <c r="AS421" t="s">
        <v>260</v>
      </c>
      <c r="AT421" s="5" t="s">
        <v>1938</v>
      </c>
      <c r="AU421" s="5">
        <v>767</v>
      </c>
      <c r="AV421" s="5" t="s">
        <v>1049</v>
      </c>
      <c r="AW421" s="5"/>
      <c r="AX421" s="5" t="e">
        <f>VLOOKUP(Table1[[#This Row],[Name]],Table3[],1,FALSE)</f>
        <v>#N/A</v>
      </c>
      <c r="AY421" s="5"/>
    </row>
    <row r="422" spans="1:51" hidden="1" x14ac:dyDescent="0.2">
      <c r="A422" s="7" t="s">
        <v>260</v>
      </c>
      <c r="B422" s="1" t="s">
        <v>19</v>
      </c>
      <c r="C422" t="s">
        <v>23</v>
      </c>
      <c r="D422">
        <v>37</v>
      </c>
      <c r="E422">
        <v>10</v>
      </c>
      <c r="F422">
        <v>12</v>
      </c>
      <c r="G422">
        <v>14</v>
      </c>
      <c r="H422">
        <v>6</v>
      </c>
      <c r="I422">
        <v>9</v>
      </c>
      <c r="J422">
        <v>0</v>
      </c>
      <c r="K422" t="s">
        <v>564</v>
      </c>
      <c r="L422" t="str">
        <f>VLOOKUP(Table1[[#This Row],[Competence1]],[1]!Table3[#Data],2,FALSE)</f>
        <v>Insecte</v>
      </c>
      <c r="M422" t="str">
        <f>VLOOKUP(Table1[[#This Row],[Competence1]],[1]!Table3[#Data],3,FALSE)</f>
        <v>Physique</v>
      </c>
      <c r="N422" s="1">
        <f>VLOOKUP(Table1[[#This Row],[Competence1]],[1]!Table3[#Data],4,FALSE)</f>
        <v>9</v>
      </c>
      <c r="O422">
        <f>VLOOKUP(Table1[[#This Row],[Competence1]],[1]!Table3[#Data],5,FALSE)</f>
        <v>6</v>
      </c>
      <c r="P422" s="5" t="str">
        <f>VLOOKUP(Table1[[#This Row],[Competence1]],[1]!Table3[#Data],6,FALSE)</f>
        <v>Escarmouche est une capacité prioritaire qui inflige des dégâts, mais qui ne fonctionne que lors du premier tour où son lanceur est appelé au combat.</v>
      </c>
      <c r="Q422" t="s">
        <v>1080</v>
      </c>
      <c r="R422" t="str">
        <f>VLOOKUP(Table1[[#This Row],[Competence2]],[1]!Table3[#Data],2,FALSE)</f>
        <v>Insecte</v>
      </c>
      <c r="S422" t="str">
        <f>VLOOKUP(Table1[[#This Row],[Competence2]],[1]!Table3[#Data],3,FALSE)</f>
        <v>Special</v>
      </c>
      <c r="T422">
        <f>VLOOKUP(Table1[[#This Row],[Competence2]],[1]!Table3[#Data],4,FALSE)</f>
        <v>5</v>
      </c>
      <c r="U422">
        <f>VLOOKUP(Table1[[#This Row],[Competence2]],[1]!Table3[#Data],5,FALSE)</f>
        <v>6</v>
      </c>
      <c r="V422" s="5" t="str">
        <f>VLOOKUP(Table1[[#This Row],[Competence2]],[1]!Table3[#Data],6,FALSE)</f>
        <v>Le lanceur se débat de toutes ses forces, et baisse l'Attaque Spéciale de 2 niveaux. Touche tous les adversaires.</v>
      </c>
      <c r="W422" t="s">
        <v>834</v>
      </c>
      <c r="X422" s="3" t="s">
        <v>1336</v>
      </c>
      <c r="Y422" s="3" t="s">
        <v>1336</v>
      </c>
      <c r="Z422" s="2">
        <v>1</v>
      </c>
      <c r="AA422" s="3" t="s">
        <v>1336</v>
      </c>
      <c r="AB422" s="2">
        <v>2</v>
      </c>
      <c r="AC422" s="3">
        <v>1</v>
      </c>
      <c r="AD422" s="3">
        <v>1</v>
      </c>
      <c r="AE422" s="3" t="s">
        <v>1336</v>
      </c>
      <c r="AF422" s="3">
        <v>1</v>
      </c>
      <c r="AG422" s="2">
        <v>1</v>
      </c>
      <c r="AH422" s="3">
        <v>1</v>
      </c>
      <c r="AI422" s="2">
        <v>1</v>
      </c>
      <c r="AJ422" s="2">
        <v>1</v>
      </c>
      <c r="AK422" s="2">
        <v>2</v>
      </c>
      <c r="AL422" s="3" t="s">
        <v>1336</v>
      </c>
      <c r="AM422" s="2">
        <v>1</v>
      </c>
      <c r="AN422" s="2">
        <v>1</v>
      </c>
      <c r="AO422" s="2">
        <v>2</v>
      </c>
      <c r="AP422" s="4" t="str">
        <f>IF(Table1[[#This Row],[Competence2]]="Empty","1-6","1-3")</f>
        <v>1-3</v>
      </c>
      <c r="AQ422" s="4" t="str">
        <f>IF(Table1[[#This Row],[Competence2]]="Empty","","4-6")</f>
        <v>4-6</v>
      </c>
      <c r="AR422" s="22" t="s">
        <v>2073</v>
      </c>
      <c r="AS422" s="5" t="e">
        <v>#N/A</v>
      </c>
      <c r="AT422" s="5" t="s">
        <v>1939</v>
      </c>
      <c r="AU422" s="5">
        <v>768</v>
      </c>
      <c r="AV422" s="5" t="s">
        <v>1049</v>
      </c>
      <c r="AW422" s="5"/>
      <c r="AX422" s="5" t="e">
        <f>VLOOKUP(Table1[[#This Row],[Name]],Table3[],1,FALSE)</f>
        <v>#N/A</v>
      </c>
      <c r="AY422" s="5"/>
    </row>
    <row r="423" spans="1:51" hidden="1" x14ac:dyDescent="0.2">
      <c r="A423" s="7" t="s">
        <v>182</v>
      </c>
      <c r="B423" s="1" t="s">
        <v>19</v>
      </c>
      <c r="C423" t="s">
        <v>19</v>
      </c>
      <c r="D423">
        <v>27</v>
      </c>
      <c r="E423">
        <v>1</v>
      </c>
      <c r="F423">
        <v>6</v>
      </c>
      <c r="G423">
        <v>13</v>
      </c>
      <c r="H423">
        <v>3</v>
      </c>
      <c r="I423">
        <v>13</v>
      </c>
      <c r="J423">
        <v>1</v>
      </c>
      <c r="K423" t="s">
        <v>577</v>
      </c>
      <c r="L423" t="str">
        <f>VLOOKUP(Table1[[#This Row],[Competence1]],[1]!Table3[#Data],2,FALSE)</f>
        <v>Normal</v>
      </c>
      <c r="M423" t="str">
        <f>VLOOKUP(Table1[[#This Row],[Competence1]],[1]!Table3[#Data],3,FALSE)</f>
        <v>Statut</v>
      </c>
      <c r="N423" s="1">
        <f>VLOOKUP(Table1[[#This Row],[Competence1]],[1]!Table3[#Data],4,FALSE)</f>
        <v>0</v>
      </c>
      <c r="O423">
        <f>VLOOKUP(Table1[[#This Row],[Competence1]],[1]!Table3[#Data],5,FALSE)</f>
        <v>0</v>
      </c>
      <c r="P423" s="5" t="str">
        <f>VLOOKUP(Table1[[#This Row],[Competence1]],[1]!Table3[#Data],6,FALSE)</f>
        <v>Le lanceur contracte tous ses muscles pour augmenter sa Défense. Augmente la defense de 1 niveau.</v>
      </c>
      <c r="Q423" t="s">
        <v>462</v>
      </c>
      <c r="R423" t="str">
        <f>VLOOKUP(Table1[[#This Row],[Competence2]],[1]!Table3[#Data],2,FALSE)</f>
        <v>Eau</v>
      </c>
      <c r="S423" t="str">
        <f>VLOOKUP(Table1[[#This Row],[Competence2]],[1]!Table3[#Data],3,FALSE)</f>
        <v>Statut</v>
      </c>
      <c r="T423">
        <f>VLOOKUP(Table1[[#This Row],[Competence2]],[1]!Table3[#Data],4,FALSE)</f>
        <v>0</v>
      </c>
      <c r="U423">
        <f>VLOOKUP(Table1[[#This Row],[Competence2]],[1]!Table3[#Data],5,FALSE)</f>
        <v>0</v>
      </c>
      <c r="V423" s="5" t="str">
        <f>VLOOKUP(Table1[[#This Row],[Competence2]],[1]!Table3[#Data],6,FALSE)</f>
        <v>Asperge d'eau les alentours. Baisse la puissance des attaques de type Feu de 50% pendant cinq tours.</v>
      </c>
      <c r="W423" t="s">
        <v>757</v>
      </c>
      <c r="X423" s="3" t="s">
        <v>1336</v>
      </c>
      <c r="Y423" s="2">
        <v>1</v>
      </c>
      <c r="Z423" s="2">
        <v>1</v>
      </c>
      <c r="AA423" s="3" t="s">
        <v>1336</v>
      </c>
      <c r="AB423" s="2">
        <v>2</v>
      </c>
      <c r="AC423" s="3">
        <v>1</v>
      </c>
      <c r="AD423" s="3" t="s">
        <v>1336</v>
      </c>
      <c r="AE423" s="3" t="s">
        <v>1336</v>
      </c>
      <c r="AF423" s="3">
        <v>1</v>
      </c>
      <c r="AG423" s="2">
        <v>1</v>
      </c>
      <c r="AH423" s="3">
        <v>2</v>
      </c>
      <c r="AI423" s="2">
        <v>1</v>
      </c>
      <c r="AJ423" s="2">
        <v>1</v>
      </c>
      <c r="AK423" s="2">
        <v>1</v>
      </c>
      <c r="AL423" s="2">
        <v>1</v>
      </c>
      <c r="AM423" s="2">
        <v>1</v>
      </c>
      <c r="AN423" s="2">
        <v>1</v>
      </c>
      <c r="AO423" s="2">
        <v>1</v>
      </c>
      <c r="AP423" s="4" t="str">
        <f>IF(Table1[[#This Row],[Competence2]]="Empty","1-6","1-3")</f>
        <v>1-3</v>
      </c>
      <c r="AQ423" s="4" t="str">
        <f>IF(Table1[[#This Row],[Competence2]]="Empty","","4-6")</f>
        <v>4-6</v>
      </c>
      <c r="AR423" s="22" t="s">
        <v>2073</v>
      </c>
      <c r="AS423" t="s">
        <v>1342</v>
      </c>
      <c r="AT423" s="5" t="s">
        <v>1940</v>
      </c>
      <c r="AU423" s="5">
        <v>771</v>
      </c>
      <c r="AV423" s="5" t="s">
        <v>1003</v>
      </c>
      <c r="AW423" s="5"/>
      <c r="AX423" s="5" t="e">
        <f>VLOOKUP(Table1[[#This Row],[Name]],Table3[],1,FALSE)</f>
        <v>#N/A</v>
      </c>
      <c r="AY423" s="5"/>
    </row>
    <row r="424" spans="1:51" hidden="1" x14ac:dyDescent="0.2">
      <c r="A424" s="7" t="s">
        <v>1342</v>
      </c>
      <c r="B424" s="1" t="s">
        <v>36</v>
      </c>
      <c r="C424" t="s">
        <v>36</v>
      </c>
      <c r="D424">
        <v>47</v>
      </c>
      <c r="E424">
        <v>14</v>
      </c>
      <c r="F424">
        <v>9</v>
      </c>
      <c r="G424">
        <v>9</v>
      </c>
      <c r="H424">
        <v>9</v>
      </c>
      <c r="I424">
        <v>9</v>
      </c>
      <c r="J424">
        <v>0</v>
      </c>
      <c r="K424" t="s">
        <v>584</v>
      </c>
      <c r="L424" t="str">
        <f>VLOOKUP(Table1[[#This Row],[Competence1]],[1]!Table3[#Data],2,FALSE)</f>
        <v>Normal</v>
      </c>
      <c r="M424" t="str">
        <f>VLOOKUP(Table1[[#This Row],[Competence1]],[1]!Table3[#Data],3,FALSE)</f>
        <v>Physique</v>
      </c>
      <c r="N424" s="1">
        <f>VLOOKUP(Table1[[#This Row],[Competence1]],[1]!Table3[#Data],4,FALSE)</f>
        <v>4</v>
      </c>
      <c r="O424">
        <f>VLOOKUP(Table1[[#This Row],[Competence1]],[1]!Table3[#Data],5,FALSE)</f>
        <v>6</v>
      </c>
      <c r="P424" s="5" t="str">
        <f>VLOOKUP(Table1[[#This Row],[Competence1]],[1]!Table3[#Data],6,FALSE)</f>
        <v>Le lanceur charge l'ennemi et le percute de tout son poids.</v>
      </c>
      <c r="Q424" t="s">
        <v>1395</v>
      </c>
      <c r="R424" t="e">
        <f>VLOOKUP(Table1[[#This Row],[Competence2]],[1]!Table3[#Data],2,FALSE)</f>
        <v>#N/A</v>
      </c>
      <c r="S424" t="e">
        <f>VLOOKUP(Table1[[#This Row],[Competence2]],[1]!Table3[#Data],3,FALSE)</f>
        <v>#N/A</v>
      </c>
      <c r="T424" t="e">
        <f>VLOOKUP(Table1[[#This Row],[Competence2]],[1]!Table3[#Data],4,FALSE)</f>
        <v>#N/A</v>
      </c>
      <c r="U424" t="e">
        <f>VLOOKUP(Table1[[#This Row],[Competence2]],[1]!Table3[#Data],5,FALSE)</f>
        <v>#N/A</v>
      </c>
      <c r="V424" s="5" t="e">
        <f>VLOOKUP(Table1[[#This Row],[Competence2]],[1]!Table3[#Data],6,FALSE)</f>
        <v>#N/A</v>
      </c>
      <c r="X424" s="3">
        <v>1</v>
      </c>
      <c r="Y424" s="2">
        <v>2</v>
      </c>
      <c r="Z424" s="2">
        <v>1</v>
      </c>
      <c r="AA424" s="2">
        <v>1</v>
      </c>
      <c r="AB424" s="2">
        <v>1</v>
      </c>
      <c r="AC424" s="3">
        <v>1</v>
      </c>
      <c r="AD424" s="3">
        <v>1</v>
      </c>
      <c r="AE424" s="3">
        <v>1</v>
      </c>
      <c r="AF424" s="3">
        <v>1</v>
      </c>
      <c r="AG424" s="2">
        <v>1</v>
      </c>
      <c r="AH424" s="3">
        <v>1</v>
      </c>
      <c r="AI424" s="2">
        <v>1</v>
      </c>
      <c r="AJ424" s="2">
        <v>1</v>
      </c>
      <c r="AK424" s="2">
        <v>1</v>
      </c>
      <c r="AL424" s="2">
        <v>1</v>
      </c>
      <c r="AM424" s="2">
        <v>0</v>
      </c>
      <c r="AN424" s="2">
        <v>1</v>
      </c>
      <c r="AO424" s="2">
        <v>1</v>
      </c>
      <c r="AP424" s="4" t="str">
        <f>IF(Table1[[#This Row],[Competence2]]="Empty","1-6","1-3")</f>
        <v>1-3</v>
      </c>
      <c r="AQ424" s="4" t="str">
        <f>IF(Table1[[#This Row],[Competence2]]="Empty","","4-6")</f>
        <v>4-6</v>
      </c>
      <c r="AR424" s="22" t="s">
        <v>2073</v>
      </c>
      <c r="AS424" s="5" t="s">
        <v>406</v>
      </c>
      <c r="AT424" s="5" t="s">
        <v>1941</v>
      </c>
      <c r="AU424" s="5">
        <v>772</v>
      </c>
      <c r="AV424" s="5" t="s">
        <v>1010</v>
      </c>
      <c r="AW424" s="5"/>
      <c r="AX424" s="5" t="e">
        <f>VLOOKUP(Table1[[#This Row],[Name]],Table3[],1,FALSE)</f>
        <v>#N/A</v>
      </c>
      <c r="AY424" s="5"/>
    </row>
    <row r="425" spans="1:51" hidden="1" x14ac:dyDescent="0.2">
      <c r="A425" s="7" t="s">
        <v>406</v>
      </c>
      <c r="B425" s="1" t="s">
        <v>36</v>
      </c>
      <c r="C425" t="s">
        <v>36</v>
      </c>
      <c r="D425">
        <v>47</v>
      </c>
      <c r="E425">
        <v>23</v>
      </c>
      <c r="F425">
        <v>9</v>
      </c>
      <c r="G425">
        <v>9</v>
      </c>
      <c r="H425">
        <v>9</v>
      </c>
      <c r="I425">
        <v>9</v>
      </c>
      <c r="J425">
        <v>0</v>
      </c>
      <c r="K425" t="s">
        <v>1099</v>
      </c>
      <c r="L425" t="str">
        <f>VLOOKUP(Table1[[#This Row],[Competence1]],[1]!Table3[#Data],2,FALSE)</f>
        <v>Normal</v>
      </c>
      <c r="M425" t="str">
        <f>VLOOKUP(Table1[[#This Row],[Competence1]],[1]!Table3[#Data],3,FALSE)</f>
        <v>Physique</v>
      </c>
      <c r="N425" s="1">
        <f>VLOOKUP(Table1[[#This Row],[Competence1]],[1]!Table3[#Data],4,FALSE)</f>
        <v>12</v>
      </c>
      <c r="O425">
        <f>VLOOKUP(Table1[[#This Row],[Competence1]],[1]!Table3[#Data],5,FALSE)</f>
        <v>6</v>
      </c>
      <c r="P425" s="5" t="str">
        <f>VLOOKUP(Table1[[#This Row],[Competence1]],[1]!Table3[#Data],6,FALSE)</f>
        <v>Le Pokémon s'entoure d'une puissante énergie avant de foncer sur sa cible. Le type de la capacité dépend de l'objet ROM equipe.</v>
      </c>
      <c r="Q425" t="s">
        <v>1100</v>
      </c>
      <c r="R425" t="str">
        <f>VLOOKUP(Table1[[#This Row],[Competence2]],[1]!Table3[#Data],2,FALSE)</f>
        <v>Psy</v>
      </c>
      <c r="S425" t="str">
        <f>VLOOKUP(Table1[[#This Row],[Competence2]],[1]!Table3[#Data],3,FALSE)</f>
        <v>Statut</v>
      </c>
      <c r="T425">
        <f>VLOOKUP(Table1[[#This Row],[Competence2]],[1]!Table3[#Data],4,FALSE)</f>
        <v>0</v>
      </c>
      <c r="U425">
        <f>VLOOKUP(Table1[[#This Row],[Competence2]],[1]!Table3[#Data],5,FALSE)</f>
        <v>6</v>
      </c>
      <c r="V425" s="5" t="str">
        <f>VLOOKUP(Table1[[#This Row],[Competence2]],[1]!Table3[#Data],6,FALSE)</f>
        <v>Le lanceur empêche l’ennemi de récupérer des PV à l’aide de capacités, talents ou objets tenus, pendant cinq tours.</v>
      </c>
      <c r="W425" t="s">
        <v>980</v>
      </c>
      <c r="X425" s="3">
        <v>1</v>
      </c>
      <c r="Y425" s="2">
        <v>2</v>
      </c>
      <c r="Z425" s="2">
        <v>1</v>
      </c>
      <c r="AA425" s="3">
        <v>1</v>
      </c>
      <c r="AB425" s="2">
        <v>1</v>
      </c>
      <c r="AC425" s="2">
        <v>1</v>
      </c>
      <c r="AD425" s="3">
        <v>1</v>
      </c>
      <c r="AE425" s="3">
        <v>1</v>
      </c>
      <c r="AF425" s="2">
        <v>1</v>
      </c>
      <c r="AG425" s="2">
        <v>1</v>
      </c>
      <c r="AH425" s="2">
        <v>1</v>
      </c>
      <c r="AI425" s="2">
        <v>1</v>
      </c>
      <c r="AJ425" s="2">
        <v>1</v>
      </c>
      <c r="AK425" s="2">
        <v>1</v>
      </c>
      <c r="AL425" s="2">
        <v>1</v>
      </c>
      <c r="AM425" s="2">
        <v>0</v>
      </c>
      <c r="AN425" s="2">
        <v>1</v>
      </c>
      <c r="AO425" s="2">
        <v>1</v>
      </c>
      <c r="AP425" s="4" t="str">
        <f>IF(Table1[[#This Row],[Competence2]]="Empty","1-6","1-3")</f>
        <v>1-3</v>
      </c>
      <c r="AQ425" s="4" t="str">
        <f>IF(Table1[[#This Row],[Competence2]]="Empty","","4-6")</f>
        <v>4-6</v>
      </c>
      <c r="AR425" s="22" t="s">
        <v>2073</v>
      </c>
      <c r="AS425"/>
      <c r="AT425" s="5" t="s">
        <v>1942</v>
      </c>
      <c r="AU425" s="5">
        <v>773</v>
      </c>
      <c r="AV425" s="5" t="s">
        <v>1010</v>
      </c>
      <c r="AW425" s="5"/>
      <c r="AX425" s="5" t="e">
        <f>VLOOKUP(Table1[[#This Row],[Name]],Table3[],1,FALSE)</f>
        <v>#N/A</v>
      </c>
      <c r="AY425" s="5"/>
    </row>
    <row r="426" spans="1:51" hidden="1" x14ac:dyDescent="0.2">
      <c r="A426" s="7" t="s">
        <v>373</v>
      </c>
      <c r="B426" s="1" t="s">
        <v>203</v>
      </c>
      <c r="C426" t="s">
        <v>15</v>
      </c>
      <c r="D426">
        <v>30</v>
      </c>
      <c r="E426">
        <v>9</v>
      </c>
      <c r="F426">
        <v>7</v>
      </c>
      <c r="G426">
        <v>13</v>
      </c>
      <c r="H426">
        <v>9</v>
      </c>
      <c r="I426">
        <v>8</v>
      </c>
      <c r="J426">
        <v>1</v>
      </c>
      <c r="K426" t="s">
        <v>1422</v>
      </c>
      <c r="L426" t="str">
        <f>VLOOKUP(Table1[[#This Row],[Competence1]],[1]!Table3[#Data],2,FALSE)</f>
        <v>Feu</v>
      </c>
      <c r="M426" t="str">
        <f>VLOOKUP(Table1[[#This Row],[Competence1]],[1]!Table3[#Data],3,FALSE)</f>
        <v>Special</v>
      </c>
      <c r="N426" s="1">
        <f>VLOOKUP(Table1[[#This Row],[Competence1]],[1]!Table3[#Data],4,FALSE)</f>
        <v>4</v>
      </c>
      <c r="O426">
        <f>VLOOKUP(Table1[[#This Row],[Competence1]],[1]!Table3[#Data],5,FALSE)</f>
        <v>6</v>
      </c>
      <c r="P426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426" t="s">
        <v>584</v>
      </c>
      <c r="R426" t="str">
        <f>VLOOKUP(Table1[[#This Row],[Competence2]],[1]!Table3[#Data],2,FALSE)</f>
        <v>Normal</v>
      </c>
      <c r="S426" t="str">
        <f>VLOOKUP(Table1[[#This Row],[Competence2]],[1]!Table3[#Data],3,FALSE)</f>
        <v>Physique</v>
      </c>
      <c r="T426">
        <f>VLOOKUP(Table1[[#This Row],[Competence2]],[1]!Table3[#Data],4,FALSE)</f>
        <v>4</v>
      </c>
      <c r="U426">
        <f>VLOOKUP(Table1[[#This Row],[Competence2]],[1]!Table3[#Data],5,FALSE)</f>
        <v>6</v>
      </c>
      <c r="V426" s="5" t="str">
        <f>VLOOKUP(Table1[[#This Row],[Competence2]],[1]!Table3[#Data],6,FALSE)</f>
        <v>Le lanceur charge l'ennemi et le percute de tout son poids.</v>
      </c>
      <c r="W426" t="s">
        <v>947</v>
      </c>
      <c r="X426" s="3" t="s">
        <v>1336</v>
      </c>
      <c r="Y426" s="2">
        <v>1</v>
      </c>
      <c r="Z426" s="2">
        <v>2</v>
      </c>
      <c r="AA426" s="3">
        <v>1</v>
      </c>
      <c r="AB426" s="3" t="s">
        <v>1336</v>
      </c>
      <c r="AC426" s="2">
        <v>1</v>
      </c>
      <c r="AD426" s="3" t="s">
        <v>1337</v>
      </c>
      <c r="AE426" s="3">
        <v>1</v>
      </c>
      <c r="AF426" s="3" t="s">
        <v>1336</v>
      </c>
      <c r="AG426" s="2">
        <v>1</v>
      </c>
      <c r="AH426" s="3" t="s">
        <v>1337</v>
      </c>
      <c r="AI426" s="2">
        <v>1</v>
      </c>
      <c r="AJ426" s="2">
        <v>1</v>
      </c>
      <c r="AK426" s="2">
        <v>2</v>
      </c>
      <c r="AL426" s="2">
        <v>2</v>
      </c>
      <c r="AM426" s="2">
        <v>1</v>
      </c>
      <c r="AN426" s="2">
        <v>1</v>
      </c>
      <c r="AO426" s="2">
        <v>1</v>
      </c>
      <c r="AP426" s="4" t="str">
        <f>IF(Table1[[#This Row],[Competence2]]="Empty","1-6","1-3")</f>
        <v>1-3</v>
      </c>
      <c r="AQ426" s="4" t="str">
        <f>IF(Table1[[#This Row],[Competence2]]="Empty","","4-6")</f>
        <v>4-6</v>
      </c>
      <c r="AR426" s="22" t="s">
        <v>2073</v>
      </c>
      <c r="AS426" t="s">
        <v>374</v>
      </c>
      <c r="AT426" s="5" t="s">
        <v>1943</v>
      </c>
      <c r="AU426" s="5">
        <v>776</v>
      </c>
      <c r="AV426" s="5" t="s">
        <v>1064</v>
      </c>
      <c r="AW426" s="5"/>
      <c r="AX426" s="5" t="e">
        <f>VLOOKUP(Table1[[#This Row],[Name]],Table3[],1,FALSE)</f>
        <v>#N/A</v>
      </c>
      <c r="AY426" s="5"/>
    </row>
    <row r="427" spans="1:51" hidden="1" x14ac:dyDescent="0.2">
      <c r="A427" s="7" t="s">
        <v>374</v>
      </c>
      <c r="B427" s="1" t="s">
        <v>41</v>
      </c>
      <c r="C427" t="s">
        <v>33</v>
      </c>
      <c r="D427">
        <v>32</v>
      </c>
      <c r="E427">
        <v>24</v>
      </c>
      <c r="F427">
        <v>9</v>
      </c>
      <c r="G427">
        <v>6</v>
      </c>
      <c r="H427">
        <v>4</v>
      </c>
      <c r="I427">
        <v>7</v>
      </c>
      <c r="J427">
        <v>3</v>
      </c>
      <c r="K427" t="s">
        <v>584</v>
      </c>
      <c r="L427" t="str">
        <f>VLOOKUP(Table1[[#This Row],[Competence1]],[1]!Table3[#Data],2,FALSE)</f>
        <v>Normal</v>
      </c>
      <c r="M427" t="str">
        <f>VLOOKUP(Table1[[#This Row],[Competence1]],[1]!Table3[#Data],3,FALSE)</f>
        <v>Physique</v>
      </c>
      <c r="N427" s="1">
        <f>VLOOKUP(Table1[[#This Row],[Competence1]],[1]!Table3[#Data],4,FALSE)</f>
        <v>4</v>
      </c>
      <c r="O427">
        <f>VLOOKUP(Table1[[#This Row],[Competence1]],[1]!Table3[#Data],5,FALSE)</f>
        <v>6</v>
      </c>
      <c r="P427" s="5" t="str">
        <f>VLOOKUP(Table1[[#This Row],[Competence1]],[1]!Table3[#Data],6,FALSE)</f>
        <v>Le lanceur charge l'ennemi et le percute de tout son poids.</v>
      </c>
      <c r="Q427" t="s">
        <v>1370</v>
      </c>
      <c r="R427" t="str">
        <f>VLOOKUP(Table1[[#This Row],[Competence2]],[1]!Table3[#Data],2,FALSE)</f>
        <v>Electrik</v>
      </c>
      <c r="S427" t="str">
        <f>VLOOKUP(Table1[[#This Row],[Competence2]],[1]!Table3[#Data],3,FALSE)</f>
        <v>Special</v>
      </c>
      <c r="T427">
        <f>VLOOKUP(Table1[[#This Row],[Competence2]],[1]!Table3[#Data],4,FALSE)</f>
        <v>4</v>
      </c>
      <c r="U427">
        <f>VLOOKUP(Table1[[#This Row],[Competence2]],[1]!Table3[#Data],5,FALSE)</f>
        <v>6</v>
      </c>
      <c r="V427" s="5" t="str">
        <f>VLOOKUP(Table1[[#This Row],[Competence2]],[1]!Table3[#Data],6,FALSE)</f>
        <v>Une décharge électrique tombe sur l'ennemi. Paralyse avec une precision de 1. La paralysie empeche d'attaquer sur 1-2.</v>
      </c>
      <c r="W427" t="s">
        <v>948</v>
      </c>
      <c r="X427" s="3" t="s">
        <v>1337</v>
      </c>
      <c r="Y427" s="2">
        <v>2</v>
      </c>
      <c r="Z427" s="3" t="s">
        <v>1336</v>
      </c>
      <c r="AA427" s="3">
        <v>1</v>
      </c>
      <c r="AB427" s="3" t="s">
        <v>1336</v>
      </c>
      <c r="AC427" s="3" t="s">
        <v>1336</v>
      </c>
      <c r="AD427" s="3">
        <v>2</v>
      </c>
      <c r="AE427" s="3" t="s">
        <v>1336</v>
      </c>
      <c r="AF427" s="3" t="s">
        <v>1336</v>
      </c>
      <c r="AG427" s="3" t="s">
        <v>1336</v>
      </c>
      <c r="AH427" s="3" t="s">
        <v>1336</v>
      </c>
      <c r="AI427" s="2">
        <v>0</v>
      </c>
      <c r="AJ427" s="3" t="s">
        <v>1336</v>
      </c>
      <c r="AK427" s="3" t="s">
        <v>1336</v>
      </c>
      <c r="AL427" s="2">
        <v>4</v>
      </c>
      <c r="AM427" s="2">
        <v>1</v>
      </c>
      <c r="AN427" s="2">
        <v>1</v>
      </c>
      <c r="AO427" s="3" t="s">
        <v>1337</v>
      </c>
      <c r="AP427" s="4" t="str">
        <f>IF(Table1[[#This Row],[Competence2]]="Empty","1-6","1-3")</f>
        <v>1-3</v>
      </c>
      <c r="AQ427" s="4" t="str">
        <f>IF(Table1[[#This Row],[Competence2]]="Empty","","4-6")</f>
        <v>4-6</v>
      </c>
      <c r="AR427" s="22" t="s">
        <v>2073</v>
      </c>
      <c r="AS427" t="s">
        <v>327</v>
      </c>
      <c r="AT427" s="5" t="s">
        <v>1944</v>
      </c>
      <c r="AU427" s="5">
        <v>777</v>
      </c>
      <c r="AV427" s="5" t="s">
        <v>1557</v>
      </c>
      <c r="AW427" s="5"/>
      <c r="AX427" s="5" t="e">
        <f>VLOOKUP(Table1[[#This Row],[Name]],Table3[],1,FALSE)</f>
        <v>#N/A</v>
      </c>
      <c r="AY427" s="5"/>
    </row>
    <row r="428" spans="1:51" hidden="1" x14ac:dyDescent="0.2">
      <c r="A428" s="7" t="s">
        <v>327</v>
      </c>
      <c r="B428" s="1" t="s">
        <v>146</v>
      </c>
      <c r="C428" t="s">
        <v>105</v>
      </c>
      <c r="D428">
        <v>27</v>
      </c>
      <c r="E428">
        <v>24</v>
      </c>
      <c r="F428">
        <v>9</v>
      </c>
      <c r="G428">
        <v>8</v>
      </c>
      <c r="H428">
        <v>5</v>
      </c>
      <c r="I428">
        <v>10</v>
      </c>
      <c r="J428">
        <v>0</v>
      </c>
      <c r="K428" t="s">
        <v>569</v>
      </c>
      <c r="L428" t="e">
        <f>VLOOKUP(Table1[[#This Row],[Competence1]],[1]!Table3[#Data],2,FALSE)</f>
        <v>#N/A</v>
      </c>
      <c r="M428" t="e">
        <f>VLOOKUP(Table1[[#This Row],[Competence1]],[1]!Table3[#Data],3,FALSE)</f>
        <v>#N/A</v>
      </c>
      <c r="N428" s="1" t="e">
        <f>VLOOKUP(Table1[[#This Row],[Competence1]],[1]!Table3[#Data],4,FALSE)</f>
        <v>#N/A</v>
      </c>
      <c r="O428" t="e">
        <f>VLOOKUP(Table1[[#This Row],[Competence1]],[1]!Table3[#Data],5,FALSE)</f>
        <v>#N/A</v>
      </c>
      <c r="P428" s="5" t="e">
        <f>VLOOKUP(Table1[[#This Row],[Competence1]],[1]!Table3[#Data],6,FALSE)</f>
        <v>#N/A</v>
      </c>
      <c r="Q428" t="s">
        <v>571</v>
      </c>
      <c r="R428" t="str">
        <f>VLOOKUP(Table1[[#This Row],[Competence2]],[1]!Table3[#Data],2,FALSE)</f>
        <v>Normal</v>
      </c>
      <c r="S428" t="str">
        <f>VLOOKUP(Table1[[#This Row],[Competence2]],[1]!Table3[#Data],3,FALSE)</f>
        <v>Statut</v>
      </c>
      <c r="T428">
        <f>VLOOKUP(Table1[[#This Row],[Competence2]],[1]!Table3[#Data],4,FALSE)</f>
        <v>0</v>
      </c>
      <c r="U428">
        <f>VLOOKUP(Table1[[#This Row],[Competence2]],[1]!Table3[#Data],5,FALSE)</f>
        <v>0</v>
      </c>
      <c r="V428" s="5" t="str">
        <f>VLOOKUP(Table1[[#This Row],[Competence2]],[1]!Table3[#Data],6,FALSE)</f>
        <v>Le lanceur barbote et éclabousse les environs. Cette capacité n’a aucun effet.</v>
      </c>
      <c r="W428" t="s">
        <v>901</v>
      </c>
      <c r="X428" s="2">
        <v>2</v>
      </c>
      <c r="Y428" s="2">
        <v>0</v>
      </c>
      <c r="Z428" s="2">
        <v>0</v>
      </c>
      <c r="AA428" s="2">
        <v>1</v>
      </c>
      <c r="AB428" s="2">
        <v>1</v>
      </c>
      <c r="AC428" s="2">
        <v>1</v>
      </c>
      <c r="AD428" s="2">
        <v>1</v>
      </c>
      <c r="AE428" s="2">
        <v>1</v>
      </c>
      <c r="AF428" s="3" t="s">
        <v>1337</v>
      </c>
      <c r="AG428" s="2">
        <v>0</v>
      </c>
      <c r="AH428" s="2">
        <v>1</v>
      </c>
      <c r="AI428" s="2">
        <v>1</v>
      </c>
      <c r="AJ428" s="2">
        <v>1</v>
      </c>
      <c r="AK428" s="2">
        <v>1</v>
      </c>
      <c r="AL428" s="2">
        <v>1</v>
      </c>
      <c r="AM428" s="2">
        <v>2</v>
      </c>
      <c r="AN428" s="2">
        <v>1</v>
      </c>
      <c r="AO428" s="2">
        <v>1</v>
      </c>
      <c r="AP428" s="4" t="str">
        <f>IF(Table1[[#This Row],[Competence2]]="Empty","1-6","1-3")</f>
        <v>1-3</v>
      </c>
      <c r="AQ428" s="4" t="str">
        <f>IF(Table1[[#This Row],[Competence2]]="Empty","","4-6")</f>
        <v>4-6</v>
      </c>
      <c r="AR428" s="22" t="s">
        <v>2073</v>
      </c>
      <c r="AS428" s="5" t="e">
        <v>#N/A</v>
      </c>
      <c r="AT428" s="5" t="s">
        <v>1945</v>
      </c>
      <c r="AU428" s="5">
        <v>778</v>
      </c>
      <c r="AV428" s="5" t="s">
        <v>1946</v>
      </c>
      <c r="AW428" s="5"/>
      <c r="AX428" s="5" t="e">
        <f>VLOOKUP(Table1[[#This Row],[Name]],Table3[],1,FALSE)</f>
        <v>#N/A</v>
      </c>
      <c r="AY428" s="5"/>
    </row>
    <row r="429" spans="1:51" hidden="1" x14ac:dyDescent="0.2">
      <c r="A429" s="7" t="s">
        <v>372</v>
      </c>
      <c r="B429" s="1" t="s">
        <v>203</v>
      </c>
      <c r="C429" t="s">
        <v>36</v>
      </c>
      <c r="D429">
        <v>39</v>
      </c>
      <c r="E429">
        <v>9</v>
      </c>
      <c r="F429">
        <v>6</v>
      </c>
      <c r="G429">
        <v>8</v>
      </c>
      <c r="H429">
        <v>13</v>
      </c>
      <c r="I429">
        <v>9</v>
      </c>
      <c r="J429">
        <v>1</v>
      </c>
      <c r="K429" t="s">
        <v>580</v>
      </c>
      <c r="L429" t="str">
        <f>VLOOKUP(Table1[[#This Row],[Competence1]],[1]!Table3[#Data],2,FALSE)</f>
        <v>Normal</v>
      </c>
      <c r="M429" t="str">
        <f>VLOOKUP(Table1[[#This Row],[Competence1]],[1]!Table3[#Data],3,FALSE)</f>
        <v>Statut</v>
      </c>
      <c r="N429" s="1">
        <f>VLOOKUP(Table1[[#This Row],[Competence1]],[1]!Table3[#Data],4,FALSE)</f>
        <v>0</v>
      </c>
      <c r="O429">
        <f>VLOOKUP(Table1[[#This Row],[Competence1]],[1]!Table3[#Data],5,FALSE)</f>
        <v>0</v>
      </c>
      <c r="P429" s="5" t="str">
        <f>VLOOKUP(Table1[[#This Row],[Competence1]],[1]!Table3[#Data],6,FALSE)</f>
        <v>L'ennemi se lie d'amitié avec le lanceur et perd sa combativité, diminuant son Attaque de 1 niveau</v>
      </c>
      <c r="Q429" t="s">
        <v>1385</v>
      </c>
      <c r="R429" t="e">
        <f>VLOOKUP(Table1[[#This Row],[Competence2]],[1]!Table3[#Data],2,FALSE)</f>
        <v>#N/A</v>
      </c>
      <c r="S429" t="e">
        <f>VLOOKUP(Table1[[#This Row],[Competence2]],[1]!Table3[#Data],3,FALSE)</f>
        <v>#N/A</v>
      </c>
      <c r="T429" t="e">
        <f>VLOOKUP(Table1[[#This Row],[Competence2]],[1]!Table3[#Data],4,FALSE)</f>
        <v>#N/A</v>
      </c>
      <c r="U429" t="e">
        <f>VLOOKUP(Table1[[#This Row],[Competence2]],[1]!Table3[#Data],5,FALSE)</f>
        <v>#N/A</v>
      </c>
      <c r="V429" s="5" t="e">
        <f>VLOOKUP(Table1[[#This Row],[Competence2]],[1]!Table3[#Data],6,FALSE)</f>
        <v>#N/A</v>
      </c>
      <c r="W429" t="s">
        <v>946</v>
      </c>
      <c r="X429" s="2">
        <v>1</v>
      </c>
      <c r="Y429" s="2">
        <v>2</v>
      </c>
      <c r="Z429" s="2">
        <v>2</v>
      </c>
      <c r="AA429" s="3" t="s">
        <v>1336</v>
      </c>
      <c r="AB429" s="3" t="s">
        <v>1336</v>
      </c>
      <c r="AC429" s="2">
        <v>2</v>
      </c>
      <c r="AD429" s="3" t="s">
        <v>1336</v>
      </c>
      <c r="AE429" s="2">
        <v>2</v>
      </c>
      <c r="AF429" s="2">
        <v>1</v>
      </c>
      <c r="AG429" s="2">
        <v>1</v>
      </c>
      <c r="AH429" s="3" t="s">
        <v>1336</v>
      </c>
      <c r="AI429" s="2">
        <v>1</v>
      </c>
      <c r="AJ429" s="2">
        <v>1</v>
      </c>
      <c r="AK429" s="2">
        <v>1</v>
      </c>
      <c r="AL429" s="2">
        <v>1</v>
      </c>
      <c r="AM429" s="2">
        <v>0</v>
      </c>
      <c r="AN429" s="2">
        <v>1</v>
      </c>
      <c r="AO429" s="2">
        <v>1</v>
      </c>
      <c r="AP429" s="4" t="str">
        <f>IF(Table1[[#This Row],[Competence2]]="Empty","1-6","1-3")</f>
        <v>1-3</v>
      </c>
      <c r="AQ429" s="4" t="str">
        <f>IF(Table1[[#This Row],[Competence2]]="Empty","","4-6")</f>
        <v>4-6</v>
      </c>
      <c r="AR429" s="22" t="s">
        <v>2073</v>
      </c>
      <c r="AS429" s="5" t="s">
        <v>386</v>
      </c>
      <c r="AT429" s="5" t="s">
        <v>1947</v>
      </c>
      <c r="AU429" s="5">
        <v>780</v>
      </c>
      <c r="AV429" s="5" t="s">
        <v>1063</v>
      </c>
      <c r="AW429" s="5"/>
      <c r="AX429" s="5" t="e">
        <f>VLOOKUP(Table1[[#This Row],[Name]],Table3[],1,FALSE)</f>
        <v>#N/A</v>
      </c>
      <c r="AY429" s="5"/>
    </row>
    <row r="430" spans="1:51" hidden="1" x14ac:dyDescent="0.2">
      <c r="A430" s="7" t="s">
        <v>386</v>
      </c>
      <c r="B430" s="1" t="s">
        <v>11</v>
      </c>
      <c r="C430" t="s">
        <v>105</v>
      </c>
      <c r="D430">
        <v>35</v>
      </c>
      <c r="E430">
        <v>10</v>
      </c>
      <c r="F430">
        <v>13</v>
      </c>
      <c r="G430">
        <v>10</v>
      </c>
      <c r="H430">
        <v>8</v>
      </c>
      <c r="I430">
        <v>9</v>
      </c>
      <c r="J430">
        <v>0</v>
      </c>
      <c r="K430" t="s">
        <v>1126</v>
      </c>
      <c r="L430" t="str">
        <f>VLOOKUP(Table1[[#This Row],[Competence1]],[1]!Table3[#Data],2,FALSE)</f>
        <v>Tenebres</v>
      </c>
      <c r="M430" t="str">
        <f>VLOOKUP(Table1[[#This Row],[Competence1]],[1]!Table3[#Data],3,FALSE)</f>
        <v>Statut</v>
      </c>
      <c r="N430" s="1">
        <f>VLOOKUP(Table1[[#This Row],[Competence1]],[1]!Table3[#Data],4,FALSE)</f>
        <v>0</v>
      </c>
      <c r="O430">
        <f>VLOOKUP(Table1[[#This Row],[Competence1]],[1]!Table3[#Data],5,FALSE)</f>
        <v>6</v>
      </c>
      <c r="P430" s="5" t="str">
        <f>VLOOKUP(Table1[[#This Row],[Competence1]],[1]!Table3[#Data],6,FALSE)</f>
        <v>Le Pokémon utilisant Passe-Passe échange son objet tenu avec celui de sa cible. Echoue si les 2 pokemons n'ont pas d'objets.</v>
      </c>
      <c r="Q430" t="s">
        <v>445</v>
      </c>
      <c r="R430" t="str">
        <f>VLOOKUP(Table1[[#This Row],[Competence2]],[1]!Table3[#Data],2,FALSE)</f>
        <v>Plante</v>
      </c>
      <c r="S430" t="str">
        <f>VLOOKUP(Table1[[#This Row],[Competence2]],[1]!Table3[#Data],3,FALSE)</f>
        <v>Special</v>
      </c>
      <c r="T430">
        <f>VLOOKUP(Table1[[#This Row],[Competence2]],[1]!Table3[#Data],4,FALSE)</f>
        <v>2</v>
      </c>
      <c r="U430">
        <f>VLOOKUP(Table1[[#This Row],[Competence2]],[1]!Table3[#Data],5,FALSE)</f>
        <v>6</v>
      </c>
      <c r="V430" s="5" t="str">
        <f>VLOOKUP(Table1[[#This Row],[Competence2]],[1]!Table3[#Data],6,FALSE)</f>
        <v>Une attaque qui convertit 50% des dégâts infligés en PV pour le lanceur.</v>
      </c>
      <c r="W430" t="s">
        <v>960</v>
      </c>
      <c r="X430" s="2">
        <v>1</v>
      </c>
      <c r="Y430" s="3">
        <v>0</v>
      </c>
      <c r="Z430" s="2">
        <v>1</v>
      </c>
      <c r="AA430" s="3" t="s">
        <v>1336</v>
      </c>
      <c r="AB430" s="3" t="s">
        <v>1336</v>
      </c>
      <c r="AC430" s="2">
        <v>1</v>
      </c>
      <c r="AD430" s="2">
        <v>2</v>
      </c>
      <c r="AE430" s="2">
        <v>2</v>
      </c>
      <c r="AF430" s="3">
        <v>1</v>
      </c>
      <c r="AG430" s="2">
        <v>0</v>
      </c>
      <c r="AH430" s="3" t="s">
        <v>1336</v>
      </c>
      <c r="AI430" s="2">
        <v>1</v>
      </c>
      <c r="AJ430" s="2">
        <v>1</v>
      </c>
      <c r="AK430" s="2">
        <v>1</v>
      </c>
      <c r="AL430" s="3" t="s">
        <v>1336</v>
      </c>
      <c r="AM430" s="2">
        <v>2</v>
      </c>
      <c r="AN430" s="2">
        <v>2</v>
      </c>
      <c r="AO430" s="2">
        <v>2</v>
      </c>
      <c r="AP430" s="4" t="str">
        <f>IF(Table1[[#This Row],[Competence2]]="Empty","1-6","1-3")</f>
        <v>1-3</v>
      </c>
      <c r="AQ430" s="4" t="str">
        <f>IF(Table1[[#This Row],[Competence2]]="Empty","","4-6")</f>
        <v>4-6</v>
      </c>
      <c r="AR430" s="22" t="s">
        <v>2073</v>
      </c>
      <c r="AS430" t="s">
        <v>415</v>
      </c>
      <c r="AT430" s="5" t="s">
        <v>1948</v>
      </c>
      <c r="AU430" s="5">
        <v>781</v>
      </c>
      <c r="AV430" s="5" t="s">
        <v>1047</v>
      </c>
      <c r="AW430" s="5"/>
      <c r="AX430" s="5" t="e">
        <f>VLOOKUP(Table1[[#This Row],[Name]],Table3[],1,FALSE)</f>
        <v>#N/A</v>
      </c>
      <c r="AY430" s="5"/>
    </row>
    <row r="431" spans="1:51" hidden="1" x14ac:dyDescent="0.2">
      <c r="A431" s="7" t="s">
        <v>415</v>
      </c>
      <c r="B431" s="1" t="s">
        <v>203</v>
      </c>
      <c r="C431" t="s">
        <v>203</v>
      </c>
      <c r="D431">
        <v>22</v>
      </c>
      <c r="E431">
        <v>11</v>
      </c>
      <c r="F431">
        <v>5</v>
      </c>
      <c r="G431">
        <v>6</v>
      </c>
      <c r="H431">
        <v>4</v>
      </c>
      <c r="I431">
        <v>4</v>
      </c>
      <c r="J431">
        <v>0</v>
      </c>
      <c r="K431" t="s">
        <v>584</v>
      </c>
      <c r="L431" t="str">
        <f>VLOOKUP(Table1[[#This Row],[Competence1]],[1]!Table3[#Data],2,FALSE)</f>
        <v>Normal</v>
      </c>
      <c r="M431" t="str">
        <f>VLOOKUP(Table1[[#This Row],[Competence1]],[1]!Table3[#Data],3,FALSE)</f>
        <v>Physique</v>
      </c>
      <c r="N431" s="1">
        <f>VLOOKUP(Table1[[#This Row],[Competence1]],[1]!Table3[#Data],4,FALSE)</f>
        <v>4</v>
      </c>
      <c r="O431">
        <f>VLOOKUP(Table1[[#This Row],[Competence1]],[1]!Table3[#Data],5,FALSE)</f>
        <v>6</v>
      </c>
      <c r="P431" s="5" t="str">
        <f>VLOOKUP(Table1[[#This Row],[Competence1]],[1]!Table3[#Data],6,FALSE)</f>
        <v>Le lanceur charge l'ennemi et le percute de tout son poids.</v>
      </c>
      <c r="Q431" t="s">
        <v>1346</v>
      </c>
      <c r="R431" t="str">
        <f>VLOOKUP(Table1[[#This Row],[Competence2]],[1]!Table3[#Data],2,FALSE)</f>
        <v>Normal</v>
      </c>
      <c r="S431" t="str">
        <f>VLOOKUP(Table1[[#This Row],[Competence2]],[1]!Table3[#Data],3,FALSE)</f>
        <v>Statut</v>
      </c>
      <c r="T431">
        <f>VLOOKUP(Table1[[#This Row],[Competence2]],[1]!Table3[#Data],4,FALSE)</f>
        <v>0</v>
      </c>
      <c r="U431">
        <f>VLOOKUP(Table1[[#This Row],[Competence2]],[1]!Table3[#Data],5,FALSE)</f>
        <v>6</v>
      </c>
      <c r="V431" s="5" t="str">
        <f>VLOOKUP(Table1[[#This Row],[Competence2]],[1]!Table3[#Data],6,FALSE)</f>
        <v>Le lanceur fait les gros yeux à l'ennemi pour l'intimider et baisser sa Défense de 1 niveau.</v>
      </c>
      <c r="W431" t="s">
        <v>989</v>
      </c>
      <c r="X431" s="2">
        <v>1</v>
      </c>
      <c r="Y431" s="3">
        <v>1</v>
      </c>
      <c r="Z431" s="2">
        <v>2</v>
      </c>
      <c r="AA431" s="3" t="s">
        <v>1336</v>
      </c>
      <c r="AB431" s="3" t="s">
        <v>1336</v>
      </c>
      <c r="AC431" s="2">
        <v>2</v>
      </c>
      <c r="AD431" s="3" t="s">
        <v>1336</v>
      </c>
      <c r="AE431" s="2">
        <v>2</v>
      </c>
      <c r="AF431" s="3">
        <v>1</v>
      </c>
      <c r="AG431" s="2">
        <v>1</v>
      </c>
      <c r="AH431" s="3" t="s">
        <v>1336</v>
      </c>
      <c r="AI431" s="2">
        <v>1</v>
      </c>
      <c r="AJ431" s="2">
        <v>1</v>
      </c>
      <c r="AK431" s="2">
        <v>1</v>
      </c>
      <c r="AL431" s="2">
        <v>1</v>
      </c>
      <c r="AM431" s="2">
        <v>1</v>
      </c>
      <c r="AN431" s="2">
        <v>1</v>
      </c>
      <c r="AO431" s="2">
        <v>1</v>
      </c>
      <c r="AP431" s="4" t="str">
        <f>IF(Table1[[#This Row],[Competence2]]="Empty","1-6","1-3")</f>
        <v>1-3</v>
      </c>
      <c r="AQ431" s="4" t="str">
        <f>IF(Table1[[#This Row],[Competence2]]="Empty","","4-6")</f>
        <v>4-6</v>
      </c>
      <c r="AR431" s="22" t="s">
        <v>2073</v>
      </c>
      <c r="AS431" t="s">
        <v>416</v>
      </c>
      <c r="AT431" s="5" t="s">
        <v>1949</v>
      </c>
      <c r="AU431" s="5">
        <v>782</v>
      </c>
      <c r="AV431" s="5" t="s">
        <v>1060</v>
      </c>
      <c r="AW431" s="5"/>
      <c r="AX431" s="5" t="e">
        <f>VLOOKUP(Table1[[#This Row],[Name]],Table3[],1,FALSE)</f>
        <v>#N/A</v>
      </c>
      <c r="AY431" s="5"/>
    </row>
    <row r="432" spans="1:51" hidden="1" x14ac:dyDescent="0.2">
      <c r="A432" s="7" t="s">
        <v>416</v>
      </c>
      <c r="B432" s="1" t="s">
        <v>119</v>
      </c>
      <c r="C432" t="s">
        <v>203</v>
      </c>
      <c r="D432">
        <v>27</v>
      </c>
      <c r="E432">
        <v>16</v>
      </c>
      <c r="F432">
        <v>7</v>
      </c>
      <c r="G432">
        <v>9</v>
      </c>
      <c r="H432">
        <v>6</v>
      </c>
      <c r="I432">
        <v>7</v>
      </c>
      <c r="J432">
        <v>0</v>
      </c>
      <c r="K432" t="s">
        <v>589</v>
      </c>
      <c r="L432" t="e">
        <f>VLOOKUP(Table1[[#This Row],[Competence1]],[1]!Table3[#Data],2,FALSE)</f>
        <v>#N/A</v>
      </c>
      <c r="M432" t="e">
        <f>VLOOKUP(Table1[[#This Row],[Competence1]],[1]!Table3[#Data],3,FALSE)</f>
        <v>#N/A</v>
      </c>
      <c r="N432" s="1" t="e">
        <f>VLOOKUP(Table1[[#This Row],[Competence1]],[1]!Table3[#Data],4,FALSE)</f>
        <v>#N/A</v>
      </c>
      <c r="O432" t="e">
        <f>VLOOKUP(Table1[[#This Row],[Competence1]],[1]!Table3[#Data],5,FALSE)</f>
        <v>#N/A</v>
      </c>
      <c r="P432" s="5" t="e">
        <f>VLOOKUP(Table1[[#This Row],[Competence1]],[1]!Table3[#Data],6,FALSE)</f>
        <v>#N/A</v>
      </c>
      <c r="Q432" t="s">
        <v>1431</v>
      </c>
      <c r="R432" t="e">
        <f>VLOOKUP(Table1[[#This Row],[Competence2]],[1]!Table3[#Data],2,FALSE)</f>
        <v>#N/A</v>
      </c>
      <c r="S432" t="e">
        <f>VLOOKUP(Table1[[#This Row],[Competence2]],[1]!Table3[#Data],3,FALSE)</f>
        <v>#N/A</v>
      </c>
      <c r="T432" t="e">
        <f>VLOOKUP(Table1[[#This Row],[Competence2]],[1]!Table3[#Data],4,FALSE)</f>
        <v>#N/A</v>
      </c>
      <c r="U432" t="e">
        <f>VLOOKUP(Table1[[#This Row],[Competence2]],[1]!Table3[#Data],5,FALSE)</f>
        <v>#N/A</v>
      </c>
      <c r="V432" s="5" t="e">
        <f>VLOOKUP(Table1[[#This Row],[Competence2]],[1]!Table3[#Data],6,FALSE)</f>
        <v>#N/A</v>
      </c>
      <c r="W432" t="s">
        <v>990</v>
      </c>
      <c r="X432" s="3">
        <v>1</v>
      </c>
      <c r="Y432" s="2">
        <v>1</v>
      </c>
      <c r="Z432" s="3">
        <v>2</v>
      </c>
      <c r="AA432" s="3" t="s">
        <v>1336</v>
      </c>
      <c r="AB432" s="3" t="s">
        <v>1336</v>
      </c>
      <c r="AC432" s="3">
        <v>4</v>
      </c>
      <c r="AD432" s="3" t="s">
        <v>1336</v>
      </c>
      <c r="AE432" s="2">
        <v>2</v>
      </c>
      <c r="AF432" s="3" t="s">
        <v>1336</v>
      </c>
      <c r="AG432" s="3">
        <v>1</v>
      </c>
      <c r="AH432" s="3" t="s">
        <v>1336</v>
      </c>
      <c r="AI432" s="2">
        <v>1</v>
      </c>
      <c r="AJ432" s="3">
        <v>2</v>
      </c>
      <c r="AK432" s="3" t="s">
        <v>1336</v>
      </c>
      <c r="AL432" s="2">
        <v>1</v>
      </c>
      <c r="AM432" s="2">
        <v>1</v>
      </c>
      <c r="AN432" s="3" t="s">
        <v>1336</v>
      </c>
      <c r="AO432" s="3">
        <v>2</v>
      </c>
      <c r="AP432" s="4" t="str">
        <f>IF(Table1[[#This Row],[Competence2]]="Empty","1-6","1-3")</f>
        <v>1-3</v>
      </c>
      <c r="AQ432" s="4" t="str">
        <f>IF(Table1[[#This Row],[Competence2]]="Empty","","4-6")</f>
        <v>4-6</v>
      </c>
      <c r="AR432" s="22" t="s">
        <v>2073</v>
      </c>
      <c r="AS432" s="5" t="s">
        <v>417</v>
      </c>
      <c r="AT432" s="5" t="s">
        <v>1950</v>
      </c>
      <c r="AU432" s="5">
        <v>783</v>
      </c>
      <c r="AV432" s="5" t="s">
        <v>1072</v>
      </c>
      <c r="AW432" s="5"/>
      <c r="AX432" s="5" t="e">
        <f>VLOOKUP(Table1[[#This Row],[Name]],Table3[],1,FALSE)</f>
        <v>#N/A</v>
      </c>
      <c r="AY432" s="5"/>
    </row>
    <row r="433" spans="1:51" hidden="1" x14ac:dyDescent="0.2">
      <c r="A433" s="7" t="s">
        <v>417</v>
      </c>
      <c r="B433" s="1" t="s">
        <v>119</v>
      </c>
      <c r="C433" t="s">
        <v>203</v>
      </c>
      <c r="D433">
        <v>37</v>
      </c>
      <c r="E433">
        <v>21</v>
      </c>
      <c r="F433">
        <v>11</v>
      </c>
      <c r="G433">
        <v>12</v>
      </c>
      <c r="H433">
        <v>10</v>
      </c>
      <c r="I433">
        <v>10</v>
      </c>
      <c r="J433">
        <v>0</v>
      </c>
      <c r="K433" t="s">
        <v>1420</v>
      </c>
      <c r="L433" t="e">
        <f>VLOOKUP(Table1[[#This Row],[Competence1]],[1]!Table3[#Data],2,FALSE)</f>
        <v>#N/A</v>
      </c>
      <c r="M433" t="e">
        <f>VLOOKUP(Table1[[#This Row],[Competence1]],[1]!Table3[#Data],3,FALSE)</f>
        <v>#N/A</v>
      </c>
      <c r="N433" s="1" t="e">
        <f>VLOOKUP(Table1[[#This Row],[Competence1]],[1]!Table3[#Data],4,FALSE)</f>
        <v>#N/A</v>
      </c>
      <c r="O433" t="e">
        <f>VLOOKUP(Table1[[#This Row],[Competence1]],[1]!Table3[#Data],5,FALSE)</f>
        <v>#N/A</v>
      </c>
      <c r="P433" s="5" t="e">
        <f>VLOOKUP(Table1[[#This Row],[Competence1]],[1]!Table3[#Data],6,FALSE)</f>
        <v>#N/A</v>
      </c>
      <c r="Q433" t="s">
        <v>450</v>
      </c>
      <c r="R433" t="str">
        <f>VLOOKUP(Table1[[#This Row],[Competence2]],[1]!Table3[#Data],2,FALSE)</f>
        <v>Normal</v>
      </c>
      <c r="S433" t="str">
        <f>VLOOKUP(Table1[[#This Row],[Competence2]],[1]!Table3[#Data],3,FALSE)</f>
        <v>Statut</v>
      </c>
      <c r="T433">
        <f>VLOOKUP(Table1[[#This Row],[Competence2]],[1]!Table3[#Data],4,FALSE)</f>
        <v>0</v>
      </c>
      <c r="U433">
        <f>VLOOKUP(Table1[[#This Row],[Competence2]],[1]!Table3[#Data],5,FALSE)</f>
        <v>0</v>
      </c>
      <c r="V433" s="5" t="str">
        <f>VLOOKUP(Table1[[#This Row],[Competence2]],[1]!Table3[#Data],6,FALSE)</f>
        <v>Améliore l'Attaque au maximum en sacrifiant la moitié des PV max. Retire tous les malus d'attaque et rajoute 5 niveaux.</v>
      </c>
      <c r="W433" t="s">
        <v>991</v>
      </c>
      <c r="X433" s="2">
        <v>1</v>
      </c>
      <c r="Y433" s="3">
        <v>1</v>
      </c>
      <c r="Z433" s="2">
        <v>2</v>
      </c>
      <c r="AA433" s="3" t="s">
        <v>1336</v>
      </c>
      <c r="AB433" s="3" t="s">
        <v>1336</v>
      </c>
      <c r="AC433" s="2">
        <v>4</v>
      </c>
      <c r="AD433" s="3" t="s">
        <v>1336</v>
      </c>
      <c r="AE433" s="2">
        <v>2</v>
      </c>
      <c r="AF433" s="3" t="s">
        <v>1336</v>
      </c>
      <c r="AG433" s="2">
        <v>1</v>
      </c>
      <c r="AH433" s="3" t="s">
        <v>1336</v>
      </c>
      <c r="AI433" s="2">
        <v>1</v>
      </c>
      <c r="AJ433" s="2">
        <v>2</v>
      </c>
      <c r="AK433" s="3" t="s">
        <v>1336</v>
      </c>
      <c r="AL433" s="3">
        <v>1</v>
      </c>
      <c r="AM433" s="2">
        <v>1</v>
      </c>
      <c r="AN433" s="3" t="s">
        <v>1336</v>
      </c>
      <c r="AO433" s="2">
        <v>2</v>
      </c>
      <c r="AP433" s="4" t="str">
        <f>IF(Table1[[#This Row],[Competence2]]="Empty","1-6","1-3")</f>
        <v>1-3</v>
      </c>
      <c r="AQ433" s="4" t="str">
        <f>IF(Table1[[#This Row],[Competence2]]="Empty","","4-6")</f>
        <v>4-6</v>
      </c>
      <c r="AR433" s="22" t="s">
        <v>2073</v>
      </c>
      <c r="AS433" s="5" t="e">
        <v>#N/A</v>
      </c>
      <c r="AT433" s="5" t="s">
        <v>1951</v>
      </c>
      <c r="AU433" s="5">
        <v>784</v>
      </c>
      <c r="AV433" s="5" t="s">
        <v>1072</v>
      </c>
      <c r="AW433" s="5"/>
      <c r="AX433" s="5" t="e">
        <f>VLOOKUP(Table1[[#This Row],[Name]],Table3[],1,FALSE)</f>
        <v>#N/A</v>
      </c>
      <c r="AY433" s="5"/>
    </row>
    <row r="434" spans="1:51" hidden="1" x14ac:dyDescent="0.2">
      <c r="A434" s="7" t="s">
        <v>10</v>
      </c>
      <c r="B434" s="1" t="s">
        <v>11</v>
      </c>
      <c r="C434" t="s">
        <v>11</v>
      </c>
      <c r="D434">
        <v>25</v>
      </c>
      <c r="E434">
        <v>16</v>
      </c>
      <c r="F434">
        <v>6</v>
      </c>
      <c r="G434">
        <v>5</v>
      </c>
      <c r="H434">
        <v>4</v>
      </c>
      <c r="I434">
        <v>4</v>
      </c>
      <c r="J434">
        <v>0</v>
      </c>
      <c r="K434" t="s">
        <v>456</v>
      </c>
      <c r="L434" t="str">
        <f>VLOOKUP(Table1[[#This Row],[Competence1]],[1]!Table3[#Data],2,FALSE)</f>
        <v>Normal</v>
      </c>
      <c r="M434" t="str">
        <f>VLOOKUP(Table1[[#This Row],[Competence1]],[1]!Table3[#Data],3,FALSE)</f>
        <v>Physique</v>
      </c>
      <c r="N434" s="1">
        <f>VLOOKUP(Table1[[#This Row],[Competence1]],[1]!Table3[#Data],4,FALSE)</f>
        <v>4</v>
      </c>
      <c r="O434">
        <f>VLOOKUP(Table1[[#This Row],[Competence1]],[1]!Table3[#Data],5,FALSE)</f>
        <v>6</v>
      </c>
      <c r="P434" s="5" t="str">
        <f>VLOOKUP(Table1[[#This Row],[Competence1]],[1]!Table3[#Data],6,FALSE)</f>
        <v>Lacère l'ennemi avec des griffes acérées pour lui infliger des dégâts.</v>
      </c>
      <c r="Q434" t="s">
        <v>542</v>
      </c>
      <c r="R434" t="str">
        <f>VLOOKUP(Table1[[#This Row],[Competence2]],[1]!Table3[#Data],2,FALSE)</f>
        <v>Normal</v>
      </c>
      <c r="S434" t="str">
        <f>VLOOKUP(Table1[[#This Row],[Competence2]],[1]!Table3[#Data],3,FALSE)</f>
        <v>Statut</v>
      </c>
      <c r="T434">
        <f>VLOOKUP(Table1[[#This Row],[Competence2]],[1]!Table3[#Data],4,FALSE)</f>
        <v>0</v>
      </c>
      <c r="U434">
        <f>VLOOKUP(Table1[[#This Row],[Competence2]],[1]!Table3[#Data],5,FALSE)</f>
        <v>6</v>
      </c>
      <c r="V434" s="5" t="str">
        <f>VLOOKUP(Table1[[#This Row],[Competence2]],[1]!Table3[#Data],6,FALSE)</f>
        <v>Le lanceur pousse un cri tout mimi pour tromper la vigilance de l'ennemi et baisser son Attaque de 1 niveau.</v>
      </c>
      <c r="W434" t="s">
        <v>602</v>
      </c>
      <c r="X434" s="2">
        <v>1</v>
      </c>
      <c r="Y434" s="3">
        <v>1</v>
      </c>
      <c r="Z434" s="2">
        <v>1</v>
      </c>
      <c r="AA434" s="3" t="s">
        <v>1336</v>
      </c>
      <c r="AB434" s="3" t="s">
        <v>1336</v>
      </c>
      <c r="AC434" s="2">
        <v>1</v>
      </c>
      <c r="AD434" s="2">
        <v>2</v>
      </c>
      <c r="AE434" s="2">
        <v>2</v>
      </c>
      <c r="AF434" s="2">
        <v>2</v>
      </c>
      <c r="AG434" s="2">
        <v>1</v>
      </c>
      <c r="AH434" s="3" t="s">
        <v>1336</v>
      </c>
      <c r="AI434" s="2">
        <v>2</v>
      </c>
      <c r="AJ434" s="3">
        <v>1</v>
      </c>
      <c r="AK434" s="2">
        <v>1</v>
      </c>
      <c r="AL434" s="3" t="s">
        <v>1336</v>
      </c>
      <c r="AM434" s="2">
        <v>1</v>
      </c>
      <c r="AN434" s="2">
        <v>1</v>
      </c>
      <c r="AO434" s="2">
        <v>2</v>
      </c>
      <c r="AP434" s="4" t="str">
        <f>IF(Table1[[#This Row],[Competence2]]="Empty","1-6","1-3")</f>
        <v>1-3</v>
      </c>
      <c r="AQ434" s="4" t="str">
        <f>IF(Table1[[#This Row],[Competence2]]="Empty","","4-6")</f>
        <v>4-6</v>
      </c>
      <c r="AR434" t="s">
        <v>1435</v>
      </c>
      <c r="AS434" t="s">
        <v>12</v>
      </c>
      <c r="AT434" s="5" t="s">
        <v>1952</v>
      </c>
      <c r="AU434" s="5">
        <v>810</v>
      </c>
      <c r="AV434" s="5" t="s">
        <v>1001</v>
      </c>
      <c r="AW434" s="5"/>
      <c r="AX434" s="5" t="e">
        <f>VLOOKUP(Table1[[#This Row],[Name]],Table3[],1,FALSE)</f>
        <v>#N/A</v>
      </c>
      <c r="AY434" s="5"/>
    </row>
    <row r="435" spans="1:51" hidden="1" x14ac:dyDescent="0.2">
      <c r="A435" s="7" t="s">
        <v>12</v>
      </c>
      <c r="B435" s="1" t="s">
        <v>11</v>
      </c>
      <c r="C435" t="s">
        <v>11</v>
      </c>
      <c r="D435">
        <v>35</v>
      </c>
      <c r="E435">
        <v>20</v>
      </c>
      <c r="F435">
        <v>8</v>
      </c>
      <c r="G435">
        <v>7</v>
      </c>
      <c r="H435">
        <v>5</v>
      </c>
      <c r="I435">
        <v>6</v>
      </c>
      <c r="J435">
        <v>0</v>
      </c>
      <c r="K435" t="s">
        <v>576</v>
      </c>
      <c r="L435" t="str">
        <f>VLOOKUP(Table1[[#This Row],[Competence1]],[1]!Table3[#Data],2,FALSE)</f>
        <v>Normal</v>
      </c>
      <c r="M435" t="str">
        <f>VLOOKUP(Table1[[#This Row],[Competence1]],[1]!Table3[#Data],3,FALSE)</f>
        <v>Physique</v>
      </c>
      <c r="N435" s="1">
        <f>VLOOKUP(Table1[[#This Row],[Competence1]],[1]!Table3[#Data],4,FALSE)</f>
        <v>4</v>
      </c>
      <c r="O435">
        <f>VLOOKUP(Table1[[#This Row],[Competence1]],[1]!Table3[#Data],5,FALSE)</f>
        <v>5</v>
      </c>
      <c r="P435" s="5" t="str">
        <f>VLOOKUP(Table1[[#This Row],[Competence1]],[1]!Table3[#Data],6,FALSE)</f>
        <v>Le lanceur frappe l'ennemi deux fois d'affilée à l'aide de sa queue, de lianes ou d'un autre membre.</v>
      </c>
      <c r="Q435" t="s">
        <v>456</v>
      </c>
      <c r="R435" t="str">
        <f>VLOOKUP(Table1[[#This Row],[Competence2]],[1]!Table3[#Data],2,FALSE)</f>
        <v>Normal</v>
      </c>
      <c r="S435" t="str">
        <f>VLOOKUP(Table1[[#This Row],[Competence2]],[1]!Table3[#Data],3,FALSE)</f>
        <v>Physique</v>
      </c>
      <c r="T435">
        <f>VLOOKUP(Table1[[#This Row],[Competence2]],[1]!Table3[#Data],4,FALSE)</f>
        <v>4</v>
      </c>
      <c r="U435">
        <f>VLOOKUP(Table1[[#This Row],[Competence2]],[1]!Table3[#Data],5,FALSE)</f>
        <v>6</v>
      </c>
      <c r="V435" s="5" t="str">
        <f>VLOOKUP(Table1[[#This Row],[Competence2]],[1]!Table3[#Data],6,FALSE)</f>
        <v>Lacère l'ennemi avec des griffes acérées pour lui infliger des dégâts.</v>
      </c>
      <c r="W435" t="s">
        <v>603</v>
      </c>
      <c r="X435" s="2">
        <v>1</v>
      </c>
      <c r="Y435" s="3">
        <v>1</v>
      </c>
      <c r="Z435" s="2">
        <v>1</v>
      </c>
      <c r="AA435" s="3" t="s">
        <v>1336</v>
      </c>
      <c r="AB435" s="3" t="s">
        <v>1336</v>
      </c>
      <c r="AC435" s="2">
        <v>1</v>
      </c>
      <c r="AD435" s="2">
        <v>2</v>
      </c>
      <c r="AE435" s="2">
        <v>2</v>
      </c>
      <c r="AF435" s="2">
        <v>2</v>
      </c>
      <c r="AG435" s="2">
        <v>1</v>
      </c>
      <c r="AH435" s="3" t="s">
        <v>1336</v>
      </c>
      <c r="AI435" s="2">
        <v>2</v>
      </c>
      <c r="AJ435" s="3">
        <v>1</v>
      </c>
      <c r="AK435" s="2">
        <v>1</v>
      </c>
      <c r="AL435" s="3" t="s">
        <v>1336</v>
      </c>
      <c r="AM435" s="2">
        <v>1</v>
      </c>
      <c r="AN435" s="2">
        <v>1</v>
      </c>
      <c r="AO435" s="2">
        <v>2</v>
      </c>
      <c r="AP435" s="4" t="str">
        <f>IF(Table1[[#This Row],[Competence2]]="Empty","1-6","1-3")</f>
        <v>1-3</v>
      </c>
      <c r="AQ435" s="4" t="str">
        <f>IF(Table1[[#This Row],[Competence2]]="Empty","","4-6")</f>
        <v>4-6</v>
      </c>
      <c r="AR435" t="s">
        <v>1435</v>
      </c>
      <c r="AS435" t="s">
        <v>13</v>
      </c>
      <c r="AT435" s="5" t="s">
        <v>1953</v>
      </c>
      <c r="AU435" s="5">
        <v>811</v>
      </c>
      <c r="AV435" s="5" t="s">
        <v>1001</v>
      </c>
      <c r="AW435" s="5"/>
      <c r="AX435" s="5" t="e">
        <f>VLOOKUP(Table1[[#This Row],[Name]],Table3[],1,FALSE)</f>
        <v>#N/A</v>
      </c>
      <c r="AY435" s="5"/>
    </row>
    <row r="436" spans="1:51" hidden="1" x14ac:dyDescent="0.2">
      <c r="A436" s="7" t="s">
        <v>13</v>
      </c>
      <c r="B436" s="1" t="s">
        <v>11</v>
      </c>
      <c r="C436" t="s">
        <v>11</v>
      </c>
      <c r="D436">
        <v>50</v>
      </c>
      <c r="E436">
        <v>21</v>
      </c>
      <c r="F436">
        <v>12</v>
      </c>
      <c r="G436">
        <v>9</v>
      </c>
      <c r="H436">
        <v>6</v>
      </c>
      <c r="I436">
        <v>7</v>
      </c>
      <c r="J436">
        <v>0</v>
      </c>
      <c r="K436" t="s">
        <v>1078</v>
      </c>
      <c r="L436" t="str">
        <f>VLOOKUP(Table1[[#This Row],[Competence1]],[1]!Table3[#Data],2,FALSE)</f>
        <v>Plante</v>
      </c>
      <c r="M436" t="str">
        <f>VLOOKUP(Table1[[#This Row],[Competence1]],[1]!Table3[#Data],3,FALSE)</f>
        <v>Physique</v>
      </c>
      <c r="N436" s="1">
        <f>VLOOKUP(Table1[[#This Row],[Competence1]],[1]!Table3[#Data],4,FALSE)</f>
        <v>8</v>
      </c>
      <c r="O436">
        <f>VLOOKUP(Table1[[#This Row],[Competence1]],[1]!Table3[#Data],5,FALSE)</f>
        <v>6</v>
      </c>
      <c r="P436" s="5" t="str">
        <f>VLOOKUP(Table1[[#This Row],[Competence1]],[1]!Table3[#Data],6,FALSE)</f>
        <v>Le lanceur bat son tambour pour en diriger les racines sur la cible, l'attaquer, et baisser sa Vitesse de 1 niveau.</v>
      </c>
      <c r="Q436" t="s">
        <v>576</v>
      </c>
      <c r="R436" t="str">
        <f>VLOOKUP(Table1[[#This Row],[Competence2]],[1]!Table3[#Data],2,FALSE)</f>
        <v>Normal</v>
      </c>
      <c r="S436" t="str">
        <f>VLOOKUP(Table1[[#This Row],[Competence2]],[1]!Table3[#Data],3,FALSE)</f>
        <v>Physique</v>
      </c>
      <c r="T436">
        <f>VLOOKUP(Table1[[#This Row],[Competence2]],[1]!Table3[#Data],4,FALSE)</f>
        <v>4</v>
      </c>
      <c r="U436">
        <f>VLOOKUP(Table1[[#This Row],[Competence2]],[1]!Table3[#Data],5,FALSE)</f>
        <v>5</v>
      </c>
      <c r="V436" s="5" t="str">
        <f>VLOOKUP(Table1[[#This Row],[Competence2]],[1]!Table3[#Data],6,FALSE)</f>
        <v>Le lanceur frappe l'ennemi deux fois d'affilée à l'aide de sa queue, de lianes ou d'un autre membre.</v>
      </c>
      <c r="W436" t="s">
        <v>604</v>
      </c>
      <c r="X436" s="2">
        <v>1</v>
      </c>
      <c r="Y436" s="2">
        <v>1</v>
      </c>
      <c r="Z436" s="2">
        <v>1</v>
      </c>
      <c r="AA436" s="3" t="s">
        <v>1336</v>
      </c>
      <c r="AB436" s="3" t="s">
        <v>1336</v>
      </c>
      <c r="AC436" s="2">
        <v>1</v>
      </c>
      <c r="AD436" s="2">
        <v>2</v>
      </c>
      <c r="AE436" s="2">
        <v>2</v>
      </c>
      <c r="AF436" s="2">
        <v>2</v>
      </c>
      <c r="AG436" s="2">
        <v>1</v>
      </c>
      <c r="AH436" s="3" t="s">
        <v>1336</v>
      </c>
      <c r="AI436" s="2">
        <v>2</v>
      </c>
      <c r="AJ436" s="2">
        <v>1</v>
      </c>
      <c r="AK436" s="2">
        <v>1</v>
      </c>
      <c r="AL436" s="3" t="s">
        <v>1336</v>
      </c>
      <c r="AM436" s="3">
        <v>1</v>
      </c>
      <c r="AN436" s="3">
        <v>1</v>
      </c>
      <c r="AO436" s="2">
        <v>2</v>
      </c>
      <c r="AP436" s="4" t="str">
        <f>IF(Table1[[#This Row],[Competence2]]="Empty","1-6","1-3")</f>
        <v>1-3</v>
      </c>
      <c r="AQ436" s="4" t="str">
        <f>IF(Table1[[#This Row],[Competence2]]="Empty","","4-6")</f>
        <v>4-6</v>
      </c>
      <c r="AR436" s="22" t="s">
        <v>2073</v>
      </c>
      <c r="AS436" t="s">
        <v>14</v>
      </c>
      <c r="AT436" s="5" t="s">
        <v>1954</v>
      </c>
      <c r="AU436" s="5">
        <v>812</v>
      </c>
      <c r="AV436" s="5" t="s">
        <v>1001</v>
      </c>
      <c r="AW436" s="5"/>
      <c r="AX436" s="5" t="e">
        <f>VLOOKUP(Table1[[#This Row],[Name]],Table3[],1,FALSE)</f>
        <v>#N/A</v>
      </c>
      <c r="AY436" s="5"/>
    </row>
    <row r="437" spans="1:51" hidden="1" x14ac:dyDescent="0.2">
      <c r="A437" s="7" t="s">
        <v>14</v>
      </c>
      <c r="B437" s="1" t="s">
        <v>15</v>
      </c>
      <c r="C437" t="s">
        <v>15</v>
      </c>
      <c r="D437">
        <v>25</v>
      </c>
      <c r="E437">
        <v>17</v>
      </c>
      <c r="F437">
        <v>7</v>
      </c>
      <c r="G437">
        <v>4</v>
      </c>
      <c r="H437">
        <v>4</v>
      </c>
      <c r="I437">
        <v>4</v>
      </c>
      <c r="J437">
        <v>0</v>
      </c>
      <c r="K437" t="s">
        <v>584</v>
      </c>
      <c r="L437" t="str">
        <f>VLOOKUP(Table1[[#This Row],[Competence1]],[1]!Table3[#Data],2,FALSE)</f>
        <v>Normal</v>
      </c>
      <c r="M437" t="str">
        <f>VLOOKUP(Table1[[#This Row],[Competence1]],[1]!Table3[#Data],3,FALSE)</f>
        <v>Physique</v>
      </c>
      <c r="N437" s="1">
        <f>VLOOKUP(Table1[[#This Row],[Competence1]],[1]!Table3[#Data],4,FALSE)</f>
        <v>4</v>
      </c>
      <c r="O437">
        <f>VLOOKUP(Table1[[#This Row],[Competence1]],[1]!Table3[#Data],5,FALSE)</f>
        <v>6</v>
      </c>
      <c r="P437" s="5" t="str">
        <f>VLOOKUP(Table1[[#This Row],[Competence1]],[1]!Table3[#Data],6,FALSE)</f>
        <v>Le lanceur charge l'ennemi et le percute de tout son poids.</v>
      </c>
      <c r="Q437" t="s">
        <v>542</v>
      </c>
      <c r="R437" t="str">
        <f>VLOOKUP(Table1[[#This Row],[Competence2]],[1]!Table3[#Data],2,FALSE)</f>
        <v>Normal</v>
      </c>
      <c r="S437" t="str">
        <f>VLOOKUP(Table1[[#This Row],[Competence2]],[1]!Table3[#Data],3,FALSE)</f>
        <v>Statut</v>
      </c>
      <c r="T437">
        <f>VLOOKUP(Table1[[#This Row],[Competence2]],[1]!Table3[#Data],4,FALSE)</f>
        <v>0</v>
      </c>
      <c r="U437">
        <f>VLOOKUP(Table1[[#This Row],[Competence2]],[1]!Table3[#Data],5,FALSE)</f>
        <v>6</v>
      </c>
      <c r="V437" s="5" t="str">
        <f>VLOOKUP(Table1[[#This Row],[Competence2]],[1]!Table3[#Data],6,FALSE)</f>
        <v>Le lanceur pousse un cri tout mimi pour tromper la vigilance de l'ennemi et baisser son Attaque de 1 niveau.</v>
      </c>
      <c r="W437" t="s">
        <v>605</v>
      </c>
      <c r="X437" s="3" t="s">
        <v>1336</v>
      </c>
      <c r="Y437" s="2">
        <v>1</v>
      </c>
      <c r="Z437" s="2">
        <v>1</v>
      </c>
      <c r="AA437" s="2">
        <v>2</v>
      </c>
      <c r="AB437" s="2">
        <v>1</v>
      </c>
      <c r="AC437" s="3" t="s">
        <v>1336</v>
      </c>
      <c r="AD437" s="3" t="s">
        <v>1336</v>
      </c>
      <c r="AE437" s="3" t="s">
        <v>1336</v>
      </c>
      <c r="AF437" s="3" t="s">
        <v>1336</v>
      </c>
      <c r="AG437" s="2">
        <v>1</v>
      </c>
      <c r="AH437" s="3" t="s">
        <v>1336</v>
      </c>
      <c r="AI437" s="2">
        <v>1</v>
      </c>
      <c r="AJ437" s="2">
        <v>1</v>
      </c>
      <c r="AK437" s="2">
        <v>2</v>
      </c>
      <c r="AL437" s="2">
        <v>2</v>
      </c>
      <c r="AM437" s="3">
        <v>1</v>
      </c>
      <c r="AN437" s="3">
        <v>1</v>
      </c>
      <c r="AO437" s="2">
        <v>1</v>
      </c>
      <c r="AP437" s="4" t="str">
        <f>IF(Table1[[#This Row],[Competence2]]="Empty","1-6","1-3")</f>
        <v>1-3</v>
      </c>
      <c r="AQ437" s="4" t="str">
        <f>IF(Table1[[#This Row],[Competence2]]="Empty","","4-6")</f>
        <v>4-6</v>
      </c>
      <c r="AR437" t="s">
        <v>1435</v>
      </c>
      <c r="AS437" t="s">
        <v>16</v>
      </c>
      <c r="AT437" s="5" t="s">
        <v>1955</v>
      </c>
      <c r="AU437" s="5">
        <v>813</v>
      </c>
      <c r="AV437" s="5" t="s">
        <v>1002</v>
      </c>
      <c r="AW437" s="5"/>
      <c r="AX437" s="5" t="e">
        <f>VLOOKUP(Table1[[#This Row],[Name]],Table3[],1,FALSE)</f>
        <v>#N/A</v>
      </c>
      <c r="AY437" s="5"/>
    </row>
    <row r="438" spans="1:51" hidden="1" x14ac:dyDescent="0.2">
      <c r="A438" s="7" t="s">
        <v>16</v>
      </c>
      <c r="B438" s="1" t="s">
        <v>15</v>
      </c>
      <c r="C438" t="s">
        <v>15</v>
      </c>
      <c r="D438">
        <v>32</v>
      </c>
      <c r="E438">
        <v>23</v>
      </c>
      <c r="F438">
        <v>8</v>
      </c>
      <c r="G438">
        <v>6</v>
      </c>
      <c r="H438">
        <v>5</v>
      </c>
      <c r="I438">
        <v>6</v>
      </c>
      <c r="J438">
        <v>0</v>
      </c>
      <c r="K438" t="s">
        <v>584</v>
      </c>
      <c r="L438" t="str">
        <f>VLOOKUP(Table1[[#This Row],[Competence1]],[1]!Table3[#Data],2,FALSE)</f>
        <v>Normal</v>
      </c>
      <c r="M438" t="str">
        <f>VLOOKUP(Table1[[#This Row],[Competence1]],[1]!Table3[#Data],3,FALSE)</f>
        <v>Physique</v>
      </c>
      <c r="N438" s="1">
        <f>VLOOKUP(Table1[[#This Row],[Competence1]],[1]!Table3[#Data],4,FALSE)</f>
        <v>4</v>
      </c>
      <c r="O438">
        <f>VLOOKUP(Table1[[#This Row],[Competence1]],[1]!Table3[#Data],5,FALSE)</f>
        <v>6</v>
      </c>
      <c r="P438" s="5" t="str">
        <f>VLOOKUP(Table1[[#This Row],[Competence1]],[1]!Table3[#Data],6,FALSE)</f>
        <v>Le lanceur charge l'ennemi et le percute de tout son poids.</v>
      </c>
      <c r="Q438" t="s">
        <v>542</v>
      </c>
      <c r="R438" t="str">
        <f>VLOOKUP(Table1[[#This Row],[Competence2]],[1]!Table3[#Data],2,FALSE)</f>
        <v>Normal</v>
      </c>
      <c r="S438" t="str">
        <f>VLOOKUP(Table1[[#This Row],[Competence2]],[1]!Table3[#Data],3,FALSE)</f>
        <v>Statut</v>
      </c>
      <c r="T438">
        <f>VLOOKUP(Table1[[#This Row],[Competence2]],[1]!Table3[#Data],4,FALSE)</f>
        <v>0</v>
      </c>
      <c r="U438">
        <f>VLOOKUP(Table1[[#This Row],[Competence2]],[1]!Table3[#Data],5,FALSE)</f>
        <v>6</v>
      </c>
      <c r="V438" s="5" t="str">
        <f>VLOOKUP(Table1[[#This Row],[Competence2]],[1]!Table3[#Data],6,FALSE)</f>
        <v>Le lanceur pousse un cri tout mimi pour tromper la vigilance de l'ennemi et baisser son Attaque de 1 niveau.</v>
      </c>
      <c r="W438" t="s">
        <v>606</v>
      </c>
      <c r="X438" s="3" t="s">
        <v>1336</v>
      </c>
      <c r="Y438" s="2">
        <v>1</v>
      </c>
      <c r="Z438" s="2">
        <v>1</v>
      </c>
      <c r="AA438" s="3">
        <v>2</v>
      </c>
      <c r="AB438" s="3">
        <v>1</v>
      </c>
      <c r="AC438" s="3" t="s">
        <v>1336</v>
      </c>
      <c r="AD438" s="3" t="s">
        <v>1336</v>
      </c>
      <c r="AE438" s="3" t="s">
        <v>1336</v>
      </c>
      <c r="AF438" s="3" t="s">
        <v>1336</v>
      </c>
      <c r="AG438" s="2">
        <v>1</v>
      </c>
      <c r="AH438" s="3" t="s">
        <v>1336</v>
      </c>
      <c r="AI438" s="2">
        <v>1</v>
      </c>
      <c r="AJ438" s="2">
        <v>1</v>
      </c>
      <c r="AK438" s="2">
        <v>2</v>
      </c>
      <c r="AL438" s="3">
        <v>2</v>
      </c>
      <c r="AM438" s="2">
        <v>1</v>
      </c>
      <c r="AN438" s="2">
        <v>1</v>
      </c>
      <c r="AO438" s="2">
        <v>1</v>
      </c>
      <c r="AP438" s="4" t="str">
        <f>IF(Table1[[#This Row],[Competence2]]="Empty","1-6","1-3")</f>
        <v>1-3</v>
      </c>
      <c r="AQ438" s="4" t="str">
        <f>IF(Table1[[#This Row],[Competence2]]="Empty","","4-6")</f>
        <v>4-6</v>
      </c>
      <c r="AR438" t="s">
        <v>1435</v>
      </c>
      <c r="AS438" t="s">
        <v>17</v>
      </c>
      <c r="AT438" s="5" t="s">
        <v>1956</v>
      </c>
      <c r="AU438" s="5">
        <v>814</v>
      </c>
      <c r="AV438" s="5" t="s">
        <v>1002</v>
      </c>
      <c r="AW438" s="5"/>
      <c r="AX438" s="5" t="e">
        <f>VLOOKUP(Table1[[#This Row],[Name]],Table3[],1,FALSE)</f>
        <v>#N/A</v>
      </c>
      <c r="AY438" s="5"/>
    </row>
    <row r="439" spans="1:51" hidden="1" x14ac:dyDescent="0.2">
      <c r="A439" s="7" t="s">
        <v>17</v>
      </c>
      <c r="B439" s="1" t="s">
        <v>15</v>
      </c>
      <c r="C439" t="s">
        <v>15</v>
      </c>
      <c r="D439">
        <v>40</v>
      </c>
      <c r="E439">
        <v>29</v>
      </c>
      <c r="F439">
        <v>11</v>
      </c>
      <c r="G439">
        <v>7</v>
      </c>
      <c r="H439">
        <v>6</v>
      </c>
      <c r="I439">
        <v>7</v>
      </c>
      <c r="J439">
        <v>0</v>
      </c>
      <c r="K439" t="s">
        <v>1079</v>
      </c>
      <c r="L439" t="str">
        <f>VLOOKUP(Table1[[#This Row],[Competence1]],[1]!Table3[#Data],2,FALSE)</f>
        <v>Feu</v>
      </c>
      <c r="M439" t="str">
        <f>VLOOKUP(Table1[[#This Row],[Competence1]],[1]!Table3[#Data],3,FALSE)</f>
        <v>Physique</v>
      </c>
      <c r="N439" s="1">
        <f>VLOOKUP(Table1[[#This Row],[Competence1]],[1]!Table3[#Data],4,FALSE)</f>
        <v>12</v>
      </c>
      <c r="O439">
        <f>VLOOKUP(Table1[[#This Row],[Competence1]],[1]!Table3[#Data],5,FALSE)</f>
        <v>5</v>
      </c>
      <c r="P439" s="5" t="str">
        <f>VLOOKUP(Table1[[#This Row],[Competence1]],[1]!Table3[#Data],6,FALSE)</f>
        <v>Le lanceur attaque avec un ballon fait à partir d'un caillou enflammé. Brûle l'ennemi avec une precision de 1 qui réduit son attaque de moitié et fait perdre 3 PV par tour.</v>
      </c>
      <c r="Q439" t="s">
        <v>469</v>
      </c>
      <c r="R439" t="str">
        <f>VLOOKUP(Table1[[#This Row],[Competence2]],[1]!Table3[#Data],2,FALSE)</f>
        <v>Normal</v>
      </c>
      <c r="S439" t="str">
        <f>VLOOKUP(Table1[[#This Row],[Competence2]],[1]!Table3[#Data],3,FALSE)</f>
        <v>Physique</v>
      </c>
      <c r="T439">
        <f>VLOOKUP(Table1[[#This Row],[Competence2]],[1]!Table3[#Data],4,FALSE)</f>
        <v>3</v>
      </c>
      <c r="U439">
        <f>VLOOKUP(Table1[[#This Row],[Competence2]],[1]!Table3[#Data],5,FALSE)</f>
        <v>6</v>
      </c>
      <c r="V439" s="5" t="str">
        <f>VLOOKUP(Table1[[#This Row],[Competence2]],[1]!Table3[#Data],6,FALSE)</f>
        <v>Une attaque capable de toucher un ennemi qui utilise une capacité comme Détection ou Abri. Annule l’effet de ces capacités.</v>
      </c>
      <c r="W439" t="s">
        <v>607</v>
      </c>
      <c r="X439" s="3" t="s">
        <v>1336</v>
      </c>
      <c r="Y439" s="2">
        <v>1</v>
      </c>
      <c r="Z439" s="2">
        <v>1</v>
      </c>
      <c r="AA439" s="3">
        <v>2</v>
      </c>
      <c r="AB439" s="3">
        <v>1</v>
      </c>
      <c r="AC439" s="3" t="s">
        <v>1336</v>
      </c>
      <c r="AD439" s="3" t="s">
        <v>1336</v>
      </c>
      <c r="AE439" s="3" t="s">
        <v>1336</v>
      </c>
      <c r="AF439" s="3" t="s">
        <v>1336</v>
      </c>
      <c r="AG439" s="2">
        <v>1</v>
      </c>
      <c r="AH439" s="3" t="s">
        <v>1336</v>
      </c>
      <c r="AI439" s="2">
        <v>1</v>
      </c>
      <c r="AJ439" s="2">
        <v>1</v>
      </c>
      <c r="AK439" s="2">
        <v>2</v>
      </c>
      <c r="AL439" s="3">
        <v>2</v>
      </c>
      <c r="AM439" s="2">
        <v>1</v>
      </c>
      <c r="AN439" s="2">
        <v>1</v>
      </c>
      <c r="AO439" s="2">
        <v>1</v>
      </c>
      <c r="AP439" s="4" t="str">
        <f>IF(Table1[[#This Row],[Competence2]]="Empty","1-6","1-3")</f>
        <v>1-3</v>
      </c>
      <c r="AQ439" s="4" t="str">
        <f>IF(Table1[[#This Row],[Competence2]]="Empty","","4-6")</f>
        <v>4-6</v>
      </c>
      <c r="AR439" s="22" t="s">
        <v>2073</v>
      </c>
      <c r="AS439" t="s">
        <v>18</v>
      </c>
      <c r="AT439" s="5" t="s">
        <v>1957</v>
      </c>
      <c r="AU439" s="5">
        <v>815</v>
      </c>
      <c r="AV439" s="5" t="s">
        <v>1002</v>
      </c>
      <c r="AW439" s="5"/>
      <c r="AX439" s="5" t="e">
        <f>VLOOKUP(Table1[[#This Row],[Name]],Table3[],1,FALSE)</f>
        <v>#N/A</v>
      </c>
      <c r="AY439" s="5"/>
    </row>
    <row r="440" spans="1:51" hidden="1" x14ac:dyDescent="0.2">
      <c r="A440" s="7" t="s">
        <v>18</v>
      </c>
      <c r="B440" s="1" t="s">
        <v>19</v>
      </c>
      <c r="C440" t="s">
        <v>19</v>
      </c>
      <c r="D440">
        <v>25</v>
      </c>
      <c r="E440">
        <v>17</v>
      </c>
      <c r="F440">
        <v>4</v>
      </c>
      <c r="G440">
        <v>4</v>
      </c>
      <c r="H440">
        <v>7</v>
      </c>
      <c r="I440">
        <v>4</v>
      </c>
      <c r="J440">
        <v>0</v>
      </c>
      <c r="K440" t="s">
        <v>1369</v>
      </c>
      <c r="L440" t="str">
        <f>VLOOKUP(Table1[[#This Row],[Competence1]],[1]!Table3[#Data],2,FALSE)</f>
        <v>Normal</v>
      </c>
      <c r="M440" t="str">
        <f>VLOOKUP(Table1[[#This Row],[Competence1]],[1]!Table3[#Data],3,FALSE)</f>
        <v>Physique</v>
      </c>
      <c r="N440" s="1">
        <f>VLOOKUP(Table1[[#This Row],[Competence1]],[1]!Table3[#Data],4,FALSE)</f>
        <v>4</v>
      </c>
      <c r="O440">
        <f>VLOOKUP(Table1[[#This Row],[Competence1]],[1]!Table3[#Data],5,FALSE)</f>
        <v>6</v>
      </c>
      <c r="P440" s="5" t="str">
        <f>VLOOKUP(Table1[[#This Row],[Competence1]],[1]!Table3[#Data],6,FALSE)</f>
        <v>Écrase l'ennemi avec les pattes avant ou la queue, par exemple.</v>
      </c>
      <c r="Q440" t="s">
        <v>542</v>
      </c>
      <c r="R440" t="str">
        <f>VLOOKUP(Table1[[#This Row],[Competence2]],[1]!Table3[#Data],2,FALSE)</f>
        <v>Normal</v>
      </c>
      <c r="S440" t="str">
        <f>VLOOKUP(Table1[[#This Row],[Competence2]],[1]!Table3[#Data],3,FALSE)</f>
        <v>Statut</v>
      </c>
      <c r="T440">
        <f>VLOOKUP(Table1[[#This Row],[Competence2]],[1]!Table3[#Data],4,FALSE)</f>
        <v>0</v>
      </c>
      <c r="U440">
        <f>VLOOKUP(Table1[[#This Row],[Competence2]],[1]!Table3[#Data],5,FALSE)</f>
        <v>6</v>
      </c>
      <c r="V440" s="5" t="str">
        <f>VLOOKUP(Table1[[#This Row],[Competence2]],[1]!Table3[#Data],6,FALSE)</f>
        <v>Le lanceur pousse un cri tout mimi pour tromper la vigilance de l'ennemi et baisser son Attaque de 1 niveau.</v>
      </c>
      <c r="W440" t="s">
        <v>608</v>
      </c>
      <c r="X440" s="3" t="s">
        <v>1336</v>
      </c>
      <c r="Y440" s="2">
        <v>1</v>
      </c>
      <c r="Z440" s="2">
        <v>1</v>
      </c>
      <c r="AA440" s="3" t="s">
        <v>1336</v>
      </c>
      <c r="AB440" s="2">
        <v>2</v>
      </c>
      <c r="AC440" s="2">
        <v>1</v>
      </c>
      <c r="AD440" s="3" t="s">
        <v>1336</v>
      </c>
      <c r="AE440" s="3" t="s">
        <v>1336</v>
      </c>
      <c r="AF440" s="2">
        <v>1</v>
      </c>
      <c r="AG440" s="2">
        <v>1</v>
      </c>
      <c r="AH440" s="2">
        <v>2</v>
      </c>
      <c r="AI440" s="2">
        <v>1</v>
      </c>
      <c r="AJ440" s="2">
        <v>1</v>
      </c>
      <c r="AK440" s="2">
        <v>1</v>
      </c>
      <c r="AL440" s="2">
        <v>1</v>
      </c>
      <c r="AM440" s="2">
        <v>1</v>
      </c>
      <c r="AN440" s="2">
        <v>1</v>
      </c>
      <c r="AO440" s="2">
        <v>1</v>
      </c>
      <c r="AP440" s="4" t="str">
        <f>IF(Table1[[#This Row],[Competence2]]="Empty","1-6","1-3")</f>
        <v>1-3</v>
      </c>
      <c r="AQ440" s="4" t="str">
        <f>IF(Table1[[#This Row],[Competence2]]="Empty","","4-6")</f>
        <v>4-6</v>
      </c>
      <c r="AR440" t="s">
        <v>1435</v>
      </c>
      <c r="AS440" t="s">
        <v>20</v>
      </c>
      <c r="AT440" s="5" t="s">
        <v>1958</v>
      </c>
      <c r="AU440" s="5">
        <v>816</v>
      </c>
      <c r="AV440" s="5" t="s">
        <v>1003</v>
      </c>
      <c r="AW440" s="5"/>
      <c r="AX440" s="5" t="e">
        <f>VLOOKUP(Table1[[#This Row],[Name]],Table3[],1,FALSE)</f>
        <v>#N/A</v>
      </c>
      <c r="AY440" s="5"/>
    </row>
    <row r="441" spans="1:51" hidden="1" x14ac:dyDescent="0.2">
      <c r="A441" s="7" t="s">
        <v>20</v>
      </c>
      <c r="B441" s="1" t="s">
        <v>19</v>
      </c>
      <c r="C441" t="s">
        <v>19</v>
      </c>
      <c r="D441">
        <v>32</v>
      </c>
      <c r="E441">
        <v>22</v>
      </c>
      <c r="F441">
        <v>6</v>
      </c>
      <c r="G441">
        <v>5</v>
      </c>
      <c r="H441">
        <v>9</v>
      </c>
      <c r="I441">
        <v>5</v>
      </c>
      <c r="J441">
        <v>0</v>
      </c>
      <c r="K441" t="s">
        <v>584</v>
      </c>
      <c r="L441" t="str">
        <f>VLOOKUP(Table1[[#This Row],[Competence1]],[1]!Table3[#Data],2,FALSE)</f>
        <v>Normal</v>
      </c>
      <c r="M441" t="str">
        <f>VLOOKUP(Table1[[#This Row],[Competence1]],[1]!Table3[#Data],3,FALSE)</f>
        <v>Physique</v>
      </c>
      <c r="N441" s="1">
        <f>VLOOKUP(Table1[[#This Row],[Competence1]],[1]!Table3[#Data],4,FALSE)</f>
        <v>4</v>
      </c>
      <c r="O441">
        <f>VLOOKUP(Table1[[#This Row],[Competence1]],[1]!Table3[#Data],5,FALSE)</f>
        <v>6</v>
      </c>
      <c r="P441" s="5" t="str">
        <f>VLOOKUP(Table1[[#This Row],[Competence1]],[1]!Table3[#Data],6,FALSE)</f>
        <v>Le lanceur charge l'ennemi et le percute de tout son poids.</v>
      </c>
      <c r="Q441" t="s">
        <v>542</v>
      </c>
      <c r="R441" t="str">
        <f>VLOOKUP(Table1[[#This Row],[Competence2]],[1]!Table3[#Data],2,FALSE)</f>
        <v>Normal</v>
      </c>
      <c r="S441" t="str">
        <f>VLOOKUP(Table1[[#This Row],[Competence2]],[1]!Table3[#Data],3,FALSE)</f>
        <v>Statut</v>
      </c>
      <c r="T441">
        <f>VLOOKUP(Table1[[#This Row],[Competence2]],[1]!Table3[#Data],4,FALSE)</f>
        <v>0</v>
      </c>
      <c r="U441">
        <f>VLOOKUP(Table1[[#This Row],[Competence2]],[1]!Table3[#Data],5,FALSE)</f>
        <v>6</v>
      </c>
      <c r="V441" s="5" t="str">
        <f>VLOOKUP(Table1[[#This Row],[Competence2]],[1]!Table3[#Data],6,FALSE)</f>
        <v>Le lanceur pousse un cri tout mimi pour tromper la vigilance de l'ennemi et baisser son Attaque de 1 niveau.</v>
      </c>
      <c r="W441" t="s">
        <v>609</v>
      </c>
      <c r="X441" s="3" t="s">
        <v>1336</v>
      </c>
      <c r="Y441" s="2">
        <v>1</v>
      </c>
      <c r="Z441" s="2">
        <v>1</v>
      </c>
      <c r="AA441" s="3" t="s">
        <v>1336</v>
      </c>
      <c r="AB441" s="2">
        <v>2</v>
      </c>
      <c r="AC441" s="2">
        <v>1</v>
      </c>
      <c r="AD441" s="3" t="s">
        <v>1336</v>
      </c>
      <c r="AE441" s="3" t="s">
        <v>1336</v>
      </c>
      <c r="AF441" s="2">
        <v>1</v>
      </c>
      <c r="AG441" s="2">
        <v>1</v>
      </c>
      <c r="AH441" s="2">
        <v>2</v>
      </c>
      <c r="AI441" s="2">
        <v>1</v>
      </c>
      <c r="AJ441" s="2">
        <v>1</v>
      </c>
      <c r="AK441" s="2">
        <v>1</v>
      </c>
      <c r="AL441" s="2">
        <v>1</v>
      </c>
      <c r="AM441" s="2">
        <v>1</v>
      </c>
      <c r="AN441" s="2">
        <v>1</v>
      </c>
      <c r="AO441" s="2">
        <v>1</v>
      </c>
      <c r="AP441" s="4" t="str">
        <f>IF(Table1[[#This Row],[Competence2]]="Empty","1-6","1-3")</f>
        <v>1-3</v>
      </c>
      <c r="AQ441" s="4" t="str">
        <f>IF(Table1[[#This Row],[Competence2]]="Empty","","4-6")</f>
        <v>4-6</v>
      </c>
      <c r="AR441" t="s">
        <v>1435</v>
      </c>
      <c r="AS441" t="s">
        <v>21</v>
      </c>
      <c r="AT441" s="5" t="s">
        <v>1959</v>
      </c>
      <c r="AU441" s="5">
        <v>817</v>
      </c>
      <c r="AV441" s="5" t="s">
        <v>1003</v>
      </c>
      <c r="AW441" s="5"/>
      <c r="AX441" s="5" t="e">
        <f>VLOOKUP(Table1[[#This Row],[Name]],Table3[],1,FALSE)</f>
        <v>#N/A</v>
      </c>
      <c r="AY441" s="5"/>
    </row>
    <row r="442" spans="1:51" hidden="1" x14ac:dyDescent="0.2">
      <c r="A442" s="7" t="s">
        <v>21</v>
      </c>
      <c r="B442" s="1" t="s">
        <v>19</v>
      </c>
      <c r="C442" t="s">
        <v>19</v>
      </c>
      <c r="D442">
        <v>35</v>
      </c>
      <c r="E442">
        <v>30</v>
      </c>
      <c r="F442">
        <v>8</v>
      </c>
      <c r="G442">
        <v>6</v>
      </c>
      <c r="H442">
        <v>12</v>
      </c>
      <c r="I442">
        <v>6</v>
      </c>
      <c r="J442">
        <v>0</v>
      </c>
      <c r="K442" t="s">
        <v>1386</v>
      </c>
      <c r="L442" t="str">
        <f>VLOOKUP(Table1[[#This Row],[Competence1]],[1]!Table3[#Data],2,FALSE)</f>
        <v>Eau</v>
      </c>
      <c r="M442" t="str">
        <f>VLOOKUP(Table1[[#This Row],[Competence1]],[1]!Table3[#Data],3,FALSE)</f>
        <v>Special</v>
      </c>
      <c r="N442" s="1">
        <f>VLOOKUP(Table1[[#This Row],[Competence1]],[1]!Table3[#Data],4,FALSE)</f>
        <v>8</v>
      </c>
      <c r="O442">
        <f>VLOOKUP(Table1[[#This Row],[Competence1]],[1]!Table3[#Data],5,FALSE)</f>
        <v>6</v>
      </c>
      <c r="P442" s="5" t="str">
        <f>VLOOKUP(Table1[[#This Row],[Competence1]],[1]!Table3[#Data],6,FALSE)</f>
        <v>Le lanceur parvient toujours à viser la cible voulue, en ignorant l'effet des talents et des capacités capables de détourner les attaques.</v>
      </c>
      <c r="Q442" t="s">
        <v>472</v>
      </c>
      <c r="R442" t="str">
        <f>VLOOKUP(Table1[[#This Row],[Competence2]],[1]!Table3[#Data],2,FALSE)</f>
        <v>Vol</v>
      </c>
      <c r="S442" t="str">
        <f>VLOOKUP(Table1[[#This Row],[Competence2]],[1]!Table3[#Data],3,FALSE)</f>
        <v>Physique</v>
      </c>
      <c r="T442">
        <f>VLOOKUP(Table1[[#This Row],[Competence2]],[1]!Table3[#Data],4,FALSE)</f>
        <v>6</v>
      </c>
      <c r="U442">
        <f>VLOOKUP(Table1[[#This Row],[Competence2]],[1]!Table3[#Data],5,FALSE)</f>
        <v>6</v>
      </c>
      <c r="V442" s="5" t="str">
        <f>VLOOKUP(Table1[[#This Row],[Competence2]],[1]!Table3[#Data],6,FALSE)</f>
        <v>Attaque agile. Si le lanceur ne tient pas d'objet, sa puissance est multipliee par 2.</v>
      </c>
      <c r="W442" t="s">
        <v>610</v>
      </c>
      <c r="X442" s="3" t="s">
        <v>1336</v>
      </c>
      <c r="Y442" s="2">
        <v>1</v>
      </c>
      <c r="Z442" s="2">
        <v>1</v>
      </c>
      <c r="AA442" s="3" t="s">
        <v>1336</v>
      </c>
      <c r="AB442" s="2">
        <v>2</v>
      </c>
      <c r="AC442" s="2">
        <v>1</v>
      </c>
      <c r="AD442" s="3" t="s">
        <v>1336</v>
      </c>
      <c r="AE442" s="3" t="s">
        <v>1336</v>
      </c>
      <c r="AF442" s="2">
        <v>1</v>
      </c>
      <c r="AG442" s="2">
        <v>1</v>
      </c>
      <c r="AH442" s="2">
        <v>2</v>
      </c>
      <c r="AI442" s="2">
        <v>1</v>
      </c>
      <c r="AJ442" s="2">
        <v>1</v>
      </c>
      <c r="AK442" s="2">
        <v>1</v>
      </c>
      <c r="AL442" s="2">
        <v>1</v>
      </c>
      <c r="AM442" s="2">
        <v>1</v>
      </c>
      <c r="AN442" s="2">
        <v>1</v>
      </c>
      <c r="AO442" s="2">
        <v>1</v>
      </c>
      <c r="AP442" s="4" t="str">
        <f>IF(Table1[[#This Row],[Competence2]]="Empty","1-6","1-3")</f>
        <v>1-3</v>
      </c>
      <c r="AQ442" s="4" t="str">
        <f>IF(Table1[[#This Row],[Competence2]]="Empty","","4-6")</f>
        <v>4-6</v>
      </c>
      <c r="AR442" s="22" t="s">
        <v>2073</v>
      </c>
      <c r="AS442" t="s">
        <v>42</v>
      </c>
      <c r="AT442" s="5" t="s">
        <v>1960</v>
      </c>
      <c r="AU442" s="5">
        <v>818</v>
      </c>
      <c r="AV442" s="5" t="s">
        <v>1003</v>
      </c>
      <c r="AW442" s="5"/>
      <c r="AX442" s="5" t="e">
        <f>VLOOKUP(Table1[[#This Row],[Name]],Table3[],1,FALSE)</f>
        <v>#N/A</v>
      </c>
      <c r="AY442" s="5"/>
    </row>
    <row r="443" spans="1:51" hidden="1" x14ac:dyDescent="0.2">
      <c r="A443" s="7" t="s">
        <v>42</v>
      </c>
      <c r="B443" s="1" t="s">
        <v>36</v>
      </c>
      <c r="C443" t="s">
        <v>36</v>
      </c>
      <c r="D443">
        <v>35</v>
      </c>
      <c r="E443">
        <v>6</v>
      </c>
      <c r="F443">
        <v>5</v>
      </c>
      <c r="G443">
        <v>5</v>
      </c>
      <c r="H443">
        <v>3</v>
      </c>
      <c r="I443">
        <v>3</v>
      </c>
      <c r="J443">
        <v>5</v>
      </c>
      <c r="K443" t="s">
        <v>584</v>
      </c>
      <c r="L443" t="str">
        <f>VLOOKUP(Table1[[#This Row],[Competence1]],[1]!Table3[#Data],2,FALSE)</f>
        <v>Normal</v>
      </c>
      <c r="M443" t="str">
        <f>VLOOKUP(Table1[[#This Row],[Competence1]],[1]!Table3[#Data],3,FALSE)</f>
        <v>Physique</v>
      </c>
      <c r="N443" s="1">
        <f>VLOOKUP(Table1[[#This Row],[Competence1]],[1]!Table3[#Data],4,FALSE)</f>
        <v>4</v>
      </c>
      <c r="O443">
        <f>VLOOKUP(Table1[[#This Row],[Competence1]],[1]!Table3[#Data],5,FALSE)</f>
        <v>6</v>
      </c>
      <c r="P443" s="5" t="str">
        <f>VLOOKUP(Table1[[#This Row],[Competence1]],[1]!Table3[#Data],6,FALSE)</f>
        <v>Le lanceur charge l'ennemi et le percute de tout son poids.</v>
      </c>
      <c r="Q443" t="s">
        <v>536</v>
      </c>
      <c r="R443" t="str">
        <f>VLOOKUP(Table1[[#This Row],[Competence2]],[1]!Table3[#Data],2,FALSE)</f>
        <v>Normal</v>
      </c>
      <c r="S443" t="str">
        <f>VLOOKUP(Table1[[#This Row],[Competence2]],[1]!Table3[#Data],3,FALSE)</f>
        <v>Statut</v>
      </c>
      <c r="T443">
        <f>VLOOKUP(Table1[[#This Row],[Competence2]],[1]!Table3[#Data],4,FALSE)</f>
        <v>0</v>
      </c>
      <c r="U443">
        <f>VLOOKUP(Table1[[#This Row],[Competence2]],[1]!Table3[#Data],5,FALSE)</f>
        <v>6</v>
      </c>
      <c r="V443" s="5" t="str">
        <f>VLOOKUP(Table1[[#This Row],[Competence2]],[1]!Table3[#Data],6,FALSE)</f>
        <v>Le lanceur remue son adorable queue pour tromper la vigilance de l'ennemi et baisser sa Défense de 1 niveau.</v>
      </c>
      <c r="W443" t="s">
        <v>625</v>
      </c>
      <c r="X443" s="2">
        <v>1</v>
      </c>
      <c r="Y443" s="2">
        <v>2</v>
      </c>
      <c r="Z443" s="2">
        <v>1</v>
      </c>
      <c r="AA443" s="2">
        <v>1</v>
      </c>
      <c r="AB443" s="2">
        <v>1</v>
      </c>
      <c r="AC443" s="2">
        <v>1</v>
      </c>
      <c r="AD443" s="3">
        <v>1</v>
      </c>
      <c r="AE443" s="3">
        <v>1</v>
      </c>
      <c r="AF443" s="2">
        <v>1</v>
      </c>
      <c r="AG443" s="3">
        <v>1</v>
      </c>
      <c r="AH443" s="2">
        <v>1</v>
      </c>
      <c r="AI443" s="3">
        <v>1</v>
      </c>
      <c r="AJ443" s="2">
        <v>1</v>
      </c>
      <c r="AK443" s="2">
        <v>1</v>
      </c>
      <c r="AL443" s="2">
        <v>1</v>
      </c>
      <c r="AM443" s="2">
        <v>0</v>
      </c>
      <c r="AN443" s="2">
        <v>1</v>
      </c>
      <c r="AO443" s="3">
        <v>1</v>
      </c>
      <c r="AP443" s="4" t="str">
        <f>IF(Table1[[#This Row],[Competence2]]="Empty","1-6","1-3")</f>
        <v>1-3</v>
      </c>
      <c r="AQ443" s="4" t="str">
        <f>IF(Table1[[#This Row],[Competence2]]="Empty","","4-6")</f>
        <v>4-6</v>
      </c>
      <c r="AR443" t="s">
        <v>1435</v>
      </c>
      <c r="AS443" t="s">
        <v>43</v>
      </c>
      <c r="AT443" s="5" t="s">
        <v>1961</v>
      </c>
      <c r="AU443" s="5">
        <v>819</v>
      </c>
      <c r="AV443" s="5" t="s">
        <v>1010</v>
      </c>
      <c r="AW443" s="5"/>
      <c r="AX443" s="5" t="e">
        <f>VLOOKUP(Table1[[#This Row],[Name]],Table3[],1,FALSE)</f>
        <v>#N/A</v>
      </c>
      <c r="AY443" s="5"/>
    </row>
    <row r="444" spans="1:51" hidden="1" x14ac:dyDescent="0.2">
      <c r="A444" s="7" t="s">
        <v>43</v>
      </c>
      <c r="B444" s="1" t="s">
        <v>36</v>
      </c>
      <c r="C444" t="s">
        <v>36</v>
      </c>
      <c r="D444">
        <v>60</v>
      </c>
      <c r="E444">
        <v>5</v>
      </c>
      <c r="F444">
        <v>9</v>
      </c>
      <c r="G444">
        <v>9</v>
      </c>
      <c r="H444">
        <v>5</v>
      </c>
      <c r="I444">
        <v>7</v>
      </c>
      <c r="J444">
        <v>1</v>
      </c>
      <c r="K444" t="s">
        <v>538</v>
      </c>
      <c r="L444" t="str">
        <f>VLOOKUP(Table1[[#This Row],[Competence1]],[1]!Table3[#Data],2,FALSE)</f>
        <v>Normal</v>
      </c>
      <c r="M444" t="str">
        <f>VLOOKUP(Table1[[#This Row],[Competence1]],[1]!Table3[#Data],3,FALSE)</f>
        <v>Physique</v>
      </c>
      <c r="N444" s="1">
        <f>VLOOKUP(Table1[[#This Row],[Competence1]],[1]!Table3[#Data],4,FALSE)</f>
        <v>6</v>
      </c>
      <c r="O444">
        <f>VLOOKUP(Table1[[#This Row],[Competence1]],[1]!Table3[#Data],5,FALSE)</f>
        <v>6</v>
      </c>
      <c r="P444" s="5" t="str">
        <f>VLOOKUP(Table1[[#This Row],[Competence1]],[1]!Table3[#Data],6,FALSE)</f>
        <v>Le lanceur s'approche de la cible avec un air angélique afin de dérober l'objet qu'elle tient.</v>
      </c>
      <c r="Q444" t="s">
        <v>536</v>
      </c>
      <c r="R444" t="str">
        <f>VLOOKUP(Table1[[#This Row],[Competence2]],[1]!Table3[#Data],2,FALSE)</f>
        <v>Normal</v>
      </c>
      <c r="S444" t="str">
        <f>VLOOKUP(Table1[[#This Row],[Competence2]],[1]!Table3[#Data],3,FALSE)</f>
        <v>Statut</v>
      </c>
      <c r="T444">
        <f>VLOOKUP(Table1[[#This Row],[Competence2]],[1]!Table3[#Data],4,FALSE)</f>
        <v>0</v>
      </c>
      <c r="U444">
        <f>VLOOKUP(Table1[[#This Row],[Competence2]],[1]!Table3[#Data],5,FALSE)</f>
        <v>6</v>
      </c>
      <c r="V444" s="5" t="str">
        <f>VLOOKUP(Table1[[#This Row],[Competence2]],[1]!Table3[#Data],6,FALSE)</f>
        <v>Le lanceur remue son adorable queue pour tromper la vigilance de l'ennemi et baisser sa Défense de 1 niveau.</v>
      </c>
      <c r="W444" t="s">
        <v>626</v>
      </c>
      <c r="X444" s="3">
        <v>1</v>
      </c>
      <c r="Y444" s="2">
        <v>2</v>
      </c>
      <c r="Z444" s="2">
        <v>1</v>
      </c>
      <c r="AA444" s="2">
        <v>1</v>
      </c>
      <c r="AB444" s="3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1</v>
      </c>
      <c r="AI444" s="2">
        <v>1</v>
      </c>
      <c r="AJ444" s="2">
        <v>1</v>
      </c>
      <c r="AK444" s="2">
        <v>1</v>
      </c>
      <c r="AL444" s="2">
        <v>1</v>
      </c>
      <c r="AM444" s="2">
        <v>0</v>
      </c>
      <c r="AN444" s="2">
        <v>1</v>
      </c>
      <c r="AO444" s="3">
        <v>1</v>
      </c>
      <c r="AP444" s="4" t="str">
        <f>IF(Table1[[#This Row],[Competence2]]="Empty","1-6","1-3")</f>
        <v>1-3</v>
      </c>
      <c r="AQ444" s="4" t="str">
        <f>IF(Table1[[#This Row],[Competence2]]="Empty","","4-6")</f>
        <v>4-6</v>
      </c>
      <c r="AR444" s="22" t="s">
        <v>2073</v>
      </c>
      <c r="AS444" t="s">
        <v>38</v>
      </c>
      <c r="AT444" s="5" t="s">
        <v>1962</v>
      </c>
      <c r="AU444" s="5">
        <v>820</v>
      </c>
      <c r="AV444" s="5" t="s">
        <v>1010</v>
      </c>
      <c r="AW444" s="5"/>
      <c r="AX444" s="5" t="e">
        <f>VLOOKUP(Table1[[#This Row],[Name]],Table3[],1,FALSE)</f>
        <v>#N/A</v>
      </c>
      <c r="AY444" s="5"/>
    </row>
    <row r="445" spans="1:51" hidden="1" x14ac:dyDescent="0.2">
      <c r="A445" s="7" t="s">
        <v>38</v>
      </c>
      <c r="B445" s="1" t="s">
        <v>30</v>
      </c>
      <c r="C445" t="s">
        <v>30</v>
      </c>
      <c r="D445">
        <v>19</v>
      </c>
      <c r="E445">
        <v>14</v>
      </c>
      <c r="F445">
        <v>4</v>
      </c>
      <c r="G445">
        <v>3</v>
      </c>
      <c r="H445">
        <v>3</v>
      </c>
      <c r="I445">
        <v>3</v>
      </c>
      <c r="J445">
        <v>5</v>
      </c>
      <c r="K445" t="s">
        <v>527</v>
      </c>
      <c r="L445" t="str">
        <f>VLOOKUP(Table1[[#This Row],[Competence1]],[1]!Table3[#Data],2,FALSE)</f>
        <v>Vol</v>
      </c>
      <c r="M445" t="str">
        <f>VLOOKUP(Table1[[#This Row],[Competence1]],[1]!Table3[#Data],3,FALSE)</f>
        <v>Physique</v>
      </c>
      <c r="N445" s="1">
        <f>VLOOKUP(Table1[[#This Row],[Competence1]],[1]!Table3[#Data],4,FALSE)</f>
        <v>4</v>
      </c>
      <c r="O445">
        <f>VLOOKUP(Table1[[#This Row],[Competence1]],[1]!Table3[#Data],5,FALSE)</f>
        <v>6</v>
      </c>
      <c r="P445" s="5" t="str">
        <f>VLOOKUP(Table1[[#This Row],[Competence1]],[1]!Table3[#Data],6,FALSE)</f>
        <v>Frappe l'ennemi d'un bec pointu ou d'une corne pour infliger des dégâts.</v>
      </c>
      <c r="Q445" t="s">
        <v>1346</v>
      </c>
      <c r="R445" t="str">
        <f>VLOOKUP(Table1[[#This Row],[Competence2]],[1]!Table3[#Data],2,FALSE)</f>
        <v>Normal</v>
      </c>
      <c r="S445" t="str">
        <f>VLOOKUP(Table1[[#This Row],[Competence2]],[1]!Table3[#Data],3,FALSE)</f>
        <v>Statut</v>
      </c>
      <c r="T445">
        <f>VLOOKUP(Table1[[#This Row],[Competence2]],[1]!Table3[#Data],4,FALSE)</f>
        <v>0</v>
      </c>
      <c r="U445">
        <f>VLOOKUP(Table1[[#This Row],[Competence2]],[1]!Table3[#Data],5,FALSE)</f>
        <v>6</v>
      </c>
      <c r="V445" s="5" t="str">
        <f>VLOOKUP(Table1[[#This Row],[Competence2]],[1]!Table3[#Data],6,FALSE)</f>
        <v>Le lanceur fait les gros yeux à l'ennemi pour l'intimider et baisser sa Défense de 1 niveau.</v>
      </c>
      <c r="W445" t="s">
        <v>622</v>
      </c>
      <c r="X445" s="3">
        <v>1</v>
      </c>
      <c r="Y445" s="3" t="s">
        <v>1336</v>
      </c>
      <c r="Z445" s="2">
        <v>1</v>
      </c>
      <c r="AA445" s="2">
        <v>1</v>
      </c>
      <c r="AB445" s="3">
        <v>2</v>
      </c>
      <c r="AC445" s="2">
        <v>1</v>
      </c>
      <c r="AD445" s="2">
        <v>1</v>
      </c>
      <c r="AE445" s="2">
        <v>2</v>
      </c>
      <c r="AF445" s="3" t="s">
        <v>1336</v>
      </c>
      <c r="AG445" s="2">
        <v>1</v>
      </c>
      <c r="AH445" s="3" t="s">
        <v>1336</v>
      </c>
      <c r="AI445" s="2">
        <v>1</v>
      </c>
      <c r="AJ445" s="2">
        <v>1</v>
      </c>
      <c r="AK445" s="2">
        <v>2</v>
      </c>
      <c r="AL445" s="2">
        <v>0</v>
      </c>
      <c r="AM445" s="2">
        <v>1</v>
      </c>
      <c r="AN445" s="2">
        <v>1</v>
      </c>
      <c r="AO445" s="3">
        <v>1</v>
      </c>
      <c r="AP445" s="4" t="str">
        <f>IF(Table1[[#This Row],[Competence2]]="Empty","1-6","1-3")</f>
        <v>1-3</v>
      </c>
      <c r="AQ445" s="4" t="str">
        <f>IF(Table1[[#This Row],[Competence2]]="Empty","","4-6")</f>
        <v>4-6</v>
      </c>
      <c r="AR445" t="s">
        <v>1435</v>
      </c>
      <c r="AS445" t="s">
        <v>39</v>
      </c>
      <c r="AT445" s="5" t="s">
        <v>1963</v>
      </c>
      <c r="AU445" s="5">
        <v>821</v>
      </c>
      <c r="AV445" s="5" t="s">
        <v>1008</v>
      </c>
      <c r="AW445" s="5"/>
      <c r="AX445" s="5" t="e">
        <f>VLOOKUP(Table1[[#This Row],[Name]],Table3[],1,FALSE)</f>
        <v>#N/A</v>
      </c>
      <c r="AY445" s="5"/>
    </row>
    <row r="446" spans="1:51" hidden="1" x14ac:dyDescent="0.2">
      <c r="A446" s="7" t="s">
        <v>39</v>
      </c>
      <c r="B446" s="1" t="s">
        <v>30</v>
      </c>
      <c r="C446" t="s">
        <v>30</v>
      </c>
      <c r="D446">
        <v>34</v>
      </c>
      <c r="E446">
        <v>19</v>
      </c>
      <c r="F446">
        <v>6</v>
      </c>
      <c r="G446">
        <v>5</v>
      </c>
      <c r="H446">
        <v>4</v>
      </c>
      <c r="I446">
        <v>5</v>
      </c>
      <c r="J446">
        <v>2</v>
      </c>
      <c r="K446" t="s">
        <v>527</v>
      </c>
      <c r="L446" t="str">
        <f>VLOOKUP(Table1[[#This Row],[Competence1]],[1]!Table3[#Data],2,FALSE)</f>
        <v>Vol</v>
      </c>
      <c r="M446" t="str">
        <f>VLOOKUP(Table1[[#This Row],[Competence1]],[1]!Table3[#Data],3,FALSE)</f>
        <v>Physique</v>
      </c>
      <c r="N446" s="1">
        <f>VLOOKUP(Table1[[#This Row],[Competence1]],[1]!Table3[#Data],4,FALSE)</f>
        <v>4</v>
      </c>
      <c r="O446">
        <f>VLOOKUP(Table1[[#This Row],[Competence1]],[1]!Table3[#Data],5,FALSE)</f>
        <v>6</v>
      </c>
      <c r="P446" s="5" t="str">
        <f>VLOOKUP(Table1[[#This Row],[Competence1]],[1]!Table3[#Data],6,FALSE)</f>
        <v>Frappe l'ennemi d'un bec pointu ou d'une corne pour infliger des dégâts.</v>
      </c>
      <c r="Q446" t="s">
        <v>1346</v>
      </c>
      <c r="R446" t="str">
        <f>VLOOKUP(Table1[[#This Row],[Competence2]],[1]!Table3[#Data],2,FALSE)</f>
        <v>Normal</v>
      </c>
      <c r="S446" t="str">
        <f>VLOOKUP(Table1[[#This Row],[Competence2]],[1]!Table3[#Data],3,FALSE)</f>
        <v>Statut</v>
      </c>
      <c r="T446">
        <f>VLOOKUP(Table1[[#This Row],[Competence2]],[1]!Table3[#Data],4,FALSE)</f>
        <v>0</v>
      </c>
      <c r="U446">
        <f>VLOOKUP(Table1[[#This Row],[Competence2]],[1]!Table3[#Data],5,FALSE)</f>
        <v>6</v>
      </c>
      <c r="V446" s="5" t="str">
        <f>VLOOKUP(Table1[[#This Row],[Competence2]],[1]!Table3[#Data],6,FALSE)</f>
        <v>Le lanceur fait les gros yeux à l'ennemi pour l'intimider et baisser sa Défense de 1 niveau.</v>
      </c>
      <c r="W446" t="s">
        <v>623</v>
      </c>
      <c r="X446" s="2">
        <v>1</v>
      </c>
      <c r="Y446" s="3" t="s">
        <v>1336</v>
      </c>
      <c r="Z446" s="2">
        <v>1</v>
      </c>
      <c r="AA446" s="2">
        <v>1</v>
      </c>
      <c r="AB446" s="2">
        <v>2</v>
      </c>
      <c r="AC446" s="2">
        <v>1</v>
      </c>
      <c r="AD446" s="3">
        <v>1</v>
      </c>
      <c r="AE446" s="2">
        <v>2</v>
      </c>
      <c r="AF446" s="3" t="s">
        <v>1336</v>
      </c>
      <c r="AG446" s="3">
        <v>1</v>
      </c>
      <c r="AH446" s="3" t="s">
        <v>1336</v>
      </c>
      <c r="AI446" s="3">
        <v>1</v>
      </c>
      <c r="AJ446" s="2">
        <v>1</v>
      </c>
      <c r="AK446" s="2">
        <v>2</v>
      </c>
      <c r="AL446" s="2">
        <v>0</v>
      </c>
      <c r="AM446" s="2">
        <v>1</v>
      </c>
      <c r="AN446" s="2">
        <v>1</v>
      </c>
      <c r="AO446" s="3">
        <v>1</v>
      </c>
      <c r="AP446" s="4" t="str">
        <f>IF(Table1[[#This Row],[Competence2]]="Empty","1-6","1-3")</f>
        <v>1-3</v>
      </c>
      <c r="AQ446" s="4" t="str">
        <f>IF(Table1[[#This Row],[Competence2]]="Empty","","4-6")</f>
        <v>4-6</v>
      </c>
      <c r="AR446" t="s">
        <v>1435</v>
      </c>
      <c r="AS446" t="s">
        <v>40</v>
      </c>
      <c r="AT446" s="5" t="s">
        <v>1964</v>
      </c>
      <c r="AU446" s="5">
        <v>822</v>
      </c>
      <c r="AV446" s="5" t="s">
        <v>1008</v>
      </c>
      <c r="AW446" s="5"/>
      <c r="AX446" s="5" t="e">
        <f>VLOOKUP(Table1[[#This Row],[Name]],Table3[],1,FALSE)</f>
        <v>#N/A</v>
      </c>
      <c r="AY446" s="5"/>
    </row>
    <row r="447" spans="1:51" hidden="1" x14ac:dyDescent="0.2">
      <c r="A447" s="7" t="s">
        <v>40</v>
      </c>
      <c r="B447" s="1" t="s">
        <v>41</v>
      </c>
      <c r="C447" t="s">
        <v>30</v>
      </c>
      <c r="D447">
        <v>49</v>
      </c>
      <c r="E447">
        <v>16</v>
      </c>
      <c r="F447">
        <v>8</v>
      </c>
      <c r="G447">
        <v>10</v>
      </c>
      <c r="H447">
        <v>5</v>
      </c>
      <c r="I447">
        <v>8</v>
      </c>
      <c r="J447">
        <v>0</v>
      </c>
      <c r="K447" t="s">
        <v>426</v>
      </c>
      <c r="L447" t="str">
        <f>VLOOKUP(Table1[[#This Row],[Competence1]],[1]!Table3[#Data],2,FALSE)</f>
        <v>Acier</v>
      </c>
      <c r="M447" t="str">
        <f>VLOOKUP(Table1[[#This Row],[Competence1]],[1]!Table3[#Data],3,FALSE)</f>
        <v>Statut</v>
      </c>
      <c r="N447" s="1">
        <f>VLOOKUP(Table1[[#This Row],[Competence1]],[1]!Table3[#Data],4,FALSE)</f>
        <v>0</v>
      </c>
      <c r="O447">
        <f>VLOOKUP(Table1[[#This Row],[Competence1]],[1]!Table3[#Data],5,FALSE)</f>
        <v>4</v>
      </c>
      <c r="P447" s="5" t="str">
        <f>VLOOKUP(Table1[[#This Row],[Competence1]],[1]!Table3[#Data],6,FALSE)</f>
        <v>Un cri horrible tel un crissement métallique qui réduit la Défense Spéciale de l'ennemi de 2 niveaux.</v>
      </c>
      <c r="Q447" t="s">
        <v>579</v>
      </c>
      <c r="R447" t="str">
        <f>VLOOKUP(Table1[[#This Row],[Competence2]],[1]!Table3[#Data],2,FALSE)</f>
        <v>Acier</v>
      </c>
      <c r="S447" t="str">
        <f>VLOOKUP(Table1[[#This Row],[Competence2]],[1]!Table3[#Data],3,FALSE)</f>
        <v>Statut</v>
      </c>
      <c r="T447">
        <f>VLOOKUP(Table1[[#This Row],[Competence2]],[1]!Table3[#Data],4,FALSE)</f>
        <v>0</v>
      </c>
      <c r="U447">
        <f>VLOOKUP(Table1[[#This Row],[Competence2]],[1]!Table3[#Data],5,FALSE)</f>
        <v>0</v>
      </c>
      <c r="V447" s="5" t="str">
        <f>VLOOKUP(Table1[[#This Row],[Competence2]],[1]!Table3[#Data],6,FALSE)</f>
        <v>L'épiderme du lanceur devient dur comme du fer, ce qui augmente Défense de 2 niveaux.</v>
      </c>
      <c r="W447" t="s">
        <v>624</v>
      </c>
      <c r="X447" s="3" t="s">
        <v>1336</v>
      </c>
      <c r="Y447" s="2">
        <v>1</v>
      </c>
      <c r="Z447" s="3" t="s">
        <v>1336</v>
      </c>
      <c r="AA447" s="2">
        <v>1</v>
      </c>
      <c r="AB447" s="2">
        <v>2</v>
      </c>
      <c r="AC447" s="3" t="s">
        <v>1336</v>
      </c>
      <c r="AD447" s="3">
        <v>2</v>
      </c>
      <c r="AE447" s="3">
        <v>1</v>
      </c>
      <c r="AF447" s="3" t="s">
        <v>1337</v>
      </c>
      <c r="AG447" s="3" t="s">
        <v>1336</v>
      </c>
      <c r="AH447" s="3" t="s">
        <v>1337</v>
      </c>
      <c r="AI447" s="3">
        <v>0</v>
      </c>
      <c r="AJ447" s="3" t="s">
        <v>1336</v>
      </c>
      <c r="AK447" s="2">
        <v>1</v>
      </c>
      <c r="AL447" s="2">
        <v>0</v>
      </c>
      <c r="AM447" s="2">
        <v>1</v>
      </c>
      <c r="AN447" s="2">
        <v>1</v>
      </c>
      <c r="AO447" s="3" t="s">
        <v>1336</v>
      </c>
      <c r="AP447" s="4" t="str">
        <f>IF(Table1[[#This Row],[Competence2]]="Empty","1-6","1-3")</f>
        <v>1-3</v>
      </c>
      <c r="AQ447" s="4" t="str">
        <f>IF(Table1[[#This Row],[Competence2]]="Empty","","4-6")</f>
        <v>4-6</v>
      </c>
      <c r="AR447" s="22" t="s">
        <v>2073</v>
      </c>
      <c r="AS447" t="s">
        <v>22</v>
      </c>
      <c r="AT447" s="5" t="s">
        <v>1965</v>
      </c>
      <c r="AU447" s="5">
        <v>823</v>
      </c>
      <c r="AV447" s="5" t="s">
        <v>1009</v>
      </c>
      <c r="AW447" s="5"/>
      <c r="AX447" s="5" t="e">
        <f>VLOOKUP(Table1[[#This Row],[Name]],Table3[],1,FALSE)</f>
        <v>#N/A</v>
      </c>
      <c r="AY447" s="5"/>
    </row>
    <row r="448" spans="1:51" hidden="1" x14ac:dyDescent="0.2">
      <c r="A448" s="7" t="s">
        <v>22</v>
      </c>
      <c r="B448" s="1" t="s">
        <v>23</v>
      </c>
      <c r="C448" t="s">
        <v>23</v>
      </c>
      <c r="D448">
        <v>12</v>
      </c>
      <c r="E448">
        <v>11</v>
      </c>
      <c r="F448">
        <v>2</v>
      </c>
      <c r="G448">
        <v>2</v>
      </c>
      <c r="H448">
        <v>2</v>
      </c>
      <c r="I448">
        <v>4</v>
      </c>
      <c r="J448">
        <v>5</v>
      </c>
      <c r="K448" t="s">
        <v>1080</v>
      </c>
      <c r="L448" t="str">
        <f>VLOOKUP(Table1[[#This Row],[Competence1]],[1]!Table3[#Data],2,FALSE)</f>
        <v>Insecte</v>
      </c>
      <c r="M448" t="str">
        <f>VLOOKUP(Table1[[#This Row],[Competence1]],[1]!Table3[#Data],3,FALSE)</f>
        <v>Special</v>
      </c>
      <c r="N448" s="1">
        <f>VLOOKUP(Table1[[#This Row],[Competence1]],[1]!Table3[#Data],4,FALSE)</f>
        <v>5</v>
      </c>
      <c r="O448">
        <f>VLOOKUP(Table1[[#This Row],[Competence1]],[1]!Table3[#Data],5,FALSE)</f>
        <v>6</v>
      </c>
      <c r="P448" s="5" t="str">
        <f>VLOOKUP(Table1[[#This Row],[Competence1]],[1]!Table3[#Data],6,FALSE)</f>
        <v>Le lanceur se débat de toutes ses forces, et baisse l'Attaque Spéciale de 2 niveaux. Touche tous les adversaires.</v>
      </c>
      <c r="Q448" t="s">
        <v>545</v>
      </c>
      <c r="R448" t="str">
        <f>VLOOKUP(Table1[[#This Row],[Competence2]],[1]!Table3[#Data],2,FALSE)</f>
        <v>Normal</v>
      </c>
      <c r="S448" t="str">
        <f>VLOOKUP(Table1[[#This Row],[Competence2]],[1]!Table3[#Data],3,FALSE)</f>
        <v>Statut</v>
      </c>
      <c r="T448">
        <f>VLOOKUP(Table1[[#This Row],[Competence2]],[1]!Table3[#Data],4,FALSE)</f>
        <v>0</v>
      </c>
      <c r="U448">
        <f>VLOOKUP(Table1[[#This Row],[Competence2]],[1]!Table3[#Data],5,FALSE)</f>
        <v>3</v>
      </c>
      <c r="V448" s="5" t="str">
        <f>VLOOKUP(Table1[[#This Row],[Competence2]],[1]!Table3[#Data],6,FALSE)</f>
        <v>Le lanceur produit d'étranges ondes sonores qui le rends confus pendant 3 tours. La confusion est active avec une Precision de 2 et pokemon s'attaque lui-meme.</v>
      </c>
      <c r="W448" t="s">
        <v>611</v>
      </c>
      <c r="X448" s="2">
        <v>1</v>
      </c>
      <c r="Y448" s="3" t="s">
        <v>1336</v>
      </c>
      <c r="Z448" s="2">
        <v>1</v>
      </c>
      <c r="AA448" s="2">
        <v>1</v>
      </c>
      <c r="AB448" s="2">
        <v>1</v>
      </c>
      <c r="AC448" s="3">
        <v>1</v>
      </c>
      <c r="AD448" s="3">
        <v>2</v>
      </c>
      <c r="AE448" s="3">
        <v>1</v>
      </c>
      <c r="AF448" s="3">
        <v>1</v>
      </c>
      <c r="AG448" s="3">
        <v>1</v>
      </c>
      <c r="AH448" s="3" t="s">
        <v>1336</v>
      </c>
      <c r="AI448" s="3">
        <v>1</v>
      </c>
      <c r="AJ448" s="2">
        <v>1</v>
      </c>
      <c r="AK448" s="2">
        <v>2</v>
      </c>
      <c r="AL448" s="3" t="s">
        <v>1336</v>
      </c>
      <c r="AM448" s="2">
        <v>1</v>
      </c>
      <c r="AN448" s="2">
        <v>1</v>
      </c>
      <c r="AO448" s="3">
        <v>2</v>
      </c>
      <c r="AP448" s="4" t="str">
        <f>IF(Table1[[#This Row],[Competence2]]="Empty","1-6","1-3")</f>
        <v>1-3</v>
      </c>
      <c r="AQ448" s="4" t="str">
        <f>IF(Table1[[#This Row],[Competence2]]="Empty","","4-6")</f>
        <v>4-6</v>
      </c>
      <c r="AR448" t="s">
        <v>1436</v>
      </c>
      <c r="AS448" t="s">
        <v>24</v>
      </c>
      <c r="AT448" s="5" t="s">
        <v>1966</v>
      </c>
      <c r="AU448" s="5">
        <v>824</v>
      </c>
      <c r="AV448" s="5" t="s">
        <v>1004</v>
      </c>
      <c r="AW448" s="5"/>
      <c r="AX448" s="5" t="e">
        <f>VLOOKUP(Table1[[#This Row],[Name]],Table3[],1,FALSE)</f>
        <v>#N/A</v>
      </c>
      <c r="AY448" s="5"/>
    </row>
    <row r="449" spans="1:51" hidden="1" x14ac:dyDescent="0.2">
      <c r="A449" s="7" t="s">
        <v>24</v>
      </c>
      <c r="B449" s="1" t="s">
        <v>23</v>
      </c>
      <c r="C449" t="s">
        <v>25</v>
      </c>
      <c r="D449">
        <v>25</v>
      </c>
      <c r="E449">
        <v>7</v>
      </c>
      <c r="F449">
        <v>3</v>
      </c>
      <c r="G449">
        <v>8</v>
      </c>
      <c r="H449">
        <v>5</v>
      </c>
      <c r="I449">
        <v>9</v>
      </c>
      <c r="J449">
        <v>2</v>
      </c>
      <c r="K449" t="s">
        <v>1080</v>
      </c>
      <c r="L449" t="str">
        <f>VLOOKUP(Table1[[#This Row],[Competence1]],[1]!Table3[#Data],2,FALSE)</f>
        <v>Insecte</v>
      </c>
      <c r="M449" t="str">
        <f>VLOOKUP(Table1[[#This Row],[Competence1]],[1]!Table3[#Data],3,FALSE)</f>
        <v>Special</v>
      </c>
      <c r="N449" s="1">
        <f>VLOOKUP(Table1[[#This Row],[Competence1]],[1]!Table3[#Data],4,FALSE)</f>
        <v>5</v>
      </c>
      <c r="O449">
        <f>VLOOKUP(Table1[[#This Row],[Competence1]],[1]!Table3[#Data],5,FALSE)</f>
        <v>6</v>
      </c>
      <c r="P449" s="5" t="str">
        <f>VLOOKUP(Table1[[#This Row],[Competence1]],[1]!Table3[#Data],6,FALSE)</f>
        <v>Le lanceur se débat de toutes ses forces, et baisse l'Attaque Spéciale de 2 niveaux. Touche tous les adversaires.</v>
      </c>
      <c r="Q449" t="s">
        <v>1421</v>
      </c>
      <c r="R449" t="str">
        <f>VLOOKUP(Table1[[#This Row],[Competence2]],[1]!Table3[#Data],2,FALSE)</f>
        <v>Psy</v>
      </c>
      <c r="S449" t="str">
        <f>VLOOKUP(Table1[[#This Row],[Competence2]],[1]!Table3[#Data],3,FALSE)</f>
        <v>Statut</v>
      </c>
      <c r="T449">
        <f>VLOOKUP(Table1[[#This Row],[Competence2]],[1]!Table3[#Data],4,FALSE)</f>
        <v>0</v>
      </c>
      <c r="U449">
        <f>VLOOKUP(Table1[[#This Row],[Competence2]],[1]!Table3[#Data],5,FALSE)</f>
        <v>0</v>
      </c>
      <c r="V449" s="5" t="str">
        <f>VLOOKUP(Table1[[#This Row],[Competence2]],[1]!Table3[#Data],6,FALSE)</f>
        <v>Un fabuleux mur de lumière qui réduit les dégâts causés par les capacités spéciales de 50% durant cinq tours.</v>
      </c>
      <c r="W449" t="s">
        <v>612</v>
      </c>
      <c r="X449" s="2">
        <v>1</v>
      </c>
      <c r="Y449" s="3" t="s">
        <v>1337</v>
      </c>
      <c r="Z449" s="2">
        <v>1</v>
      </c>
      <c r="AA449" s="3">
        <v>1</v>
      </c>
      <c r="AB449" s="3">
        <v>1</v>
      </c>
      <c r="AC449" s="2">
        <v>1</v>
      </c>
      <c r="AD449" s="2">
        <v>2</v>
      </c>
      <c r="AE449" s="2">
        <v>1</v>
      </c>
      <c r="AF449" s="2">
        <v>2</v>
      </c>
      <c r="AG449" s="2">
        <v>1</v>
      </c>
      <c r="AH449" s="3" t="s">
        <v>1336</v>
      </c>
      <c r="AI449" s="2">
        <v>1</v>
      </c>
      <c r="AJ449" s="3" t="s">
        <v>1336</v>
      </c>
      <c r="AK449" s="2">
        <v>2</v>
      </c>
      <c r="AL449" s="3" t="s">
        <v>1336</v>
      </c>
      <c r="AM449" s="2">
        <v>2</v>
      </c>
      <c r="AN449" s="2">
        <v>2</v>
      </c>
      <c r="AO449" s="2">
        <v>2</v>
      </c>
      <c r="AP449" s="4" t="str">
        <f>IF(Table1[[#This Row],[Competence2]]="Empty","1-6","1-3")</f>
        <v>1-3</v>
      </c>
      <c r="AQ449" s="4" t="str">
        <f>IF(Table1[[#This Row],[Competence2]]="Empty","","4-6")</f>
        <v>4-6</v>
      </c>
      <c r="AR449" t="s">
        <v>1435</v>
      </c>
      <c r="AS449" t="s">
        <v>26</v>
      </c>
      <c r="AT449" s="5" t="s">
        <v>1967</v>
      </c>
      <c r="AU449" s="5">
        <v>825</v>
      </c>
      <c r="AV449" s="5" t="s">
        <v>1005</v>
      </c>
      <c r="AW449" s="5"/>
      <c r="AX449" s="5" t="e">
        <f>VLOOKUP(Table1[[#This Row],[Name]],Table3[],1,FALSE)</f>
        <v>#N/A</v>
      </c>
      <c r="AY449" s="5"/>
    </row>
    <row r="450" spans="1:51" hidden="1" x14ac:dyDescent="0.2">
      <c r="A450" s="7" t="s">
        <v>26</v>
      </c>
      <c r="B450" s="1" t="s">
        <v>23</v>
      </c>
      <c r="C450" t="s">
        <v>25</v>
      </c>
      <c r="D450">
        <v>30</v>
      </c>
      <c r="E450">
        <v>22</v>
      </c>
      <c r="F450">
        <v>4</v>
      </c>
      <c r="G450">
        <v>11</v>
      </c>
      <c r="H450">
        <v>8</v>
      </c>
      <c r="I450">
        <v>12</v>
      </c>
      <c r="J450">
        <v>0</v>
      </c>
      <c r="K450" t="s">
        <v>1080</v>
      </c>
      <c r="L450" t="str">
        <f>VLOOKUP(Table1[[#This Row],[Competence1]],[1]!Table3[#Data],2,FALSE)</f>
        <v>Insecte</v>
      </c>
      <c r="M450" t="str">
        <f>VLOOKUP(Table1[[#This Row],[Competence1]],[1]!Table3[#Data],3,FALSE)</f>
        <v>Special</v>
      </c>
      <c r="N450" s="1">
        <f>VLOOKUP(Table1[[#This Row],[Competence1]],[1]!Table3[#Data],4,FALSE)</f>
        <v>5</v>
      </c>
      <c r="O450">
        <f>VLOOKUP(Table1[[#This Row],[Competence1]],[1]!Table3[#Data],5,FALSE)</f>
        <v>6</v>
      </c>
      <c r="P450" s="5" t="str">
        <f>VLOOKUP(Table1[[#This Row],[Competence1]],[1]!Table3[#Data],6,FALSE)</f>
        <v>Le lanceur se débat de toutes ses forces, et baisse l'Attaque Spéciale de 2 niveaux. Touche tous les adversaires.</v>
      </c>
      <c r="Q450" t="s">
        <v>1421</v>
      </c>
      <c r="R450" t="str">
        <f>VLOOKUP(Table1[[#This Row],[Competence2]],[1]!Table3[#Data],2,FALSE)</f>
        <v>Psy</v>
      </c>
      <c r="S450" t="str">
        <f>VLOOKUP(Table1[[#This Row],[Competence2]],[1]!Table3[#Data],3,FALSE)</f>
        <v>Statut</v>
      </c>
      <c r="T450">
        <f>VLOOKUP(Table1[[#This Row],[Competence2]],[1]!Table3[#Data],4,FALSE)</f>
        <v>0</v>
      </c>
      <c r="U450">
        <f>VLOOKUP(Table1[[#This Row],[Competence2]],[1]!Table3[#Data],5,FALSE)</f>
        <v>0</v>
      </c>
      <c r="V450" s="5" t="str">
        <f>VLOOKUP(Table1[[#This Row],[Competence2]],[1]!Table3[#Data],6,FALSE)</f>
        <v>Un fabuleux mur de lumière qui réduit les dégâts causés par les capacités spéciales de 50% durant cinq tours.</v>
      </c>
      <c r="W450" t="s">
        <v>613</v>
      </c>
      <c r="X450" s="2">
        <v>1</v>
      </c>
      <c r="Y450" s="3" t="s">
        <v>1337</v>
      </c>
      <c r="Z450" s="2">
        <v>1</v>
      </c>
      <c r="AA450" s="3">
        <v>1</v>
      </c>
      <c r="AB450" s="3">
        <v>1</v>
      </c>
      <c r="AC450" s="2">
        <v>1</v>
      </c>
      <c r="AD450" s="2">
        <v>2</v>
      </c>
      <c r="AE450" s="2">
        <v>1</v>
      </c>
      <c r="AF450" s="2">
        <v>2</v>
      </c>
      <c r="AG450" s="2">
        <v>1</v>
      </c>
      <c r="AH450" s="3" t="s">
        <v>1336</v>
      </c>
      <c r="AI450" s="2">
        <v>1</v>
      </c>
      <c r="AJ450" s="3" t="s">
        <v>1336</v>
      </c>
      <c r="AK450" s="2">
        <v>2</v>
      </c>
      <c r="AL450" s="3" t="s">
        <v>1336</v>
      </c>
      <c r="AM450" s="2">
        <v>2</v>
      </c>
      <c r="AN450" s="2">
        <v>2</v>
      </c>
      <c r="AO450" s="2">
        <v>2</v>
      </c>
      <c r="AP450" s="4" t="str">
        <f>IF(Table1[[#This Row],[Competence2]]="Empty","1-6","1-3")</f>
        <v>1-3</v>
      </c>
      <c r="AQ450" s="4" t="str">
        <f>IF(Table1[[#This Row],[Competence2]]="Empty","","4-6")</f>
        <v>4-6</v>
      </c>
      <c r="AR450" s="22" t="s">
        <v>2073</v>
      </c>
      <c r="AS450" t="s">
        <v>47</v>
      </c>
      <c r="AT450" s="5" t="s">
        <v>1968</v>
      </c>
      <c r="AU450" s="5">
        <v>826</v>
      </c>
      <c r="AV450" s="5" t="s">
        <v>1005</v>
      </c>
      <c r="AW450" s="5"/>
      <c r="AX450" s="5" t="e">
        <f>VLOOKUP(Table1[[#This Row],[Name]],Table3[],1,FALSE)</f>
        <v>#N/A</v>
      </c>
      <c r="AY450" s="5"/>
    </row>
    <row r="451" spans="1:51" hidden="1" x14ac:dyDescent="0.2">
      <c r="A451" s="7" t="s">
        <v>47</v>
      </c>
      <c r="B451" s="1" t="s">
        <v>48</v>
      </c>
      <c r="C451" t="s">
        <v>48</v>
      </c>
      <c r="D451">
        <v>20</v>
      </c>
      <c r="E451">
        <v>12</v>
      </c>
      <c r="F451">
        <v>2</v>
      </c>
      <c r="G451">
        <v>2</v>
      </c>
      <c r="H451">
        <v>4</v>
      </c>
      <c r="I451">
        <v>5</v>
      </c>
      <c r="J451">
        <v>5</v>
      </c>
      <c r="K451" t="s">
        <v>516</v>
      </c>
      <c r="L451" t="str">
        <f>VLOOKUP(Table1[[#This Row],[Competence1]],[1]!Table3[#Data],2,FALSE)</f>
        <v>Normal</v>
      </c>
      <c r="M451" t="str">
        <f>VLOOKUP(Table1[[#This Row],[Competence1]],[1]!Table3[#Data],3,FALSE)</f>
        <v>Physique</v>
      </c>
      <c r="N451" s="1">
        <f>VLOOKUP(Table1[[#This Row],[Competence1]],[1]!Table3[#Data],4,FALSE)</f>
        <v>4</v>
      </c>
      <c r="O451">
        <f>VLOOKUP(Table1[[#This Row],[Competence1]],[1]!Table3[#Data],5,FALSE)</f>
        <v>6</v>
      </c>
      <c r="P451" s="5" t="str">
        <f>VLOOKUP(Table1[[#This Row],[Competence1]],[1]!Table3[#Data],6,FALSE)</f>
        <v>Le lanceur fonce sur l'ennemi si rapidement qu'on parvient à peine à le discerner. Frappe en priorité.</v>
      </c>
      <c r="Q451" t="s">
        <v>536</v>
      </c>
      <c r="R451" t="str">
        <f>VLOOKUP(Table1[[#This Row],[Competence2]],[1]!Table3[#Data],2,FALSE)</f>
        <v>Normal</v>
      </c>
      <c r="S451" t="str">
        <f>VLOOKUP(Table1[[#This Row],[Competence2]],[1]!Table3[#Data],3,FALSE)</f>
        <v>Statut</v>
      </c>
      <c r="T451">
        <f>VLOOKUP(Table1[[#This Row],[Competence2]],[1]!Table3[#Data],4,FALSE)</f>
        <v>0</v>
      </c>
      <c r="U451">
        <f>VLOOKUP(Table1[[#This Row],[Competence2]],[1]!Table3[#Data],5,FALSE)</f>
        <v>6</v>
      </c>
      <c r="V451" s="5" t="str">
        <f>VLOOKUP(Table1[[#This Row],[Competence2]],[1]!Table3[#Data],6,FALSE)</f>
        <v>Le lanceur remue son adorable queue pour tromper la vigilance de l'ennemi et baisser sa Défense de 1 niveau.</v>
      </c>
      <c r="W451" t="s">
        <v>630</v>
      </c>
      <c r="X451" s="2">
        <v>1</v>
      </c>
      <c r="Y451" s="2">
        <v>2</v>
      </c>
      <c r="Z451" s="2">
        <v>1</v>
      </c>
      <c r="AA451" s="3">
        <v>1</v>
      </c>
      <c r="AB451" s="3">
        <v>1</v>
      </c>
      <c r="AC451" s="2">
        <v>2</v>
      </c>
      <c r="AD451" s="2">
        <v>1</v>
      </c>
      <c r="AE451" s="2">
        <v>1</v>
      </c>
      <c r="AF451" s="2">
        <v>2</v>
      </c>
      <c r="AG451" s="2">
        <v>1</v>
      </c>
      <c r="AH451" s="3">
        <v>1</v>
      </c>
      <c r="AI451" s="2">
        <v>1</v>
      </c>
      <c r="AJ451" s="2">
        <v>0</v>
      </c>
      <c r="AK451" s="2">
        <v>1</v>
      </c>
      <c r="AL451" s="3">
        <v>1</v>
      </c>
      <c r="AM451" s="3" t="s">
        <v>1336</v>
      </c>
      <c r="AN451" s="3" t="s">
        <v>1336</v>
      </c>
      <c r="AO451" s="2">
        <v>1</v>
      </c>
      <c r="AP451" s="4" t="str">
        <f>IF(Table1[[#This Row],[Competence2]]="Empty","1-6","1-3")</f>
        <v>1-3</v>
      </c>
      <c r="AQ451" s="4" t="str">
        <f>IF(Table1[[#This Row],[Competence2]]="Empty","","4-6")</f>
        <v>4-6</v>
      </c>
      <c r="AR451" t="s">
        <v>1435</v>
      </c>
      <c r="AS451" t="s">
        <v>49</v>
      </c>
      <c r="AT451" s="5" t="s">
        <v>1969</v>
      </c>
      <c r="AU451" s="5">
        <v>827</v>
      </c>
      <c r="AV451" s="5" t="s">
        <v>1653</v>
      </c>
      <c r="AW451" s="5"/>
      <c r="AX451" s="5" t="e">
        <f>VLOOKUP(Table1[[#This Row],[Name]],Table3[],1,FALSE)</f>
        <v>#N/A</v>
      </c>
      <c r="AY451" s="5"/>
    </row>
    <row r="452" spans="1:51" hidden="1" x14ac:dyDescent="0.2">
      <c r="A452" s="7" t="s">
        <v>49</v>
      </c>
      <c r="B452" s="1" t="s">
        <v>48</v>
      </c>
      <c r="C452" t="s">
        <v>48</v>
      </c>
      <c r="D452">
        <v>35</v>
      </c>
      <c r="E452">
        <v>22</v>
      </c>
      <c r="F452">
        <v>5</v>
      </c>
      <c r="G452">
        <v>5</v>
      </c>
      <c r="H452">
        <v>8</v>
      </c>
      <c r="I452">
        <v>9</v>
      </c>
      <c r="J452">
        <v>2</v>
      </c>
      <c r="K452" t="s">
        <v>1110</v>
      </c>
      <c r="L452" t="e">
        <f>VLOOKUP(Table1[[#This Row],[Competence1]],[1]!Table3[#Data],2,FALSE)</f>
        <v>#N/A</v>
      </c>
      <c r="M452" t="e">
        <f>VLOOKUP(Table1[[#This Row],[Competence1]],[1]!Table3[#Data],3,FALSE)</f>
        <v>#N/A</v>
      </c>
      <c r="N452" s="1" t="e">
        <f>VLOOKUP(Table1[[#This Row],[Competence1]],[1]!Table3[#Data],4,FALSE)</f>
        <v>#N/A</v>
      </c>
      <c r="O452" t="e">
        <f>VLOOKUP(Table1[[#This Row],[Competence1]],[1]!Table3[#Data],5,FALSE)</f>
        <v>#N/A</v>
      </c>
      <c r="P452" s="5" t="e">
        <f>VLOOKUP(Table1[[#This Row],[Competence1]],[1]!Table3[#Data],6,FALSE)</f>
        <v>#N/A</v>
      </c>
      <c r="Q452" t="s">
        <v>516</v>
      </c>
      <c r="R452" t="str">
        <f>VLOOKUP(Table1[[#This Row],[Competence2]],[1]!Table3[#Data],2,FALSE)</f>
        <v>Normal</v>
      </c>
      <c r="S452" t="str">
        <f>VLOOKUP(Table1[[#This Row],[Competence2]],[1]!Table3[#Data],3,FALSE)</f>
        <v>Physique</v>
      </c>
      <c r="T452">
        <f>VLOOKUP(Table1[[#This Row],[Competence2]],[1]!Table3[#Data],4,FALSE)</f>
        <v>4</v>
      </c>
      <c r="U452">
        <f>VLOOKUP(Table1[[#This Row],[Competence2]],[1]!Table3[#Data],5,FALSE)</f>
        <v>6</v>
      </c>
      <c r="V452" s="5" t="str">
        <f>VLOOKUP(Table1[[#This Row],[Competence2]],[1]!Table3[#Data],6,FALSE)</f>
        <v>Le lanceur fonce sur l'ennemi si rapidement qu'on parvient à peine à le discerner. Frappe en priorité.</v>
      </c>
      <c r="W452" t="s">
        <v>631</v>
      </c>
      <c r="X452" s="2">
        <v>1</v>
      </c>
      <c r="Y452" s="2">
        <v>2</v>
      </c>
      <c r="Z452" s="2">
        <v>1</v>
      </c>
      <c r="AA452" s="2">
        <v>1</v>
      </c>
      <c r="AB452" s="2">
        <v>1</v>
      </c>
      <c r="AC452" s="2">
        <v>2</v>
      </c>
      <c r="AD452" s="2">
        <v>1</v>
      </c>
      <c r="AE452" s="2">
        <v>1</v>
      </c>
      <c r="AF452" s="2">
        <v>2</v>
      </c>
      <c r="AG452" s="2">
        <v>1</v>
      </c>
      <c r="AH452" s="2">
        <v>1</v>
      </c>
      <c r="AI452" s="3">
        <v>1</v>
      </c>
      <c r="AJ452" s="2">
        <v>0</v>
      </c>
      <c r="AK452" s="3">
        <v>1</v>
      </c>
      <c r="AL452" s="2">
        <v>1</v>
      </c>
      <c r="AM452" s="3" t="s">
        <v>1336</v>
      </c>
      <c r="AN452" s="3" t="s">
        <v>1336</v>
      </c>
      <c r="AO452" s="2">
        <v>1</v>
      </c>
      <c r="AP452" s="4" t="str">
        <f>IF(Table1[[#This Row],[Competence2]]="Empty","1-6","1-3")</f>
        <v>1-3</v>
      </c>
      <c r="AQ452" s="4" t="str">
        <f>IF(Table1[[#This Row],[Competence2]]="Empty","","4-6")</f>
        <v>4-6</v>
      </c>
      <c r="AR452" s="22" t="s">
        <v>2073</v>
      </c>
      <c r="AS452" s="5" t="s">
        <v>152</v>
      </c>
      <c r="AT452" s="5" t="s">
        <v>1970</v>
      </c>
      <c r="AU452" s="5">
        <v>828</v>
      </c>
      <c r="AV452" s="5" t="s">
        <v>1653</v>
      </c>
      <c r="AW452" s="5"/>
      <c r="AX452" s="5" t="e">
        <f>VLOOKUP(Table1[[#This Row],[Name]],Table3[],1,FALSE)</f>
        <v>#N/A</v>
      </c>
      <c r="AY452" s="5"/>
    </row>
    <row r="453" spans="1:51" hidden="1" x14ac:dyDescent="0.2">
      <c r="A453" s="7" t="s">
        <v>152</v>
      </c>
      <c r="B453" s="1" t="s">
        <v>11</v>
      </c>
      <c r="C453" t="s">
        <v>11</v>
      </c>
      <c r="D453">
        <v>20</v>
      </c>
      <c r="E453">
        <v>2</v>
      </c>
      <c r="F453">
        <v>4</v>
      </c>
      <c r="G453">
        <v>6</v>
      </c>
      <c r="H453">
        <v>4</v>
      </c>
      <c r="I453">
        <v>6</v>
      </c>
      <c r="J453">
        <v>3</v>
      </c>
      <c r="K453" t="s">
        <v>1087</v>
      </c>
      <c r="L453" t="e">
        <f>VLOOKUP(Table1[[#This Row],[Competence1]],[1]!Table3[#Data],2,FALSE)</f>
        <v>#N/A</v>
      </c>
      <c r="M453" t="e">
        <f>VLOOKUP(Table1[[#This Row],[Competence1]],[1]!Table3[#Data],3,FALSE)</f>
        <v>#N/A</v>
      </c>
      <c r="N453" s="1" t="e">
        <f>VLOOKUP(Table1[[#This Row],[Competence1]],[1]!Table3[#Data],4,FALSE)</f>
        <v>#N/A</v>
      </c>
      <c r="O453" t="e">
        <f>VLOOKUP(Table1[[#This Row],[Competence1]],[1]!Table3[#Data],5,FALSE)</f>
        <v>#N/A</v>
      </c>
      <c r="P453" s="5" t="e">
        <f>VLOOKUP(Table1[[#This Row],[Competence1]],[1]!Table3[#Data],6,FALSE)</f>
        <v>#N/A</v>
      </c>
      <c r="Q453" t="s">
        <v>535</v>
      </c>
      <c r="R453" t="str">
        <f>VLOOKUP(Table1[[#This Row],[Competence2]],[1]!Table3[#Data],2,FALSE)</f>
        <v>Normal</v>
      </c>
      <c r="S453" t="str">
        <f>VLOOKUP(Table1[[#This Row],[Competence2]],[1]!Table3[#Data],3,FALSE)</f>
        <v>Statut</v>
      </c>
      <c r="T453">
        <f>VLOOKUP(Table1[[#This Row],[Competence2]],[1]!Table3[#Data],4,FALSE)</f>
        <v>0</v>
      </c>
      <c r="U453">
        <f>VLOOKUP(Table1[[#This Row],[Competence2]],[1]!Table3[#Data],5,FALSE)</f>
        <v>1</v>
      </c>
      <c r="V453" s="5" t="str">
        <f>VLOOKUP(Table1[[#This Row],[Competence2]],[1]!Table3[#Data],6,FALSE)</f>
        <v>Une berceuse plonge l'ennemi dans un profond sommeil. Endormi, le pokemon ne peut attaquer pendant 2 tours.</v>
      </c>
      <c r="W453" t="s">
        <v>727</v>
      </c>
      <c r="X453" s="2">
        <v>1</v>
      </c>
      <c r="Y453" s="2">
        <v>1</v>
      </c>
      <c r="Z453" s="2">
        <v>1</v>
      </c>
      <c r="AA453" s="3" t="s">
        <v>1336</v>
      </c>
      <c r="AB453" s="3" t="s">
        <v>1336</v>
      </c>
      <c r="AC453" s="2">
        <v>1</v>
      </c>
      <c r="AD453" s="2">
        <v>2</v>
      </c>
      <c r="AE453" s="2">
        <v>2</v>
      </c>
      <c r="AF453" s="2">
        <v>2</v>
      </c>
      <c r="AG453" s="2">
        <v>1</v>
      </c>
      <c r="AH453" s="3" t="s">
        <v>1336</v>
      </c>
      <c r="AI453" s="3">
        <v>2</v>
      </c>
      <c r="AJ453" s="2">
        <v>1</v>
      </c>
      <c r="AK453" s="3">
        <v>1</v>
      </c>
      <c r="AL453" s="3" t="s">
        <v>1336</v>
      </c>
      <c r="AM453" s="2">
        <v>1</v>
      </c>
      <c r="AN453" s="2">
        <v>1</v>
      </c>
      <c r="AO453" s="2">
        <v>2</v>
      </c>
      <c r="AP453" s="4" t="str">
        <f>IF(Table1[[#This Row],[Competence2]]="Empty","1-6","1-3")</f>
        <v>1-3</v>
      </c>
      <c r="AQ453" s="4" t="str">
        <f>IF(Table1[[#This Row],[Competence2]]="Empty","","4-6")</f>
        <v>4-6</v>
      </c>
      <c r="AR453" s="22" t="s">
        <v>2073</v>
      </c>
      <c r="AS453" s="5" t="s">
        <v>153</v>
      </c>
      <c r="AT453" s="5" t="s">
        <v>1971</v>
      </c>
      <c r="AU453" s="5">
        <v>829</v>
      </c>
      <c r="AV453" s="5" t="s">
        <v>1001</v>
      </c>
      <c r="AW453" s="5"/>
      <c r="AX453" s="5" t="e">
        <f>VLOOKUP(Table1[[#This Row],[Name]],Table3[],1,FALSE)</f>
        <v>#N/A</v>
      </c>
      <c r="AY453" s="5"/>
    </row>
    <row r="454" spans="1:51" hidden="1" x14ac:dyDescent="0.2">
      <c r="A454" s="7" t="s">
        <v>153</v>
      </c>
      <c r="B454" s="1" t="s">
        <v>11</v>
      </c>
      <c r="C454" t="s">
        <v>11</v>
      </c>
      <c r="D454">
        <v>30</v>
      </c>
      <c r="E454">
        <v>15</v>
      </c>
      <c r="F454">
        <v>5</v>
      </c>
      <c r="G454">
        <v>9</v>
      </c>
      <c r="H454">
        <v>8</v>
      </c>
      <c r="I454">
        <v>12</v>
      </c>
      <c r="J454">
        <v>1</v>
      </c>
      <c r="K454" t="s">
        <v>1088</v>
      </c>
      <c r="L454" t="e">
        <f>VLOOKUP(Table1[[#This Row],[Competence1]],[1]!Table3[#Data],2,FALSE)</f>
        <v>#N/A</v>
      </c>
      <c r="M454" t="e">
        <f>VLOOKUP(Table1[[#This Row],[Competence1]],[1]!Table3[#Data],3,FALSE)</f>
        <v>#N/A</v>
      </c>
      <c r="N454" s="1" t="e">
        <f>VLOOKUP(Table1[[#This Row],[Competence1]],[1]!Table3[#Data],4,FALSE)</f>
        <v>#N/A</v>
      </c>
      <c r="O454" t="e">
        <f>VLOOKUP(Table1[[#This Row],[Competence1]],[1]!Table3[#Data],5,FALSE)</f>
        <v>#N/A</v>
      </c>
      <c r="P454" s="5" t="e">
        <f>VLOOKUP(Table1[[#This Row],[Competence1]],[1]!Table3[#Data],6,FALSE)</f>
        <v>#N/A</v>
      </c>
      <c r="Q454" t="s">
        <v>1087</v>
      </c>
      <c r="R454" t="e">
        <f>VLOOKUP(Table1[[#This Row],[Competence2]],[1]!Table3[#Data],2,FALSE)</f>
        <v>#N/A</v>
      </c>
      <c r="S454" t="e">
        <f>VLOOKUP(Table1[[#This Row],[Competence2]],[1]!Table3[#Data],3,FALSE)</f>
        <v>#N/A</v>
      </c>
      <c r="T454" t="e">
        <f>VLOOKUP(Table1[[#This Row],[Competence2]],[1]!Table3[#Data],4,FALSE)</f>
        <v>#N/A</v>
      </c>
      <c r="U454" t="e">
        <f>VLOOKUP(Table1[[#This Row],[Competence2]],[1]!Table3[#Data],5,FALSE)</f>
        <v>#N/A</v>
      </c>
      <c r="V454" s="5" t="e">
        <f>VLOOKUP(Table1[[#This Row],[Competence2]],[1]!Table3[#Data],6,FALSE)</f>
        <v>#N/A</v>
      </c>
      <c r="W454" t="s">
        <v>728</v>
      </c>
      <c r="X454" s="3">
        <v>1</v>
      </c>
      <c r="Y454" s="3">
        <v>1</v>
      </c>
      <c r="Z454" s="2">
        <v>1</v>
      </c>
      <c r="AA454" s="3" t="s">
        <v>1336</v>
      </c>
      <c r="AB454" s="3" t="s">
        <v>1336</v>
      </c>
      <c r="AC454" s="3">
        <v>1</v>
      </c>
      <c r="AD454" s="3">
        <v>2</v>
      </c>
      <c r="AE454" s="2">
        <v>2</v>
      </c>
      <c r="AF454" s="3">
        <v>2</v>
      </c>
      <c r="AG454" s="2">
        <v>1</v>
      </c>
      <c r="AH454" s="3" t="s">
        <v>1336</v>
      </c>
      <c r="AI454" s="3">
        <v>2</v>
      </c>
      <c r="AJ454" s="2">
        <v>1</v>
      </c>
      <c r="AK454" s="2">
        <v>1</v>
      </c>
      <c r="AL454" s="3" t="s">
        <v>1336</v>
      </c>
      <c r="AM454" s="2">
        <v>1</v>
      </c>
      <c r="AN454" s="2">
        <v>1</v>
      </c>
      <c r="AO454" s="3">
        <v>2</v>
      </c>
      <c r="AP454" s="4" t="str">
        <f>IF(Table1[[#This Row],[Competence2]]="Empty","1-6","1-3")</f>
        <v>1-3</v>
      </c>
      <c r="AQ454" s="4" t="str">
        <f>IF(Table1[[#This Row],[Competence2]]="Empty","","4-6")</f>
        <v>4-6</v>
      </c>
      <c r="AR454" s="22" t="s">
        <v>2073</v>
      </c>
      <c r="AS454" s="5" t="s">
        <v>53</v>
      </c>
      <c r="AT454" s="5" t="s">
        <v>1972</v>
      </c>
      <c r="AU454" s="5">
        <v>830</v>
      </c>
      <c r="AV454" s="5" t="s">
        <v>1001</v>
      </c>
      <c r="AW454" s="5"/>
      <c r="AX454" s="5" t="e">
        <f>VLOOKUP(Table1[[#This Row],[Name]],Table3[],1,FALSE)</f>
        <v>#N/A</v>
      </c>
      <c r="AY454" s="5"/>
    </row>
    <row r="455" spans="1:51" hidden="1" x14ac:dyDescent="0.2">
      <c r="A455" s="7" t="s">
        <v>53</v>
      </c>
      <c r="B455" s="1" t="s">
        <v>36</v>
      </c>
      <c r="C455" t="s">
        <v>36</v>
      </c>
      <c r="D455">
        <v>21</v>
      </c>
      <c r="E455">
        <v>12</v>
      </c>
      <c r="F455">
        <v>4</v>
      </c>
      <c r="G455">
        <v>5</v>
      </c>
      <c r="H455">
        <v>4</v>
      </c>
      <c r="I455">
        <v>4</v>
      </c>
      <c r="J455">
        <v>0</v>
      </c>
      <c r="K455" t="s">
        <v>584</v>
      </c>
      <c r="L455" t="str">
        <f>VLOOKUP(Table1[[#This Row],[Competence1]],[1]!Table3[#Data],2,FALSE)</f>
        <v>Normal</v>
      </c>
      <c r="M455" t="str">
        <f>VLOOKUP(Table1[[#This Row],[Competence1]],[1]!Table3[#Data],3,FALSE)</f>
        <v>Physique</v>
      </c>
      <c r="N455" s="1">
        <f>VLOOKUP(Table1[[#This Row],[Competence1]],[1]!Table3[#Data],4,FALSE)</f>
        <v>4</v>
      </c>
      <c r="O455">
        <f>VLOOKUP(Table1[[#This Row],[Competence1]],[1]!Table3[#Data],5,FALSE)</f>
        <v>6</v>
      </c>
      <c r="P455" s="5" t="str">
        <f>VLOOKUP(Table1[[#This Row],[Competence1]],[1]!Table3[#Data],6,FALSE)</f>
        <v>Le lanceur charge l'ennemi et le percute de tout son poids.</v>
      </c>
      <c r="Q455" t="s">
        <v>542</v>
      </c>
      <c r="R455" t="str">
        <f>VLOOKUP(Table1[[#This Row],[Competence2]],[1]!Table3[#Data],2,FALSE)</f>
        <v>Normal</v>
      </c>
      <c r="S455" t="str">
        <f>VLOOKUP(Table1[[#This Row],[Competence2]],[1]!Table3[#Data],3,FALSE)</f>
        <v>Statut</v>
      </c>
      <c r="T455">
        <f>VLOOKUP(Table1[[#This Row],[Competence2]],[1]!Table3[#Data],4,FALSE)</f>
        <v>0</v>
      </c>
      <c r="U455">
        <f>VLOOKUP(Table1[[#This Row],[Competence2]],[1]!Table3[#Data],5,FALSE)</f>
        <v>6</v>
      </c>
      <c r="V455" s="5" t="str">
        <f>VLOOKUP(Table1[[#This Row],[Competence2]],[1]!Table3[#Data],6,FALSE)</f>
        <v>Le lanceur pousse un cri tout mimi pour tromper la vigilance de l'ennemi et baisser son Attaque de 1 niveau.</v>
      </c>
      <c r="W455" t="s">
        <v>635</v>
      </c>
      <c r="X455" s="3">
        <v>1</v>
      </c>
      <c r="Y455" s="2">
        <v>2</v>
      </c>
      <c r="Z455" s="2">
        <v>1</v>
      </c>
      <c r="AA455" s="3">
        <v>1</v>
      </c>
      <c r="AB455" s="2">
        <v>1</v>
      </c>
      <c r="AC455" s="2">
        <v>1</v>
      </c>
      <c r="AD455" s="3">
        <v>1</v>
      </c>
      <c r="AE455" s="3">
        <v>1</v>
      </c>
      <c r="AF455" s="2">
        <v>1</v>
      </c>
      <c r="AG455" s="2">
        <v>1</v>
      </c>
      <c r="AH455" s="2">
        <v>1</v>
      </c>
      <c r="AI455" s="2">
        <v>1</v>
      </c>
      <c r="AJ455" s="2">
        <v>1</v>
      </c>
      <c r="AK455" s="2">
        <v>1</v>
      </c>
      <c r="AL455" s="2">
        <v>1</v>
      </c>
      <c r="AM455" s="2">
        <v>0</v>
      </c>
      <c r="AN455" s="2">
        <v>1</v>
      </c>
      <c r="AO455" s="2">
        <v>1</v>
      </c>
      <c r="AP455" s="4" t="str">
        <f>IF(Table1[[#This Row],[Competence2]]="Empty","1-6","1-3")</f>
        <v>1-3</v>
      </c>
      <c r="AQ455" s="4" t="str">
        <f>IF(Table1[[#This Row],[Competence2]]="Empty","","4-6")</f>
        <v>4-6</v>
      </c>
      <c r="AR455" t="s">
        <v>1435</v>
      </c>
      <c r="AS455" t="s">
        <v>54</v>
      </c>
      <c r="AT455" s="5" t="s">
        <v>1973</v>
      </c>
      <c r="AU455" s="5">
        <v>831</v>
      </c>
      <c r="AV455" s="5" t="s">
        <v>1010</v>
      </c>
      <c r="AW455" s="5"/>
      <c r="AX455" s="5" t="e">
        <f>VLOOKUP(Table1[[#This Row],[Name]],Table3[],1,FALSE)</f>
        <v>#N/A</v>
      </c>
      <c r="AY455" s="5"/>
    </row>
    <row r="456" spans="1:51" hidden="1" x14ac:dyDescent="0.2">
      <c r="A456" s="7" t="s">
        <v>54</v>
      </c>
      <c r="B456" s="1" t="s">
        <v>36</v>
      </c>
      <c r="C456" t="s">
        <v>36</v>
      </c>
      <c r="D456">
        <v>36</v>
      </c>
      <c r="E456">
        <v>22</v>
      </c>
      <c r="F456">
        <v>8</v>
      </c>
      <c r="G456">
        <v>10</v>
      </c>
      <c r="H456">
        <v>6</v>
      </c>
      <c r="I456">
        <v>9</v>
      </c>
      <c r="J456">
        <v>0</v>
      </c>
      <c r="K456" t="s">
        <v>584</v>
      </c>
      <c r="L456" t="str">
        <f>VLOOKUP(Table1[[#This Row],[Competence1]],[1]!Table3[#Data],2,FALSE)</f>
        <v>Normal</v>
      </c>
      <c r="M456" t="str">
        <f>VLOOKUP(Table1[[#This Row],[Competence1]],[1]!Table3[#Data],3,FALSE)</f>
        <v>Physique</v>
      </c>
      <c r="N456" s="1">
        <f>VLOOKUP(Table1[[#This Row],[Competence1]],[1]!Table3[#Data],4,FALSE)</f>
        <v>4</v>
      </c>
      <c r="O456">
        <f>VLOOKUP(Table1[[#This Row],[Competence1]],[1]!Table3[#Data],5,FALSE)</f>
        <v>6</v>
      </c>
      <c r="P456" s="5" t="str">
        <f>VLOOKUP(Table1[[#This Row],[Competence1]],[1]!Table3[#Data],6,FALSE)</f>
        <v>Le lanceur charge l'ennemi et le percute de tout son poids.</v>
      </c>
      <c r="Q456" t="s">
        <v>542</v>
      </c>
      <c r="R456" t="str">
        <f>VLOOKUP(Table1[[#This Row],[Competence2]],[1]!Table3[#Data],2,FALSE)</f>
        <v>Normal</v>
      </c>
      <c r="S456" t="str">
        <f>VLOOKUP(Table1[[#This Row],[Competence2]],[1]!Table3[#Data],3,FALSE)</f>
        <v>Statut</v>
      </c>
      <c r="T456">
        <f>VLOOKUP(Table1[[#This Row],[Competence2]],[1]!Table3[#Data],4,FALSE)</f>
        <v>0</v>
      </c>
      <c r="U456">
        <f>VLOOKUP(Table1[[#This Row],[Competence2]],[1]!Table3[#Data],5,FALSE)</f>
        <v>6</v>
      </c>
      <c r="V456" s="5" t="str">
        <f>VLOOKUP(Table1[[#This Row],[Competence2]],[1]!Table3[#Data],6,FALSE)</f>
        <v>Le lanceur pousse un cri tout mimi pour tromper la vigilance de l'ennemi et baisser son Attaque de 1 niveau.</v>
      </c>
      <c r="W456" t="s">
        <v>636</v>
      </c>
      <c r="X456" s="3">
        <v>1</v>
      </c>
      <c r="Y456" s="2">
        <v>2</v>
      </c>
      <c r="Z456" s="2">
        <v>1</v>
      </c>
      <c r="AA456" s="3">
        <v>1</v>
      </c>
      <c r="AB456" s="2">
        <v>1</v>
      </c>
      <c r="AC456" s="2">
        <v>1</v>
      </c>
      <c r="AD456" s="3">
        <v>1</v>
      </c>
      <c r="AE456" s="3">
        <v>1</v>
      </c>
      <c r="AF456" s="2">
        <v>1</v>
      </c>
      <c r="AG456" s="2">
        <v>1</v>
      </c>
      <c r="AH456" s="2">
        <v>1</v>
      </c>
      <c r="AI456" s="2">
        <v>1</v>
      </c>
      <c r="AJ456" s="2">
        <v>1</v>
      </c>
      <c r="AK456" s="2">
        <v>1</v>
      </c>
      <c r="AL456" s="2">
        <v>1</v>
      </c>
      <c r="AM456" s="2">
        <v>0</v>
      </c>
      <c r="AN456" s="2">
        <v>1</v>
      </c>
      <c r="AO456" s="2">
        <v>1</v>
      </c>
      <c r="AP456" s="4" t="str">
        <f>IF(Table1[[#This Row],[Competence2]]="Empty","1-6","1-3")</f>
        <v>1-3</v>
      </c>
      <c r="AQ456" s="4" t="str">
        <f>IF(Table1[[#This Row],[Competence2]]="Empty","","4-6")</f>
        <v>4-6</v>
      </c>
      <c r="AR456" s="22" t="s">
        <v>2073</v>
      </c>
      <c r="AS456" t="s">
        <v>61</v>
      </c>
      <c r="AT456" s="5" t="s">
        <v>1974</v>
      </c>
      <c r="AU456" s="5">
        <v>832</v>
      </c>
      <c r="AV456" s="5" t="s">
        <v>1010</v>
      </c>
      <c r="AW456" s="5"/>
      <c r="AX456" s="5" t="e">
        <f>VLOOKUP(Table1[[#This Row],[Name]],Table3[],1,FALSE)</f>
        <v>#N/A</v>
      </c>
      <c r="AY456" s="5"/>
    </row>
    <row r="457" spans="1:51" hidden="1" x14ac:dyDescent="0.2">
      <c r="A457" s="7" t="s">
        <v>61</v>
      </c>
      <c r="B457" s="1" t="s">
        <v>19</v>
      </c>
      <c r="C457" t="s">
        <v>19</v>
      </c>
      <c r="D457">
        <v>25</v>
      </c>
      <c r="E457">
        <v>11</v>
      </c>
      <c r="F457">
        <v>6</v>
      </c>
      <c r="G457">
        <v>5</v>
      </c>
      <c r="H457">
        <v>3</v>
      </c>
      <c r="I457">
        <v>3</v>
      </c>
      <c r="J457">
        <v>5</v>
      </c>
      <c r="K457" t="s">
        <v>584</v>
      </c>
      <c r="L457" t="str">
        <f>VLOOKUP(Table1[[#This Row],[Competence1]],[1]!Table3[#Data],2,FALSE)</f>
        <v>Normal</v>
      </c>
      <c r="M457" t="str">
        <f>VLOOKUP(Table1[[#This Row],[Competence1]],[1]!Table3[#Data],3,FALSE)</f>
        <v>Physique</v>
      </c>
      <c r="N457" s="1">
        <f>VLOOKUP(Table1[[#This Row],[Competence1]],[1]!Table3[#Data],4,FALSE)</f>
        <v>4</v>
      </c>
      <c r="O457">
        <f>VLOOKUP(Table1[[#This Row],[Competence1]],[1]!Table3[#Data],5,FALSE)</f>
        <v>6</v>
      </c>
      <c r="P457" s="5" t="str">
        <f>VLOOKUP(Table1[[#This Row],[Competence1]],[1]!Table3[#Data],6,FALSE)</f>
        <v>Le lanceur charge l'ennemi et le percute de tout son poids.</v>
      </c>
      <c r="Q457" t="s">
        <v>1081</v>
      </c>
      <c r="R457" t="str">
        <f>VLOOKUP(Table1[[#This Row],[Competence2]],[1]!Table3[#Data],2,FALSE)</f>
        <v>Eau</v>
      </c>
      <c r="S457" t="str">
        <f>VLOOKUP(Table1[[#This Row],[Competence2]],[1]!Table3[#Data],3,FALSE)</f>
        <v>Special</v>
      </c>
      <c r="T457">
        <f>VLOOKUP(Table1[[#This Row],[Competence2]],[1]!Table3[#Data],4,FALSE)</f>
        <v>4</v>
      </c>
      <c r="U457">
        <f>VLOOKUP(Table1[[#This Row],[Competence2]],[1]!Table3[#Data],5,FALSE)</f>
        <v>6</v>
      </c>
      <c r="V457" s="5" t="str">
        <f>VLOOKUP(Table1[[#This Row],[Competence2]],[1]!Table3[#Data],6,FALSE)</f>
        <v>De l'eau est projetée avec force sur l'ennemi.</v>
      </c>
      <c r="W457" t="s">
        <v>643</v>
      </c>
      <c r="X457" s="3" t="s">
        <v>1336</v>
      </c>
      <c r="Y457" s="3">
        <v>1</v>
      </c>
      <c r="Z457" s="2">
        <v>1</v>
      </c>
      <c r="AA457" s="3" t="s">
        <v>1336</v>
      </c>
      <c r="AB457" s="3">
        <v>2</v>
      </c>
      <c r="AC457" s="3">
        <v>1</v>
      </c>
      <c r="AD457" s="3" t="s">
        <v>1336</v>
      </c>
      <c r="AE457" s="3" t="s">
        <v>1336</v>
      </c>
      <c r="AF457" s="3">
        <v>1</v>
      </c>
      <c r="AG457" s="2">
        <v>1</v>
      </c>
      <c r="AH457" s="3">
        <v>2</v>
      </c>
      <c r="AI457" s="3">
        <v>1</v>
      </c>
      <c r="AJ457" s="2">
        <v>1</v>
      </c>
      <c r="AK457" s="2">
        <v>1</v>
      </c>
      <c r="AL457" s="2">
        <v>1</v>
      </c>
      <c r="AM457" s="2">
        <v>1</v>
      </c>
      <c r="AN457" s="2">
        <v>1</v>
      </c>
      <c r="AO457" s="3">
        <v>1</v>
      </c>
      <c r="AP457" s="4" t="str">
        <f>IF(Table1[[#This Row],[Competence2]]="Empty","1-6","1-3")</f>
        <v>1-3</v>
      </c>
      <c r="AQ457" s="4" t="str">
        <f>IF(Table1[[#This Row],[Competence2]]="Empty","","4-6")</f>
        <v>4-6</v>
      </c>
      <c r="AR457" t="s">
        <v>1435</v>
      </c>
      <c r="AS457" t="s">
        <v>62</v>
      </c>
      <c r="AT457" s="5" t="s">
        <v>1975</v>
      </c>
      <c r="AU457" s="5">
        <v>833</v>
      </c>
      <c r="AV457" s="5" t="s">
        <v>1003</v>
      </c>
      <c r="AW457" s="5"/>
      <c r="AX457" s="5" t="e">
        <f>VLOOKUP(Table1[[#This Row],[Name]],Table3[],1,FALSE)</f>
        <v>#N/A</v>
      </c>
      <c r="AY457" s="5"/>
    </row>
    <row r="458" spans="1:51" hidden="1" x14ac:dyDescent="0.2">
      <c r="A458" s="7" t="s">
        <v>62</v>
      </c>
      <c r="B458" s="1" t="s">
        <v>19</v>
      </c>
      <c r="C458" t="s">
        <v>63</v>
      </c>
      <c r="D458">
        <v>45</v>
      </c>
      <c r="E458">
        <v>18</v>
      </c>
      <c r="F458">
        <v>11</v>
      </c>
      <c r="G458">
        <v>9</v>
      </c>
      <c r="H458">
        <v>4</v>
      </c>
      <c r="I458">
        <v>6</v>
      </c>
      <c r="J458">
        <v>1</v>
      </c>
      <c r="K458" t="s">
        <v>584</v>
      </c>
      <c r="L458" t="str">
        <f>VLOOKUP(Table1[[#This Row],[Competence1]],[1]!Table3[#Data],2,FALSE)</f>
        <v>Normal</v>
      </c>
      <c r="M458" t="str">
        <f>VLOOKUP(Table1[[#This Row],[Competence1]],[1]!Table3[#Data],3,FALSE)</f>
        <v>Physique</v>
      </c>
      <c r="N458" s="1">
        <f>VLOOKUP(Table1[[#This Row],[Competence1]],[1]!Table3[#Data],4,FALSE)</f>
        <v>4</v>
      </c>
      <c r="O458">
        <f>VLOOKUP(Table1[[#This Row],[Competence1]],[1]!Table3[#Data],5,FALSE)</f>
        <v>6</v>
      </c>
      <c r="P458" s="5" t="str">
        <f>VLOOKUP(Table1[[#This Row],[Competence1]],[1]!Table3[#Data],6,FALSE)</f>
        <v>Le lanceur charge l'ennemi et le percute de tout son poids.</v>
      </c>
      <c r="Q458" t="s">
        <v>1081</v>
      </c>
      <c r="R458" t="str">
        <f>VLOOKUP(Table1[[#This Row],[Competence2]],[1]!Table3[#Data],2,FALSE)</f>
        <v>Eau</v>
      </c>
      <c r="S458" t="str">
        <f>VLOOKUP(Table1[[#This Row],[Competence2]],[1]!Table3[#Data],3,FALSE)</f>
        <v>Special</v>
      </c>
      <c r="T458">
        <f>VLOOKUP(Table1[[#This Row],[Competence2]],[1]!Table3[#Data],4,FALSE)</f>
        <v>4</v>
      </c>
      <c r="U458">
        <f>VLOOKUP(Table1[[#This Row],[Competence2]],[1]!Table3[#Data],5,FALSE)</f>
        <v>6</v>
      </c>
      <c r="V458" s="5" t="str">
        <f>VLOOKUP(Table1[[#This Row],[Competence2]],[1]!Table3[#Data],6,FALSE)</f>
        <v>De l'eau est projetée avec force sur l'ennemi.</v>
      </c>
      <c r="W458" t="s">
        <v>644</v>
      </c>
      <c r="X458" s="3">
        <v>1</v>
      </c>
      <c r="Y458" s="3">
        <v>2</v>
      </c>
      <c r="Z458" s="2">
        <v>1</v>
      </c>
      <c r="AA458" s="2">
        <v>1</v>
      </c>
      <c r="AB458" s="3">
        <v>2</v>
      </c>
      <c r="AC458" s="3">
        <v>1</v>
      </c>
      <c r="AD458" s="3" t="s">
        <v>1337</v>
      </c>
      <c r="AE458" s="3" t="s">
        <v>1336</v>
      </c>
      <c r="AF458" s="3">
        <v>1</v>
      </c>
      <c r="AG458" s="3" t="s">
        <v>1336</v>
      </c>
      <c r="AH458" s="3">
        <v>4</v>
      </c>
      <c r="AI458" s="3" t="s">
        <v>1336</v>
      </c>
      <c r="AJ458" s="2">
        <v>1</v>
      </c>
      <c r="AK458" s="3">
        <v>1</v>
      </c>
      <c r="AL458" s="2">
        <v>2</v>
      </c>
      <c r="AM458" s="2">
        <v>1</v>
      </c>
      <c r="AN458" s="2">
        <v>1</v>
      </c>
      <c r="AO458" s="3" t="s">
        <v>1336</v>
      </c>
      <c r="AP458" s="4" t="str">
        <f>IF(Table1[[#This Row],[Competence2]]="Empty","1-6","1-3")</f>
        <v>1-3</v>
      </c>
      <c r="AQ458" s="4" t="str">
        <f>IF(Table1[[#This Row],[Competence2]]="Empty","","4-6")</f>
        <v>4-6</v>
      </c>
      <c r="AR458" s="22" t="s">
        <v>2073</v>
      </c>
      <c r="AS458" t="s">
        <v>66</v>
      </c>
      <c r="AT458" s="5" t="s">
        <v>1976</v>
      </c>
      <c r="AU458" s="5">
        <v>834</v>
      </c>
      <c r="AV458" s="5" t="s">
        <v>1012</v>
      </c>
      <c r="AW458" s="5"/>
      <c r="AX458" s="5" t="e">
        <f>VLOOKUP(Table1[[#This Row],[Name]],Table3[],1,FALSE)</f>
        <v>#N/A</v>
      </c>
      <c r="AY458" s="5"/>
    </row>
    <row r="459" spans="1:51" hidden="1" x14ac:dyDescent="0.2">
      <c r="A459" s="7" t="s">
        <v>66</v>
      </c>
      <c r="B459" s="1" t="s">
        <v>33</v>
      </c>
      <c r="C459" t="s">
        <v>33</v>
      </c>
      <c r="D459">
        <v>29</v>
      </c>
      <c r="E459">
        <v>6</v>
      </c>
      <c r="F459">
        <v>4</v>
      </c>
      <c r="G459">
        <v>5</v>
      </c>
      <c r="H459">
        <v>4</v>
      </c>
      <c r="I459">
        <v>5</v>
      </c>
      <c r="J459">
        <v>5</v>
      </c>
      <c r="K459" t="s">
        <v>584</v>
      </c>
      <c r="L459" t="str">
        <f>VLOOKUP(Table1[[#This Row],[Competence1]],[1]!Table3[#Data],2,FALSE)</f>
        <v>Normal</v>
      </c>
      <c r="M459" t="str">
        <f>VLOOKUP(Table1[[#This Row],[Competence1]],[1]!Table3[#Data],3,FALSE)</f>
        <v>Physique</v>
      </c>
      <c r="N459" s="1">
        <f>VLOOKUP(Table1[[#This Row],[Competence1]],[1]!Table3[#Data],4,FALSE)</f>
        <v>4</v>
      </c>
      <c r="O459">
        <f>VLOOKUP(Table1[[#This Row],[Competence1]],[1]!Table3[#Data],5,FALSE)</f>
        <v>6</v>
      </c>
      <c r="P459" s="5" t="str">
        <f>VLOOKUP(Table1[[#This Row],[Competence1]],[1]!Table3[#Data],6,FALSE)</f>
        <v>Le lanceur charge l'ennemi et le percute de tout son poids.</v>
      </c>
      <c r="Q459" t="s">
        <v>536</v>
      </c>
      <c r="R459" t="str">
        <f>VLOOKUP(Table1[[#This Row],[Competence2]],[1]!Table3[#Data],2,FALSE)</f>
        <v>Normal</v>
      </c>
      <c r="S459" t="str">
        <f>VLOOKUP(Table1[[#This Row],[Competence2]],[1]!Table3[#Data],3,FALSE)</f>
        <v>Statut</v>
      </c>
      <c r="T459">
        <f>VLOOKUP(Table1[[#This Row],[Competence2]],[1]!Table3[#Data],4,FALSE)</f>
        <v>0</v>
      </c>
      <c r="U459">
        <f>VLOOKUP(Table1[[#This Row],[Competence2]],[1]!Table3[#Data],5,FALSE)</f>
        <v>6</v>
      </c>
      <c r="V459" s="5" t="str">
        <f>VLOOKUP(Table1[[#This Row],[Competence2]],[1]!Table3[#Data],6,FALSE)</f>
        <v>Le lanceur remue son adorable queue pour tromper la vigilance de l'ennemi et baisser sa Défense de 1 niveau.</v>
      </c>
      <c r="W459" t="s">
        <v>647</v>
      </c>
      <c r="X459" s="3" t="s">
        <v>1336</v>
      </c>
      <c r="Y459" s="3">
        <v>1</v>
      </c>
      <c r="Z459" s="2">
        <v>1</v>
      </c>
      <c r="AA459" s="2">
        <v>1</v>
      </c>
      <c r="AB459" s="3" t="s">
        <v>1336</v>
      </c>
      <c r="AC459" s="3">
        <v>1</v>
      </c>
      <c r="AD459" s="2">
        <v>1</v>
      </c>
      <c r="AE459" s="3">
        <v>1</v>
      </c>
      <c r="AF459" s="3">
        <v>1</v>
      </c>
      <c r="AG459" s="2">
        <v>1</v>
      </c>
      <c r="AH459" s="3">
        <v>1</v>
      </c>
      <c r="AI459" s="2">
        <v>1</v>
      </c>
      <c r="AJ459" s="2">
        <v>1</v>
      </c>
      <c r="AK459" s="2">
        <v>1</v>
      </c>
      <c r="AL459" s="2">
        <v>2</v>
      </c>
      <c r="AM459" s="2">
        <v>1</v>
      </c>
      <c r="AN459" s="2">
        <v>1</v>
      </c>
      <c r="AO459" s="3" t="s">
        <v>1336</v>
      </c>
      <c r="AP459" s="4" t="str">
        <f>IF(Table1[[#This Row],[Competence2]]="Empty","1-6","1-3")</f>
        <v>1-3</v>
      </c>
      <c r="AQ459" s="4" t="str">
        <f>IF(Table1[[#This Row],[Competence2]]="Empty","","4-6")</f>
        <v>4-6</v>
      </c>
      <c r="AR459" t="s">
        <v>1435</v>
      </c>
      <c r="AS459" t="s">
        <v>67</v>
      </c>
      <c r="AT459" s="5" t="s">
        <v>1977</v>
      </c>
      <c r="AU459" s="5">
        <v>835</v>
      </c>
      <c r="AV459" s="5" t="s">
        <v>1488</v>
      </c>
      <c r="AW459" s="5"/>
      <c r="AX459" s="5" t="e">
        <f>VLOOKUP(Table1[[#This Row],[Name]],Table3[],1,FALSE)</f>
        <v>#N/A</v>
      </c>
      <c r="AY459" s="5"/>
    </row>
    <row r="460" spans="1:51" hidden="1" x14ac:dyDescent="0.2">
      <c r="A460" s="7" t="s">
        <v>67</v>
      </c>
      <c r="B460" s="1" t="s">
        <v>33</v>
      </c>
      <c r="C460" t="s">
        <v>33</v>
      </c>
      <c r="D460">
        <v>34</v>
      </c>
      <c r="E460">
        <v>30</v>
      </c>
      <c r="F460">
        <v>9</v>
      </c>
      <c r="G460">
        <v>6</v>
      </c>
      <c r="H460">
        <v>9</v>
      </c>
      <c r="I460">
        <v>6</v>
      </c>
      <c r="J460">
        <v>0</v>
      </c>
      <c r="K460" t="s">
        <v>1383</v>
      </c>
      <c r="L460" t="str">
        <f>VLOOKUP(Table1[[#This Row],[Competence1]],[1]!Table3[#Data],2,FALSE)</f>
        <v>Electrik</v>
      </c>
      <c r="M460" t="str">
        <f>VLOOKUP(Table1[[#This Row],[Competence1]],[1]!Table3[#Data],3,FALSE)</f>
        <v>Physique</v>
      </c>
      <c r="N460" s="1">
        <f>VLOOKUP(Table1[[#This Row],[Competence1]],[1]!Table3[#Data],4,FALSE)</f>
        <v>7</v>
      </c>
      <c r="O460">
        <f>VLOOKUP(Table1[[#This Row],[Competence1]],[1]!Table3[#Data],5,FALSE)</f>
        <v>6</v>
      </c>
      <c r="P460" s="5" t="str">
        <f>VLOOKUP(Table1[[#This Row],[Competence1]],[1]!Table3[#Data],6,FALSE)</f>
        <v>Lance une charge électrique sur l'ennemi. Paralyse avec une precision de 2. La paralysie empeche d'attaquer sur 1-2.</v>
      </c>
      <c r="Q460" t="s">
        <v>584</v>
      </c>
      <c r="R460" t="str">
        <f>VLOOKUP(Table1[[#This Row],[Competence2]],[1]!Table3[#Data],2,FALSE)</f>
        <v>Normal</v>
      </c>
      <c r="S460" t="str">
        <f>VLOOKUP(Table1[[#This Row],[Competence2]],[1]!Table3[#Data],3,FALSE)</f>
        <v>Physique</v>
      </c>
      <c r="T460">
        <f>VLOOKUP(Table1[[#This Row],[Competence2]],[1]!Table3[#Data],4,FALSE)</f>
        <v>4</v>
      </c>
      <c r="U460">
        <f>VLOOKUP(Table1[[#This Row],[Competence2]],[1]!Table3[#Data],5,FALSE)</f>
        <v>6</v>
      </c>
      <c r="V460" s="5" t="str">
        <f>VLOOKUP(Table1[[#This Row],[Competence2]],[1]!Table3[#Data],6,FALSE)</f>
        <v>Le lanceur charge l'ennemi et le percute de tout son poids.</v>
      </c>
      <c r="W460" t="s">
        <v>648</v>
      </c>
      <c r="X460" s="3" t="s">
        <v>1336</v>
      </c>
      <c r="Y460" s="3">
        <v>1</v>
      </c>
      <c r="Z460" s="2">
        <v>1</v>
      </c>
      <c r="AA460" s="2">
        <v>1</v>
      </c>
      <c r="AB460" s="3" t="s">
        <v>1336</v>
      </c>
      <c r="AC460" s="3">
        <v>1</v>
      </c>
      <c r="AD460" s="2">
        <v>1</v>
      </c>
      <c r="AE460" s="3">
        <v>1</v>
      </c>
      <c r="AF460" s="3">
        <v>1</v>
      </c>
      <c r="AG460" s="2">
        <v>1</v>
      </c>
      <c r="AH460" s="3">
        <v>1</v>
      </c>
      <c r="AI460" s="2">
        <v>1</v>
      </c>
      <c r="AJ460" s="2">
        <v>1</v>
      </c>
      <c r="AK460" s="2">
        <v>1</v>
      </c>
      <c r="AL460" s="2">
        <v>2</v>
      </c>
      <c r="AM460" s="2">
        <v>1</v>
      </c>
      <c r="AN460" s="2">
        <v>1</v>
      </c>
      <c r="AO460" s="3" t="s">
        <v>1336</v>
      </c>
      <c r="AP460" s="4" t="str">
        <f>IF(Table1[[#This Row],[Competence2]]="Empty","1-6","1-3")</f>
        <v>1-3</v>
      </c>
      <c r="AQ460" s="4" t="str">
        <f>IF(Table1[[#This Row],[Competence2]]="Empty","","4-6")</f>
        <v>4-6</v>
      </c>
      <c r="AR460" s="22" t="s">
        <v>2073</v>
      </c>
      <c r="AS460" s="5" t="s">
        <v>187</v>
      </c>
      <c r="AT460" s="5" t="s">
        <v>1978</v>
      </c>
      <c r="AU460" s="5">
        <v>836</v>
      </c>
      <c r="AV460" s="5" t="s">
        <v>1488</v>
      </c>
      <c r="AW460" s="5"/>
      <c r="AX460" s="5" t="e">
        <f>VLOOKUP(Table1[[#This Row],[Name]],Table3[],1,FALSE)</f>
        <v>#N/A</v>
      </c>
      <c r="AY460" s="5"/>
    </row>
    <row r="461" spans="1:51" hidden="1" x14ac:dyDescent="0.2">
      <c r="A461" s="7" t="s">
        <v>187</v>
      </c>
      <c r="B461" s="1" t="s">
        <v>63</v>
      </c>
      <c r="C461" t="s">
        <v>63</v>
      </c>
      <c r="D461">
        <v>15</v>
      </c>
      <c r="E461">
        <v>7</v>
      </c>
      <c r="F461">
        <v>4</v>
      </c>
      <c r="G461">
        <v>5</v>
      </c>
      <c r="H461">
        <v>4</v>
      </c>
      <c r="I461">
        <v>5</v>
      </c>
      <c r="J461">
        <v>0</v>
      </c>
      <c r="K461" t="s">
        <v>584</v>
      </c>
      <c r="L461" t="str">
        <f>VLOOKUP(Table1[[#This Row],[Competence1]],[1]!Table3[#Data],2,FALSE)</f>
        <v>Normal</v>
      </c>
      <c r="M461" t="str">
        <f>VLOOKUP(Table1[[#This Row],[Competence1]],[1]!Table3[#Data],3,FALSE)</f>
        <v>Physique</v>
      </c>
      <c r="N461" s="1">
        <f>VLOOKUP(Table1[[#This Row],[Competence1]],[1]!Table3[#Data],4,FALSE)</f>
        <v>4</v>
      </c>
      <c r="O461">
        <f>VLOOKUP(Table1[[#This Row],[Competence1]],[1]!Table3[#Data],5,FALSE)</f>
        <v>6</v>
      </c>
      <c r="P461" s="5" t="str">
        <f>VLOOKUP(Table1[[#This Row],[Competence1]],[1]!Table3[#Data],6,FALSE)</f>
        <v>Le lanceur charge l'ennemi et le percute de tout son poids.</v>
      </c>
      <c r="Q461" t="s">
        <v>1359</v>
      </c>
      <c r="R461" t="e">
        <f>VLOOKUP(Table1[[#This Row],[Competence2]],[1]!Table3[#Data],2,FALSE)</f>
        <v>#N/A</v>
      </c>
      <c r="S461" t="e">
        <f>VLOOKUP(Table1[[#This Row],[Competence2]],[1]!Table3[#Data],3,FALSE)</f>
        <v>#N/A</v>
      </c>
      <c r="T461" t="e">
        <f>VLOOKUP(Table1[[#This Row],[Competence2]],[1]!Table3[#Data],4,FALSE)</f>
        <v>#N/A</v>
      </c>
      <c r="U461" t="e">
        <f>VLOOKUP(Table1[[#This Row],[Competence2]],[1]!Table3[#Data],5,FALSE)</f>
        <v>#N/A</v>
      </c>
      <c r="V461" s="5" t="e">
        <f>VLOOKUP(Table1[[#This Row],[Competence2]],[1]!Table3[#Data],6,FALSE)</f>
        <v>#N/A</v>
      </c>
      <c r="W461" t="s">
        <v>762</v>
      </c>
      <c r="X461" s="2">
        <v>2</v>
      </c>
      <c r="Y461" s="2">
        <v>2</v>
      </c>
      <c r="Z461" s="2">
        <v>1</v>
      </c>
      <c r="AA461" s="2">
        <v>2</v>
      </c>
      <c r="AB461" s="2">
        <v>1</v>
      </c>
      <c r="AC461" s="2">
        <v>1</v>
      </c>
      <c r="AD461" s="3" t="s">
        <v>1336</v>
      </c>
      <c r="AE461" s="2">
        <v>1</v>
      </c>
      <c r="AF461" s="3">
        <v>1</v>
      </c>
      <c r="AG461" s="3" t="s">
        <v>1336</v>
      </c>
      <c r="AH461" s="2">
        <v>2</v>
      </c>
      <c r="AI461" s="3" t="s">
        <v>1336</v>
      </c>
      <c r="AJ461" s="2">
        <v>1</v>
      </c>
      <c r="AK461" s="3">
        <v>1</v>
      </c>
      <c r="AL461" s="2">
        <v>2</v>
      </c>
      <c r="AM461" s="2">
        <v>1</v>
      </c>
      <c r="AN461" s="3">
        <v>1</v>
      </c>
      <c r="AO461" s="3" t="s">
        <v>1336</v>
      </c>
      <c r="AP461" s="4" t="str">
        <f>IF(Table1[[#This Row],[Competence2]]="Empty","1-6","1-3")</f>
        <v>1-3</v>
      </c>
      <c r="AQ461" s="4" t="str">
        <f>IF(Table1[[#This Row],[Competence2]]="Empty","","4-6")</f>
        <v>4-6</v>
      </c>
      <c r="AR461" s="22" t="s">
        <v>2073</v>
      </c>
      <c r="AS461" s="5" t="s">
        <v>188</v>
      </c>
      <c r="AT461" s="5" t="s">
        <v>1979</v>
      </c>
      <c r="AU461" s="5">
        <v>837</v>
      </c>
      <c r="AV461" s="5" t="s">
        <v>1041</v>
      </c>
      <c r="AW461" s="5"/>
      <c r="AX461" s="5" t="e">
        <f>VLOOKUP(Table1[[#This Row],[Name]],Table3[],1,FALSE)</f>
        <v>#N/A</v>
      </c>
      <c r="AY461" s="5"/>
    </row>
    <row r="462" spans="1:51" hidden="1" x14ac:dyDescent="0.2">
      <c r="A462" s="7" t="s">
        <v>188</v>
      </c>
      <c r="B462" s="1" t="s">
        <v>15</v>
      </c>
      <c r="C462" t="s">
        <v>63</v>
      </c>
      <c r="D462">
        <v>40</v>
      </c>
      <c r="E462">
        <v>12</v>
      </c>
      <c r="F462">
        <v>6</v>
      </c>
      <c r="G462">
        <v>9</v>
      </c>
      <c r="H462">
        <v>6</v>
      </c>
      <c r="I462">
        <v>7</v>
      </c>
      <c r="J462">
        <v>0</v>
      </c>
      <c r="K462" t="s">
        <v>558</v>
      </c>
      <c r="L462" t="str">
        <f>VLOOKUP(Table1[[#This Row],[Competence1]],[1]!Table3[#Data],2,FALSE)</f>
        <v>Feu</v>
      </c>
      <c r="M462" t="str">
        <f>VLOOKUP(Table1[[#This Row],[Competence1]],[1]!Table3[#Data],3,FALSE)</f>
        <v>Physique</v>
      </c>
      <c r="N462" s="1">
        <f>VLOOKUP(Table1[[#This Row],[Competence1]],[1]!Table3[#Data],4,FALSE)</f>
        <v>5</v>
      </c>
      <c r="O462">
        <f>VLOOKUP(Table1[[#This Row],[Competence1]],[1]!Table3[#Data],5,FALSE)</f>
        <v>6</v>
      </c>
      <c r="P462" s="5" t="str">
        <f>VLOOKUP(Table1[[#This Row],[Competence1]],[1]!Table3[#Data],6,FALSE)</f>
        <v>Le lanceur s’entoure de flammes pour attaquer l’ennemi. Il se concentre et sa Vitesse augmente de 1 niveau.</v>
      </c>
      <c r="Q462" t="s">
        <v>584</v>
      </c>
      <c r="R462" t="str">
        <f>VLOOKUP(Table1[[#This Row],[Competence2]],[1]!Table3[#Data],2,FALSE)</f>
        <v>Normal</v>
      </c>
      <c r="S462" t="str">
        <f>VLOOKUP(Table1[[#This Row],[Competence2]],[1]!Table3[#Data],3,FALSE)</f>
        <v>Physique</v>
      </c>
      <c r="T462">
        <f>VLOOKUP(Table1[[#This Row],[Competence2]],[1]!Table3[#Data],4,FALSE)</f>
        <v>4</v>
      </c>
      <c r="U462">
        <f>VLOOKUP(Table1[[#This Row],[Competence2]],[1]!Table3[#Data],5,FALSE)</f>
        <v>6</v>
      </c>
      <c r="V462" s="5" t="str">
        <f>VLOOKUP(Table1[[#This Row],[Competence2]],[1]!Table3[#Data],6,FALSE)</f>
        <v>Le lanceur charge l'ennemi et le percute de tout son poids.</v>
      </c>
      <c r="W462" t="s">
        <v>763</v>
      </c>
      <c r="X462" s="3">
        <v>1</v>
      </c>
      <c r="Y462" s="2">
        <v>2</v>
      </c>
      <c r="Z462" s="2">
        <v>1</v>
      </c>
      <c r="AA462" s="2">
        <v>4</v>
      </c>
      <c r="AB462" s="3">
        <v>1</v>
      </c>
      <c r="AC462" s="3" t="s">
        <v>1336</v>
      </c>
      <c r="AD462" s="3" t="s">
        <v>1337</v>
      </c>
      <c r="AE462" s="3" t="s">
        <v>1336</v>
      </c>
      <c r="AF462" s="3" t="s">
        <v>1336</v>
      </c>
      <c r="AG462" s="3" t="s">
        <v>1336</v>
      </c>
      <c r="AH462" s="2">
        <v>1</v>
      </c>
      <c r="AI462" s="3" t="s">
        <v>1336</v>
      </c>
      <c r="AJ462" s="2">
        <v>1</v>
      </c>
      <c r="AK462" s="3">
        <v>2</v>
      </c>
      <c r="AL462" s="2">
        <v>4</v>
      </c>
      <c r="AM462" s="2">
        <v>1</v>
      </c>
      <c r="AN462" s="3">
        <v>1</v>
      </c>
      <c r="AO462" s="3" t="s">
        <v>1336</v>
      </c>
      <c r="AP462" s="4" t="str">
        <f>IF(Table1[[#This Row],[Competence2]]="Empty","1-6","1-3")</f>
        <v>1-3</v>
      </c>
      <c r="AQ462" s="4" t="str">
        <f>IF(Table1[[#This Row],[Competence2]]="Empty","","4-6")</f>
        <v>4-6</v>
      </c>
      <c r="AR462" s="5" t="s">
        <v>1435</v>
      </c>
      <c r="AS462" s="5" t="s">
        <v>189</v>
      </c>
      <c r="AT462" s="5" t="s">
        <v>1980</v>
      </c>
      <c r="AU462" s="5">
        <v>838</v>
      </c>
      <c r="AV462" s="5" t="s">
        <v>1042</v>
      </c>
      <c r="AW462" s="5"/>
      <c r="AX462" s="5" t="e">
        <f>VLOOKUP(Table1[[#This Row],[Name]],Table3[],1,FALSE)</f>
        <v>#N/A</v>
      </c>
      <c r="AY462" s="5"/>
    </row>
    <row r="463" spans="1:51" hidden="1" x14ac:dyDescent="0.2">
      <c r="A463" s="7" t="s">
        <v>189</v>
      </c>
      <c r="B463" s="1" t="s">
        <v>15</v>
      </c>
      <c r="C463" t="s">
        <v>63</v>
      </c>
      <c r="D463">
        <v>55</v>
      </c>
      <c r="E463">
        <v>7</v>
      </c>
      <c r="F463">
        <v>8</v>
      </c>
      <c r="G463">
        <v>12</v>
      </c>
      <c r="H463">
        <v>8</v>
      </c>
      <c r="I463">
        <v>9</v>
      </c>
      <c r="J463">
        <v>0</v>
      </c>
      <c r="K463" t="s">
        <v>1089</v>
      </c>
      <c r="L463" t="str">
        <f>VLOOKUP(Table1[[#This Row],[Competence1]],[1]!Table3[#Data],2,FALSE)</f>
        <v>Roche</v>
      </c>
      <c r="M463" t="str">
        <f>VLOOKUP(Table1[[#This Row],[Competence1]],[1]!Table3[#Data],3,FALSE)</f>
        <v>Statut</v>
      </c>
      <c r="N463" s="1">
        <f>VLOOKUP(Table1[[#This Row],[Competence1]],[1]!Table3[#Data],4,FALSE)</f>
        <v>0</v>
      </c>
      <c r="O463">
        <f>VLOOKUP(Table1[[#This Row],[Competence1]],[1]!Table3[#Data],5,FALSE)</f>
        <v>0</v>
      </c>
      <c r="P463" s="5" t="str">
        <f>VLOOKUP(Table1[[#This Row],[Competence1]],[1]!Table3[#Data],6,FALSE)</f>
        <v>Le lanceur recouvre sa cible de goudron liquide pour baisser sa Vitesse baisse de 1 niveau et la rendre vulnérable au feu.</v>
      </c>
      <c r="Q463" t="s">
        <v>558</v>
      </c>
      <c r="R463" t="str">
        <f>VLOOKUP(Table1[[#This Row],[Competence2]],[1]!Table3[#Data],2,FALSE)</f>
        <v>Feu</v>
      </c>
      <c r="S463" t="str">
        <f>VLOOKUP(Table1[[#This Row],[Competence2]],[1]!Table3[#Data],3,FALSE)</f>
        <v>Physique</v>
      </c>
      <c r="T463">
        <f>VLOOKUP(Table1[[#This Row],[Competence2]],[1]!Table3[#Data],4,FALSE)</f>
        <v>5</v>
      </c>
      <c r="U463">
        <f>VLOOKUP(Table1[[#This Row],[Competence2]],[1]!Table3[#Data],5,FALSE)</f>
        <v>6</v>
      </c>
      <c r="V463" s="5" t="str">
        <f>VLOOKUP(Table1[[#This Row],[Competence2]],[1]!Table3[#Data],6,FALSE)</f>
        <v>Le lanceur s’entoure de flammes pour attaquer l’ennemi. Il se concentre et sa Vitesse augmente de 1 niveau.</v>
      </c>
      <c r="W463" t="s">
        <v>764</v>
      </c>
      <c r="X463" s="2">
        <v>1</v>
      </c>
      <c r="Y463" s="2">
        <v>2</v>
      </c>
      <c r="Z463" s="2">
        <v>1</v>
      </c>
      <c r="AA463" s="2">
        <v>4</v>
      </c>
      <c r="AB463" s="2">
        <v>1</v>
      </c>
      <c r="AC463" s="3" t="s">
        <v>1336</v>
      </c>
      <c r="AD463" s="3" t="s">
        <v>1337</v>
      </c>
      <c r="AE463" s="3" t="s">
        <v>1336</v>
      </c>
      <c r="AF463" s="3" t="s">
        <v>1336</v>
      </c>
      <c r="AG463" s="3" t="s">
        <v>1336</v>
      </c>
      <c r="AH463" s="2">
        <v>1</v>
      </c>
      <c r="AI463" s="3" t="s">
        <v>1336</v>
      </c>
      <c r="AJ463" s="2">
        <v>1</v>
      </c>
      <c r="AK463" s="2">
        <v>2</v>
      </c>
      <c r="AL463" s="2">
        <v>4</v>
      </c>
      <c r="AM463" s="2">
        <v>1</v>
      </c>
      <c r="AN463" s="2">
        <v>1</v>
      </c>
      <c r="AO463" s="3" t="s">
        <v>1336</v>
      </c>
      <c r="AP463" s="4" t="str">
        <f>IF(Table1[[#This Row],[Competence2]]="Empty","1-6","1-3")</f>
        <v>1-3</v>
      </c>
      <c r="AQ463" s="4" t="str">
        <f>IF(Table1[[#This Row],[Competence2]]="Empty","","4-6")</f>
        <v>4-6</v>
      </c>
      <c r="AR463" s="22" t="s">
        <v>2073</v>
      </c>
      <c r="AS463" s="5" t="s">
        <v>232</v>
      </c>
      <c r="AT463" s="5" t="s">
        <v>1981</v>
      </c>
      <c r="AU463" s="5">
        <v>839</v>
      </c>
      <c r="AV463" s="5" t="s">
        <v>1042</v>
      </c>
      <c r="AW463" s="5"/>
      <c r="AX463" s="5" t="e">
        <f>VLOOKUP(Table1[[#This Row],[Name]],Table3[],1,FALSE)</f>
        <v>#N/A</v>
      </c>
      <c r="AY463" s="5"/>
    </row>
    <row r="464" spans="1:51" hidden="1" x14ac:dyDescent="0.2">
      <c r="A464" s="7" t="s">
        <v>232</v>
      </c>
      <c r="B464" s="1" t="s">
        <v>203</v>
      </c>
      <c r="C464" t="s">
        <v>11</v>
      </c>
      <c r="D464">
        <v>20</v>
      </c>
      <c r="E464">
        <v>5</v>
      </c>
      <c r="F464">
        <v>4</v>
      </c>
      <c r="G464">
        <v>8</v>
      </c>
      <c r="H464">
        <v>4</v>
      </c>
      <c r="I464">
        <v>4</v>
      </c>
      <c r="J464">
        <v>5</v>
      </c>
      <c r="K464" t="s">
        <v>493</v>
      </c>
      <c r="L464" t="str">
        <f>VLOOKUP(Table1[[#This Row],[Competence1]],[1]!Table3[#Data],2,FALSE)</f>
        <v>Eau</v>
      </c>
      <c r="M464" t="str">
        <f>VLOOKUP(Table1[[#This Row],[Competence1]],[1]!Table3[#Data],3,FALSE)</f>
        <v>Statut</v>
      </c>
      <c r="N464" s="1">
        <f>VLOOKUP(Table1[[#This Row],[Competence1]],[1]!Table3[#Data],4,FALSE)</f>
        <v>0</v>
      </c>
      <c r="O464">
        <f>VLOOKUP(Table1[[#This Row],[Competence1]],[1]!Table3[#Data],5,FALSE)</f>
        <v>0</v>
      </c>
      <c r="P464" s="5" t="str">
        <f>VLOOKUP(Table1[[#This Row],[Competence1]],[1]!Table3[#Data],6,FALSE)</f>
        <v>Le lanceur se recroqueville dans sa carapace, ce qui augmente sa Défense de 1 niveau.</v>
      </c>
      <c r="Q464" t="s">
        <v>1372</v>
      </c>
      <c r="R464" t="str">
        <f>VLOOKUP(Table1[[#This Row],[Competence2]],[1]!Table3[#Data],2,FALSE)</f>
        <v>Spectre</v>
      </c>
      <c r="S464" t="str">
        <f>VLOOKUP(Table1[[#This Row],[Competence2]],[1]!Table3[#Data],3,FALSE)</f>
        <v>Physique</v>
      </c>
      <c r="T464">
        <f>VLOOKUP(Table1[[#This Row],[Competence2]],[1]!Table3[#Data],4,FALSE)</f>
        <v>3</v>
      </c>
      <c r="U464">
        <f>VLOOKUP(Table1[[#This Row],[Competence2]],[1]!Table3[#Data],5,FALSE)</f>
        <v>6</v>
      </c>
      <c r="V464" s="5" t="str">
        <f>VLOOKUP(Table1[[#This Row],[Competence2]],[1]!Table3[#Data],6,FALSE)</f>
        <v>Le lanceur attaque l'ennemi en poussant un cri terrifiant. Apeure avec une precision de 2 empechant l'adversaire d'attaquer ce tour.</v>
      </c>
      <c r="W464" t="s">
        <v>806</v>
      </c>
      <c r="X464" s="2">
        <v>1</v>
      </c>
      <c r="Y464" s="2">
        <v>1</v>
      </c>
      <c r="Z464" s="2">
        <v>2</v>
      </c>
      <c r="AA464" s="3" t="s">
        <v>1337</v>
      </c>
      <c r="AB464" s="3" t="s">
        <v>1337</v>
      </c>
      <c r="AC464" s="2">
        <v>2</v>
      </c>
      <c r="AD464" s="2">
        <v>1</v>
      </c>
      <c r="AE464" s="2">
        <v>4</v>
      </c>
      <c r="AF464" s="3">
        <v>2</v>
      </c>
      <c r="AG464" s="2">
        <v>1</v>
      </c>
      <c r="AH464" s="3" t="s">
        <v>1337</v>
      </c>
      <c r="AI464" s="3">
        <v>2</v>
      </c>
      <c r="AJ464" s="3">
        <v>1</v>
      </c>
      <c r="AK464" s="2">
        <v>1</v>
      </c>
      <c r="AL464" s="3" t="s">
        <v>1336</v>
      </c>
      <c r="AM464" s="2">
        <v>1</v>
      </c>
      <c r="AN464" s="2">
        <v>1</v>
      </c>
      <c r="AO464" s="2">
        <v>2</v>
      </c>
      <c r="AP464" s="4" t="str">
        <f>IF(Table1[[#This Row],[Competence2]]="Empty","1-6","1-3")</f>
        <v>1-3</v>
      </c>
      <c r="AQ464" s="4" t="str">
        <f>IF(Table1[[#This Row],[Competence2]]="Empty","","4-6")</f>
        <v>4-6</v>
      </c>
      <c r="AR464" s="22" t="s">
        <v>2073</v>
      </c>
      <c r="AS464" t="s">
        <v>233</v>
      </c>
      <c r="AT464" s="5" t="s">
        <v>1982</v>
      </c>
      <c r="AU464" s="5">
        <v>840</v>
      </c>
      <c r="AV464" s="5" t="s">
        <v>1048</v>
      </c>
      <c r="AW464" s="5"/>
      <c r="AX464" s="5" t="e">
        <f>VLOOKUP(Table1[[#This Row],[Name]],Table3[],1,FALSE)</f>
        <v>#N/A</v>
      </c>
      <c r="AY464" s="5"/>
    </row>
    <row r="465" spans="1:51" hidden="1" x14ac:dyDescent="0.2">
      <c r="A465" s="7" t="s">
        <v>233</v>
      </c>
      <c r="B465" s="1" t="s">
        <v>203</v>
      </c>
      <c r="C465" t="s">
        <v>11</v>
      </c>
      <c r="D465">
        <v>35</v>
      </c>
      <c r="E465">
        <v>17</v>
      </c>
      <c r="F465">
        <v>11</v>
      </c>
      <c r="G465">
        <v>8</v>
      </c>
      <c r="H465">
        <v>9</v>
      </c>
      <c r="I465">
        <v>6</v>
      </c>
      <c r="J465">
        <v>0</v>
      </c>
      <c r="K465" t="s">
        <v>493</v>
      </c>
      <c r="L465" t="str">
        <f>VLOOKUP(Table1[[#This Row],[Competence1]],[1]!Table3[#Data],2,FALSE)</f>
        <v>Eau</v>
      </c>
      <c r="M465" t="str">
        <f>VLOOKUP(Table1[[#This Row],[Competence1]],[1]!Table3[#Data],3,FALSE)</f>
        <v>Statut</v>
      </c>
      <c r="N465" s="1">
        <f>VLOOKUP(Table1[[#This Row],[Competence1]],[1]!Table3[#Data],4,FALSE)</f>
        <v>0</v>
      </c>
      <c r="O465">
        <f>VLOOKUP(Table1[[#This Row],[Competence1]],[1]!Table3[#Data],5,FALSE)</f>
        <v>0</v>
      </c>
      <c r="P465" s="5" t="str">
        <f>VLOOKUP(Table1[[#This Row],[Competence1]],[1]!Table3[#Data],6,FALSE)</f>
        <v>Le lanceur se recroqueville dans sa carapace, ce qui augmente sa Défense de 1 niveau.</v>
      </c>
      <c r="Q465" t="s">
        <v>1372</v>
      </c>
      <c r="R465" t="str">
        <f>VLOOKUP(Table1[[#This Row],[Competence2]],[1]!Table3[#Data],2,FALSE)</f>
        <v>Spectre</v>
      </c>
      <c r="S465" t="str">
        <f>VLOOKUP(Table1[[#This Row],[Competence2]],[1]!Table3[#Data],3,FALSE)</f>
        <v>Physique</v>
      </c>
      <c r="T465">
        <f>VLOOKUP(Table1[[#This Row],[Competence2]],[1]!Table3[#Data],4,FALSE)</f>
        <v>3</v>
      </c>
      <c r="U465">
        <f>VLOOKUP(Table1[[#This Row],[Competence2]],[1]!Table3[#Data],5,FALSE)</f>
        <v>6</v>
      </c>
      <c r="V465" s="5" t="str">
        <f>VLOOKUP(Table1[[#This Row],[Competence2]],[1]!Table3[#Data],6,FALSE)</f>
        <v>Le lanceur attaque l'ennemi en poussant un cri terrifiant. Apeure avec une precision de 2 empechant l'adversaire d'attaquer ce tour.</v>
      </c>
      <c r="W465" t="s">
        <v>807</v>
      </c>
      <c r="X465" s="2">
        <v>1</v>
      </c>
      <c r="Y465" s="3">
        <v>1</v>
      </c>
      <c r="Z465" s="2">
        <v>2</v>
      </c>
      <c r="AA465" s="3" t="s">
        <v>1337</v>
      </c>
      <c r="AB465" s="3" t="s">
        <v>1337</v>
      </c>
      <c r="AC465" s="2">
        <v>2</v>
      </c>
      <c r="AD465" s="2">
        <v>1</v>
      </c>
      <c r="AE465" s="2">
        <v>4</v>
      </c>
      <c r="AF465" s="2">
        <v>2</v>
      </c>
      <c r="AG465" s="2">
        <v>1</v>
      </c>
      <c r="AH465" s="3" t="s">
        <v>1337</v>
      </c>
      <c r="AI465" s="2">
        <v>2</v>
      </c>
      <c r="AJ465" s="3">
        <v>1</v>
      </c>
      <c r="AK465" s="2">
        <v>1</v>
      </c>
      <c r="AL465" s="3" t="s">
        <v>1336</v>
      </c>
      <c r="AM465" s="2">
        <v>1</v>
      </c>
      <c r="AN465" s="2">
        <v>1</v>
      </c>
      <c r="AO465" s="2">
        <v>2</v>
      </c>
      <c r="AP465" s="4" t="str">
        <f>IF(Table1[[#This Row],[Competence2]]="Empty","1-6","1-3")</f>
        <v>1-3</v>
      </c>
      <c r="AQ465" s="4" t="str">
        <f>IF(Table1[[#This Row],[Competence2]]="Empty","","4-6")</f>
        <v>4-6</v>
      </c>
      <c r="AR465" s="22" t="s">
        <v>2073</v>
      </c>
      <c r="AS465" t="s">
        <v>234</v>
      </c>
      <c r="AT465" s="5" t="s">
        <v>1983</v>
      </c>
      <c r="AU465" s="5">
        <v>841</v>
      </c>
      <c r="AV465" s="5" t="s">
        <v>1048</v>
      </c>
      <c r="AW465" s="5"/>
      <c r="AX465" s="5" t="e">
        <f>VLOOKUP(Table1[[#This Row],[Name]],Table3[],1,FALSE)</f>
        <v>#N/A</v>
      </c>
      <c r="AY465" s="5"/>
    </row>
    <row r="466" spans="1:51" hidden="1" x14ac:dyDescent="0.2">
      <c r="A466" s="7" t="s">
        <v>234</v>
      </c>
      <c r="B466" s="1" t="s">
        <v>203</v>
      </c>
      <c r="C466" t="s">
        <v>11</v>
      </c>
      <c r="D466">
        <v>55</v>
      </c>
      <c r="E466">
        <v>7</v>
      </c>
      <c r="F466">
        <v>8</v>
      </c>
      <c r="G466">
        <v>8</v>
      </c>
      <c r="H466">
        <v>10</v>
      </c>
      <c r="I466">
        <v>8</v>
      </c>
      <c r="J466">
        <v>0</v>
      </c>
      <c r="K466" t="s">
        <v>493</v>
      </c>
      <c r="L466" t="str">
        <f>VLOOKUP(Table1[[#This Row],[Competence1]],[1]!Table3[#Data],2,FALSE)</f>
        <v>Eau</v>
      </c>
      <c r="M466" t="str">
        <f>VLOOKUP(Table1[[#This Row],[Competence1]],[1]!Table3[#Data],3,FALSE)</f>
        <v>Statut</v>
      </c>
      <c r="N466" s="1">
        <f>VLOOKUP(Table1[[#This Row],[Competence1]],[1]!Table3[#Data],4,FALSE)</f>
        <v>0</v>
      </c>
      <c r="O466">
        <f>VLOOKUP(Table1[[#This Row],[Competence1]],[1]!Table3[#Data],5,FALSE)</f>
        <v>0</v>
      </c>
      <c r="P466" s="5" t="str">
        <f>VLOOKUP(Table1[[#This Row],[Competence1]],[1]!Table3[#Data],6,FALSE)</f>
        <v>Le lanceur se recroqueville dans sa carapace, ce qui augmente sa Défense de 1 niveau.</v>
      </c>
      <c r="Q466" t="s">
        <v>1372</v>
      </c>
      <c r="R466" t="str">
        <f>VLOOKUP(Table1[[#This Row],[Competence2]],[1]!Table3[#Data],2,FALSE)</f>
        <v>Spectre</v>
      </c>
      <c r="S466" t="str">
        <f>VLOOKUP(Table1[[#This Row],[Competence2]],[1]!Table3[#Data],3,FALSE)</f>
        <v>Physique</v>
      </c>
      <c r="T466">
        <f>VLOOKUP(Table1[[#This Row],[Competence2]],[1]!Table3[#Data],4,FALSE)</f>
        <v>3</v>
      </c>
      <c r="U466">
        <f>VLOOKUP(Table1[[#This Row],[Competence2]],[1]!Table3[#Data],5,FALSE)</f>
        <v>6</v>
      </c>
      <c r="V466" s="5" t="str">
        <f>VLOOKUP(Table1[[#This Row],[Competence2]],[1]!Table3[#Data],6,FALSE)</f>
        <v>Le lanceur attaque l'ennemi en poussant un cri terrifiant. Apeure avec une precision de 2 empechant l'adversaire d'attaquer ce tour.</v>
      </c>
      <c r="W466" t="s">
        <v>808</v>
      </c>
      <c r="X466" s="2">
        <v>1</v>
      </c>
      <c r="Y466" s="3">
        <v>1</v>
      </c>
      <c r="Z466" s="2">
        <v>2</v>
      </c>
      <c r="AA466" s="3" t="s">
        <v>1337</v>
      </c>
      <c r="AB466" s="3" t="s">
        <v>1337</v>
      </c>
      <c r="AC466" s="2">
        <v>2</v>
      </c>
      <c r="AD466" s="2">
        <v>1</v>
      </c>
      <c r="AE466" s="2">
        <v>4</v>
      </c>
      <c r="AF466" s="2">
        <v>2</v>
      </c>
      <c r="AG466" s="2">
        <v>1</v>
      </c>
      <c r="AH466" s="3" t="s">
        <v>1337</v>
      </c>
      <c r="AI466" s="2">
        <v>2</v>
      </c>
      <c r="AJ466" s="3">
        <v>1</v>
      </c>
      <c r="AK466" s="2">
        <v>1</v>
      </c>
      <c r="AL466" s="3" t="s">
        <v>1336</v>
      </c>
      <c r="AM466" s="2">
        <v>1</v>
      </c>
      <c r="AN466" s="2">
        <v>1</v>
      </c>
      <c r="AO466" s="2">
        <v>2</v>
      </c>
      <c r="AP466" s="4" t="str">
        <f>IF(Table1[[#This Row],[Competence2]]="Empty","1-6","1-3")</f>
        <v>1-3</v>
      </c>
      <c r="AQ466" s="4" t="str">
        <f>IF(Table1[[#This Row],[Competence2]]="Empty","","4-6")</f>
        <v>4-6</v>
      </c>
      <c r="AR466" s="22" t="s">
        <v>2073</v>
      </c>
      <c r="AS466" t="s">
        <v>338</v>
      </c>
      <c r="AT466" s="5" t="s">
        <v>1984</v>
      </c>
      <c r="AU466" s="5">
        <v>842</v>
      </c>
      <c r="AV466" s="5" t="s">
        <v>1048</v>
      </c>
      <c r="AW466" s="5"/>
      <c r="AX466" s="5" t="e">
        <f>VLOOKUP(Table1[[#This Row],[Name]],Table3[],1,FALSE)</f>
        <v>#N/A</v>
      </c>
      <c r="AY466" s="5"/>
    </row>
    <row r="467" spans="1:51" hidden="1" x14ac:dyDescent="0.2">
      <c r="A467" s="7" t="s">
        <v>338</v>
      </c>
      <c r="B467" s="1" t="s">
        <v>70</v>
      </c>
      <c r="C467" t="s">
        <v>70</v>
      </c>
      <c r="D467">
        <v>26</v>
      </c>
      <c r="E467">
        <v>11</v>
      </c>
      <c r="F467">
        <v>5</v>
      </c>
      <c r="G467">
        <v>7</v>
      </c>
      <c r="H467">
        <v>3</v>
      </c>
      <c r="I467">
        <v>5</v>
      </c>
      <c r="J467">
        <v>0</v>
      </c>
      <c r="K467" t="s">
        <v>554</v>
      </c>
      <c r="L467" t="str">
        <f>VLOOKUP(Table1[[#This Row],[Competence1]],[1]!Table3[#Data],2,FALSE)</f>
        <v>Normal</v>
      </c>
      <c r="M467" t="str">
        <f>VLOOKUP(Table1[[#This Row],[Competence1]],[1]!Table3[#Data],3,FALSE)</f>
        <v>Physique</v>
      </c>
      <c r="N467" s="1">
        <f>VLOOKUP(Table1[[#This Row],[Competence1]],[1]!Table3[#Data],4,FALSE)</f>
        <v>2</v>
      </c>
      <c r="O467">
        <f>VLOOKUP(Table1[[#This Row],[Competence1]],[1]!Table3[#Data],5,FALSE)</f>
        <v>5</v>
      </c>
      <c r="P467" s="5" t="str">
        <f>VLOOKUP(Table1[[#This Row],[Competence1]],[1]!Table3[#Data],6,FALSE)</f>
        <v>Le lanceur ligote l'ennemi avec des lianes ou son corps pour l'écraser durant 4 tours  lui faisant perdre 6 PV chaque tour. Le pokemon ne peut plus fuir pendant ce temps.</v>
      </c>
      <c r="Q467" t="s">
        <v>495</v>
      </c>
      <c r="R467" t="str">
        <f>VLOOKUP(Table1[[#This Row],[Competence2]],[1]!Table3[#Data],2,FALSE)</f>
        <v>Sol</v>
      </c>
      <c r="S467" t="str">
        <f>VLOOKUP(Table1[[#This Row],[Competence2]],[1]!Table3[#Data],3,FALSE)</f>
        <v>Statut</v>
      </c>
      <c r="T467">
        <f>VLOOKUP(Table1[[#This Row],[Competence2]],[1]!Table3[#Data],4,FALSE)</f>
        <v>0</v>
      </c>
      <c r="U467">
        <f>VLOOKUP(Table1[[#This Row],[Competence2]],[1]!Table3[#Data],5,FALSE)</f>
        <v>6</v>
      </c>
      <c r="V467" s="5" t="str">
        <f>VLOOKUP(Table1[[#This Row],[Competence2]],[1]!Table3[#Data],6,FALSE)</f>
        <v>Lance du sable au visage de l'ennemi pour baisser sa Précision de 1.</v>
      </c>
      <c r="W467" t="s">
        <v>912</v>
      </c>
      <c r="X467" s="2">
        <v>1</v>
      </c>
      <c r="Y467" s="3">
        <v>1</v>
      </c>
      <c r="Z467" s="2">
        <v>1</v>
      </c>
      <c r="AA467" s="2">
        <v>2</v>
      </c>
      <c r="AB467" s="2">
        <v>0</v>
      </c>
      <c r="AC467" s="2">
        <v>1</v>
      </c>
      <c r="AD467" s="2">
        <v>1</v>
      </c>
      <c r="AE467" s="2">
        <v>2</v>
      </c>
      <c r="AF467" s="2">
        <v>1</v>
      </c>
      <c r="AG467" s="2">
        <v>1</v>
      </c>
      <c r="AH467" s="2">
        <v>2</v>
      </c>
      <c r="AI467" s="3" t="s">
        <v>1336</v>
      </c>
      <c r="AJ467" s="3">
        <v>1</v>
      </c>
      <c r="AK467" s="3" t="s">
        <v>1336</v>
      </c>
      <c r="AL467" s="2">
        <v>1</v>
      </c>
      <c r="AM467" s="2">
        <v>1</v>
      </c>
      <c r="AN467" s="2">
        <v>1</v>
      </c>
      <c r="AO467" s="2">
        <v>1</v>
      </c>
      <c r="AP467" s="4" t="str">
        <f>IF(Table1[[#This Row],[Competence2]]="Empty","1-6","1-3")</f>
        <v>1-3</v>
      </c>
      <c r="AQ467" s="4" t="str">
        <f>IF(Table1[[#This Row],[Competence2]]="Empty","","4-6")</f>
        <v>4-6</v>
      </c>
      <c r="AR467" s="22" t="s">
        <v>2073</v>
      </c>
      <c r="AS467" t="s">
        <v>339</v>
      </c>
      <c r="AT467" s="5" t="s">
        <v>1985</v>
      </c>
      <c r="AU467" s="5">
        <v>843</v>
      </c>
      <c r="AV467" s="5" t="s">
        <v>1021</v>
      </c>
      <c r="AW467" s="5"/>
      <c r="AX467" s="5" t="e">
        <f>VLOOKUP(Table1[[#This Row],[Name]],Table3[],1,FALSE)</f>
        <v>#N/A</v>
      </c>
      <c r="AY467" s="5"/>
    </row>
    <row r="468" spans="1:51" hidden="1" x14ac:dyDescent="0.2">
      <c r="A468" s="7" t="s">
        <v>339</v>
      </c>
      <c r="B468" s="1" t="s">
        <v>70</v>
      </c>
      <c r="C468" t="s">
        <v>70</v>
      </c>
      <c r="D468">
        <v>36</v>
      </c>
      <c r="E468">
        <v>17</v>
      </c>
      <c r="F468">
        <v>10</v>
      </c>
      <c r="G468">
        <v>12</v>
      </c>
      <c r="H468">
        <v>6</v>
      </c>
      <c r="I468">
        <v>7</v>
      </c>
      <c r="J468">
        <v>2</v>
      </c>
      <c r="K468" t="s">
        <v>1897</v>
      </c>
      <c r="L468" t="e">
        <f>VLOOKUP(Table1[[#This Row],[Competence1]],[1]!Table3[#Data],2,FALSE)</f>
        <v>#N/A</v>
      </c>
      <c r="M468" t="e">
        <f>VLOOKUP(Table1[[#This Row],[Competence1]],[1]!Table3[#Data],3,FALSE)</f>
        <v>#N/A</v>
      </c>
      <c r="N468" s="1" t="e">
        <f>VLOOKUP(Table1[[#This Row],[Competence1]],[1]!Table3[#Data],4,FALSE)</f>
        <v>#N/A</v>
      </c>
      <c r="O468" t="e">
        <f>VLOOKUP(Table1[[#This Row],[Competence1]],[1]!Table3[#Data],5,FALSE)</f>
        <v>#N/A</v>
      </c>
      <c r="P468" s="5" t="e">
        <f>VLOOKUP(Table1[[#This Row],[Competence1]],[1]!Table3[#Data],6,FALSE)</f>
        <v>#N/A</v>
      </c>
      <c r="Q468" t="s">
        <v>554</v>
      </c>
      <c r="R468" t="str">
        <f>VLOOKUP(Table1[[#This Row],[Competence2]],[1]!Table3[#Data],2,FALSE)</f>
        <v>Normal</v>
      </c>
      <c r="S468" t="str">
        <f>VLOOKUP(Table1[[#This Row],[Competence2]],[1]!Table3[#Data],3,FALSE)</f>
        <v>Physique</v>
      </c>
      <c r="T468">
        <f>VLOOKUP(Table1[[#This Row],[Competence2]],[1]!Table3[#Data],4,FALSE)</f>
        <v>2</v>
      </c>
      <c r="U468">
        <f>VLOOKUP(Table1[[#This Row],[Competence2]],[1]!Table3[#Data],5,FALSE)</f>
        <v>5</v>
      </c>
      <c r="V468" s="5" t="str">
        <f>VLOOKUP(Table1[[#This Row],[Competence2]],[1]!Table3[#Data],6,FALSE)</f>
        <v>Le lanceur ligote l'ennemi avec des lianes ou son corps pour l'écraser durant 4 tours  lui faisant perdre 6 PV chaque tour. Le pokemon ne peut plus fuir pendant ce temps.</v>
      </c>
      <c r="W468" t="s">
        <v>913</v>
      </c>
      <c r="X468" s="2">
        <v>1</v>
      </c>
      <c r="Y468" s="2">
        <v>1</v>
      </c>
      <c r="Z468" s="2">
        <v>1</v>
      </c>
      <c r="AA468" s="2">
        <v>2</v>
      </c>
      <c r="AB468" s="2">
        <v>0</v>
      </c>
      <c r="AC468" s="2">
        <v>1</v>
      </c>
      <c r="AD468" s="2">
        <v>1</v>
      </c>
      <c r="AE468" s="2">
        <v>2</v>
      </c>
      <c r="AF468" s="2">
        <v>1</v>
      </c>
      <c r="AG468" s="2">
        <v>1</v>
      </c>
      <c r="AH468" s="2">
        <v>2</v>
      </c>
      <c r="AI468" s="3" t="s">
        <v>1336</v>
      </c>
      <c r="AJ468" s="2">
        <v>1</v>
      </c>
      <c r="AK468" s="3" t="s">
        <v>1336</v>
      </c>
      <c r="AL468" s="2">
        <v>1</v>
      </c>
      <c r="AM468" s="3">
        <v>1</v>
      </c>
      <c r="AN468" s="3">
        <v>1</v>
      </c>
      <c r="AO468" s="2">
        <v>1</v>
      </c>
      <c r="AP468" s="4" t="str">
        <f>IF(Table1[[#This Row],[Competence2]]="Empty","1-6","1-3")</f>
        <v>1-3</v>
      </c>
      <c r="AQ468" s="4" t="str">
        <f>IF(Table1[[#This Row],[Competence2]]="Empty","","4-6")</f>
        <v>4-6</v>
      </c>
      <c r="AR468" s="22" t="s">
        <v>2073</v>
      </c>
      <c r="AS468" s="5" t="s">
        <v>335</v>
      </c>
      <c r="AT468" s="5" t="s">
        <v>1986</v>
      </c>
      <c r="AU468" s="5">
        <v>844</v>
      </c>
      <c r="AV468" s="5" t="s">
        <v>1021</v>
      </c>
      <c r="AW468" s="5"/>
      <c r="AX468" s="5" t="e">
        <f>VLOOKUP(Table1[[#This Row],[Name]],Table3[],1,FALSE)</f>
        <v>#N/A</v>
      </c>
      <c r="AY468" s="5"/>
    </row>
    <row r="469" spans="1:51" hidden="1" x14ac:dyDescent="0.2">
      <c r="A469" s="7" t="s">
        <v>335</v>
      </c>
      <c r="B469" s="1" t="s">
        <v>19</v>
      </c>
      <c r="C469" t="s">
        <v>30</v>
      </c>
      <c r="D469">
        <v>35</v>
      </c>
      <c r="E469">
        <v>21</v>
      </c>
      <c r="F469">
        <v>8</v>
      </c>
      <c r="G469">
        <v>5</v>
      </c>
      <c r="H469">
        <v>8</v>
      </c>
      <c r="I469">
        <v>9</v>
      </c>
      <c r="J469">
        <v>0</v>
      </c>
      <c r="K469" t="s">
        <v>1379</v>
      </c>
      <c r="L469" t="e">
        <f>VLOOKUP(Table1[[#This Row],[Competence1]],[1]!Table3[#Data],2,FALSE)</f>
        <v>#N/A</v>
      </c>
      <c r="M469" t="e">
        <f>VLOOKUP(Table1[[#This Row],[Competence1]],[1]!Table3[#Data],3,FALSE)</f>
        <v>#N/A</v>
      </c>
      <c r="N469" s="1" t="e">
        <f>VLOOKUP(Table1[[#This Row],[Competence1]],[1]!Table3[#Data],4,FALSE)</f>
        <v>#N/A</v>
      </c>
      <c r="O469" t="e">
        <f>VLOOKUP(Table1[[#This Row],[Competence1]],[1]!Table3[#Data],5,FALSE)</f>
        <v>#N/A</v>
      </c>
      <c r="P469" s="5" t="e">
        <f>VLOOKUP(Table1[[#This Row],[Competence1]],[1]!Table3[#Data],6,FALSE)</f>
        <v>#N/A</v>
      </c>
      <c r="Q469" t="s">
        <v>527</v>
      </c>
      <c r="R469" t="str">
        <f>VLOOKUP(Table1[[#This Row],[Competence2]],[1]!Table3[#Data],2,FALSE)</f>
        <v>Vol</v>
      </c>
      <c r="S469" t="str">
        <f>VLOOKUP(Table1[[#This Row],[Competence2]],[1]!Table3[#Data],3,FALSE)</f>
        <v>Physique</v>
      </c>
      <c r="T469">
        <f>VLOOKUP(Table1[[#This Row],[Competence2]],[1]!Table3[#Data],4,FALSE)</f>
        <v>4</v>
      </c>
      <c r="U469">
        <f>VLOOKUP(Table1[[#This Row],[Competence2]],[1]!Table3[#Data],5,FALSE)</f>
        <v>6</v>
      </c>
      <c r="V469" s="5" t="str">
        <f>VLOOKUP(Table1[[#This Row],[Competence2]],[1]!Table3[#Data],6,FALSE)</f>
        <v>Frappe l'ennemi d'un bec pointu ou d'une corne pour infliger des dégâts.</v>
      </c>
      <c r="W469" t="s">
        <v>909</v>
      </c>
      <c r="X469" s="3" t="s">
        <v>1336</v>
      </c>
      <c r="Y469" s="3" t="s">
        <v>1336</v>
      </c>
      <c r="Z469" s="2">
        <v>1</v>
      </c>
      <c r="AA469" s="3" t="s">
        <v>1336</v>
      </c>
      <c r="AB469" s="2">
        <v>4</v>
      </c>
      <c r="AC469" s="2">
        <v>1</v>
      </c>
      <c r="AD469" s="3" t="s">
        <v>1336</v>
      </c>
      <c r="AE469" s="2">
        <v>1</v>
      </c>
      <c r="AF469" s="3" t="s">
        <v>1336</v>
      </c>
      <c r="AG469" s="2">
        <v>1</v>
      </c>
      <c r="AH469" s="2">
        <v>1</v>
      </c>
      <c r="AI469" s="2">
        <v>1</v>
      </c>
      <c r="AJ469" s="2">
        <v>1</v>
      </c>
      <c r="AK469" s="2">
        <v>2</v>
      </c>
      <c r="AL469" s="2">
        <v>0</v>
      </c>
      <c r="AM469" s="3">
        <v>1</v>
      </c>
      <c r="AN469" s="3">
        <v>1</v>
      </c>
      <c r="AO469" s="2">
        <v>1</v>
      </c>
      <c r="AP469" s="4" t="str">
        <f>IF(Table1[[#This Row],[Competence2]]="Empty","1-6","1-3")</f>
        <v>1-3</v>
      </c>
      <c r="AQ469" s="4" t="str">
        <f>IF(Table1[[#This Row],[Competence2]]="Empty","","4-6")</f>
        <v>4-6</v>
      </c>
      <c r="AR469" s="22" t="s">
        <v>2073</v>
      </c>
      <c r="AS469" s="5" t="s">
        <v>207</v>
      </c>
      <c r="AT469" s="5" t="s">
        <v>1987</v>
      </c>
      <c r="AU469" s="5">
        <v>845</v>
      </c>
      <c r="AV469" s="5" t="s">
        <v>1015</v>
      </c>
      <c r="AW469" s="5"/>
      <c r="AX469" s="5" t="e">
        <f>VLOOKUP(Table1[[#This Row],[Name]],Table3[],1,FALSE)</f>
        <v>#N/A</v>
      </c>
      <c r="AY469" s="5"/>
    </row>
    <row r="470" spans="1:51" hidden="1" x14ac:dyDescent="0.2">
      <c r="A470" s="7" t="s">
        <v>207</v>
      </c>
      <c r="B470" s="1" t="s">
        <v>19</v>
      </c>
      <c r="C470" t="s">
        <v>19</v>
      </c>
      <c r="D470">
        <v>20</v>
      </c>
      <c r="E470">
        <v>16</v>
      </c>
      <c r="F470">
        <v>6</v>
      </c>
      <c r="G470">
        <v>4</v>
      </c>
      <c r="H470">
        <v>4</v>
      </c>
      <c r="I470">
        <v>3</v>
      </c>
      <c r="J470">
        <v>0</v>
      </c>
      <c r="K470" t="s">
        <v>527</v>
      </c>
      <c r="L470" t="str">
        <f>VLOOKUP(Table1[[#This Row],[Competence1]],[1]!Table3[#Data],2,FALSE)</f>
        <v>Vol</v>
      </c>
      <c r="M470" t="str">
        <f>VLOOKUP(Table1[[#This Row],[Competence1]],[1]!Table3[#Data],3,FALSE)</f>
        <v>Physique</v>
      </c>
      <c r="N470" s="1">
        <f>VLOOKUP(Table1[[#This Row],[Competence1]],[1]!Table3[#Data],4,FALSE)</f>
        <v>4</v>
      </c>
      <c r="O470">
        <f>VLOOKUP(Table1[[#This Row],[Competence1]],[1]!Table3[#Data],5,FALSE)</f>
        <v>6</v>
      </c>
      <c r="P470" s="5" t="str">
        <f>VLOOKUP(Table1[[#This Row],[Competence1]],[1]!Table3[#Data],6,FALSE)</f>
        <v>Frappe l'ennemi d'un bec pointu ou d'une corne pour infliger des dégâts.</v>
      </c>
      <c r="Q470" t="s">
        <v>491</v>
      </c>
      <c r="R470" t="str">
        <f>VLOOKUP(Table1[[#This Row],[Competence2]],[1]!Table3[#Data],2,FALSE)</f>
        <v>Eau</v>
      </c>
      <c r="S470" t="str">
        <f>VLOOKUP(Table1[[#This Row],[Competence2]],[1]!Table3[#Data],3,FALSE)</f>
        <v>Physique</v>
      </c>
      <c r="T470">
        <f>VLOOKUP(Table1[[#This Row],[Competence2]],[1]!Table3[#Data],4,FALSE)</f>
        <v>4</v>
      </c>
      <c r="U470">
        <f>VLOOKUP(Table1[[#This Row],[Competence2]],[1]!Table3[#Data],5,FALSE)</f>
        <v>6</v>
      </c>
      <c r="V470" s="5" t="str">
        <f>VLOOKUP(Table1[[#This Row],[Competence2]],[1]!Table3[#Data],6,FALSE)</f>
        <v>Aqua-Jet est une capacité à priorité accrue : face à une capacité standard, l'utilisateur frappe toujours en premier.</v>
      </c>
      <c r="W470" t="s">
        <v>781</v>
      </c>
      <c r="X470" s="3" t="s">
        <v>1336</v>
      </c>
      <c r="Y470" s="2">
        <v>1</v>
      </c>
      <c r="Z470" s="2">
        <v>1</v>
      </c>
      <c r="AA470" s="3" t="s">
        <v>1336</v>
      </c>
      <c r="AB470" s="2">
        <v>2</v>
      </c>
      <c r="AC470" s="2">
        <v>1</v>
      </c>
      <c r="AD470" s="3" t="s">
        <v>1336</v>
      </c>
      <c r="AE470" s="3" t="s">
        <v>1336</v>
      </c>
      <c r="AF470" s="2">
        <v>1</v>
      </c>
      <c r="AG470" s="2">
        <v>1</v>
      </c>
      <c r="AH470" s="2">
        <v>2</v>
      </c>
      <c r="AI470" s="2">
        <v>1</v>
      </c>
      <c r="AJ470" s="2">
        <v>1</v>
      </c>
      <c r="AK470" s="2">
        <v>1</v>
      </c>
      <c r="AL470" s="2">
        <v>1</v>
      </c>
      <c r="AM470" s="3">
        <v>1</v>
      </c>
      <c r="AN470" s="3">
        <v>1</v>
      </c>
      <c r="AO470" s="2">
        <v>1</v>
      </c>
      <c r="AP470" s="4" t="str">
        <f>IF(Table1[[#This Row],[Competence2]]="Empty","1-6","1-3")</f>
        <v>1-3</v>
      </c>
      <c r="AQ470" s="4" t="str">
        <f>IF(Table1[[#This Row],[Competence2]]="Empty","","4-6")</f>
        <v>4-6</v>
      </c>
      <c r="AR470" s="22" t="s">
        <v>2073</v>
      </c>
      <c r="AS470" s="5" t="s">
        <v>208</v>
      </c>
      <c r="AT470" s="5" t="s">
        <v>1988</v>
      </c>
      <c r="AU470" s="5">
        <v>846</v>
      </c>
      <c r="AV470" s="5" t="s">
        <v>1003</v>
      </c>
      <c r="AW470" s="5"/>
      <c r="AX470" s="5" t="e">
        <f>VLOOKUP(Table1[[#This Row],[Name]],Table3[],1,FALSE)</f>
        <v>#N/A</v>
      </c>
      <c r="AY470" s="5"/>
    </row>
    <row r="471" spans="1:51" hidden="1" x14ac:dyDescent="0.2">
      <c r="A471" s="7" t="s">
        <v>208</v>
      </c>
      <c r="B471" s="1" t="s">
        <v>19</v>
      </c>
      <c r="C471" t="s">
        <v>19</v>
      </c>
      <c r="D471">
        <v>30</v>
      </c>
      <c r="E471">
        <v>34</v>
      </c>
      <c r="F471">
        <v>12</v>
      </c>
      <c r="G471">
        <v>6</v>
      </c>
      <c r="H471">
        <v>6</v>
      </c>
      <c r="I471">
        <v>5</v>
      </c>
      <c r="J471">
        <v>0</v>
      </c>
      <c r="K471" t="s">
        <v>1408</v>
      </c>
      <c r="L471" t="e">
        <f>VLOOKUP(Table1[[#This Row],[Competence1]],[1]!Table3[#Data],2,FALSE)</f>
        <v>#N/A</v>
      </c>
      <c r="M471" t="e">
        <f>VLOOKUP(Table1[[#This Row],[Competence1]],[1]!Table3[#Data],3,FALSE)</f>
        <v>#N/A</v>
      </c>
      <c r="N471" s="1" t="e">
        <f>VLOOKUP(Table1[[#This Row],[Competence1]],[1]!Table3[#Data],4,FALSE)</f>
        <v>#N/A</v>
      </c>
      <c r="O471" t="e">
        <f>VLOOKUP(Table1[[#This Row],[Competence1]],[1]!Table3[#Data],5,FALSE)</f>
        <v>#N/A</v>
      </c>
      <c r="P471" s="5" t="e">
        <f>VLOOKUP(Table1[[#This Row],[Competence1]],[1]!Table3[#Data],6,FALSE)</f>
        <v>#N/A</v>
      </c>
      <c r="Q471" t="s">
        <v>527</v>
      </c>
      <c r="R471" t="str">
        <f>VLOOKUP(Table1[[#This Row],[Competence2]],[1]!Table3[#Data],2,FALSE)</f>
        <v>Vol</v>
      </c>
      <c r="S471" t="str">
        <f>VLOOKUP(Table1[[#This Row],[Competence2]],[1]!Table3[#Data],3,FALSE)</f>
        <v>Physique</v>
      </c>
      <c r="T471">
        <f>VLOOKUP(Table1[[#This Row],[Competence2]],[1]!Table3[#Data],4,FALSE)</f>
        <v>4</v>
      </c>
      <c r="U471">
        <f>VLOOKUP(Table1[[#This Row],[Competence2]],[1]!Table3[#Data],5,FALSE)</f>
        <v>6</v>
      </c>
      <c r="V471" s="5" t="str">
        <f>VLOOKUP(Table1[[#This Row],[Competence2]],[1]!Table3[#Data],6,FALSE)</f>
        <v>Frappe l'ennemi d'un bec pointu ou d'une corne pour infliger des dégâts.</v>
      </c>
      <c r="W471" t="s">
        <v>782</v>
      </c>
      <c r="X471" s="3" t="s">
        <v>1336</v>
      </c>
      <c r="Y471" s="2">
        <v>1</v>
      </c>
      <c r="Z471" s="2">
        <v>1</v>
      </c>
      <c r="AA471" s="3" t="s">
        <v>1336</v>
      </c>
      <c r="AB471" s="2">
        <v>2</v>
      </c>
      <c r="AC471" s="2">
        <v>1</v>
      </c>
      <c r="AD471" s="3" t="s">
        <v>1336</v>
      </c>
      <c r="AE471" s="3" t="s">
        <v>1336</v>
      </c>
      <c r="AF471" s="2">
        <v>1</v>
      </c>
      <c r="AG471" s="2">
        <v>1</v>
      </c>
      <c r="AH471" s="2">
        <v>2</v>
      </c>
      <c r="AI471" s="2">
        <v>1</v>
      </c>
      <c r="AJ471" s="2">
        <v>1</v>
      </c>
      <c r="AK471" s="2">
        <v>1</v>
      </c>
      <c r="AL471" s="2">
        <v>1</v>
      </c>
      <c r="AM471" s="2">
        <v>1</v>
      </c>
      <c r="AN471" s="3">
        <v>1</v>
      </c>
      <c r="AO471" s="2">
        <v>1</v>
      </c>
      <c r="AP471" s="4" t="str">
        <f>IF(Table1[[#This Row],[Competence2]]="Empty","1-6","1-3")</f>
        <v>1-3</v>
      </c>
      <c r="AQ471" s="4" t="str">
        <f>IF(Table1[[#This Row],[Competence2]]="Empty","","4-6")</f>
        <v>4-6</v>
      </c>
      <c r="AR471" s="22" t="s">
        <v>2073</v>
      </c>
      <c r="AS471" s="5" t="s">
        <v>336</v>
      </c>
      <c r="AT471" s="5" t="s">
        <v>1989</v>
      </c>
      <c r="AU471" s="5">
        <v>847</v>
      </c>
      <c r="AV471" s="5" t="s">
        <v>1003</v>
      </c>
      <c r="AW471" s="5"/>
      <c r="AX471" s="5" t="e">
        <f>VLOOKUP(Table1[[#This Row],[Name]],Table3[],1,FALSE)</f>
        <v>#N/A</v>
      </c>
      <c r="AY471" s="5"/>
    </row>
    <row r="472" spans="1:51" hidden="1" x14ac:dyDescent="0.2">
      <c r="A472" s="7" t="s">
        <v>336</v>
      </c>
      <c r="B472" s="1" t="s">
        <v>33</v>
      </c>
      <c r="C472" t="s">
        <v>77</v>
      </c>
      <c r="D472">
        <v>24</v>
      </c>
      <c r="E472">
        <v>10</v>
      </c>
      <c r="F472">
        <v>3</v>
      </c>
      <c r="G472">
        <v>3</v>
      </c>
      <c r="H472">
        <v>5</v>
      </c>
      <c r="I472">
        <v>3</v>
      </c>
      <c r="J472">
        <v>1</v>
      </c>
      <c r="K472" t="s">
        <v>1379</v>
      </c>
      <c r="L472" t="e">
        <f>VLOOKUP(Table1[[#This Row],[Competence1]],[1]!Table3[#Data],2,FALSE)</f>
        <v>#N/A</v>
      </c>
      <c r="M472" t="e">
        <f>VLOOKUP(Table1[[#This Row],[Competence1]],[1]!Table3[#Data],3,FALSE)</f>
        <v>#N/A</v>
      </c>
      <c r="N472" s="1" t="e">
        <f>VLOOKUP(Table1[[#This Row],[Competence1]],[1]!Table3[#Data],4,FALSE)</f>
        <v>#N/A</v>
      </c>
      <c r="O472" t="e">
        <f>VLOOKUP(Table1[[#This Row],[Competence1]],[1]!Table3[#Data],5,FALSE)</f>
        <v>#N/A</v>
      </c>
      <c r="P472" s="5" t="e">
        <f>VLOOKUP(Table1[[#This Row],[Competence1]],[1]!Table3[#Data],6,FALSE)</f>
        <v>#N/A</v>
      </c>
      <c r="Q472" t="s">
        <v>1992</v>
      </c>
      <c r="R472" t="e">
        <f>VLOOKUP(Table1[[#This Row],[Competence2]],[1]!Table3[#Data],2,FALSE)</f>
        <v>#N/A</v>
      </c>
      <c r="S472" t="e">
        <f>VLOOKUP(Table1[[#This Row],[Competence2]],[1]!Table3[#Data],3,FALSE)</f>
        <v>#N/A</v>
      </c>
      <c r="T472" t="e">
        <f>VLOOKUP(Table1[[#This Row],[Competence2]],[1]!Table3[#Data],4,FALSE)</f>
        <v>#N/A</v>
      </c>
      <c r="U472" t="e">
        <f>VLOOKUP(Table1[[#This Row],[Competence2]],[1]!Table3[#Data],5,FALSE)</f>
        <v>#N/A</v>
      </c>
      <c r="V472" s="5" t="e">
        <f>VLOOKUP(Table1[[#This Row],[Competence2]],[1]!Table3[#Data],6,FALSE)</f>
        <v>#N/A</v>
      </c>
      <c r="W472" t="s">
        <v>910</v>
      </c>
      <c r="X472" s="3" t="s">
        <v>1336</v>
      </c>
      <c r="Y472" s="3" t="s">
        <v>1336</v>
      </c>
      <c r="Z472" s="3">
        <v>1</v>
      </c>
      <c r="AA472" s="2">
        <v>1</v>
      </c>
      <c r="AB472" s="3" t="s">
        <v>1336</v>
      </c>
      <c r="AC472" s="3" t="s">
        <v>1336</v>
      </c>
      <c r="AD472" s="2">
        <v>1</v>
      </c>
      <c r="AE472" s="3">
        <v>1</v>
      </c>
      <c r="AF472" s="3" t="s">
        <v>1336</v>
      </c>
      <c r="AG472" s="3">
        <v>1</v>
      </c>
      <c r="AH472" s="3" t="s">
        <v>1336</v>
      </c>
      <c r="AI472" s="3" t="s">
        <v>1336</v>
      </c>
      <c r="AJ472" s="3">
        <v>2</v>
      </c>
      <c r="AK472" s="3">
        <v>1</v>
      </c>
      <c r="AL472" s="2">
        <v>4</v>
      </c>
      <c r="AM472" s="2">
        <v>1</v>
      </c>
      <c r="AN472" s="2">
        <v>1</v>
      </c>
      <c r="AO472" s="3" t="s">
        <v>1336</v>
      </c>
      <c r="AP472" s="4" t="str">
        <f>IF(Table1[[#This Row],[Competence2]]="Empty","1-6","1-3")</f>
        <v>1-3</v>
      </c>
      <c r="AQ472" s="4" t="str">
        <f>IF(Table1[[#This Row],[Competence2]]="Empty","","4-6")</f>
        <v>4-6</v>
      </c>
      <c r="AR472" s="22" t="s">
        <v>2073</v>
      </c>
      <c r="AS472" s="5" t="s">
        <v>337</v>
      </c>
      <c r="AT472" s="5" t="s">
        <v>1990</v>
      </c>
      <c r="AU472" s="5">
        <v>848</v>
      </c>
      <c r="AV472" s="5" t="s">
        <v>1991</v>
      </c>
      <c r="AW472" s="5"/>
      <c r="AX472" s="5" t="e">
        <f>VLOOKUP(Table1[[#This Row],[Name]],Table3[],1,FALSE)</f>
        <v>#N/A</v>
      </c>
      <c r="AY472" s="5"/>
    </row>
    <row r="473" spans="1:51" hidden="1" x14ac:dyDescent="0.2">
      <c r="A473" s="7" t="s">
        <v>337</v>
      </c>
      <c r="B473" s="1" t="s">
        <v>33</v>
      </c>
      <c r="C473" t="s">
        <v>77</v>
      </c>
      <c r="D473">
        <v>37</v>
      </c>
      <c r="E473">
        <v>18</v>
      </c>
      <c r="F473">
        <v>9</v>
      </c>
      <c r="G473">
        <v>7</v>
      </c>
      <c r="H473">
        <v>11</v>
      </c>
      <c r="I473">
        <v>7</v>
      </c>
      <c r="J473">
        <v>0</v>
      </c>
      <c r="K473" t="s">
        <v>1383</v>
      </c>
      <c r="L473" t="str">
        <f>VLOOKUP(Table1[[#This Row],[Competence1]],[1]!Table3[#Data],2,FALSE)</f>
        <v>Electrik</v>
      </c>
      <c r="M473" t="str">
        <f>VLOOKUP(Table1[[#This Row],[Competence1]],[1]!Table3[#Data],3,FALSE)</f>
        <v>Physique</v>
      </c>
      <c r="N473" s="1">
        <f>VLOOKUP(Table1[[#This Row],[Competence1]],[1]!Table3[#Data],4,FALSE)</f>
        <v>7</v>
      </c>
      <c r="O473">
        <f>VLOOKUP(Table1[[#This Row],[Competence1]],[1]!Table3[#Data],5,FALSE)</f>
        <v>6</v>
      </c>
      <c r="P473" s="5" t="str">
        <f>VLOOKUP(Table1[[#This Row],[Competence1]],[1]!Table3[#Data],6,FALSE)</f>
        <v>Lance une charge électrique sur l'ennemi. Paralyse avec une precision de 2. La paralysie empeche d'attaquer sur 1-2.</v>
      </c>
      <c r="Q473" t="s">
        <v>1384</v>
      </c>
      <c r="R473" t="e">
        <f>VLOOKUP(Table1[[#This Row],[Competence2]],[1]!Table3[#Data],2,FALSE)</f>
        <v>#N/A</v>
      </c>
      <c r="S473" t="e">
        <f>VLOOKUP(Table1[[#This Row],[Competence2]],[1]!Table3[#Data],3,FALSE)</f>
        <v>#N/A</v>
      </c>
      <c r="T473" t="e">
        <f>VLOOKUP(Table1[[#This Row],[Competence2]],[1]!Table3[#Data],4,FALSE)</f>
        <v>#N/A</v>
      </c>
      <c r="U473" t="e">
        <f>VLOOKUP(Table1[[#This Row],[Competence2]],[1]!Table3[#Data],5,FALSE)</f>
        <v>#N/A</v>
      </c>
      <c r="V473" s="5" t="e">
        <f>VLOOKUP(Table1[[#This Row],[Competence2]],[1]!Table3[#Data],6,FALSE)</f>
        <v>#N/A</v>
      </c>
      <c r="W473" t="s">
        <v>911</v>
      </c>
      <c r="X473" s="3" t="s">
        <v>1336</v>
      </c>
      <c r="Y473" s="3" t="s">
        <v>1336</v>
      </c>
      <c r="Z473" s="2">
        <v>1</v>
      </c>
      <c r="AA473" s="2">
        <v>1</v>
      </c>
      <c r="AB473" s="3" t="s">
        <v>1336</v>
      </c>
      <c r="AC473" s="3" t="s">
        <v>1336</v>
      </c>
      <c r="AD473" s="2">
        <v>1</v>
      </c>
      <c r="AE473" s="2">
        <v>1</v>
      </c>
      <c r="AF473" s="3" t="s">
        <v>1336</v>
      </c>
      <c r="AG473" s="2">
        <v>1</v>
      </c>
      <c r="AH473" s="3" t="s">
        <v>1336</v>
      </c>
      <c r="AI473" s="3" t="s">
        <v>1336</v>
      </c>
      <c r="AJ473" s="2">
        <v>2</v>
      </c>
      <c r="AK473" s="2">
        <v>1</v>
      </c>
      <c r="AL473" s="2">
        <v>4</v>
      </c>
      <c r="AM473" s="2">
        <v>1</v>
      </c>
      <c r="AN473" s="2">
        <v>1</v>
      </c>
      <c r="AO473" s="3" t="s">
        <v>1336</v>
      </c>
      <c r="AP473" s="4" t="str">
        <f>IF(Table1[[#This Row],[Competence2]]="Empty","1-6","1-3")</f>
        <v>1-3</v>
      </c>
      <c r="AQ473" s="4" t="str">
        <f>IF(Table1[[#This Row],[Competence2]]="Empty","","4-6")</f>
        <v>4-6</v>
      </c>
      <c r="AR473" s="22" t="s">
        <v>2073</v>
      </c>
      <c r="AS473" s="5" t="s">
        <v>185</v>
      </c>
      <c r="AT473" s="5" t="s">
        <v>1993</v>
      </c>
      <c r="AU473" s="5">
        <v>849</v>
      </c>
      <c r="AV473" s="5" t="s">
        <v>1991</v>
      </c>
      <c r="AW473" s="5"/>
      <c r="AX473" s="5" t="e">
        <f>VLOOKUP(Table1[[#This Row],[Name]],Table3[],1,FALSE)</f>
        <v>#N/A</v>
      </c>
      <c r="AY473" s="5"/>
    </row>
    <row r="474" spans="1:51" hidden="1" x14ac:dyDescent="0.2">
      <c r="A474" s="7" t="s">
        <v>185</v>
      </c>
      <c r="B474" s="1" t="s">
        <v>15</v>
      </c>
      <c r="C474" t="s">
        <v>23</v>
      </c>
      <c r="D474">
        <v>25</v>
      </c>
      <c r="E474">
        <v>11</v>
      </c>
      <c r="F474">
        <v>6</v>
      </c>
      <c r="G474">
        <v>4</v>
      </c>
      <c r="H474">
        <v>5</v>
      </c>
      <c r="I474">
        <v>5</v>
      </c>
      <c r="J474">
        <v>3</v>
      </c>
      <c r="K474" t="s">
        <v>1422</v>
      </c>
      <c r="L474" t="str">
        <f>VLOOKUP(Table1[[#This Row],[Competence1]],[1]!Table3[#Data],2,FALSE)</f>
        <v>Feu</v>
      </c>
      <c r="M474" t="str">
        <f>VLOOKUP(Table1[[#This Row],[Competence1]],[1]!Table3[#Data],3,FALSE)</f>
        <v>Special</v>
      </c>
      <c r="N474" s="1">
        <f>VLOOKUP(Table1[[#This Row],[Competence1]],[1]!Table3[#Data],4,FALSE)</f>
        <v>4</v>
      </c>
      <c r="O474">
        <f>VLOOKUP(Table1[[#This Row],[Competence1]],[1]!Table3[#Data],5,FALSE)</f>
        <v>6</v>
      </c>
      <c r="P474" s="5" t="str">
        <f>VLOOKUP(Table1[[#This Row],[Competence1]],[1]!Table3[#Data],6,FALSE)</f>
        <v>L'ennemi est attaqué par une faible flamme. Brûle l'ennemi avec une precision de 1 qui réduit son attaque de moitié et fait perdre 3 PV par tour.</v>
      </c>
      <c r="Q474" t="s">
        <v>1359</v>
      </c>
      <c r="R474" t="e">
        <f>VLOOKUP(Table1[[#This Row],[Competence2]],[1]!Table3[#Data],2,FALSE)</f>
        <v>#N/A</v>
      </c>
      <c r="S474" t="e">
        <f>VLOOKUP(Table1[[#This Row],[Competence2]],[1]!Table3[#Data],3,FALSE)</f>
        <v>#N/A</v>
      </c>
      <c r="T474" t="e">
        <f>VLOOKUP(Table1[[#This Row],[Competence2]],[1]!Table3[#Data],4,FALSE)</f>
        <v>#N/A</v>
      </c>
      <c r="U474" t="e">
        <f>VLOOKUP(Table1[[#This Row],[Competence2]],[1]!Table3[#Data],5,FALSE)</f>
        <v>#N/A</v>
      </c>
      <c r="V474" s="5" t="e">
        <f>VLOOKUP(Table1[[#This Row],[Competence2]],[1]!Table3[#Data],6,FALSE)</f>
        <v>#N/A</v>
      </c>
      <c r="W474" t="s">
        <v>760</v>
      </c>
      <c r="X474" s="3" t="s">
        <v>1336</v>
      </c>
      <c r="Y474" s="3" t="s">
        <v>1336</v>
      </c>
      <c r="Z474" s="2">
        <v>1</v>
      </c>
      <c r="AA474" s="2">
        <v>2</v>
      </c>
      <c r="AB474" s="2">
        <v>1</v>
      </c>
      <c r="AC474" s="3" t="s">
        <v>1336</v>
      </c>
      <c r="AD474" s="2">
        <v>1</v>
      </c>
      <c r="AE474" s="3" t="s">
        <v>1336</v>
      </c>
      <c r="AF474" s="3" t="s">
        <v>1336</v>
      </c>
      <c r="AG474" s="2">
        <v>1</v>
      </c>
      <c r="AH474" s="3" t="s">
        <v>1337</v>
      </c>
      <c r="AI474" s="2">
        <v>1</v>
      </c>
      <c r="AJ474" s="2">
        <v>1</v>
      </c>
      <c r="AK474" s="3">
        <v>4</v>
      </c>
      <c r="AL474" s="2">
        <v>1</v>
      </c>
      <c r="AM474" s="2">
        <v>1</v>
      </c>
      <c r="AN474" s="3">
        <v>1</v>
      </c>
      <c r="AO474" s="2">
        <v>2</v>
      </c>
      <c r="AP474" s="4" t="str">
        <f>IF(Table1[[#This Row],[Competence2]]="Empty","1-6","1-3")</f>
        <v>1-3</v>
      </c>
      <c r="AQ474" s="4" t="str">
        <f>IF(Table1[[#This Row],[Competence2]]="Empty","","4-6")</f>
        <v>4-6</v>
      </c>
      <c r="AR474" s="22" t="s">
        <v>2073</v>
      </c>
      <c r="AS474" s="5" t="s">
        <v>186</v>
      </c>
      <c r="AT474" s="5" t="s">
        <v>1994</v>
      </c>
      <c r="AU474" s="5">
        <v>850</v>
      </c>
      <c r="AV474" s="5" t="s">
        <v>1040</v>
      </c>
      <c r="AW474" s="5"/>
      <c r="AX474" s="5" t="e">
        <f>VLOOKUP(Table1[[#This Row],[Name]],Table3[],1,FALSE)</f>
        <v>#N/A</v>
      </c>
      <c r="AY474" s="5"/>
    </row>
    <row r="475" spans="1:51" hidden="1" x14ac:dyDescent="0.2">
      <c r="A475" s="7" t="s">
        <v>186</v>
      </c>
      <c r="B475" s="1" t="s">
        <v>15</v>
      </c>
      <c r="C475" t="s">
        <v>23</v>
      </c>
      <c r="D475">
        <v>50</v>
      </c>
      <c r="E475">
        <v>16</v>
      </c>
      <c r="F475">
        <v>11</v>
      </c>
      <c r="G475">
        <v>6</v>
      </c>
      <c r="H475">
        <v>9</v>
      </c>
      <c r="I475">
        <v>9</v>
      </c>
      <c r="J475">
        <v>1</v>
      </c>
      <c r="K475" t="s">
        <v>1357</v>
      </c>
      <c r="L475" t="str">
        <f>VLOOKUP(Table1[[#This Row],[Competence1]],[1]!Table3[#Data],2,FALSE)</f>
        <v>Feu</v>
      </c>
      <c r="M475" t="str">
        <f>VLOOKUP(Table1[[#This Row],[Competence1]],[1]!Table3[#Data],3,FALSE)</f>
        <v>Special</v>
      </c>
      <c r="N475" s="1">
        <f>VLOOKUP(Table1[[#This Row],[Competence1]],[1]!Table3[#Data],4,FALSE)</f>
        <v>10</v>
      </c>
      <c r="O475">
        <f>VLOOKUP(Table1[[#This Row],[Competence1]],[1]!Table3[#Data],5,FALSE)</f>
        <v>3</v>
      </c>
      <c r="P475" s="5" t="str">
        <f>VLOOKUP(Table1[[#This Row],[Competence1]],[1]!Table3[#Data],6,FALSE)</f>
        <v>Brûle l'ennemi avec une precision de 6 qui réduit son attaque de moitié et fait perdre 3 PV par tour.</v>
      </c>
      <c r="Q475" t="s">
        <v>1422</v>
      </c>
      <c r="R475" t="str">
        <f>VLOOKUP(Table1[[#This Row],[Competence2]],[1]!Table3[#Data],2,FALSE)</f>
        <v>Feu</v>
      </c>
      <c r="S475" t="str">
        <f>VLOOKUP(Table1[[#This Row],[Competence2]],[1]!Table3[#Data],3,FALSE)</f>
        <v>Special</v>
      </c>
      <c r="T475">
        <f>VLOOKUP(Table1[[#This Row],[Competence2]],[1]!Table3[#Data],4,FALSE)</f>
        <v>4</v>
      </c>
      <c r="U475">
        <f>VLOOKUP(Table1[[#This Row],[Competence2]],[1]!Table3[#Data],5,FALSE)</f>
        <v>6</v>
      </c>
      <c r="V475" s="5" t="str">
        <f>VLOOKUP(Table1[[#This Row],[Competence2]],[1]!Table3[#Data],6,FALSE)</f>
        <v>L'ennemi est attaqué par une faible flamme. Brûle l'ennemi avec une precision de 1 qui réduit son attaque de moitié et fait perdre 3 PV par tour.</v>
      </c>
      <c r="W475" t="s">
        <v>761</v>
      </c>
      <c r="X475" s="3" t="s">
        <v>1336</v>
      </c>
      <c r="Y475" s="3" t="s">
        <v>1336</v>
      </c>
      <c r="Z475" s="2">
        <v>1</v>
      </c>
      <c r="AA475" s="2">
        <v>2</v>
      </c>
      <c r="AB475" s="2">
        <v>1</v>
      </c>
      <c r="AC475" s="3" t="s">
        <v>1336</v>
      </c>
      <c r="AD475" s="3">
        <v>1</v>
      </c>
      <c r="AE475" s="3" t="s">
        <v>1336</v>
      </c>
      <c r="AF475" s="3" t="s">
        <v>1336</v>
      </c>
      <c r="AG475" s="2">
        <v>1</v>
      </c>
      <c r="AH475" s="3" t="s">
        <v>1337</v>
      </c>
      <c r="AI475" s="2">
        <v>1</v>
      </c>
      <c r="AJ475" s="3">
        <v>1</v>
      </c>
      <c r="AK475" s="2">
        <v>4</v>
      </c>
      <c r="AL475" s="2">
        <v>1</v>
      </c>
      <c r="AM475" s="2">
        <v>1</v>
      </c>
      <c r="AN475" s="2">
        <v>1</v>
      </c>
      <c r="AO475" s="2">
        <v>2</v>
      </c>
      <c r="AP475" s="4" t="str">
        <f>IF(Table1[[#This Row],[Competence2]]="Empty","1-6","1-3")</f>
        <v>1-3</v>
      </c>
      <c r="AQ475" s="4" t="str">
        <f>IF(Table1[[#This Row],[Competence2]]="Empty","","4-6")</f>
        <v>4-6</v>
      </c>
      <c r="AR475" s="22" t="s">
        <v>2073</v>
      </c>
      <c r="AS475" s="5" t="s">
        <v>377</v>
      </c>
      <c r="AT475" s="5" t="s">
        <v>1995</v>
      </c>
      <c r="AU475" s="5">
        <v>851</v>
      </c>
      <c r="AV475" s="5" t="s">
        <v>1040</v>
      </c>
      <c r="AW475" s="5"/>
      <c r="AX475" s="5" t="e">
        <f>VLOOKUP(Table1[[#This Row],[Name]],Table3[],1,FALSE)</f>
        <v>#N/A</v>
      </c>
      <c r="AY475" s="5"/>
    </row>
    <row r="476" spans="1:51" hidden="1" x14ac:dyDescent="0.2">
      <c r="A476" s="7" t="s">
        <v>377</v>
      </c>
      <c r="B476" s="1" t="s">
        <v>119</v>
      </c>
      <c r="C476" t="s">
        <v>119</v>
      </c>
      <c r="D476">
        <v>25</v>
      </c>
      <c r="E476">
        <v>8</v>
      </c>
      <c r="F476">
        <v>6</v>
      </c>
      <c r="G476">
        <v>6</v>
      </c>
      <c r="H476">
        <v>5</v>
      </c>
      <c r="I476">
        <v>5</v>
      </c>
      <c r="J476">
        <v>3</v>
      </c>
      <c r="K476" t="s">
        <v>1346</v>
      </c>
      <c r="L476" t="str">
        <f>VLOOKUP(Table1[[#This Row],[Competence1]],[1]!Table3[#Data],2,FALSE)</f>
        <v>Normal</v>
      </c>
      <c r="M476" t="str">
        <f>VLOOKUP(Table1[[#This Row],[Competence1]],[1]!Table3[#Data],3,FALSE)</f>
        <v>Statut</v>
      </c>
      <c r="N476" s="1">
        <f>VLOOKUP(Table1[[#This Row],[Competence1]],[1]!Table3[#Data],4,FALSE)</f>
        <v>0</v>
      </c>
      <c r="O476">
        <f>VLOOKUP(Table1[[#This Row],[Competence1]],[1]!Table3[#Data],5,FALSE)</f>
        <v>6</v>
      </c>
      <c r="P476" s="5" t="str">
        <f>VLOOKUP(Table1[[#This Row],[Competence1]],[1]!Table3[#Data],6,FALSE)</f>
        <v>Le lanceur fait les gros yeux à l'ennemi pour l'intimider et baisser sa Défense de 1 niveau.</v>
      </c>
      <c r="Q476" t="s">
        <v>1381</v>
      </c>
      <c r="R476" t="str">
        <f>VLOOKUP(Table1[[#This Row],[Competence2]],[1]!Table3[#Data],2,FALSE)</f>
        <v>Combat</v>
      </c>
      <c r="S476" t="str">
        <f>VLOOKUP(Table1[[#This Row],[Competence2]],[1]!Table3[#Data],3,FALSE)</f>
        <v>Physique</v>
      </c>
      <c r="T476">
        <f>VLOOKUP(Table1[[#This Row],[Competence2]],[1]!Table3[#Data],4,FALSE)</f>
        <v>4</v>
      </c>
      <c r="U476">
        <f>VLOOKUP(Table1[[#This Row],[Competence2]],[1]!Table3[#Data],5,FALSE)</f>
        <v>6</v>
      </c>
      <c r="V476" s="5" t="str">
        <f>VLOOKUP(Table1[[#This Row],[Competence2]],[1]!Table3[#Data],6,FALSE)</f>
        <v>Porte un coup de poing à l'ennemi qui baisse la Défense de 1 niveau.</v>
      </c>
      <c r="W476" t="s">
        <v>951</v>
      </c>
      <c r="X476" s="2">
        <v>1</v>
      </c>
      <c r="Y476" s="2">
        <v>1</v>
      </c>
      <c r="Z476" s="2">
        <v>1</v>
      </c>
      <c r="AA476" s="2">
        <v>1</v>
      </c>
      <c r="AB476" s="2">
        <v>1</v>
      </c>
      <c r="AC476" s="2">
        <v>2</v>
      </c>
      <c r="AD476" s="2">
        <v>1</v>
      </c>
      <c r="AE476" s="2">
        <v>1</v>
      </c>
      <c r="AF476" s="3" t="s">
        <v>1336</v>
      </c>
      <c r="AG476" s="2">
        <v>1</v>
      </c>
      <c r="AH476" s="2">
        <v>1</v>
      </c>
      <c r="AI476" s="3">
        <v>1</v>
      </c>
      <c r="AJ476" s="2">
        <v>2</v>
      </c>
      <c r="AK476" s="3" t="s">
        <v>1336</v>
      </c>
      <c r="AL476" s="2">
        <v>1</v>
      </c>
      <c r="AM476" s="2">
        <v>1</v>
      </c>
      <c r="AN476" s="3" t="s">
        <v>1336</v>
      </c>
      <c r="AO476" s="2">
        <v>2</v>
      </c>
      <c r="AP476" s="4" t="str">
        <f>IF(Table1[[#This Row],[Competence2]]="Empty","1-6","1-3")</f>
        <v>1-3</v>
      </c>
      <c r="AQ476" s="4" t="str">
        <f>IF(Table1[[#This Row],[Competence2]]="Empty","","4-6")</f>
        <v>4-6</v>
      </c>
      <c r="AR476" s="22" t="s">
        <v>2073</v>
      </c>
      <c r="AS476" t="s">
        <v>378</v>
      </c>
      <c r="AT476" s="5" t="s">
        <v>1996</v>
      </c>
      <c r="AU476" s="5">
        <v>852</v>
      </c>
      <c r="AV476" s="5" t="s">
        <v>1031</v>
      </c>
      <c r="AW476" s="5"/>
      <c r="AX476" s="5" t="e">
        <f>VLOOKUP(Table1[[#This Row],[Name]],Table3[],1,FALSE)</f>
        <v>#N/A</v>
      </c>
      <c r="AY476" s="5"/>
    </row>
    <row r="477" spans="1:51" hidden="1" x14ac:dyDescent="0.2">
      <c r="A477" s="7" t="s">
        <v>378</v>
      </c>
      <c r="B477" s="1" t="s">
        <v>119</v>
      </c>
      <c r="C477" t="s">
        <v>119</v>
      </c>
      <c r="D477">
        <v>40</v>
      </c>
      <c r="E477">
        <v>10</v>
      </c>
      <c r="F477">
        <v>11</v>
      </c>
      <c r="G477">
        <v>9</v>
      </c>
      <c r="H477">
        <v>7</v>
      </c>
      <c r="I477">
        <v>8</v>
      </c>
      <c r="J477">
        <v>0</v>
      </c>
      <c r="K477" t="s">
        <v>1098</v>
      </c>
      <c r="L477" t="str">
        <f>VLOOKUP(Table1[[#This Row],[Competence1]],[1]!Table3[#Data],2,FALSE)</f>
        <v>Combat</v>
      </c>
      <c r="M477" t="str">
        <f>VLOOKUP(Table1[[#This Row],[Competence1]],[1]!Table3[#Data],3,FALSE)</f>
        <v>Statut</v>
      </c>
      <c r="N477" s="1">
        <f>VLOOKUP(Table1[[#This Row],[Competence1]],[1]!Table3[#Data],4,FALSE)</f>
        <v>0</v>
      </c>
      <c r="O477">
        <f>VLOOKUP(Table1[[#This Row],[Competence1]],[1]!Table3[#Data],5,FALSE)</f>
        <v>6</v>
      </c>
      <c r="P477" s="5" t="str">
        <f>VLOOKUP(Table1[[#This Row],[Competence1]],[1]!Table3[#Data],6,FALSE)</f>
        <v>Le lanceur empêche l'adversaire de fuir. Chaque tour, baisse la Défense et la Défense Spéciale de la cible de 1 niveau</v>
      </c>
      <c r="Q477" t="s">
        <v>572</v>
      </c>
      <c r="R477" t="e">
        <f>VLOOKUP(Table1[[#This Row],[Competence2]],[1]!Table3[#Data],2,FALSE)</f>
        <v>#N/A</v>
      </c>
      <c r="S477" t="e">
        <f>VLOOKUP(Table1[[#This Row],[Competence2]],[1]!Table3[#Data],3,FALSE)</f>
        <v>#N/A</v>
      </c>
      <c r="T477" t="e">
        <f>VLOOKUP(Table1[[#This Row],[Competence2]],[1]!Table3[#Data],4,FALSE)</f>
        <v>#N/A</v>
      </c>
      <c r="U477" t="e">
        <f>VLOOKUP(Table1[[#This Row],[Competence2]],[1]!Table3[#Data],5,FALSE)</f>
        <v>#N/A</v>
      </c>
      <c r="V477" s="5" t="e">
        <f>VLOOKUP(Table1[[#This Row],[Competence2]],[1]!Table3[#Data],6,FALSE)</f>
        <v>#N/A</v>
      </c>
      <c r="W477" t="s">
        <v>952</v>
      </c>
      <c r="X477" s="2">
        <v>1</v>
      </c>
      <c r="Y477" s="3">
        <v>1</v>
      </c>
      <c r="Z477" s="2">
        <v>1</v>
      </c>
      <c r="AA477" s="2">
        <v>1</v>
      </c>
      <c r="AB477" s="2">
        <v>1</v>
      </c>
      <c r="AC477" s="2">
        <v>2</v>
      </c>
      <c r="AD477" s="2">
        <v>1</v>
      </c>
      <c r="AE477" s="2">
        <v>1</v>
      </c>
      <c r="AF477" s="3" t="s">
        <v>1336</v>
      </c>
      <c r="AG477" s="2">
        <v>1</v>
      </c>
      <c r="AH477" s="2">
        <v>1</v>
      </c>
      <c r="AI477" s="2">
        <v>1</v>
      </c>
      <c r="AJ477" s="2">
        <v>2</v>
      </c>
      <c r="AK477" s="3" t="s">
        <v>1336</v>
      </c>
      <c r="AL477" s="2">
        <v>1</v>
      </c>
      <c r="AM477" s="2">
        <v>1</v>
      </c>
      <c r="AN477" s="3" t="s">
        <v>1336</v>
      </c>
      <c r="AO477" s="2">
        <v>2</v>
      </c>
      <c r="AP477" s="4" t="str">
        <f>IF(Table1[[#This Row],[Competence2]]="Empty","1-6","1-3")</f>
        <v>1-3</v>
      </c>
      <c r="AQ477" s="4" t="str">
        <f>IF(Table1[[#This Row],[Competence2]]="Empty","","4-6")</f>
        <v>4-6</v>
      </c>
      <c r="AR477" s="22" t="s">
        <v>2073</v>
      </c>
      <c r="AS477" s="5" t="s">
        <v>361</v>
      </c>
      <c r="AT477" s="5" t="s">
        <v>1997</v>
      </c>
      <c r="AU477" s="5">
        <v>853</v>
      </c>
      <c r="AV477" s="5" t="s">
        <v>1031</v>
      </c>
      <c r="AW477" s="5"/>
      <c r="AX477" s="5" t="e">
        <f>VLOOKUP(Table1[[#This Row],[Name]],Table3[],1,FALSE)</f>
        <v>#N/A</v>
      </c>
      <c r="AY477" s="5"/>
    </row>
    <row r="478" spans="1:51" hidden="1" x14ac:dyDescent="0.2">
      <c r="A478" s="7" t="s">
        <v>361</v>
      </c>
      <c r="B478" s="1" t="s">
        <v>105</v>
      </c>
      <c r="C478" t="s">
        <v>105</v>
      </c>
      <c r="D478">
        <v>20</v>
      </c>
      <c r="E478">
        <v>12</v>
      </c>
      <c r="F478">
        <v>4</v>
      </c>
      <c r="G478">
        <v>4</v>
      </c>
      <c r="H478">
        <v>7</v>
      </c>
      <c r="I478">
        <v>5</v>
      </c>
      <c r="J478">
        <v>2</v>
      </c>
      <c r="K478" t="s">
        <v>1372</v>
      </c>
      <c r="L478" t="str">
        <f>VLOOKUP(Table1[[#This Row],[Competence1]],[1]!Table3[#Data],2,FALSE)</f>
        <v>Spectre</v>
      </c>
      <c r="M478" t="str">
        <f>VLOOKUP(Table1[[#This Row],[Competence1]],[1]!Table3[#Data],3,FALSE)</f>
        <v>Physique</v>
      </c>
      <c r="N478" s="1">
        <f>VLOOKUP(Table1[[#This Row],[Competence1]],[1]!Table3[#Data],4,FALSE)</f>
        <v>3</v>
      </c>
      <c r="O478">
        <f>VLOOKUP(Table1[[#This Row],[Competence1]],[1]!Table3[#Data],5,FALSE)</f>
        <v>6</v>
      </c>
      <c r="P478" s="5" t="str">
        <f>VLOOKUP(Table1[[#This Row],[Competence1]],[1]!Table3[#Data],6,FALSE)</f>
        <v>Le lanceur attaque l'ennemi en poussant un cri terrifiant. Apeure avec une precision de 2 empechant l'adversaire d'attaquer ce tour.</v>
      </c>
      <c r="Q478" t="s">
        <v>493</v>
      </c>
      <c r="R478" t="str">
        <f>VLOOKUP(Table1[[#This Row],[Competence2]],[1]!Table3[#Data],2,FALSE)</f>
        <v>Eau</v>
      </c>
      <c r="S478" t="str">
        <f>VLOOKUP(Table1[[#This Row],[Competence2]],[1]!Table3[#Data],3,FALSE)</f>
        <v>Statut</v>
      </c>
      <c r="T478">
        <f>VLOOKUP(Table1[[#This Row],[Competence2]],[1]!Table3[#Data],4,FALSE)</f>
        <v>0</v>
      </c>
      <c r="U478">
        <f>VLOOKUP(Table1[[#This Row],[Competence2]],[1]!Table3[#Data],5,FALSE)</f>
        <v>0</v>
      </c>
      <c r="V478" s="5" t="str">
        <f>VLOOKUP(Table1[[#This Row],[Competence2]],[1]!Table3[#Data],6,FALSE)</f>
        <v>Le lanceur se recroqueville dans sa carapace, ce qui augmente sa Défense de 1 niveau.</v>
      </c>
      <c r="W478" t="s">
        <v>935</v>
      </c>
      <c r="X478" s="2">
        <v>1</v>
      </c>
      <c r="Y478" s="3">
        <v>0</v>
      </c>
      <c r="Z478" s="2">
        <v>1</v>
      </c>
      <c r="AA478" s="2">
        <v>1</v>
      </c>
      <c r="AB478" s="2">
        <v>1</v>
      </c>
      <c r="AC478" s="2">
        <v>1</v>
      </c>
      <c r="AD478" s="2">
        <v>1</v>
      </c>
      <c r="AE478" s="2">
        <v>1</v>
      </c>
      <c r="AF478" s="3" t="s">
        <v>1336</v>
      </c>
      <c r="AG478" s="2">
        <v>0</v>
      </c>
      <c r="AH478" s="2">
        <v>1</v>
      </c>
      <c r="AI478" s="3" t="s">
        <v>1336</v>
      </c>
      <c r="AJ478" s="2">
        <v>1</v>
      </c>
      <c r="AK478" s="2">
        <v>1</v>
      </c>
      <c r="AL478" s="2">
        <v>1</v>
      </c>
      <c r="AM478" s="2">
        <v>2</v>
      </c>
      <c r="AN478" s="3">
        <v>2</v>
      </c>
      <c r="AO478" s="2">
        <v>1</v>
      </c>
      <c r="AP478" s="4" t="str">
        <f>IF(Table1[[#This Row],[Competence2]]="Empty","1-6","1-3")</f>
        <v>1-3</v>
      </c>
      <c r="AQ478" s="4" t="str">
        <f>IF(Table1[[#This Row],[Competence2]]="Empty","","4-6")</f>
        <v>4-6</v>
      </c>
      <c r="AR478" s="22" t="s">
        <v>2073</v>
      </c>
      <c r="AS478" t="s">
        <v>362</v>
      </c>
      <c r="AT478" s="5" t="s">
        <v>1998</v>
      </c>
      <c r="AU478" s="5">
        <v>854</v>
      </c>
      <c r="AV478" s="5" t="s">
        <v>1036</v>
      </c>
      <c r="AW478" s="5"/>
      <c r="AX478" s="5" t="e">
        <f>VLOOKUP(Table1[[#This Row],[Name]],Table3[],1,FALSE)</f>
        <v>#N/A</v>
      </c>
      <c r="AY478" s="5"/>
    </row>
    <row r="479" spans="1:51" hidden="1" x14ac:dyDescent="0.2">
      <c r="A479" s="7" t="s">
        <v>362</v>
      </c>
      <c r="B479" s="1" t="s">
        <v>105</v>
      </c>
      <c r="C479" t="s">
        <v>105</v>
      </c>
      <c r="D479">
        <v>30</v>
      </c>
      <c r="E479">
        <v>17</v>
      </c>
      <c r="F479">
        <v>6</v>
      </c>
      <c r="G479">
        <v>6</v>
      </c>
      <c r="H479">
        <v>13</v>
      </c>
      <c r="I479">
        <v>11</v>
      </c>
      <c r="J479">
        <v>1</v>
      </c>
      <c r="K479" t="s">
        <v>1418</v>
      </c>
      <c r="L479" t="e">
        <f>VLOOKUP(Table1[[#This Row],[Competence1]],[1]!Table3[#Data],2,FALSE)</f>
        <v>#N/A</v>
      </c>
      <c r="M479" t="e">
        <f>VLOOKUP(Table1[[#This Row],[Competence1]],[1]!Table3[#Data],3,FALSE)</f>
        <v>#N/A</v>
      </c>
      <c r="N479" s="1" t="e">
        <f>VLOOKUP(Table1[[#This Row],[Competence1]],[1]!Table3[#Data],4,FALSE)</f>
        <v>#N/A</v>
      </c>
      <c r="O479" t="e">
        <f>VLOOKUP(Table1[[#This Row],[Competence1]],[1]!Table3[#Data],5,FALSE)</f>
        <v>#N/A</v>
      </c>
      <c r="P479" s="5" t="e">
        <f>VLOOKUP(Table1[[#This Row],[Competence1]],[1]!Table3[#Data],6,FALSE)</f>
        <v>#N/A</v>
      </c>
      <c r="Q479" t="s">
        <v>581</v>
      </c>
      <c r="R479" t="e">
        <f>VLOOKUP(Table1[[#This Row],[Competence2]],[1]!Table3[#Data],2,FALSE)</f>
        <v>#N/A</v>
      </c>
      <c r="S479" t="e">
        <f>VLOOKUP(Table1[[#This Row],[Competence2]],[1]!Table3[#Data],3,FALSE)</f>
        <v>#N/A</v>
      </c>
      <c r="T479" t="e">
        <f>VLOOKUP(Table1[[#This Row],[Competence2]],[1]!Table3[#Data],4,FALSE)</f>
        <v>#N/A</v>
      </c>
      <c r="U479" t="e">
        <f>VLOOKUP(Table1[[#This Row],[Competence2]],[1]!Table3[#Data],5,FALSE)</f>
        <v>#N/A</v>
      </c>
      <c r="V479" s="5" t="e">
        <f>VLOOKUP(Table1[[#This Row],[Competence2]],[1]!Table3[#Data],6,FALSE)</f>
        <v>#N/A</v>
      </c>
      <c r="W479" t="s">
        <v>936</v>
      </c>
      <c r="X479" s="2">
        <v>1</v>
      </c>
      <c r="Y479" s="2">
        <v>0</v>
      </c>
      <c r="Z479" s="2">
        <v>1</v>
      </c>
      <c r="AA479" s="3">
        <v>1</v>
      </c>
      <c r="AB479" s="3">
        <v>1</v>
      </c>
      <c r="AC479" s="2">
        <v>1</v>
      </c>
      <c r="AD479" s="3">
        <v>1</v>
      </c>
      <c r="AE479" s="2">
        <v>1</v>
      </c>
      <c r="AF479" s="3" t="s">
        <v>1336</v>
      </c>
      <c r="AG479" s="2">
        <v>0</v>
      </c>
      <c r="AH479" s="3">
        <v>1</v>
      </c>
      <c r="AI479" s="3" t="s">
        <v>1336</v>
      </c>
      <c r="AJ479" s="2">
        <v>1</v>
      </c>
      <c r="AK479" s="3">
        <v>1</v>
      </c>
      <c r="AL479" s="2">
        <v>1</v>
      </c>
      <c r="AM479" s="2">
        <v>2</v>
      </c>
      <c r="AN479" s="3">
        <v>2</v>
      </c>
      <c r="AO479" s="2">
        <v>1</v>
      </c>
      <c r="AP479" s="4" t="str">
        <f>IF(Table1[[#This Row],[Competence2]]="Empty","1-6","1-3")</f>
        <v>1-3</v>
      </c>
      <c r="AQ479" s="4" t="str">
        <f>IF(Table1[[#This Row],[Competence2]]="Empty","","4-6")</f>
        <v>4-6</v>
      </c>
      <c r="AR479" s="22" t="s">
        <v>2073</v>
      </c>
      <c r="AS479" s="5" t="s">
        <v>268</v>
      </c>
      <c r="AT479" s="5" t="s">
        <v>1999</v>
      </c>
      <c r="AU479" s="5">
        <v>855</v>
      </c>
      <c r="AV479" s="5" t="s">
        <v>1036</v>
      </c>
      <c r="AW479" s="5"/>
      <c r="AX479" s="5" t="e">
        <f>VLOOKUP(Table1[[#This Row],[Name]],Table3[],1,FALSE)</f>
        <v>#N/A</v>
      </c>
      <c r="AY479" s="5"/>
    </row>
    <row r="480" spans="1:51" hidden="1" x14ac:dyDescent="0.2">
      <c r="A480" s="7" t="s">
        <v>268</v>
      </c>
      <c r="B480" s="1" t="s">
        <v>25</v>
      </c>
      <c r="C480" t="s">
        <v>25</v>
      </c>
      <c r="D480">
        <v>21</v>
      </c>
      <c r="E480">
        <v>9</v>
      </c>
      <c r="F480">
        <v>3</v>
      </c>
      <c r="G480">
        <v>4</v>
      </c>
      <c r="H480">
        <v>5</v>
      </c>
      <c r="I480">
        <v>5</v>
      </c>
      <c r="J480">
        <v>0</v>
      </c>
      <c r="K480" t="s">
        <v>513</v>
      </c>
      <c r="L480" t="str">
        <f>VLOOKUP(Table1[[#This Row],[Competence1]],[1]!Table3[#Data],2,FALSE)</f>
        <v>Psy</v>
      </c>
      <c r="M480" t="str">
        <f>VLOOKUP(Table1[[#This Row],[Competence1]],[1]!Table3[#Data],3,FALSE)</f>
        <v>Special</v>
      </c>
      <c r="N480" s="1">
        <f>VLOOKUP(Table1[[#This Row],[Competence1]],[1]!Table3[#Data],4,FALSE)</f>
        <v>5</v>
      </c>
      <c r="O480">
        <f>VLOOKUP(Table1[[#This Row],[Competence1]],[1]!Table3[#Data],5,FALSE)</f>
        <v>6</v>
      </c>
      <c r="P480" s="5" t="str">
        <f>VLOOKUP(Table1[[#This Row],[Competence1]],[1]!Table3[#Data],6,FALSE)</f>
        <v>Une faible vague télékinétique frappe l'ennemi et le rendre confus avec une Precision de 1 pendant 3 tours. La confusion est active avec une Precision de 2 et pokemon s'attaque lui-meme.</v>
      </c>
      <c r="Q480" t="s">
        <v>580</v>
      </c>
      <c r="R480" t="str">
        <f>VLOOKUP(Table1[[#This Row],[Competence2]],[1]!Table3[#Data],2,FALSE)</f>
        <v>Normal</v>
      </c>
      <c r="S480" t="str">
        <f>VLOOKUP(Table1[[#This Row],[Competence2]],[1]!Table3[#Data],3,FALSE)</f>
        <v>Statut</v>
      </c>
      <c r="T480">
        <f>VLOOKUP(Table1[[#This Row],[Competence2]],[1]!Table3[#Data],4,FALSE)</f>
        <v>0</v>
      </c>
      <c r="U480">
        <f>VLOOKUP(Table1[[#This Row],[Competence2]],[1]!Table3[#Data],5,FALSE)</f>
        <v>0</v>
      </c>
      <c r="V480" s="5" t="str">
        <f>VLOOKUP(Table1[[#This Row],[Competence2]],[1]!Table3[#Data],6,FALSE)</f>
        <v>L'ennemi se lie d'amitié avec le lanceur et perd sa combativité, diminuant son Attaque de 1 niveau</v>
      </c>
      <c r="W480" t="s">
        <v>842</v>
      </c>
      <c r="X480" s="3">
        <v>1</v>
      </c>
      <c r="Y480" s="3" t="s">
        <v>1336</v>
      </c>
      <c r="Z480" s="2">
        <v>1</v>
      </c>
      <c r="AA480" s="3">
        <v>1</v>
      </c>
      <c r="AB480" s="3">
        <v>1</v>
      </c>
      <c r="AC480" s="2">
        <v>1</v>
      </c>
      <c r="AD480" s="3">
        <v>1</v>
      </c>
      <c r="AE480" s="2">
        <v>1</v>
      </c>
      <c r="AF480" s="3">
        <v>2</v>
      </c>
      <c r="AG480" s="2">
        <v>1</v>
      </c>
      <c r="AH480" s="2">
        <v>1</v>
      </c>
      <c r="AI480" s="2">
        <v>1</v>
      </c>
      <c r="AJ480" s="3" t="s">
        <v>1336</v>
      </c>
      <c r="AK480" s="2">
        <v>1</v>
      </c>
      <c r="AL480" s="2">
        <v>1</v>
      </c>
      <c r="AM480" s="2">
        <v>2</v>
      </c>
      <c r="AN480" s="2">
        <v>2</v>
      </c>
      <c r="AO480" s="3">
        <v>1</v>
      </c>
      <c r="AP480" s="4" t="str">
        <f>IF(Table1[[#This Row],[Competence2]]="Empty","1-6","1-3")</f>
        <v>1-3</v>
      </c>
      <c r="AQ480" s="4" t="str">
        <f>IF(Table1[[#This Row],[Competence2]]="Empty","","4-6")</f>
        <v>4-6</v>
      </c>
      <c r="AR480" s="22" t="s">
        <v>2073</v>
      </c>
      <c r="AS480" t="s">
        <v>269</v>
      </c>
      <c r="AT480" s="5" t="s">
        <v>2000</v>
      </c>
      <c r="AU480" s="5">
        <v>856</v>
      </c>
      <c r="AV480" s="5" t="s">
        <v>1024</v>
      </c>
      <c r="AW480" s="5"/>
      <c r="AX480" s="5" t="e">
        <f>VLOOKUP(Table1[[#This Row],[Name]],Table3[],1,FALSE)</f>
        <v>#N/A</v>
      </c>
      <c r="AY480" s="5"/>
    </row>
    <row r="481" spans="1:51" hidden="1" x14ac:dyDescent="0.2">
      <c r="A481" s="7" t="s">
        <v>269</v>
      </c>
      <c r="B481" s="1" t="s">
        <v>25</v>
      </c>
      <c r="C481" t="s">
        <v>25</v>
      </c>
      <c r="D481">
        <v>28</v>
      </c>
      <c r="E481">
        <v>12</v>
      </c>
      <c r="F481">
        <v>4</v>
      </c>
      <c r="G481">
        <v>6</v>
      </c>
      <c r="H481">
        <v>8</v>
      </c>
      <c r="I481">
        <v>7</v>
      </c>
      <c r="J481">
        <v>0</v>
      </c>
      <c r="K481" t="s">
        <v>1122</v>
      </c>
      <c r="L481" t="str">
        <f>VLOOKUP(Table1[[#This Row],[Competence1]],[1]!Table3[#Data],2,FALSE)</f>
        <v>Tenebres</v>
      </c>
      <c r="M481" t="str">
        <f>VLOOKUP(Table1[[#This Row],[Competence1]],[1]!Table3[#Data],3,FALSE)</f>
        <v>Physique</v>
      </c>
      <c r="N481" s="1">
        <f>VLOOKUP(Table1[[#This Row],[Competence1]],[1]!Table3[#Data],4,FALSE)</f>
        <v>6</v>
      </c>
      <c r="O481">
        <f>VLOOKUP(Table1[[#This Row],[Competence1]],[1]!Table3[#Data],5,FALSE)</f>
        <v>6</v>
      </c>
      <c r="P481" s="5" t="str">
        <f>VLOOKUP(Table1[[#This Row],[Competence1]],[1]!Table3[#Data],6,FALSE)</f>
        <v>Centrifugifle inflige des dégâts, sans effets secondaires.</v>
      </c>
      <c r="Q481" t="s">
        <v>513</v>
      </c>
      <c r="R481" t="str">
        <f>VLOOKUP(Table1[[#This Row],[Competence2]],[1]!Table3[#Data],2,FALSE)</f>
        <v>Psy</v>
      </c>
      <c r="S481" t="str">
        <f>VLOOKUP(Table1[[#This Row],[Competence2]],[1]!Table3[#Data],3,FALSE)</f>
        <v>Special</v>
      </c>
      <c r="T481">
        <f>VLOOKUP(Table1[[#This Row],[Competence2]],[1]!Table3[#Data],4,FALSE)</f>
        <v>5</v>
      </c>
      <c r="U481">
        <f>VLOOKUP(Table1[[#This Row],[Competence2]],[1]!Table3[#Data],5,FALSE)</f>
        <v>6</v>
      </c>
      <c r="V481" s="5" t="str">
        <f>VLOOKUP(Table1[[#This Row],[Competence2]],[1]!Table3[#Data],6,FALSE)</f>
        <v>Une faible vague télékinétique frappe l'ennemi et le rendre confus avec une Precision de 1 pendant 3 tours. La confusion est active avec une Precision de 2 et pokemon s'attaque lui-meme.</v>
      </c>
      <c r="W481" t="s">
        <v>843</v>
      </c>
      <c r="X481" s="2">
        <v>1</v>
      </c>
      <c r="Y481" s="3" t="s">
        <v>1336</v>
      </c>
      <c r="Z481" s="2">
        <v>1</v>
      </c>
      <c r="AA481" s="2">
        <v>1</v>
      </c>
      <c r="AB481" s="2">
        <v>1</v>
      </c>
      <c r="AC481" s="2">
        <v>1</v>
      </c>
      <c r="AD481" s="2">
        <v>1</v>
      </c>
      <c r="AE481" s="3">
        <v>1</v>
      </c>
      <c r="AF481" s="2">
        <v>2</v>
      </c>
      <c r="AG481" s="2">
        <v>1</v>
      </c>
      <c r="AH481" s="3">
        <v>1</v>
      </c>
      <c r="AI481" s="2">
        <v>1</v>
      </c>
      <c r="AJ481" s="3" t="s">
        <v>1336</v>
      </c>
      <c r="AK481" s="2">
        <v>1</v>
      </c>
      <c r="AL481" s="3">
        <v>1</v>
      </c>
      <c r="AM481" s="2">
        <v>2</v>
      </c>
      <c r="AN481" s="2">
        <v>2</v>
      </c>
      <c r="AO481" s="2">
        <v>1</v>
      </c>
      <c r="AP481" s="4" t="str">
        <f>IF(Table1[[#This Row],[Competence2]]="Empty","1-6","1-3")</f>
        <v>1-3</v>
      </c>
      <c r="AQ481" s="4" t="str">
        <f>IF(Table1[[#This Row],[Competence2]]="Empty","","4-6")</f>
        <v>4-6</v>
      </c>
      <c r="AR481" s="22" t="s">
        <v>2073</v>
      </c>
      <c r="AS481" t="s">
        <v>270</v>
      </c>
      <c r="AT481" s="5" t="s">
        <v>2001</v>
      </c>
      <c r="AU481" s="5">
        <v>857</v>
      </c>
      <c r="AV481" s="5" t="s">
        <v>1024</v>
      </c>
      <c r="AW481" s="5"/>
      <c r="AX481" s="5" t="e">
        <f>VLOOKUP(Table1[[#This Row],[Name]],Table3[],1,FALSE)</f>
        <v>#N/A</v>
      </c>
      <c r="AY481" s="5"/>
    </row>
    <row r="482" spans="1:51" hidden="1" x14ac:dyDescent="0.2">
      <c r="A482" s="7" t="s">
        <v>270</v>
      </c>
      <c r="B482" s="1" t="s">
        <v>146</v>
      </c>
      <c r="C482" t="s">
        <v>25</v>
      </c>
      <c r="D482">
        <v>28</v>
      </c>
      <c r="E482">
        <v>7</v>
      </c>
      <c r="F482">
        <v>9</v>
      </c>
      <c r="G482">
        <v>9</v>
      </c>
      <c r="H482">
        <v>13</v>
      </c>
      <c r="I482">
        <v>10</v>
      </c>
      <c r="J482">
        <v>0</v>
      </c>
      <c r="K482" t="s">
        <v>555</v>
      </c>
      <c r="L482" t="str">
        <f>VLOOKUP(Table1[[#This Row],[Competence1]],[1]!Table3[#Data],2,FALSE)</f>
        <v>Psy</v>
      </c>
      <c r="M482" t="str">
        <f>VLOOKUP(Table1[[#This Row],[Competence1]],[1]!Table3[#Data],3,FALSE)</f>
        <v>Physique</v>
      </c>
      <c r="N482" s="1">
        <f>VLOOKUP(Table1[[#This Row],[Competence1]],[1]!Table3[#Data],4,FALSE)</f>
        <v>7</v>
      </c>
      <c r="O482">
        <f>VLOOKUP(Table1[[#This Row],[Competence1]],[1]!Table3[#Data],5,FALSE)</f>
        <v>6</v>
      </c>
      <c r="P482" s="5" t="str">
        <f>VLOOKUP(Table1[[#This Row],[Competence1]],[1]!Table3[#Data],6,FALSE)</f>
        <v>Coupe Psycho inflige des dommages et fait un coup critique qui multiplie les degats par 2 avec une Precision de 2.</v>
      </c>
      <c r="Q482" t="s">
        <v>1122</v>
      </c>
      <c r="R482" t="str">
        <f>VLOOKUP(Table1[[#This Row],[Competence2]],[1]!Table3[#Data],2,FALSE)</f>
        <v>Tenebres</v>
      </c>
      <c r="S482" t="str">
        <f>VLOOKUP(Table1[[#This Row],[Competence2]],[1]!Table3[#Data],3,FALSE)</f>
        <v>Physique</v>
      </c>
      <c r="T482">
        <f>VLOOKUP(Table1[[#This Row],[Competence2]],[1]!Table3[#Data],4,FALSE)</f>
        <v>6</v>
      </c>
      <c r="U482">
        <f>VLOOKUP(Table1[[#This Row],[Competence2]],[1]!Table3[#Data],5,FALSE)</f>
        <v>6</v>
      </c>
      <c r="V482" s="5" t="str">
        <f>VLOOKUP(Table1[[#This Row],[Competence2]],[1]!Table3[#Data],6,FALSE)</f>
        <v>Centrifugifle inflige des dégâts, sans effets secondaires.</v>
      </c>
      <c r="W482" t="s">
        <v>844</v>
      </c>
      <c r="X482" s="2">
        <v>2</v>
      </c>
      <c r="Y482" s="3" t="s">
        <v>1337</v>
      </c>
      <c r="Z482" s="2">
        <v>0</v>
      </c>
      <c r="AA482" s="2">
        <v>1</v>
      </c>
      <c r="AB482" s="2">
        <v>1</v>
      </c>
      <c r="AC482" s="2">
        <v>1</v>
      </c>
      <c r="AD482" s="2">
        <v>1</v>
      </c>
      <c r="AE482" s="3">
        <v>1</v>
      </c>
      <c r="AF482" s="3">
        <v>1</v>
      </c>
      <c r="AG482" s="2">
        <v>1</v>
      </c>
      <c r="AH482" s="3">
        <v>1</v>
      </c>
      <c r="AI482" s="2">
        <v>2</v>
      </c>
      <c r="AJ482" s="3" t="s">
        <v>1336</v>
      </c>
      <c r="AK482" s="3">
        <v>1</v>
      </c>
      <c r="AL482" s="3">
        <v>1</v>
      </c>
      <c r="AM482" s="2">
        <v>2</v>
      </c>
      <c r="AN482" s="3">
        <v>1</v>
      </c>
      <c r="AO482" s="2">
        <v>1</v>
      </c>
      <c r="AP482" s="4" t="str">
        <f>IF(Table1[[#This Row],[Competence2]]="Empty","1-6","1-3")</f>
        <v>1-3</v>
      </c>
      <c r="AQ482" s="4" t="str">
        <f>IF(Table1[[#This Row],[Competence2]]="Empty","","4-6")</f>
        <v>4-6</v>
      </c>
      <c r="AR482" s="22" t="s">
        <v>2073</v>
      </c>
      <c r="AS482" s="5"/>
      <c r="AT482" s="5" t="s">
        <v>2002</v>
      </c>
      <c r="AU482" s="5">
        <v>858</v>
      </c>
      <c r="AV482" s="5" t="s">
        <v>1550</v>
      </c>
      <c r="AW482" s="5"/>
      <c r="AX482" s="5" t="e">
        <f>VLOOKUP(Table1[[#This Row],[Name]],Table3[],1,FALSE)</f>
        <v>#N/A</v>
      </c>
      <c r="AY482" s="5"/>
    </row>
    <row r="483" spans="1:51" hidden="1" x14ac:dyDescent="0.2">
      <c r="A483" s="7" t="s">
        <v>265</v>
      </c>
      <c r="B483" s="1" t="s">
        <v>146</v>
      </c>
      <c r="C483" t="s">
        <v>48</v>
      </c>
      <c r="D483">
        <v>22</v>
      </c>
      <c r="E483">
        <v>12</v>
      </c>
      <c r="F483">
        <v>4</v>
      </c>
      <c r="G483">
        <v>3</v>
      </c>
      <c r="H483">
        <v>5</v>
      </c>
      <c r="I483">
        <v>4</v>
      </c>
      <c r="J483">
        <v>5</v>
      </c>
      <c r="K483" t="s">
        <v>552</v>
      </c>
      <c r="L483" t="e">
        <f>VLOOKUP(Table1[[#This Row],[Competence1]],[1]!Table3[#Data],2,FALSE)</f>
        <v>#N/A</v>
      </c>
      <c r="M483" t="e">
        <f>VLOOKUP(Table1[[#This Row],[Competence1]],[1]!Table3[#Data],3,FALSE)</f>
        <v>#N/A</v>
      </c>
      <c r="N483" s="1" t="e">
        <f>VLOOKUP(Table1[[#This Row],[Competence1]],[1]!Table3[#Data],4,FALSE)</f>
        <v>#N/A</v>
      </c>
      <c r="O483" t="e">
        <f>VLOOKUP(Table1[[#This Row],[Competence1]],[1]!Table3[#Data],5,FALSE)</f>
        <v>#N/A</v>
      </c>
      <c r="P483" s="5" t="e">
        <f>VLOOKUP(Table1[[#This Row],[Competence1]],[1]!Table3[#Data],6,FALSE)</f>
        <v>#N/A</v>
      </c>
      <c r="Q483" t="s">
        <v>531</v>
      </c>
      <c r="R483" t="str">
        <f>VLOOKUP(Table1[[#This Row],[Competence2]],[1]!Table3[#Data],2,FALSE)</f>
        <v>Normal</v>
      </c>
      <c r="S483" t="str">
        <f>VLOOKUP(Table1[[#This Row],[Competence2]],[1]!Table3[#Data],3,FALSE)</f>
        <v>Physique</v>
      </c>
      <c r="T483">
        <f>VLOOKUP(Table1[[#This Row],[Competence2]],[1]!Table3[#Data],4,FALSE)</f>
        <v>4</v>
      </c>
      <c r="U483">
        <f>VLOOKUP(Table1[[#This Row],[Competence2]],[1]!Table3[#Data],5,FALSE)</f>
        <v>6</v>
      </c>
      <c r="V483" s="5" t="str">
        <f>VLOOKUP(Table1[[#This Row],[Competence2]],[1]!Table3[#Data],6,FALSE)</f>
        <v>Ne s'utilise qu'au premier tour. Bluff frappe en premier, inflige des dommages au Pokémon adverse et Apeure avec une precision de 2 empechant l'adversaire d'attaquer ce tour.</v>
      </c>
      <c r="W483" t="s">
        <v>839</v>
      </c>
      <c r="X483" s="2">
        <v>2</v>
      </c>
      <c r="Y483" s="2">
        <v>1</v>
      </c>
      <c r="Z483" s="2">
        <v>0</v>
      </c>
      <c r="AA483" s="2">
        <v>1</v>
      </c>
      <c r="AB483" s="2">
        <v>1</v>
      </c>
      <c r="AC483" s="2">
        <v>2</v>
      </c>
      <c r="AD483" s="3">
        <v>1</v>
      </c>
      <c r="AE483" s="3">
        <v>1</v>
      </c>
      <c r="AF483" s="2">
        <v>1</v>
      </c>
      <c r="AG483" s="3">
        <v>1</v>
      </c>
      <c r="AH483" s="2">
        <v>1</v>
      </c>
      <c r="AI483" s="3">
        <v>2</v>
      </c>
      <c r="AJ483" s="2">
        <v>0</v>
      </c>
      <c r="AK483" s="2">
        <v>1</v>
      </c>
      <c r="AL483" s="2">
        <v>1</v>
      </c>
      <c r="AM483" s="3" t="s">
        <v>1336</v>
      </c>
      <c r="AN483" s="3" t="s">
        <v>1337</v>
      </c>
      <c r="AO483" s="3">
        <v>1</v>
      </c>
      <c r="AP483" s="4" t="str">
        <f>IF(Table1[[#This Row],[Competence2]]="Empty","1-6","1-3")</f>
        <v>1-3</v>
      </c>
      <c r="AQ483" s="4" t="str">
        <f>IF(Table1[[#This Row],[Competence2]]="Empty","","4-6")</f>
        <v>4-6</v>
      </c>
      <c r="AR483" s="22" t="s">
        <v>2073</v>
      </c>
      <c r="AS483" s="5" t="s">
        <v>266</v>
      </c>
      <c r="AT483" s="5" t="s">
        <v>2003</v>
      </c>
      <c r="AU483" s="5">
        <v>859</v>
      </c>
      <c r="AV483" s="5" t="s">
        <v>2004</v>
      </c>
      <c r="AW483" s="5"/>
      <c r="AX483" s="5" t="e">
        <f>VLOOKUP(Table1[[#This Row],[Name]],Table3[],1,FALSE)</f>
        <v>#N/A</v>
      </c>
      <c r="AY483" s="5"/>
    </row>
    <row r="484" spans="1:51" hidden="1" x14ac:dyDescent="0.2">
      <c r="A484" s="7" t="s">
        <v>266</v>
      </c>
      <c r="B484" s="1" t="s">
        <v>146</v>
      </c>
      <c r="C484" t="s">
        <v>48</v>
      </c>
      <c r="D484">
        <v>32</v>
      </c>
      <c r="E484">
        <v>17</v>
      </c>
      <c r="F484">
        <v>6</v>
      </c>
      <c r="G484">
        <v>4</v>
      </c>
      <c r="H484">
        <v>7</v>
      </c>
      <c r="I484">
        <v>5</v>
      </c>
      <c r="J484">
        <v>2</v>
      </c>
      <c r="K484" t="s">
        <v>1121</v>
      </c>
      <c r="L484" t="e">
        <f>VLOOKUP(Table1[[#This Row],[Competence1]],[1]!Table3[#Data],2,FALSE)</f>
        <v>#N/A</v>
      </c>
      <c r="M484" t="e">
        <f>VLOOKUP(Table1[[#This Row],[Competence1]],[1]!Table3[#Data],3,FALSE)</f>
        <v>#N/A</v>
      </c>
      <c r="N484" s="1" t="e">
        <f>VLOOKUP(Table1[[#This Row],[Competence1]],[1]!Table3[#Data],4,FALSE)</f>
        <v>#N/A</v>
      </c>
      <c r="O484" t="e">
        <f>VLOOKUP(Table1[[#This Row],[Competence1]],[1]!Table3[#Data],5,FALSE)</f>
        <v>#N/A</v>
      </c>
      <c r="P484" s="5" t="e">
        <f>VLOOKUP(Table1[[#This Row],[Competence1]],[1]!Table3[#Data],6,FALSE)</f>
        <v>#N/A</v>
      </c>
      <c r="Q484" t="s">
        <v>1115</v>
      </c>
      <c r="R484" t="str">
        <f>VLOOKUP(Table1[[#This Row],[Competence2]],[1]!Table3[#Data],2,FALSE)</f>
        <v>Tenebres</v>
      </c>
      <c r="S484" t="str">
        <f>VLOOKUP(Table1[[#This Row],[Competence2]],[1]!Table3[#Data],3,FALSE)</f>
        <v>Physique</v>
      </c>
      <c r="T484">
        <f>VLOOKUP(Table1[[#This Row],[Competence2]],[1]!Table3[#Data],4,FALSE)</f>
        <v>6</v>
      </c>
      <c r="U484">
        <f>VLOOKUP(Table1[[#This Row],[Competence2]],[1]!Table3[#Data],5,FALSE)</f>
        <v>6</v>
      </c>
      <c r="V484" s="5" t="str">
        <f>VLOOKUP(Table1[[#This Row],[Competence2]],[1]!Table3[#Data],6,FALSE)</f>
        <v>Morsure inflige des dégâts et apeure avec une precision de 2 empechant l'adversaire d'attaquer ce tour.</v>
      </c>
      <c r="W484" t="s">
        <v>840</v>
      </c>
      <c r="X484" s="3">
        <v>2</v>
      </c>
      <c r="Y484" s="2">
        <v>1</v>
      </c>
      <c r="Z484" s="2">
        <v>0</v>
      </c>
      <c r="AA484" s="3">
        <v>1</v>
      </c>
      <c r="AB484" s="3">
        <v>1</v>
      </c>
      <c r="AC484" s="2">
        <v>2</v>
      </c>
      <c r="AD484" s="2">
        <v>1</v>
      </c>
      <c r="AE484" s="3">
        <v>1</v>
      </c>
      <c r="AF484" s="3">
        <v>1</v>
      </c>
      <c r="AG484" s="3">
        <v>1</v>
      </c>
      <c r="AH484" s="3">
        <v>1</v>
      </c>
      <c r="AI484" s="2">
        <v>2</v>
      </c>
      <c r="AJ484" s="3">
        <v>0</v>
      </c>
      <c r="AK484" s="3">
        <v>1</v>
      </c>
      <c r="AL484" s="2">
        <v>1</v>
      </c>
      <c r="AM484" s="3" t="s">
        <v>1336</v>
      </c>
      <c r="AN484" s="3" t="s">
        <v>1337</v>
      </c>
      <c r="AO484" s="3">
        <v>1</v>
      </c>
      <c r="AP484" s="4" t="str">
        <f>IF(Table1[[#This Row],[Competence2]]="Empty","1-6","1-3")</f>
        <v>1-3</v>
      </c>
      <c r="AQ484" s="4" t="str">
        <f>IF(Table1[[#This Row],[Competence2]]="Empty","","4-6")</f>
        <v>4-6</v>
      </c>
      <c r="AR484" s="22" t="s">
        <v>2073</v>
      </c>
      <c r="AS484" s="5" t="s">
        <v>267</v>
      </c>
      <c r="AT484" s="5" t="s">
        <v>2005</v>
      </c>
      <c r="AU484" s="5">
        <v>860</v>
      </c>
      <c r="AV484" s="5" t="s">
        <v>2004</v>
      </c>
      <c r="AW484" s="5"/>
      <c r="AX484" s="5" t="e">
        <f>VLOOKUP(Table1[[#This Row],[Name]],Table3[],1,FALSE)</f>
        <v>#N/A</v>
      </c>
      <c r="AY484" s="5"/>
    </row>
    <row r="485" spans="1:51" hidden="1" x14ac:dyDescent="0.2">
      <c r="A485" s="7" t="s">
        <v>267</v>
      </c>
      <c r="B485" s="1" t="s">
        <v>146</v>
      </c>
      <c r="C485" t="s">
        <v>48</v>
      </c>
      <c r="D485">
        <v>47</v>
      </c>
      <c r="E485">
        <v>15</v>
      </c>
      <c r="F485">
        <v>12</v>
      </c>
      <c r="G485">
        <v>6</v>
      </c>
      <c r="H485">
        <v>9</v>
      </c>
      <c r="I485">
        <v>7</v>
      </c>
      <c r="J485">
        <v>0</v>
      </c>
      <c r="K485" t="s">
        <v>1380</v>
      </c>
      <c r="L485" t="e">
        <f>VLOOKUP(Table1[[#This Row],[Competence1]],[1]!Table3[#Data],2,FALSE)</f>
        <v>#N/A</v>
      </c>
      <c r="M485" t="e">
        <f>VLOOKUP(Table1[[#This Row],[Competence1]],[1]!Table3[#Data],3,FALSE)</f>
        <v>#N/A</v>
      </c>
      <c r="N485" s="1" t="e">
        <f>VLOOKUP(Table1[[#This Row],[Competence1]],[1]!Table3[#Data],4,FALSE)</f>
        <v>#N/A</v>
      </c>
      <c r="O485" t="e">
        <f>VLOOKUP(Table1[[#This Row],[Competence1]],[1]!Table3[#Data],5,FALSE)</f>
        <v>#N/A</v>
      </c>
      <c r="P485" s="5" t="e">
        <f>VLOOKUP(Table1[[#This Row],[Competence1]],[1]!Table3[#Data],6,FALSE)</f>
        <v>#N/A</v>
      </c>
      <c r="Q485" t="s">
        <v>1121</v>
      </c>
      <c r="R485" t="e">
        <f>VLOOKUP(Table1[[#This Row],[Competence2]],[1]!Table3[#Data],2,FALSE)</f>
        <v>#N/A</v>
      </c>
      <c r="S485" t="e">
        <f>VLOOKUP(Table1[[#This Row],[Competence2]],[1]!Table3[#Data],3,FALSE)</f>
        <v>#N/A</v>
      </c>
      <c r="T485" t="e">
        <f>VLOOKUP(Table1[[#This Row],[Competence2]],[1]!Table3[#Data],4,FALSE)</f>
        <v>#N/A</v>
      </c>
      <c r="U485" t="e">
        <f>VLOOKUP(Table1[[#This Row],[Competence2]],[1]!Table3[#Data],5,FALSE)</f>
        <v>#N/A</v>
      </c>
      <c r="V485" s="5" t="e">
        <f>VLOOKUP(Table1[[#This Row],[Competence2]],[1]!Table3[#Data],6,FALSE)</f>
        <v>#N/A</v>
      </c>
      <c r="W485" t="s">
        <v>841</v>
      </c>
      <c r="X485" s="2">
        <v>2</v>
      </c>
      <c r="Y485" s="2">
        <v>1</v>
      </c>
      <c r="Z485" s="2">
        <v>0</v>
      </c>
      <c r="AA485" s="3">
        <v>1</v>
      </c>
      <c r="AB485" s="3">
        <v>1</v>
      </c>
      <c r="AC485" s="2">
        <v>2</v>
      </c>
      <c r="AD485" s="2">
        <v>1</v>
      </c>
      <c r="AE485" s="2">
        <v>1</v>
      </c>
      <c r="AF485" s="2">
        <v>1</v>
      </c>
      <c r="AG485" s="2">
        <v>1</v>
      </c>
      <c r="AH485" s="3">
        <v>1</v>
      </c>
      <c r="AI485" s="2">
        <v>2</v>
      </c>
      <c r="AJ485" s="3">
        <v>0</v>
      </c>
      <c r="AK485" s="2">
        <v>1</v>
      </c>
      <c r="AL485" s="3">
        <v>1</v>
      </c>
      <c r="AM485" s="3" t="s">
        <v>1336</v>
      </c>
      <c r="AN485" s="3" t="s">
        <v>1337</v>
      </c>
      <c r="AO485" s="2">
        <v>1</v>
      </c>
      <c r="AP485" s="4" t="str">
        <f>IF(Table1[[#This Row],[Competence2]]="Empty","1-6","1-3")</f>
        <v>1-3</v>
      </c>
      <c r="AQ485" s="4" t="str">
        <f>IF(Table1[[#This Row],[Competence2]]="Empty","","4-6")</f>
        <v>4-6</v>
      </c>
      <c r="AR485" s="22" t="s">
        <v>2073</v>
      </c>
      <c r="AS485" s="5"/>
      <c r="AT485" s="5" t="s">
        <v>2006</v>
      </c>
      <c r="AU485" s="5">
        <v>861</v>
      </c>
      <c r="AV485" s="5" t="s">
        <v>2004</v>
      </c>
      <c r="AW485" s="5"/>
      <c r="AX485" s="5" t="e">
        <f>VLOOKUP(Table1[[#This Row],[Name]],Table3[],1,FALSE)</f>
        <v>#N/A</v>
      </c>
      <c r="AY485" s="5"/>
    </row>
    <row r="486" spans="1:51" hidden="1" x14ac:dyDescent="0.2">
      <c r="A486" s="7" t="s">
        <v>52</v>
      </c>
      <c r="B486" s="1" t="s">
        <v>36</v>
      </c>
      <c r="C486" t="s">
        <v>48</v>
      </c>
      <c r="D486">
        <v>46</v>
      </c>
      <c r="E486">
        <v>23</v>
      </c>
      <c r="F486">
        <v>9</v>
      </c>
      <c r="G486">
        <v>10</v>
      </c>
      <c r="H486">
        <v>6</v>
      </c>
      <c r="I486">
        <v>8</v>
      </c>
      <c r="J486">
        <v>0</v>
      </c>
      <c r="K486" t="s">
        <v>1366</v>
      </c>
      <c r="L486" t="e">
        <f>VLOOKUP(Table1[[#This Row],[Competence1]],[1]!Table3[#Data],2,FALSE)</f>
        <v>#N/A</v>
      </c>
      <c r="M486" t="e">
        <f>VLOOKUP(Table1[[#This Row],[Competence1]],[1]!Table3[#Data],3,FALSE)</f>
        <v>#N/A</v>
      </c>
      <c r="N486" s="1" t="e">
        <f>VLOOKUP(Table1[[#This Row],[Competence1]],[1]!Table3[#Data],4,FALSE)</f>
        <v>#N/A</v>
      </c>
      <c r="O486" t="e">
        <f>VLOOKUP(Table1[[#This Row],[Competence1]],[1]!Table3[#Data],5,FALSE)</f>
        <v>#N/A</v>
      </c>
      <c r="P486" s="5" t="e">
        <f>VLOOKUP(Table1[[#This Row],[Competence1]],[1]!Table3[#Data],6,FALSE)</f>
        <v>#N/A</v>
      </c>
      <c r="Q486" t="s">
        <v>593</v>
      </c>
      <c r="R486" t="e">
        <f>VLOOKUP(Table1[[#This Row],[Competence2]],[1]!Table3[#Data],2,FALSE)</f>
        <v>#N/A</v>
      </c>
      <c r="S486" t="e">
        <f>VLOOKUP(Table1[[#This Row],[Competence2]],[1]!Table3[#Data],3,FALSE)</f>
        <v>#N/A</v>
      </c>
      <c r="T486" t="e">
        <f>VLOOKUP(Table1[[#This Row],[Competence2]],[1]!Table3[#Data],4,FALSE)</f>
        <v>#N/A</v>
      </c>
      <c r="U486" t="e">
        <f>VLOOKUP(Table1[[#This Row],[Competence2]],[1]!Table3[#Data],5,FALSE)</f>
        <v>#N/A</v>
      </c>
      <c r="V486" s="5" t="e">
        <f>VLOOKUP(Table1[[#This Row],[Competence2]],[1]!Table3[#Data],6,FALSE)</f>
        <v>#N/A</v>
      </c>
      <c r="W486" t="s">
        <v>634</v>
      </c>
      <c r="X486" s="3">
        <v>1</v>
      </c>
      <c r="Y486" s="2">
        <v>4</v>
      </c>
      <c r="Z486" s="2">
        <v>1</v>
      </c>
      <c r="AA486" s="2">
        <v>1</v>
      </c>
      <c r="AB486" s="3">
        <v>1</v>
      </c>
      <c r="AC486" s="2">
        <v>2</v>
      </c>
      <c r="AD486" s="2">
        <v>1</v>
      </c>
      <c r="AE486" s="2">
        <v>1</v>
      </c>
      <c r="AF486" s="3">
        <v>2</v>
      </c>
      <c r="AG486" s="2">
        <v>1</v>
      </c>
      <c r="AH486" s="2">
        <v>1</v>
      </c>
      <c r="AI486" s="2">
        <v>1</v>
      </c>
      <c r="AJ486" s="2">
        <v>0</v>
      </c>
      <c r="AK486" s="3">
        <v>1</v>
      </c>
      <c r="AL486" s="2">
        <v>1</v>
      </c>
      <c r="AM486" s="3">
        <v>0</v>
      </c>
      <c r="AN486" s="3" t="s">
        <v>1336</v>
      </c>
      <c r="AO486" s="3">
        <v>1</v>
      </c>
      <c r="AP486" s="4" t="str">
        <f>IF(Table1[[#This Row],[Competence2]]="Empty","1-6","1-3")</f>
        <v>1-3</v>
      </c>
      <c r="AQ486" s="4" t="str">
        <f>IF(Table1[[#This Row],[Competence2]]="Empty","","4-6")</f>
        <v>4-6</v>
      </c>
      <c r="AR486" s="22" t="s">
        <v>2073</v>
      </c>
      <c r="AS486" s="5"/>
      <c r="AT486" s="5" t="s">
        <v>2007</v>
      </c>
      <c r="AU486" s="5">
        <v>862</v>
      </c>
      <c r="AV486" s="5" t="s">
        <v>1674</v>
      </c>
      <c r="AW486" s="5"/>
      <c r="AX486" s="5" t="e">
        <f>VLOOKUP(Table1[[#This Row],[Name]],Table3[],1,FALSE)</f>
        <v>#N/A</v>
      </c>
      <c r="AY486" s="5"/>
    </row>
    <row r="487" spans="1:51" x14ac:dyDescent="0.2">
      <c r="A487" s="7" t="s">
        <v>210</v>
      </c>
      <c r="B487" s="1" t="s">
        <v>41</v>
      </c>
      <c r="C487" t="s">
        <v>41</v>
      </c>
      <c r="D487">
        <v>35</v>
      </c>
      <c r="E487">
        <v>12</v>
      </c>
      <c r="F487">
        <v>11</v>
      </c>
      <c r="G487">
        <v>10</v>
      </c>
      <c r="H487">
        <v>5</v>
      </c>
      <c r="I487">
        <v>6</v>
      </c>
      <c r="J487">
        <v>0</v>
      </c>
      <c r="K487" t="s">
        <v>1623</v>
      </c>
      <c r="L487" t="str">
        <f>VLOOKUP(Table1[[#This Row],[Competence1]],[1]!Table3[#Data],2,FALSE)</f>
        <v>Acier</v>
      </c>
      <c r="M487" t="str">
        <f>VLOOKUP(Table1[[#This Row],[Competence1]],[1]!Table3[#Data],3,FALSE)</f>
        <v>Physique</v>
      </c>
      <c r="N487" s="1">
        <f>VLOOKUP(Table1[[#This Row],[Competence1]],[1]!Table3[#Data],4,FALSE)</f>
        <v>8</v>
      </c>
      <c r="O487">
        <f>VLOOKUP(Table1[[#This Row],[Competence1]],[1]!Table3[#Data],5,FALSE)</f>
        <v>6</v>
      </c>
      <c r="P487" s="5" t="str">
        <f>VLOOKUP(Table1[[#This Row],[Competence1]],[1]!Table3[#Data],6,FALSE)</f>
        <v>Tête de Fer inflige des dégâts et apeure avec une precision de 2 empechant l'adversaire d'attaquer ce tour.</v>
      </c>
      <c r="Q487" t="s">
        <v>431</v>
      </c>
      <c r="R487" t="str">
        <f>VLOOKUP(Table1[[#This Row],[Competence2]],[1]!Table3[#Data],2,FALSE)</f>
        <v>Acier</v>
      </c>
      <c r="S487" t="str">
        <f>VLOOKUP(Table1[[#This Row],[Competence2]],[1]!Table3[#Data],3,FALSE)</f>
        <v>Physique</v>
      </c>
      <c r="T487">
        <f>VLOOKUP(Table1[[#This Row],[Competence2]],[1]!Table3[#Data],4,FALSE)</f>
        <v>0</v>
      </c>
      <c r="U487">
        <f>VLOOKUP(Table1[[#This Row],[Competence2]],[1]!Table3[#Data],5,FALSE)</f>
        <v>6</v>
      </c>
      <c r="V487" s="5" t="str">
        <f>VLOOKUP(Table1[[#This Row],[Competence2]],[1]!Table3[#Data],6,FALSE)</f>
        <v>Inflige a l'adversaire 1.5x les degats subis par le pokemon ce meme tour.</v>
      </c>
      <c r="W487" t="s">
        <v>784</v>
      </c>
      <c r="X487" s="3" t="s">
        <v>1336</v>
      </c>
      <c r="Y487" s="2">
        <v>2</v>
      </c>
      <c r="Z487" s="3" t="s">
        <v>1336</v>
      </c>
      <c r="AA487" s="2">
        <v>1</v>
      </c>
      <c r="AB487" s="2">
        <v>1</v>
      </c>
      <c r="AC487" s="3" t="s">
        <v>1336</v>
      </c>
      <c r="AD487" s="2">
        <v>2</v>
      </c>
      <c r="AE487" s="3" t="s">
        <v>1336</v>
      </c>
      <c r="AF487" s="3" t="s">
        <v>1336</v>
      </c>
      <c r="AG487" s="3" t="s">
        <v>1336</v>
      </c>
      <c r="AH487" s="3" t="s">
        <v>1336</v>
      </c>
      <c r="AI487" s="2">
        <v>0</v>
      </c>
      <c r="AJ487" s="3" t="s">
        <v>1336</v>
      </c>
      <c r="AK487" s="3" t="s">
        <v>1336</v>
      </c>
      <c r="AL487" s="2">
        <v>2</v>
      </c>
      <c r="AM487" s="2">
        <v>1</v>
      </c>
      <c r="AN487" s="2">
        <v>1</v>
      </c>
      <c r="AO487" s="3" t="s">
        <v>1336</v>
      </c>
      <c r="AP487" s="4" t="str">
        <f>IF(Table1[[#This Row],[Competence2]]="Empty","1-6","1-3")</f>
        <v>1-3</v>
      </c>
      <c r="AQ487" s="4" t="str">
        <f>IF(Table1[[#This Row],[Competence2]]="Empty","","4-6")</f>
        <v>4-6</v>
      </c>
      <c r="AR487" s="22" t="s">
        <v>2073</v>
      </c>
      <c r="AS487" s="5"/>
      <c r="AT487" s="5" t="s">
        <v>2008</v>
      </c>
      <c r="AU487" s="5">
        <v>863</v>
      </c>
      <c r="AV487" s="5" t="s">
        <v>1032</v>
      </c>
      <c r="AW487" s="5">
        <v>1</v>
      </c>
      <c r="AX487" s="5" t="str">
        <f>VLOOKUP(Table1[[#This Row],[Name]],Table3[],1,FALSE)</f>
        <v>Berserkatt</v>
      </c>
      <c r="AY487" s="5"/>
    </row>
    <row r="488" spans="1:51" hidden="1" x14ac:dyDescent="0.2">
      <c r="A488" s="7" t="s">
        <v>264</v>
      </c>
      <c r="B488" s="1" t="s">
        <v>105</v>
      </c>
      <c r="C488" t="s">
        <v>105</v>
      </c>
      <c r="D488">
        <v>30</v>
      </c>
      <c r="E488">
        <v>7</v>
      </c>
      <c r="F488">
        <v>9</v>
      </c>
      <c r="G488">
        <v>5</v>
      </c>
      <c r="H488">
        <v>14</v>
      </c>
      <c r="I488">
        <v>13</v>
      </c>
      <c r="J488">
        <v>1</v>
      </c>
      <c r="K488" t="s">
        <v>1372</v>
      </c>
      <c r="L488" t="str">
        <f>VLOOKUP(Table1[[#This Row],[Competence1]],[1]!Table3[#Data],2,FALSE)</f>
        <v>Spectre</v>
      </c>
      <c r="M488" t="str">
        <f>VLOOKUP(Table1[[#This Row],[Competence1]],[1]!Table3[#Data],3,FALSE)</f>
        <v>Physique</v>
      </c>
      <c r="N488" s="1">
        <f>VLOOKUP(Table1[[#This Row],[Competence1]],[1]!Table3[#Data],4,FALSE)</f>
        <v>3</v>
      </c>
      <c r="O488">
        <f>VLOOKUP(Table1[[#This Row],[Competence1]],[1]!Table3[#Data],5,FALSE)</f>
        <v>6</v>
      </c>
      <c r="P488" s="5" t="str">
        <f>VLOOKUP(Table1[[#This Row],[Competence1]],[1]!Table3[#Data],6,FALSE)</f>
        <v>Le lanceur attaque l'ennemi en poussant un cri terrifiant. Apeure avec une precision de 2 empechant l'adversaire d'attaquer ce tour.</v>
      </c>
      <c r="Q488" t="s">
        <v>430</v>
      </c>
      <c r="R488" t="str">
        <f>VLOOKUP(Table1[[#This Row],[Competence2]],[1]!Table3[#Data],2,FALSE)</f>
        <v>Normal</v>
      </c>
      <c r="S488" t="str">
        <f>VLOOKUP(Table1[[#This Row],[Competence2]],[1]!Table3[#Data],3,FALSE)</f>
        <v>Statut</v>
      </c>
      <c r="T488">
        <f>VLOOKUP(Table1[[#This Row],[Competence2]],[1]!Table3[#Data],4,FALSE)</f>
        <v>0</v>
      </c>
      <c r="U488">
        <f>VLOOKUP(Table1[[#This Row],[Competence2]],[1]!Table3[#Data],5,FALSE)</f>
        <v>6</v>
      </c>
      <c r="V488" s="5" t="str">
        <f>VLOOKUP(Table1[[#This Row],[Competence2]],[1]!Table3[#Data],6,FALSE)</f>
        <v>Empêche l'ennemi d'employer à nouveau sa dernière attaque pendant 4 tours.</v>
      </c>
      <c r="W488" t="s">
        <v>838</v>
      </c>
      <c r="X488" s="3">
        <v>1</v>
      </c>
      <c r="Y488" s="3">
        <v>0</v>
      </c>
      <c r="Z488" s="3">
        <v>1</v>
      </c>
      <c r="AA488" s="3">
        <v>1</v>
      </c>
      <c r="AB488" s="2">
        <v>1</v>
      </c>
      <c r="AC488" s="3">
        <v>1</v>
      </c>
      <c r="AD488" s="3">
        <v>1</v>
      </c>
      <c r="AE488" s="3">
        <v>1</v>
      </c>
      <c r="AF488" s="3" t="s">
        <v>1336</v>
      </c>
      <c r="AG488" s="3">
        <v>0</v>
      </c>
      <c r="AH488" s="3">
        <v>1</v>
      </c>
      <c r="AI488" s="3" t="s">
        <v>1336</v>
      </c>
      <c r="AJ488" s="3">
        <v>1</v>
      </c>
      <c r="AK488" s="3">
        <v>1</v>
      </c>
      <c r="AL488" s="2">
        <v>1</v>
      </c>
      <c r="AM488" s="2">
        <v>2</v>
      </c>
      <c r="AN488" s="2">
        <v>2</v>
      </c>
      <c r="AO488" s="3">
        <v>1</v>
      </c>
      <c r="AP488" s="4" t="str">
        <f>IF(Table1[[#This Row],[Competence2]]="Empty","1-6","1-3")</f>
        <v>1-3</v>
      </c>
      <c r="AQ488" s="4" t="str">
        <f>IF(Table1[[#This Row],[Competence2]]="Empty","","4-6")</f>
        <v>4-6</v>
      </c>
      <c r="AR488" s="22" t="s">
        <v>2073</v>
      </c>
      <c r="AS488" s="5"/>
      <c r="AT488" s="5" t="s">
        <v>2009</v>
      </c>
      <c r="AU488" s="5">
        <v>864</v>
      </c>
      <c r="AV488" s="5" t="s">
        <v>1036</v>
      </c>
      <c r="AW488" s="5"/>
      <c r="AX488" s="5" t="e">
        <f>VLOOKUP(Table1[[#This Row],[Name]],Table3[],1,FALSE)</f>
        <v>#N/A</v>
      </c>
      <c r="AY488" s="5"/>
    </row>
    <row r="489" spans="1:51" x14ac:dyDescent="0.2">
      <c r="A489" s="7" t="s">
        <v>246</v>
      </c>
      <c r="B489" s="1" t="s">
        <v>119</v>
      </c>
      <c r="C489" t="s">
        <v>119</v>
      </c>
      <c r="D489">
        <v>31</v>
      </c>
      <c r="E489">
        <v>16</v>
      </c>
      <c r="F489">
        <v>13</v>
      </c>
      <c r="G489">
        <v>9</v>
      </c>
      <c r="H489">
        <v>6</v>
      </c>
      <c r="I489">
        <v>8</v>
      </c>
      <c r="J489">
        <v>0</v>
      </c>
      <c r="K489" t="s">
        <v>579</v>
      </c>
      <c r="L489" t="str">
        <f>VLOOKUP(Table1[[#This Row],[Competence1]],[1]!Table3[#Data],2,FALSE)</f>
        <v>Acier</v>
      </c>
      <c r="M489" t="str">
        <f>VLOOKUP(Table1[[#This Row],[Competence1]],[1]!Table3[#Data],3,FALSE)</f>
        <v>Statut</v>
      </c>
      <c r="N489" s="1">
        <f>VLOOKUP(Table1[[#This Row],[Competence1]],[1]!Table3[#Data],4,FALSE)</f>
        <v>0</v>
      </c>
      <c r="O489">
        <f>VLOOKUP(Table1[[#This Row],[Competence1]],[1]!Table3[#Data],5,FALSE)</f>
        <v>0</v>
      </c>
      <c r="P489" s="5" t="str">
        <f>VLOOKUP(Table1[[#This Row],[Competence1]],[1]!Table3[#Data],6,FALSE)</f>
        <v>L'épiderme du lanceur devient dur comme du fer, ce qui augmente Défense de 2 niveaux.</v>
      </c>
      <c r="Q489" t="s">
        <v>564</v>
      </c>
      <c r="R489" t="str">
        <f>VLOOKUP(Table1[[#This Row],[Competence2]],[1]!Table3[#Data],2,FALSE)</f>
        <v>Insecte</v>
      </c>
      <c r="S489" t="str">
        <f>VLOOKUP(Table1[[#This Row],[Competence2]],[1]!Table3[#Data],3,FALSE)</f>
        <v>Physique</v>
      </c>
      <c r="T489">
        <f>VLOOKUP(Table1[[#This Row],[Competence2]],[1]!Table3[#Data],4,FALSE)</f>
        <v>9</v>
      </c>
      <c r="U489">
        <f>VLOOKUP(Table1[[#This Row],[Competence2]],[1]!Table3[#Data],5,FALSE)</f>
        <v>6</v>
      </c>
      <c r="V489" s="5" t="str">
        <f>VLOOKUP(Table1[[#This Row],[Competence2]],[1]!Table3[#Data],6,FALSE)</f>
        <v>Escarmouche est une capacité prioritaire qui inflige des dégâts, mais qui ne fonctionne que lors du premier tour où son lanceur est appelé au combat.</v>
      </c>
      <c r="W489" t="s">
        <v>820</v>
      </c>
      <c r="X489" s="3">
        <v>1</v>
      </c>
      <c r="Y489" s="2">
        <v>1</v>
      </c>
      <c r="Z489" s="2">
        <v>1</v>
      </c>
      <c r="AA489" s="3">
        <v>1</v>
      </c>
      <c r="AB489" s="3">
        <v>1</v>
      </c>
      <c r="AC489" s="2">
        <v>2</v>
      </c>
      <c r="AD489" s="3">
        <v>1</v>
      </c>
      <c r="AE489" s="2">
        <v>1</v>
      </c>
      <c r="AF489" s="3" t="s">
        <v>1336</v>
      </c>
      <c r="AG489" s="2">
        <v>1</v>
      </c>
      <c r="AH489" s="3">
        <v>1</v>
      </c>
      <c r="AI489" s="2">
        <v>1</v>
      </c>
      <c r="AJ489" s="2">
        <v>2</v>
      </c>
      <c r="AK489" s="3" t="s">
        <v>1336</v>
      </c>
      <c r="AL489" s="2">
        <v>1</v>
      </c>
      <c r="AM489" s="2">
        <v>1</v>
      </c>
      <c r="AN489" s="3" t="s">
        <v>1336</v>
      </c>
      <c r="AO489" s="3">
        <v>2</v>
      </c>
      <c r="AP489" s="4" t="str">
        <f>IF(Table1[[#This Row],[Competence2]]="Empty","1-6","1-3")</f>
        <v>1-3</v>
      </c>
      <c r="AQ489" s="4" t="str">
        <f>IF(Table1[[#This Row],[Competence2]]="Empty","","4-6")</f>
        <v>4-6</v>
      </c>
      <c r="AR489" s="22" t="s">
        <v>2073</v>
      </c>
      <c r="AS489" s="5"/>
      <c r="AT489" s="5" t="s">
        <v>2010</v>
      </c>
      <c r="AU489" s="5">
        <v>865</v>
      </c>
      <c r="AV489" s="5" t="s">
        <v>1031</v>
      </c>
      <c r="AW489" s="5">
        <v>1</v>
      </c>
      <c r="AX489" s="5" t="str">
        <f>VLOOKUP(Table1[[#This Row],[Name]],Table3[],1,FALSE)</f>
        <v>Palarticho</v>
      </c>
      <c r="AY489" s="5"/>
    </row>
    <row r="490" spans="1:51" hidden="1" x14ac:dyDescent="0.2">
      <c r="A490" s="7" t="s">
        <v>392</v>
      </c>
      <c r="B490" s="1" t="s">
        <v>95</v>
      </c>
      <c r="C490" t="s">
        <v>25</v>
      </c>
      <c r="D490">
        <v>40</v>
      </c>
      <c r="E490">
        <v>17</v>
      </c>
      <c r="F490">
        <v>8</v>
      </c>
      <c r="G490">
        <v>7</v>
      </c>
      <c r="H490">
        <v>11</v>
      </c>
      <c r="I490">
        <v>10</v>
      </c>
      <c r="J490">
        <v>0</v>
      </c>
      <c r="K490" t="s">
        <v>1123</v>
      </c>
      <c r="L490" t="str">
        <f>VLOOKUP(Table1[[#This Row],[Competence1]],[1]!Table3[#Data],2,FALSE)</f>
        <v>Tenebres</v>
      </c>
      <c r="M490" t="str">
        <f>VLOOKUP(Table1[[#This Row],[Competence1]],[1]!Table3[#Data],3,FALSE)</f>
        <v>Statut</v>
      </c>
      <c r="N490" s="1">
        <f>VLOOKUP(Table1[[#This Row],[Competence1]],[1]!Table3[#Data],4,FALSE)</f>
        <v>0</v>
      </c>
      <c r="O490">
        <f>VLOOKUP(Table1[[#This Row],[Competence1]],[1]!Table3[#Data],5,FALSE)</f>
        <v>6</v>
      </c>
      <c r="P490" s="5" t="str">
        <f>VLOOKUP(Table1[[#This Row],[Competence1]],[1]!Table3[#Data],6,FALSE)</f>
        <v>Le lanceur fait semblant de pleurer pour troubler l'ennemi et fait baisser sa Défense Spéciale de 2 niveaux.</v>
      </c>
      <c r="Q490" t="s">
        <v>528</v>
      </c>
      <c r="R490" t="e">
        <f>VLOOKUP(Table1[[#This Row],[Competence2]],[1]!Table3[#Data],2,FALSE)</f>
        <v>#N/A</v>
      </c>
      <c r="S490" t="e">
        <f>VLOOKUP(Table1[[#This Row],[Competence2]],[1]!Table3[#Data],3,FALSE)</f>
        <v>#N/A</v>
      </c>
      <c r="T490" t="e">
        <f>VLOOKUP(Table1[[#This Row],[Competence2]],[1]!Table3[#Data],4,FALSE)</f>
        <v>#N/A</v>
      </c>
      <c r="U490" t="e">
        <f>VLOOKUP(Table1[[#This Row],[Competence2]],[1]!Table3[#Data],5,FALSE)</f>
        <v>#N/A</v>
      </c>
      <c r="V490" s="5" t="e">
        <f>VLOOKUP(Table1[[#This Row],[Competence2]],[1]!Table3[#Data],6,FALSE)</f>
        <v>#N/A</v>
      </c>
      <c r="W490" t="s">
        <v>966</v>
      </c>
      <c r="X490" s="2">
        <v>2</v>
      </c>
      <c r="Y490" s="2">
        <v>1</v>
      </c>
      <c r="Z490" s="2">
        <v>1</v>
      </c>
      <c r="AA490" s="3">
        <v>1</v>
      </c>
      <c r="AB490" s="3">
        <v>1</v>
      </c>
      <c r="AC490" s="2">
        <v>1</v>
      </c>
      <c r="AD490" s="2">
        <v>2</v>
      </c>
      <c r="AE490" s="3" t="s">
        <v>1336</v>
      </c>
      <c r="AF490" s="2">
        <v>2</v>
      </c>
      <c r="AG490" s="2">
        <v>1</v>
      </c>
      <c r="AH490" s="2">
        <v>1</v>
      </c>
      <c r="AI490" s="2">
        <v>1</v>
      </c>
      <c r="AJ490" s="3" t="s">
        <v>1336</v>
      </c>
      <c r="AK490" s="2">
        <v>2</v>
      </c>
      <c r="AL490" s="2">
        <v>1</v>
      </c>
      <c r="AM490" s="2">
        <v>2</v>
      </c>
      <c r="AN490" s="2">
        <v>2</v>
      </c>
      <c r="AO490" s="3">
        <v>1</v>
      </c>
      <c r="AP490" s="4" t="str">
        <f>IF(Table1[[#This Row],[Competence2]]="Empty","1-6","1-3")</f>
        <v>1-3</v>
      </c>
      <c r="AQ490" s="4" t="str">
        <f>IF(Table1[[#This Row],[Competence2]]="Empty","","4-6")</f>
        <v>4-6</v>
      </c>
      <c r="AR490" s="22" t="s">
        <v>2073</v>
      </c>
      <c r="AS490" s="5" t="s">
        <v>354</v>
      </c>
      <c r="AT490" s="5" t="s">
        <v>2011</v>
      </c>
      <c r="AU490" s="5">
        <v>866</v>
      </c>
      <c r="AV490" s="5" t="s">
        <v>1067</v>
      </c>
      <c r="AW490" s="5"/>
      <c r="AX490" s="5" t="e">
        <f>VLOOKUP(Table1[[#This Row],[Name]],Table3[],1,FALSE)</f>
        <v>#N/A</v>
      </c>
      <c r="AY490" s="5"/>
    </row>
    <row r="491" spans="1:51" hidden="1" x14ac:dyDescent="0.2">
      <c r="A491" s="7" t="s">
        <v>354</v>
      </c>
      <c r="B491" s="1" t="s">
        <v>70</v>
      </c>
      <c r="C491" t="s">
        <v>105</v>
      </c>
      <c r="D491">
        <v>29</v>
      </c>
      <c r="E491">
        <v>7</v>
      </c>
      <c r="F491">
        <v>9</v>
      </c>
      <c r="G491">
        <v>14</v>
      </c>
      <c r="H491">
        <v>5</v>
      </c>
      <c r="I491">
        <v>10</v>
      </c>
      <c r="J491">
        <v>0</v>
      </c>
      <c r="K491" t="s">
        <v>492</v>
      </c>
      <c r="L491" t="str">
        <f>VLOOKUP(Table1[[#This Row],[Competence1]],[1]!Table3[#Data],2,FALSE)</f>
        <v>Spectre</v>
      </c>
      <c r="M491" t="str">
        <f>VLOOKUP(Table1[[#This Row],[Competence1]],[1]!Table3[#Data],3,FALSE)</f>
        <v>Physique</v>
      </c>
      <c r="N491" s="1">
        <f>VLOOKUP(Table1[[#This Row],[Competence1]],[1]!Table3[#Data],4,FALSE)</f>
        <v>7</v>
      </c>
      <c r="O491">
        <f>VLOOKUP(Table1[[#This Row],[Competence1]],[1]!Table3[#Data],5,FALSE)</f>
        <v>6</v>
      </c>
      <c r="P491" s="5" t="str">
        <f>VLOOKUP(Table1[[#This Row],[Competence1]],[1]!Table3[#Data],6,FALSE)</f>
        <v>Attaque avec une griffe puissante faite d’ombres. Fait un coup critique qui multiplie les degats par 2 avec une Precision de 1.</v>
      </c>
      <c r="Q491" t="s">
        <v>575</v>
      </c>
      <c r="R491" t="str">
        <f>VLOOKUP(Table1[[#This Row],[Competence2]],[1]!Table3[#Data],2,FALSE)</f>
        <v>Normal</v>
      </c>
      <c r="S491" t="str">
        <f>VLOOKUP(Table1[[#This Row],[Competence2]],[1]!Table3[#Data],3,FALSE)</f>
        <v>Statut</v>
      </c>
      <c r="T491">
        <f>VLOOKUP(Table1[[#This Row],[Competence2]],[1]!Table3[#Data],4,FALSE)</f>
        <v>0</v>
      </c>
      <c r="U491">
        <f>VLOOKUP(Table1[[#This Row],[Competence2]],[1]!Table3[#Data],5,FALSE)</f>
        <v>6</v>
      </c>
      <c r="V491" s="5" t="str">
        <f>VLOOKUP(Table1[[#This Row],[Competence2]],[1]!Table3[#Data],6,FALSE)</f>
        <v>Grimace baisse la vitesse de la cible de deux niveaux.</v>
      </c>
      <c r="W491" t="s">
        <v>928</v>
      </c>
      <c r="X491" s="3">
        <v>1</v>
      </c>
      <c r="Y491" s="2">
        <v>0</v>
      </c>
      <c r="Z491" s="2">
        <v>1</v>
      </c>
      <c r="AA491" s="3">
        <v>2</v>
      </c>
      <c r="AB491" s="2">
        <v>0</v>
      </c>
      <c r="AC491" s="3">
        <v>1</v>
      </c>
      <c r="AD491" s="3">
        <v>1</v>
      </c>
      <c r="AE491" s="3">
        <v>2</v>
      </c>
      <c r="AF491" s="3" t="s">
        <v>1336</v>
      </c>
      <c r="AG491" s="2">
        <v>0</v>
      </c>
      <c r="AH491" s="3">
        <v>2</v>
      </c>
      <c r="AI491" s="3" t="s">
        <v>1337</v>
      </c>
      <c r="AJ491" s="2">
        <v>1</v>
      </c>
      <c r="AK491" s="3" t="s">
        <v>1336</v>
      </c>
      <c r="AL491" s="2">
        <v>1</v>
      </c>
      <c r="AM491" s="2">
        <v>2</v>
      </c>
      <c r="AN491" s="2">
        <v>2</v>
      </c>
      <c r="AO491" s="2">
        <v>1</v>
      </c>
      <c r="AP491" s="4" t="str">
        <f>IF(Table1[[#This Row],[Competence2]]="Empty","1-6","1-3")</f>
        <v>1-3</v>
      </c>
      <c r="AQ491" s="4" t="str">
        <f>IF(Table1[[#This Row],[Competence2]]="Empty","","4-6")</f>
        <v>4-6</v>
      </c>
      <c r="AR491" s="22" t="s">
        <v>2073</v>
      </c>
      <c r="AS491" t="s">
        <v>212</v>
      </c>
      <c r="AT491" s="5" t="s">
        <v>2012</v>
      </c>
      <c r="AU491" s="5">
        <v>867</v>
      </c>
      <c r="AV491" s="5" t="s">
        <v>1023</v>
      </c>
      <c r="AW491" s="5"/>
      <c r="AX491" s="5" t="e">
        <f>VLOOKUP(Table1[[#This Row],[Name]],Table3[],1,FALSE)</f>
        <v>#N/A</v>
      </c>
      <c r="AY491" s="5"/>
    </row>
    <row r="492" spans="1:51" hidden="1" x14ac:dyDescent="0.2">
      <c r="A492" s="7" t="s">
        <v>212</v>
      </c>
      <c r="B492" s="1" t="s">
        <v>146</v>
      </c>
      <c r="C492" t="s">
        <v>146</v>
      </c>
      <c r="D492">
        <v>22</v>
      </c>
      <c r="E492">
        <v>8</v>
      </c>
      <c r="F492">
        <v>4</v>
      </c>
      <c r="G492">
        <v>4</v>
      </c>
      <c r="H492">
        <v>5</v>
      </c>
      <c r="I492">
        <v>6</v>
      </c>
      <c r="J492">
        <v>0</v>
      </c>
      <c r="K492" t="s">
        <v>584</v>
      </c>
      <c r="L492" t="str">
        <f>VLOOKUP(Table1[[#This Row],[Competence1]],[1]!Table3[#Data],2,FALSE)</f>
        <v>Normal</v>
      </c>
      <c r="M492" t="str">
        <f>VLOOKUP(Table1[[#This Row],[Competence1]],[1]!Table3[#Data],3,FALSE)</f>
        <v>Physique</v>
      </c>
      <c r="N492" s="1">
        <f>VLOOKUP(Table1[[#This Row],[Competence1]],[1]!Table3[#Data],4,FALSE)</f>
        <v>4</v>
      </c>
      <c r="O492">
        <f>VLOOKUP(Table1[[#This Row],[Competence1]],[1]!Table3[#Data],5,FALSE)</f>
        <v>6</v>
      </c>
      <c r="P492" s="5" t="str">
        <f>VLOOKUP(Table1[[#This Row],[Competence1]],[1]!Table3[#Data],6,FALSE)</f>
        <v>Le lanceur charge l'ennemi et le percute de tout son poids.</v>
      </c>
      <c r="Q492" t="s">
        <v>1118</v>
      </c>
      <c r="R492" t="e">
        <f>VLOOKUP(Table1[[#This Row],[Competence2]],[1]!Table3[#Data],2,FALSE)</f>
        <v>#N/A</v>
      </c>
      <c r="S492" t="e">
        <f>VLOOKUP(Table1[[#This Row],[Competence2]],[1]!Table3[#Data],3,FALSE)</f>
        <v>#N/A</v>
      </c>
      <c r="T492" t="e">
        <f>VLOOKUP(Table1[[#This Row],[Competence2]],[1]!Table3[#Data],4,FALSE)</f>
        <v>#N/A</v>
      </c>
      <c r="U492" t="e">
        <f>VLOOKUP(Table1[[#This Row],[Competence2]],[1]!Table3[#Data],5,FALSE)</f>
        <v>#N/A</v>
      </c>
      <c r="V492" s="5" t="e">
        <f>VLOOKUP(Table1[[#This Row],[Competence2]],[1]!Table3[#Data],6,FALSE)</f>
        <v>#N/A</v>
      </c>
      <c r="W492" t="s">
        <v>786</v>
      </c>
      <c r="X492" s="3">
        <v>2</v>
      </c>
      <c r="Y492" s="3" t="s">
        <v>1336</v>
      </c>
      <c r="Z492" s="2">
        <v>0</v>
      </c>
      <c r="AA492" s="3">
        <v>1</v>
      </c>
      <c r="AB492" s="2">
        <v>1</v>
      </c>
      <c r="AC492" s="3">
        <v>1</v>
      </c>
      <c r="AD492" s="3">
        <v>1</v>
      </c>
      <c r="AE492" s="3">
        <v>1</v>
      </c>
      <c r="AF492" s="3" t="s">
        <v>1336</v>
      </c>
      <c r="AG492" s="2">
        <v>1</v>
      </c>
      <c r="AH492" s="3">
        <v>1</v>
      </c>
      <c r="AI492" s="2">
        <v>2</v>
      </c>
      <c r="AJ492" s="2">
        <v>1</v>
      </c>
      <c r="AK492" s="2">
        <v>1</v>
      </c>
      <c r="AL492" s="2">
        <v>1</v>
      </c>
      <c r="AM492" s="2">
        <v>1</v>
      </c>
      <c r="AN492" s="3" t="s">
        <v>1336</v>
      </c>
      <c r="AO492" s="2">
        <v>1</v>
      </c>
      <c r="AP492" s="4" t="str">
        <f>IF(Table1[[#This Row],[Competence2]]="Empty","1-6","1-3")</f>
        <v>1-3</v>
      </c>
      <c r="AQ492" s="4" t="str">
        <f>IF(Table1[[#This Row],[Competence2]]="Empty","","4-6")</f>
        <v>4-6</v>
      </c>
      <c r="AR492" s="22" t="s">
        <v>2073</v>
      </c>
      <c r="AS492" s="5" t="s">
        <v>213</v>
      </c>
      <c r="AT492" s="5" t="s">
        <v>2013</v>
      </c>
      <c r="AU492" s="5">
        <v>868</v>
      </c>
      <c r="AV492" s="5" t="s">
        <v>1499</v>
      </c>
      <c r="AW492" s="5"/>
      <c r="AX492" s="5" t="e">
        <f>VLOOKUP(Table1[[#This Row],[Name]],Table3[],1,FALSE)</f>
        <v>#N/A</v>
      </c>
      <c r="AY492" s="5"/>
    </row>
    <row r="493" spans="1:51" hidden="1" x14ac:dyDescent="0.2">
      <c r="A493" s="7" t="s">
        <v>213</v>
      </c>
      <c r="B493" s="1" t="s">
        <v>146</v>
      </c>
      <c r="C493" t="s">
        <v>146</v>
      </c>
      <c r="D493">
        <v>32</v>
      </c>
      <c r="E493">
        <v>16</v>
      </c>
      <c r="F493">
        <v>6</v>
      </c>
      <c r="G493">
        <v>7</v>
      </c>
      <c r="H493">
        <v>11</v>
      </c>
      <c r="I493">
        <v>12</v>
      </c>
      <c r="J493">
        <v>2</v>
      </c>
      <c r="K493" t="s">
        <v>1296</v>
      </c>
      <c r="L493" t="str">
        <f>VLOOKUP(Table1[[#This Row],[Competence1]],[1]!Table3[#Data],2,FALSE)</f>
        <v>Fee</v>
      </c>
      <c r="M493" t="str">
        <f>VLOOKUP(Table1[[#This Row],[Competence1]],[1]!Table3[#Data],3,FALSE)</f>
        <v>Special</v>
      </c>
      <c r="N493" s="1">
        <f>VLOOKUP(Table1[[#This Row],[Competence1]],[1]!Table3[#Data],4,FALSE)</f>
        <v>5</v>
      </c>
      <c r="O493">
        <f>VLOOKUP(Table1[[#This Row],[Competence1]],[1]!Table3[#Data],5,FALSE)</f>
        <v>6</v>
      </c>
      <c r="P493" s="5" t="str">
        <f>VLOOKUP(Table1[[#This Row],[Competence1]],[1]!Table3[#Data],6,FALSE)</f>
        <v>Aspire la force vitale de l'ennemi par un baiser. Rend au lanceur 75% des dégâts infligés.</v>
      </c>
      <c r="Q493" t="s">
        <v>2045</v>
      </c>
      <c r="R493" t="str">
        <f>VLOOKUP(Table1[[#This Row],[Competence2]],[1]!Table3[#Data],2,FALSE)</f>
        <v>Fee</v>
      </c>
      <c r="S493" t="str">
        <f>VLOOKUP(Table1[[#This Row],[Competence2]],[1]!Table3[#Data],3,FALSE)</f>
        <v>Statut</v>
      </c>
      <c r="T493">
        <f>VLOOKUP(Table1[[#This Row],[Competence2]],[1]!Table3[#Data],4,FALSE)</f>
        <v>0</v>
      </c>
      <c r="U493">
        <f>VLOOKUP(Table1[[#This Row],[Competence2]],[1]!Table3[#Data],5,FALSE)</f>
        <v>3</v>
      </c>
      <c r="V493" s="5" t="str">
        <f>VLOOKUP(Table1[[#This Row],[Competence2]],[1]!Table3[#Data],6,FALSE)</f>
        <v>Le lanceur envoie un bisou si mignon et désarmant dans la confusion. La confusion est active avec une Precision de 2 et pokemon s'attaque lui-meme.</v>
      </c>
      <c r="W493" t="s">
        <v>787</v>
      </c>
      <c r="X493" s="3">
        <v>2</v>
      </c>
      <c r="Y493" s="3" t="s">
        <v>1336</v>
      </c>
      <c r="Z493" s="2">
        <v>0</v>
      </c>
      <c r="AA493" s="3">
        <v>1</v>
      </c>
      <c r="AB493" s="3">
        <v>1</v>
      </c>
      <c r="AC493" s="2">
        <v>1</v>
      </c>
      <c r="AD493" s="2">
        <v>1</v>
      </c>
      <c r="AE493" s="2">
        <v>1</v>
      </c>
      <c r="AF493" s="3" t="s">
        <v>1336</v>
      </c>
      <c r="AG493" s="3">
        <v>1</v>
      </c>
      <c r="AH493" s="3">
        <v>1</v>
      </c>
      <c r="AI493" s="3">
        <v>2</v>
      </c>
      <c r="AJ493" s="3">
        <v>1</v>
      </c>
      <c r="AK493" s="3">
        <v>1</v>
      </c>
      <c r="AL493" s="2">
        <v>1</v>
      </c>
      <c r="AM493" s="2">
        <v>1</v>
      </c>
      <c r="AN493" s="3" t="s">
        <v>1336</v>
      </c>
      <c r="AO493" s="3">
        <v>1</v>
      </c>
      <c r="AP493" s="4" t="str">
        <f>IF(Table1[[#This Row],[Competence2]]="Empty","1-6","1-3")</f>
        <v>1-3</v>
      </c>
      <c r="AQ493" s="4" t="str">
        <f>IF(Table1[[#This Row],[Competence2]]="Empty","","4-6")</f>
        <v>4-6</v>
      </c>
      <c r="AR493" s="22" t="s">
        <v>2073</v>
      </c>
      <c r="AS493" s="5" t="s">
        <v>371</v>
      </c>
      <c r="AT493" s="5" t="s">
        <v>2014</v>
      </c>
      <c r="AU493" s="5">
        <v>869</v>
      </c>
      <c r="AV493" s="5" t="s">
        <v>1499</v>
      </c>
      <c r="AW493" s="5"/>
      <c r="AX493" s="5" t="e">
        <f>VLOOKUP(Table1[[#This Row],[Name]],Table3[],1,FALSE)</f>
        <v>#N/A</v>
      </c>
      <c r="AY493" s="5"/>
    </row>
    <row r="494" spans="1:51" hidden="1" x14ac:dyDescent="0.2">
      <c r="A494" s="7" t="s">
        <v>371</v>
      </c>
      <c r="B494" s="1" t="s">
        <v>119</v>
      </c>
      <c r="C494" t="s">
        <v>119</v>
      </c>
      <c r="D494">
        <v>32</v>
      </c>
      <c r="E494">
        <v>18</v>
      </c>
      <c r="F494">
        <v>10</v>
      </c>
      <c r="G494">
        <v>10</v>
      </c>
      <c r="H494">
        <v>7</v>
      </c>
      <c r="I494">
        <v>6</v>
      </c>
      <c r="J494">
        <v>0</v>
      </c>
      <c r="K494" t="s">
        <v>584</v>
      </c>
      <c r="L494" t="str">
        <f>VLOOKUP(Table1[[#This Row],[Competence1]],[1]!Table3[#Data],2,FALSE)</f>
        <v>Normal</v>
      </c>
      <c r="M494" t="str">
        <f>VLOOKUP(Table1[[#This Row],[Competence1]],[1]!Table3[#Data],3,FALSE)</f>
        <v>Physique</v>
      </c>
      <c r="N494" s="1">
        <f>VLOOKUP(Table1[[#This Row],[Competence1]],[1]!Table3[#Data],4,FALSE)</f>
        <v>4</v>
      </c>
      <c r="O494">
        <f>VLOOKUP(Table1[[#This Row],[Competence1]],[1]!Table3[#Data],5,FALSE)</f>
        <v>6</v>
      </c>
      <c r="P494" s="5" t="str">
        <f>VLOOKUP(Table1[[#This Row],[Competence1]],[1]!Table3[#Data],6,FALSE)</f>
        <v>Le lanceur charge l'ennemi et le percute de tout son poids.</v>
      </c>
      <c r="Q494" t="s">
        <v>438</v>
      </c>
      <c r="R494" t="str">
        <f>VLOOKUP(Table1[[#This Row],[Competence2]],[1]!Table3[#Data],2,FALSE)</f>
        <v>Normal</v>
      </c>
      <c r="S494" t="str">
        <f>VLOOKUP(Table1[[#This Row],[Competence2]],[1]!Table3[#Data],3,FALSE)</f>
        <v>Statut</v>
      </c>
      <c r="T494">
        <f>VLOOKUP(Table1[[#This Row],[Competence2]],[1]!Table3[#Data],4,FALSE)</f>
        <v>0</v>
      </c>
      <c r="U494">
        <f>VLOOKUP(Table1[[#This Row],[Competence2]],[1]!Table3[#Data],5,FALSE)</f>
        <v>6</v>
      </c>
      <c r="V494" s="5" t="str">
        <f>VLOOKUP(Table1[[#This Row],[Competence2]],[1]!Table3[#Data],6,FALSE)</f>
        <v>Le lanceur esquive toutes les attaques ce tour. La precision de cette capacite baisse de 1 a chaque utilisation.</v>
      </c>
      <c r="W494" t="s">
        <v>945</v>
      </c>
      <c r="X494" s="3">
        <v>1</v>
      </c>
      <c r="Y494" s="2">
        <v>1</v>
      </c>
      <c r="Z494" s="3">
        <v>1</v>
      </c>
      <c r="AA494" s="3">
        <v>1</v>
      </c>
      <c r="AB494" s="3">
        <v>1</v>
      </c>
      <c r="AC494" s="2">
        <v>2</v>
      </c>
      <c r="AD494" s="3">
        <v>1</v>
      </c>
      <c r="AE494" s="3">
        <v>1</v>
      </c>
      <c r="AF494" s="3" t="s">
        <v>1336</v>
      </c>
      <c r="AG494" s="3">
        <v>1</v>
      </c>
      <c r="AH494" s="3">
        <v>1</v>
      </c>
      <c r="AI494" s="3">
        <v>1</v>
      </c>
      <c r="AJ494" s="2">
        <v>2</v>
      </c>
      <c r="AK494" s="3" t="s">
        <v>1336</v>
      </c>
      <c r="AL494" s="2">
        <v>1</v>
      </c>
      <c r="AM494" s="2">
        <v>1</v>
      </c>
      <c r="AN494" s="3" t="s">
        <v>1336</v>
      </c>
      <c r="AO494" s="2">
        <v>2</v>
      </c>
      <c r="AP494" s="4" t="str">
        <f>IF(Table1[[#This Row],[Competence2]]="Empty","1-6","1-3")</f>
        <v>1-3</v>
      </c>
      <c r="AQ494" s="4" t="str">
        <f>IF(Table1[[#This Row],[Competence2]]="Empty","","4-6")</f>
        <v>4-6</v>
      </c>
      <c r="AR494" s="22" t="s">
        <v>2073</v>
      </c>
      <c r="AS494" t="s">
        <v>379</v>
      </c>
      <c r="AT494" s="5" t="s">
        <v>2015</v>
      </c>
      <c r="AU494" s="5">
        <v>870</v>
      </c>
      <c r="AV494" s="5" t="s">
        <v>1031</v>
      </c>
      <c r="AW494" s="5"/>
      <c r="AX494" s="5" t="e">
        <f>VLOOKUP(Table1[[#This Row],[Name]],Table3[],1,FALSE)</f>
        <v>#N/A</v>
      </c>
      <c r="AY494" s="5"/>
    </row>
    <row r="495" spans="1:51" hidden="1" x14ac:dyDescent="0.2">
      <c r="A495" s="7" t="s">
        <v>379</v>
      </c>
      <c r="B495" s="1" t="s">
        <v>33</v>
      </c>
      <c r="C495" t="s">
        <v>33</v>
      </c>
      <c r="D495">
        <v>24</v>
      </c>
      <c r="E495">
        <v>3</v>
      </c>
      <c r="F495">
        <v>10</v>
      </c>
      <c r="G495">
        <v>9</v>
      </c>
      <c r="H495">
        <v>9</v>
      </c>
      <c r="I495">
        <v>8</v>
      </c>
      <c r="J495">
        <v>0</v>
      </c>
      <c r="K495" t="s">
        <v>527</v>
      </c>
      <c r="L495" t="str">
        <f>VLOOKUP(Table1[[#This Row],[Competence1]],[1]!Table3[#Data],2,FALSE)</f>
        <v>Vol</v>
      </c>
      <c r="M495" t="str">
        <f>VLOOKUP(Table1[[#This Row],[Competence1]],[1]!Table3[#Data],3,FALSE)</f>
        <v>Physique</v>
      </c>
      <c r="N495" s="1">
        <f>VLOOKUP(Table1[[#This Row],[Competence1]],[1]!Table3[#Data],4,FALSE)</f>
        <v>4</v>
      </c>
      <c r="O495">
        <f>VLOOKUP(Table1[[#This Row],[Competence1]],[1]!Table3[#Data],5,FALSE)</f>
        <v>6</v>
      </c>
      <c r="P495" s="5" t="str">
        <f>VLOOKUP(Table1[[#This Row],[Competence1]],[1]!Table3[#Data],6,FALSE)</f>
        <v>Frappe l'ennemi d'un bec pointu ou d'une corne pour infliger des dégâts.</v>
      </c>
      <c r="Q495" t="s">
        <v>1370</v>
      </c>
      <c r="R495" t="str">
        <f>VLOOKUP(Table1[[#This Row],[Competence2]],[1]!Table3[#Data],2,FALSE)</f>
        <v>Electrik</v>
      </c>
      <c r="S495" t="str">
        <f>VLOOKUP(Table1[[#This Row],[Competence2]],[1]!Table3[#Data],3,FALSE)</f>
        <v>Special</v>
      </c>
      <c r="T495">
        <f>VLOOKUP(Table1[[#This Row],[Competence2]],[1]!Table3[#Data],4,FALSE)</f>
        <v>4</v>
      </c>
      <c r="U495">
        <f>VLOOKUP(Table1[[#This Row],[Competence2]],[1]!Table3[#Data],5,FALSE)</f>
        <v>6</v>
      </c>
      <c r="V495" s="5" t="str">
        <f>VLOOKUP(Table1[[#This Row],[Competence2]],[1]!Table3[#Data],6,FALSE)</f>
        <v>Une décharge électrique tombe sur l'ennemi. Paralyse avec une precision de 1. La paralysie empeche d'attaquer sur 1-2.</v>
      </c>
      <c r="W495" t="s">
        <v>953</v>
      </c>
      <c r="X495" s="3" t="s">
        <v>1336</v>
      </c>
      <c r="Y495" s="3">
        <v>1</v>
      </c>
      <c r="Z495" s="2">
        <v>1</v>
      </c>
      <c r="AA495" s="3">
        <v>1</v>
      </c>
      <c r="AB495" s="3" t="s">
        <v>1336</v>
      </c>
      <c r="AC495" s="2">
        <v>1</v>
      </c>
      <c r="AD495" s="3">
        <v>1</v>
      </c>
      <c r="AE495" s="2">
        <v>1</v>
      </c>
      <c r="AF495" s="3">
        <v>1</v>
      </c>
      <c r="AG495" s="2">
        <v>1</v>
      </c>
      <c r="AH495" s="3">
        <v>1</v>
      </c>
      <c r="AI495" s="3">
        <v>1</v>
      </c>
      <c r="AJ495" s="2">
        <v>1</v>
      </c>
      <c r="AK495" s="2">
        <v>1</v>
      </c>
      <c r="AL495" s="2">
        <v>2</v>
      </c>
      <c r="AM495" s="2">
        <v>1</v>
      </c>
      <c r="AN495" s="2">
        <v>1</v>
      </c>
      <c r="AO495" s="3" t="s">
        <v>1336</v>
      </c>
      <c r="AP495" s="4" t="str">
        <f>IF(Table1[[#This Row],[Competence2]]="Empty","1-6","1-3")</f>
        <v>1-3</v>
      </c>
      <c r="AQ495" s="4" t="str">
        <f>IF(Table1[[#This Row],[Competence2]]="Empty","","4-6")</f>
        <v>4-6</v>
      </c>
      <c r="AR495" s="22" t="s">
        <v>2073</v>
      </c>
      <c r="AS495" t="s">
        <v>375</v>
      </c>
      <c r="AT495" s="5" t="s">
        <v>2016</v>
      </c>
      <c r="AU495" s="5">
        <v>871</v>
      </c>
      <c r="AV495" s="5" t="s">
        <v>1488</v>
      </c>
      <c r="AW495" s="5"/>
      <c r="AX495" s="5" t="e">
        <f>VLOOKUP(Table1[[#This Row],[Name]],Table3[],1,FALSE)</f>
        <v>#N/A</v>
      </c>
      <c r="AY495" s="5"/>
    </row>
    <row r="496" spans="1:51" hidden="1" x14ac:dyDescent="0.2">
      <c r="A496" s="7" t="s">
        <v>375</v>
      </c>
      <c r="B496" s="1" t="s">
        <v>95</v>
      </c>
      <c r="C496" t="s">
        <v>23</v>
      </c>
      <c r="D496">
        <v>15</v>
      </c>
      <c r="E496">
        <v>5</v>
      </c>
      <c r="F496">
        <v>2</v>
      </c>
      <c r="G496">
        <v>3</v>
      </c>
      <c r="H496">
        <v>4</v>
      </c>
      <c r="I496">
        <v>3</v>
      </c>
      <c r="J496">
        <v>3</v>
      </c>
      <c r="K496" t="s">
        <v>471</v>
      </c>
      <c r="L496" t="str">
        <f>VLOOKUP(Table1[[#This Row],[Competence1]],[1]!Table3[#Data],2,FALSE)</f>
        <v>Glace</v>
      </c>
      <c r="M496" t="str">
        <f>VLOOKUP(Table1[[#This Row],[Competence1]],[1]!Table3[#Data],3,FALSE)</f>
        <v>Special</v>
      </c>
      <c r="N496" s="1">
        <f>VLOOKUP(Table1[[#This Row],[Competence1]],[1]!Table3[#Data],4,FALSE)</f>
        <v>4</v>
      </c>
      <c r="O496">
        <f>VLOOKUP(Table1[[#This Row],[Competence1]],[1]!Table3[#Data],5,FALSE)</f>
        <v>6</v>
      </c>
      <c r="P496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496" t="s">
        <v>1080</v>
      </c>
      <c r="R496" t="str">
        <f>VLOOKUP(Table1[[#This Row],[Competence2]],[1]!Table3[#Data],2,FALSE)</f>
        <v>Insecte</v>
      </c>
      <c r="S496" t="str">
        <f>VLOOKUP(Table1[[#This Row],[Competence2]],[1]!Table3[#Data],3,FALSE)</f>
        <v>Special</v>
      </c>
      <c r="T496">
        <f>VLOOKUP(Table1[[#This Row],[Competence2]],[1]!Table3[#Data],4,FALSE)</f>
        <v>5</v>
      </c>
      <c r="U496">
        <f>VLOOKUP(Table1[[#This Row],[Competence2]],[1]!Table3[#Data],5,FALSE)</f>
        <v>6</v>
      </c>
      <c r="V496" s="5" t="str">
        <f>VLOOKUP(Table1[[#This Row],[Competence2]],[1]!Table3[#Data],6,FALSE)</f>
        <v>Le lanceur se débat de toutes ses forces, et baisse l'Attaque Spéciale de 2 niveaux. Touche tous les adversaires.</v>
      </c>
      <c r="W496" t="s">
        <v>949</v>
      </c>
      <c r="X496" s="2">
        <v>2</v>
      </c>
      <c r="Y496" s="3">
        <v>1</v>
      </c>
      <c r="Z496" s="2">
        <v>1</v>
      </c>
      <c r="AA496" s="3">
        <v>1</v>
      </c>
      <c r="AB496" s="3">
        <v>1</v>
      </c>
      <c r="AC496" s="3">
        <v>1</v>
      </c>
      <c r="AD496" s="3">
        <v>4</v>
      </c>
      <c r="AE496" s="3" t="s">
        <v>1336</v>
      </c>
      <c r="AF496" s="3">
        <v>1</v>
      </c>
      <c r="AG496" s="2">
        <v>1</v>
      </c>
      <c r="AH496" s="3" t="s">
        <v>1336</v>
      </c>
      <c r="AI496" s="3">
        <v>1</v>
      </c>
      <c r="AJ496" s="2">
        <v>1</v>
      </c>
      <c r="AK496" s="2">
        <v>4</v>
      </c>
      <c r="AL496" s="3" t="s">
        <v>1336</v>
      </c>
      <c r="AM496" s="2">
        <v>1</v>
      </c>
      <c r="AN496" s="2">
        <v>1</v>
      </c>
      <c r="AO496" s="2">
        <v>2</v>
      </c>
      <c r="AP496" s="4" t="str">
        <f>IF(Table1[[#This Row],[Competence2]]="Empty","1-6","1-3")</f>
        <v>1-3</v>
      </c>
      <c r="AQ496" s="4" t="str">
        <f>IF(Table1[[#This Row],[Competence2]]="Empty","","4-6")</f>
        <v>4-6</v>
      </c>
      <c r="AR496" s="22" t="s">
        <v>2073</v>
      </c>
      <c r="AS496" t="s">
        <v>376</v>
      </c>
      <c r="AT496" s="5" t="s">
        <v>2017</v>
      </c>
      <c r="AU496" s="5">
        <v>872</v>
      </c>
      <c r="AV496" s="5" t="s">
        <v>1065</v>
      </c>
      <c r="AW496" s="5"/>
      <c r="AX496" s="5" t="e">
        <f>VLOOKUP(Table1[[#This Row],[Name]],Table3[],1,FALSE)</f>
        <v>#N/A</v>
      </c>
      <c r="AY496" s="5"/>
    </row>
    <row r="497" spans="1:51" hidden="1" x14ac:dyDescent="0.2">
      <c r="A497" s="7" t="s">
        <v>376</v>
      </c>
      <c r="B497" s="1" t="s">
        <v>95</v>
      </c>
      <c r="C497" t="s">
        <v>23</v>
      </c>
      <c r="D497">
        <v>35</v>
      </c>
      <c r="E497">
        <v>16</v>
      </c>
      <c r="F497">
        <v>6</v>
      </c>
      <c r="G497">
        <v>6</v>
      </c>
      <c r="H497">
        <v>12</v>
      </c>
      <c r="I497">
        <v>9</v>
      </c>
      <c r="J497">
        <v>1</v>
      </c>
      <c r="K497" t="s">
        <v>573</v>
      </c>
      <c r="L497" t="str">
        <f>VLOOKUP(Table1[[#This Row],[Competence1]],[1]!Table3[#Data],2,FALSE)</f>
        <v>Glace</v>
      </c>
      <c r="M497" t="str">
        <f>VLOOKUP(Table1[[#This Row],[Competence1]],[1]!Table3[#Data],3,FALSE)</f>
        <v>Special</v>
      </c>
      <c r="N497" s="1">
        <f>VLOOKUP(Table1[[#This Row],[Competence1]],[1]!Table3[#Data],4,FALSE)</f>
        <v>6</v>
      </c>
      <c r="O497">
        <f>VLOOKUP(Table1[[#This Row],[Competence1]],[1]!Table3[#Data],5,FALSE)</f>
        <v>5</v>
      </c>
      <c r="P497" s="5" t="str">
        <f>VLOOKUP(Table1[[#This Row],[Competence1]],[1]!Table3[#Data],6,FALSE)</f>
        <v>Une bourrasque de vent froid blesse l'ennemi. Baisse sa Vitesse de 1 niveau.</v>
      </c>
      <c r="Q497" t="s">
        <v>471</v>
      </c>
      <c r="R497" t="str">
        <f>VLOOKUP(Table1[[#This Row],[Competence2]],[1]!Table3[#Data],2,FALSE)</f>
        <v>Glace</v>
      </c>
      <c r="S497" t="str">
        <f>VLOOKUP(Table1[[#This Row],[Competence2]],[1]!Table3[#Data],3,FALSE)</f>
        <v>Special</v>
      </c>
      <c r="T497">
        <f>VLOOKUP(Table1[[#This Row],[Competence2]],[1]!Table3[#Data],4,FALSE)</f>
        <v>4</v>
      </c>
      <c r="U497">
        <f>VLOOKUP(Table1[[#This Row],[Competence2]],[1]!Table3[#Data],5,FALSE)</f>
        <v>6</v>
      </c>
      <c r="V497" s="5" t="str">
        <f>VLOOKUP(Table1[[#This Row],[Competence2]],[1]!Table3[#Data],6,FALSE)</f>
        <v>Le lanceur projette de la neige poudreuse. Gele l'ennemi avec une precision de 1. Le pokemon ne peut plus attaquer sauf avec une capacite de type feu qui le degele.</v>
      </c>
      <c r="W497" t="s">
        <v>950</v>
      </c>
      <c r="X497" s="2">
        <v>2</v>
      </c>
      <c r="Y497" s="3">
        <v>1</v>
      </c>
      <c r="Z497" s="2">
        <v>1</v>
      </c>
      <c r="AA497" s="3">
        <v>1</v>
      </c>
      <c r="AB497" s="3">
        <v>1</v>
      </c>
      <c r="AC497" s="3">
        <v>1</v>
      </c>
      <c r="AD497" s="2">
        <v>4</v>
      </c>
      <c r="AE497" s="3" t="s">
        <v>1336</v>
      </c>
      <c r="AF497" s="3">
        <v>1</v>
      </c>
      <c r="AG497" s="3">
        <v>1</v>
      </c>
      <c r="AH497" s="3" t="s">
        <v>1336</v>
      </c>
      <c r="AI497" s="2">
        <v>1</v>
      </c>
      <c r="AJ497" s="3">
        <v>1</v>
      </c>
      <c r="AK497" s="3">
        <v>4</v>
      </c>
      <c r="AL497" s="3" t="s">
        <v>1336</v>
      </c>
      <c r="AM497" s="2">
        <v>1</v>
      </c>
      <c r="AN497" s="3">
        <v>1</v>
      </c>
      <c r="AO497" s="3">
        <v>2</v>
      </c>
      <c r="AP497" s="4" t="str">
        <f>IF(Table1[[#This Row],[Competence2]]="Empty","1-6","1-3")</f>
        <v>1-3</v>
      </c>
      <c r="AQ497" s="4" t="str">
        <f>IF(Table1[[#This Row],[Competence2]]="Empty","","4-6")</f>
        <v>4-6</v>
      </c>
      <c r="AR497" s="22" t="s">
        <v>2073</v>
      </c>
      <c r="AS497" t="s">
        <v>395</v>
      </c>
      <c r="AT497" s="5" t="s">
        <v>2018</v>
      </c>
      <c r="AU497" s="5">
        <v>873</v>
      </c>
      <c r="AV497" s="5" t="s">
        <v>1065</v>
      </c>
      <c r="AW497" s="5"/>
      <c r="AX497" s="5" t="e">
        <f>VLOOKUP(Table1[[#This Row],[Name]],Table3[],1,FALSE)</f>
        <v>#N/A</v>
      </c>
      <c r="AY497" s="5"/>
    </row>
    <row r="498" spans="1:51" hidden="1" x14ac:dyDescent="0.2">
      <c r="A498" s="7" t="s">
        <v>395</v>
      </c>
      <c r="B498" s="1" t="s">
        <v>63</v>
      </c>
      <c r="C498" t="s">
        <v>63</v>
      </c>
      <c r="D498">
        <v>50</v>
      </c>
      <c r="E498">
        <v>17</v>
      </c>
      <c r="F498">
        <v>12</v>
      </c>
      <c r="G498">
        <v>13</v>
      </c>
      <c r="H498">
        <v>2</v>
      </c>
      <c r="I498">
        <v>2</v>
      </c>
      <c r="J498">
        <v>1</v>
      </c>
      <c r="K498" t="s">
        <v>448</v>
      </c>
      <c r="L498" t="str">
        <f>VLOOKUP(Table1[[#This Row],[Competence1]],[1]!Table3[#Data],2,FALSE)</f>
        <v>Roche</v>
      </c>
      <c r="M498" t="str">
        <f>VLOOKUP(Table1[[#This Row],[Competence1]],[1]!Table3[#Data],3,FALSE)</f>
        <v>Physique</v>
      </c>
      <c r="N498" s="1">
        <f>VLOOKUP(Table1[[#This Row],[Competence1]],[1]!Table3[#Data],4,FALSE)</f>
        <v>5</v>
      </c>
      <c r="O498">
        <f>VLOOKUP(Table1[[#This Row],[Competence1]],[1]!Table3[#Data],5,FALSE)</f>
        <v>5</v>
      </c>
      <c r="P498" s="5" t="str">
        <f>VLOOKUP(Table1[[#This Row],[Competence1]],[1]!Table3[#Data],6,FALSE)</f>
        <v>Le lanceur lâche une pierre sur l'ennemi.</v>
      </c>
      <c r="Q498" t="s">
        <v>586</v>
      </c>
      <c r="R498" t="e">
        <f>VLOOKUP(Table1[[#This Row],[Competence2]],[1]!Table3[#Data],2,FALSE)</f>
        <v>#N/A</v>
      </c>
      <c r="S498" t="e">
        <f>VLOOKUP(Table1[[#This Row],[Competence2]],[1]!Table3[#Data],3,FALSE)</f>
        <v>#N/A</v>
      </c>
      <c r="T498" t="e">
        <f>VLOOKUP(Table1[[#This Row],[Competence2]],[1]!Table3[#Data],4,FALSE)</f>
        <v>#N/A</v>
      </c>
      <c r="U498" t="e">
        <f>VLOOKUP(Table1[[#This Row],[Competence2]],[1]!Table3[#Data],5,FALSE)</f>
        <v>#N/A</v>
      </c>
      <c r="V498" s="5" t="e">
        <f>VLOOKUP(Table1[[#This Row],[Competence2]],[1]!Table3[#Data],6,FALSE)</f>
        <v>#N/A</v>
      </c>
      <c r="W498" t="s">
        <v>969</v>
      </c>
      <c r="X498" s="3">
        <v>2</v>
      </c>
      <c r="Y498" s="3">
        <v>2</v>
      </c>
      <c r="Z498" s="3">
        <v>1</v>
      </c>
      <c r="AA498" s="3">
        <v>2</v>
      </c>
      <c r="AB498" s="3">
        <v>1</v>
      </c>
      <c r="AC498" s="3">
        <v>1</v>
      </c>
      <c r="AD498" s="3" t="s">
        <v>1336</v>
      </c>
      <c r="AE498" s="3">
        <v>1</v>
      </c>
      <c r="AF498" s="3">
        <v>1</v>
      </c>
      <c r="AG498" s="3" t="s">
        <v>1336</v>
      </c>
      <c r="AH498" s="3">
        <v>2</v>
      </c>
      <c r="AI498" s="3" t="s">
        <v>1336</v>
      </c>
      <c r="AJ498" s="2">
        <v>1</v>
      </c>
      <c r="AK498" s="3">
        <v>1</v>
      </c>
      <c r="AL498" s="2">
        <v>2</v>
      </c>
      <c r="AM498" s="2">
        <v>1</v>
      </c>
      <c r="AN498" s="3">
        <v>1</v>
      </c>
      <c r="AO498" s="3" t="s">
        <v>1336</v>
      </c>
      <c r="AP498" s="4" t="str">
        <f>IF(Table1[[#This Row],[Competence2]]="Empty","1-6","1-3")</f>
        <v>1-3</v>
      </c>
      <c r="AQ498" s="4" t="str">
        <f>IF(Table1[[#This Row],[Competence2]]="Empty","","4-6")</f>
        <v>4-6</v>
      </c>
      <c r="AR498" s="22" t="s">
        <v>2073</v>
      </c>
      <c r="AS498" s="5" t="s">
        <v>396</v>
      </c>
      <c r="AT498" s="5" t="s">
        <v>2019</v>
      </c>
      <c r="AU498" s="5">
        <v>874</v>
      </c>
      <c r="AV498" s="5" t="s">
        <v>1041</v>
      </c>
      <c r="AW498" s="5"/>
      <c r="AX498" s="5" t="e">
        <f>VLOOKUP(Table1[[#This Row],[Name]],Table3[],1,FALSE)</f>
        <v>#N/A</v>
      </c>
      <c r="AY498" s="5"/>
    </row>
    <row r="499" spans="1:51" hidden="1" x14ac:dyDescent="0.2">
      <c r="A499" s="7" t="s">
        <v>396</v>
      </c>
      <c r="B499" s="1" t="s">
        <v>95</v>
      </c>
      <c r="C499" t="s">
        <v>95</v>
      </c>
      <c r="D499">
        <v>37</v>
      </c>
      <c r="E499">
        <v>12</v>
      </c>
      <c r="F499">
        <v>8</v>
      </c>
      <c r="G499">
        <v>11</v>
      </c>
      <c r="H499">
        <v>6</v>
      </c>
      <c r="I499">
        <v>9</v>
      </c>
      <c r="J499">
        <v>1</v>
      </c>
      <c r="K499" t="s">
        <v>471</v>
      </c>
      <c r="L499" t="str">
        <f>VLOOKUP(Table1[[#This Row],[Competence1]],[1]!Table3[#Data],2,FALSE)</f>
        <v>Glace</v>
      </c>
      <c r="M499" t="str">
        <f>VLOOKUP(Table1[[#This Row],[Competence1]],[1]!Table3[#Data],3,FALSE)</f>
        <v>Special</v>
      </c>
      <c r="N499" s="1">
        <f>VLOOKUP(Table1[[#This Row],[Competence1]],[1]!Table3[#Data],4,FALSE)</f>
        <v>4</v>
      </c>
      <c r="O499">
        <f>VLOOKUP(Table1[[#This Row],[Competence1]],[1]!Table3[#Data],5,FALSE)</f>
        <v>6</v>
      </c>
      <c r="P499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499" t="s">
        <v>585</v>
      </c>
      <c r="R499" t="str">
        <f>VLOOKUP(Table1[[#This Row],[Competence2]],[1]!Table3[#Data],2,FALSE)</f>
        <v>Glace</v>
      </c>
      <c r="S499" t="str">
        <f>VLOOKUP(Table1[[#This Row],[Competence2]],[1]!Table3[#Data],3,FALSE)</f>
        <v>Special</v>
      </c>
      <c r="T499">
        <f>VLOOKUP(Table1[[#This Row],[Competence2]],[1]!Table3[#Data],4,FALSE)</f>
        <v>7</v>
      </c>
      <c r="U499">
        <f>VLOOKUP(Table1[[#This Row],[Competence2]],[1]!Table3[#Data],5,FALSE)</f>
        <v>6</v>
      </c>
      <c r="V499" s="5" t="str">
        <f>VLOOKUP(Table1[[#This Row],[Competence2]],[1]!Table3[#Data],6,FALSE)</f>
        <v>Refroidit violemment l'ennemi et gele avec une Precision de 1. Super efficace sur les Pokémon de type Eau.</v>
      </c>
      <c r="W499" t="s">
        <v>970</v>
      </c>
      <c r="X499" s="3">
        <v>2</v>
      </c>
      <c r="Y499" s="3">
        <v>2</v>
      </c>
      <c r="Z499" s="2">
        <v>1</v>
      </c>
      <c r="AA499" s="3">
        <v>1</v>
      </c>
      <c r="AB499" s="3">
        <v>1</v>
      </c>
      <c r="AC499" s="3">
        <v>1</v>
      </c>
      <c r="AD499" s="3">
        <v>2</v>
      </c>
      <c r="AE499" s="3" t="s">
        <v>1336</v>
      </c>
      <c r="AF499" s="3">
        <v>1</v>
      </c>
      <c r="AG499" s="2">
        <v>1</v>
      </c>
      <c r="AH499" s="3">
        <v>1</v>
      </c>
      <c r="AI499" s="3">
        <v>1</v>
      </c>
      <c r="AJ499" s="2">
        <v>1</v>
      </c>
      <c r="AK499" s="2">
        <v>2</v>
      </c>
      <c r="AL499" s="2">
        <v>1</v>
      </c>
      <c r="AM499" s="2">
        <v>1</v>
      </c>
      <c r="AN499" s="2">
        <v>1</v>
      </c>
      <c r="AO499" s="2">
        <v>1</v>
      </c>
      <c r="AP499" s="4" t="str">
        <f>IF(Table1[[#This Row],[Competence2]]="Empty","1-6","1-3")</f>
        <v>1-3</v>
      </c>
      <c r="AQ499" s="4" t="str">
        <f>IF(Table1[[#This Row],[Competence2]]="Empty","","4-6")</f>
        <v>4-6</v>
      </c>
      <c r="AR499" s="22" t="s">
        <v>2073</v>
      </c>
      <c r="AS499" t="s">
        <v>363</v>
      </c>
      <c r="AT499" s="5" t="s">
        <v>2020</v>
      </c>
      <c r="AU499" s="5">
        <v>875</v>
      </c>
      <c r="AV499" s="5" t="s">
        <v>1016</v>
      </c>
      <c r="AW499" s="5"/>
      <c r="AX499" s="5" t="e">
        <f>VLOOKUP(Table1[[#This Row],[Name]],Table3[],1,FALSE)</f>
        <v>#N/A</v>
      </c>
      <c r="AY499" s="5"/>
    </row>
    <row r="500" spans="1:51" hidden="1" x14ac:dyDescent="0.2">
      <c r="A500" s="7" t="s">
        <v>363</v>
      </c>
      <c r="B500" s="1" t="s">
        <v>36</v>
      </c>
      <c r="C500" t="s">
        <v>25</v>
      </c>
      <c r="D500">
        <v>30</v>
      </c>
      <c r="E500">
        <v>23</v>
      </c>
      <c r="F500">
        <v>6</v>
      </c>
      <c r="G500">
        <v>5</v>
      </c>
      <c r="H500">
        <v>10</v>
      </c>
      <c r="I500">
        <v>9</v>
      </c>
      <c r="J500">
        <v>0</v>
      </c>
      <c r="K500" t="s">
        <v>1405</v>
      </c>
      <c r="L500" t="e">
        <f>VLOOKUP(Table1[[#This Row],[Competence1]],[1]!Table3[#Data],2,FALSE)</f>
        <v>#N/A</v>
      </c>
      <c r="M500" t="e">
        <f>VLOOKUP(Table1[[#This Row],[Competence1]],[1]!Table3[#Data],3,FALSE)</f>
        <v>#N/A</v>
      </c>
      <c r="N500" s="1" t="e">
        <f>VLOOKUP(Table1[[#This Row],[Competence1]],[1]!Table3[#Data],4,FALSE)</f>
        <v>#N/A</v>
      </c>
      <c r="O500" t="e">
        <f>VLOOKUP(Table1[[#This Row],[Competence1]],[1]!Table3[#Data],5,FALSE)</f>
        <v>#N/A</v>
      </c>
      <c r="P500" s="5" t="e">
        <f>VLOOKUP(Table1[[#This Row],[Competence1]],[1]!Table3[#Data],6,FALSE)</f>
        <v>#N/A</v>
      </c>
      <c r="Q500" t="s">
        <v>580</v>
      </c>
      <c r="R500" t="str">
        <f>VLOOKUP(Table1[[#This Row],[Competence2]],[1]!Table3[#Data],2,FALSE)</f>
        <v>Normal</v>
      </c>
      <c r="S500" t="str">
        <f>VLOOKUP(Table1[[#This Row],[Competence2]],[1]!Table3[#Data],3,FALSE)</f>
        <v>Statut</v>
      </c>
      <c r="T500">
        <f>VLOOKUP(Table1[[#This Row],[Competence2]],[1]!Table3[#Data],4,FALSE)</f>
        <v>0</v>
      </c>
      <c r="U500">
        <f>VLOOKUP(Table1[[#This Row],[Competence2]],[1]!Table3[#Data],5,FALSE)</f>
        <v>0</v>
      </c>
      <c r="V500" s="5" t="str">
        <f>VLOOKUP(Table1[[#This Row],[Competence2]],[1]!Table3[#Data],6,FALSE)</f>
        <v>L'ennemi se lie d'amitié avec le lanceur et perd sa combativité, diminuant son Attaque de 1 niveau</v>
      </c>
      <c r="W500" t="s">
        <v>937</v>
      </c>
      <c r="X500" s="2">
        <v>1</v>
      </c>
      <c r="Y500" s="2">
        <v>1</v>
      </c>
      <c r="Z500" s="2">
        <v>1</v>
      </c>
      <c r="AA500" s="2">
        <v>1</v>
      </c>
      <c r="AB500" s="2">
        <v>1</v>
      </c>
      <c r="AC500" s="2">
        <v>1</v>
      </c>
      <c r="AD500" s="2">
        <v>1</v>
      </c>
      <c r="AE500" s="2">
        <v>1</v>
      </c>
      <c r="AF500" s="2">
        <v>2</v>
      </c>
      <c r="AG500" s="2">
        <v>1</v>
      </c>
      <c r="AH500" s="2">
        <v>1</v>
      </c>
      <c r="AI500" s="2">
        <v>1</v>
      </c>
      <c r="AJ500" s="3" t="s">
        <v>1336</v>
      </c>
      <c r="AK500" s="2">
        <v>1</v>
      </c>
      <c r="AL500" s="2">
        <v>1</v>
      </c>
      <c r="AM500" s="2">
        <v>0</v>
      </c>
      <c r="AN500" s="2">
        <v>2</v>
      </c>
      <c r="AO500" s="2">
        <v>1</v>
      </c>
      <c r="AP500" s="5" t="str">
        <f>IF(Table1[[#This Row],[Competence2]]="Empty","1-6","1-3")</f>
        <v>1-3</v>
      </c>
      <c r="AQ500" s="5" t="str">
        <f>IF(Table1[[#This Row],[Competence2]]="Empty","","4-6")</f>
        <v>4-6</v>
      </c>
      <c r="AR500" s="22" t="s">
        <v>2073</v>
      </c>
      <c r="AS500" s="5" t="s">
        <v>370</v>
      </c>
      <c r="AT500" s="5" t="s">
        <v>2021</v>
      </c>
      <c r="AU500" s="5">
        <v>876</v>
      </c>
      <c r="AV500" s="5" t="s">
        <v>1062</v>
      </c>
      <c r="AW500" s="5"/>
      <c r="AX500" s="5" t="e">
        <f>VLOOKUP(Table1[[#This Row],[Name]],Table3[],1,FALSE)</f>
        <v>#N/A</v>
      </c>
      <c r="AY500" s="5"/>
    </row>
    <row r="501" spans="1:51" hidden="1" x14ac:dyDescent="0.2">
      <c r="A501" s="7" t="s">
        <v>370</v>
      </c>
      <c r="B501" s="1" t="s">
        <v>33</v>
      </c>
      <c r="C501" t="s">
        <v>48</v>
      </c>
      <c r="D501">
        <v>29</v>
      </c>
      <c r="E501">
        <v>24</v>
      </c>
      <c r="F501">
        <v>9</v>
      </c>
      <c r="G501">
        <v>5</v>
      </c>
      <c r="H501">
        <v>7</v>
      </c>
      <c r="I501">
        <v>5</v>
      </c>
      <c r="J501">
        <v>3</v>
      </c>
      <c r="K501" t="s">
        <v>1370</v>
      </c>
      <c r="L501" t="str">
        <f>VLOOKUP(Table1[[#This Row],[Competence1]],[1]!Table3[#Data],2,FALSE)</f>
        <v>Electrik</v>
      </c>
      <c r="M501" t="str">
        <f>VLOOKUP(Table1[[#This Row],[Competence1]],[1]!Table3[#Data],3,FALSE)</f>
        <v>Special</v>
      </c>
      <c r="N501" s="1">
        <f>VLOOKUP(Table1[[#This Row],[Competence1]],[1]!Table3[#Data],4,FALSE)</f>
        <v>4</v>
      </c>
      <c r="O501">
        <f>VLOOKUP(Table1[[#This Row],[Competence1]],[1]!Table3[#Data],5,FALSE)</f>
        <v>6</v>
      </c>
      <c r="P501" s="5" t="str">
        <f>VLOOKUP(Table1[[#This Row],[Competence1]],[1]!Table3[#Data],6,FALSE)</f>
        <v>Une décharge électrique tombe sur l'ennemi. Paralyse avec une precision de 1. La paralysie empeche d'attaquer sur 1-2.</v>
      </c>
      <c r="Q501" t="s">
        <v>536</v>
      </c>
      <c r="R501" t="str">
        <f>VLOOKUP(Table1[[#This Row],[Competence2]],[1]!Table3[#Data],2,FALSE)</f>
        <v>Normal</v>
      </c>
      <c r="S501" t="str">
        <f>VLOOKUP(Table1[[#This Row],[Competence2]],[1]!Table3[#Data],3,FALSE)</f>
        <v>Statut</v>
      </c>
      <c r="T501">
        <f>VLOOKUP(Table1[[#This Row],[Competence2]],[1]!Table3[#Data],4,FALSE)</f>
        <v>0</v>
      </c>
      <c r="U501">
        <f>VLOOKUP(Table1[[#This Row],[Competence2]],[1]!Table3[#Data],5,FALSE)</f>
        <v>6</v>
      </c>
      <c r="V501" s="5" t="str">
        <f>VLOOKUP(Table1[[#This Row],[Competence2]],[1]!Table3[#Data],6,FALSE)</f>
        <v>Le lanceur remue son adorable queue pour tromper la vigilance de l'ennemi et baisser sa Défense de 1 niveau.</v>
      </c>
      <c r="W501" t="s">
        <v>944</v>
      </c>
      <c r="X501" s="3" t="s">
        <v>1336</v>
      </c>
      <c r="Y501" s="2">
        <v>2</v>
      </c>
      <c r="Z501" s="2">
        <v>1</v>
      </c>
      <c r="AA501" s="2">
        <v>1</v>
      </c>
      <c r="AB501" s="3" t="s">
        <v>1336</v>
      </c>
      <c r="AC501" s="2">
        <v>2</v>
      </c>
      <c r="AD501" s="2">
        <v>1</v>
      </c>
      <c r="AE501" s="2">
        <v>1</v>
      </c>
      <c r="AF501" s="2">
        <v>2</v>
      </c>
      <c r="AG501" s="2">
        <v>1</v>
      </c>
      <c r="AH501" s="2">
        <v>1</v>
      </c>
      <c r="AI501" s="2">
        <v>1</v>
      </c>
      <c r="AJ501" s="2">
        <v>0</v>
      </c>
      <c r="AK501" s="2">
        <v>1</v>
      </c>
      <c r="AL501" s="2">
        <v>2</v>
      </c>
      <c r="AM501" s="3" t="s">
        <v>1336</v>
      </c>
      <c r="AN501" s="3" t="s">
        <v>1336</v>
      </c>
      <c r="AO501" s="3" t="s">
        <v>1336</v>
      </c>
      <c r="AP501" s="5" t="str">
        <f>IF(Table1[[#This Row],[Competence2]]="Empty","1-6","1-3")</f>
        <v>1-3</v>
      </c>
      <c r="AQ501" s="5" t="str">
        <f>IF(Table1[[#This Row],[Competence2]]="Empty","","4-6")</f>
        <v>4-6</v>
      </c>
      <c r="AR501" s="22" t="s">
        <v>2073</v>
      </c>
      <c r="AS501" t="s">
        <v>328</v>
      </c>
      <c r="AT501" s="5" t="s">
        <v>2022</v>
      </c>
      <c r="AU501" s="5">
        <v>877</v>
      </c>
      <c r="AV501" s="5" t="s">
        <v>2023</v>
      </c>
      <c r="AW501" s="5"/>
      <c r="AX501" s="5" t="e">
        <f>VLOOKUP(Table1[[#This Row],[Name]],Table3[],1,FALSE)</f>
        <v>#N/A</v>
      </c>
      <c r="AY501" s="5"/>
    </row>
    <row r="502" spans="1:51" hidden="1" x14ac:dyDescent="0.2">
      <c r="A502" s="7" t="s">
        <v>328</v>
      </c>
      <c r="B502" s="1" t="s">
        <v>41</v>
      </c>
      <c r="C502" t="s">
        <v>41</v>
      </c>
      <c r="D502">
        <v>36</v>
      </c>
      <c r="E502">
        <v>10</v>
      </c>
      <c r="F502">
        <v>8</v>
      </c>
      <c r="G502">
        <v>4</v>
      </c>
      <c r="H502">
        <v>4</v>
      </c>
      <c r="I502">
        <v>4</v>
      </c>
      <c r="J502">
        <v>3</v>
      </c>
      <c r="K502" t="s">
        <v>584</v>
      </c>
      <c r="L502" t="str">
        <f>VLOOKUP(Table1[[#This Row],[Competence1]],[1]!Table3[#Data],2,FALSE)</f>
        <v>Normal</v>
      </c>
      <c r="M502" t="str">
        <f>VLOOKUP(Table1[[#This Row],[Competence1]],[1]!Table3[#Data],3,FALSE)</f>
        <v>Physique</v>
      </c>
      <c r="N502" s="1">
        <f>VLOOKUP(Table1[[#This Row],[Competence1]],[1]!Table3[#Data],4,FALSE)</f>
        <v>4</v>
      </c>
      <c r="O502">
        <f>VLOOKUP(Table1[[#This Row],[Competence1]],[1]!Table3[#Data],5,FALSE)</f>
        <v>6</v>
      </c>
      <c r="P502" s="5" t="str">
        <f>VLOOKUP(Table1[[#This Row],[Competence1]],[1]!Table3[#Data],6,FALSE)</f>
        <v>Le lanceur charge l'ennemi et le percute de tout son poids.</v>
      </c>
      <c r="Q502" t="s">
        <v>542</v>
      </c>
      <c r="R502" t="str">
        <f>VLOOKUP(Table1[[#This Row],[Competence2]],[1]!Table3[#Data],2,FALSE)</f>
        <v>Normal</v>
      </c>
      <c r="S502" t="str">
        <f>VLOOKUP(Table1[[#This Row],[Competence2]],[1]!Table3[#Data],3,FALSE)</f>
        <v>Statut</v>
      </c>
      <c r="T502">
        <f>VLOOKUP(Table1[[#This Row],[Competence2]],[1]!Table3[#Data],4,FALSE)</f>
        <v>0</v>
      </c>
      <c r="U502">
        <f>VLOOKUP(Table1[[#This Row],[Competence2]],[1]!Table3[#Data],5,FALSE)</f>
        <v>6</v>
      </c>
      <c r="V502" s="5" t="str">
        <f>VLOOKUP(Table1[[#This Row],[Competence2]],[1]!Table3[#Data],6,FALSE)</f>
        <v>Le lanceur pousse un cri tout mimi pour tromper la vigilance de l'ennemi et baisser son Attaque de 1 niveau.</v>
      </c>
      <c r="W502" t="s">
        <v>902</v>
      </c>
      <c r="X502" s="3" t="s">
        <v>1336</v>
      </c>
      <c r="Y502" s="2">
        <v>2</v>
      </c>
      <c r="Z502" s="3" t="s">
        <v>1336</v>
      </c>
      <c r="AA502" s="2">
        <v>1</v>
      </c>
      <c r="AB502" s="2">
        <v>1</v>
      </c>
      <c r="AC502" s="3" t="s">
        <v>1336</v>
      </c>
      <c r="AD502" s="2">
        <v>2</v>
      </c>
      <c r="AE502" s="3" t="s">
        <v>1336</v>
      </c>
      <c r="AF502" s="3" t="s">
        <v>1336</v>
      </c>
      <c r="AG502" s="3" t="s">
        <v>1336</v>
      </c>
      <c r="AH502" s="3" t="s">
        <v>1336</v>
      </c>
      <c r="AI502" s="2">
        <v>0</v>
      </c>
      <c r="AJ502" s="3" t="s">
        <v>1336</v>
      </c>
      <c r="AK502" s="3" t="s">
        <v>1336</v>
      </c>
      <c r="AL502" s="2">
        <v>2</v>
      </c>
      <c r="AM502" s="2">
        <v>1</v>
      </c>
      <c r="AN502" s="2">
        <v>1</v>
      </c>
      <c r="AO502" s="3" t="s">
        <v>1336</v>
      </c>
      <c r="AP502" s="5" t="str">
        <f>IF(Table1[[#This Row],[Competence2]]="Empty","1-6","1-3")</f>
        <v>1-3</v>
      </c>
      <c r="AQ502" s="5" t="str">
        <f>IF(Table1[[#This Row],[Competence2]]="Empty","","4-6")</f>
        <v>4-6</v>
      </c>
      <c r="AR502" s="22" t="s">
        <v>2073</v>
      </c>
      <c r="AS502" t="s">
        <v>329</v>
      </c>
      <c r="AT502" s="5" t="s">
        <v>2024</v>
      </c>
      <c r="AU502" s="5">
        <v>878</v>
      </c>
      <c r="AV502" s="5" t="s">
        <v>1032</v>
      </c>
      <c r="AW502" s="5"/>
      <c r="AX502" s="5" t="e">
        <f>VLOOKUP(Table1[[#This Row],[Name]],Table3[],1,FALSE)</f>
        <v>#N/A</v>
      </c>
      <c r="AY502" s="5"/>
    </row>
    <row r="503" spans="1:51" hidden="1" x14ac:dyDescent="0.2">
      <c r="A503" s="7" t="s">
        <v>329</v>
      </c>
      <c r="B503" s="1" t="s">
        <v>41</v>
      </c>
      <c r="C503" t="s">
        <v>41</v>
      </c>
      <c r="D503">
        <v>61</v>
      </c>
      <c r="E503">
        <v>7</v>
      </c>
      <c r="F503">
        <v>13</v>
      </c>
      <c r="G503">
        <v>6</v>
      </c>
      <c r="H503">
        <v>8</v>
      </c>
      <c r="I503">
        <v>6</v>
      </c>
      <c r="J503">
        <v>3</v>
      </c>
      <c r="K503" t="s">
        <v>480</v>
      </c>
      <c r="L503" t="str">
        <f>VLOOKUP(Table1[[#This Row],[Competence1]],[1]!Table3[#Data],2,FALSE)</f>
        <v>Acier</v>
      </c>
      <c r="M503" t="str">
        <f>VLOOKUP(Table1[[#This Row],[Competence1]],[1]!Table3[#Data],3,FALSE)</f>
        <v>Physique</v>
      </c>
      <c r="N503" s="1">
        <f>VLOOKUP(Table1[[#This Row],[Competence1]],[1]!Table3[#Data],4,FALSE)</f>
        <v>0</v>
      </c>
      <c r="O503">
        <f>VLOOKUP(Table1[[#This Row],[Competence1]],[1]!Table3[#Data],5,FALSE)</f>
        <v>6</v>
      </c>
      <c r="P503" s="5" t="str">
        <f>VLOOKUP(Table1[[#This Row],[Competence1]],[1]!Table3[#Data],6,FALSE)</f>
        <v>S’il est plus lourd que l’ennemi, l’effet augmente en conséquence. La puissance est de 14. - 2 tous les 20% d'ecart de poids.</v>
      </c>
      <c r="Q503" t="s">
        <v>1381</v>
      </c>
      <c r="R503" t="str">
        <f>VLOOKUP(Table1[[#This Row],[Competence2]],[1]!Table3[#Data],2,FALSE)</f>
        <v>Combat</v>
      </c>
      <c r="S503" t="str">
        <f>VLOOKUP(Table1[[#This Row],[Competence2]],[1]!Table3[#Data],3,FALSE)</f>
        <v>Physique</v>
      </c>
      <c r="T503">
        <f>VLOOKUP(Table1[[#This Row],[Competence2]],[1]!Table3[#Data],4,FALSE)</f>
        <v>4</v>
      </c>
      <c r="U503">
        <f>VLOOKUP(Table1[[#This Row],[Competence2]],[1]!Table3[#Data],5,FALSE)</f>
        <v>6</v>
      </c>
      <c r="V503" s="5" t="str">
        <f>VLOOKUP(Table1[[#This Row],[Competence2]],[1]!Table3[#Data],6,FALSE)</f>
        <v>Porte un coup de poing à l'ennemi qui baisse la Défense de 1 niveau.</v>
      </c>
      <c r="W503" t="s">
        <v>903</v>
      </c>
      <c r="X503" s="3" t="s">
        <v>1336</v>
      </c>
      <c r="Y503" s="2">
        <v>2</v>
      </c>
      <c r="Z503" s="3" t="s">
        <v>1336</v>
      </c>
      <c r="AA503" s="2">
        <v>1</v>
      </c>
      <c r="AB503" s="2">
        <v>1</v>
      </c>
      <c r="AC503" s="3" t="s">
        <v>1336</v>
      </c>
      <c r="AD503" s="2">
        <v>2</v>
      </c>
      <c r="AE503" s="3" t="s">
        <v>1336</v>
      </c>
      <c r="AF503" s="3" t="s">
        <v>1336</v>
      </c>
      <c r="AG503" s="3" t="s">
        <v>1336</v>
      </c>
      <c r="AH503" s="3" t="s">
        <v>1336</v>
      </c>
      <c r="AI503" s="2">
        <v>0</v>
      </c>
      <c r="AJ503" s="3" t="s">
        <v>1336</v>
      </c>
      <c r="AK503" s="3" t="s">
        <v>1336</v>
      </c>
      <c r="AL503" s="2">
        <v>2</v>
      </c>
      <c r="AM503" s="2">
        <v>1</v>
      </c>
      <c r="AN503" s="2">
        <v>1</v>
      </c>
      <c r="AO503" s="3" t="s">
        <v>1336</v>
      </c>
      <c r="AP503" s="5" t="str">
        <f>IF(Table1[[#This Row],[Competence2]]="Empty","1-6","1-3")</f>
        <v>1-3</v>
      </c>
      <c r="AQ503" s="5" t="str">
        <f>IF(Table1[[#This Row],[Competence2]]="Empty","","4-6")</f>
        <v>4-6</v>
      </c>
      <c r="AR503" s="22" t="s">
        <v>2073</v>
      </c>
      <c r="AS503" t="s">
        <v>399</v>
      </c>
      <c r="AT503" s="5" t="s">
        <v>2025</v>
      </c>
      <c r="AU503" s="5">
        <v>879</v>
      </c>
      <c r="AV503" s="5" t="s">
        <v>1032</v>
      </c>
      <c r="AW503" s="5"/>
      <c r="AX503" s="5" t="e">
        <f>VLOOKUP(Table1[[#This Row],[Name]],Table3[],1,FALSE)</f>
        <v>#N/A</v>
      </c>
      <c r="AY503" s="5"/>
    </row>
    <row r="504" spans="1:51" hidden="1" x14ac:dyDescent="0.2">
      <c r="A504" s="7" t="s">
        <v>399</v>
      </c>
      <c r="B504" s="1" t="s">
        <v>203</v>
      </c>
      <c r="C504" t="s">
        <v>33</v>
      </c>
      <c r="D504">
        <v>45</v>
      </c>
      <c r="E504">
        <v>18</v>
      </c>
      <c r="F504">
        <v>10</v>
      </c>
      <c r="G504">
        <v>9</v>
      </c>
      <c r="H504">
        <v>8</v>
      </c>
      <c r="I504">
        <v>7</v>
      </c>
      <c r="J504">
        <v>0</v>
      </c>
      <c r="K504" t="s">
        <v>584</v>
      </c>
      <c r="L504" t="str">
        <f>VLOOKUP(Table1[[#This Row],[Competence1]],[1]!Table3[#Data],2,FALSE)</f>
        <v>Normal</v>
      </c>
      <c r="M504" t="str">
        <f>VLOOKUP(Table1[[#This Row],[Competence1]],[1]!Table3[#Data],3,FALSE)</f>
        <v>Physique</v>
      </c>
      <c r="N504" s="1">
        <f>VLOOKUP(Table1[[#This Row],[Competence1]],[1]!Table3[#Data],4,FALSE)</f>
        <v>4</v>
      </c>
      <c r="O504">
        <f>VLOOKUP(Table1[[#This Row],[Competence1]],[1]!Table3[#Data],5,FALSE)</f>
        <v>6</v>
      </c>
      <c r="P504" s="5" t="str">
        <f>VLOOKUP(Table1[[#This Row],[Competence1]],[1]!Table3[#Data],6,FALSE)</f>
        <v>Le lanceur charge l'ennemi et le percute de tout son poids.</v>
      </c>
      <c r="Q504" t="s">
        <v>1370</v>
      </c>
      <c r="R504" t="str">
        <f>VLOOKUP(Table1[[#This Row],[Competence2]],[1]!Table3[#Data],2,FALSE)</f>
        <v>Electrik</v>
      </c>
      <c r="S504" t="str">
        <f>VLOOKUP(Table1[[#This Row],[Competence2]],[1]!Table3[#Data],3,FALSE)</f>
        <v>Special</v>
      </c>
      <c r="T504">
        <f>VLOOKUP(Table1[[#This Row],[Competence2]],[1]!Table3[#Data],4,FALSE)</f>
        <v>4</v>
      </c>
      <c r="U504">
        <f>VLOOKUP(Table1[[#This Row],[Competence2]],[1]!Table3[#Data],5,FALSE)</f>
        <v>6</v>
      </c>
      <c r="V504" s="5" t="str">
        <f>VLOOKUP(Table1[[#This Row],[Competence2]],[1]!Table3[#Data],6,FALSE)</f>
        <v>Une décharge électrique tombe sur l'ennemi. Paralyse avec une precision de 1. La paralysie empeche d'attaquer sur 1-2.</v>
      </c>
      <c r="W504" t="s">
        <v>973</v>
      </c>
      <c r="X504" s="3" t="s">
        <v>1336</v>
      </c>
      <c r="Y504" s="2">
        <v>1</v>
      </c>
      <c r="Z504" s="2">
        <v>2</v>
      </c>
      <c r="AA504" s="3" t="s">
        <v>1336</v>
      </c>
      <c r="AB504" s="3" t="s">
        <v>1337</v>
      </c>
      <c r="AC504" s="2">
        <v>2</v>
      </c>
      <c r="AD504" s="3" t="s">
        <v>1336</v>
      </c>
      <c r="AE504" s="2">
        <v>2</v>
      </c>
      <c r="AF504" s="2">
        <v>1</v>
      </c>
      <c r="AG504" s="2">
        <v>1</v>
      </c>
      <c r="AH504" s="3" t="s">
        <v>1336</v>
      </c>
      <c r="AI504" s="2">
        <v>1</v>
      </c>
      <c r="AJ504" s="2">
        <v>1</v>
      </c>
      <c r="AK504" s="2">
        <v>1</v>
      </c>
      <c r="AL504" s="2">
        <v>2</v>
      </c>
      <c r="AM504" s="2">
        <v>1</v>
      </c>
      <c r="AN504" s="2">
        <v>1</v>
      </c>
      <c r="AO504" s="3" t="s">
        <v>1336</v>
      </c>
      <c r="AP504" s="5" t="str">
        <f>IF(Table1[[#This Row],[Competence2]]="Empty","1-6","1-3")</f>
        <v>1-3</v>
      </c>
      <c r="AQ504" s="5" t="str">
        <f>IF(Table1[[#This Row],[Competence2]]="Empty","","4-6")</f>
        <v>4-6</v>
      </c>
      <c r="AR504" s="22" t="s">
        <v>2073</v>
      </c>
      <c r="AS504" t="s">
        <v>400</v>
      </c>
      <c r="AT504" s="5" t="s">
        <v>2026</v>
      </c>
      <c r="AU504" s="5">
        <v>880</v>
      </c>
      <c r="AV504" s="5" t="s">
        <v>2027</v>
      </c>
      <c r="AW504" s="5"/>
      <c r="AX504" s="5" t="e">
        <f>VLOOKUP(Table1[[#This Row],[Name]],Table3[],1,FALSE)</f>
        <v>#N/A</v>
      </c>
      <c r="AY504" s="5"/>
    </row>
    <row r="505" spans="1:51" hidden="1" x14ac:dyDescent="0.2">
      <c r="A505" s="7" t="s">
        <v>400</v>
      </c>
      <c r="B505" s="1" t="s">
        <v>33</v>
      </c>
      <c r="C505" t="s">
        <v>95</v>
      </c>
      <c r="D505">
        <v>45</v>
      </c>
      <c r="E505">
        <v>13</v>
      </c>
      <c r="F505">
        <v>10</v>
      </c>
      <c r="G505">
        <v>9</v>
      </c>
      <c r="H505">
        <v>9</v>
      </c>
      <c r="I505">
        <v>8</v>
      </c>
      <c r="J505">
        <v>0</v>
      </c>
      <c r="K505" t="s">
        <v>471</v>
      </c>
      <c r="L505" t="str">
        <f>VLOOKUP(Table1[[#This Row],[Competence1]],[1]!Table3[#Data],2,FALSE)</f>
        <v>Glace</v>
      </c>
      <c r="M505" t="str">
        <f>VLOOKUP(Table1[[#This Row],[Competence1]],[1]!Table3[#Data],3,FALSE)</f>
        <v>Special</v>
      </c>
      <c r="N505" s="1">
        <f>VLOOKUP(Table1[[#This Row],[Competence1]],[1]!Table3[#Data],4,FALSE)</f>
        <v>4</v>
      </c>
      <c r="O505">
        <f>VLOOKUP(Table1[[#This Row],[Competence1]],[1]!Table3[#Data],5,FALSE)</f>
        <v>6</v>
      </c>
      <c r="P505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505" t="s">
        <v>1370</v>
      </c>
      <c r="R505" t="str">
        <f>VLOOKUP(Table1[[#This Row],[Competence2]],[1]!Table3[#Data],2,FALSE)</f>
        <v>Electrik</v>
      </c>
      <c r="S505" t="str">
        <f>VLOOKUP(Table1[[#This Row],[Competence2]],[1]!Table3[#Data],3,FALSE)</f>
        <v>Special</v>
      </c>
      <c r="T505">
        <f>VLOOKUP(Table1[[#This Row],[Competence2]],[1]!Table3[#Data],4,FALSE)</f>
        <v>4</v>
      </c>
      <c r="U505">
        <f>VLOOKUP(Table1[[#This Row],[Competence2]],[1]!Table3[#Data],5,FALSE)</f>
        <v>6</v>
      </c>
      <c r="V505" s="5" t="str">
        <f>VLOOKUP(Table1[[#This Row],[Competence2]],[1]!Table3[#Data],6,FALSE)</f>
        <v>Une décharge électrique tombe sur l'ennemi. Paralyse avec une precision de 1. La paralysie empeche d'attaquer sur 1-2.</v>
      </c>
      <c r="W505" t="s">
        <v>974</v>
      </c>
      <c r="X505" s="2">
        <v>1</v>
      </c>
      <c r="Y505" s="2">
        <v>2</v>
      </c>
      <c r="Z505" s="2">
        <v>1</v>
      </c>
      <c r="AA505" s="2">
        <v>1</v>
      </c>
      <c r="AB505" s="3" t="s">
        <v>1336</v>
      </c>
      <c r="AC505" s="2">
        <v>1</v>
      </c>
      <c r="AD505" s="2">
        <v>2</v>
      </c>
      <c r="AE505" s="3" t="s">
        <v>1336</v>
      </c>
      <c r="AF505" s="2">
        <v>1</v>
      </c>
      <c r="AG505" s="2">
        <v>1</v>
      </c>
      <c r="AH505" s="2">
        <v>1</v>
      </c>
      <c r="AI505" s="2">
        <v>1</v>
      </c>
      <c r="AJ505" s="2">
        <v>1</v>
      </c>
      <c r="AK505" s="2">
        <v>2</v>
      </c>
      <c r="AL505" s="2">
        <v>2</v>
      </c>
      <c r="AM505" s="2">
        <v>1</v>
      </c>
      <c r="AN505" s="2">
        <v>1</v>
      </c>
      <c r="AO505" s="3" t="s">
        <v>1336</v>
      </c>
      <c r="AP505" s="5" t="str">
        <f>IF(Table1[[#This Row],[Competence2]]="Empty","1-6","1-3")</f>
        <v>1-3</v>
      </c>
      <c r="AQ505" s="5" t="str">
        <f>IF(Table1[[#This Row],[Competence2]]="Empty","","4-6")</f>
        <v>4-6</v>
      </c>
      <c r="AR505" s="22" t="s">
        <v>2073</v>
      </c>
      <c r="AS505"/>
      <c r="AT505" s="5" t="s">
        <v>2028</v>
      </c>
      <c r="AU505" s="5">
        <v>881</v>
      </c>
      <c r="AV505" s="5" t="s">
        <v>1764</v>
      </c>
      <c r="AW505" s="5"/>
      <c r="AX505" s="5" t="e">
        <f>VLOOKUP(Table1[[#This Row],[Name]],Table3[],1,FALSE)</f>
        <v>#N/A</v>
      </c>
      <c r="AY505" s="5"/>
    </row>
    <row r="506" spans="1:51" hidden="1" x14ac:dyDescent="0.2">
      <c r="A506" s="7" t="s">
        <v>401</v>
      </c>
      <c r="B506" s="1" t="s">
        <v>203</v>
      </c>
      <c r="C506" t="s">
        <v>19</v>
      </c>
      <c r="D506">
        <v>45</v>
      </c>
      <c r="E506">
        <v>18</v>
      </c>
      <c r="F506">
        <v>9</v>
      </c>
      <c r="G506">
        <v>10</v>
      </c>
      <c r="H506">
        <v>7</v>
      </c>
      <c r="I506">
        <v>8</v>
      </c>
      <c r="J506">
        <v>0</v>
      </c>
      <c r="K506" t="s">
        <v>584</v>
      </c>
      <c r="L506" t="str">
        <f>VLOOKUP(Table1[[#This Row],[Competence1]],[1]!Table3[#Data],2,FALSE)</f>
        <v>Normal</v>
      </c>
      <c r="M506" t="str">
        <f>VLOOKUP(Table1[[#This Row],[Competence1]],[1]!Table3[#Data],3,FALSE)</f>
        <v>Physique</v>
      </c>
      <c r="N506" s="1">
        <f>VLOOKUP(Table1[[#This Row],[Competence1]],[1]!Table3[#Data],4,FALSE)</f>
        <v>4</v>
      </c>
      <c r="O506">
        <f>VLOOKUP(Table1[[#This Row],[Competence1]],[1]!Table3[#Data],5,FALSE)</f>
        <v>6</v>
      </c>
      <c r="P506" s="5" t="str">
        <f>VLOOKUP(Table1[[#This Row],[Competence1]],[1]!Table3[#Data],6,FALSE)</f>
        <v>Le lanceur charge l'ennemi et le percute de tout son poids.</v>
      </c>
      <c r="Q506" t="s">
        <v>1081</v>
      </c>
      <c r="R506" t="str">
        <f>VLOOKUP(Table1[[#This Row],[Competence2]],[1]!Table3[#Data],2,FALSE)</f>
        <v>Eau</v>
      </c>
      <c r="S506" t="str">
        <f>VLOOKUP(Table1[[#This Row],[Competence2]],[1]!Table3[#Data],3,FALSE)</f>
        <v>Special</v>
      </c>
      <c r="T506">
        <f>VLOOKUP(Table1[[#This Row],[Competence2]],[1]!Table3[#Data],4,FALSE)</f>
        <v>4</v>
      </c>
      <c r="U506">
        <f>VLOOKUP(Table1[[#This Row],[Competence2]],[1]!Table3[#Data],5,FALSE)</f>
        <v>6</v>
      </c>
      <c r="V506" s="5" t="str">
        <f>VLOOKUP(Table1[[#This Row],[Competence2]],[1]!Table3[#Data],6,FALSE)</f>
        <v>De l'eau est projetée avec force sur l'ennemi.</v>
      </c>
      <c r="W506" t="s">
        <v>975</v>
      </c>
      <c r="X506" s="3" t="s">
        <v>1336</v>
      </c>
      <c r="Y506" s="2">
        <v>1</v>
      </c>
      <c r="Z506" s="2">
        <v>2</v>
      </c>
      <c r="AA506" s="3" t="s">
        <v>1337</v>
      </c>
      <c r="AB506" s="2">
        <v>1</v>
      </c>
      <c r="AC506" s="2">
        <v>2</v>
      </c>
      <c r="AD506" s="3" t="s">
        <v>1337</v>
      </c>
      <c r="AE506" s="2">
        <v>1</v>
      </c>
      <c r="AF506" s="2">
        <v>1</v>
      </c>
      <c r="AG506" s="2">
        <v>1</v>
      </c>
      <c r="AH506" s="2">
        <v>1</v>
      </c>
      <c r="AI506" s="2">
        <v>1</v>
      </c>
      <c r="AJ506" s="2">
        <v>1</v>
      </c>
      <c r="AK506" s="2">
        <v>1</v>
      </c>
      <c r="AL506" s="2">
        <v>1</v>
      </c>
      <c r="AM506" s="2">
        <v>1</v>
      </c>
      <c r="AN506" s="2">
        <v>1</v>
      </c>
      <c r="AO506" s="2">
        <v>1</v>
      </c>
      <c r="AP506" s="5" t="str">
        <f>IF(Table1[[#This Row],[Competence2]]="Empty","1-6","1-3")</f>
        <v>1-3</v>
      </c>
      <c r="AQ506" s="5" t="str">
        <f>IF(Table1[[#This Row],[Competence2]]="Empty","","4-6")</f>
        <v>4-6</v>
      </c>
      <c r="AR506" s="22" t="s">
        <v>2073</v>
      </c>
      <c r="AS506" t="s">
        <v>402</v>
      </c>
      <c r="AT506" s="5" t="s">
        <v>2029</v>
      </c>
      <c r="AU506" s="5">
        <v>882</v>
      </c>
      <c r="AV506" s="5" t="s">
        <v>1070</v>
      </c>
      <c r="AW506" s="5"/>
      <c r="AX506" s="5" t="e">
        <f>VLOOKUP(Table1[[#This Row],[Name]],Table3[],1,FALSE)</f>
        <v>#N/A</v>
      </c>
      <c r="AY506" s="5"/>
    </row>
    <row r="507" spans="1:51" hidden="1" x14ac:dyDescent="0.2">
      <c r="A507" s="7" t="s">
        <v>402</v>
      </c>
      <c r="B507" s="1" t="s">
        <v>19</v>
      </c>
      <c r="C507" t="s">
        <v>95</v>
      </c>
      <c r="D507">
        <v>45</v>
      </c>
      <c r="E507">
        <v>13</v>
      </c>
      <c r="F507">
        <v>9</v>
      </c>
      <c r="G507">
        <v>10</v>
      </c>
      <c r="H507">
        <v>8</v>
      </c>
      <c r="I507">
        <v>9</v>
      </c>
      <c r="J507">
        <v>0</v>
      </c>
      <c r="K507" t="s">
        <v>471</v>
      </c>
      <c r="L507" t="str">
        <f>VLOOKUP(Table1[[#This Row],[Competence1]],[1]!Table3[#Data],2,FALSE)</f>
        <v>Glace</v>
      </c>
      <c r="M507" t="str">
        <f>VLOOKUP(Table1[[#This Row],[Competence1]],[1]!Table3[#Data],3,FALSE)</f>
        <v>Special</v>
      </c>
      <c r="N507" s="1">
        <f>VLOOKUP(Table1[[#This Row],[Competence1]],[1]!Table3[#Data],4,FALSE)</f>
        <v>4</v>
      </c>
      <c r="O507">
        <f>VLOOKUP(Table1[[#This Row],[Competence1]],[1]!Table3[#Data],5,FALSE)</f>
        <v>6</v>
      </c>
      <c r="P507" s="5" t="str">
        <f>VLOOKUP(Table1[[#This Row],[Competence1]],[1]!Table3[#Data],6,FALSE)</f>
        <v>Le lanceur projette de la neige poudreuse. Gele l'ennemi avec une precision de 1. Le pokemon ne peut plus attaquer sauf avec une capacite de type feu qui le degele.</v>
      </c>
      <c r="Q507" t="s">
        <v>1081</v>
      </c>
      <c r="R507" t="str">
        <f>VLOOKUP(Table1[[#This Row],[Competence2]],[1]!Table3[#Data],2,FALSE)</f>
        <v>Eau</v>
      </c>
      <c r="S507" t="str">
        <f>VLOOKUP(Table1[[#This Row],[Competence2]],[1]!Table3[#Data],3,FALSE)</f>
        <v>Special</v>
      </c>
      <c r="T507">
        <f>VLOOKUP(Table1[[#This Row],[Competence2]],[1]!Table3[#Data],4,FALSE)</f>
        <v>4</v>
      </c>
      <c r="U507">
        <f>VLOOKUP(Table1[[#This Row],[Competence2]],[1]!Table3[#Data],5,FALSE)</f>
        <v>6</v>
      </c>
      <c r="V507" s="5" t="str">
        <f>VLOOKUP(Table1[[#This Row],[Competence2]],[1]!Table3[#Data],6,FALSE)</f>
        <v>De l'eau est projetée avec force sur l'ennemi.</v>
      </c>
      <c r="W507" t="s">
        <v>976</v>
      </c>
      <c r="X507" s="2">
        <v>1</v>
      </c>
      <c r="Y507" s="2">
        <v>2</v>
      </c>
      <c r="Z507" s="2">
        <v>1</v>
      </c>
      <c r="AA507" s="3" t="s">
        <v>1336</v>
      </c>
      <c r="AB507" s="2">
        <v>2</v>
      </c>
      <c r="AC507" s="2">
        <v>1</v>
      </c>
      <c r="AD507" s="2">
        <v>1</v>
      </c>
      <c r="AE507" s="3" t="s">
        <v>1337</v>
      </c>
      <c r="AF507" s="2">
        <v>1</v>
      </c>
      <c r="AG507" s="2">
        <v>1</v>
      </c>
      <c r="AH507" s="2">
        <v>2</v>
      </c>
      <c r="AI507" s="2">
        <v>1</v>
      </c>
      <c r="AJ507" s="2">
        <v>1</v>
      </c>
      <c r="AK507" s="2">
        <v>2</v>
      </c>
      <c r="AL507" s="2">
        <v>1</v>
      </c>
      <c r="AM507" s="2">
        <v>1</v>
      </c>
      <c r="AN507" s="2">
        <v>1</v>
      </c>
      <c r="AO507" s="2">
        <v>1</v>
      </c>
      <c r="AP507" s="5" t="str">
        <f>IF(Table1[[#This Row],[Competence2]]="Empty","1-6","1-3")</f>
        <v>1-3</v>
      </c>
      <c r="AQ507" s="5" t="str">
        <f>IF(Table1[[#This Row],[Competence2]]="Empty","","4-6")</f>
        <v>4-6</v>
      </c>
      <c r="AR507" s="22" t="s">
        <v>2073</v>
      </c>
      <c r="AS507" t="s">
        <v>397</v>
      </c>
      <c r="AT507" s="5" t="s">
        <v>2030</v>
      </c>
      <c r="AU507" s="5">
        <v>883</v>
      </c>
      <c r="AV507" s="5" t="s">
        <v>1038</v>
      </c>
      <c r="AW507" s="5"/>
      <c r="AX507" s="5" t="e">
        <f>VLOOKUP(Table1[[#This Row],[Name]],Table3[],1,FALSE)</f>
        <v>#N/A</v>
      </c>
      <c r="AY507" s="5"/>
    </row>
    <row r="508" spans="1:51" hidden="1" x14ac:dyDescent="0.2">
      <c r="A508" s="7" t="s">
        <v>397</v>
      </c>
      <c r="B508" s="1" t="s">
        <v>41</v>
      </c>
      <c r="C508" t="s">
        <v>203</v>
      </c>
      <c r="D508">
        <v>35</v>
      </c>
      <c r="E508">
        <v>21</v>
      </c>
      <c r="F508">
        <v>9</v>
      </c>
      <c r="G508">
        <v>11</v>
      </c>
      <c r="H508">
        <v>12</v>
      </c>
      <c r="I508">
        <v>5</v>
      </c>
      <c r="J508">
        <v>0</v>
      </c>
      <c r="K508" t="s">
        <v>485</v>
      </c>
      <c r="L508" t="str">
        <f>VLOOKUP(Table1[[#This Row],[Competence1]],[1]!Table3[#Data],2,FALSE)</f>
        <v>Acier</v>
      </c>
      <c r="M508" t="str">
        <f>VLOOKUP(Table1[[#This Row],[Competence1]],[1]!Table3[#Data],3,FALSE)</f>
        <v>Physique</v>
      </c>
      <c r="N508" s="1">
        <f>VLOOKUP(Table1[[#This Row],[Competence1]],[1]!Table3[#Data],4,FALSE)</f>
        <v>5</v>
      </c>
      <c r="O508">
        <f>VLOOKUP(Table1[[#This Row],[Competence1]],[1]!Table3[#Data],5,FALSE)</f>
        <v>5</v>
      </c>
      <c r="P508" s="5" t="str">
        <f>VLOOKUP(Table1[[#This Row],[Competence1]],[1]!Table3[#Data],6,FALSE)</f>
        <v>Attaque avec des griffes d'acier. Aaugmenter l'Attaque du lanceur de 1 niveau avec une precision de 1.</v>
      </c>
      <c r="Q508" t="s">
        <v>1346</v>
      </c>
      <c r="R508" t="str">
        <f>VLOOKUP(Table1[[#This Row],[Competence2]],[1]!Table3[#Data],2,FALSE)</f>
        <v>Normal</v>
      </c>
      <c r="S508" t="str">
        <f>VLOOKUP(Table1[[#This Row],[Competence2]],[1]!Table3[#Data],3,FALSE)</f>
        <v>Statut</v>
      </c>
      <c r="T508">
        <f>VLOOKUP(Table1[[#This Row],[Competence2]],[1]!Table3[#Data],4,FALSE)</f>
        <v>0</v>
      </c>
      <c r="U508">
        <f>VLOOKUP(Table1[[#This Row],[Competence2]],[1]!Table3[#Data],5,FALSE)</f>
        <v>6</v>
      </c>
      <c r="V508" s="5" t="str">
        <f>VLOOKUP(Table1[[#This Row],[Competence2]],[1]!Table3[#Data],6,FALSE)</f>
        <v>Le lanceur fait les gros yeux à l'ennemi pour l'intimider et baisser sa Défense de 1 niveau.</v>
      </c>
      <c r="W508" t="s">
        <v>971</v>
      </c>
      <c r="X508" s="3" t="s">
        <v>1336</v>
      </c>
      <c r="Y508" s="2">
        <v>2</v>
      </c>
      <c r="Z508" s="2">
        <v>1</v>
      </c>
      <c r="AA508" s="3" t="s">
        <v>1336</v>
      </c>
      <c r="AB508" s="3" t="s">
        <v>1336</v>
      </c>
      <c r="AC508" s="2">
        <v>1</v>
      </c>
      <c r="AD508" s="2">
        <v>1</v>
      </c>
      <c r="AE508" s="2">
        <v>1</v>
      </c>
      <c r="AF508" s="3" t="s">
        <v>1336</v>
      </c>
      <c r="AG508" s="3" t="s">
        <v>1336</v>
      </c>
      <c r="AH508" s="3" t="s">
        <v>1337</v>
      </c>
      <c r="AI508" s="2">
        <v>0</v>
      </c>
      <c r="AJ508" s="3" t="s">
        <v>1336</v>
      </c>
      <c r="AK508" s="3" t="s">
        <v>1336</v>
      </c>
      <c r="AL508" s="2">
        <v>2</v>
      </c>
      <c r="AM508" s="2">
        <v>1</v>
      </c>
      <c r="AN508" s="2">
        <v>1</v>
      </c>
      <c r="AO508" s="3" t="s">
        <v>1336</v>
      </c>
      <c r="AP508" s="5" t="str">
        <f>IF(Table1[[#This Row],[Competence2]]="Empty","1-6","1-3")</f>
        <v>1-3</v>
      </c>
      <c r="AQ508" s="5" t="str">
        <f>IF(Table1[[#This Row],[Competence2]]="Empty","","4-6")</f>
        <v>4-6</v>
      </c>
      <c r="AR508" s="22" t="s">
        <v>2073</v>
      </c>
      <c r="AS508"/>
      <c r="AT508" s="5" t="s">
        <v>2031</v>
      </c>
      <c r="AU508" s="5">
        <v>884</v>
      </c>
      <c r="AV508" s="5" t="s">
        <v>1068</v>
      </c>
      <c r="AW508" s="5"/>
      <c r="AX508" s="5" t="e">
        <f>VLOOKUP(Table1[[#This Row],[Name]],Table3[],1,FALSE)</f>
        <v>#N/A</v>
      </c>
      <c r="AY508" s="5"/>
    </row>
    <row r="509" spans="1:51" hidden="1" x14ac:dyDescent="0.2">
      <c r="A509" s="7" t="s">
        <v>418</v>
      </c>
      <c r="B509" s="1" t="s">
        <v>203</v>
      </c>
      <c r="C509" t="s">
        <v>105</v>
      </c>
      <c r="D509">
        <v>14</v>
      </c>
      <c r="E509">
        <v>20</v>
      </c>
      <c r="F509">
        <v>6</v>
      </c>
      <c r="G509">
        <v>3</v>
      </c>
      <c r="H509">
        <v>4</v>
      </c>
      <c r="I509">
        <v>3</v>
      </c>
      <c r="J509">
        <v>0</v>
      </c>
      <c r="K509" t="s">
        <v>1372</v>
      </c>
      <c r="L509" t="str">
        <f>VLOOKUP(Table1[[#This Row],[Competence1]],[1]!Table3[#Data],2,FALSE)</f>
        <v>Spectre</v>
      </c>
      <c r="M509" t="str">
        <f>VLOOKUP(Table1[[#This Row],[Competence1]],[1]!Table3[#Data],3,FALSE)</f>
        <v>Physique</v>
      </c>
      <c r="N509" s="1">
        <f>VLOOKUP(Table1[[#This Row],[Competence1]],[1]!Table3[#Data],4,FALSE)</f>
        <v>3</v>
      </c>
      <c r="O509">
        <f>VLOOKUP(Table1[[#This Row],[Competence1]],[1]!Table3[#Data],5,FALSE)</f>
        <v>6</v>
      </c>
      <c r="P509" s="5" t="str">
        <f>VLOOKUP(Table1[[#This Row],[Competence1]],[1]!Table3[#Data],6,FALSE)</f>
        <v>Le lanceur attaque l'ennemi en poussant un cri terrifiant. Apeure avec une precision de 2 empechant l'adversaire d'attaquer ce tour.</v>
      </c>
      <c r="Q509" t="s">
        <v>1432</v>
      </c>
      <c r="R509" t="e">
        <f>VLOOKUP(Table1[[#This Row],[Competence2]],[1]!Table3[#Data],2,FALSE)</f>
        <v>#N/A</v>
      </c>
      <c r="S509" t="e">
        <f>VLOOKUP(Table1[[#This Row],[Competence2]],[1]!Table3[#Data],3,FALSE)</f>
        <v>#N/A</v>
      </c>
      <c r="T509" t="e">
        <f>VLOOKUP(Table1[[#This Row],[Competence2]],[1]!Table3[#Data],4,FALSE)</f>
        <v>#N/A</v>
      </c>
      <c r="U509" t="e">
        <f>VLOOKUP(Table1[[#This Row],[Competence2]],[1]!Table3[#Data],5,FALSE)</f>
        <v>#N/A</v>
      </c>
      <c r="V509" s="5" t="e">
        <f>VLOOKUP(Table1[[#This Row],[Competence2]],[1]!Table3[#Data],6,FALSE)</f>
        <v>#N/A</v>
      </c>
      <c r="W509" t="s">
        <v>992</v>
      </c>
      <c r="X509" s="2">
        <v>1</v>
      </c>
      <c r="Y509" s="2">
        <v>0</v>
      </c>
      <c r="Z509" s="2">
        <v>2</v>
      </c>
      <c r="AA509" s="3" t="s">
        <v>1336</v>
      </c>
      <c r="AB509" s="3" t="s">
        <v>1336</v>
      </c>
      <c r="AC509" s="2">
        <v>2</v>
      </c>
      <c r="AD509" s="3" t="s">
        <v>1336</v>
      </c>
      <c r="AE509" s="2">
        <v>2</v>
      </c>
      <c r="AF509" s="3" t="s">
        <v>1336</v>
      </c>
      <c r="AG509" s="2">
        <v>0</v>
      </c>
      <c r="AH509" s="3" t="s">
        <v>1336</v>
      </c>
      <c r="AI509" s="3" t="s">
        <v>1336</v>
      </c>
      <c r="AJ509" s="2">
        <v>1</v>
      </c>
      <c r="AK509" s="2">
        <v>1</v>
      </c>
      <c r="AL509" s="2">
        <v>1</v>
      </c>
      <c r="AM509" s="2">
        <v>2</v>
      </c>
      <c r="AN509" s="2">
        <v>2</v>
      </c>
      <c r="AO509" s="2">
        <v>1</v>
      </c>
      <c r="AP509" s="5" t="str">
        <f>IF(Table1[[#This Row],[Competence2]]="Empty","1-6","1-3")</f>
        <v>1-3</v>
      </c>
      <c r="AQ509" s="5" t="str">
        <f>IF(Table1[[#This Row],[Competence2]]="Empty","","4-6")</f>
        <v>4-6</v>
      </c>
      <c r="AR509" s="22" t="s">
        <v>2073</v>
      </c>
      <c r="AS509" s="5" t="s">
        <v>419</v>
      </c>
      <c r="AT509" s="5" t="s">
        <v>2032</v>
      </c>
      <c r="AU509" s="5">
        <v>885</v>
      </c>
      <c r="AV509" s="5" t="s">
        <v>1073</v>
      </c>
      <c r="AW509" s="5"/>
      <c r="AX509" s="5" t="e">
        <f>VLOOKUP(Table1[[#This Row],[Name]],Table3[],1,FALSE)</f>
        <v>#N/A</v>
      </c>
      <c r="AY509" s="5"/>
    </row>
    <row r="510" spans="1:51" hidden="1" x14ac:dyDescent="0.2">
      <c r="A510" s="7" t="s">
        <v>419</v>
      </c>
      <c r="B510" s="1" t="s">
        <v>203</v>
      </c>
      <c r="C510" t="s">
        <v>105</v>
      </c>
      <c r="D510">
        <v>34</v>
      </c>
      <c r="E510">
        <v>25</v>
      </c>
      <c r="F510">
        <v>8</v>
      </c>
      <c r="G510">
        <v>5</v>
      </c>
      <c r="H510">
        <v>6</v>
      </c>
      <c r="I510">
        <v>5</v>
      </c>
      <c r="J510">
        <v>0</v>
      </c>
      <c r="K510" t="s">
        <v>597</v>
      </c>
      <c r="L510" t="e">
        <f>VLOOKUP(Table1[[#This Row],[Competence1]],[1]!Table3[#Data],2,FALSE)</f>
        <v>#N/A</v>
      </c>
      <c r="M510" t="e">
        <f>VLOOKUP(Table1[[#This Row],[Competence1]],[1]!Table3[#Data],3,FALSE)</f>
        <v>#N/A</v>
      </c>
      <c r="N510" s="1" t="e">
        <f>VLOOKUP(Table1[[#This Row],[Competence1]],[1]!Table3[#Data],4,FALSE)</f>
        <v>#N/A</v>
      </c>
      <c r="O510" t="e">
        <f>VLOOKUP(Table1[[#This Row],[Competence1]],[1]!Table3[#Data],5,FALSE)</f>
        <v>#N/A</v>
      </c>
      <c r="P510" s="5" t="e">
        <f>VLOOKUP(Table1[[#This Row],[Competence1]],[1]!Table3[#Data],6,FALSE)</f>
        <v>#N/A</v>
      </c>
      <c r="Q510" t="s">
        <v>1128</v>
      </c>
      <c r="R510" t="e">
        <f>VLOOKUP(Table1[[#This Row],[Competence2]],[1]!Table3[#Data],2,FALSE)</f>
        <v>#N/A</v>
      </c>
      <c r="S510" t="e">
        <f>VLOOKUP(Table1[[#This Row],[Competence2]],[1]!Table3[#Data],3,FALSE)</f>
        <v>#N/A</v>
      </c>
      <c r="T510" t="e">
        <f>VLOOKUP(Table1[[#This Row],[Competence2]],[1]!Table3[#Data],4,FALSE)</f>
        <v>#N/A</v>
      </c>
      <c r="U510" t="e">
        <f>VLOOKUP(Table1[[#This Row],[Competence2]],[1]!Table3[#Data],5,FALSE)</f>
        <v>#N/A</v>
      </c>
      <c r="V510" s="5" t="e">
        <f>VLOOKUP(Table1[[#This Row],[Competence2]],[1]!Table3[#Data],6,FALSE)</f>
        <v>#N/A</v>
      </c>
      <c r="W510" t="s">
        <v>993</v>
      </c>
      <c r="X510" s="2">
        <v>1</v>
      </c>
      <c r="Y510" s="2">
        <v>0</v>
      </c>
      <c r="Z510" s="2">
        <v>2</v>
      </c>
      <c r="AA510" s="3" t="s">
        <v>1336</v>
      </c>
      <c r="AB510" s="3" t="s">
        <v>1336</v>
      </c>
      <c r="AC510" s="2">
        <v>2</v>
      </c>
      <c r="AD510" s="3" t="s">
        <v>1336</v>
      </c>
      <c r="AE510" s="2">
        <v>2</v>
      </c>
      <c r="AF510" s="3" t="s">
        <v>1336</v>
      </c>
      <c r="AG510" s="2">
        <v>0</v>
      </c>
      <c r="AH510" s="3" t="s">
        <v>1336</v>
      </c>
      <c r="AI510" s="3" t="s">
        <v>1336</v>
      </c>
      <c r="AJ510" s="2">
        <v>1</v>
      </c>
      <c r="AK510" s="2">
        <v>1</v>
      </c>
      <c r="AL510" s="2">
        <v>1</v>
      </c>
      <c r="AM510" s="2">
        <v>2</v>
      </c>
      <c r="AN510" s="2">
        <v>2</v>
      </c>
      <c r="AO510" s="2">
        <v>1</v>
      </c>
      <c r="AP510" s="5" t="str">
        <f>IF(Table1[[#This Row],[Competence2]]="Empty","1-6","1-3")</f>
        <v>1-3</v>
      </c>
      <c r="AQ510" s="5" t="str">
        <f>IF(Table1[[#This Row],[Competence2]]="Empty","","4-6")</f>
        <v>4-6</v>
      </c>
      <c r="AR510" s="22" t="s">
        <v>2073</v>
      </c>
      <c r="AS510" s="5" t="s">
        <v>420</v>
      </c>
      <c r="AT510" s="5" t="s">
        <v>2033</v>
      </c>
      <c r="AU510" s="5">
        <v>886</v>
      </c>
      <c r="AV510" s="5" t="s">
        <v>1073</v>
      </c>
      <c r="AW510" s="5"/>
      <c r="AX510" s="5" t="e">
        <f>VLOOKUP(Table1[[#This Row],[Name]],Table3[],1,FALSE)</f>
        <v>#N/A</v>
      </c>
      <c r="AY510" s="5"/>
    </row>
    <row r="511" spans="1:51" hidden="1" x14ac:dyDescent="0.2">
      <c r="A511" s="7" t="s">
        <v>420</v>
      </c>
      <c r="B511" s="1" t="s">
        <v>203</v>
      </c>
      <c r="C511" t="s">
        <v>105</v>
      </c>
      <c r="D511">
        <v>44</v>
      </c>
      <c r="E511">
        <v>35</v>
      </c>
      <c r="F511">
        <v>12</v>
      </c>
      <c r="G511">
        <v>7</v>
      </c>
      <c r="H511">
        <v>10</v>
      </c>
      <c r="I511">
        <v>7</v>
      </c>
      <c r="J511">
        <v>0</v>
      </c>
      <c r="K511" t="s">
        <v>1433</v>
      </c>
      <c r="L511" t="e">
        <f>VLOOKUP(Table1[[#This Row],[Competence1]],[1]!Table3[#Data],2,FALSE)</f>
        <v>#N/A</v>
      </c>
      <c r="M511" t="e">
        <f>VLOOKUP(Table1[[#This Row],[Competence1]],[1]!Table3[#Data],3,FALSE)</f>
        <v>#N/A</v>
      </c>
      <c r="N511" s="1" t="e">
        <f>VLOOKUP(Table1[[#This Row],[Competence1]],[1]!Table3[#Data],4,FALSE)</f>
        <v>#N/A</v>
      </c>
      <c r="O511" t="e">
        <f>VLOOKUP(Table1[[#This Row],[Competence1]],[1]!Table3[#Data],5,FALSE)</f>
        <v>#N/A</v>
      </c>
      <c r="P511" s="5" t="e">
        <f>VLOOKUP(Table1[[#This Row],[Competence1]],[1]!Table3[#Data],6,FALSE)</f>
        <v>#N/A</v>
      </c>
      <c r="Q511" t="s">
        <v>501</v>
      </c>
      <c r="R511" t="str">
        <f>VLOOKUP(Table1[[#This Row],[Competence2]],[1]!Table3[#Data],2,FALSE)</f>
        <v>Dragon</v>
      </c>
      <c r="S511" t="str">
        <f>VLOOKUP(Table1[[#This Row],[Competence2]],[1]!Table3[#Data],3,FALSE)</f>
        <v>Special</v>
      </c>
      <c r="T511">
        <f>VLOOKUP(Table1[[#This Row],[Competence2]],[1]!Table3[#Data],4,FALSE)</f>
        <v>6</v>
      </c>
      <c r="U511">
        <f>VLOOKUP(Table1[[#This Row],[Competence2]],[1]!Table3[#Data],5,FALSE)</f>
        <v>6</v>
      </c>
      <c r="V511" s="5" t="str">
        <f>VLOOKUP(Table1[[#This Row],[Competence2]],[1]!Table3[#Data],6,FALSE)</f>
        <v>Le lanceur souffle fort sur l’ennemi pour lui infliger des dégâts. Paralyse avec une precision de 2. La paralysie empeche d'attaquer sur 1-2.</v>
      </c>
      <c r="W511" t="s">
        <v>994</v>
      </c>
      <c r="X511" s="2">
        <v>1</v>
      </c>
      <c r="Y511" s="2">
        <v>0</v>
      </c>
      <c r="Z511" s="2">
        <v>2</v>
      </c>
      <c r="AA511" s="3" t="s">
        <v>1336</v>
      </c>
      <c r="AB511" s="3" t="s">
        <v>1336</v>
      </c>
      <c r="AC511" s="2">
        <v>2</v>
      </c>
      <c r="AD511" s="3" t="s">
        <v>1336</v>
      </c>
      <c r="AE511" s="2">
        <v>2</v>
      </c>
      <c r="AF511" s="3" t="s">
        <v>1336</v>
      </c>
      <c r="AG511" s="2">
        <v>0</v>
      </c>
      <c r="AH511" s="3" t="s">
        <v>1336</v>
      </c>
      <c r="AI511" s="3" t="s">
        <v>1336</v>
      </c>
      <c r="AJ511" s="2">
        <v>1</v>
      </c>
      <c r="AK511" s="2">
        <v>1</v>
      </c>
      <c r="AL511" s="2">
        <v>1</v>
      </c>
      <c r="AM511" s="2">
        <v>2</v>
      </c>
      <c r="AN511" s="2">
        <v>2</v>
      </c>
      <c r="AO511" s="2">
        <v>1</v>
      </c>
      <c r="AP511" s="5" t="str">
        <f>IF(Table1[[#This Row],[Competence2]]="Empty","1-6","1-3")</f>
        <v>1-3</v>
      </c>
      <c r="AQ511" s="5" t="str">
        <f>IF(Table1[[#This Row],[Competence2]]="Empty","","4-6")</f>
        <v>4-6</v>
      </c>
      <c r="AR511" s="22" t="s">
        <v>2073</v>
      </c>
      <c r="AS511" s="5"/>
      <c r="AT511" s="5" t="s">
        <v>2034</v>
      </c>
      <c r="AU511" s="5">
        <v>887</v>
      </c>
      <c r="AV511" s="5" t="s">
        <v>1073</v>
      </c>
      <c r="AW511" s="5"/>
      <c r="AX511" s="5" t="e">
        <f>VLOOKUP(Table1[[#This Row],[Name]],Table3[],1,FALSE)</f>
        <v>#N/A</v>
      </c>
      <c r="AY511" s="5"/>
    </row>
    <row r="512" spans="1:51" x14ac:dyDescent="0.2">
      <c r="A512" s="7" t="s">
        <v>421</v>
      </c>
      <c r="B512" s="1" t="s">
        <v>41</v>
      </c>
      <c r="C512" t="s">
        <v>146</v>
      </c>
      <c r="D512">
        <v>46</v>
      </c>
      <c r="E512">
        <v>34</v>
      </c>
      <c r="F512">
        <v>13</v>
      </c>
      <c r="G512">
        <v>11</v>
      </c>
      <c r="H512">
        <v>8</v>
      </c>
      <c r="I512">
        <v>11</v>
      </c>
      <c r="J512">
        <v>0</v>
      </c>
      <c r="K512" t="s">
        <v>2079</v>
      </c>
      <c r="L512" t="str">
        <f>VLOOKUP(Table1[[#This Row],[Competence1]],[1]!Table3[#Data],2,FALSE)</f>
        <v>Psy</v>
      </c>
      <c r="M512" t="str">
        <f>VLOOKUP(Table1[[#This Row],[Competence1]],[1]!Table3[#Data],3,FALSE)</f>
        <v>Special</v>
      </c>
      <c r="N512" s="1">
        <f>VLOOKUP(Table1[[#This Row],[Competence1]],[1]!Table3[#Data],4,FALSE)</f>
        <v>9</v>
      </c>
      <c r="O512">
        <f>VLOOKUP(Table1[[#This Row],[Competence1]],[1]!Table3[#Data],5,FALSE)</f>
        <v>6</v>
      </c>
      <c r="P512" s="5" t="str">
        <f>VLOOKUP(Table1[[#This Row],[Competence1]],[1]!Table3[#Data],6,FALSE)</f>
        <v>Gladius Maximus inflige des dégâts. Si la cible est dynamaxée, les dégâts de cette capacité sont doublés.</v>
      </c>
      <c r="Q512" t="s">
        <v>1411</v>
      </c>
      <c r="R512" t="str">
        <f>VLOOKUP(Table1[[#This Row],[Competence2]],[1]!Table3[#Data],2,FALSE)</f>
        <v>Combat</v>
      </c>
      <c r="S512" t="str">
        <f>VLOOKUP(Table1[[#This Row],[Competence2]],[1]!Table3[#Data],3,FALSE)</f>
        <v>Statut</v>
      </c>
      <c r="T512">
        <f>VLOOKUP(Table1[[#This Row],[Competence2]],[1]!Table3[#Data],4,FALSE)</f>
        <v>0</v>
      </c>
      <c r="U512">
        <f>VLOOKUP(Table1[[#This Row],[Competence2]],[1]!Table3[#Data],5,FALSE)</f>
        <v>0</v>
      </c>
      <c r="V512" s="5" t="str">
        <f>VLOOKUP(Table1[[#This Row],[Competence2]],[1]!Table3[#Data],6,FALSE)</f>
        <v>Le lanceur et son équipe sont protégés contre les attaques prioritaires.</v>
      </c>
      <c r="W512" t="s">
        <v>995</v>
      </c>
      <c r="X512" s="2">
        <v>1</v>
      </c>
      <c r="Y512" s="2">
        <v>1</v>
      </c>
      <c r="Z512" s="2">
        <v>0</v>
      </c>
      <c r="AA512" s="2">
        <v>1</v>
      </c>
      <c r="AB512" s="2">
        <v>1</v>
      </c>
      <c r="AC512" s="3" t="s">
        <v>1336</v>
      </c>
      <c r="AD512" s="2">
        <v>2</v>
      </c>
      <c r="AE512" s="3" t="s">
        <v>1336</v>
      </c>
      <c r="AF512" s="3" t="s">
        <v>1337</v>
      </c>
      <c r="AG512" s="3" t="s">
        <v>1336</v>
      </c>
      <c r="AH512" s="3" t="s">
        <v>1336</v>
      </c>
      <c r="AI512" s="2">
        <v>0</v>
      </c>
      <c r="AJ512" s="3" t="s">
        <v>1336</v>
      </c>
      <c r="AK512" s="3" t="s">
        <v>1336</v>
      </c>
      <c r="AL512" s="2">
        <v>2</v>
      </c>
      <c r="AM512" s="2">
        <v>1</v>
      </c>
      <c r="AN512" s="3" t="s">
        <v>1336</v>
      </c>
      <c r="AO512" s="3" t="s">
        <v>1336</v>
      </c>
      <c r="AP512" s="5" t="str">
        <f>IF(Table1[[#This Row],[Competence2]]="Empty","1-6","1-3")</f>
        <v>1-3</v>
      </c>
      <c r="AQ512" s="5" t="str">
        <f>IF(Table1[[#This Row],[Competence2]]="Empty","","4-6")</f>
        <v>4-6</v>
      </c>
      <c r="AR512" s="22" t="s">
        <v>2073</v>
      </c>
      <c r="AS512" s="5"/>
      <c r="AT512" s="5" t="s">
        <v>2035</v>
      </c>
      <c r="AU512" s="5">
        <v>888</v>
      </c>
      <c r="AV512" s="5" t="s">
        <v>1074</v>
      </c>
      <c r="AW512" s="5">
        <v>9</v>
      </c>
      <c r="AX512" s="5" t="str">
        <f>VLOOKUP(Table1[[#This Row],[Name]],Table3[],1,FALSE)</f>
        <v>Zacian</v>
      </c>
      <c r="AY512" s="5"/>
    </row>
    <row r="513" spans="1:51" x14ac:dyDescent="0.2">
      <c r="A513" s="7" t="s">
        <v>422</v>
      </c>
      <c r="B513" s="1" t="s">
        <v>41</v>
      </c>
      <c r="C513" t="s">
        <v>119</v>
      </c>
      <c r="D513">
        <v>46</v>
      </c>
      <c r="E513">
        <v>34</v>
      </c>
      <c r="F513">
        <v>13</v>
      </c>
      <c r="G513">
        <v>11</v>
      </c>
      <c r="H513">
        <v>8</v>
      </c>
      <c r="I513">
        <v>11</v>
      </c>
      <c r="J513">
        <v>0</v>
      </c>
      <c r="K513" t="s">
        <v>2080</v>
      </c>
      <c r="L513" t="str">
        <f>VLOOKUP(Table1[[#This Row],[Competence1]],[1]!Table3[#Data],2,FALSE)</f>
        <v>Acier</v>
      </c>
      <c r="M513" t="str">
        <f>VLOOKUP(Table1[[#This Row],[Competence1]],[1]!Table3[#Data],3,FALSE)</f>
        <v>Physique</v>
      </c>
      <c r="N513" s="1">
        <f>VLOOKUP(Table1[[#This Row],[Competence1]],[1]!Table3[#Data],4,FALSE)</f>
        <v>10</v>
      </c>
      <c r="O513">
        <f>VLOOKUP(Table1[[#This Row],[Competence1]],[1]!Table3[#Data],5,FALSE)</f>
        <v>6</v>
      </c>
      <c r="P513" s="5" t="str">
        <f>VLOOKUP(Table1[[#This Row],[Competence1]],[1]!Table3[#Data],6,FALSE)</f>
        <v>Aegis Maxima inflige des dégâts. Si la cible est Dynamaxée, les dégâts de cette capacité sont doublés.</v>
      </c>
      <c r="Q513" t="s">
        <v>570</v>
      </c>
      <c r="R513" t="str">
        <f>VLOOKUP(Table1[[#This Row],[Competence2]],[1]!Table3[#Data],2,FALSE)</f>
        <v>Roche</v>
      </c>
      <c r="S513" t="str">
        <f>VLOOKUP(Table1[[#This Row],[Competence2]],[1]!Table3[#Data],3,FALSE)</f>
        <v>Statut</v>
      </c>
      <c r="T513">
        <f>VLOOKUP(Table1[[#This Row],[Competence2]],[1]!Table3[#Data],4,FALSE)</f>
        <v>0</v>
      </c>
      <c r="U513">
        <f>VLOOKUP(Table1[[#This Row],[Competence2]],[1]!Table3[#Data],5,FALSE)</f>
        <v>0</v>
      </c>
      <c r="V513" s="5" t="str">
        <f>VLOOKUP(Table1[[#This Row],[Competence2]],[1]!Table3[#Data],6,FALSE)</f>
        <v>Annule les attaques visant toute l'équipe pendant un tour.</v>
      </c>
      <c r="W513" t="s">
        <v>996</v>
      </c>
      <c r="X513" s="3" t="s">
        <v>1336</v>
      </c>
      <c r="Y513" s="2">
        <v>2</v>
      </c>
      <c r="Z513" s="3" t="s">
        <v>1336</v>
      </c>
      <c r="AA513" s="2">
        <v>1</v>
      </c>
      <c r="AB513" s="2">
        <v>1</v>
      </c>
      <c r="AC513" s="2">
        <v>1</v>
      </c>
      <c r="AD513" s="2">
        <v>2</v>
      </c>
      <c r="AE513" s="3" t="s">
        <v>1336</v>
      </c>
      <c r="AF513" s="3" t="s">
        <v>1337</v>
      </c>
      <c r="AG513" s="3" t="s">
        <v>1336</v>
      </c>
      <c r="AH513" s="3" t="s">
        <v>1336</v>
      </c>
      <c r="AI513" s="2">
        <v>0</v>
      </c>
      <c r="AJ513" s="2">
        <v>1</v>
      </c>
      <c r="AK513" s="3" t="s">
        <v>1337</v>
      </c>
      <c r="AL513" s="2">
        <v>2</v>
      </c>
      <c r="AM513" s="2">
        <v>1</v>
      </c>
      <c r="AN513" s="3" t="s">
        <v>1336</v>
      </c>
      <c r="AO513" s="2">
        <v>1</v>
      </c>
      <c r="AP513" s="5" t="str">
        <f>IF(Table1[[#This Row],[Competence2]]="Empty","1-6","1-3")</f>
        <v>1-3</v>
      </c>
      <c r="AQ513" s="5" t="str">
        <f>IF(Table1[[#This Row],[Competence2]]="Empty","","4-6")</f>
        <v>4-6</v>
      </c>
      <c r="AR513" s="22" t="s">
        <v>2073</v>
      </c>
      <c r="AS513" s="5"/>
      <c r="AT513" s="5" t="s">
        <v>2036</v>
      </c>
      <c r="AU513" s="5">
        <v>889</v>
      </c>
      <c r="AV513" s="5" t="s">
        <v>1055</v>
      </c>
      <c r="AW513" s="5">
        <v>9</v>
      </c>
      <c r="AX513" s="5" t="str">
        <f>VLOOKUP(Table1[[#This Row],[Name]],Table3[],1,FALSE)</f>
        <v>Zamazenta</v>
      </c>
      <c r="AY513" s="5"/>
    </row>
    <row r="514" spans="1:51" x14ac:dyDescent="0.2">
      <c r="A514" s="7" t="s">
        <v>423</v>
      </c>
      <c r="B514" s="1" t="s">
        <v>203</v>
      </c>
      <c r="C514" t="s">
        <v>77</v>
      </c>
      <c r="D514">
        <v>70</v>
      </c>
      <c r="E514">
        <v>32</v>
      </c>
      <c r="F514">
        <v>8</v>
      </c>
      <c r="G514">
        <v>9</v>
      </c>
      <c r="H514">
        <v>14</v>
      </c>
      <c r="I514">
        <v>9</v>
      </c>
      <c r="J514">
        <v>5</v>
      </c>
      <c r="K514" s="13" t="s">
        <v>2056</v>
      </c>
      <c r="L514" t="str">
        <f>VLOOKUP(Table1[[#This Row],[Competence1]],[1]!Table3[#Data],2,FALSE)</f>
        <v>Poison</v>
      </c>
      <c r="M514" t="str">
        <f>VLOOKUP(Table1[[#This Row],[Competence1]],[1]!Table3[#Data],3,FALSE)</f>
        <v>Special</v>
      </c>
      <c r="N514" s="1">
        <f>VLOOKUP(Table1[[#This Row],[Competence1]],[1]!Table3[#Data],4,FALSE)</f>
        <v>6</v>
      </c>
      <c r="O514">
        <f>VLOOKUP(Table1[[#This Row],[Competence1]],[1]!Table3[#Data],5,FALSE)</f>
        <v>6</v>
      </c>
      <c r="P514" s="5" t="str">
        <f>VLOOKUP(Table1[[#This Row],[Competence1]],[1]!Table3[#Data],6,FALSE)</f>
        <v>Fait un coup critique qui multiplie les degats par 2 avec une Precision de 1. Empoisonne avec une precision de 1 lui faisant perdre 6 PV chaque tour.</v>
      </c>
      <c r="Q514" s="13" t="s">
        <v>2053</v>
      </c>
      <c r="R514" t="str">
        <f>VLOOKUP(Table1[[#This Row],[Competence2]],[1]!Table3[#Data],2,FALSE)</f>
        <v>Dragon</v>
      </c>
      <c r="S514" t="str">
        <f>VLOOKUP(Table1[[#This Row],[Competence2]],[1]!Table3[#Data],3,FALSE)</f>
        <v>Special</v>
      </c>
      <c r="T514">
        <f>VLOOKUP(Table1[[#This Row],[Competence2]],[1]!Table3[#Data],4,FALSE)</f>
        <v>10</v>
      </c>
      <c r="U514">
        <f>VLOOKUP(Table1[[#This Row],[Competence2]],[1]!Table3[#Data],5,FALSE)</f>
        <v>6</v>
      </c>
      <c r="V514" s="5" t="str">
        <f>VLOOKUP(Table1[[#This Row],[Competence2]],[1]!Table3[#Data],6,FALSE)</f>
        <v>Canon Dynamax inflige des dégâts. Si la cible est Dynamaxée, les dégâts de cette capacité sont doublés.</v>
      </c>
      <c r="W514" t="s">
        <v>997</v>
      </c>
      <c r="X514" s="2">
        <v>1</v>
      </c>
      <c r="Y514" s="3" t="s">
        <v>1336</v>
      </c>
      <c r="Z514" s="2">
        <v>2</v>
      </c>
      <c r="AA514" s="3" t="s">
        <v>1336</v>
      </c>
      <c r="AB514" s="3" t="s">
        <v>1336</v>
      </c>
      <c r="AC514" s="2">
        <v>1</v>
      </c>
      <c r="AD514" s="3" t="s">
        <v>1336</v>
      </c>
      <c r="AE514" s="2">
        <v>2</v>
      </c>
      <c r="AF514" s="3" t="s">
        <v>1336</v>
      </c>
      <c r="AG514" s="2">
        <v>1</v>
      </c>
      <c r="AH514" s="3" t="s">
        <v>1337</v>
      </c>
      <c r="AI514" s="3" t="s">
        <v>1336</v>
      </c>
      <c r="AJ514" s="2">
        <v>2</v>
      </c>
      <c r="AK514" s="2">
        <v>1</v>
      </c>
      <c r="AL514" s="2">
        <v>2</v>
      </c>
      <c r="AM514" s="2">
        <v>1</v>
      </c>
      <c r="AN514" s="2">
        <v>1</v>
      </c>
      <c r="AO514" s="2">
        <v>1</v>
      </c>
      <c r="AP514" s="5" t="str">
        <f>IF(Table1[[#This Row],[Competence2]]="Empty","1-6","1-3")</f>
        <v>1-3</v>
      </c>
      <c r="AQ514" s="5" t="str">
        <f>IF(Table1[[#This Row],[Competence2]]="Empty","","4-6")</f>
        <v>4-6</v>
      </c>
      <c r="AR514" s="22" t="s">
        <v>2073</v>
      </c>
      <c r="AS514"/>
      <c r="AT514" s="5" t="s">
        <v>2037</v>
      </c>
      <c r="AU514" s="5">
        <v>890</v>
      </c>
      <c r="AV514" s="5" t="s">
        <v>1075</v>
      </c>
      <c r="AW514" s="5">
        <v>9</v>
      </c>
      <c r="AX514" s="5" t="str">
        <f>VLOOKUP(Table1[[#This Row],[Name]],Table3[],1,FALSE)</f>
        <v>Éthernatos</v>
      </c>
      <c r="AY514" s="5"/>
    </row>
    <row r="515" spans="1:51" x14ac:dyDescent="0.2">
      <c r="A515" s="14" t="s">
        <v>1442</v>
      </c>
      <c r="B515" s="1" t="s">
        <v>77</v>
      </c>
      <c r="C515" s="13" t="s">
        <v>30</v>
      </c>
      <c r="D515" s="13">
        <v>42</v>
      </c>
      <c r="E515" s="13">
        <v>32</v>
      </c>
      <c r="F515" s="13">
        <v>9</v>
      </c>
      <c r="G515" s="13">
        <v>8</v>
      </c>
      <c r="H515" s="13">
        <v>7</v>
      </c>
      <c r="I515" s="13">
        <v>8</v>
      </c>
      <c r="J515" s="13">
        <v>1</v>
      </c>
      <c r="K515" s="13" t="s">
        <v>599</v>
      </c>
      <c r="L515" s="4" t="str">
        <f>VLOOKUP(Table1[[#This Row],[Competence1]],[1]!Table3[#Data],2,FALSE)</f>
        <v>Poison</v>
      </c>
      <c r="M515" s="4" t="str">
        <f>VLOOKUP(Table1[[#This Row],[Competence1]],[1]!Table3[#Data],3,FALSE)</f>
        <v>Physique</v>
      </c>
      <c r="N515" s="15">
        <f>VLOOKUP(Table1[[#This Row],[Competence1]],[1]!Table3[#Data],4,FALSE)</f>
        <v>7</v>
      </c>
      <c r="O515" s="4">
        <f>VLOOKUP(Table1[[#This Row],[Competence1]],[1]!Table3[#Data],5,FALSE)</f>
        <v>6</v>
      </c>
      <c r="P515" s="5" t="str">
        <f>VLOOKUP(Table1[[#This Row],[Competence1]],[1]!Table3[#Data],6,FALSE)</f>
        <v>Fait un coup critique qui multiplie les degats par 2 avec une Precision de 1. Empoisonne avec une precision de 1 lui faisant perdre 6 PV chaque tour.</v>
      </c>
      <c r="Q515" s="13" t="s">
        <v>2052</v>
      </c>
      <c r="R515" s="4" t="str">
        <f>VLOOKUP(Table1[[#This Row],[Competence2]],[1]!Table3[#Data],2,FALSE)</f>
        <v>Insecte</v>
      </c>
      <c r="S515" s="4" t="str">
        <f>VLOOKUP(Table1[[#This Row],[Competence2]],[1]!Table3[#Data],3,FALSE)</f>
        <v>Physique</v>
      </c>
      <c r="T515" s="4">
        <f>VLOOKUP(Table1[[#This Row],[Competence2]],[1]!Table3[#Data],4,FALSE)</f>
        <v>8</v>
      </c>
      <c r="U515" s="4">
        <f>VLOOKUP(Table1[[#This Row],[Competence2]],[1]!Table3[#Data],5,FALSE)</f>
        <v>6</v>
      </c>
      <c r="V515" s="5" t="str">
        <f>VLOOKUP(Table1[[#This Row],[Competence2]],[1]!Table3[#Data],6,FALSE)</f>
        <v>Vampirisme convertit la moitié des dégâts infligés en PV pour le lanceur.</v>
      </c>
      <c r="W515" s="13" t="s">
        <v>2054</v>
      </c>
      <c r="X515" s="13">
        <v>1</v>
      </c>
      <c r="Y515" s="16" t="s">
        <v>1337</v>
      </c>
      <c r="Z515" s="13">
        <v>1</v>
      </c>
      <c r="AA515" s="16">
        <v>1</v>
      </c>
      <c r="AB515" s="16">
        <v>2</v>
      </c>
      <c r="AC515" s="16" t="s">
        <v>1336</v>
      </c>
      <c r="AD515" s="13">
        <v>1</v>
      </c>
      <c r="AE515" s="13">
        <v>2</v>
      </c>
      <c r="AF515" s="16" t="s">
        <v>1337</v>
      </c>
      <c r="AG515" s="13">
        <v>1</v>
      </c>
      <c r="AH515" s="16" t="s">
        <v>1337</v>
      </c>
      <c r="AI515" s="16" t="s">
        <v>1336</v>
      </c>
      <c r="AJ515" s="13">
        <v>2</v>
      </c>
      <c r="AK515" s="13">
        <v>2</v>
      </c>
      <c r="AL515" s="16">
        <v>0</v>
      </c>
      <c r="AM515" s="13">
        <v>1</v>
      </c>
      <c r="AN515" s="13">
        <v>1</v>
      </c>
      <c r="AO515" s="13">
        <v>1</v>
      </c>
      <c r="AP515" s="5" t="str">
        <f>IF(Table1[[#This Row],[Competence2]]="Empty","1-6","1-3")</f>
        <v>1-3</v>
      </c>
      <c r="AQ515" s="5" t="str">
        <f>IF(Table1[[#This Row],[Competence2]]="Empty","","4-6")</f>
        <v>4-6</v>
      </c>
      <c r="AR515" s="22" t="s">
        <v>2073</v>
      </c>
      <c r="AS515" s="5"/>
      <c r="AT515" s="13" t="s">
        <v>2059</v>
      </c>
      <c r="AU515" s="13">
        <v>169</v>
      </c>
      <c r="AV515" s="13" t="s">
        <v>1188</v>
      </c>
      <c r="AW515" s="5">
        <v>2</v>
      </c>
      <c r="AX515" s="5" t="str">
        <f>VLOOKUP(Table1[[#This Row],[Name]],Table3[],1,FALSE)</f>
        <v>Nostenfer</v>
      </c>
      <c r="AY515" s="5"/>
    </row>
    <row r="516" spans="1:51" hidden="1" x14ac:dyDescent="0.2">
      <c r="A516" s="7" t="s">
        <v>2081</v>
      </c>
      <c r="B516" s="1" t="s">
        <v>41</v>
      </c>
      <c r="C516" t="s">
        <v>105</v>
      </c>
      <c r="D516">
        <v>46</v>
      </c>
      <c r="E516">
        <v>30</v>
      </c>
      <c r="F516">
        <v>14</v>
      </c>
      <c r="G516">
        <v>12</v>
      </c>
      <c r="H516">
        <v>10</v>
      </c>
      <c r="I516">
        <v>10</v>
      </c>
      <c r="J516">
        <v>0</v>
      </c>
      <c r="K516" t="s">
        <v>2082</v>
      </c>
      <c r="L516" s="4" t="str">
        <f>VLOOKUP(Table1[[#This Row],[Competence1]],[1]!Table3[#Data],2,FALSE)</f>
        <v>Acier</v>
      </c>
      <c r="M516" s="4" t="str">
        <f>VLOOKUP(Table1[[#This Row],[Competence1]],[1]!Table3[#Data],3,FALSE)</f>
        <v>Physique</v>
      </c>
      <c r="N516" s="15">
        <f>VLOOKUP(Table1[[#This Row],[Competence1]],[1]!Table3[#Data],4,FALSE)</f>
        <v>10</v>
      </c>
      <c r="O516" s="4">
        <f>VLOOKUP(Table1[[#This Row],[Competence1]],[1]!Table3[#Data],5,FALSE)</f>
        <v>3</v>
      </c>
      <c r="P516" s="5" t="str">
        <f>VLOOKUP(Table1[[#This Row],[Competence1]],[1]!Table3[#Data],6,FALSE)</f>
        <v>Attaque l'ennemi avec une queue de fer. Baisse sa Défense de 1 niveau avec une Precision de 1.</v>
      </c>
      <c r="Q516" t="s">
        <v>492</v>
      </c>
      <c r="R516" s="4" t="str">
        <f>VLOOKUP(Table1[[#This Row],[Competence2]],[1]!Table3[#Data],2,FALSE)</f>
        <v>Spectre</v>
      </c>
      <c r="S516" s="4" t="str">
        <f>VLOOKUP(Table1[[#This Row],[Competence2]],[1]!Table3[#Data],3,FALSE)</f>
        <v>Physique</v>
      </c>
      <c r="T516" s="4">
        <f>VLOOKUP(Table1[[#This Row],[Competence2]],[1]!Table3[#Data],4,FALSE)</f>
        <v>7</v>
      </c>
      <c r="U516" s="4">
        <f>VLOOKUP(Table1[[#This Row],[Competence2]],[1]!Table3[#Data],5,FALSE)</f>
        <v>6</v>
      </c>
      <c r="V516" s="5" t="str">
        <f>VLOOKUP(Table1[[#This Row],[Competence2]],[1]!Table3[#Data],6,FALSE)</f>
        <v>Attaque avec une griffe puissante faite d’ombres. Fait un coup critique qui multiplie les degats par 2 avec une Precision de 1.</v>
      </c>
      <c r="X516" s="3" t="s">
        <v>1336</v>
      </c>
      <c r="Y516" s="2">
        <v>0</v>
      </c>
      <c r="Z516" s="3" t="s">
        <v>1336</v>
      </c>
      <c r="AA516" s="3">
        <v>1</v>
      </c>
      <c r="AB516" s="3">
        <v>1</v>
      </c>
      <c r="AC516" s="3" t="s">
        <v>1336</v>
      </c>
      <c r="AD516" s="3">
        <v>2</v>
      </c>
      <c r="AE516" s="3" t="s">
        <v>1336</v>
      </c>
      <c r="AF516" s="3" t="s">
        <v>1337</v>
      </c>
      <c r="AG516" s="2">
        <v>0</v>
      </c>
      <c r="AH516" s="3" t="s">
        <v>1336</v>
      </c>
      <c r="AI516" s="3">
        <v>0</v>
      </c>
      <c r="AJ516" s="3" t="s">
        <v>1336</v>
      </c>
      <c r="AK516" s="3" t="s">
        <v>1336</v>
      </c>
      <c r="AL516" s="2">
        <v>2</v>
      </c>
      <c r="AM516" s="2">
        <v>2</v>
      </c>
      <c r="AN516" s="2">
        <v>2</v>
      </c>
      <c r="AO516" s="3" t="s">
        <v>1336</v>
      </c>
      <c r="AP516" s="5" t="str">
        <f>IF(Table1[[#This Row],[Competence2]]="Empty","1-6","1-3")</f>
        <v>1-3</v>
      </c>
      <c r="AQ516" s="5" t="str">
        <f>IF(Table1[[#This Row],[Competence2]]="Empty","","4-6")</f>
        <v>4-6</v>
      </c>
      <c r="AR516" s="5"/>
      <c r="AS516" s="5"/>
      <c r="AT516" s="5" t="s">
        <v>2083</v>
      </c>
      <c r="AU516" s="5">
        <v>999</v>
      </c>
      <c r="AV516" s="5" t="s">
        <v>1061</v>
      </c>
      <c r="AW516" s="5" t="b">
        <v>1</v>
      </c>
      <c r="AX516" s="5" t="e">
        <f>VLOOKUP(Table1[[#This Row],[Name]],Table3[],1,FALSE)</f>
        <v>#N/A</v>
      </c>
      <c r="AY516" s="5"/>
    </row>
  </sheetData>
  <phoneticPr fontId="2" type="noConversion"/>
  <conditionalFormatting sqref="AX1:AX1048576">
    <cfRule type="containsErrors" dxfId="90" priority="1">
      <formula>ISERROR(AX1)</formula>
    </cfRule>
  </conditionalFormatting>
  <hyperlinks>
    <hyperlink ref="Q285" r:id="rId1" tooltip="Coud'Boue" display="https://www.pokepedia.fr/Coud%27Boue" xr:uid="{78D02F5B-A5B2-4E41-AF54-0C43553188A6}"/>
    <hyperlink ref="Q306" r:id="rId2" tooltip="Calcination" display="https://www.pokepedia.fr/Calcination" xr:uid="{54966E35-B359-104E-802F-D719F843A1C7}"/>
    <hyperlink ref="Q386" r:id="rId3" tooltip="Poing-Karaté" display="https://www.pokepedia.fr/Poing-Karat%C3%A9" xr:uid="{3921E15E-8C46-5D49-903F-D83906195A64}"/>
    <hyperlink ref="AS43" r:id="rId4" tooltip="Nostenfer" display="https://www.pokepedia.fr/Nostenfer" xr:uid="{531DA244-8B7A-2B46-B35B-DD81429E982E}"/>
    <hyperlink ref="AS112" r:id="rId5" tooltip="Coudlangue" display="https://www.pokepedia.fr/Coudlangue" xr:uid="{16592A2A-957C-5942-859E-7CE5D917BF6F}"/>
    <hyperlink ref="AS230" r:id="rId6" tooltip="Qulbutoké" display="https://www.pokepedia.fr/Qulbutok%C3%A9" xr:uid="{2110C44E-180F-684F-A01D-C33085377969}"/>
    <hyperlink ref="AS258" r:id="rId7" tooltip="Démanta" display="https://www.pokepedia.fr/D%C3%A9manta" xr:uid="{2D421117-37FA-2B49-95AE-EB13FDE8E73B}"/>
    <hyperlink ref="K77" r:id="rId8" tooltip="Jet-Pierres" display="https://www.pokepedia.fr/Jet-Pierres" xr:uid="{145171E0-015E-1F4C-9251-DB274A2B0E0D}"/>
    <hyperlink ref="K37" r:id="rId9" tooltip="Doux Baiser" display="https://www.pokepedia.fr/Doux_Baiser" xr:uid="{93A25567-C0DD-FE47-8D7F-DD37772E347A}"/>
    <hyperlink ref="Q114" r:id="rId10" tooltip="Destruction" display="https://www.pokepedia.fr/Destruction" xr:uid="{73B1A6BD-9E0A-0940-9048-A3225F81EAA6}"/>
    <hyperlink ref="Q115" r:id="rId11" tooltip="Vapeur Féérique" display="https://www.pokepedia.fr/Vapeur_F%C3%A9%C3%A9rique" xr:uid="{F2130185-3201-874E-B111-606CC48EEC4C}"/>
  </hyperlinks>
  <pageMargins left="0.7" right="0.7" top="0.75" bottom="0.75" header="0.3" footer="0.3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2B3C-E36C-F541-8DC4-B81ED263A5F2}">
  <dimension ref="A1:AW479"/>
  <sheetViews>
    <sheetView tabSelected="1" topLeftCell="H96" zoomScale="150" zoomScaleNormal="150" workbookViewId="0">
      <selection activeCell="K105" sqref="K105"/>
    </sheetView>
  </sheetViews>
  <sheetFormatPr baseColWidth="10" defaultRowHeight="16" x14ac:dyDescent="0.2"/>
  <cols>
    <col min="1" max="1" width="10.83203125" style="12"/>
    <col min="2" max="10" width="10.83203125" customWidth="1"/>
    <col min="11" max="11" width="14.6640625" customWidth="1"/>
    <col min="13" max="13" width="11.83203125" customWidth="1"/>
    <col min="15" max="15" width="11.83203125" customWidth="1"/>
    <col min="16" max="16" width="14.6640625" customWidth="1"/>
    <col min="18" max="18" width="11.83203125" customWidth="1"/>
    <col min="20" max="20" width="11.83203125" customWidth="1"/>
    <col min="21" max="21" width="10.83203125" customWidth="1"/>
    <col min="22" max="22" width="18.6640625" customWidth="1"/>
    <col min="23" max="37" width="10.83203125" customWidth="1"/>
    <col min="38" max="38" width="11" customWidth="1"/>
    <col min="39" max="41" width="10.83203125" customWidth="1"/>
    <col min="42" max="42" width="20.5" customWidth="1"/>
    <col min="43" max="43" width="11.1640625" customWidth="1"/>
    <col min="44" max="45" width="24" customWidth="1"/>
  </cols>
  <sheetData>
    <row r="1" spans="1:49" x14ac:dyDescent="0.2">
      <c r="A1">
        <f>COUNTIF(Table3[],"#N/A")</f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f>T1+1</f>
        <v>21</v>
      </c>
      <c r="V1">
        <f t="shared" ref="V1:AW1" si="0">U1+1</f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  <c r="AC1">
        <f t="shared" si="0"/>
        <v>29</v>
      </c>
      <c r="AD1">
        <f t="shared" si="0"/>
        <v>30</v>
      </c>
      <c r="AE1">
        <f t="shared" si="0"/>
        <v>31</v>
      </c>
      <c r="AF1">
        <f t="shared" si="0"/>
        <v>32</v>
      </c>
      <c r="AG1">
        <f t="shared" si="0"/>
        <v>33</v>
      </c>
      <c r="AH1">
        <f t="shared" si="0"/>
        <v>34</v>
      </c>
      <c r="AI1">
        <f t="shared" si="0"/>
        <v>35</v>
      </c>
      <c r="AJ1">
        <f t="shared" si="0"/>
        <v>36</v>
      </c>
      <c r="AK1">
        <f t="shared" si="0"/>
        <v>37</v>
      </c>
      <c r="AL1">
        <f t="shared" si="0"/>
        <v>38</v>
      </c>
      <c r="AM1">
        <f t="shared" si="0"/>
        <v>39</v>
      </c>
      <c r="AN1">
        <f t="shared" si="0"/>
        <v>40</v>
      </c>
      <c r="AO1">
        <f t="shared" si="0"/>
        <v>41</v>
      </c>
      <c r="AP1">
        <f t="shared" si="0"/>
        <v>42</v>
      </c>
      <c r="AQ1">
        <f t="shared" si="0"/>
        <v>43</v>
      </c>
      <c r="AR1">
        <f t="shared" si="0"/>
        <v>44</v>
      </c>
      <c r="AS1">
        <f t="shared" si="0"/>
        <v>45</v>
      </c>
      <c r="AT1">
        <f t="shared" si="0"/>
        <v>46</v>
      </c>
      <c r="AU1">
        <f t="shared" si="0"/>
        <v>47</v>
      </c>
      <c r="AV1">
        <f t="shared" si="0"/>
        <v>48</v>
      </c>
      <c r="AW1">
        <f t="shared" si="0"/>
        <v>49</v>
      </c>
    </row>
    <row r="2" spans="1:4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1076</v>
      </c>
      <c r="L2" t="s">
        <v>1101</v>
      </c>
      <c r="M2" t="s">
        <v>1102</v>
      </c>
      <c r="N2" t="s">
        <v>1103</v>
      </c>
      <c r="O2" t="s">
        <v>1104</v>
      </c>
      <c r="P2" t="s">
        <v>1449</v>
      </c>
      <c r="Q2" t="s">
        <v>1077</v>
      </c>
      <c r="R2" t="s">
        <v>1105</v>
      </c>
      <c r="S2" t="s">
        <v>1106</v>
      </c>
      <c r="T2" t="s">
        <v>1107</v>
      </c>
      <c r="U2" t="s">
        <v>1108</v>
      </c>
      <c r="V2" t="s">
        <v>1448</v>
      </c>
      <c r="W2" t="s">
        <v>601</v>
      </c>
      <c r="X2" t="s">
        <v>41</v>
      </c>
      <c r="Y2" t="s">
        <v>119</v>
      </c>
      <c r="Z2" t="s">
        <v>203</v>
      </c>
      <c r="AA2" t="s">
        <v>19</v>
      </c>
      <c r="AB2" t="s">
        <v>33</v>
      </c>
      <c r="AC2" t="s">
        <v>146</v>
      </c>
      <c r="AD2" t="s">
        <v>15</v>
      </c>
      <c r="AE2" t="s">
        <v>95</v>
      </c>
      <c r="AF2" t="s">
        <v>23</v>
      </c>
      <c r="AG2" t="s">
        <v>36</v>
      </c>
      <c r="AH2" t="s">
        <v>11</v>
      </c>
      <c r="AI2" t="s">
        <v>77</v>
      </c>
      <c r="AJ2" t="s">
        <v>25</v>
      </c>
      <c r="AK2" t="s">
        <v>63</v>
      </c>
      <c r="AL2" t="s">
        <v>70</v>
      </c>
      <c r="AM2" t="s">
        <v>105</v>
      </c>
      <c r="AN2" t="s">
        <v>48</v>
      </c>
      <c r="AO2" t="s">
        <v>30</v>
      </c>
      <c r="AP2" t="s">
        <v>1367</v>
      </c>
      <c r="AQ2" t="s">
        <v>1368</v>
      </c>
      <c r="AR2" t="s">
        <v>1447</v>
      </c>
      <c r="AS2" t="s">
        <v>1434</v>
      </c>
      <c r="AT2" t="s">
        <v>998</v>
      </c>
      <c r="AU2" t="s">
        <v>999</v>
      </c>
      <c r="AV2" t="s">
        <v>1000</v>
      </c>
      <c r="AW2" t="s">
        <v>2084</v>
      </c>
    </row>
    <row r="3" spans="1:49" x14ac:dyDescent="0.2">
      <c r="A3" s="18" t="s">
        <v>1130</v>
      </c>
      <c r="B3" s="12" t="str" cm="1">
        <f t="array" ref="B3">VLOOKUP(Table3[[#This Row],[Name]],+Table1[[Name]:[END]],B$1,FALSE)</f>
        <v>Plante</v>
      </c>
      <c r="C3" s="12" t="str" cm="1">
        <f t="array" ref="C3">VLOOKUP(Table3[[#This Row],[Name]],+Table1[[Name]:[END]],C$1,FALSE)</f>
        <v>Poison</v>
      </c>
      <c r="D3" s="12" cm="1">
        <f t="array" ref="D3">VLOOKUP(Table3[[#This Row],[Name]],+Table1[[Name]:[END]],D$1,FALSE)</f>
        <v>22</v>
      </c>
      <c r="E3" s="12" cm="1">
        <f t="array" ref="E3">VLOOKUP(Table3[[#This Row],[Name]],+Table1[[Name]:[END]],E$1,FALSE)</f>
        <v>11</v>
      </c>
      <c r="F3" s="12" cm="1">
        <f t="array" ref="F3">VLOOKUP(Table3[[#This Row],[Name]],+Table1[[Name]:[END]],F$1,FALSE)</f>
        <v>4</v>
      </c>
      <c r="G3" s="12" cm="1">
        <f t="array" ref="G3">VLOOKUP(Table3[[#This Row],[Name]],+Table1[[Name]:[END]],G$1,FALSE)</f>
        <v>4</v>
      </c>
      <c r="H3" s="12" cm="1">
        <f t="array" ref="H3">VLOOKUP(Table3[[#This Row],[Name]],+Table1[[Name]:[END]],H$1,FALSE)</f>
        <v>6</v>
      </c>
      <c r="I3" s="12" cm="1">
        <f t="array" ref="I3">VLOOKUP(Table3[[#This Row],[Name]],+Table1[[Name]:[END]],I$1,FALSE)</f>
        <v>6</v>
      </c>
      <c r="J3" s="12" cm="1">
        <f t="array" ref="J3">VLOOKUP(Table3[[#This Row],[Name]],+Table1[[Name]:[END]],J$1,FALSE)</f>
        <v>0</v>
      </c>
      <c r="K3" s="12" t="str" cm="1">
        <f t="array" ref="K3">VLOOKUP(Table3[[#This Row],[Name]],+Table1[[Name]:[END]],K$1,FALSE)</f>
        <v>Charge</v>
      </c>
      <c r="L3" s="12" t="str" cm="1">
        <f t="array" ref="L3">VLOOKUP(Table3[[#This Row],[Name]],+Table1[[Name]:[END]],L$1,FALSE)</f>
        <v>Normal</v>
      </c>
      <c r="M3" s="12" t="str" cm="1">
        <f t="array" ref="M3">VLOOKUP(Table3[[#This Row],[Name]],+Table1[[Name]:[END]],M$1,FALSE)</f>
        <v>Physique</v>
      </c>
      <c r="N3" s="12" cm="1">
        <f t="array" ref="N3">VLOOKUP(Table3[[#This Row],[Name]],+Table1[[Name]:[END]],N$1,FALSE)</f>
        <v>4</v>
      </c>
      <c r="O3" s="12" cm="1">
        <f t="array" ref="O3">VLOOKUP(Table3[[#This Row],[Name]],+Table1[[Name]:[END]],O$1,FALSE)</f>
        <v>6</v>
      </c>
      <c r="P3" s="12" t="str" cm="1">
        <f t="array" ref="P3">VLOOKUP(Table3[[#This Row],[Name]],+Table1[[Name]:[END]],P$1,FALSE)</f>
        <v>Le lanceur charge l'ennemi et le percute de tout son poids.</v>
      </c>
      <c r="Q3" s="12" t="str" cm="1">
        <f t="array" ref="Q3">VLOOKUP(Table3[[#This Row],[Name]],+Table1[[Name]:[END]],Q$1,FALSE)</f>
        <v>Rugissement</v>
      </c>
      <c r="R3" s="12" t="str" cm="1">
        <f t="array" ref="R3">VLOOKUP(Table3[[#This Row],[Name]],+Table1[[Name]:[END]],R$1,FALSE)</f>
        <v>Normal</v>
      </c>
      <c r="S3" s="12" t="str" cm="1">
        <f t="array" ref="S3">VLOOKUP(Table3[[#This Row],[Name]],+Table1[[Name]:[END]],S$1,FALSE)</f>
        <v>Statut</v>
      </c>
      <c r="T3" s="12" cm="1">
        <f t="array" ref="T3">VLOOKUP(Table3[[#This Row],[Name]],+Table1[[Name]:[END]],T$1,FALSE)</f>
        <v>0</v>
      </c>
      <c r="U3" s="12" cm="1">
        <f t="array" ref="U3">VLOOKUP(Table3[[#This Row],[Name]],+Table1[[Name]:[END]],U$1,FALSE)</f>
        <v>6</v>
      </c>
      <c r="V3" s="12" t="str" cm="1">
        <f t="array" ref="V3">VLOOKUP(Table3[[#This Row],[Name]],+Table1[[Name]:[END]],V$1,FALSE)</f>
        <v>Le lanceur pousse un cri tout mimi pour tromper la vigilance de l'ennemi et baisser son Attaque de 1 niveau.</v>
      </c>
      <c r="W3" s="12" t="str" cm="1">
        <f t="array" ref="W3">VLOOKUP(Table3[[#This Row],[Name]],+Table1[[Name]:[END]],W$1,FALSE)</f>
        <v>Bulbizarre-RFVF.png</v>
      </c>
      <c r="X3" s="12" cm="1">
        <f t="array" ref="X3">VLOOKUP(Table3[[#This Row],[Name]],+Table1[[Name]:[END]],X$1,FALSE)</f>
        <v>1</v>
      </c>
      <c r="Y3" s="12" t="str" cm="1">
        <f t="array" ref="Y3">VLOOKUP(Table3[[#This Row],[Name]],+Table1[[Name]:[END]],Y$1,FALSE)</f>
        <v>1/2</v>
      </c>
      <c r="Z3" s="12" cm="1">
        <f t="array" ref="Z3">VLOOKUP(Table3[[#This Row],[Name]],+Table1[[Name]:[END]],Z$1,FALSE)</f>
        <v>1</v>
      </c>
      <c r="AA3" s="12" t="str" cm="1">
        <f t="array" ref="AA3">VLOOKUP(Table3[[#This Row],[Name]],+Table1[[Name]:[END]],AA$1,FALSE)</f>
        <v>1/2</v>
      </c>
      <c r="AB3" s="12" t="str" cm="1">
        <f t="array" ref="AB3">VLOOKUP(Table3[[#This Row],[Name]],+Table1[[Name]:[END]],AB$1,FALSE)</f>
        <v>1/2</v>
      </c>
      <c r="AC3" s="12" t="str" cm="1">
        <f t="array" ref="AC3">VLOOKUP(Table3[[#This Row],[Name]],+Table1[[Name]:[END]],AC$1,FALSE)</f>
        <v>1/2</v>
      </c>
      <c r="AD3" s="12" cm="1">
        <f t="array" ref="AD3">VLOOKUP(Table3[[#This Row],[Name]],+Table1[[Name]:[END]],AD$1,FALSE)</f>
        <v>2</v>
      </c>
      <c r="AE3" s="12" cm="1">
        <f t="array" ref="AE3">VLOOKUP(Table3[[#This Row],[Name]],+Table1[[Name]:[END]],AE$1,FALSE)</f>
        <v>2</v>
      </c>
      <c r="AF3" s="12" cm="1">
        <f t="array" ref="AF3">VLOOKUP(Table3[[#This Row],[Name]],+Table1[[Name]:[END]],AF$1,FALSE)</f>
        <v>1</v>
      </c>
      <c r="AG3" s="12" cm="1">
        <f t="array" ref="AG3">VLOOKUP(Table3[[#This Row],[Name]],+Table1[[Name]:[END]],AG$1,FALSE)</f>
        <v>1</v>
      </c>
      <c r="AH3" s="12" t="str" cm="1">
        <f t="array" ref="AH3">VLOOKUP(Table3[[#This Row],[Name]],+Table1[[Name]:[END]],AH$1,FALSE)</f>
        <v>1/4</v>
      </c>
      <c r="AI3" s="12" cm="1">
        <f t="array" ref="AI3">VLOOKUP(Table3[[#This Row],[Name]],+Table1[[Name]:[END]],AI$1,FALSE)</f>
        <v>1</v>
      </c>
      <c r="AJ3" s="12" cm="1">
        <f t="array" ref="AJ3">VLOOKUP(Table3[[#This Row],[Name]],+Table1[[Name]:[END]],AJ$1,FALSE)</f>
        <v>2</v>
      </c>
      <c r="AK3" s="12" cm="1">
        <f t="array" ref="AK3">VLOOKUP(Table3[[#This Row],[Name]],+Table1[[Name]:[END]],AK$1,FALSE)</f>
        <v>1</v>
      </c>
      <c r="AL3" s="12" cm="1">
        <f t="array" ref="AL3">VLOOKUP(Table3[[#This Row],[Name]],+Table1[[Name]:[END]],AL$1,FALSE)</f>
        <v>1</v>
      </c>
      <c r="AM3" s="12" cm="1">
        <f t="array" ref="AM3">VLOOKUP(Table3[[#This Row],[Name]],+Table1[[Name]:[END]],AM$1,FALSE)</f>
        <v>1</v>
      </c>
      <c r="AN3" s="12" cm="1">
        <f t="array" ref="AN3">VLOOKUP(Table3[[#This Row],[Name]],+Table1[[Name]:[END]],AN$1,FALSE)</f>
        <v>1</v>
      </c>
      <c r="AO3" s="12" cm="1">
        <f t="array" ref="AO3">VLOOKUP(Table3[[#This Row],[Name]],+Table1[[Name]:[END]],AO$1,FALSE)</f>
        <v>2</v>
      </c>
      <c r="AP3" s="12" t="str" cm="1">
        <f t="array" ref="AP3">VLOOKUP(Table3[[#This Row],[Name]],+Table1[[Name]:[END]],AP$1,FALSE)</f>
        <v>1-3</v>
      </c>
      <c r="AQ3" s="12" t="str" cm="1">
        <f t="array" ref="AQ3">VLOOKUP(Table3[[#This Row],[Name]],+Table1[[Name]:[END]],AQ$1,FALSE)</f>
        <v>4-6</v>
      </c>
      <c r="AR3" s="12" t="str" cm="1">
        <f t="array" ref="AR3">VLOOKUP(Table3[[#This Row],[Name]],+Table1[[Name]:[END]],AR$1,FALSE)</f>
        <v>Evolue avec 2 super bonbons en</v>
      </c>
      <c r="AS3" s="12" t="str" cm="1">
        <f t="array" ref="AS3">IF(VLOOKUP(Table3[[#This Row],[Name]],+Table1[[Name]:[END]],AS$1,FALSE)=0,"",VLOOKUP(Table3[[#This Row],[Name]],+Table1[[Name]:[END]],AS$1,FALSE))</f>
        <v>Herbizarre</v>
      </c>
      <c r="AT3" s="12" t="str" cm="1">
        <f t="array" ref="AT3">VLOOKUP(Table3[[#This Row],[Name]],+Table1[[Name]:[END]],AT$1,FALSE)</f>
        <v>#001</v>
      </c>
      <c r="AU3" s="12" cm="1">
        <f t="array" ref="AU3">VLOOKUP(Table3[[#This Row],[Name]],+Table1[[Name]:[END]],AU$1,FALSE)</f>
        <v>1</v>
      </c>
      <c r="AV3" s="12" t="str" cm="1">
        <f t="array" ref="AV3">VLOOKUP(Table3[[#This Row],[Name]],+Table1[[Name]:[END]],AV$1,FALSE)</f>
        <v>Plante Poison</v>
      </c>
      <c r="AW3" s="12" cm="1">
        <f t="array" ref="AW3">VLOOKUP(Table3[[#This Row],[Name]],+Table1[[Name]:[END]],AW$1,FALSE)</f>
        <v>0</v>
      </c>
    </row>
    <row r="4" spans="1:49" x14ac:dyDescent="0.2">
      <c r="A4" s="18" t="s">
        <v>1132</v>
      </c>
      <c r="B4" s="12" t="str" cm="1">
        <f t="array" ref="B4">VLOOKUP(Table3[[#This Row],[Name]],+Table1[[Name]:[END]],B$1,FALSE)</f>
        <v>Plante</v>
      </c>
      <c r="C4" s="12" t="str" cm="1">
        <f t="array" ref="C4">VLOOKUP(Table3[[#This Row],[Name]],+Table1[[Name]:[END]],C$1,FALSE)</f>
        <v>Poison</v>
      </c>
      <c r="D4" s="12" cm="1">
        <f t="array" ref="D4">VLOOKUP(Table3[[#This Row],[Name]],+Table1[[Name]:[END]],D$1,FALSE)</f>
        <v>30</v>
      </c>
      <c r="E4" s="12" cm="1">
        <f t="array" ref="E4">VLOOKUP(Table3[[#This Row],[Name]],+Table1[[Name]:[END]],E$1,FALSE)</f>
        <v>15</v>
      </c>
      <c r="F4" s="12" cm="1">
        <f t="array" ref="F4">VLOOKUP(Table3[[#This Row],[Name]],+Table1[[Name]:[END]],F$1,FALSE)</f>
        <v>6</v>
      </c>
      <c r="G4" s="12" cm="1">
        <f t="array" ref="G4">VLOOKUP(Table3[[#This Row],[Name]],+Table1[[Name]:[END]],G$1,FALSE)</f>
        <v>6</v>
      </c>
      <c r="H4" s="12" cm="1">
        <f t="array" ref="H4">VLOOKUP(Table3[[#This Row],[Name]],+Table1[[Name]:[END]],H$1,FALSE)</f>
        <v>8</v>
      </c>
      <c r="I4" s="12" cm="1">
        <f t="array" ref="I4">VLOOKUP(Table3[[#This Row],[Name]],+Table1[[Name]:[END]],I$1,FALSE)</f>
        <v>8</v>
      </c>
      <c r="J4" s="12" cm="1">
        <f t="array" ref="J4">VLOOKUP(Table3[[#This Row],[Name]],+Table1[[Name]:[END]],J$1,FALSE)</f>
        <v>0</v>
      </c>
      <c r="K4" s="12" t="str" cm="1">
        <f t="array" ref="K4">VLOOKUP(Table3[[#This Row],[Name]],+Table1[[Name]:[END]],K$1,FALSE)</f>
        <v>Vampigraine</v>
      </c>
      <c r="L4" s="12" t="str" cm="1">
        <f t="array" ref="L4">VLOOKUP(Table3[[#This Row],[Name]],+Table1[[Name]:[END]],L$1,FALSE)</f>
        <v>Insecte</v>
      </c>
      <c r="M4" s="12" t="str" cm="1">
        <f t="array" ref="M4">VLOOKUP(Table3[[#This Row],[Name]],+Table1[[Name]:[END]],M$1,FALSE)</f>
        <v>Special</v>
      </c>
      <c r="N4" s="12" cm="1">
        <f t="array" ref="N4">VLOOKUP(Table3[[#This Row],[Name]],+Table1[[Name]:[END]],N$1,FALSE)</f>
        <v>1</v>
      </c>
      <c r="O4" s="12" cm="1">
        <f t="array" ref="O4">VLOOKUP(Table3[[#This Row],[Name]],+Table1[[Name]:[END]],O$1,FALSE)</f>
        <v>0</v>
      </c>
      <c r="P4" s="12" t="str" cm="1">
        <f t="array" ref="P4">VLOOKUP(Table3[[#This Row],[Name]],+Table1[[Name]:[END]],P$1,FALSE)</f>
        <v>Une graine est semée sur l'ennemi. A chaque tour, elle lui dérobe 6 PV que le lanceur récupère.</v>
      </c>
      <c r="Q4" s="12" t="str" cm="1">
        <f t="array" ref="Q4">VLOOKUP(Table3[[#This Row],[Name]],+Table1[[Name]:[END]],Q$1,FALSE)</f>
        <v>Rugissement</v>
      </c>
      <c r="R4" s="12" t="str" cm="1">
        <f t="array" ref="R4">VLOOKUP(Table3[[#This Row],[Name]],+Table1[[Name]:[END]],R$1,FALSE)</f>
        <v>Normal</v>
      </c>
      <c r="S4" s="12" t="str" cm="1">
        <f t="array" ref="S4">VLOOKUP(Table3[[#This Row],[Name]],+Table1[[Name]:[END]],S$1,FALSE)</f>
        <v>Statut</v>
      </c>
      <c r="T4" s="12" cm="1">
        <f t="array" ref="T4">VLOOKUP(Table3[[#This Row],[Name]],+Table1[[Name]:[END]],T$1,FALSE)</f>
        <v>0</v>
      </c>
      <c r="U4" s="12" cm="1">
        <f t="array" ref="U4">VLOOKUP(Table3[[#This Row],[Name]],+Table1[[Name]:[END]],U$1,FALSE)</f>
        <v>6</v>
      </c>
      <c r="V4" s="12" t="str" cm="1">
        <f t="array" ref="V4">VLOOKUP(Table3[[#This Row],[Name]],+Table1[[Name]:[END]],V$1,FALSE)</f>
        <v>Le lanceur pousse un cri tout mimi pour tromper la vigilance de l'ennemi et baisser son Attaque de 1 niveau.</v>
      </c>
      <c r="W4" s="12" t="str" cm="1">
        <f t="array" ref="W4">VLOOKUP(Table3[[#This Row],[Name]],+Table1[[Name]:[END]],W$1,FALSE)</f>
        <v>Herbizarre-RFVF.png</v>
      </c>
      <c r="X4" s="12" cm="1">
        <f t="array" ref="X4">VLOOKUP(Table3[[#This Row],[Name]],+Table1[[Name]:[END]],X$1,FALSE)</f>
        <v>1</v>
      </c>
      <c r="Y4" s="12" t="str" cm="1">
        <f t="array" ref="Y4">VLOOKUP(Table3[[#This Row],[Name]],+Table1[[Name]:[END]],Y$1,FALSE)</f>
        <v>1/2</v>
      </c>
      <c r="Z4" s="12" cm="1">
        <f t="array" ref="Z4">VLOOKUP(Table3[[#This Row],[Name]],+Table1[[Name]:[END]],Z$1,FALSE)</f>
        <v>1</v>
      </c>
      <c r="AA4" s="12" t="str" cm="1">
        <f t="array" ref="AA4">VLOOKUP(Table3[[#This Row],[Name]],+Table1[[Name]:[END]],AA$1,FALSE)</f>
        <v>1/2</v>
      </c>
      <c r="AB4" s="12" t="str" cm="1">
        <f t="array" ref="AB4">VLOOKUP(Table3[[#This Row],[Name]],+Table1[[Name]:[END]],AB$1,FALSE)</f>
        <v>1/2</v>
      </c>
      <c r="AC4" s="12" t="str" cm="1">
        <f t="array" ref="AC4">VLOOKUP(Table3[[#This Row],[Name]],+Table1[[Name]:[END]],AC$1,FALSE)</f>
        <v>1/2</v>
      </c>
      <c r="AD4" s="12" cm="1">
        <f t="array" ref="AD4">VLOOKUP(Table3[[#This Row],[Name]],+Table1[[Name]:[END]],AD$1,FALSE)</f>
        <v>2</v>
      </c>
      <c r="AE4" s="12" cm="1">
        <f t="array" ref="AE4">VLOOKUP(Table3[[#This Row],[Name]],+Table1[[Name]:[END]],AE$1,FALSE)</f>
        <v>2</v>
      </c>
      <c r="AF4" s="12" cm="1">
        <f t="array" ref="AF4">VLOOKUP(Table3[[#This Row],[Name]],+Table1[[Name]:[END]],AF$1,FALSE)</f>
        <v>1</v>
      </c>
      <c r="AG4" s="12" cm="1">
        <f t="array" ref="AG4">VLOOKUP(Table3[[#This Row],[Name]],+Table1[[Name]:[END]],AG$1,FALSE)</f>
        <v>1</v>
      </c>
      <c r="AH4" s="12" t="str" cm="1">
        <f t="array" ref="AH4">VLOOKUP(Table3[[#This Row],[Name]],+Table1[[Name]:[END]],AH$1,FALSE)</f>
        <v>1/4</v>
      </c>
      <c r="AI4" s="12" cm="1">
        <f t="array" ref="AI4">VLOOKUP(Table3[[#This Row],[Name]],+Table1[[Name]:[END]],AI$1,FALSE)</f>
        <v>1</v>
      </c>
      <c r="AJ4" s="12" cm="1">
        <f t="array" ref="AJ4">VLOOKUP(Table3[[#This Row],[Name]],+Table1[[Name]:[END]],AJ$1,FALSE)</f>
        <v>2</v>
      </c>
      <c r="AK4" s="12" cm="1">
        <f t="array" ref="AK4">VLOOKUP(Table3[[#This Row],[Name]],+Table1[[Name]:[END]],AK$1,FALSE)</f>
        <v>1</v>
      </c>
      <c r="AL4" s="12" cm="1">
        <f t="array" ref="AL4">VLOOKUP(Table3[[#This Row],[Name]],+Table1[[Name]:[END]],AL$1,FALSE)</f>
        <v>1</v>
      </c>
      <c r="AM4" s="12" cm="1">
        <f t="array" ref="AM4">VLOOKUP(Table3[[#This Row],[Name]],+Table1[[Name]:[END]],AM$1,FALSE)</f>
        <v>1</v>
      </c>
      <c r="AN4" s="12" cm="1">
        <f t="array" ref="AN4">VLOOKUP(Table3[[#This Row],[Name]],+Table1[[Name]:[END]],AN$1,FALSE)</f>
        <v>1</v>
      </c>
      <c r="AO4" s="12" cm="1">
        <f t="array" ref="AO4">VLOOKUP(Table3[[#This Row],[Name]],+Table1[[Name]:[END]],AO$1,FALSE)</f>
        <v>2</v>
      </c>
      <c r="AP4" s="12" t="str" cm="1">
        <f t="array" ref="AP4">VLOOKUP(Table3[[#This Row],[Name]],+Table1[[Name]:[END]],AP$1,FALSE)</f>
        <v>1-3</v>
      </c>
      <c r="AQ4" s="12" t="str" cm="1">
        <f t="array" ref="AQ4">VLOOKUP(Table3[[#This Row],[Name]],+Table1[[Name]:[END]],AQ$1,FALSE)</f>
        <v>4-6</v>
      </c>
      <c r="AR4" s="12" t="str" cm="1">
        <f t="array" ref="AR4">VLOOKUP(Table3[[#This Row],[Name]],+Table1[[Name]:[END]],AR$1,FALSE)</f>
        <v>Evolue avec 2 super bonbons en</v>
      </c>
      <c r="AS4" s="12" t="str" cm="1">
        <f t="array" ref="AS4">IF(VLOOKUP(Table3[[#This Row],[Name]],+Table1[[Name]:[END]],AS$1,FALSE)=0,"",VLOOKUP(Table3[[#This Row],[Name]],+Table1[[Name]:[END]],AS$1,FALSE))</f>
        <v>Florizarre</v>
      </c>
      <c r="AT4" s="12" t="str" cm="1">
        <f t="array" ref="AT4">VLOOKUP(Table3[[#This Row],[Name]],+Table1[[Name]:[END]],AT$1,FALSE)</f>
        <v>#002</v>
      </c>
      <c r="AU4" s="12" cm="1">
        <f t="array" ref="AU4">VLOOKUP(Table3[[#This Row],[Name]],+Table1[[Name]:[END]],AU$1,FALSE)</f>
        <v>2</v>
      </c>
      <c r="AV4" s="12" t="str" cm="1">
        <f t="array" ref="AV4">VLOOKUP(Table3[[#This Row],[Name]],+Table1[[Name]:[END]],AV$1,FALSE)</f>
        <v>Plante Poison</v>
      </c>
      <c r="AW4" s="12" cm="1">
        <f t="array" ref="AW4">VLOOKUP(Table3[[#This Row],[Name]],+Table1[[Name]:[END]],AW$1,FALSE)</f>
        <v>1</v>
      </c>
    </row>
    <row r="5" spans="1:49" x14ac:dyDescent="0.2">
      <c r="A5" s="18" t="s">
        <v>1134</v>
      </c>
      <c r="B5" s="12" t="str" cm="1">
        <f t="array" ref="B5">VLOOKUP(Table3[[#This Row],[Name]],+Table1[[Name]:[END]],B$1,FALSE)</f>
        <v>Plante</v>
      </c>
      <c r="C5" s="12" t="str" cm="1">
        <f t="array" ref="C5">VLOOKUP(Table3[[#This Row],[Name]],+Table1[[Name]:[END]],C$1,FALSE)</f>
        <v>Poison</v>
      </c>
      <c r="D5" s="12" cm="1">
        <f t="array" ref="D5">VLOOKUP(Table3[[#This Row],[Name]],+Table1[[Name]:[END]],D$1,FALSE)</f>
        <v>40</v>
      </c>
      <c r="E5" s="12" cm="1">
        <f t="array" ref="E5">VLOOKUP(Table3[[#This Row],[Name]],+Table1[[Name]:[END]],E$1,FALSE)</f>
        <v>20</v>
      </c>
      <c r="F5" s="12" cm="1">
        <f t="array" ref="F5">VLOOKUP(Table3[[#This Row],[Name]],+Table1[[Name]:[END]],F$1,FALSE)</f>
        <v>8</v>
      </c>
      <c r="G5" s="12" cm="1">
        <f t="array" ref="G5">VLOOKUP(Table3[[#This Row],[Name]],+Table1[[Name]:[END]],G$1,FALSE)</f>
        <v>8</v>
      </c>
      <c r="H5" s="12" cm="1">
        <f t="array" ref="H5">VLOOKUP(Table3[[#This Row],[Name]],+Table1[[Name]:[END]],H$1,FALSE)</f>
        <v>10</v>
      </c>
      <c r="I5" s="12" cm="1">
        <f t="array" ref="I5">VLOOKUP(Table3[[#This Row],[Name]],+Table1[[Name]:[END]],I$1,FALSE)</f>
        <v>10</v>
      </c>
      <c r="J5" s="12" cm="1">
        <f t="array" ref="J5">VLOOKUP(Table3[[#This Row],[Name]],+Table1[[Name]:[END]],J$1,FALSE)</f>
        <v>0</v>
      </c>
      <c r="K5" s="12" t="str" cm="1">
        <f t="array" ref="K5">VLOOKUP(Table3[[#This Row],[Name]],+Table1[[Name]:[END]],K$1,FALSE)</f>
        <v>Danse-Fleur</v>
      </c>
      <c r="L5" s="12" t="str" cm="1">
        <f t="array" ref="L5">VLOOKUP(Table3[[#This Row],[Name]],+Table1[[Name]:[END]],L$1,FALSE)</f>
        <v>Plante</v>
      </c>
      <c r="M5" s="12" t="str" cm="1">
        <f t="array" ref="M5">VLOOKUP(Table3[[#This Row],[Name]],+Table1[[Name]:[END]],M$1,FALSE)</f>
        <v>Special</v>
      </c>
      <c r="N5" s="12" cm="1">
        <f t="array" ref="N5">VLOOKUP(Table3[[#This Row],[Name]],+Table1[[Name]:[END]],N$1,FALSE)</f>
        <v>12</v>
      </c>
      <c r="O5" s="12" cm="1">
        <f t="array" ref="O5">VLOOKUP(Table3[[#This Row],[Name]],+Table1[[Name]:[END]],O$1,FALSE)</f>
        <v>6</v>
      </c>
      <c r="P5" s="12" t="str" cm="1">
        <f t="array" ref="P5">VLOOKUP(Table3[[#This Row],[Name]],+Table1[[Name]:[END]],P$1,FALSE)</f>
        <v>Le lanceur attaque en projetant des pétales pendant 2 tours avant de céder à la confusion.</v>
      </c>
      <c r="Q5" s="12" t="str" cm="1">
        <f t="array" ref="Q5">VLOOKUP(Table3[[#This Row],[Name]],+Table1[[Name]:[END]],Q$1,FALSE)</f>
        <v>Acide</v>
      </c>
      <c r="R5" s="12" t="str" cm="1">
        <f t="array" ref="R5">VLOOKUP(Table3[[#This Row],[Name]],+Table1[[Name]:[END]],R$1,FALSE)</f>
        <v>Poison</v>
      </c>
      <c r="S5" s="12" t="str" cm="1">
        <f t="array" ref="S5">VLOOKUP(Table3[[#This Row],[Name]],+Table1[[Name]:[END]],S$1,FALSE)</f>
        <v>Special</v>
      </c>
      <c r="T5" s="12" cm="1">
        <f t="array" ref="T5">VLOOKUP(Table3[[#This Row],[Name]],+Table1[[Name]:[END]],T$1,FALSE)</f>
        <v>4</v>
      </c>
      <c r="U5" s="12" cm="1">
        <f t="array" ref="U5">VLOOKUP(Table3[[#This Row],[Name]],+Table1[[Name]:[END]],U$1,FALSE)</f>
        <v>6</v>
      </c>
      <c r="V5" s="12" t="str" cm="1">
        <f t="array" ref="V5">VLOOKUP(Table3[[#This Row],[Name]],+Table1[[Name]:[END]],V$1,FALSE)</f>
        <v>Le lanceur attaque l’ennemi avec un jet d’acide corrosif. Baisse la Défense Spéciale de 1 niveau avec une Precision de 1.</v>
      </c>
      <c r="W5" s="12" t="str" cm="1">
        <f t="array" ref="W5">VLOOKUP(Table3[[#This Row],[Name]],+Table1[[Name]:[END]],W$1,FALSE)</f>
        <v>Florizarre-RFVF.png</v>
      </c>
      <c r="X5" s="12" cm="1">
        <f t="array" ref="X5">VLOOKUP(Table3[[#This Row],[Name]],+Table1[[Name]:[END]],X$1,FALSE)</f>
        <v>1</v>
      </c>
      <c r="Y5" s="12" t="str" cm="1">
        <f t="array" ref="Y5">VLOOKUP(Table3[[#This Row],[Name]],+Table1[[Name]:[END]],Y$1,FALSE)</f>
        <v>1/2</v>
      </c>
      <c r="Z5" s="12" cm="1">
        <f t="array" ref="Z5">VLOOKUP(Table3[[#This Row],[Name]],+Table1[[Name]:[END]],Z$1,FALSE)</f>
        <v>1</v>
      </c>
      <c r="AA5" s="12" t="str" cm="1">
        <f t="array" ref="AA5">VLOOKUP(Table3[[#This Row],[Name]],+Table1[[Name]:[END]],AA$1,FALSE)</f>
        <v>1/2</v>
      </c>
      <c r="AB5" s="12" t="str" cm="1">
        <f t="array" ref="AB5">VLOOKUP(Table3[[#This Row],[Name]],+Table1[[Name]:[END]],AB$1,FALSE)</f>
        <v>1/2</v>
      </c>
      <c r="AC5" s="12" t="str" cm="1">
        <f t="array" ref="AC5">VLOOKUP(Table3[[#This Row],[Name]],+Table1[[Name]:[END]],AC$1,FALSE)</f>
        <v>1/2</v>
      </c>
      <c r="AD5" s="12" cm="1">
        <f t="array" ref="AD5">VLOOKUP(Table3[[#This Row],[Name]],+Table1[[Name]:[END]],AD$1,FALSE)</f>
        <v>2</v>
      </c>
      <c r="AE5" s="12" cm="1">
        <f t="array" ref="AE5">VLOOKUP(Table3[[#This Row],[Name]],+Table1[[Name]:[END]],AE$1,FALSE)</f>
        <v>2</v>
      </c>
      <c r="AF5" s="12" cm="1">
        <f t="array" ref="AF5">VLOOKUP(Table3[[#This Row],[Name]],+Table1[[Name]:[END]],AF$1,FALSE)</f>
        <v>1</v>
      </c>
      <c r="AG5" s="12" cm="1">
        <f t="array" ref="AG5">VLOOKUP(Table3[[#This Row],[Name]],+Table1[[Name]:[END]],AG$1,FALSE)</f>
        <v>1</v>
      </c>
      <c r="AH5" s="12" t="str" cm="1">
        <f t="array" ref="AH5">VLOOKUP(Table3[[#This Row],[Name]],+Table1[[Name]:[END]],AH$1,FALSE)</f>
        <v>1/4</v>
      </c>
      <c r="AI5" s="12" cm="1">
        <f t="array" ref="AI5">VLOOKUP(Table3[[#This Row],[Name]],+Table1[[Name]:[END]],AI$1,FALSE)</f>
        <v>1</v>
      </c>
      <c r="AJ5" s="12" cm="1">
        <f t="array" ref="AJ5">VLOOKUP(Table3[[#This Row],[Name]],+Table1[[Name]:[END]],AJ$1,FALSE)</f>
        <v>2</v>
      </c>
      <c r="AK5" s="12" cm="1">
        <f t="array" ref="AK5">VLOOKUP(Table3[[#This Row],[Name]],+Table1[[Name]:[END]],AK$1,FALSE)</f>
        <v>1</v>
      </c>
      <c r="AL5" s="12" cm="1">
        <f t="array" ref="AL5">VLOOKUP(Table3[[#This Row],[Name]],+Table1[[Name]:[END]],AL$1,FALSE)</f>
        <v>1</v>
      </c>
      <c r="AM5" s="12" cm="1">
        <f t="array" ref="AM5">VLOOKUP(Table3[[#This Row],[Name]],+Table1[[Name]:[END]],AM$1,FALSE)</f>
        <v>1</v>
      </c>
      <c r="AN5" s="12" cm="1">
        <f t="array" ref="AN5">VLOOKUP(Table3[[#This Row],[Name]],+Table1[[Name]:[END]],AN$1,FALSE)</f>
        <v>1</v>
      </c>
      <c r="AO5" s="12" cm="1">
        <f t="array" ref="AO5">VLOOKUP(Table3[[#This Row],[Name]],+Table1[[Name]:[END]],AO$1,FALSE)</f>
        <v>2</v>
      </c>
      <c r="AP5" s="12" t="str" cm="1">
        <f t="array" ref="AP5">VLOOKUP(Table3[[#This Row],[Name]],+Table1[[Name]:[END]],AP$1,FALSE)</f>
        <v>1-3</v>
      </c>
      <c r="AQ5" s="12" t="str" cm="1">
        <f t="array" ref="AQ5">VLOOKUP(Table3[[#This Row],[Name]],+Table1[[Name]:[END]],AQ$1,FALSE)</f>
        <v>4-6</v>
      </c>
      <c r="AR5" s="12" t="str" cm="1">
        <f t="array" ref="AR5">VLOOKUP(Table3[[#This Row],[Name]],+Table1[[Name]:[END]],AR$1,FALSE)</f>
        <v/>
      </c>
      <c r="AS5" s="12" t="str" cm="1">
        <f t="array" ref="AS5">IF(VLOOKUP(Table3[[#This Row],[Name]],+Table1[[Name]:[END]],AS$1,FALSE)=0,"",VLOOKUP(Table3[[#This Row],[Name]],+Table1[[Name]:[END]],AS$1,FALSE))</f>
        <v/>
      </c>
      <c r="AT5" s="12" t="str" cm="1">
        <f t="array" ref="AT5">VLOOKUP(Table3[[#This Row],[Name]],+Table1[[Name]:[END]],AT$1,FALSE)</f>
        <v>#003</v>
      </c>
      <c r="AU5" s="12" cm="1">
        <f t="array" ref="AU5">VLOOKUP(Table3[[#This Row],[Name]],+Table1[[Name]:[END]],AU$1,FALSE)</f>
        <v>3</v>
      </c>
      <c r="AV5" s="12" t="str" cm="1">
        <f t="array" ref="AV5">VLOOKUP(Table3[[#This Row],[Name]],+Table1[[Name]:[END]],AV$1,FALSE)</f>
        <v>Plante Poison</v>
      </c>
      <c r="AW5" s="12" cm="1">
        <f t="array" ref="AW5">VLOOKUP(Table3[[#This Row],[Name]],+Table1[[Name]:[END]],AW$1,FALSE)</f>
        <v>2</v>
      </c>
    </row>
    <row r="6" spans="1:49" x14ac:dyDescent="0.2">
      <c r="A6" s="18" t="s">
        <v>403</v>
      </c>
      <c r="B6" s="12" t="str" cm="1">
        <f t="array" ref="B6">VLOOKUP(Table3[[#This Row],[Name]],+Table1[[Name]:[END]],B$1,FALSE)</f>
        <v>Feu</v>
      </c>
      <c r="C6" s="12" t="str" cm="1">
        <f t="array" ref="C6">VLOOKUP(Table3[[#This Row],[Name]],+Table1[[Name]:[END]],C$1,FALSE)</f>
        <v>Feu</v>
      </c>
      <c r="D6" s="12" cm="1">
        <f t="array" ref="D6">VLOOKUP(Table3[[#This Row],[Name]],+Table1[[Name]:[END]],D$1,FALSE)</f>
        <v>19</v>
      </c>
      <c r="E6" s="12" cm="1">
        <f t="array" ref="E6">VLOOKUP(Table3[[#This Row],[Name]],+Table1[[Name]:[END]],E$1,FALSE)</f>
        <v>16</v>
      </c>
      <c r="F6" s="12" cm="1">
        <f t="array" ref="F6">VLOOKUP(Table3[[#This Row],[Name]],+Table1[[Name]:[END]],F$1,FALSE)</f>
        <v>5</v>
      </c>
      <c r="G6" s="12" cm="1">
        <f t="array" ref="G6">VLOOKUP(Table3[[#This Row],[Name]],+Table1[[Name]:[END]],G$1,FALSE)</f>
        <v>4</v>
      </c>
      <c r="H6" s="12" cm="1">
        <f t="array" ref="H6">VLOOKUP(Table3[[#This Row],[Name]],+Table1[[Name]:[END]],H$1,FALSE)</f>
        <v>6</v>
      </c>
      <c r="I6" s="12" cm="1">
        <f t="array" ref="I6">VLOOKUP(Table3[[#This Row],[Name]],+Table1[[Name]:[END]],I$1,FALSE)</f>
        <v>5</v>
      </c>
      <c r="J6" s="12" cm="1">
        <f t="array" ref="J6">VLOOKUP(Table3[[#This Row],[Name]],+Table1[[Name]:[END]],J$1,FALSE)</f>
        <v>0</v>
      </c>
      <c r="K6" s="12" t="str" cm="1">
        <f t="array" ref="K6">VLOOKUP(Table3[[#This Row],[Name]],+Table1[[Name]:[END]],K$1,FALSE)</f>
        <v>Griffe</v>
      </c>
      <c r="L6" s="12" t="str" cm="1">
        <f t="array" ref="L6">VLOOKUP(Table3[[#This Row],[Name]],+Table1[[Name]:[END]],L$1,FALSE)</f>
        <v>Normal</v>
      </c>
      <c r="M6" s="12" t="str" cm="1">
        <f t="array" ref="M6">VLOOKUP(Table3[[#This Row],[Name]],+Table1[[Name]:[END]],M$1,FALSE)</f>
        <v>Physique</v>
      </c>
      <c r="N6" s="12" cm="1">
        <f t="array" ref="N6">VLOOKUP(Table3[[#This Row],[Name]],+Table1[[Name]:[END]],N$1,FALSE)</f>
        <v>4</v>
      </c>
      <c r="O6" s="12" cm="1">
        <f t="array" ref="O6">VLOOKUP(Table3[[#This Row],[Name]],+Table1[[Name]:[END]],O$1,FALSE)</f>
        <v>6</v>
      </c>
      <c r="P6" s="12" t="str" cm="1">
        <f t="array" ref="P6">VLOOKUP(Table3[[#This Row],[Name]],+Table1[[Name]:[END]],P$1,FALSE)</f>
        <v>Lacère l'ennemi avec des griffes acérées pour lui infliger des dégâts.</v>
      </c>
      <c r="Q6" s="12" t="str" cm="1">
        <f t="array" ref="Q6">VLOOKUP(Table3[[#This Row],[Name]],+Table1[[Name]:[END]],Q$1,FALSE)</f>
        <v>Rugissement</v>
      </c>
      <c r="R6" s="12" t="str" cm="1">
        <f t="array" ref="R6">VLOOKUP(Table3[[#This Row],[Name]],+Table1[[Name]:[END]],R$1,FALSE)</f>
        <v>Normal</v>
      </c>
      <c r="S6" s="12" t="str" cm="1">
        <f t="array" ref="S6">VLOOKUP(Table3[[#This Row],[Name]],+Table1[[Name]:[END]],S$1,FALSE)</f>
        <v>Statut</v>
      </c>
      <c r="T6" s="12" cm="1">
        <f t="array" ref="T6">VLOOKUP(Table3[[#This Row],[Name]],+Table1[[Name]:[END]],T$1,FALSE)</f>
        <v>0</v>
      </c>
      <c r="U6" s="12" cm="1">
        <f t="array" ref="U6">VLOOKUP(Table3[[#This Row],[Name]],+Table1[[Name]:[END]],U$1,FALSE)</f>
        <v>6</v>
      </c>
      <c r="V6" s="12" t="str" cm="1">
        <f t="array" ref="V6">VLOOKUP(Table3[[#This Row],[Name]],+Table1[[Name]:[END]],V$1,FALSE)</f>
        <v>Le lanceur pousse un cri tout mimi pour tromper la vigilance de l'ennemi et baisser son Attaque de 1 niveau.</v>
      </c>
      <c r="W6" s="12" t="str" cm="1">
        <f t="array" ref="W6">VLOOKUP(Table3[[#This Row],[Name]],+Table1[[Name]:[END]],W$1,FALSE)</f>
        <v>Salamèche-RFVF.png</v>
      </c>
      <c r="X6" s="12" t="str" cm="1">
        <f t="array" ref="X6">VLOOKUP(Table3[[#This Row],[Name]],+Table1[[Name]:[END]],X$1,FALSE)</f>
        <v>1/2</v>
      </c>
      <c r="Y6" s="12" cm="1">
        <f t="array" ref="Y6">VLOOKUP(Table3[[#This Row],[Name]],+Table1[[Name]:[END]],Y$1,FALSE)</f>
        <v>1</v>
      </c>
      <c r="Z6" s="12" cm="1">
        <f t="array" ref="Z6">VLOOKUP(Table3[[#This Row],[Name]],+Table1[[Name]:[END]],Z$1,FALSE)</f>
        <v>1</v>
      </c>
      <c r="AA6" s="12" cm="1">
        <f t="array" ref="AA6">VLOOKUP(Table3[[#This Row],[Name]],+Table1[[Name]:[END]],AA$1,FALSE)</f>
        <v>2</v>
      </c>
      <c r="AB6" s="12" cm="1">
        <f t="array" ref="AB6">VLOOKUP(Table3[[#This Row],[Name]],+Table1[[Name]:[END]],AB$1,FALSE)</f>
        <v>1</v>
      </c>
      <c r="AC6" s="12" t="str" cm="1">
        <f t="array" ref="AC6">VLOOKUP(Table3[[#This Row],[Name]],+Table1[[Name]:[END]],AC$1,FALSE)</f>
        <v>1/2</v>
      </c>
      <c r="AD6" s="12" t="str" cm="1">
        <f t="array" ref="AD6">VLOOKUP(Table3[[#This Row],[Name]],+Table1[[Name]:[END]],AD$1,FALSE)</f>
        <v>1/2</v>
      </c>
      <c r="AE6" s="12" t="str" cm="1">
        <f t="array" ref="AE6">VLOOKUP(Table3[[#This Row],[Name]],+Table1[[Name]:[END]],AE$1,FALSE)</f>
        <v>1/2</v>
      </c>
      <c r="AF6" s="12" t="str" cm="1">
        <f t="array" ref="AF6">VLOOKUP(Table3[[#This Row],[Name]],+Table1[[Name]:[END]],AF$1,FALSE)</f>
        <v>1/2</v>
      </c>
      <c r="AG6" s="12" cm="1">
        <f t="array" ref="AG6">VLOOKUP(Table3[[#This Row],[Name]],+Table1[[Name]:[END]],AG$1,FALSE)</f>
        <v>1</v>
      </c>
      <c r="AH6" s="12" t="str" cm="1">
        <f t="array" ref="AH6">VLOOKUP(Table3[[#This Row],[Name]],+Table1[[Name]:[END]],AH$1,FALSE)</f>
        <v>1/2</v>
      </c>
      <c r="AI6" s="12" cm="1">
        <f t="array" ref="AI6">VLOOKUP(Table3[[#This Row],[Name]],+Table1[[Name]:[END]],AI$1,FALSE)</f>
        <v>1</v>
      </c>
      <c r="AJ6" s="12" cm="1">
        <f t="array" ref="AJ6">VLOOKUP(Table3[[#This Row],[Name]],+Table1[[Name]:[END]],AJ$1,FALSE)</f>
        <v>1</v>
      </c>
      <c r="AK6" s="12" cm="1">
        <f t="array" ref="AK6">VLOOKUP(Table3[[#This Row],[Name]],+Table1[[Name]:[END]],AK$1,FALSE)</f>
        <v>2</v>
      </c>
      <c r="AL6" s="12" cm="1">
        <f t="array" ref="AL6">VLOOKUP(Table3[[#This Row],[Name]],+Table1[[Name]:[END]],AL$1,FALSE)</f>
        <v>2</v>
      </c>
      <c r="AM6" s="12" cm="1">
        <f t="array" ref="AM6">VLOOKUP(Table3[[#This Row],[Name]],+Table1[[Name]:[END]],AM$1,FALSE)</f>
        <v>1</v>
      </c>
      <c r="AN6" s="12" cm="1">
        <f t="array" ref="AN6">VLOOKUP(Table3[[#This Row],[Name]],+Table1[[Name]:[END]],AN$1,FALSE)</f>
        <v>1</v>
      </c>
      <c r="AO6" s="12" cm="1">
        <f t="array" ref="AO6">VLOOKUP(Table3[[#This Row],[Name]],+Table1[[Name]:[END]],AO$1,FALSE)</f>
        <v>1</v>
      </c>
      <c r="AP6" s="12" t="str" cm="1">
        <f t="array" ref="AP6">VLOOKUP(Table3[[#This Row],[Name]],+Table1[[Name]:[END]],AP$1,FALSE)</f>
        <v>1-3</v>
      </c>
      <c r="AQ6" s="12" t="str" cm="1">
        <f t="array" ref="AQ6">VLOOKUP(Table3[[#This Row],[Name]],+Table1[[Name]:[END]],AQ$1,FALSE)</f>
        <v>4-6</v>
      </c>
      <c r="AR6" s="12" t="str" cm="1">
        <f t="array" ref="AR6">VLOOKUP(Table3[[#This Row],[Name]],+Table1[[Name]:[END]],AR$1,FALSE)</f>
        <v>Evolue avec 2 super bonbons en</v>
      </c>
      <c r="AS6" s="12" t="str" cm="1">
        <f t="array" ref="AS6">IF(VLOOKUP(Table3[[#This Row],[Name]],+Table1[[Name]:[END]],AS$1,FALSE)=0,"",VLOOKUP(Table3[[#This Row],[Name]],+Table1[[Name]:[END]],AS$1,FALSE))</f>
        <v>Reptincel</v>
      </c>
      <c r="AT6" s="12" t="str" cm="1">
        <f t="array" ref="AT6">VLOOKUP(Table3[[#This Row],[Name]],+Table1[[Name]:[END]],AT$1,FALSE)</f>
        <v>#004</v>
      </c>
      <c r="AU6" s="12" cm="1">
        <f t="array" ref="AU6">VLOOKUP(Table3[[#This Row],[Name]],+Table1[[Name]:[END]],AU$1,FALSE)</f>
        <v>4</v>
      </c>
      <c r="AV6" s="12" t="str" cm="1">
        <f t="array" ref="AV6">VLOOKUP(Table3[[#This Row],[Name]],+Table1[[Name]:[END]],AV$1,FALSE)</f>
        <v>Feu Feu</v>
      </c>
      <c r="AW6" s="12" cm="1">
        <f t="array" ref="AW6">VLOOKUP(Table3[[#This Row],[Name]],+Table1[[Name]:[END]],AW$1,FALSE)</f>
        <v>0</v>
      </c>
    </row>
    <row r="7" spans="1:49" x14ac:dyDescent="0.2">
      <c r="A7" s="18" t="s">
        <v>404</v>
      </c>
      <c r="B7" s="12" t="str" cm="1">
        <f t="array" ref="B7">VLOOKUP(Table3[[#This Row],[Name]],+Table1[[Name]:[END]],B$1,FALSE)</f>
        <v>Feu</v>
      </c>
      <c r="C7" s="12" t="str" cm="1">
        <f t="array" ref="C7">VLOOKUP(Table3[[#This Row],[Name]],+Table1[[Name]:[END]],C$1,FALSE)</f>
        <v>Feu</v>
      </c>
      <c r="D7" s="12" cm="1">
        <f t="array" ref="D7">VLOOKUP(Table3[[#This Row],[Name]],+Table1[[Name]:[END]],D$1,FALSE)</f>
        <v>29</v>
      </c>
      <c r="E7" s="12" cm="1">
        <f t="array" ref="E7">VLOOKUP(Table3[[#This Row],[Name]],+Table1[[Name]:[END]],E$1,FALSE)</f>
        <v>20</v>
      </c>
      <c r="F7" s="12" cm="1">
        <f t="array" ref="F7">VLOOKUP(Table3[[#This Row],[Name]],+Table1[[Name]:[END]],F$1,FALSE)</f>
        <v>6</v>
      </c>
      <c r="G7" s="12" cm="1">
        <f t="array" ref="G7">VLOOKUP(Table3[[#This Row],[Name]],+Table1[[Name]:[END]],G$1,FALSE)</f>
        <v>5</v>
      </c>
      <c r="H7" s="12" cm="1">
        <f t="array" ref="H7">VLOOKUP(Table3[[#This Row],[Name]],+Table1[[Name]:[END]],H$1,FALSE)</f>
        <v>8</v>
      </c>
      <c r="I7" s="12" cm="1">
        <f t="array" ref="I7">VLOOKUP(Table3[[#This Row],[Name]],+Table1[[Name]:[END]],I$1,FALSE)</f>
        <v>6</v>
      </c>
      <c r="J7" s="12" cm="1">
        <f t="array" ref="J7">VLOOKUP(Table3[[#This Row],[Name]],+Table1[[Name]:[END]],J$1,FALSE)</f>
        <v>0</v>
      </c>
      <c r="K7" s="12" t="str" cm="1">
        <f t="array" ref="K7">VLOOKUP(Table3[[#This Row],[Name]],+Table1[[Name]:[END]],K$1,FALSE)</f>
        <v>Flammeche</v>
      </c>
      <c r="L7" s="12" t="str" cm="1">
        <f t="array" ref="L7">VLOOKUP(Table3[[#This Row],[Name]],+Table1[[Name]:[END]],L$1,FALSE)</f>
        <v>Feu</v>
      </c>
      <c r="M7" s="12" t="str" cm="1">
        <f t="array" ref="M7">VLOOKUP(Table3[[#This Row],[Name]],+Table1[[Name]:[END]],M$1,FALSE)</f>
        <v>Special</v>
      </c>
      <c r="N7" s="12" cm="1">
        <f t="array" ref="N7">VLOOKUP(Table3[[#This Row],[Name]],+Table1[[Name]:[END]],N$1,FALSE)</f>
        <v>4</v>
      </c>
      <c r="O7" s="12" cm="1">
        <f t="array" ref="O7">VLOOKUP(Table3[[#This Row],[Name]],+Table1[[Name]:[END]],O$1,FALSE)</f>
        <v>6</v>
      </c>
      <c r="P7" s="12" t="str" cm="1">
        <f t="array" ref="P7">VLOOKUP(Table3[[#This Row],[Name]],+Table1[[Name]:[END]],P$1,FALSE)</f>
        <v>L'ennemi est attaqué par une faible flamme. Brûle l'ennemi avec une precision de 1 qui réduit son attaque de moitié et fait perdre 3 PV par tour.</v>
      </c>
      <c r="Q7" s="12" t="str" cm="1">
        <f t="array" ref="Q7">VLOOKUP(Table3[[#This Row],[Name]],+Table1[[Name]:[END]],Q$1,FALSE)</f>
        <v>Rugissement</v>
      </c>
      <c r="R7" s="12" t="str" cm="1">
        <f t="array" ref="R7">VLOOKUP(Table3[[#This Row],[Name]],+Table1[[Name]:[END]],R$1,FALSE)</f>
        <v>Normal</v>
      </c>
      <c r="S7" s="12" t="str" cm="1">
        <f t="array" ref="S7">VLOOKUP(Table3[[#This Row],[Name]],+Table1[[Name]:[END]],S$1,FALSE)</f>
        <v>Statut</v>
      </c>
      <c r="T7" s="12" cm="1">
        <f t="array" ref="T7">VLOOKUP(Table3[[#This Row],[Name]],+Table1[[Name]:[END]],T$1,FALSE)</f>
        <v>0</v>
      </c>
      <c r="U7" s="12" cm="1">
        <f t="array" ref="U7">VLOOKUP(Table3[[#This Row],[Name]],+Table1[[Name]:[END]],U$1,FALSE)</f>
        <v>6</v>
      </c>
      <c r="V7" s="12" t="str" cm="1">
        <f t="array" ref="V7">VLOOKUP(Table3[[#This Row],[Name]],+Table1[[Name]:[END]],V$1,FALSE)</f>
        <v>Le lanceur pousse un cri tout mimi pour tromper la vigilance de l'ennemi et baisser son Attaque de 1 niveau.</v>
      </c>
      <c r="W7" s="12" t="str" cm="1">
        <f t="array" ref="W7">VLOOKUP(Table3[[#This Row],[Name]],+Table1[[Name]:[END]],W$1,FALSE)</f>
        <v>Reptincel-RFVF.png</v>
      </c>
      <c r="X7" s="12" t="str" cm="1">
        <f t="array" ref="X7">VLOOKUP(Table3[[#This Row],[Name]],+Table1[[Name]:[END]],X$1,FALSE)</f>
        <v>1/2</v>
      </c>
      <c r="Y7" s="12" cm="1">
        <f t="array" ref="Y7">VLOOKUP(Table3[[#This Row],[Name]],+Table1[[Name]:[END]],Y$1,FALSE)</f>
        <v>1</v>
      </c>
      <c r="Z7" s="12" cm="1">
        <f t="array" ref="Z7">VLOOKUP(Table3[[#This Row],[Name]],+Table1[[Name]:[END]],Z$1,FALSE)</f>
        <v>1</v>
      </c>
      <c r="AA7" s="12" cm="1">
        <f t="array" ref="AA7">VLOOKUP(Table3[[#This Row],[Name]],+Table1[[Name]:[END]],AA$1,FALSE)</f>
        <v>2</v>
      </c>
      <c r="AB7" s="12" cm="1">
        <f t="array" ref="AB7">VLOOKUP(Table3[[#This Row],[Name]],+Table1[[Name]:[END]],AB$1,FALSE)</f>
        <v>1</v>
      </c>
      <c r="AC7" s="12" t="str" cm="1">
        <f t="array" ref="AC7">VLOOKUP(Table3[[#This Row],[Name]],+Table1[[Name]:[END]],AC$1,FALSE)</f>
        <v>1/2</v>
      </c>
      <c r="AD7" s="12" t="str" cm="1">
        <f t="array" ref="AD7">VLOOKUP(Table3[[#This Row],[Name]],+Table1[[Name]:[END]],AD$1,FALSE)</f>
        <v>1/2</v>
      </c>
      <c r="AE7" s="12" t="str" cm="1">
        <f t="array" ref="AE7">VLOOKUP(Table3[[#This Row],[Name]],+Table1[[Name]:[END]],AE$1,FALSE)</f>
        <v>1/2</v>
      </c>
      <c r="AF7" s="12" t="str" cm="1">
        <f t="array" ref="AF7">VLOOKUP(Table3[[#This Row],[Name]],+Table1[[Name]:[END]],AF$1,FALSE)</f>
        <v>1/2</v>
      </c>
      <c r="AG7" s="12" cm="1">
        <f t="array" ref="AG7">VLOOKUP(Table3[[#This Row],[Name]],+Table1[[Name]:[END]],AG$1,FALSE)</f>
        <v>1</v>
      </c>
      <c r="AH7" s="12" t="str" cm="1">
        <f t="array" ref="AH7">VLOOKUP(Table3[[#This Row],[Name]],+Table1[[Name]:[END]],AH$1,FALSE)</f>
        <v>1/2</v>
      </c>
      <c r="AI7" s="12" cm="1">
        <f t="array" ref="AI7">VLOOKUP(Table3[[#This Row],[Name]],+Table1[[Name]:[END]],AI$1,FALSE)</f>
        <v>1</v>
      </c>
      <c r="AJ7" s="12" cm="1">
        <f t="array" ref="AJ7">VLOOKUP(Table3[[#This Row],[Name]],+Table1[[Name]:[END]],AJ$1,FALSE)</f>
        <v>1</v>
      </c>
      <c r="AK7" s="12" cm="1">
        <f t="array" ref="AK7">VLOOKUP(Table3[[#This Row],[Name]],+Table1[[Name]:[END]],AK$1,FALSE)</f>
        <v>2</v>
      </c>
      <c r="AL7" s="12" cm="1">
        <f t="array" ref="AL7">VLOOKUP(Table3[[#This Row],[Name]],+Table1[[Name]:[END]],AL$1,FALSE)</f>
        <v>2</v>
      </c>
      <c r="AM7" s="12" cm="1">
        <f t="array" ref="AM7">VLOOKUP(Table3[[#This Row],[Name]],+Table1[[Name]:[END]],AM$1,FALSE)</f>
        <v>1</v>
      </c>
      <c r="AN7" s="12" cm="1">
        <f t="array" ref="AN7">VLOOKUP(Table3[[#This Row],[Name]],+Table1[[Name]:[END]],AN$1,FALSE)</f>
        <v>1</v>
      </c>
      <c r="AO7" s="12" cm="1">
        <f t="array" ref="AO7">VLOOKUP(Table3[[#This Row],[Name]],+Table1[[Name]:[END]],AO$1,FALSE)</f>
        <v>1</v>
      </c>
      <c r="AP7" s="12" t="str" cm="1">
        <f t="array" ref="AP7">VLOOKUP(Table3[[#This Row],[Name]],+Table1[[Name]:[END]],AP$1,FALSE)</f>
        <v>1-3</v>
      </c>
      <c r="AQ7" s="12" t="str" cm="1">
        <f t="array" ref="AQ7">VLOOKUP(Table3[[#This Row],[Name]],+Table1[[Name]:[END]],AQ$1,FALSE)</f>
        <v>4-6</v>
      </c>
      <c r="AR7" s="12" t="str" cm="1">
        <f t="array" ref="AR7">VLOOKUP(Table3[[#This Row],[Name]],+Table1[[Name]:[END]],AR$1,FALSE)</f>
        <v>Evolue avec 2 super bonbons en</v>
      </c>
      <c r="AS7" s="12" t="str" cm="1">
        <f t="array" ref="AS7">IF(VLOOKUP(Table3[[#This Row],[Name]],+Table1[[Name]:[END]],AS$1,FALSE)=0,"",VLOOKUP(Table3[[#This Row],[Name]],+Table1[[Name]:[END]],AS$1,FALSE))</f>
        <v>Dracaufeu</v>
      </c>
      <c r="AT7" s="12" t="str" cm="1">
        <f t="array" ref="AT7">VLOOKUP(Table3[[#This Row],[Name]],+Table1[[Name]:[END]],AT$1,FALSE)</f>
        <v>#005</v>
      </c>
      <c r="AU7" s="12" cm="1">
        <f t="array" ref="AU7">VLOOKUP(Table3[[#This Row],[Name]],+Table1[[Name]:[END]],AU$1,FALSE)</f>
        <v>5</v>
      </c>
      <c r="AV7" s="12" t="str" cm="1">
        <f t="array" ref="AV7">VLOOKUP(Table3[[#This Row],[Name]],+Table1[[Name]:[END]],AV$1,FALSE)</f>
        <v>Feu Feu</v>
      </c>
      <c r="AW7" s="12" cm="1">
        <f t="array" ref="AW7">VLOOKUP(Table3[[#This Row],[Name]],+Table1[[Name]:[END]],AW$1,FALSE)</f>
        <v>1</v>
      </c>
    </row>
    <row r="8" spans="1:49" x14ac:dyDescent="0.2">
      <c r="A8" s="18" t="s">
        <v>405</v>
      </c>
      <c r="B8" s="12" t="str" cm="1">
        <f t="array" ref="B8">VLOOKUP(Table3[[#This Row],[Name]],+Table1[[Name]:[END]],B$1,FALSE)</f>
        <v>Feu</v>
      </c>
      <c r="C8" s="12" t="str" cm="1">
        <f t="array" ref="C8">VLOOKUP(Table3[[#This Row],[Name]],+Table1[[Name]:[END]],C$1,FALSE)</f>
        <v>Vol</v>
      </c>
      <c r="D8" s="12" cm="1">
        <f t="array" ref="D8">VLOOKUP(Table3[[#This Row],[Name]],+Table1[[Name]:[END]],D$1,FALSE)</f>
        <v>39</v>
      </c>
      <c r="E8" s="12" cm="1">
        <f t="array" ref="E8">VLOOKUP(Table3[[#This Row],[Name]],+Table1[[Name]:[END]],E$1,FALSE)</f>
        <v>25</v>
      </c>
      <c r="F8" s="12" cm="1">
        <f t="array" ref="F8">VLOOKUP(Table3[[#This Row],[Name]],+Table1[[Name]:[END]],F$1,FALSE)</f>
        <v>8</v>
      </c>
      <c r="G8" s="12" cm="1">
        <f t="array" ref="G8">VLOOKUP(Table3[[#This Row],[Name]],+Table1[[Name]:[END]],G$1,FALSE)</f>
        <v>7</v>
      </c>
      <c r="H8" s="12" cm="1">
        <f t="array" ref="H8">VLOOKUP(Table3[[#This Row],[Name]],+Table1[[Name]:[END]],H$1,FALSE)</f>
        <v>10</v>
      </c>
      <c r="I8" s="12" cm="1">
        <f t="array" ref="I8">VLOOKUP(Table3[[#This Row],[Name]],+Table1[[Name]:[END]],I$1,FALSE)</f>
        <v>8</v>
      </c>
      <c r="J8" s="12" cm="1">
        <f t="array" ref="J8">VLOOKUP(Table3[[#This Row],[Name]],+Table1[[Name]:[END]],J$1,FALSE)</f>
        <v>0</v>
      </c>
      <c r="K8" s="12" t="str" cm="1">
        <f t="array" ref="K8">VLOOKUP(Table3[[#This Row],[Name]],+Table1[[Name]:[END]],K$1,FALSE)</f>
        <v>Cru-Aile</v>
      </c>
      <c r="L8" s="12" t="str" cm="1">
        <f t="array" ref="L8">VLOOKUP(Table3[[#This Row],[Name]],+Table1[[Name]:[END]],L$1,FALSE)</f>
        <v>Vol</v>
      </c>
      <c r="M8" s="12" t="str" cm="1">
        <f t="array" ref="M8">VLOOKUP(Table3[[#This Row],[Name]],+Table1[[Name]:[END]],M$1,FALSE)</f>
        <v>Physique</v>
      </c>
      <c r="N8" s="12" cm="1">
        <f t="array" ref="N8">VLOOKUP(Table3[[#This Row],[Name]],+Table1[[Name]:[END]],N$1,FALSE)</f>
        <v>6</v>
      </c>
      <c r="O8" s="12" cm="1">
        <f t="array" ref="O8">VLOOKUP(Table3[[#This Row],[Name]],+Table1[[Name]:[END]],O$1,FALSE)</f>
        <v>6</v>
      </c>
      <c r="P8" s="12" t="str" cm="1">
        <f t="array" ref="P8">VLOOKUP(Table3[[#This Row],[Name]],+Table1[[Name]:[END]],P$1,FALSE)</f>
        <v>L'ennemi est frappé par de larges ailes déployées pour infliger des dégâts.</v>
      </c>
      <c r="Q8" s="12" t="str" cm="1">
        <f t="array" ref="Q8">VLOOKUP(Table3[[#This Row],[Name]],+Table1[[Name]:[END]],Q$1,FALSE)</f>
        <v>Dracogriffe</v>
      </c>
      <c r="R8" s="12" t="str" cm="1">
        <f t="array" ref="R8">VLOOKUP(Table3[[#This Row],[Name]],+Table1[[Name]:[END]],R$1,FALSE)</f>
        <v>Dragon</v>
      </c>
      <c r="S8" s="12" t="str" cm="1">
        <f t="array" ref="S8">VLOOKUP(Table3[[#This Row],[Name]],+Table1[[Name]:[END]],S$1,FALSE)</f>
        <v>Physique</v>
      </c>
      <c r="T8" s="12" cm="1">
        <f t="array" ref="T8">VLOOKUP(Table3[[#This Row],[Name]],+Table1[[Name]:[END]],T$1,FALSE)</f>
        <v>8</v>
      </c>
      <c r="U8" s="12" cm="1">
        <f t="array" ref="U8">VLOOKUP(Table3[[#This Row],[Name]],+Table1[[Name]:[END]],U$1,FALSE)</f>
        <v>6</v>
      </c>
      <c r="V8" s="12" t="str" cm="1">
        <f t="array" ref="V8">VLOOKUP(Table3[[#This Row],[Name]],+Table1[[Name]:[END]],V$1,FALSE)</f>
        <v>Le lanceur lacère l'ennemi de ses grandes griffes aiguisées.</v>
      </c>
      <c r="W8" s="12" t="str" cm="1">
        <f t="array" ref="W8">VLOOKUP(Table3[[#This Row],[Name]],+Table1[[Name]:[END]],W$1,FALSE)</f>
        <v>Dracaufeu-RFVF.png</v>
      </c>
      <c r="X8" s="12" t="str" cm="1">
        <f t="array" ref="X8">VLOOKUP(Table3[[#This Row],[Name]],+Table1[[Name]:[END]],X$1,FALSE)</f>
        <v>1/2</v>
      </c>
      <c r="Y8" s="12" t="str" cm="1">
        <f t="array" ref="Y8">VLOOKUP(Table3[[#This Row],[Name]],+Table1[[Name]:[END]],Y$1,FALSE)</f>
        <v>1/2</v>
      </c>
      <c r="Z8" s="12" cm="1">
        <f t="array" ref="Z8">VLOOKUP(Table3[[#This Row],[Name]],+Table1[[Name]:[END]],Z$1,FALSE)</f>
        <v>1</v>
      </c>
      <c r="AA8" s="12" cm="1">
        <f t="array" ref="AA8">VLOOKUP(Table3[[#This Row],[Name]],+Table1[[Name]:[END]],AA$1,FALSE)</f>
        <v>2</v>
      </c>
      <c r="AB8" s="12" cm="1">
        <f t="array" ref="AB8">VLOOKUP(Table3[[#This Row],[Name]],+Table1[[Name]:[END]],AB$1,FALSE)</f>
        <v>2</v>
      </c>
      <c r="AC8" s="12" t="str" cm="1">
        <f t="array" ref="AC8">VLOOKUP(Table3[[#This Row],[Name]],+Table1[[Name]:[END]],AC$1,FALSE)</f>
        <v>1/2</v>
      </c>
      <c r="AD8" s="12" t="str" cm="1">
        <f t="array" ref="AD8">VLOOKUP(Table3[[#This Row],[Name]],+Table1[[Name]:[END]],AD$1,FALSE)</f>
        <v>1/2</v>
      </c>
      <c r="AE8" s="12" cm="1">
        <f t="array" ref="AE8">VLOOKUP(Table3[[#This Row],[Name]],+Table1[[Name]:[END]],AE$1,FALSE)</f>
        <v>1</v>
      </c>
      <c r="AF8" s="12" t="str" cm="1">
        <f t="array" ref="AF8">VLOOKUP(Table3[[#This Row],[Name]],+Table1[[Name]:[END]],AF$1,FALSE)</f>
        <v>1/4</v>
      </c>
      <c r="AG8" s="12" cm="1">
        <f t="array" ref="AG8">VLOOKUP(Table3[[#This Row],[Name]],+Table1[[Name]:[END]],AG$1,FALSE)</f>
        <v>1</v>
      </c>
      <c r="AH8" s="12" t="str" cm="1">
        <f t="array" ref="AH8">VLOOKUP(Table3[[#This Row],[Name]],+Table1[[Name]:[END]],AH$1,FALSE)</f>
        <v>1/4</v>
      </c>
      <c r="AI8" s="12" cm="1">
        <f t="array" ref="AI8">VLOOKUP(Table3[[#This Row],[Name]],+Table1[[Name]:[END]],AI$1,FALSE)</f>
        <v>1</v>
      </c>
      <c r="AJ8" s="12" cm="1">
        <f t="array" ref="AJ8">VLOOKUP(Table3[[#This Row],[Name]],+Table1[[Name]:[END]],AJ$1,FALSE)</f>
        <v>1</v>
      </c>
      <c r="AK8" s="12" cm="1">
        <f t="array" ref="AK8">VLOOKUP(Table3[[#This Row],[Name]],+Table1[[Name]:[END]],AK$1,FALSE)</f>
        <v>4</v>
      </c>
      <c r="AL8" s="12" cm="1">
        <f t="array" ref="AL8">VLOOKUP(Table3[[#This Row],[Name]],+Table1[[Name]:[END]],AL$1,FALSE)</f>
        <v>0</v>
      </c>
      <c r="AM8" s="12" cm="1">
        <f t="array" ref="AM8">VLOOKUP(Table3[[#This Row],[Name]],+Table1[[Name]:[END]],AM$1,FALSE)</f>
        <v>1</v>
      </c>
      <c r="AN8" s="12" cm="1">
        <f t="array" ref="AN8">VLOOKUP(Table3[[#This Row],[Name]],+Table1[[Name]:[END]],AN$1,FALSE)</f>
        <v>1</v>
      </c>
      <c r="AO8" s="12" cm="1">
        <f t="array" ref="AO8">VLOOKUP(Table3[[#This Row],[Name]],+Table1[[Name]:[END]],AO$1,FALSE)</f>
        <v>1</v>
      </c>
      <c r="AP8" s="12" t="str" cm="1">
        <f t="array" ref="AP8">VLOOKUP(Table3[[#This Row],[Name]],+Table1[[Name]:[END]],AP$1,FALSE)</f>
        <v>1-3</v>
      </c>
      <c r="AQ8" s="12" t="str" cm="1">
        <f t="array" ref="AQ8">VLOOKUP(Table3[[#This Row],[Name]],+Table1[[Name]:[END]],AQ$1,FALSE)</f>
        <v>4-6</v>
      </c>
      <c r="AR8" s="12" t="str" cm="1">
        <f t="array" ref="AR8">VLOOKUP(Table3[[#This Row],[Name]],+Table1[[Name]:[END]],AR$1,FALSE)</f>
        <v/>
      </c>
      <c r="AS8" s="12" t="str" cm="1">
        <f t="array" ref="AS8">IF(VLOOKUP(Table3[[#This Row],[Name]],+Table1[[Name]:[END]],AS$1,FALSE)=0,"",VLOOKUP(Table3[[#This Row],[Name]],+Table1[[Name]:[END]],AS$1,FALSE))</f>
        <v/>
      </c>
      <c r="AT8" s="12" t="str" cm="1">
        <f t="array" ref="AT8">VLOOKUP(Table3[[#This Row],[Name]],+Table1[[Name]:[END]],AT$1,FALSE)</f>
        <v>#006</v>
      </c>
      <c r="AU8" s="12" cm="1">
        <f t="array" ref="AU8">VLOOKUP(Table3[[#This Row],[Name]],+Table1[[Name]:[END]],AU$1,FALSE)</f>
        <v>6</v>
      </c>
      <c r="AV8" s="12" t="str" cm="1">
        <f t="array" ref="AV8">VLOOKUP(Table3[[#This Row],[Name]],+Table1[[Name]:[END]],AV$1,FALSE)</f>
        <v>Feu Vol</v>
      </c>
      <c r="AW8" s="12" cm="1">
        <f t="array" ref="AW8">VLOOKUP(Table3[[#This Row],[Name]],+Table1[[Name]:[END]],AW$1,FALSE)</f>
        <v>2</v>
      </c>
    </row>
    <row r="9" spans="1:49" x14ac:dyDescent="0.2">
      <c r="A9" s="18" t="s">
        <v>1136</v>
      </c>
      <c r="B9" s="12" t="str" cm="1">
        <f t="array" ref="B9">VLOOKUP(Table3[[#This Row],[Name]],+Table1[[Name]:[END]],B$1,FALSE)</f>
        <v>Eau</v>
      </c>
      <c r="C9" s="12" t="str" cm="1">
        <f t="array" ref="C9">VLOOKUP(Table3[[#This Row],[Name]],+Table1[[Name]:[END]],C$1,FALSE)</f>
        <v>Eau</v>
      </c>
      <c r="D9" s="12" cm="1">
        <f t="array" ref="D9">VLOOKUP(Table3[[#This Row],[Name]],+Table1[[Name]:[END]],D$1,FALSE)</f>
        <v>22</v>
      </c>
      <c r="E9" s="12" cm="1">
        <f t="array" ref="E9">VLOOKUP(Table3[[#This Row],[Name]],+Table1[[Name]:[END]],E$1,FALSE)</f>
        <v>10</v>
      </c>
      <c r="F9" s="12" cm="1">
        <f t="array" ref="F9">VLOOKUP(Table3[[#This Row],[Name]],+Table1[[Name]:[END]],F$1,FALSE)</f>
        <v>4</v>
      </c>
      <c r="G9" s="12" cm="1">
        <f t="array" ref="G9">VLOOKUP(Table3[[#This Row],[Name]],+Table1[[Name]:[END]],G$1,FALSE)</f>
        <v>6</v>
      </c>
      <c r="H9" s="12" cm="1">
        <f t="array" ref="H9">VLOOKUP(Table3[[#This Row],[Name]],+Table1[[Name]:[END]],H$1,FALSE)</f>
        <v>5</v>
      </c>
      <c r="I9" s="12" cm="1">
        <f t="array" ref="I9">VLOOKUP(Table3[[#This Row],[Name]],+Table1[[Name]:[END]],I$1,FALSE)</f>
        <v>6</v>
      </c>
      <c r="J9" s="12" cm="1">
        <f t="array" ref="J9">VLOOKUP(Table3[[#This Row],[Name]],+Table1[[Name]:[END]],J$1,FALSE)</f>
        <v>0</v>
      </c>
      <c r="K9" s="12" t="str" cm="1">
        <f t="array" ref="K9">VLOOKUP(Table3[[#This Row],[Name]],+Table1[[Name]:[END]],K$1,FALSE)</f>
        <v>Charge</v>
      </c>
      <c r="L9" s="12" t="str" cm="1">
        <f t="array" ref="L9">VLOOKUP(Table3[[#This Row],[Name]],+Table1[[Name]:[END]],L$1,FALSE)</f>
        <v>Normal</v>
      </c>
      <c r="M9" s="12" t="str" cm="1">
        <f t="array" ref="M9">VLOOKUP(Table3[[#This Row],[Name]],+Table1[[Name]:[END]],M$1,FALSE)</f>
        <v>Physique</v>
      </c>
      <c r="N9" s="12" cm="1">
        <f t="array" ref="N9">VLOOKUP(Table3[[#This Row],[Name]],+Table1[[Name]:[END]],N$1,FALSE)</f>
        <v>4</v>
      </c>
      <c r="O9" s="12" cm="1">
        <f t="array" ref="O9">VLOOKUP(Table3[[#This Row],[Name]],+Table1[[Name]:[END]],O$1,FALSE)</f>
        <v>6</v>
      </c>
      <c r="P9" s="12" t="str" cm="1">
        <f t="array" ref="P9">VLOOKUP(Table3[[#This Row],[Name]],+Table1[[Name]:[END]],P$1,FALSE)</f>
        <v>Le lanceur charge l'ennemi et le percute de tout son poids.</v>
      </c>
      <c r="Q9" s="12" t="str" cm="1">
        <f t="array" ref="Q9">VLOOKUP(Table3[[#This Row],[Name]],+Table1[[Name]:[END]],Q$1,FALSE)</f>
        <v>Mimi-Queue</v>
      </c>
      <c r="R9" s="12" t="str" cm="1">
        <f t="array" ref="R9">VLOOKUP(Table3[[#This Row],[Name]],+Table1[[Name]:[END]],R$1,FALSE)</f>
        <v>Normal</v>
      </c>
      <c r="S9" s="12" t="str" cm="1">
        <f t="array" ref="S9">VLOOKUP(Table3[[#This Row],[Name]],+Table1[[Name]:[END]],S$1,FALSE)</f>
        <v>Statut</v>
      </c>
      <c r="T9" s="12" cm="1">
        <f t="array" ref="T9">VLOOKUP(Table3[[#This Row],[Name]],+Table1[[Name]:[END]],T$1,FALSE)</f>
        <v>0</v>
      </c>
      <c r="U9" s="12" cm="1">
        <f t="array" ref="U9">VLOOKUP(Table3[[#This Row],[Name]],+Table1[[Name]:[END]],U$1,FALSE)</f>
        <v>6</v>
      </c>
      <c r="V9" s="12" t="str" cm="1">
        <f t="array" ref="V9">VLOOKUP(Table3[[#This Row],[Name]],+Table1[[Name]:[END]],V$1,FALSE)</f>
        <v>Le lanceur remue son adorable queue pour tromper la vigilance de l'ennemi et baisser sa Défense de 1 niveau.</v>
      </c>
      <c r="W9" s="12" t="str" cm="1">
        <f t="array" ref="W9">VLOOKUP(Table3[[#This Row],[Name]],+Table1[[Name]:[END]],W$1,FALSE)</f>
        <v>Carapuce-RFVF.png</v>
      </c>
      <c r="X9" s="12" t="str" cm="1">
        <f t="array" ref="X9">VLOOKUP(Table3[[#This Row],[Name]],+Table1[[Name]:[END]],X$1,FALSE)</f>
        <v>1/2</v>
      </c>
      <c r="Y9" s="12" cm="1">
        <f t="array" ref="Y9">VLOOKUP(Table3[[#This Row],[Name]],+Table1[[Name]:[END]],Y$1,FALSE)</f>
        <v>1</v>
      </c>
      <c r="Z9" s="12" cm="1">
        <f t="array" ref="Z9">VLOOKUP(Table3[[#This Row],[Name]],+Table1[[Name]:[END]],Z$1,FALSE)</f>
        <v>1</v>
      </c>
      <c r="AA9" s="12" t="str" cm="1">
        <f t="array" ref="AA9">VLOOKUP(Table3[[#This Row],[Name]],+Table1[[Name]:[END]],AA$1,FALSE)</f>
        <v>1/2</v>
      </c>
      <c r="AB9" s="12" cm="1">
        <f t="array" ref="AB9">VLOOKUP(Table3[[#This Row],[Name]],+Table1[[Name]:[END]],AB$1,FALSE)</f>
        <v>2</v>
      </c>
      <c r="AC9" s="12" cm="1">
        <f t="array" ref="AC9">VLOOKUP(Table3[[#This Row],[Name]],+Table1[[Name]:[END]],AC$1,FALSE)</f>
        <v>1</v>
      </c>
      <c r="AD9" s="12" t="str" cm="1">
        <f t="array" ref="AD9">VLOOKUP(Table3[[#This Row],[Name]],+Table1[[Name]:[END]],AD$1,FALSE)</f>
        <v>1/2</v>
      </c>
      <c r="AE9" s="12" t="str" cm="1">
        <f t="array" ref="AE9">VLOOKUP(Table3[[#This Row],[Name]],+Table1[[Name]:[END]],AE$1,FALSE)</f>
        <v>1/2</v>
      </c>
      <c r="AF9" s="12" cm="1">
        <f t="array" ref="AF9">VLOOKUP(Table3[[#This Row],[Name]],+Table1[[Name]:[END]],AF$1,FALSE)</f>
        <v>1</v>
      </c>
      <c r="AG9" s="12" cm="1">
        <f t="array" ref="AG9">VLOOKUP(Table3[[#This Row],[Name]],+Table1[[Name]:[END]],AG$1,FALSE)</f>
        <v>1</v>
      </c>
      <c r="AH9" s="12" cm="1">
        <f t="array" ref="AH9">VLOOKUP(Table3[[#This Row],[Name]],+Table1[[Name]:[END]],AH$1,FALSE)</f>
        <v>2</v>
      </c>
      <c r="AI9" s="12" cm="1">
        <f t="array" ref="AI9">VLOOKUP(Table3[[#This Row],[Name]],+Table1[[Name]:[END]],AI$1,FALSE)</f>
        <v>1</v>
      </c>
      <c r="AJ9" s="12" cm="1">
        <f t="array" ref="AJ9">VLOOKUP(Table3[[#This Row],[Name]],+Table1[[Name]:[END]],AJ$1,FALSE)</f>
        <v>1</v>
      </c>
      <c r="AK9" s="12" cm="1">
        <f t="array" ref="AK9">VLOOKUP(Table3[[#This Row],[Name]],+Table1[[Name]:[END]],AK$1,FALSE)</f>
        <v>1</v>
      </c>
      <c r="AL9" s="12" cm="1">
        <f t="array" ref="AL9">VLOOKUP(Table3[[#This Row],[Name]],+Table1[[Name]:[END]],AL$1,FALSE)</f>
        <v>1</v>
      </c>
      <c r="AM9" s="12" cm="1">
        <f t="array" ref="AM9">VLOOKUP(Table3[[#This Row],[Name]],+Table1[[Name]:[END]],AM$1,FALSE)</f>
        <v>1</v>
      </c>
      <c r="AN9" s="12" cm="1">
        <f t="array" ref="AN9">VLOOKUP(Table3[[#This Row],[Name]],+Table1[[Name]:[END]],AN$1,FALSE)</f>
        <v>1</v>
      </c>
      <c r="AO9" s="12" cm="1">
        <f t="array" ref="AO9">VLOOKUP(Table3[[#This Row],[Name]],+Table1[[Name]:[END]],AO$1,FALSE)</f>
        <v>1</v>
      </c>
      <c r="AP9" s="12" t="str" cm="1">
        <f t="array" ref="AP9">VLOOKUP(Table3[[#This Row],[Name]],+Table1[[Name]:[END]],AP$1,FALSE)</f>
        <v>1-3</v>
      </c>
      <c r="AQ9" s="12" t="str" cm="1">
        <f t="array" ref="AQ9">VLOOKUP(Table3[[#This Row],[Name]],+Table1[[Name]:[END]],AQ$1,FALSE)</f>
        <v>4-6</v>
      </c>
      <c r="AR9" s="12" t="str" cm="1">
        <f t="array" ref="AR9">VLOOKUP(Table3[[#This Row],[Name]],+Table1[[Name]:[END]],AR$1,FALSE)</f>
        <v>Evolue avec 2 super bonbons en</v>
      </c>
      <c r="AS9" s="12" t="str" cm="1">
        <f t="array" ref="AS9">IF(VLOOKUP(Table3[[#This Row],[Name]],+Table1[[Name]:[END]],AS$1,FALSE)=0,"",VLOOKUP(Table3[[#This Row],[Name]],+Table1[[Name]:[END]],AS$1,FALSE))</f>
        <v>Carabaffe</v>
      </c>
      <c r="AT9" s="12" t="str" cm="1">
        <f t="array" ref="AT9">VLOOKUP(Table3[[#This Row],[Name]],+Table1[[Name]:[END]],AT$1,FALSE)</f>
        <v>#007</v>
      </c>
      <c r="AU9" s="12" cm="1">
        <f t="array" ref="AU9">VLOOKUP(Table3[[#This Row],[Name]],+Table1[[Name]:[END]],AU$1,FALSE)</f>
        <v>7</v>
      </c>
      <c r="AV9" s="12" t="str" cm="1">
        <f t="array" ref="AV9">VLOOKUP(Table3[[#This Row],[Name]],+Table1[[Name]:[END]],AV$1,FALSE)</f>
        <v>Eau Eau</v>
      </c>
      <c r="AW9" s="12" cm="1">
        <f t="array" ref="AW9">VLOOKUP(Table3[[#This Row],[Name]],+Table1[[Name]:[END]],AW$1,FALSE)</f>
        <v>0</v>
      </c>
    </row>
    <row r="10" spans="1:49" x14ac:dyDescent="0.2">
      <c r="A10" s="18" t="s">
        <v>1138</v>
      </c>
      <c r="B10" s="12" t="str" cm="1">
        <f t="array" ref="B10">VLOOKUP(Table3[[#This Row],[Name]],+Table1[[Name]:[END]],B$1,FALSE)</f>
        <v>Eau</v>
      </c>
      <c r="C10" s="12" t="str" cm="1">
        <f t="array" ref="C10">VLOOKUP(Table3[[#This Row],[Name]],+Table1[[Name]:[END]],C$1,FALSE)</f>
        <v>Eau</v>
      </c>
      <c r="D10" s="12" cm="1">
        <f t="array" ref="D10">VLOOKUP(Table3[[#This Row],[Name]],+Table1[[Name]:[END]],D$1,FALSE)</f>
        <v>29</v>
      </c>
      <c r="E10" s="12" cm="1">
        <f t="array" ref="E10">VLOOKUP(Table3[[#This Row],[Name]],+Table1[[Name]:[END]],E$1,FALSE)</f>
        <v>14</v>
      </c>
      <c r="F10" s="12" cm="1">
        <f t="array" ref="F10">VLOOKUP(Table3[[#This Row],[Name]],+Table1[[Name]:[END]],F$1,FALSE)</f>
        <v>6</v>
      </c>
      <c r="G10" s="12" cm="1">
        <f t="array" ref="G10">VLOOKUP(Table3[[#This Row],[Name]],+Table1[[Name]:[END]],G$1,FALSE)</f>
        <v>8</v>
      </c>
      <c r="H10" s="12" cm="1">
        <f t="array" ref="H10">VLOOKUP(Table3[[#This Row],[Name]],+Table1[[Name]:[END]],H$1,FALSE)</f>
        <v>6</v>
      </c>
      <c r="I10" s="12" cm="1">
        <f t="array" ref="I10">VLOOKUP(Table3[[#This Row],[Name]],+Table1[[Name]:[END]],I$1,FALSE)</f>
        <v>8</v>
      </c>
      <c r="J10" s="12" cm="1">
        <f t="array" ref="J10">VLOOKUP(Table3[[#This Row],[Name]],+Table1[[Name]:[END]],J$1,FALSE)</f>
        <v>0</v>
      </c>
      <c r="K10" s="12" t="str" cm="1">
        <f t="array" ref="K10">VLOOKUP(Table3[[#This Row],[Name]],+Table1[[Name]:[END]],K$1,FALSE)</f>
        <v>Pistolet à O</v>
      </c>
      <c r="L10" s="12" t="str" cm="1">
        <f t="array" ref="L10">VLOOKUP(Table3[[#This Row],[Name]],+Table1[[Name]:[END]],L$1,FALSE)</f>
        <v>Eau</v>
      </c>
      <c r="M10" s="12" t="str" cm="1">
        <f t="array" ref="M10">VLOOKUP(Table3[[#This Row],[Name]],+Table1[[Name]:[END]],M$1,FALSE)</f>
        <v>Special</v>
      </c>
      <c r="N10" s="12" cm="1">
        <f t="array" ref="N10">VLOOKUP(Table3[[#This Row],[Name]],+Table1[[Name]:[END]],N$1,FALSE)</f>
        <v>4</v>
      </c>
      <c r="O10" s="12" cm="1">
        <f t="array" ref="O10">VLOOKUP(Table3[[#This Row],[Name]],+Table1[[Name]:[END]],O$1,FALSE)</f>
        <v>6</v>
      </c>
      <c r="P10" s="12" t="str" cm="1">
        <f t="array" ref="P10">VLOOKUP(Table3[[#This Row],[Name]],+Table1[[Name]:[END]],P$1,FALSE)</f>
        <v>De l'eau est projetée avec force sur l'ennemi.</v>
      </c>
      <c r="Q10" s="12" t="str" cm="1">
        <f t="array" ref="Q10">VLOOKUP(Table3[[#This Row],[Name]],+Table1[[Name]:[END]],Q$1,FALSE)</f>
        <v>Mimi-Queue</v>
      </c>
      <c r="R10" s="12" t="str" cm="1">
        <f t="array" ref="R10">VLOOKUP(Table3[[#This Row],[Name]],+Table1[[Name]:[END]],R$1,FALSE)</f>
        <v>Normal</v>
      </c>
      <c r="S10" s="12" t="str" cm="1">
        <f t="array" ref="S10">VLOOKUP(Table3[[#This Row],[Name]],+Table1[[Name]:[END]],S$1,FALSE)</f>
        <v>Statut</v>
      </c>
      <c r="T10" s="12" cm="1">
        <f t="array" ref="T10">VLOOKUP(Table3[[#This Row],[Name]],+Table1[[Name]:[END]],T$1,FALSE)</f>
        <v>0</v>
      </c>
      <c r="U10" s="12" cm="1">
        <f t="array" ref="U10">VLOOKUP(Table3[[#This Row],[Name]],+Table1[[Name]:[END]],U$1,FALSE)</f>
        <v>6</v>
      </c>
      <c r="V10" s="12" t="str" cm="1">
        <f t="array" ref="V10">VLOOKUP(Table3[[#This Row],[Name]],+Table1[[Name]:[END]],V$1,FALSE)</f>
        <v>Le lanceur remue son adorable queue pour tromper la vigilance de l'ennemi et baisser sa Défense de 1 niveau.</v>
      </c>
      <c r="W10" s="12" t="str" cm="1">
        <f t="array" ref="W10">VLOOKUP(Table3[[#This Row],[Name]],+Table1[[Name]:[END]],W$1,FALSE)</f>
        <v>Carabaffe-RFVF.png</v>
      </c>
      <c r="X10" s="12" t="str" cm="1">
        <f t="array" ref="X10">VLOOKUP(Table3[[#This Row],[Name]],+Table1[[Name]:[END]],X$1,FALSE)</f>
        <v>1/2</v>
      </c>
      <c r="Y10" s="12" cm="1">
        <f t="array" ref="Y10">VLOOKUP(Table3[[#This Row],[Name]],+Table1[[Name]:[END]],Y$1,FALSE)</f>
        <v>1</v>
      </c>
      <c r="Z10" s="12" cm="1">
        <f t="array" ref="Z10">VLOOKUP(Table3[[#This Row],[Name]],+Table1[[Name]:[END]],Z$1,FALSE)</f>
        <v>1</v>
      </c>
      <c r="AA10" s="12" t="str" cm="1">
        <f t="array" ref="AA10">VLOOKUP(Table3[[#This Row],[Name]],+Table1[[Name]:[END]],AA$1,FALSE)</f>
        <v>1/2</v>
      </c>
      <c r="AB10" s="12" cm="1">
        <f t="array" ref="AB10">VLOOKUP(Table3[[#This Row],[Name]],+Table1[[Name]:[END]],AB$1,FALSE)</f>
        <v>2</v>
      </c>
      <c r="AC10" s="12" cm="1">
        <f t="array" ref="AC10">VLOOKUP(Table3[[#This Row],[Name]],+Table1[[Name]:[END]],AC$1,FALSE)</f>
        <v>1</v>
      </c>
      <c r="AD10" s="12" t="str" cm="1">
        <f t="array" ref="AD10">VLOOKUP(Table3[[#This Row],[Name]],+Table1[[Name]:[END]],AD$1,FALSE)</f>
        <v>1/2</v>
      </c>
      <c r="AE10" s="12" t="str" cm="1">
        <f t="array" ref="AE10">VLOOKUP(Table3[[#This Row],[Name]],+Table1[[Name]:[END]],AE$1,FALSE)</f>
        <v>1/2</v>
      </c>
      <c r="AF10" s="12" cm="1">
        <f t="array" ref="AF10">VLOOKUP(Table3[[#This Row],[Name]],+Table1[[Name]:[END]],AF$1,FALSE)</f>
        <v>1</v>
      </c>
      <c r="AG10" s="12" cm="1">
        <f t="array" ref="AG10">VLOOKUP(Table3[[#This Row],[Name]],+Table1[[Name]:[END]],AG$1,FALSE)</f>
        <v>1</v>
      </c>
      <c r="AH10" s="12" cm="1">
        <f t="array" ref="AH10">VLOOKUP(Table3[[#This Row],[Name]],+Table1[[Name]:[END]],AH$1,FALSE)</f>
        <v>2</v>
      </c>
      <c r="AI10" s="12" cm="1">
        <f t="array" ref="AI10">VLOOKUP(Table3[[#This Row],[Name]],+Table1[[Name]:[END]],AI$1,FALSE)</f>
        <v>1</v>
      </c>
      <c r="AJ10" s="12" cm="1">
        <f t="array" ref="AJ10">VLOOKUP(Table3[[#This Row],[Name]],+Table1[[Name]:[END]],AJ$1,FALSE)</f>
        <v>1</v>
      </c>
      <c r="AK10" s="12" cm="1">
        <f t="array" ref="AK10">VLOOKUP(Table3[[#This Row],[Name]],+Table1[[Name]:[END]],AK$1,FALSE)</f>
        <v>1</v>
      </c>
      <c r="AL10" s="12" cm="1">
        <f t="array" ref="AL10">VLOOKUP(Table3[[#This Row],[Name]],+Table1[[Name]:[END]],AL$1,FALSE)</f>
        <v>1</v>
      </c>
      <c r="AM10" s="12" cm="1">
        <f t="array" ref="AM10">VLOOKUP(Table3[[#This Row],[Name]],+Table1[[Name]:[END]],AM$1,FALSE)</f>
        <v>1</v>
      </c>
      <c r="AN10" s="12" cm="1">
        <f t="array" ref="AN10">VLOOKUP(Table3[[#This Row],[Name]],+Table1[[Name]:[END]],AN$1,FALSE)</f>
        <v>1</v>
      </c>
      <c r="AO10" s="12" cm="1">
        <f t="array" ref="AO10">VLOOKUP(Table3[[#This Row],[Name]],+Table1[[Name]:[END]],AO$1,FALSE)</f>
        <v>1</v>
      </c>
      <c r="AP10" s="12" t="str" cm="1">
        <f t="array" ref="AP10">VLOOKUP(Table3[[#This Row],[Name]],+Table1[[Name]:[END]],AP$1,FALSE)</f>
        <v>1-3</v>
      </c>
      <c r="AQ10" s="12" t="str" cm="1">
        <f t="array" ref="AQ10">VLOOKUP(Table3[[#This Row],[Name]],+Table1[[Name]:[END]],AQ$1,FALSE)</f>
        <v>4-6</v>
      </c>
      <c r="AR10" s="12" t="str" cm="1">
        <f t="array" ref="AR10">VLOOKUP(Table3[[#This Row],[Name]],+Table1[[Name]:[END]],AR$1,FALSE)</f>
        <v>Evolue avec 2 super bonbons en</v>
      </c>
      <c r="AS10" s="12" t="str" cm="1">
        <f t="array" ref="AS10">IF(VLOOKUP(Table3[[#This Row],[Name]],+Table1[[Name]:[END]],AS$1,FALSE)=0,"",VLOOKUP(Table3[[#This Row],[Name]],+Table1[[Name]:[END]],AS$1,FALSE))</f>
        <v>Tortank</v>
      </c>
      <c r="AT10" s="12" t="str" cm="1">
        <f t="array" ref="AT10">VLOOKUP(Table3[[#This Row],[Name]],+Table1[[Name]:[END]],AT$1,FALSE)</f>
        <v>#008</v>
      </c>
      <c r="AU10" s="12" cm="1">
        <f t="array" ref="AU10">VLOOKUP(Table3[[#This Row],[Name]],+Table1[[Name]:[END]],AU$1,FALSE)</f>
        <v>8</v>
      </c>
      <c r="AV10" s="12" t="str" cm="1">
        <f t="array" ref="AV10">VLOOKUP(Table3[[#This Row],[Name]],+Table1[[Name]:[END]],AV$1,FALSE)</f>
        <v>Eau Eau</v>
      </c>
      <c r="AW10" s="12" cm="1">
        <f t="array" ref="AW10">VLOOKUP(Table3[[#This Row],[Name]],+Table1[[Name]:[END]],AW$1,FALSE)</f>
        <v>1</v>
      </c>
    </row>
    <row r="11" spans="1:49" x14ac:dyDescent="0.2">
      <c r="A11" s="18" t="s">
        <v>1140</v>
      </c>
      <c r="B11" s="12" t="str" cm="1">
        <f t="array" ref="B11">VLOOKUP(Table3[[#This Row],[Name]],+Table1[[Name]:[END]],B$1,FALSE)</f>
        <v>Eau</v>
      </c>
      <c r="C11" s="12" t="str" cm="1">
        <f t="array" ref="C11">VLOOKUP(Table3[[#This Row],[Name]],+Table1[[Name]:[END]],C$1,FALSE)</f>
        <v>Eau</v>
      </c>
      <c r="D11" s="12" cm="1">
        <f t="array" ref="D11">VLOOKUP(Table3[[#This Row],[Name]],+Table1[[Name]:[END]],D$1,FALSE)</f>
        <v>39</v>
      </c>
      <c r="E11" s="12" cm="1">
        <f t="array" ref="E11">VLOOKUP(Table3[[#This Row],[Name]],+Table1[[Name]:[END]],E$1,FALSE)</f>
        <v>19</v>
      </c>
      <c r="F11" s="12" cm="1">
        <f t="array" ref="F11">VLOOKUP(Table3[[#This Row],[Name]],+Table1[[Name]:[END]],F$1,FALSE)</f>
        <v>8</v>
      </c>
      <c r="G11" s="12" cm="1">
        <f t="array" ref="G11">VLOOKUP(Table3[[#This Row],[Name]],+Table1[[Name]:[END]],G$1,FALSE)</f>
        <v>10</v>
      </c>
      <c r="H11" s="12" cm="1">
        <f t="array" ref="H11">VLOOKUP(Table3[[#This Row],[Name]],+Table1[[Name]:[END]],H$1,FALSE)</f>
        <v>8</v>
      </c>
      <c r="I11" s="12" cm="1">
        <f t="array" ref="I11">VLOOKUP(Table3[[#This Row],[Name]],+Table1[[Name]:[END]],I$1,FALSE)</f>
        <v>10</v>
      </c>
      <c r="J11" s="12" cm="1">
        <f t="array" ref="J11">VLOOKUP(Table3[[#This Row],[Name]],+Table1[[Name]:[END]],J$1,FALSE)</f>
        <v>0</v>
      </c>
      <c r="K11" s="12" t="str" cm="1">
        <f t="array" ref="K11">VLOOKUP(Table3[[#This Row],[Name]],+Table1[[Name]:[END]],K$1,FALSE)</f>
        <v>Luminocanon</v>
      </c>
      <c r="L11" s="12" t="str" cm="1">
        <f t="array" ref="L11">VLOOKUP(Table3[[#This Row],[Name]],+Table1[[Name]:[END]],L$1,FALSE)</f>
        <v>Acier</v>
      </c>
      <c r="M11" s="12" t="str" cm="1">
        <f t="array" ref="M11">VLOOKUP(Table3[[#This Row],[Name]],+Table1[[Name]:[END]],M$1,FALSE)</f>
        <v>Special</v>
      </c>
      <c r="N11" s="12" cm="1">
        <f t="array" ref="N11">VLOOKUP(Table3[[#This Row],[Name]],+Table1[[Name]:[END]],N$1,FALSE)</f>
        <v>8</v>
      </c>
      <c r="O11" s="12" cm="1">
        <f t="array" ref="O11">VLOOKUP(Table3[[#This Row],[Name]],+Table1[[Name]:[END]],O$1,FALSE)</f>
        <v>6</v>
      </c>
      <c r="P11" s="12" t="str" cm="1">
        <f t="array" ref="P11">VLOOKUP(Table3[[#This Row],[Name]],+Table1[[Name]:[END]],P$1,FALSE)</f>
        <v>Le lanceur concentre son énergie lumineuse et la fait exploser. Baisser la Défense Spéciale de l'ennemi de 1 niveau avec une Precision de 1.</v>
      </c>
      <c r="Q11" s="12" t="str" cm="1">
        <f t="array" ref="Q11">VLOOKUP(Table3[[#This Row],[Name]],+Table1[[Name]:[END]],Q$1,FALSE)</f>
        <v>Hydroqueue</v>
      </c>
      <c r="R11" s="12" t="str" cm="1">
        <f t="array" ref="R11">VLOOKUP(Table3[[#This Row],[Name]],+Table1[[Name]:[END]],R$1,FALSE)</f>
        <v>Eau</v>
      </c>
      <c r="S11" s="12" t="str" cm="1">
        <f t="array" ref="S11">VLOOKUP(Table3[[#This Row],[Name]],+Table1[[Name]:[END]],S$1,FALSE)</f>
        <v>Physique</v>
      </c>
      <c r="T11" s="12" cm="1">
        <f t="array" ref="T11">VLOOKUP(Table3[[#This Row],[Name]],+Table1[[Name]:[END]],T$1,FALSE)</f>
        <v>9</v>
      </c>
      <c r="U11" s="12" cm="1">
        <f t="array" ref="U11">VLOOKUP(Table3[[#This Row],[Name]],+Table1[[Name]:[END]],U$1,FALSE)</f>
        <v>5</v>
      </c>
      <c r="V11" s="12" t="str" cm="1">
        <f t="array" ref="V11">VLOOKUP(Table3[[#This Row],[Name]],+Table1[[Name]:[END]],V$1,FALSE)</f>
        <v>Le lanceur attaque en balançant sa queue comme une lame de fond en pleine tempête.</v>
      </c>
      <c r="W11" s="12" t="str" cm="1">
        <f t="array" ref="W11">VLOOKUP(Table3[[#This Row],[Name]],+Table1[[Name]:[END]],W$1,FALSE)</f>
        <v>Tortank-RFVF.png</v>
      </c>
      <c r="X11" s="12" t="str" cm="1">
        <f t="array" ref="X11">VLOOKUP(Table3[[#This Row],[Name]],+Table1[[Name]:[END]],X$1,FALSE)</f>
        <v>1/2</v>
      </c>
      <c r="Y11" s="12" cm="1">
        <f t="array" ref="Y11">VLOOKUP(Table3[[#This Row],[Name]],+Table1[[Name]:[END]],Y$1,FALSE)</f>
        <v>1</v>
      </c>
      <c r="Z11" s="12" cm="1">
        <f t="array" ref="Z11">VLOOKUP(Table3[[#This Row],[Name]],+Table1[[Name]:[END]],Z$1,FALSE)</f>
        <v>1</v>
      </c>
      <c r="AA11" s="12" t="str" cm="1">
        <f t="array" ref="AA11">VLOOKUP(Table3[[#This Row],[Name]],+Table1[[Name]:[END]],AA$1,FALSE)</f>
        <v>1/2</v>
      </c>
      <c r="AB11" s="12" cm="1">
        <f t="array" ref="AB11">VLOOKUP(Table3[[#This Row],[Name]],+Table1[[Name]:[END]],AB$1,FALSE)</f>
        <v>2</v>
      </c>
      <c r="AC11" s="12" cm="1">
        <f t="array" ref="AC11">VLOOKUP(Table3[[#This Row],[Name]],+Table1[[Name]:[END]],AC$1,FALSE)</f>
        <v>1</v>
      </c>
      <c r="AD11" s="12" t="str" cm="1">
        <f t="array" ref="AD11">VLOOKUP(Table3[[#This Row],[Name]],+Table1[[Name]:[END]],AD$1,FALSE)</f>
        <v>1/2</v>
      </c>
      <c r="AE11" s="12" t="str" cm="1">
        <f t="array" ref="AE11">VLOOKUP(Table3[[#This Row],[Name]],+Table1[[Name]:[END]],AE$1,FALSE)</f>
        <v>1/2</v>
      </c>
      <c r="AF11" s="12" cm="1">
        <f t="array" ref="AF11">VLOOKUP(Table3[[#This Row],[Name]],+Table1[[Name]:[END]],AF$1,FALSE)</f>
        <v>1</v>
      </c>
      <c r="AG11" s="12" cm="1">
        <f t="array" ref="AG11">VLOOKUP(Table3[[#This Row],[Name]],+Table1[[Name]:[END]],AG$1,FALSE)</f>
        <v>1</v>
      </c>
      <c r="AH11" s="12" cm="1">
        <f t="array" ref="AH11">VLOOKUP(Table3[[#This Row],[Name]],+Table1[[Name]:[END]],AH$1,FALSE)</f>
        <v>2</v>
      </c>
      <c r="AI11" s="12" cm="1">
        <f t="array" ref="AI11">VLOOKUP(Table3[[#This Row],[Name]],+Table1[[Name]:[END]],AI$1,FALSE)</f>
        <v>1</v>
      </c>
      <c r="AJ11" s="12" cm="1">
        <f t="array" ref="AJ11">VLOOKUP(Table3[[#This Row],[Name]],+Table1[[Name]:[END]],AJ$1,FALSE)</f>
        <v>1</v>
      </c>
      <c r="AK11" s="12" cm="1">
        <f t="array" ref="AK11">VLOOKUP(Table3[[#This Row],[Name]],+Table1[[Name]:[END]],AK$1,FALSE)</f>
        <v>1</v>
      </c>
      <c r="AL11" s="12" cm="1">
        <f t="array" ref="AL11">VLOOKUP(Table3[[#This Row],[Name]],+Table1[[Name]:[END]],AL$1,FALSE)</f>
        <v>1</v>
      </c>
      <c r="AM11" s="12" cm="1">
        <f t="array" ref="AM11">VLOOKUP(Table3[[#This Row],[Name]],+Table1[[Name]:[END]],AM$1,FALSE)</f>
        <v>1</v>
      </c>
      <c r="AN11" s="12" cm="1">
        <f t="array" ref="AN11">VLOOKUP(Table3[[#This Row],[Name]],+Table1[[Name]:[END]],AN$1,FALSE)</f>
        <v>1</v>
      </c>
      <c r="AO11" s="12" cm="1">
        <f t="array" ref="AO11">VLOOKUP(Table3[[#This Row],[Name]],+Table1[[Name]:[END]],AO$1,FALSE)</f>
        <v>1</v>
      </c>
      <c r="AP11" s="12" t="str" cm="1">
        <f t="array" ref="AP11">VLOOKUP(Table3[[#This Row],[Name]],+Table1[[Name]:[END]],AP$1,FALSE)</f>
        <v>1-3</v>
      </c>
      <c r="AQ11" s="12" t="str" cm="1">
        <f t="array" ref="AQ11">VLOOKUP(Table3[[#This Row],[Name]],+Table1[[Name]:[END]],AQ$1,FALSE)</f>
        <v>4-6</v>
      </c>
      <c r="AR11" s="12" t="str" cm="1">
        <f t="array" ref="AR11">VLOOKUP(Table3[[#This Row],[Name]],+Table1[[Name]:[END]],AR$1,FALSE)</f>
        <v/>
      </c>
      <c r="AS11" s="12" t="str" cm="1">
        <f t="array" ref="AS11">IF(VLOOKUP(Table3[[#This Row],[Name]],+Table1[[Name]:[END]],AS$1,FALSE)=0,"",VLOOKUP(Table3[[#This Row],[Name]],+Table1[[Name]:[END]],AS$1,FALSE))</f>
        <v/>
      </c>
      <c r="AT11" s="12" t="str" cm="1">
        <f t="array" ref="AT11">VLOOKUP(Table3[[#This Row],[Name]],+Table1[[Name]:[END]],AT$1,FALSE)</f>
        <v>#009</v>
      </c>
      <c r="AU11" s="12" cm="1">
        <f t="array" ref="AU11">VLOOKUP(Table3[[#This Row],[Name]],+Table1[[Name]:[END]],AU$1,FALSE)</f>
        <v>9</v>
      </c>
      <c r="AV11" s="12" t="str" cm="1">
        <f t="array" ref="AV11">VLOOKUP(Table3[[#This Row],[Name]],+Table1[[Name]:[END]],AV$1,FALSE)</f>
        <v>Eau Eau</v>
      </c>
      <c r="AW11" s="12" cm="1">
        <f t="array" ref="AW11">VLOOKUP(Table3[[#This Row],[Name]],+Table1[[Name]:[END]],AW$1,FALSE)</f>
        <v>2</v>
      </c>
    </row>
    <row r="12" spans="1:49" x14ac:dyDescent="0.2">
      <c r="A12" s="18" t="s">
        <v>27</v>
      </c>
      <c r="B12" s="12" t="str" cm="1">
        <f t="array" ref="B12">VLOOKUP(Table3[[#This Row],[Name]],+Table1[[Name]:[END]],B$1,FALSE)</f>
        <v>Insecte</v>
      </c>
      <c r="C12" s="12" t="str" cm="1">
        <f t="array" ref="C12">VLOOKUP(Table3[[#This Row],[Name]],+Table1[[Name]:[END]],C$1,FALSE)</f>
        <v>Insecte</v>
      </c>
      <c r="D12" s="12" cm="1">
        <f t="array" ref="D12">VLOOKUP(Table3[[#This Row],[Name]],+Table1[[Name]:[END]],D$1,FALSE)</f>
        <v>22</v>
      </c>
      <c r="E12" s="12" cm="1">
        <f t="array" ref="E12">VLOOKUP(Table3[[#This Row],[Name]],+Table1[[Name]:[END]],E$1,FALSE)</f>
        <v>11</v>
      </c>
      <c r="F12" s="12" cm="1">
        <f t="array" ref="F12">VLOOKUP(Table3[[#This Row],[Name]],+Table1[[Name]:[END]],F$1,FALSE)</f>
        <v>3</v>
      </c>
      <c r="G12" s="12" cm="1">
        <f t="array" ref="G12">VLOOKUP(Table3[[#This Row],[Name]],+Table1[[Name]:[END]],G$1,FALSE)</f>
        <v>3</v>
      </c>
      <c r="H12" s="12" cm="1">
        <f t="array" ref="H12">VLOOKUP(Table3[[#This Row],[Name]],+Table1[[Name]:[END]],H$1,FALSE)</f>
        <v>2</v>
      </c>
      <c r="I12" s="12" cm="1">
        <f t="array" ref="I12">VLOOKUP(Table3[[#This Row],[Name]],+Table1[[Name]:[END]],I$1,FALSE)</f>
        <v>2</v>
      </c>
      <c r="J12" s="12" cm="1">
        <f t="array" ref="J12">VLOOKUP(Table3[[#This Row],[Name]],+Table1[[Name]:[END]],J$1,FALSE)</f>
        <v>5</v>
      </c>
      <c r="K12" s="12" t="str" cm="1">
        <f t="array" ref="K12">VLOOKUP(Table3[[#This Row],[Name]],+Table1[[Name]:[END]],K$1,FALSE)</f>
        <v>Charge</v>
      </c>
      <c r="L12" s="12" t="str" cm="1">
        <f t="array" ref="L12">VLOOKUP(Table3[[#This Row],[Name]],+Table1[[Name]:[END]],L$1,FALSE)</f>
        <v>Normal</v>
      </c>
      <c r="M12" s="12" t="str" cm="1">
        <f t="array" ref="M12">VLOOKUP(Table3[[#This Row],[Name]],+Table1[[Name]:[END]],M$1,FALSE)</f>
        <v>Physique</v>
      </c>
      <c r="N12" s="12" cm="1">
        <f t="array" ref="N12">VLOOKUP(Table3[[#This Row],[Name]],+Table1[[Name]:[END]],N$1,FALSE)</f>
        <v>4</v>
      </c>
      <c r="O12" s="12" cm="1">
        <f t="array" ref="O12">VLOOKUP(Table3[[#This Row],[Name]],+Table1[[Name]:[END]],O$1,FALSE)</f>
        <v>6</v>
      </c>
      <c r="P12" s="12" t="str" cm="1">
        <f t="array" ref="P12">VLOOKUP(Table3[[#This Row],[Name]],+Table1[[Name]:[END]],P$1,FALSE)</f>
        <v>Le lanceur charge l'ennemi et le percute de tout son poids.</v>
      </c>
      <c r="Q12" s="12" t="str" cm="1">
        <f t="array" ref="Q12">VLOOKUP(Table3[[#This Row],[Name]],+Table1[[Name]:[END]],Q$1,FALSE)</f>
        <v>Secretion</v>
      </c>
      <c r="R12" s="12" t="str" cm="1">
        <f t="array" ref="R12">VLOOKUP(Table3[[#This Row],[Name]],+Table1[[Name]:[END]],R$1,FALSE)</f>
        <v>Insecte</v>
      </c>
      <c r="S12" s="12" t="str" cm="1">
        <f t="array" ref="S12">VLOOKUP(Table3[[#This Row],[Name]],+Table1[[Name]:[END]],S$1,FALSE)</f>
        <v>Statut</v>
      </c>
      <c r="T12" s="12" cm="1">
        <f t="array" ref="T12">VLOOKUP(Table3[[#This Row],[Name]],+Table1[[Name]:[END]],T$1,FALSE)</f>
        <v>0</v>
      </c>
      <c r="U12" s="12" cm="1">
        <f t="array" ref="U12">VLOOKUP(Table3[[#This Row],[Name]],+Table1[[Name]:[END]],U$1,FALSE)</f>
        <v>5</v>
      </c>
      <c r="V12" s="12" t="str" cm="1">
        <f t="array" ref="V12">VLOOKUP(Table3[[#This Row],[Name]],+Table1[[Name]:[END]],V$1,FALSE)</f>
        <v>Le lanceur crache de la soie pour ligoter l'ennemi et baisse sa Vitesse de 2 niveaux.</v>
      </c>
      <c r="W12" s="12" t="str" cm="1">
        <f t="array" ref="W12">VLOOKUP(Table3[[#This Row],[Name]],+Table1[[Name]:[END]],W$1,FALSE)</f>
        <v>Chenipan-RFVF.png</v>
      </c>
      <c r="X12" s="12" cm="1">
        <f t="array" ref="X12">VLOOKUP(Table3[[#This Row],[Name]],+Table1[[Name]:[END]],X$1,FALSE)</f>
        <v>1</v>
      </c>
      <c r="Y12" s="12" t="str" cm="1">
        <f t="array" ref="Y12">VLOOKUP(Table3[[#This Row],[Name]],+Table1[[Name]:[END]],Y$1,FALSE)</f>
        <v>1/2</v>
      </c>
      <c r="Z12" s="12" cm="1">
        <f t="array" ref="Z12">VLOOKUP(Table3[[#This Row],[Name]],+Table1[[Name]:[END]],Z$1,FALSE)</f>
        <v>1</v>
      </c>
      <c r="AA12" s="12" cm="1">
        <f t="array" ref="AA12">VLOOKUP(Table3[[#This Row],[Name]],+Table1[[Name]:[END]],AA$1,FALSE)</f>
        <v>1</v>
      </c>
      <c r="AB12" s="12" cm="1">
        <f t="array" ref="AB12">VLOOKUP(Table3[[#This Row],[Name]],+Table1[[Name]:[END]],AB$1,FALSE)</f>
        <v>1</v>
      </c>
      <c r="AC12" s="12" cm="1">
        <f t="array" ref="AC12">VLOOKUP(Table3[[#This Row],[Name]],+Table1[[Name]:[END]],AC$1,FALSE)</f>
        <v>1</v>
      </c>
      <c r="AD12" s="12" cm="1">
        <f t="array" ref="AD12">VLOOKUP(Table3[[#This Row],[Name]],+Table1[[Name]:[END]],AD$1,FALSE)</f>
        <v>2</v>
      </c>
      <c r="AE12" s="12" cm="1">
        <f t="array" ref="AE12">VLOOKUP(Table3[[#This Row],[Name]],+Table1[[Name]:[END]],AE$1,FALSE)</f>
        <v>1</v>
      </c>
      <c r="AF12" s="12" cm="1">
        <f t="array" ref="AF12">VLOOKUP(Table3[[#This Row],[Name]],+Table1[[Name]:[END]],AF$1,FALSE)</f>
        <v>1</v>
      </c>
      <c r="AG12" s="12" cm="1">
        <f t="array" ref="AG12">VLOOKUP(Table3[[#This Row],[Name]],+Table1[[Name]:[END]],AG$1,FALSE)</f>
        <v>1</v>
      </c>
      <c r="AH12" s="12" t="str" cm="1">
        <f t="array" ref="AH12">VLOOKUP(Table3[[#This Row],[Name]],+Table1[[Name]:[END]],AH$1,FALSE)</f>
        <v>1/2</v>
      </c>
      <c r="AI12" s="12" cm="1">
        <f t="array" ref="AI12">VLOOKUP(Table3[[#This Row],[Name]],+Table1[[Name]:[END]],AI$1,FALSE)</f>
        <v>1</v>
      </c>
      <c r="AJ12" s="12" cm="1">
        <f t="array" ref="AJ12">VLOOKUP(Table3[[#This Row],[Name]],+Table1[[Name]:[END]],AJ$1,FALSE)</f>
        <v>1</v>
      </c>
      <c r="AK12" s="12" cm="1">
        <f t="array" ref="AK12">VLOOKUP(Table3[[#This Row],[Name]],+Table1[[Name]:[END]],AK$1,FALSE)</f>
        <v>2</v>
      </c>
      <c r="AL12" s="12" t="str" cm="1">
        <f t="array" ref="AL12">VLOOKUP(Table3[[#This Row],[Name]],+Table1[[Name]:[END]],AL$1,FALSE)</f>
        <v>1/2</v>
      </c>
      <c r="AM12" s="12" cm="1">
        <f t="array" ref="AM12">VLOOKUP(Table3[[#This Row],[Name]],+Table1[[Name]:[END]],AM$1,FALSE)</f>
        <v>1</v>
      </c>
      <c r="AN12" s="12" cm="1">
        <f t="array" ref="AN12">VLOOKUP(Table3[[#This Row],[Name]],+Table1[[Name]:[END]],AN$1,FALSE)</f>
        <v>1</v>
      </c>
      <c r="AO12" s="12" cm="1">
        <f t="array" ref="AO12">VLOOKUP(Table3[[#This Row],[Name]],+Table1[[Name]:[END]],AO$1,FALSE)</f>
        <v>2</v>
      </c>
      <c r="AP12" s="12" t="str" cm="1">
        <f t="array" ref="AP12">VLOOKUP(Table3[[#This Row],[Name]],+Table1[[Name]:[END]],AP$1,FALSE)</f>
        <v>1-3</v>
      </c>
      <c r="AQ12" s="12" t="str" cm="1">
        <f t="array" ref="AQ12">VLOOKUP(Table3[[#This Row],[Name]],+Table1[[Name]:[END]],AQ$1,FALSE)</f>
        <v>4-6</v>
      </c>
      <c r="AR12" s="12" t="str" cm="1">
        <f t="array" ref="AR12">VLOOKUP(Table3[[#This Row],[Name]],+Table1[[Name]:[END]],AR$1,FALSE)</f>
        <v>Evolue avec 1 super bonbons en</v>
      </c>
      <c r="AS12" s="12" t="str" cm="1">
        <f t="array" ref="AS12">IF(VLOOKUP(Table3[[#This Row],[Name]],+Table1[[Name]:[END]],AS$1,FALSE)=0,"",VLOOKUP(Table3[[#This Row],[Name]],+Table1[[Name]:[END]],AS$1,FALSE))</f>
        <v>Chrysacier</v>
      </c>
      <c r="AT12" s="12" t="str" cm="1">
        <f t="array" ref="AT12">VLOOKUP(Table3[[#This Row],[Name]],+Table1[[Name]:[END]],AT$1,FALSE)</f>
        <v>#010</v>
      </c>
      <c r="AU12" s="12" cm="1">
        <f t="array" ref="AU12">VLOOKUP(Table3[[#This Row],[Name]],+Table1[[Name]:[END]],AU$1,FALSE)</f>
        <v>10</v>
      </c>
      <c r="AV12" s="12" t="str" cm="1">
        <f t="array" ref="AV12">VLOOKUP(Table3[[#This Row],[Name]],+Table1[[Name]:[END]],AV$1,FALSE)</f>
        <v>Insecte Insecte</v>
      </c>
      <c r="AW12" s="12" cm="1">
        <f t="array" ref="AW12">VLOOKUP(Table3[[#This Row],[Name]],+Table1[[Name]:[END]],AW$1,FALSE)</f>
        <v>0</v>
      </c>
    </row>
    <row r="13" spans="1:49" x14ac:dyDescent="0.2">
      <c r="A13" s="18" t="s">
        <v>28</v>
      </c>
      <c r="B13" s="12" t="str" cm="1">
        <f t="array" ref="B13">VLOOKUP(Table3[[#This Row],[Name]],+Table1[[Name]:[END]],B$1,FALSE)</f>
        <v>Insecte</v>
      </c>
      <c r="C13" s="12" t="str" cm="1">
        <f t="array" ref="C13">VLOOKUP(Table3[[#This Row],[Name]],+Table1[[Name]:[END]],C$1,FALSE)</f>
        <v>Insecte</v>
      </c>
      <c r="D13" s="12" cm="1">
        <f t="array" ref="D13">VLOOKUP(Table3[[#This Row],[Name]],+Table1[[Name]:[END]],D$1,FALSE)</f>
        <v>25</v>
      </c>
      <c r="E13" s="12" cm="1">
        <f t="array" ref="E13">VLOOKUP(Table3[[#This Row],[Name]],+Table1[[Name]:[END]],E$1,FALSE)</f>
        <v>7</v>
      </c>
      <c r="F13" s="12" cm="1">
        <f t="array" ref="F13">VLOOKUP(Table3[[#This Row],[Name]],+Table1[[Name]:[END]],F$1,FALSE)</f>
        <v>2</v>
      </c>
      <c r="G13" s="12" cm="1">
        <f t="array" ref="G13">VLOOKUP(Table3[[#This Row],[Name]],+Table1[[Name]:[END]],G$1,FALSE)</f>
        <v>5</v>
      </c>
      <c r="H13" s="12" cm="1">
        <f t="array" ref="H13">VLOOKUP(Table3[[#This Row],[Name]],+Table1[[Name]:[END]],H$1,FALSE)</f>
        <v>2</v>
      </c>
      <c r="I13" s="12" cm="1">
        <f t="array" ref="I13">VLOOKUP(Table3[[#This Row],[Name]],+Table1[[Name]:[END]],I$1,FALSE)</f>
        <v>2</v>
      </c>
      <c r="J13" s="12" cm="1">
        <f t="array" ref="J13">VLOOKUP(Table3[[#This Row],[Name]],+Table1[[Name]:[END]],J$1,FALSE)</f>
        <v>2</v>
      </c>
      <c r="K13" s="12" t="str" cm="1">
        <f t="array" ref="K13">VLOOKUP(Table3[[#This Row],[Name]],+Table1[[Name]:[END]],K$1,FALSE)</f>
        <v>Armure</v>
      </c>
      <c r="L13" s="12" t="str" cm="1">
        <f t="array" ref="L13">VLOOKUP(Table3[[#This Row],[Name]],+Table1[[Name]:[END]],L$1,FALSE)</f>
        <v>Normal</v>
      </c>
      <c r="M13" s="12" t="str" cm="1">
        <f t="array" ref="M13">VLOOKUP(Table3[[#This Row],[Name]],+Table1[[Name]:[END]],M$1,FALSE)</f>
        <v>Statut</v>
      </c>
      <c r="N13" s="12" cm="1">
        <f t="array" ref="N13">VLOOKUP(Table3[[#This Row],[Name]],+Table1[[Name]:[END]],N$1,FALSE)</f>
        <v>0</v>
      </c>
      <c r="O13" s="12" cm="1">
        <f t="array" ref="O13">VLOOKUP(Table3[[#This Row],[Name]],+Table1[[Name]:[END]],O$1,FALSE)</f>
        <v>0</v>
      </c>
      <c r="P13" s="12" t="str" cm="1">
        <f t="array" ref="P13">VLOOKUP(Table3[[#This Row],[Name]],+Table1[[Name]:[END]],P$1,FALSE)</f>
        <v>Le lanceur contracte tous ses muscles pour augmenter sa Défense. Augmente la defense de 1 niveau.</v>
      </c>
      <c r="Q13" s="12" t="str" cm="1">
        <f t="array" ref="Q13">VLOOKUP(Table3[[#This Row],[Name]],+Table1[[Name]:[END]],Q$1,FALSE)</f>
        <v>Secretion</v>
      </c>
      <c r="R13" s="12" t="str" cm="1">
        <f t="array" ref="R13">VLOOKUP(Table3[[#This Row],[Name]],+Table1[[Name]:[END]],R$1,FALSE)</f>
        <v>Insecte</v>
      </c>
      <c r="S13" s="12" t="str" cm="1">
        <f t="array" ref="S13">VLOOKUP(Table3[[#This Row],[Name]],+Table1[[Name]:[END]],S$1,FALSE)</f>
        <v>Statut</v>
      </c>
      <c r="T13" s="12" cm="1">
        <f t="array" ref="T13">VLOOKUP(Table3[[#This Row],[Name]],+Table1[[Name]:[END]],T$1,FALSE)</f>
        <v>0</v>
      </c>
      <c r="U13" s="12" cm="1">
        <f t="array" ref="U13">VLOOKUP(Table3[[#This Row],[Name]],+Table1[[Name]:[END]],U$1,FALSE)</f>
        <v>5</v>
      </c>
      <c r="V13" s="12" t="str" cm="1">
        <f t="array" ref="V13">VLOOKUP(Table3[[#This Row],[Name]],+Table1[[Name]:[END]],V$1,FALSE)</f>
        <v>Le lanceur crache de la soie pour ligoter l'ennemi et baisse sa Vitesse de 2 niveaux.</v>
      </c>
      <c r="W13" s="12" t="str" cm="1">
        <f t="array" ref="W13">VLOOKUP(Table3[[#This Row],[Name]],+Table1[[Name]:[END]],W$1,FALSE)</f>
        <v>Chrysacier-RFVF.png</v>
      </c>
      <c r="X13" s="12" cm="1">
        <f t="array" ref="X13">VLOOKUP(Table3[[#This Row],[Name]],+Table1[[Name]:[END]],X$1,FALSE)</f>
        <v>1</v>
      </c>
      <c r="Y13" s="12" t="str" cm="1">
        <f t="array" ref="Y13">VLOOKUP(Table3[[#This Row],[Name]],+Table1[[Name]:[END]],Y$1,FALSE)</f>
        <v>1/2</v>
      </c>
      <c r="Z13" s="12" cm="1">
        <f t="array" ref="Z13">VLOOKUP(Table3[[#This Row],[Name]],+Table1[[Name]:[END]],Z$1,FALSE)</f>
        <v>1</v>
      </c>
      <c r="AA13" s="12" cm="1">
        <f t="array" ref="AA13">VLOOKUP(Table3[[#This Row],[Name]],+Table1[[Name]:[END]],AA$1,FALSE)</f>
        <v>1</v>
      </c>
      <c r="AB13" s="12" cm="1">
        <f t="array" ref="AB13">VLOOKUP(Table3[[#This Row],[Name]],+Table1[[Name]:[END]],AB$1,FALSE)</f>
        <v>1</v>
      </c>
      <c r="AC13" s="12" cm="1">
        <f t="array" ref="AC13">VLOOKUP(Table3[[#This Row],[Name]],+Table1[[Name]:[END]],AC$1,FALSE)</f>
        <v>1</v>
      </c>
      <c r="AD13" s="12" cm="1">
        <f t="array" ref="AD13">VLOOKUP(Table3[[#This Row],[Name]],+Table1[[Name]:[END]],AD$1,FALSE)</f>
        <v>2</v>
      </c>
      <c r="AE13" s="12" cm="1">
        <f t="array" ref="AE13">VLOOKUP(Table3[[#This Row],[Name]],+Table1[[Name]:[END]],AE$1,FALSE)</f>
        <v>1</v>
      </c>
      <c r="AF13" s="12" cm="1">
        <f t="array" ref="AF13">VLOOKUP(Table3[[#This Row],[Name]],+Table1[[Name]:[END]],AF$1,FALSE)</f>
        <v>1</v>
      </c>
      <c r="AG13" s="12" cm="1">
        <f t="array" ref="AG13">VLOOKUP(Table3[[#This Row],[Name]],+Table1[[Name]:[END]],AG$1,FALSE)</f>
        <v>1</v>
      </c>
      <c r="AH13" s="12" t="str" cm="1">
        <f t="array" ref="AH13">VLOOKUP(Table3[[#This Row],[Name]],+Table1[[Name]:[END]],AH$1,FALSE)</f>
        <v>1/2</v>
      </c>
      <c r="AI13" s="12" cm="1">
        <f t="array" ref="AI13">VLOOKUP(Table3[[#This Row],[Name]],+Table1[[Name]:[END]],AI$1,FALSE)</f>
        <v>1</v>
      </c>
      <c r="AJ13" s="12" cm="1">
        <f t="array" ref="AJ13">VLOOKUP(Table3[[#This Row],[Name]],+Table1[[Name]:[END]],AJ$1,FALSE)</f>
        <v>1</v>
      </c>
      <c r="AK13" s="12" cm="1">
        <f t="array" ref="AK13">VLOOKUP(Table3[[#This Row],[Name]],+Table1[[Name]:[END]],AK$1,FALSE)</f>
        <v>2</v>
      </c>
      <c r="AL13" s="12" t="str" cm="1">
        <f t="array" ref="AL13">VLOOKUP(Table3[[#This Row],[Name]],+Table1[[Name]:[END]],AL$1,FALSE)</f>
        <v>1/2</v>
      </c>
      <c r="AM13" s="12" cm="1">
        <f t="array" ref="AM13">VLOOKUP(Table3[[#This Row],[Name]],+Table1[[Name]:[END]],AM$1,FALSE)</f>
        <v>1</v>
      </c>
      <c r="AN13" s="12" cm="1">
        <f t="array" ref="AN13">VLOOKUP(Table3[[#This Row],[Name]],+Table1[[Name]:[END]],AN$1,FALSE)</f>
        <v>1</v>
      </c>
      <c r="AO13" s="12" cm="1">
        <f t="array" ref="AO13">VLOOKUP(Table3[[#This Row],[Name]],+Table1[[Name]:[END]],AO$1,FALSE)</f>
        <v>2</v>
      </c>
      <c r="AP13" s="12" t="str" cm="1">
        <f t="array" ref="AP13">VLOOKUP(Table3[[#This Row],[Name]],+Table1[[Name]:[END]],AP$1,FALSE)</f>
        <v>1-3</v>
      </c>
      <c r="AQ13" s="12" t="str" cm="1">
        <f t="array" ref="AQ13">VLOOKUP(Table3[[#This Row],[Name]],+Table1[[Name]:[END]],AQ$1,FALSE)</f>
        <v>4-6</v>
      </c>
      <c r="AR13" s="12" t="str" cm="1">
        <f t="array" ref="AR13">VLOOKUP(Table3[[#This Row],[Name]],+Table1[[Name]:[END]],AR$1,FALSE)</f>
        <v>Evolue avec 1 super bonbons en</v>
      </c>
      <c r="AS13" s="12" t="str" cm="1">
        <f t="array" ref="AS13">IF(VLOOKUP(Table3[[#This Row],[Name]],+Table1[[Name]:[END]],AS$1,FALSE)=0,"",VLOOKUP(Table3[[#This Row],[Name]],+Table1[[Name]:[END]],AS$1,FALSE))</f>
        <v>Papilusion</v>
      </c>
      <c r="AT13" s="12" t="str" cm="1">
        <f t="array" ref="AT13">VLOOKUP(Table3[[#This Row],[Name]],+Table1[[Name]:[END]],AT$1,FALSE)</f>
        <v>#011</v>
      </c>
      <c r="AU13" s="12" cm="1">
        <f t="array" ref="AU13">VLOOKUP(Table3[[#This Row],[Name]],+Table1[[Name]:[END]],AU$1,FALSE)</f>
        <v>11</v>
      </c>
      <c r="AV13" s="12" t="str" cm="1">
        <f t="array" ref="AV13">VLOOKUP(Table3[[#This Row],[Name]],+Table1[[Name]:[END]],AV$1,FALSE)</f>
        <v>Insecte Insecte</v>
      </c>
      <c r="AW13" s="12" cm="1">
        <f t="array" ref="AW13">VLOOKUP(Table3[[#This Row],[Name]],+Table1[[Name]:[END]],AW$1,FALSE)</f>
        <v>1</v>
      </c>
    </row>
    <row r="14" spans="1:49" x14ac:dyDescent="0.2">
      <c r="A14" s="18" t="s">
        <v>29</v>
      </c>
      <c r="B14" s="12" t="str" cm="1">
        <f t="array" ref="B14">VLOOKUP(Table3[[#This Row],[Name]],+Table1[[Name]:[END]],B$1,FALSE)</f>
        <v>Insecte</v>
      </c>
      <c r="C14" s="12" t="str" cm="1">
        <f t="array" ref="C14">VLOOKUP(Table3[[#This Row],[Name]],+Table1[[Name]:[END]],C$1,FALSE)</f>
        <v>Vol</v>
      </c>
      <c r="D14" s="12" cm="1">
        <f t="array" ref="D14">VLOOKUP(Table3[[#This Row],[Name]],+Table1[[Name]:[END]],D$1,FALSE)</f>
        <v>30</v>
      </c>
      <c r="E14" s="12" cm="1">
        <f t="array" ref="E14">VLOOKUP(Table3[[#This Row],[Name]],+Table1[[Name]:[END]],E$1,FALSE)</f>
        <v>17</v>
      </c>
      <c r="F14" s="12" cm="1">
        <f t="array" ref="F14">VLOOKUP(Table3[[#This Row],[Name]],+Table1[[Name]:[END]],F$1,FALSE)</f>
        <v>4</v>
      </c>
      <c r="G14" s="12" cm="1">
        <f t="array" ref="G14">VLOOKUP(Table3[[#This Row],[Name]],+Table1[[Name]:[END]],G$1,FALSE)</f>
        <v>5</v>
      </c>
      <c r="H14" s="12" cm="1">
        <f t="array" ref="H14">VLOOKUP(Table3[[#This Row],[Name]],+Table1[[Name]:[END]],H$1,FALSE)</f>
        <v>9</v>
      </c>
      <c r="I14" s="12" cm="1">
        <f t="array" ref="I14">VLOOKUP(Table3[[#This Row],[Name]],+Table1[[Name]:[END]],I$1,FALSE)</f>
        <v>8</v>
      </c>
      <c r="J14" s="12" cm="1">
        <f t="array" ref="J14">VLOOKUP(Table3[[#This Row],[Name]],+Table1[[Name]:[END]],J$1,FALSE)</f>
        <v>0</v>
      </c>
      <c r="K14" s="12" t="str" cm="1">
        <f t="array" ref="K14">VLOOKUP(Table3[[#This Row],[Name]],+Table1[[Name]:[END]],K$1,FALSE)</f>
        <v>Tornade</v>
      </c>
      <c r="L14" s="12" t="str" cm="1">
        <f t="array" ref="L14">VLOOKUP(Table3[[#This Row],[Name]],+Table1[[Name]:[END]],L$1,FALSE)</f>
        <v>Vol</v>
      </c>
      <c r="M14" s="12" t="str" cm="1">
        <f t="array" ref="M14">VLOOKUP(Table3[[#This Row],[Name]],+Table1[[Name]:[END]],M$1,FALSE)</f>
        <v>Special</v>
      </c>
      <c r="N14" s="12" cm="1">
        <f t="array" ref="N14">VLOOKUP(Table3[[#This Row],[Name]],+Table1[[Name]:[END]],N$1,FALSE)</f>
        <v>4</v>
      </c>
      <c r="O14" s="12" cm="1">
        <f t="array" ref="O14">VLOOKUP(Table3[[#This Row],[Name]],+Table1[[Name]:[END]],O$1,FALSE)</f>
        <v>6</v>
      </c>
      <c r="P14" s="12" t="str" cm="1">
        <f t="array" ref="P14">VLOOKUP(Table3[[#This Row],[Name]],+Table1[[Name]:[END]],P$1,FALSE)</f>
        <v>Le lanceur bat des ailes pour générer une bourrasque qui blesse l'ennemi.</v>
      </c>
      <c r="Q14" s="12" t="str" cm="1">
        <f t="array" ref="Q14">VLOOKUP(Table3[[#This Row],[Name]],+Table1[[Name]:[END]],Q$1,FALSE)</f>
        <v>Choc Mental</v>
      </c>
      <c r="R14" s="12" t="str" cm="1">
        <f t="array" ref="R14">VLOOKUP(Table3[[#This Row],[Name]],+Table1[[Name]:[END]],R$1,FALSE)</f>
        <v>Psy</v>
      </c>
      <c r="S14" s="12" t="str" cm="1">
        <f t="array" ref="S14">VLOOKUP(Table3[[#This Row],[Name]],+Table1[[Name]:[END]],S$1,FALSE)</f>
        <v>Special</v>
      </c>
      <c r="T14" s="12" cm="1">
        <f t="array" ref="T14">VLOOKUP(Table3[[#This Row],[Name]],+Table1[[Name]:[END]],T$1,FALSE)</f>
        <v>5</v>
      </c>
      <c r="U14" s="12" cm="1">
        <f t="array" ref="U14">VLOOKUP(Table3[[#This Row],[Name]],+Table1[[Name]:[END]],U$1,FALSE)</f>
        <v>6</v>
      </c>
      <c r="V14" s="12" t="str" cm="1">
        <f t="array" ref="V14">VLOOKUP(Table3[[#This Row],[Name]],+Table1[[Name]:[END]],V$1,FALSE)</f>
        <v>Une faible vague télékinétique frappe l'ennemi et le rendre confus avec une Precision de 1 pendant 3 tours. La confusion est active avec une Precision de 2 et pokemon s'attaque lui-meme.</v>
      </c>
      <c r="W14" s="12" t="str" cm="1">
        <f t="array" ref="W14">VLOOKUP(Table3[[#This Row],[Name]],+Table1[[Name]:[END]],W$1,FALSE)</f>
        <v>Papilusion-RFVF.png</v>
      </c>
      <c r="X14" s="12" cm="1">
        <f t="array" ref="X14">VLOOKUP(Table3[[#This Row],[Name]],+Table1[[Name]:[END]],X$1,FALSE)</f>
        <v>1</v>
      </c>
      <c r="Y14" s="12" t="str" cm="1">
        <f t="array" ref="Y14">VLOOKUP(Table3[[#This Row],[Name]],+Table1[[Name]:[END]],Y$1,FALSE)</f>
        <v>1/4</v>
      </c>
      <c r="Z14" s="12" cm="1">
        <f t="array" ref="Z14">VLOOKUP(Table3[[#This Row],[Name]],+Table1[[Name]:[END]],Z$1,FALSE)</f>
        <v>1</v>
      </c>
      <c r="AA14" s="12" cm="1">
        <f t="array" ref="AA14">VLOOKUP(Table3[[#This Row],[Name]],+Table1[[Name]:[END]],AA$1,FALSE)</f>
        <v>1</v>
      </c>
      <c r="AB14" s="12" cm="1">
        <f t="array" ref="AB14">VLOOKUP(Table3[[#This Row],[Name]],+Table1[[Name]:[END]],AB$1,FALSE)</f>
        <v>2</v>
      </c>
      <c r="AC14" s="12" cm="1">
        <f t="array" ref="AC14">VLOOKUP(Table3[[#This Row],[Name]],+Table1[[Name]:[END]],AC$1,FALSE)</f>
        <v>1</v>
      </c>
      <c r="AD14" s="12" cm="1">
        <f t="array" ref="AD14">VLOOKUP(Table3[[#This Row],[Name]],+Table1[[Name]:[END]],AD$1,FALSE)</f>
        <v>2</v>
      </c>
      <c r="AE14" s="12" cm="1">
        <f t="array" ref="AE14">VLOOKUP(Table3[[#This Row],[Name]],+Table1[[Name]:[END]],AE$1,FALSE)</f>
        <v>2</v>
      </c>
      <c r="AF14" s="12" t="str" cm="1">
        <f t="array" ref="AF14">VLOOKUP(Table3[[#This Row],[Name]],+Table1[[Name]:[END]],AF$1,FALSE)</f>
        <v>1/2</v>
      </c>
      <c r="AG14" s="12" cm="1">
        <f t="array" ref="AG14">VLOOKUP(Table3[[#This Row],[Name]],+Table1[[Name]:[END]],AG$1,FALSE)</f>
        <v>1</v>
      </c>
      <c r="AH14" s="12" t="str" cm="1">
        <f t="array" ref="AH14">VLOOKUP(Table3[[#This Row],[Name]],+Table1[[Name]:[END]],AH$1,FALSE)</f>
        <v>1/4</v>
      </c>
      <c r="AI14" s="12" cm="1">
        <f t="array" ref="AI14">VLOOKUP(Table3[[#This Row],[Name]],+Table1[[Name]:[END]],AI$1,FALSE)</f>
        <v>1</v>
      </c>
      <c r="AJ14" s="12" cm="1">
        <f t="array" ref="AJ14">VLOOKUP(Table3[[#This Row],[Name]],+Table1[[Name]:[END]],AJ$1,FALSE)</f>
        <v>1</v>
      </c>
      <c r="AK14" s="12" cm="1">
        <f t="array" ref="AK14">VLOOKUP(Table3[[#This Row],[Name]],+Table1[[Name]:[END]],AK$1,FALSE)</f>
        <v>4</v>
      </c>
      <c r="AL14" s="12" cm="1">
        <f t="array" ref="AL14">VLOOKUP(Table3[[#This Row],[Name]],+Table1[[Name]:[END]],AL$1,FALSE)</f>
        <v>0</v>
      </c>
      <c r="AM14" s="12" cm="1">
        <f t="array" ref="AM14">VLOOKUP(Table3[[#This Row],[Name]],+Table1[[Name]:[END]],AM$1,FALSE)</f>
        <v>1</v>
      </c>
      <c r="AN14" s="12" cm="1">
        <f t="array" ref="AN14">VLOOKUP(Table3[[#This Row],[Name]],+Table1[[Name]:[END]],AN$1,FALSE)</f>
        <v>1</v>
      </c>
      <c r="AO14" s="12" cm="1">
        <f t="array" ref="AO14">VLOOKUP(Table3[[#This Row],[Name]],+Table1[[Name]:[END]],AO$1,FALSE)</f>
        <v>2</v>
      </c>
      <c r="AP14" s="12" t="str" cm="1">
        <f t="array" ref="AP14">VLOOKUP(Table3[[#This Row],[Name]],+Table1[[Name]:[END]],AP$1,FALSE)</f>
        <v>1-3</v>
      </c>
      <c r="AQ14" s="12" t="str" cm="1">
        <f t="array" ref="AQ14">VLOOKUP(Table3[[#This Row],[Name]],+Table1[[Name]:[END]],AQ$1,FALSE)</f>
        <v>4-6</v>
      </c>
      <c r="AR14" s="12" t="str" cm="1">
        <f t="array" ref="AR14">VLOOKUP(Table3[[#This Row],[Name]],+Table1[[Name]:[END]],AR$1,FALSE)</f>
        <v/>
      </c>
      <c r="AS14" s="12" t="str" cm="1">
        <f t="array" ref="AS14">IF(VLOOKUP(Table3[[#This Row],[Name]],+Table1[[Name]:[END]],AS$1,FALSE)=0,"",VLOOKUP(Table3[[#This Row],[Name]],+Table1[[Name]:[END]],AS$1,FALSE))</f>
        <v/>
      </c>
      <c r="AT14" s="12" t="str" cm="1">
        <f t="array" ref="AT14">VLOOKUP(Table3[[#This Row],[Name]],+Table1[[Name]:[END]],AT$1,FALSE)</f>
        <v>#012</v>
      </c>
      <c r="AU14" s="12" cm="1">
        <f t="array" ref="AU14">VLOOKUP(Table3[[#This Row],[Name]],+Table1[[Name]:[END]],AU$1,FALSE)</f>
        <v>12</v>
      </c>
      <c r="AV14" s="12" t="str" cm="1">
        <f t="array" ref="AV14">VLOOKUP(Table3[[#This Row],[Name]],+Table1[[Name]:[END]],AV$1,FALSE)</f>
        <v>Insecte Vol</v>
      </c>
      <c r="AW14" s="12" cm="1">
        <f t="array" ref="AW14">VLOOKUP(Table3[[#This Row],[Name]],+Table1[[Name]:[END]],AW$1,FALSE)</f>
        <v>2</v>
      </c>
    </row>
    <row r="15" spans="1:49" x14ac:dyDescent="0.2">
      <c r="A15" s="18" t="s">
        <v>1142</v>
      </c>
      <c r="B15" s="12" t="str" cm="1">
        <f t="array" ref="B15">VLOOKUP(Table3[[#This Row],[Name]],+Table1[[Name]:[END]],B$1,FALSE)</f>
        <v>Insecte</v>
      </c>
      <c r="C15" s="12" t="str" cm="1">
        <f t="array" ref="C15">VLOOKUP(Table3[[#This Row],[Name]],+Table1[[Name]:[END]],C$1,FALSE)</f>
        <v>Poison</v>
      </c>
      <c r="D15" s="12" cm="1">
        <f t="array" ref="D15">VLOOKUP(Table3[[#This Row],[Name]],+Table1[[Name]:[END]],D$1,FALSE)</f>
        <v>20</v>
      </c>
      <c r="E15" s="12" cm="1">
        <f t="array" ref="E15">VLOOKUP(Table3[[#This Row],[Name]],+Table1[[Name]:[END]],E$1,FALSE)</f>
        <v>12</v>
      </c>
      <c r="F15" s="12" cm="1">
        <f t="array" ref="F15">VLOOKUP(Table3[[#This Row],[Name]],+Table1[[Name]:[END]],F$1,FALSE)</f>
        <v>3</v>
      </c>
      <c r="G15" s="12" cm="1">
        <f t="array" ref="G15">VLOOKUP(Table3[[#This Row],[Name]],+Table1[[Name]:[END]],G$1,FALSE)</f>
        <v>3</v>
      </c>
      <c r="H15" s="12" cm="1">
        <f t="array" ref="H15">VLOOKUP(Table3[[#This Row],[Name]],+Table1[[Name]:[END]],H$1,FALSE)</f>
        <v>2</v>
      </c>
      <c r="I15" s="12" cm="1">
        <f t="array" ref="I15">VLOOKUP(Table3[[#This Row],[Name]],+Table1[[Name]:[END]],I$1,FALSE)</f>
        <v>2</v>
      </c>
      <c r="J15" s="12" cm="1">
        <f t="array" ref="J15">VLOOKUP(Table3[[#This Row],[Name]],+Table1[[Name]:[END]],J$1,FALSE)</f>
        <v>5</v>
      </c>
      <c r="K15" s="12" t="str" cm="1">
        <f t="array" ref="K15">VLOOKUP(Table3[[#This Row],[Name]],+Table1[[Name]:[END]],K$1,FALSE)</f>
        <v>Dard-Venin</v>
      </c>
      <c r="L15" s="12" t="str" cm="1">
        <f t="array" ref="L15">VLOOKUP(Table3[[#This Row],[Name]],+Table1[[Name]:[END]],L$1,FALSE)</f>
        <v>Poison</v>
      </c>
      <c r="M15" s="12" t="str" cm="1">
        <f t="array" ref="M15">VLOOKUP(Table3[[#This Row],[Name]],+Table1[[Name]:[END]],M$1,FALSE)</f>
        <v>Physique</v>
      </c>
      <c r="N15" s="12" cm="1">
        <f t="array" ref="N15">VLOOKUP(Table3[[#This Row],[Name]],+Table1[[Name]:[END]],N$1,FALSE)</f>
        <v>2</v>
      </c>
      <c r="O15" s="12" cm="1">
        <f t="array" ref="O15">VLOOKUP(Table3[[#This Row],[Name]],+Table1[[Name]:[END]],O$1,FALSE)</f>
        <v>6</v>
      </c>
      <c r="P15" s="12" t="str" cm="1">
        <f t="array" ref="P15">VLOOKUP(Table3[[#This Row],[Name]],+Table1[[Name]:[END]],P$1,FALSE)</f>
        <v>Un dard toxique qui transperce l'ennemi. Empoisonne avec une precision de 2. Le poison fait perdre 6 PV chaque tour</v>
      </c>
      <c r="Q15" s="12" t="str" cm="1">
        <f t="array" ref="Q15">VLOOKUP(Table3[[#This Row],[Name]],+Table1[[Name]:[END]],Q$1,FALSE)</f>
        <v>Secretion</v>
      </c>
      <c r="R15" s="12" t="str" cm="1">
        <f t="array" ref="R15">VLOOKUP(Table3[[#This Row],[Name]],+Table1[[Name]:[END]],R$1,FALSE)</f>
        <v>Insecte</v>
      </c>
      <c r="S15" s="12" t="str" cm="1">
        <f t="array" ref="S15">VLOOKUP(Table3[[#This Row],[Name]],+Table1[[Name]:[END]],S$1,FALSE)</f>
        <v>Statut</v>
      </c>
      <c r="T15" s="12" cm="1">
        <f t="array" ref="T15">VLOOKUP(Table3[[#This Row],[Name]],+Table1[[Name]:[END]],T$1,FALSE)</f>
        <v>0</v>
      </c>
      <c r="U15" s="12" cm="1">
        <f t="array" ref="U15">VLOOKUP(Table3[[#This Row],[Name]],+Table1[[Name]:[END]],U$1,FALSE)</f>
        <v>5</v>
      </c>
      <c r="V15" s="12" t="str" cm="1">
        <f t="array" ref="V15">VLOOKUP(Table3[[#This Row],[Name]],+Table1[[Name]:[END]],V$1,FALSE)</f>
        <v>Le lanceur crache de la soie pour ligoter l'ennemi et baisse sa Vitesse de 2 niveaux.</v>
      </c>
      <c r="W15" s="12" t="str" cm="1">
        <f t="array" ref="W15">VLOOKUP(Table3[[#This Row],[Name]],+Table1[[Name]:[END]],W$1,FALSE)</f>
        <v>Aspicot-RFVF.png</v>
      </c>
      <c r="X15" s="12" cm="1">
        <f t="array" ref="X15">VLOOKUP(Table3[[#This Row],[Name]],+Table1[[Name]:[END]],X$1,FALSE)</f>
        <v>1</v>
      </c>
      <c r="Y15" s="12" t="str" cm="1">
        <f t="array" ref="Y15">VLOOKUP(Table3[[#This Row],[Name]],+Table1[[Name]:[END]],Y$1,FALSE)</f>
        <v>1/4</v>
      </c>
      <c r="Z15" s="12" cm="1">
        <f t="array" ref="Z15">VLOOKUP(Table3[[#This Row],[Name]],+Table1[[Name]:[END]],Z$1,FALSE)</f>
        <v>1</v>
      </c>
      <c r="AA15" s="12" cm="1">
        <f t="array" ref="AA15">VLOOKUP(Table3[[#This Row],[Name]],+Table1[[Name]:[END]],AA$1,FALSE)</f>
        <v>1</v>
      </c>
      <c r="AB15" s="12" cm="1">
        <f t="array" ref="AB15">VLOOKUP(Table3[[#This Row],[Name]],+Table1[[Name]:[END]],AB$1,FALSE)</f>
        <v>1</v>
      </c>
      <c r="AC15" s="12" t="str" cm="1">
        <f t="array" ref="AC15">VLOOKUP(Table3[[#This Row],[Name]],+Table1[[Name]:[END]],AC$1,FALSE)</f>
        <v>1/2</v>
      </c>
      <c r="AD15" s="12" cm="1">
        <f t="array" ref="AD15">VLOOKUP(Table3[[#This Row],[Name]],+Table1[[Name]:[END]],AD$1,FALSE)</f>
        <v>2</v>
      </c>
      <c r="AE15" s="12" cm="1">
        <f t="array" ref="AE15">VLOOKUP(Table3[[#This Row],[Name]],+Table1[[Name]:[END]],AE$1,FALSE)</f>
        <v>1</v>
      </c>
      <c r="AF15" s="12" t="str" cm="1">
        <f t="array" ref="AF15">VLOOKUP(Table3[[#This Row],[Name]],+Table1[[Name]:[END]],AF$1,FALSE)</f>
        <v>1/2</v>
      </c>
      <c r="AG15" s="12" cm="1">
        <f t="array" ref="AG15">VLOOKUP(Table3[[#This Row],[Name]],+Table1[[Name]:[END]],AG$1,FALSE)</f>
        <v>1</v>
      </c>
      <c r="AH15" s="12" t="str" cm="1">
        <f t="array" ref="AH15">VLOOKUP(Table3[[#This Row],[Name]],+Table1[[Name]:[END]],AH$1,FALSE)</f>
        <v>1/4</v>
      </c>
      <c r="AI15" s="12" t="str" cm="1">
        <f t="array" ref="AI15">VLOOKUP(Table3[[#This Row],[Name]],+Table1[[Name]:[END]],AI$1,FALSE)</f>
        <v>1/2</v>
      </c>
      <c r="AJ15" s="12" cm="1">
        <f t="array" ref="AJ15">VLOOKUP(Table3[[#This Row],[Name]],+Table1[[Name]:[END]],AJ$1,FALSE)</f>
        <v>2</v>
      </c>
      <c r="AK15" s="12" cm="1">
        <f t="array" ref="AK15">VLOOKUP(Table3[[#This Row],[Name]],+Table1[[Name]:[END]],AK$1,FALSE)</f>
        <v>2</v>
      </c>
      <c r="AL15" s="12" cm="1">
        <f t="array" ref="AL15">VLOOKUP(Table3[[#This Row],[Name]],+Table1[[Name]:[END]],AL$1,FALSE)</f>
        <v>1</v>
      </c>
      <c r="AM15" s="12" cm="1">
        <f t="array" ref="AM15">VLOOKUP(Table3[[#This Row],[Name]],+Table1[[Name]:[END]],AM$1,FALSE)</f>
        <v>1</v>
      </c>
      <c r="AN15" s="12" cm="1">
        <f t="array" ref="AN15">VLOOKUP(Table3[[#This Row],[Name]],+Table1[[Name]:[END]],AN$1,FALSE)</f>
        <v>1</v>
      </c>
      <c r="AO15" s="12" cm="1">
        <f t="array" ref="AO15">VLOOKUP(Table3[[#This Row],[Name]],+Table1[[Name]:[END]],AO$1,FALSE)</f>
        <v>2</v>
      </c>
      <c r="AP15" s="12" t="str" cm="1">
        <f t="array" ref="AP15">VLOOKUP(Table3[[#This Row],[Name]],+Table1[[Name]:[END]],AP$1,FALSE)</f>
        <v>1-3</v>
      </c>
      <c r="AQ15" s="12" t="str" cm="1">
        <f t="array" ref="AQ15">VLOOKUP(Table3[[#This Row],[Name]],+Table1[[Name]:[END]],AQ$1,FALSE)</f>
        <v>4-6</v>
      </c>
      <c r="AR15" s="12" t="str" cm="1">
        <f t="array" ref="AR15">VLOOKUP(Table3[[#This Row],[Name]],+Table1[[Name]:[END]],AR$1,FALSE)</f>
        <v>Evolue avec 1 super bonbons en</v>
      </c>
      <c r="AS15" s="12" t="str" cm="1">
        <f t="array" ref="AS15">IF(VLOOKUP(Table3[[#This Row],[Name]],+Table1[[Name]:[END]],AS$1,FALSE)=0,"",VLOOKUP(Table3[[#This Row],[Name]],+Table1[[Name]:[END]],AS$1,FALSE))</f>
        <v>Coconfort</v>
      </c>
      <c r="AT15" s="12" t="str" cm="1">
        <f t="array" ref="AT15">VLOOKUP(Table3[[#This Row],[Name]],+Table1[[Name]:[END]],AT$1,FALSE)</f>
        <v>#013</v>
      </c>
      <c r="AU15" s="12" cm="1">
        <f t="array" ref="AU15">VLOOKUP(Table3[[#This Row],[Name]],+Table1[[Name]:[END]],AU$1,FALSE)</f>
        <v>13</v>
      </c>
      <c r="AV15" s="12" t="str" cm="1">
        <f t="array" ref="AV15">VLOOKUP(Table3[[#This Row],[Name]],+Table1[[Name]:[END]],AV$1,FALSE)</f>
        <v>Insecte Poison</v>
      </c>
      <c r="AW15" s="12" cm="1">
        <f t="array" ref="AW15">VLOOKUP(Table3[[#This Row],[Name]],+Table1[[Name]:[END]],AW$1,FALSE)</f>
        <v>0</v>
      </c>
    </row>
    <row r="16" spans="1:49" x14ac:dyDescent="0.2">
      <c r="A16" s="18" t="s">
        <v>1144</v>
      </c>
      <c r="B16" s="12" t="str" cm="1">
        <f t="array" ref="B16">VLOOKUP(Table3[[#This Row],[Name]],+Table1[[Name]:[END]],B$1,FALSE)</f>
        <v>Insecte</v>
      </c>
      <c r="C16" s="12" t="str" cm="1">
        <f t="array" ref="C16">VLOOKUP(Table3[[#This Row],[Name]],+Table1[[Name]:[END]],C$1,FALSE)</f>
        <v>Poison</v>
      </c>
      <c r="D16" s="12" cm="1">
        <f t="array" ref="D16">VLOOKUP(Table3[[#This Row],[Name]],+Table1[[Name]:[END]],D$1,FALSE)</f>
        <v>22</v>
      </c>
      <c r="E16" s="12" cm="1">
        <f t="array" ref="E16">VLOOKUP(Table3[[#This Row],[Name]],+Table1[[Name]:[END]],E$1,FALSE)</f>
        <v>8</v>
      </c>
      <c r="F16" s="12" cm="1">
        <f t="array" ref="F16">VLOOKUP(Table3[[#This Row],[Name]],+Table1[[Name]:[END]],F$1,FALSE)</f>
        <v>2</v>
      </c>
      <c r="G16" s="12" cm="1">
        <f t="array" ref="G16">VLOOKUP(Table3[[#This Row],[Name]],+Table1[[Name]:[END]],G$1,FALSE)</f>
        <v>5</v>
      </c>
      <c r="H16" s="12" cm="1">
        <f t="array" ref="H16">VLOOKUP(Table3[[#This Row],[Name]],+Table1[[Name]:[END]],H$1,FALSE)</f>
        <v>2</v>
      </c>
      <c r="I16" s="12" cm="1">
        <f t="array" ref="I16">VLOOKUP(Table3[[#This Row],[Name]],+Table1[[Name]:[END]],I$1,FALSE)</f>
        <v>2</v>
      </c>
      <c r="J16" s="12" cm="1">
        <f t="array" ref="J16">VLOOKUP(Table3[[#This Row],[Name]],+Table1[[Name]:[END]],J$1,FALSE)</f>
        <v>2</v>
      </c>
      <c r="K16" s="12" t="str" cm="1">
        <f t="array" ref="K16">VLOOKUP(Table3[[#This Row],[Name]],+Table1[[Name]:[END]],K$1,FALSE)</f>
        <v>Armure</v>
      </c>
      <c r="L16" s="12" t="str" cm="1">
        <f t="array" ref="L16">VLOOKUP(Table3[[#This Row],[Name]],+Table1[[Name]:[END]],L$1,FALSE)</f>
        <v>Normal</v>
      </c>
      <c r="M16" s="12" t="str" cm="1">
        <f t="array" ref="M16">VLOOKUP(Table3[[#This Row],[Name]],+Table1[[Name]:[END]],M$1,FALSE)</f>
        <v>Statut</v>
      </c>
      <c r="N16" s="12" cm="1">
        <f t="array" ref="N16">VLOOKUP(Table3[[#This Row],[Name]],+Table1[[Name]:[END]],N$1,FALSE)</f>
        <v>0</v>
      </c>
      <c r="O16" s="12" cm="1">
        <f t="array" ref="O16">VLOOKUP(Table3[[#This Row],[Name]],+Table1[[Name]:[END]],O$1,FALSE)</f>
        <v>0</v>
      </c>
      <c r="P16" s="12" t="str" cm="1">
        <f t="array" ref="P16">VLOOKUP(Table3[[#This Row],[Name]],+Table1[[Name]:[END]],P$1,FALSE)</f>
        <v>Le lanceur contracte tous ses muscles pour augmenter sa Défense. Augmente la defense de 1 niveau.</v>
      </c>
      <c r="Q16" s="12" t="str" cm="1">
        <f t="array" ref="Q16">VLOOKUP(Table3[[#This Row],[Name]],+Table1[[Name]:[END]],Q$1,FALSE)</f>
        <v>Mur de Fer</v>
      </c>
      <c r="R16" s="12" t="str" cm="1">
        <f t="array" ref="R16">VLOOKUP(Table3[[#This Row],[Name]],+Table1[[Name]:[END]],R$1,FALSE)</f>
        <v>Acier</v>
      </c>
      <c r="S16" s="12" t="str" cm="1">
        <f t="array" ref="S16">VLOOKUP(Table3[[#This Row],[Name]],+Table1[[Name]:[END]],S$1,FALSE)</f>
        <v>Statut</v>
      </c>
      <c r="T16" s="12" cm="1">
        <f t="array" ref="T16">VLOOKUP(Table3[[#This Row],[Name]],+Table1[[Name]:[END]],T$1,FALSE)</f>
        <v>0</v>
      </c>
      <c r="U16" s="12" cm="1">
        <f t="array" ref="U16">VLOOKUP(Table3[[#This Row],[Name]],+Table1[[Name]:[END]],U$1,FALSE)</f>
        <v>0</v>
      </c>
      <c r="V16" s="12" t="str" cm="1">
        <f t="array" ref="V16">VLOOKUP(Table3[[#This Row],[Name]],+Table1[[Name]:[END]],V$1,FALSE)</f>
        <v>L'épiderme du lanceur devient dur comme du fer, ce qui augmente Défense de 2 niveaux.</v>
      </c>
      <c r="W16" s="12" t="str" cm="1">
        <f t="array" ref="W16">VLOOKUP(Table3[[#This Row],[Name]],+Table1[[Name]:[END]],W$1,FALSE)</f>
        <v>Coconfort-RFVF.png</v>
      </c>
      <c r="X16" s="12" cm="1">
        <f t="array" ref="X16">VLOOKUP(Table3[[#This Row],[Name]],+Table1[[Name]:[END]],X$1,FALSE)</f>
        <v>1</v>
      </c>
      <c r="Y16" s="12" t="str" cm="1">
        <f t="array" ref="Y16">VLOOKUP(Table3[[#This Row],[Name]],+Table1[[Name]:[END]],Y$1,FALSE)</f>
        <v>1/4</v>
      </c>
      <c r="Z16" s="12" cm="1">
        <f t="array" ref="Z16">VLOOKUP(Table3[[#This Row],[Name]],+Table1[[Name]:[END]],Z$1,FALSE)</f>
        <v>1</v>
      </c>
      <c r="AA16" s="12" cm="1">
        <f t="array" ref="AA16">VLOOKUP(Table3[[#This Row],[Name]],+Table1[[Name]:[END]],AA$1,FALSE)</f>
        <v>1</v>
      </c>
      <c r="AB16" s="12" cm="1">
        <f t="array" ref="AB16">VLOOKUP(Table3[[#This Row],[Name]],+Table1[[Name]:[END]],AB$1,FALSE)</f>
        <v>1</v>
      </c>
      <c r="AC16" s="12" t="str" cm="1">
        <f t="array" ref="AC16">VLOOKUP(Table3[[#This Row],[Name]],+Table1[[Name]:[END]],AC$1,FALSE)</f>
        <v>1/2</v>
      </c>
      <c r="AD16" s="12" cm="1">
        <f t="array" ref="AD16">VLOOKUP(Table3[[#This Row],[Name]],+Table1[[Name]:[END]],AD$1,FALSE)</f>
        <v>2</v>
      </c>
      <c r="AE16" s="12" cm="1">
        <f t="array" ref="AE16">VLOOKUP(Table3[[#This Row],[Name]],+Table1[[Name]:[END]],AE$1,FALSE)</f>
        <v>1</v>
      </c>
      <c r="AF16" s="12" t="str" cm="1">
        <f t="array" ref="AF16">VLOOKUP(Table3[[#This Row],[Name]],+Table1[[Name]:[END]],AF$1,FALSE)</f>
        <v>1/2</v>
      </c>
      <c r="AG16" s="12" cm="1">
        <f t="array" ref="AG16">VLOOKUP(Table3[[#This Row],[Name]],+Table1[[Name]:[END]],AG$1,FALSE)</f>
        <v>1</v>
      </c>
      <c r="AH16" s="12" t="str" cm="1">
        <f t="array" ref="AH16">VLOOKUP(Table3[[#This Row],[Name]],+Table1[[Name]:[END]],AH$1,FALSE)</f>
        <v>1/4</v>
      </c>
      <c r="AI16" s="12" t="str" cm="1">
        <f t="array" ref="AI16">VLOOKUP(Table3[[#This Row],[Name]],+Table1[[Name]:[END]],AI$1,FALSE)</f>
        <v>1/2</v>
      </c>
      <c r="AJ16" s="12" cm="1">
        <f t="array" ref="AJ16">VLOOKUP(Table3[[#This Row],[Name]],+Table1[[Name]:[END]],AJ$1,FALSE)</f>
        <v>2</v>
      </c>
      <c r="AK16" s="12" cm="1">
        <f t="array" ref="AK16">VLOOKUP(Table3[[#This Row],[Name]],+Table1[[Name]:[END]],AK$1,FALSE)</f>
        <v>2</v>
      </c>
      <c r="AL16" s="12" cm="1">
        <f t="array" ref="AL16">VLOOKUP(Table3[[#This Row],[Name]],+Table1[[Name]:[END]],AL$1,FALSE)</f>
        <v>1</v>
      </c>
      <c r="AM16" s="12" cm="1">
        <f t="array" ref="AM16">VLOOKUP(Table3[[#This Row],[Name]],+Table1[[Name]:[END]],AM$1,FALSE)</f>
        <v>1</v>
      </c>
      <c r="AN16" s="12" cm="1">
        <f t="array" ref="AN16">VLOOKUP(Table3[[#This Row],[Name]],+Table1[[Name]:[END]],AN$1,FALSE)</f>
        <v>1</v>
      </c>
      <c r="AO16" s="12" cm="1">
        <f t="array" ref="AO16">VLOOKUP(Table3[[#This Row],[Name]],+Table1[[Name]:[END]],AO$1,FALSE)</f>
        <v>2</v>
      </c>
      <c r="AP16" s="12" t="str" cm="1">
        <f t="array" ref="AP16">VLOOKUP(Table3[[#This Row],[Name]],+Table1[[Name]:[END]],AP$1,FALSE)</f>
        <v>1-3</v>
      </c>
      <c r="AQ16" s="12" t="str" cm="1">
        <f t="array" ref="AQ16">VLOOKUP(Table3[[#This Row],[Name]],+Table1[[Name]:[END]],AQ$1,FALSE)</f>
        <v>4-6</v>
      </c>
      <c r="AR16" s="12" t="str" cm="1">
        <f t="array" ref="AR16">VLOOKUP(Table3[[#This Row],[Name]],+Table1[[Name]:[END]],AR$1,FALSE)</f>
        <v>Evolue avec 1 super bonbons en</v>
      </c>
      <c r="AS16" s="12" t="str" cm="1">
        <f t="array" ref="AS16">IF(VLOOKUP(Table3[[#This Row],[Name]],+Table1[[Name]:[END]],AS$1,FALSE)=0,"",VLOOKUP(Table3[[#This Row],[Name]],+Table1[[Name]:[END]],AS$1,FALSE))</f>
        <v>Dardargnan</v>
      </c>
      <c r="AT16" s="12" t="str" cm="1">
        <f t="array" ref="AT16">VLOOKUP(Table3[[#This Row],[Name]],+Table1[[Name]:[END]],AT$1,FALSE)</f>
        <v>#014</v>
      </c>
      <c r="AU16" s="12" cm="1">
        <f t="array" ref="AU16">VLOOKUP(Table3[[#This Row],[Name]],+Table1[[Name]:[END]],AU$1,FALSE)</f>
        <v>14</v>
      </c>
      <c r="AV16" s="12" t="str" cm="1">
        <f t="array" ref="AV16">VLOOKUP(Table3[[#This Row],[Name]],+Table1[[Name]:[END]],AV$1,FALSE)</f>
        <v>Insecte Poison</v>
      </c>
      <c r="AW16" s="12" cm="1">
        <f t="array" ref="AW16">VLOOKUP(Table3[[#This Row],[Name]],+Table1[[Name]:[END]],AW$1,FALSE)</f>
        <v>1</v>
      </c>
    </row>
    <row r="17" spans="1:49" x14ac:dyDescent="0.2">
      <c r="A17" s="18" t="s">
        <v>1146</v>
      </c>
      <c r="B17" s="12" t="str" cm="1">
        <f t="array" ref="B17">VLOOKUP(Table3[[#This Row],[Name]],+Table1[[Name]:[END]],B$1,FALSE)</f>
        <v>Insecte</v>
      </c>
      <c r="C17" s="12" t="str" cm="1">
        <f t="array" ref="C17">VLOOKUP(Table3[[#This Row],[Name]],+Table1[[Name]:[END]],C$1,FALSE)</f>
        <v>Poison</v>
      </c>
      <c r="D17" s="12" cm="1">
        <f t="array" ref="D17">VLOOKUP(Table3[[#This Row],[Name]],+Table1[[Name]:[END]],D$1,FALSE)</f>
        <v>32</v>
      </c>
      <c r="E17" s="12" cm="1">
        <f t="array" ref="E17">VLOOKUP(Table3[[#This Row],[Name]],+Table1[[Name]:[END]],E$1,FALSE)</f>
        <v>18</v>
      </c>
      <c r="F17" s="12" cm="1">
        <f t="array" ref="F17">VLOOKUP(Table3[[#This Row],[Name]],+Table1[[Name]:[END]],F$1,FALSE)</f>
        <v>8</v>
      </c>
      <c r="G17" s="12" cm="1">
        <f t="array" ref="G17">VLOOKUP(Table3[[#This Row],[Name]],+Table1[[Name]:[END]],G$1,FALSE)</f>
        <v>4</v>
      </c>
      <c r="H17" s="12" cm="1">
        <f t="array" ref="H17">VLOOKUP(Table3[[#This Row],[Name]],+Table1[[Name]:[END]],H$1,FALSE)</f>
        <v>4</v>
      </c>
      <c r="I17" s="12" cm="1">
        <f t="array" ref="I17">VLOOKUP(Table3[[#This Row],[Name]],+Table1[[Name]:[END]],I$1,FALSE)</f>
        <v>8</v>
      </c>
      <c r="J17" s="12" cm="1">
        <f t="array" ref="J17">VLOOKUP(Table3[[#This Row],[Name]],+Table1[[Name]:[END]],J$1,FALSE)</f>
        <v>0</v>
      </c>
      <c r="K17" s="12" t="str" cm="1">
        <f t="array" ref="K17">VLOOKUP(Table3[[#This Row],[Name]],+Table1[[Name]:[END]],K$1,FALSE)</f>
        <v>Double-Dard</v>
      </c>
      <c r="L17" s="12" t="str" cm="1">
        <f t="array" ref="L17">VLOOKUP(Table3[[#This Row],[Name]],+Table1[[Name]:[END]],L$1,FALSE)</f>
        <v>Insecte</v>
      </c>
      <c r="M17" s="12" t="str" cm="1">
        <f t="array" ref="M17">VLOOKUP(Table3[[#This Row],[Name]],+Table1[[Name]:[END]],M$1,FALSE)</f>
        <v>Physique</v>
      </c>
      <c r="N17" s="12" cm="1">
        <f t="array" ref="N17">VLOOKUP(Table3[[#This Row],[Name]],+Table1[[Name]:[END]],N$1,FALSE)</f>
        <v>3</v>
      </c>
      <c r="O17" s="12" cm="1">
        <f t="array" ref="O17">VLOOKUP(Table3[[#This Row],[Name]],+Table1[[Name]:[END]],O$1,FALSE)</f>
        <v>6</v>
      </c>
      <c r="P17" s="12" t="str" cm="1">
        <f t="array" ref="P17">VLOOKUP(Table3[[#This Row],[Name]],+Table1[[Name]:[END]],P$1,FALSE)</f>
        <v>Un double coup de dard qui transperce l’ennemi deux fois d’affilée. Empoisonne avec une precision de 2 lui faisant perdre 6 PV chaque tour.</v>
      </c>
      <c r="Q17" s="12" t="str" cm="1">
        <f t="array" ref="Q17">VLOOKUP(Table3[[#This Row],[Name]],+Table1[[Name]:[END]],Q$1,FALSE)</f>
        <v>Furie</v>
      </c>
      <c r="R17" s="12" t="str" cm="1">
        <f t="array" ref="R17">VLOOKUP(Table3[[#This Row],[Name]],+Table1[[Name]:[END]],R$1,FALSE)</f>
        <v>Normal</v>
      </c>
      <c r="S17" s="12" t="str" cm="1">
        <f t="array" ref="S17">VLOOKUP(Table3[[#This Row],[Name]],+Table1[[Name]:[END]],S$1,FALSE)</f>
        <v>Physique</v>
      </c>
      <c r="T17" s="12" cm="1">
        <f t="array" ref="T17">VLOOKUP(Table3[[#This Row],[Name]],+Table1[[Name]:[END]],T$1,FALSE)</f>
        <v>2</v>
      </c>
      <c r="U17" s="12" cm="1">
        <f t="array" ref="U17">VLOOKUP(Table3[[#This Row],[Name]],+Table1[[Name]:[END]],U$1,FALSE)</f>
        <v>4</v>
      </c>
      <c r="V17" s="12" t="str" cm="1">
        <f t="array" ref="V17">VLOOKUP(Table3[[#This Row],[Name]],+Table1[[Name]:[END]],V$1,FALSE)</f>
        <v>Frappe l'ennemi avec un bec ou une corne qui touche 2 fois. 3 attaques supplementaires se font avec une Precision de 3.</v>
      </c>
      <c r="W17" s="12" t="str" cm="1">
        <f t="array" ref="W17">VLOOKUP(Table3[[#This Row],[Name]],+Table1[[Name]:[END]],W$1,FALSE)</f>
        <v>Dardargnan-RFVF.png</v>
      </c>
      <c r="X17" s="12" cm="1">
        <f t="array" ref="X17">VLOOKUP(Table3[[#This Row],[Name]],+Table1[[Name]:[END]],X$1,FALSE)</f>
        <v>1</v>
      </c>
      <c r="Y17" s="12" t="str" cm="1">
        <f t="array" ref="Y17">VLOOKUP(Table3[[#This Row],[Name]],+Table1[[Name]:[END]],Y$1,FALSE)</f>
        <v>1/4</v>
      </c>
      <c r="Z17" s="12" cm="1">
        <f t="array" ref="Z17">VLOOKUP(Table3[[#This Row],[Name]],+Table1[[Name]:[END]],Z$1,FALSE)</f>
        <v>1</v>
      </c>
      <c r="AA17" s="12" cm="1">
        <f t="array" ref="AA17">VLOOKUP(Table3[[#This Row],[Name]],+Table1[[Name]:[END]],AA$1,FALSE)</f>
        <v>1</v>
      </c>
      <c r="AB17" s="12" cm="1">
        <f t="array" ref="AB17">VLOOKUP(Table3[[#This Row],[Name]],+Table1[[Name]:[END]],AB$1,FALSE)</f>
        <v>1</v>
      </c>
      <c r="AC17" s="12" t="str" cm="1">
        <f t="array" ref="AC17">VLOOKUP(Table3[[#This Row],[Name]],+Table1[[Name]:[END]],AC$1,FALSE)</f>
        <v>1/2</v>
      </c>
      <c r="AD17" s="12" cm="1">
        <f t="array" ref="AD17">VLOOKUP(Table3[[#This Row],[Name]],+Table1[[Name]:[END]],AD$1,FALSE)</f>
        <v>2</v>
      </c>
      <c r="AE17" s="12" cm="1">
        <f t="array" ref="AE17">VLOOKUP(Table3[[#This Row],[Name]],+Table1[[Name]:[END]],AE$1,FALSE)</f>
        <v>1</v>
      </c>
      <c r="AF17" s="12" t="str" cm="1">
        <f t="array" ref="AF17">VLOOKUP(Table3[[#This Row],[Name]],+Table1[[Name]:[END]],AF$1,FALSE)</f>
        <v>1/2</v>
      </c>
      <c r="AG17" s="12" cm="1">
        <f t="array" ref="AG17">VLOOKUP(Table3[[#This Row],[Name]],+Table1[[Name]:[END]],AG$1,FALSE)</f>
        <v>1</v>
      </c>
      <c r="AH17" s="12" t="str" cm="1">
        <f t="array" ref="AH17">VLOOKUP(Table3[[#This Row],[Name]],+Table1[[Name]:[END]],AH$1,FALSE)</f>
        <v>1/4</v>
      </c>
      <c r="AI17" s="12" t="str" cm="1">
        <f t="array" ref="AI17">VLOOKUP(Table3[[#This Row],[Name]],+Table1[[Name]:[END]],AI$1,FALSE)</f>
        <v>1/2</v>
      </c>
      <c r="AJ17" s="12" cm="1">
        <f t="array" ref="AJ17">VLOOKUP(Table3[[#This Row],[Name]],+Table1[[Name]:[END]],AJ$1,FALSE)</f>
        <v>2</v>
      </c>
      <c r="AK17" s="12" cm="1">
        <f t="array" ref="AK17">VLOOKUP(Table3[[#This Row],[Name]],+Table1[[Name]:[END]],AK$1,FALSE)</f>
        <v>2</v>
      </c>
      <c r="AL17" s="12" cm="1">
        <f t="array" ref="AL17">VLOOKUP(Table3[[#This Row],[Name]],+Table1[[Name]:[END]],AL$1,FALSE)</f>
        <v>1</v>
      </c>
      <c r="AM17" s="12" cm="1">
        <f t="array" ref="AM17">VLOOKUP(Table3[[#This Row],[Name]],+Table1[[Name]:[END]],AM$1,FALSE)</f>
        <v>1</v>
      </c>
      <c r="AN17" s="12" cm="1">
        <f t="array" ref="AN17">VLOOKUP(Table3[[#This Row],[Name]],+Table1[[Name]:[END]],AN$1,FALSE)</f>
        <v>1</v>
      </c>
      <c r="AO17" s="12" cm="1">
        <f t="array" ref="AO17">VLOOKUP(Table3[[#This Row],[Name]],+Table1[[Name]:[END]],AO$1,FALSE)</f>
        <v>2</v>
      </c>
      <c r="AP17" s="12" t="str" cm="1">
        <f t="array" ref="AP17">VLOOKUP(Table3[[#This Row],[Name]],+Table1[[Name]:[END]],AP$1,FALSE)</f>
        <v>1-3</v>
      </c>
      <c r="AQ17" s="12" t="str" cm="1">
        <f t="array" ref="AQ17">VLOOKUP(Table3[[#This Row],[Name]],+Table1[[Name]:[END]],AQ$1,FALSE)</f>
        <v>4-6</v>
      </c>
      <c r="AR17" s="12" t="str" cm="1">
        <f t="array" ref="AR17">VLOOKUP(Table3[[#This Row],[Name]],+Table1[[Name]:[END]],AR$1,FALSE)</f>
        <v/>
      </c>
      <c r="AS17" s="12" t="str" cm="1">
        <f t="array" ref="AS17">IF(VLOOKUP(Table3[[#This Row],[Name]],+Table1[[Name]:[END]],AS$1,FALSE)=0,"",VLOOKUP(Table3[[#This Row],[Name]],+Table1[[Name]:[END]],AS$1,FALSE))</f>
        <v/>
      </c>
      <c r="AT17" s="12" t="str" cm="1">
        <f t="array" ref="AT17">VLOOKUP(Table3[[#This Row],[Name]],+Table1[[Name]:[END]],AT$1,FALSE)</f>
        <v>#015</v>
      </c>
      <c r="AU17" s="12" cm="1">
        <f t="array" ref="AU17">VLOOKUP(Table3[[#This Row],[Name]],+Table1[[Name]:[END]],AU$1,FALSE)</f>
        <v>15</v>
      </c>
      <c r="AV17" s="12" t="str" cm="1">
        <f t="array" ref="AV17">VLOOKUP(Table3[[#This Row],[Name]],+Table1[[Name]:[END]],AV$1,FALSE)</f>
        <v>Insecte Poison</v>
      </c>
      <c r="AW17" s="12" cm="1">
        <f t="array" ref="AW17">VLOOKUP(Table3[[#This Row],[Name]],+Table1[[Name]:[END]],AW$1,FALSE)</f>
        <v>2</v>
      </c>
    </row>
    <row r="18" spans="1:49" x14ac:dyDescent="0.2">
      <c r="A18" s="18" t="s">
        <v>1148</v>
      </c>
      <c r="B18" s="12" t="str" cm="1">
        <f t="array" ref="B18">VLOOKUP(Table3[[#This Row],[Name]],+Table1[[Name]:[END]],B$1,FALSE)</f>
        <v>Normal</v>
      </c>
      <c r="C18" s="12" t="str" cm="1">
        <f t="array" ref="C18">VLOOKUP(Table3[[#This Row],[Name]],+Table1[[Name]:[END]],C$1,FALSE)</f>
        <v>Vol</v>
      </c>
      <c r="D18" s="12" cm="1">
        <f t="array" ref="D18">VLOOKUP(Table3[[#This Row],[Name]],+Table1[[Name]:[END]],D$1,FALSE)</f>
        <v>20</v>
      </c>
      <c r="E18" s="12" cm="1">
        <f t="array" ref="E18">VLOOKUP(Table3[[#This Row],[Name]],+Table1[[Name]:[END]],E$1,FALSE)</f>
        <v>14</v>
      </c>
      <c r="F18" s="12" cm="1">
        <f t="array" ref="F18">VLOOKUP(Table3[[#This Row],[Name]],+Table1[[Name]:[END]],F$1,FALSE)</f>
        <v>4</v>
      </c>
      <c r="G18" s="12" cm="1">
        <f t="array" ref="G18">VLOOKUP(Table3[[#This Row],[Name]],+Table1[[Name]:[END]],G$1,FALSE)</f>
        <v>4</v>
      </c>
      <c r="H18" s="12" cm="1">
        <f t="array" ref="H18">VLOOKUP(Table3[[#This Row],[Name]],+Table1[[Name]:[END]],H$1,FALSE)</f>
        <v>3</v>
      </c>
      <c r="I18" s="12" cm="1">
        <f t="array" ref="I18">VLOOKUP(Table3[[#This Row],[Name]],+Table1[[Name]:[END]],I$1,FALSE)</f>
        <v>3</v>
      </c>
      <c r="J18" s="12" cm="1">
        <f t="array" ref="J18">VLOOKUP(Table3[[#This Row],[Name]],+Table1[[Name]:[END]],J$1,FALSE)</f>
        <v>5</v>
      </c>
      <c r="K18" s="12" t="str" cm="1">
        <f t="array" ref="K18">VLOOKUP(Table3[[#This Row],[Name]],+Table1[[Name]:[END]],K$1,FALSE)</f>
        <v>Charge</v>
      </c>
      <c r="L18" s="12" t="str" cm="1">
        <f t="array" ref="L18">VLOOKUP(Table3[[#This Row],[Name]],+Table1[[Name]:[END]],L$1,FALSE)</f>
        <v>Normal</v>
      </c>
      <c r="M18" s="12" t="str" cm="1">
        <f t="array" ref="M18">VLOOKUP(Table3[[#This Row],[Name]],+Table1[[Name]:[END]],M$1,FALSE)</f>
        <v>Physique</v>
      </c>
      <c r="N18" s="12" cm="1">
        <f t="array" ref="N18">VLOOKUP(Table3[[#This Row],[Name]],+Table1[[Name]:[END]],N$1,FALSE)</f>
        <v>4</v>
      </c>
      <c r="O18" s="12" cm="1">
        <f t="array" ref="O18">VLOOKUP(Table3[[#This Row],[Name]],+Table1[[Name]:[END]],O$1,FALSE)</f>
        <v>6</v>
      </c>
      <c r="P18" s="12" t="str" cm="1">
        <f t="array" ref="P18">VLOOKUP(Table3[[#This Row],[Name]],+Table1[[Name]:[END]],P$1,FALSE)</f>
        <v>Le lanceur charge l'ennemi et le percute de tout son poids.</v>
      </c>
      <c r="Q18" s="12" t="str" cm="1">
        <f t="array" ref="Q18">VLOOKUP(Table3[[#This Row],[Name]],+Table1[[Name]:[END]],Q$1,FALSE)</f>
        <v>Jet de Sable</v>
      </c>
      <c r="R18" s="12" t="str" cm="1">
        <f t="array" ref="R18">VLOOKUP(Table3[[#This Row],[Name]],+Table1[[Name]:[END]],R$1,FALSE)</f>
        <v>Sol</v>
      </c>
      <c r="S18" s="12" t="str" cm="1">
        <f t="array" ref="S18">VLOOKUP(Table3[[#This Row],[Name]],+Table1[[Name]:[END]],S$1,FALSE)</f>
        <v>Statut</v>
      </c>
      <c r="T18" s="12" cm="1">
        <f t="array" ref="T18">VLOOKUP(Table3[[#This Row],[Name]],+Table1[[Name]:[END]],T$1,FALSE)</f>
        <v>0</v>
      </c>
      <c r="U18" s="12" cm="1">
        <f t="array" ref="U18">VLOOKUP(Table3[[#This Row],[Name]],+Table1[[Name]:[END]],U$1,FALSE)</f>
        <v>6</v>
      </c>
      <c r="V18" s="12" t="str" cm="1">
        <f t="array" ref="V18">VLOOKUP(Table3[[#This Row],[Name]],+Table1[[Name]:[END]],V$1,FALSE)</f>
        <v>Lance du sable au visage de l'ennemi pour baisser sa Précision de 1.</v>
      </c>
      <c r="W18" s="12" t="str" cm="1">
        <f t="array" ref="W18">VLOOKUP(Table3[[#This Row],[Name]],+Table1[[Name]:[END]],W$1,FALSE)</f>
        <v>Roucool-RFVF.png</v>
      </c>
      <c r="X18" s="12" cm="1">
        <f t="array" ref="X18">VLOOKUP(Table3[[#This Row],[Name]],+Table1[[Name]:[END]],X$1,FALSE)</f>
        <v>1</v>
      </c>
      <c r="Y18" s="12" cm="1">
        <f t="array" ref="Y18">VLOOKUP(Table3[[#This Row],[Name]],+Table1[[Name]:[END]],Y$1,FALSE)</f>
        <v>1</v>
      </c>
      <c r="Z18" s="12" cm="1">
        <f t="array" ref="Z18">VLOOKUP(Table3[[#This Row],[Name]],+Table1[[Name]:[END]],Z$1,FALSE)</f>
        <v>1</v>
      </c>
      <c r="AA18" s="12" cm="1">
        <f t="array" ref="AA18">VLOOKUP(Table3[[#This Row],[Name]],+Table1[[Name]:[END]],AA$1,FALSE)</f>
        <v>1</v>
      </c>
      <c r="AB18" s="12" cm="1">
        <f t="array" ref="AB18">VLOOKUP(Table3[[#This Row],[Name]],+Table1[[Name]:[END]],AB$1,FALSE)</f>
        <v>2</v>
      </c>
      <c r="AC18" s="12" cm="1">
        <f t="array" ref="AC18">VLOOKUP(Table3[[#This Row],[Name]],+Table1[[Name]:[END]],AC$1,FALSE)</f>
        <v>1</v>
      </c>
      <c r="AD18" s="12" cm="1">
        <f t="array" ref="AD18">VLOOKUP(Table3[[#This Row],[Name]],+Table1[[Name]:[END]],AD$1,FALSE)</f>
        <v>1</v>
      </c>
      <c r="AE18" s="12" cm="1">
        <f t="array" ref="AE18">VLOOKUP(Table3[[#This Row],[Name]],+Table1[[Name]:[END]],AE$1,FALSE)</f>
        <v>2</v>
      </c>
      <c r="AF18" s="12" t="str" cm="1">
        <f t="array" ref="AF18">VLOOKUP(Table3[[#This Row],[Name]],+Table1[[Name]:[END]],AF$1,FALSE)</f>
        <v>1/2</v>
      </c>
      <c r="AG18" s="12" cm="1">
        <f t="array" ref="AG18">VLOOKUP(Table3[[#This Row],[Name]],+Table1[[Name]:[END]],AG$1,FALSE)</f>
        <v>1</v>
      </c>
      <c r="AH18" s="12" t="str" cm="1">
        <f t="array" ref="AH18">VLOOKUP(Table3[[#This Row],[Name]],+Table1[[Name]:[END]],AH$1,FALSE)</f>
        <v>1/2</v>
      </c>
      <c r="AI18" s="12" cm="1">
        <f t="array" ref="AI18">VLOOKUP(Table3[[#This Row],[Name]],+Table1[[Name]:[END]],AI$1,FALSE)</f>
        <v>1</v>
      </c>
      <c r="AJ18" s="12" cm="1">
        <f t="array" ref="AJ18">VLOOKUP(Table3[[#This Row],[Name]],+Table1[[Name]:[END]],AJ$1,FALSE)</f>
        <v>1</v>
      </c>
      <c r="AK18" s="12" cm="1">
        <f t="array" ref="AK18">VLOOKUP(Table3[[#This Row],[Name]],+Table1[[Name]:[END]],AK$1,FALSE)</f>
        <v>2</v>
      </c>
      <c r="AL18" s="12" cm="1">
        <f t="array" ref="AL18">VLOOKUP(Table3[[#This Row],[Name]],+Table1[[Name]:[END]],AL$1,FALSE)</f>
        <v>0</v>
      </c>
      <c r="AM18" s="12" cm="1">
        <f t="array" ref="AM18">VLOOKUP(Table3[[#This Row],[Name]],+Table1[[Name]:[END]],AM$1,FALSE)</f>
        <v>0</v>
      </c>
      <c r="AN18" s="12" cm="1">
        <f t="array" ref="AN18">VLOOKUP(Table3[[#This Row],[Name]],+Table1[[Name]:[END]],AN$1,FALSE)</f>
        <v>1</v>
      </c>
      <c r="AO18" s="12" cm="1">
        <f t="array" ref="AO18">VLOOKUP(Table3[[#This Row],[Name]],+Table1[[Name]:[END]],AO$1,FALSE)</f>
        <v>1</v>
      </c>
      <c r="AP18" s="12" t="str" cm="1">
        <f t="array" ref="AP18">VLOOKUP(Table3[[#This Row],[Name]],+Table1[[Name]:[END]],AP$1,FALSE)</f>
        <v>1-3</v>
      </c>
      <c r="AQ18" s="12" t="str" cm="1">
        <f t="array" ref="AQ18">VLOOKUP(Table3[[#This Row],[Name]],+Table1[[Name]:[END]],AQ$1,FALSE)</f>
        <v>4-6</v>
      </c>
      <c r="AR18" s="12" t="str" cm="1">
        <f t="array" ref="AR18">VLOOKUP(Table3[[#This Row],[Name]],+Table1[[Name]:[END]],AR$1,FALSE)</f>
        <v>Evolue avec 2 super bonbons en</v>
      </c>
      <c r="AS18" s="12" t="str" cm="1">
        <f t="array" ref="AS18">IF(VLOOKUP(Table3[[#This Row],[Name]],+Table1[[Name]:[END]],AS$1,FALSE)=0,"",VLOOKUP(Table3[[#This Row],[Name]],+Table1[[Name]:[END]],AS$1,FALSE))</f>
        <v>Roucoups</v>
      </c>
      <c r="AT18" s="12" t="str" cm="1">
        <f t="array" ref="AT18">VLOOKUP(Table3[[#This Row],[Name]],+Table1[[Name]:[END]],AT$1,FALSE)</f>
        <v>#016</v>
      </c>
      <c r="AU18" s="12" cm="1">
        <f t="array" ref="AU18">VLOOKUP(Table3[[#This Row],[Name]],+Table1[[Name]:[END]],AU$1,FALSE)</f>
        <v>16</v>
      </c>
      <c r="AV18" s="12" t="str" cm="1">
        <f t="array" ref="AV18">VLOOKUP(Table3[[#This Row],[Name]],+Table1[[Name]:[END]],AV$1,FALSE)</f>
        <v>Normal Vol</v>
      </c>
      <c r="AW18" s="12" cm="1">
        <f t="array" ref="AW18">VLOOKUP(Table3[[#This Row],[Name]],+Table1[[Name]:[END]],AW$1,FALSE)</f>
        <v>0</v>
      </c>
    </row>
    <row r="19" spans="1:49" x14ac:dyDescent="0.2">
      <c r="A19" s="18" t="s">
        <v>1150</v>
      </c>
      <c r="B19" s="12" t="str" cm="1">
        <f t="array" ref="B19">VLOOKUP(Table3[[#This Row],[Name]],+Table1[[Name]:[END]],B$1,FALSE)</f>
        <v>Normal</v>
      </c>
      <c r="C19" s="12" t="str" cm="1">
        <f t="array" ref="C19">VLOOKUP(Table3[[#This Row],[Name]],+Table1[[Name]:[END]],C$1,FALSE)</f>
        <v>Vol</v>
      </c>
      <c r="D19" s="12" cm="1">
        <f t="array" ref="D19">VLOOKUP(Table3[[#This Row],[Name]],+Table1[[Name]:[END]],D$1,FALSE)</f>
        <v>31</v>
      </c>
      <c r="E19" s="12" cm="1">
        <f t="array" ref="E19">VLOOKUP(Table3[[#This Row],[Name]],+Table1[[Name]:[END]],E$1,FALSE)</f>
        <v>17</v>
      </c>
      <c r="F19" s="12" cm="1">
        <f t="array" ref="F19">VLOOKUP(Table3[[#This Row],[Name]],+Table1[[Name]:[END]],F$1,FALSE)</f>
        <v>6</v>
      </c>
      <c r="G19" s="12" cm="1">
        <f t="array" ref="G19">VLOOKUP(Table3[[#This Row],[Name]],+Table1[[Name]:[END]],G$1,FALSE)</f>
        <v>5</v>
      </c>
      <c r="H19" s="12" cm="1">
        <f t="array" ref="H19">VLOOKUP(Table3[[#This Row],[Name]],+Table1[[Name]:[END]],H$1,FALSE)</f>
        <v>5</v>
      </c>
      <c r="I19" s="12" cm="1">
        <f t="array" ref="I19">VLOOKUP(Table3[[#This Row],[Name]],+Table1[[Name]:[END]],I$1,FALSE)</f>
        <v>5</v>
      </c>
      <c r="J19" s="12" cm="1">
        <f t="array" ref="J19">VLOOKUP(Table3[[#This Row],[Name]],+Table1[[Name]:[END]],J$1,FALSE)</f>
        <v>2</v>
      </c>
      <c r="K19" s="12" t="str" cm="1">
        <f t="array" ref="K19">VLOOKUP(Table3[[#This Row],[Name]],+Table1[[Name]:[END]],K$1,FALSE)</f>
        <v>Tornade</v>
      </c>
      <c r="L19" s="12" t="str" cm="1">
        <f t="array" ref="L19">VLOOKUP(Table3[[#This Row],[Name]],+Table1[[Name]:[END]],L$1,FALSE)</f>
        <v>Vol</v>
      </c>
      <c r="M19" s="12" t="str" cm="1">
        <f t="array" ref="M19">VLOOKUP(Table3[[#This Row],[Name]],+Table1[[Name]:[END]],M$1,FALSE)</f>
        <v>Special</v>
      </c>
      <c r="N19" s="12" cm="1">
        <f t="array" ref="N19">VLOOKUP(Table3[[#This Row],[Name]],+Table1[[Name]:[END]],N$1,FALSE)</f>
        <v>4</v>
      </c>
      <c r="O19" s="12" cm="1">
        <f t="array" ref="O19">VLOOKUP(Table3[[#This Row],[Name]],+Table1[[Name]:[END]],O$1,FALSE)</f>
        <v>6</v>
      </c>
      <c r="P19" s="12" t="str" cm="1">
        <f t="array" ref="P19">VLOOKUP(Table3[[#This Row],[Name]],+Table1[[Name]:[END]],P$1,FALSE)</f>
        <v>Le lanceur bat des ailes pour générer une bourrasque qui blesse l'ennemi.</v>
      </c>
      <c r="Q19" s="12" t="str" cm="1">
        <f t="array" ref="Q19">VLOOKUP(Table3[[#This Row],[Name]],+Table1[[Name]:[END]],Q$1,FALSE)</f>
        <v>Jet de Sable</v>
      </c>
      <c r="R19" s="12" t="str" cm="1">
        <f t="array" ref="R19">VLOOKUP(Table3[[#This Row],[Name]],+Table1[[Name]:[END]],R$1,FALSE)</f>
        <v>Sol</v>
      </c>
      <c r="S19" s="12" t="str" cm="1">
        <f t="array" ref="S19">VLOOKUP(Table3[[#This Row],[Name]],+Table1[[Name]:[END]],S$1,FALSE)</f>
        <v>Statut</v>
      </c>
      <c r="T19" s="12" cm="1">
        <f t="array" ref="T19">VLOOKUP(Table3[[#This Row],[Name]],+Table1[[Name]:[END]],T$1,FALSE)</f>
        <v>0</v>
      </c>
      <c r="U19" s="12" cm="1">
        <f t="array" ref="U19">VLOOKUP(Table3[[#This Row],[Name]],+Table1[[Name]:[END]],U$1,FALSE)</f>
        <v>6</v>
      </c>
      <c r="V19" s="12" t="str" cm="1">
        <f t="array" ref="V19">VLOOKUP(Table3[[#This Row],[Name]],+Table1[[Name]:[END]],V$1,FALSE)</f>
        <v>Lance du sable au visage de l'ennemi pour baisser sa Précision de 1.</v>
      </c>
      <c r="W19" s="12" t="str" cm="1">
        <f t="array" ref="W19">VLOOKUP(Table3[[#This Row],[Name]],+Table1[[Name]:[END]],W$1,FALSE)</f>
        <v>Roucoups-RFVF.png</v>
      </c>
      <c r="X19" s="12" cm="1">
        <f t="array" ref="X19">VLOOKUP(Table3[[#This Row],[Name]],+Table1[[Name]:[END]],X$1,FALSE)</f>
        <v>1</v>
      </c>
      <c r="Y19" s="12" cm="1">
        <f t="array" ref="Y19">VLOOKUP(Table3[[#This Row],[Name]],+Table1[[Name]:[END]],Y$1,FALSE)</f>
        <v>1</v>
      </c>
      <c r="Z19" s="12" cm="1">
        <f t="array" ref="Z19">VLOOKUP(Table3[[#This Row],[Name]],+Table1[[Name]:[END]],Z$1,FALSE)</f>
        <v>1</v>
      </c>
      <c r="AA19" s="12" cm="1">
        <f t="array" ref="AA19">VLOOKUP(Table3[[#This Row],[Name]],+Table1[[Name]:[END]],AA$1,FALSE)</f>
        <v>1</v>
      </c>
      <c r="AB19" s="12" cm="1">
        <f t="array" ref="AB19">VLOOKUP(Table3[[#This Row],[Name]],+Table1[[Name]:[END]],AB$1,FALSE)</f>
        <v>2</v>
      </c>
      <c r="AC19" s="12" cm="1">
        <f t="array" ref="AC19">VLOOKUP(Table3[[#This Row],[Name]],+Table1[[Name]:[END]],AC$1,FALSE)</f>
        <v>1</v>
      </c>
      <c r="AD19" s="12" cm="1">
        <f t="array" ref="AD19">VLOOKUP(Table3[[#This Row],[Name]],+Table1[[Name]:[END]],AD$1,FALSE)</f>
        <v>1</v>
      </c>
      <c r="AE19" s="12" cm="1">
        <f t="array" ref="AE19">VLOOKUP(Table3[[#This Row],[Name]],+Table1[[Name]:[END]],AE$1,FALSE)</f>
        <v>2</v>
      </c>
      <c r="AF19" s="12" t="str" cm="1">
        <f t="array" ref="AF19">VLOOKUP(Table3[[#This Row],[Name]],+Table1[[Name]:[END]],AF$1,FALSE)</f>
        <v>1/2</v>
      </c>
      <c r="AG19" s="12" cm="1">
        <f t="array" ref="AG19">VLOOKUP(Table3[[#This Row],[Name]],+Table1[[Name]:[END]],AG$1,FALSE)</f>
        <v>1</v>
      </c>
      <c r="AH19" s="12" t="str" cm="1">
        <f t="array" ref="AH19">VLOOKUP(Table3[[#This Row],[Name]],+Table1[[Name]:[END]],AH$1,FALSE)</f>
        <v>1/2</v>
      </c>
      <c r="AI19" s="12" cm="1">
        <f t="array" ref="AI19">VLOOKUP(Table3[[#This Row],[Name]],+Table1[[Name]:[END]],AI$1,FALSE)</f>
        <v>1</v>
      </c>
      <c r="AJ19" s="12" cm="1">
        <f t="array" ref="AJ19">VLOOKUP(Table3[[#This Row],[Name]],+Table1[[Name]:[END]],AJ$1,FALSE)</f>
        <v>1</v>
      </c>
      <c r="AK19" s="12" cm="1">
        <f t="array" ref="AK19">VLOOKUP(Table3[[#This Row],[Name]],+Table1[[Name]:[END]],AK$1,FALSE)</f>
        <v>2</v>
      </c>
      <c r="AL19" s="12" cm="1">
        <f t="array" ref="AL19">VLOOKUP(Table3[[#This Row],[Name]],+Table1[[Name]:[END]],AL$1,FALSE)</f>
        <v>0</v>
      </c>
      <c r="AM19" s="12" cm="1">
        <f t="array" ref="AM19">VLOOKUP(Table3[[#This Row],[Name]],+Table1[[Name]:[END]],AM$1,FALSE)</f>
        <v>0</v>
      </c>
      <c r="AN19" s="12" cm="1">
        <f t="array" ref="AN19">VLOOKUP(Table3[[#This Row],[Name]],+Table1[[Name]:[END]],AN$1,FALSE)</f>
        <v>1</v>
      </c>
      <c r="AO19" s="12" cm="1">
        <f t="array" ref="AO19">VLOOKUP(Table3[[#This Row],[Name]],+Table1[[Name]:[END]],AO$1,FALSE)</f>
        <v>1</v>
      </c>
      <c r="AP19" s="12" t="str" cm="1">
        <f t="array" ref="AP19">VLOOKUP(Table3[[#This Row],[Name]],+Table1[[Name]:[END]],AP$1,FALSE)</f>
        <v>1-3</v>
      </c>
      <c r="AQ19" s="12" t="str" cm="1">
        <f t="array" ref="AQ19">VLOOKUP(Table3[[#This Row],[Name]],+Table1[[Name]:[END]],AQ$1,FALSE)</f>
        <v>4-6</v>
      </c>
      <c r="AR19" s="12" t="str" cm="1">
        <f t="array" ref="AR19">VLOOKUP(Table3[[#This Row],[Name]],+Table1[[Name]:[END]],AR$1,FALSE)</f>
        <v>Evolue avec 2 super bonbons en</v>
      </c>
      <c r="AS19" s="12" t="str" cm="1">
        <f t="array" ref="AS19">IF(VLOOKUP(Table3[[#This Row],[Name]],+Table1[[Name]:[END]],AS$1,FALSE)=0,"",VLOOKUP(Table3[[#This Row],[Name]],+Table1[[Name]:[END]],AS$1,FALSE))</f>
        <v>Roucarnage</v>
      </c>
      <c r="AT19" s="12" t="str" cm="1">
        <f t="array" ref="AT19">VLOOKUP(Table3[[#This Row],[Name]],+Table1[[Name]:[END]],AT$1,FALSE)</f>
        <v>#017</v>
      </c>
      <c r="AU19" s="12" cm="1">
        <f t="array" ref="AU19">VLOOKUP(Table3[[#This Row],[Name]],+Table1[[Name]:[END]],AU$1,FALSE)</f>
        <v>17</v>
      </c>
      <c r="AV19" s="12" t="str" cm="1">
        <f t="array" ref="AV19">VLOOKUP(Table3[[#This Row],[Name]],+Table1[[Name]:[END]],AV$1,FALSE)</f>
        <v>Normal Vol</v>
      </c>
      <c r="AW19" s="12" cm="1">
        <f t="array" ref="AW19">VLOOKUP(Table3[[#This Row],[Name]],+Table1[[Name]:[END]],AW$1,FALSE)</f>
        <v>1</v>
      </c>
    </row>
    <row r="20" spans="1:49" x14ac:dyDescent="0.2">
      <c r="A20" s="18" t="s">
        <v>1152</v>
      </c>
      <c r="B20" s="12" t="str" cm="1">
        <f t="array" ref="B20">VLOOKUP(Table3[[#This Row],[Name]],+Table1[[Name]:[END]],B$1,FALSE)</f>
        <v>Normal</v>
      </c>
      <c r="C20" s="12" t="str" cm="1">
        <f t="array" ref="C20">VLOOKUP(Table3[[#This Row],[Name]],+Table1[[Name]:[END]],C$1,FALSE)</f>
        <v>Vol</v>
      </c>
      <c r="D20" s="12" cm="1">
        <f t="array" ref="D20">VLOOKUP(Table3[[#This Row],[Name]],+Table1[[Name]:[END]],D$1,FALSE)</f>
        <v>41</v>
      </c>
      <c r="E20" s="12" cm="1">
        <f t="array" ref="E20">VLOOKUP(Table3[[#This Row],[Name]],+Table1[[Name]:[END]],E$1,FALSE)</f>
        <v>22</v>
      </c>
      <c r="F20" s="12" cm="1">
        <f t="array" ref="F20">VLOOKUP(Table3[[#This Row],[Name]],+Table1[[Name]:[END]],F$1,FALSE)</f>
        <v>8</v>
      </c>
      <c r="G20" s="12" cm="1">
        <f t="array" ref="G20">VLOOKUP(Table3[[#This Row],[Name]],+Table1[[Name]:[END]],G$1,FALSE)</f>
        <v>7</v>
      </c>
      <c r="H20" s="12" cm="1">
        <f t="array" ref="H20">VLOOKUP(Table3[[#This Row],[Name]],+Table1[[Name]:[END]],H$1,FALSE)</f>
        <v>7</v>
      </c>
      <c r="I20" s="12" cm="1">
        <f t="array" ref="I20">VLOOKUP(Table3[[#This Row],[Name]],+Table1[[Name]:[END]],I$1,FALSE)</f>
        <v>7</v>
      </c>
      <c r="J20" s="12" cm="1">
        <f t="array" ref="J20">VLOOKUP(Table3[[#This Row],[Name]],+Table1[[Name]:[END]],J$1,FALSE)</f>
        <v>0</v>
      </c>
      <c r="K20" s="12" t="str" cm="1">
        <f t="array" ref="K20">VLOOKUP(Table3[[#This Row],[Name]],+Table1[[Name]:[END]],K$1,FALSE)</f>
        <v>Vent Violent</v>
      </c>
      <c r="L20" s="12" t="str" cm="1">
        <f t="array" ref="L20">VLOOKUP(Table3[[#This Row],[Name]],+Table1[[Name]:[END]],L$1,FALSE)</f>
        <v>Vol</v>
      </c>
      <c r="M20" s="12" t="str" cm="1">
        <f t="array" ref="M20">VLOOKUP(Table3[[#This Row],[Name]],+Table1[[Name]:[END]],M$1,FALSE)</f>
        <v>Special</v>
      </c>
      <c r="N20" s="12" cm="1">
        <f t="array" ref="N20">VLOOKUP(Table3[[#This Row],[Name]],+Table1[[Name]:[END]],N$1,FALSE)</f>
        <v>11</v>
      </c>
      <c r="O20" s="12" cm="1">
        <f t="array" ref="O20">VLOOKUP(Table3[[#This Row],[Name]],+Table1[[Name]:[END]],O$1,FALSE)</f>
        <v>2</v>
      </c>
      <c r="P20" s="12" t="str" cm="1">
        <f t="array" ref="P20">VLOOKUP(Table3[[#This Row],[Name]],+Table1[[Name]:[END]],P$1,FALSE)</f>
        <v>Lance une Tempête qui s'abat sur l'ennemi et le rend confus avec une Precision de 1 pendant 3 tours. La confusion est active avec une Precision de 2 et pokemon s'attaque lui-meme.</v>
      </c>
      <c r="Q20" s="12" t="str" cm="1">
        <f t="array" ref="Q20">VLOOKUP(Table3[[#This Row],[Name]],+Table1[[Name]:[END]],Q$1,FALSE)</f>
        <v>Jet de Sable</v>
      </c>
      <c r="R20" s="12" t="str" cm="1">
        <f t="array" ref="R20">VLOOKUP(Table3[[#This Row],[Name]],+Table1[[Name]:[END]],R$1,FALSE)</f>
        <v>Sol</v>
      </c>
      <c r="S20" s="12" t="str" cm="1">
        <f t="array" ref="S20">VLOOKUP(Table3[[#This Row],[Name]],+Table1[[Name]:[END]],S$1,FALSE)</f>
        <v>Statut</v>
      </c>
      <c r="T20" s="12" cm="1">
        <f t="array" ref="T20">VLOOKUP(Table3[[#This Row],[Name]],+Table1[[Name]:[END]],T$1,FALSE)</f>
        <v>0</v>
      </c>
      <c r="U20" s="12" cm="1">
        <f t="array" ref="U20">VLOOKUP(Table3[[#This Row],[Name]],+Table1[[Name]:[END]],U$1,FALSE)</f>
        <v>6</v>
      </c>
      <c r="V20" s="12" t="str" cm="1">
        <f t="array" ref="V20">VLOOKUP(Table3[[#This Row],[Name]],+Table1[[Name]:[END]],V$1,FALSE)</f>
        <v>Lance du sable au visage de l'ennemi pour baisser sa Précision de 1.</v>
      </c>
      <c r="W20" s="12" t="str" cm="1">
        <f t="array" ref="W20">VLOOKUP(Table3[[#This Row],[Name]],+Table1[[Name]:[END]],W$1,FALSE)</f>
        <v>Roucarnage-RFVF.png</v>
      </c>
      <c r="X20" s="12" cm="1">
        <f t="array" ref="X20">VLOOKUP(Table3[[#This Row],[Name]],+Table1[[Name]:[END]],X$1,FALSE)</f>
        <v>1</v>
      </c>
      <c r="Y20" s="12" cm="1">
        <f t="array" ref="Y20">VLOOKUP(Table3[[#This Row],[Name]],+Table1[[Name]:[END]],Y$1,FALSE)</f>
        <v>1</v>
      </c>
      <c r="Z20" s="12" cm="1">
        <f t="array" ref="Z20">VLOOKUP(Table3[[#This Row],[Name]],+Table1[[Name]:[END]],Z$1,FALSE)</f>
        <v>1</v>
      </c>
      <c r="AA20" s="12" cm="1">
        <f t="array" ref="AA20">VLOOKUP(Table3[[#This Row],[Name]],+Table1[[Name]:[END]],AA$1,FALSE)</f>
        <v>1</v>
      </c>
      <c r="AB20" s="12" cm="1">
        <f t="array" ref="AB20">VLOOKUP(Table3[[#This Row],[Name]],+Table1[[Name]:[END]],AB$1,FALSE)</f>
        <v>2</v>
      </c>
      <c r="AC20" s="12" cm="1">
        <f t="array" ref="AC20">VLOOKUP(Table3[[#This Row],[Name]],+Table1[[Name]:[END]],AC$1,FALSE)</f>
        <v>1</v>
      </c>
      <c r="AD20" s="12" cm="1">
        <f t="array" ref="AD20">VLOOKUP(Table3[[#This Row],[Name]],+Table1[[Name]:[END]],AD$1,FALSE)</f>
        <v>1</v>
      </c>
      <c r="AE20" s="12" cm="1">
        <f t="array" ref="AE20">VLOOKUP(Table3[[#This Row],[Name]],+Table1[[Name]:[END]],AE$1,FALSE)</f>
        <v>2</v>
      </c>
      <c r="AF20" s="12" t="str" cm="1">
        <f t="array" ref="AF20">VLOOKUP(Table3[[#This Row],[Name]],+Table1[[Name]:[END]],AF$1,FALSE)</f>
        <v>1/2</v>
      </c>
      <c r="AG20" s="12" cm="1">
        <f t="array" ref="AG20">VLOOKUP(Table3[[#This Row],[Name]],+Table1[[Name]:[END]],AG$1,FALSE)</f>
        <v>1</v>
      </c>
      <c r="AH20" s="12" t="str" cm="1">
        <f t="array" ref="AH20">VLOOKUP(Table3[[#This Row],[Name]],+Table1[[Name]:[END]],AH$1,FALSE)</f>
        <v>1/2</v>
      </c>
      <c r="AI20" s="12" cm="1">
        <f t="array" ref="AI20">VLOOKUP(Table3[[#This Row],[Name]],+Table1[[Name]:[END]],AI$1,FALSE)</f>
        <v>1</v>
      </c>
      <c r="AJ20" s="12" cm="1">
        <f t="array" ref="AJ20">VLOOKUP(Table3[[#This Row],[Name]],+Table1[[Name]:[END]],AJ$1,FALSE)</f>
        <v>1</v>
      </c>
      <c r="AK20" s="12" cm="1">
        <f t="array" ref="AK20">VLOOKUP(Table3[[#This Row],[Name]],+Table1[[Name]:[END]],AK$1,FALSE)</f>
        <v>2</v>
      </c>
      <c r="AL20" s="12" cm="1">
        <f t="array" ref="AL20">VLOOKUP(Table3[[#This Row],[Name]],+Table1[[Name]:[END]],AL$1,FALSE)</f>
        <v>0</v>
      </c>
      <c r="AM20" s="12" cm="1">
        <f t="array" ref="AM20">VLOOKUP(Table3[[#This Row],[Name]],+Table1[[Name]:[END]],AM$1,FALSE)</f>
        <v>0</v>
      </c>
      <c r="AN20" s="12" cm="1">
        <f t="array" ref="AN20">VLOOKUP(Table3[[#This Row],[Name]],+Table1[[Name]:[END]],AN$1,FALSE)</f>
        <v>1</v>
      </c>
      <c r="AO20" s="12" cm="1">
        <f t="array" ref="AO20">VLOOKUP(Table3[[#This Row],[Name]],+Table1[[Name]:[END]],AO$1,FALSE)</f>
        <v>1</v>
      </c>
      <c r="AP20" s="12" t="str" cm="1">
        <f t="array" ref="AP20">VLOOKUP(Table3[[#This Row],[Name]],+Table1[[Name]:[END]],AP$1,FALSE)</f>
        <v>1-3</v>
      </c>
      <c r="AQ20" s="12" t="str" cm="1">
        <f t="array" ref="AQ20">VLOOKUP(Table3[[#This Row],[Name]],+Table1[[Name]:[END]],AQ$1,FALSE)</f>
        <v>4-6</v>
      </c>
      <c r="AR20" s="12" t="str" cm="1">
        <f t="array" ref="AR20">VLOOKUP(Table3[[#This Row],[Name]],+Table1[[Name]:[END]],AR$1,FALSE)</f>
        <v/>
      </c>
      <c r="AS20" s="12" t="str" cm="1">
        <f t="array" ref="AS20">IF(VLOOKUP(Table3[[#This Row],[Name]],+Table1[[Name]:[END]],AS$1,FALSE)=0,"",VLOOKUP(Table3[[#This Row],[Name]],+Table1[[Name]:[END]],AS$1,FALSE))</f>
        <v/>
      </c>
      <c r="AT20" s="12" t="str" cm="1">
        <f t="array" ref="AT20">VLOOKUP(Table3[[#This Row],[Name]],+Table1[[Name]:[END]],AT$1,FALSE)</f>
        <v>#018</v>
      </c>
      <c r="AU20" s="12" cm="1">
        <f t="array" ref="AU20">VLOOKUP(Table3[[#This Row],[Name]],+Table1[[Name]:[END]],AU$1,FALSE)</f>
        <v>18</v>
      </c>
      <c r="AV20" s="12" t="str" cm="1">
        <f t="array" ref="AV20">VLOOKUP(Table3[[#This Row],[Name]],+Table1[[Name]:[END]],AV$1,FALSE)</f>
        <v>Normal Vol</v>
      </c>
      <c r="AW20" s="12" cm="1">
        <f t="array" ref="AW20">VLOOKUP(Table3[[#This Row],[Name]],+Table1[[Name]:[END]],AW$1,FALSE)</f>
        <v>2</v>
      </c>
    </row>
    <row r="21" spans="1:49" x14ac:dyDescent="0.2">
      <c r="A21" s="18" t="s">
        <v>1154</v>
      </c>
      <c r="B21" s="12" t="str" cm="1">
        <f t="array" ref="B21">VLOOKUP(Table3[[#This Row],[Name]],+Table1[[Name]:[END]],B$1,FALSE)</f>
        <v>Normal</v>
      </c>
      <c r="C21" s="12" t="str" cm="1">
        <f t="array" ref="C21">VLOOKUP(Table3[[#This Row],[Name]],+Table1[[Name]:[END]],C$1,FALSE)</f>
        <v>Normal</v>
      </c>
      <c r="D21" s="12" cm="1">
        <f t="array" ref="D21">VLOOKUP(Table3[[#This Row],[Name]],+Table1[[Name]:[END]],D$1,FALSE)</f>
        <v>15</v>
      </c>
      <c r="E21" s="12" cm="1">
        <f t="array" ref="E21">VLOOKUP(Table3[[#This Row],[Name]],+Table1[[Name]:[END]],E$1,FALSE)</f>
        <v>18</v>
      </c>
      <c r="F21" s="12" cm="1">
        <f t="array" ref="F21">VLOOKUP(Table3[[#This Row],[Name]],+Table1[[Name]:[END]],F$1,FALSE)</f>
        <v>5</v>
      </c>
      <c r="G21" s="12" cm="1">
        <f t="array" ref="G21">VLOOKUP(Table3[[#This Row],[Name]],+Table1[[Name]:[END]],G$1,FALSE)</f>
        <v>3</v>
      </c>
      <c r="H21" s="12" cm="1">
        <f t="array" ref="H21">VLOOKUP(Table3[[#This Row],[Name]],+Table1[[Name]:[END]],H$1,FALSE)</f>
        <v>2</v>
      </c>
      <c r="I21" s="12" cm="1">
        <f t="array" ref="I21">VLOOKUP(Table3[[#This Row],[Name]],+Table1[[Name]:[END]],I$1,FALSE)</f>
        <v>3</v>
      </c>
      <c r="J21" s="12" cm="1">
        <f t="array" ref="J21">VLOOKUP(Table3[[#This Row],[Name]],+Table1[[Name]:[END]],J$1,FALSE)</f>
        <v>5</v>
      </c>
      <c r="K21" s="12" t="str" cm="1">
        <f t="array" ref="K21">VLOOKUP(Table3[[#This Row],[Name]],+Table1[[Name]:[END]],K$1,FALSE)</f>
        <v>Griffe</v>
      </c>
      <c r="L21" s="12" t="str" cm="1">
        <f t="array" ref="L21">VLOOKUP(Table3[[#This Row],[Name]],+Table1[[Name]:[END]],L$1,FALSE)</f>
        <v>Normal</v>
      </c>
      <c r="M21" s="12" t="str" cm="1">
        <f t="array" ref="M21">VLOOKUP(Table3[[#This Row],[Name]],+Table1[[Name]:[END]],M$1,FALSE)</f>
        <v>Physique</v>
      </c>
      <c r="N21" s="12" cm="1">
        <f t="array" ref="N21">VLOOKUP(Table3[[#This Row],[Name]],+Table1[[Name]:[END]],N$1,FALSE)</f>
        <v>4</v>
      </c>
      <c r="O21" s="12" cm="1">
        <f t="array" ref="O21">VLOOKUP(Table3[[#This Row],[Name]],+Table1[[Name]:[END]],O$1,FALSE)</f>
        <v>6</v>
      </c>
      <c r="P21" s="12" t="str" cm="1">
        <f t="array" ref="P21">VLOOKUP(Table3[[#This Row],[Name]],+Table1[[Name]:[END]],P$1,FALSE)</f>
        <v>Lacère l'ennemi avec des griffes acérées pour lui infliger des dégâts.</v>
      </c>
      <c r="Q21" s="12" t="str" cm="1">
        <f t="array" ref="Q21">VLOOKUP(Table3[[#This Row],[Name]],+Table1[[Name]:[END]],Q$1,FALSE)</f>
        <v>Mimi-Queue</v>
      </c>
      <c r="R21" s="12" t="str" cm="1">
        <f t="array" ref="R21">VLOOKUP(Table3[[#This Row],[Name]],+Table1[[Name]:[END]],R$1,FALSE)</f>
        <v>Normal</v>
      </c>
      <c r="S21" s="12" t="str" cm="1">
        <f t="array" ref="S21">VLOOKUP(Table3[[#This Row],[Name]],+Table1[[Name]:[END]],S$1,FALSE)</f>
        <v>Statut</v>
      </c>
      <c r="T21" s="12" cm="1">
        <f t="array" ref="T21">VLOOKUP(Table3[[#This Row],[Name]],+Table1[[Name]:[END]],T$1,FALSE)</f>
        <v>0</v>
      </c>
      <c r="U21" s="12" cm="1">
        <f t="array" ref="U21">VLOOKUP(Table3[[#This Row],[Name]],+Table1[[Name]:[END]],U$1,FALSE)</f>
        <v>6</v>
      </c>
      <c r="V21" s="12" t="str" cm="1">
        <f t="array" ref="V21">VLOOKUP(Table3[[#This Row],[Name]],+Table1[[Name]:[END]],V$1,FALSE)</f>
        <v>Le lanceur remue son adorable queue pour tromper la vigilance de l'ennemi et baisser sa Défense de 1 niveau.</v>
      </c>
      <c r="W21" s="12" t="str" cm="1">
        <f t="array" ref="W21">VLOOKUP(Table3[[#This Row],[Name]],+Table1[[Name]:[END]],W$1,FALSE)</f>
        <v>Rattata-RFVF.png</v>
      </c>
      <c r="X21" s="12" cm="1">
        <f t="array" ref="X21">VLOOKUP(Table3[[#This Row],[Name]],+Table1[[Name]:[END]],X$1,FALSE)</f>
        <v>1</v>
      </c>
      <c r="Y21" s="12" cm="1">
        <f t="array" ref="Y21">VLOOKUP(Table3[[#This Row],[Name]],+Table1[[Name]:[END]],Y$1,FALSE)</f>
        <v>2</v>
      </c>
      <c r="Z21" s="12" cm="1">
        <f t="array" ref="Z21">VLOOKUP(Table3[[#This Row],[Name]],+Table1[[Name]:[END]],Z$1,FALSE)</f>
        <v>1</v>
      </c>
      <c r="AA21" s="12" cm="1">
        <f t="array" ref="AA21">VLOOKUP(Table3[[#This Row],[Name]],+Table1[[Name]:[END]],AA$1,FALSE)</f>
        <v>1</v>
      </c>
      <c r="AB21" s="12" cm="1">
        <f t="array" ref="AB21">VLOOKUP(Table3[[#This Row],[Name]],+Table1[[Name]:[END]],AB$1,FALSE)</f>
        <v>1</v>
      </c>
      <c r="AC21" s="12" cm="1">
        <f t="array" ref="AC21">VLOOKUP(Table3[[#This Row],[Name]],+Table1[[Name]:[END]],AC$1,FALSE)</f>
        <v>1</v>
      </c>
      <c r="AD21" s="12" cm="1">
        <f t="array" ref="AD21">VLOOKUP(Table3[[#This Row],[Name]],+Table1[[Name]:[END]],AD$1,FALSE)</f>
        <v>1</v>
      </c>
      <c r="AE21" s="12" cm="1">
        <f t="array" ref="AE21">VLOOKUP(Table3[[#This Row],[Name]],+Table1[[Name]:[END]],AE$1,FALSE)</f>
        <v>1</v>
      </c>
      <c r="AF21" s="12" cm="1">
        <f t="array" ref="AF21">VLOOKUP(Table3[[#This Row],[Name]],+Table1[[Name]:[END]],AF$1,FALSE)</f>
        <v>1</v>
      </c>
      <c r="AG21" s="12" cm="1">
        <f t="array" ref="AG21">VLOOKUP(Table3[[#This Row],[Name]],+Table1[[Name]:[END]],AG$1,FALSE)</f>
        <v>1</v>
      </c>
      <c r="AH21" s="12" cm="1">
        <f t="array" ref="AH21">VLOOKUP(Table3[[#This Row],[Name]],+Table1[[Name]:[END]],AH$1,FALSE)</f>
        <v>1</v>
      </c>
      <c r="AI21" s="12" cm="1">
        <f t="array" ref="AI21">VLOOKUP(Table3[[#This Row],[Name]],+Table1[[Name]:[END]],AI$1,FALSE)</f>
        <v>1</v>
      </c>
      <c r="AJ21" s="12" cm="1">
        <f t="array" ref="AJ21">VLOOKUP(Table3[[#This Row],[Name]],+Table1[[Name]:[END]],AJ$1,FALSE)</f>
        <v>1</v>
      </c>
      <c r="AK21" s="12" cm="1">
        <f t="array" ref="AK21">VLOOKUP(Table3[[#This Row],[Name]],+Table1[[Name]:[END]],AK$1,FALSE)</f>
        <v>1</v>
      </c>
      <c r="AL21" s="12" cm="1">
        <f t="array" ref="AL21">VLOOKUP(Table3[[#This Row],[Name]],+Table1[[Name]:[END]],AL$1,FALSE)</f>
        <v>1</v>
      </c>
      <c r="AM21" s="12" cm="1">
        <f t="array" ref="AM21">VLOOKUP(Table3[[#This Row],[Name]],+Table1[[Name]:[END]],AM$1,FALSE)</f>
        <v>0</v>
      </c>
      <c r="AN21" s="12" cm="1">
        <f t="array" ref="AN21">VLOOKUP(Table3[[#This Row],[Name]],+Table1[[Name]:[END]],AN$1,FALSE)</f>
        <v>1</v>
      </c>
      <c r="AO21" s="12" cm="1">
        <f t="array" ref="AO21">VLOOKUP(Table3[[#This Row],[Name]],+Table1[[Name]:[END]],AO$1,FALSE)</f>
        <v>1</v>
      </c>
      <c r="AP21" s="12" t="str" cm="1">
        <f t="array" ref="AP21">VLOOKUP(Table3[[#This Row],[Name]],+Table1[[Name]:[END]],AP$1,FALSE)</f>
        <v>1-3</v>
      </c>
      <c r="AQ21" s="12" t="str" cm="1">
        <f t="array" ref="AQ21">VLOOKUP(Table3[[#This Row],[Name]],+Table1[[Name]:[END]],AQ$1,FALSE)</f>
        <v>4-6</v>
      </c>
      <c r="AR21" s="12" t="str" cm="1">
        <f t="array" ref="AR21">VLOOKUP(Table3[[#This Row],[Name]],+Table1[[Name]:[END]],AR$1,FALSE)</f>
        <v>Evolue avec 2 super bonbons en</v>
      </c>
      <c r="AS21" s="12" t="str" cm="1">
        <f t="array" ref="AS21">IF(VLOOKUP(Table3[[#This Row],[Name]],+Table1[[Name]:[END]],AS$1,FALSE)=0,"",VLOOKUP(Table3[[#This Row],[Name]],+Table1[[Name]:[END]],AS$1,FALSE))</f>
        <v>Rattatac</v>
      </c>
      <c r="AT21" s="12" t="str" cm="1">
        <f t="array" ref="AT21">VLOOKUP(Table3[[#This Row],[Name]],+Table1[[Name]:[END]],AT$1,FALSE)</f>
        <v>#019</v>
      </c>
      <c r="AU21" s="12" cm="1">
        <f t="array" ref="AU21">VLOOKUP(Table3[[#This Row],[Name]],+Table1[[Name]:[END]],AU$1,FALSE)</f>
        <v>19</v>
      </c>
      <c r="AV21" s="12" t="str" cm="1">
        <f t="array" ref="AV21">VLOOKUP(Table3[[#This Row],[Name]],+Table1[[Name]:[END]],AV$1,FALSE)</f>
        <v>Normal Normal</v>
      </c>
      <c r="AW21" s="12" cm="1">
        <f t="array" ref="AW21">VLOOKUP(Table3[[#This Row],[Name]],+Table1[[Name]:[END]],AW$1,FALSE)</f>
        <v>0</v>
      </c>
    </row>
    <row r="22" spans="1:49" x14ac:dyDescent="0.2">
      <c r="A22" s="18" t="s">
        <v>1156</v>
      </c>
      <c r="B22" s="12" t="str" cm="1">
        <f t="array" ref="B22">VLOOKUP(Table3[[#This Row],[Name]],+Table1[[Name]:[END]],B$1,FALSE)</f>
        <v>Normal</v>
      </c>
      <c r="C22" s="12" t="str" cm="1">
        <f t="array" ref="C22">VLOOKUP(Table3[[#This Row],[Name]],+Table1[[Name]:[END]],C$1,FALSE)</f>
        <v>Normal</v>
      </c>
      <c r="D22" s="12" cm="1">
        <f t="array" ref="D22">VLOOKUP(Table3[[#This Row],[Name]],+Table1[[Name]:[END]],D$1,FALSE)</f>
        <v>27</v>
      </c>
      <c r="E22" s="12" cm="1">
        <f t="array" ref="E22">VLOOKUP(Table3[[#This Row],[Name]],+Table1[[Name]:[END]],E$1,FALSE)</f>
        <v>24</v>
      </c>
      <c r="F22" s="12" cm="1">
        <f t="array" ref="F22">VLOOKUP(Table3[[#This Row],[Name]],+Table1[[Name]:[END]],F$1,FALSE)</f>
        <v>8</v>
      </c>
      <c r="G22" s="12" cm="1">
        <f t="array" ref="G22">VLOOKUP(Table3[[#This Row],[Name]],+Table1[[Name]:[END]],G$1,FALSE)</f>
        <v>6</v>
      </c>
      <c r="H22" s="12" cm="1">
        <f t="array" ref="H22">VLOOKUP(Table3[[#This Row],[Name]],+Table1[[Name]:[END]],H$1,FALSE)</f>
        <v>5</v>
      </c>
      <c r="I22" s="12" cm="1">
        <f t="array" ref="I22">VLOOKUP(Table3[[#This Row],[Name]],+Table1[[Name]:[END]],I$1,FALSE)</f>
        <v>7</v>
      </c>
      <c r="J22" s="12" cm="1">
        <f t="array" ref="J22">VLOOKUP(Table3[[#This Row],[Name]],+Table1[[Name]:[END]],J$1,FALSE)</f>
        <v>2</v>
      </c>
      <c r="K22" s="12" t="str" cm="1">
        <f t="array" ref="K22">VLOOKUP(Table3[[#This Row],[Name]],+Table1[[Name]:[END]],K$1,FALSE)</f>
        <v>Croc de Mort</v>
      </c>
      <c r="L22" s="12" t="str" cm="1">
        <f t="array" ref="L22">VLOOKUP(Table3[[#This Row],[Name]],+Table1[[Name]:[END]],L$1,FALSE)</f>
        <v>Normal</v>
      </c>
      <c r="M22" s="12" t="str" cm="1">
        <f t="array" ref="M22">VLOOKUP(Table3[[#This Row],[Name]],+Table1[[Name]:[END]],M$1,FALSE)</f>
        <v>Physique</v>
      </c>
      <c r="N22" s="12" cm="1">
        <f t="array" ref="N22">VLOOKUP(Table3[[#This Row],[Name]],+Table1[[Name]:[END]],N$1,FALSE)</f>
        <v>8</v>
      </c>
      <c r="O22" s="12" cm="1">
        <f t="array" ref="O22">VLOOKUP(Table3[[#This Row],[Name]],+Table1[[Name]:[END]],O$1,FALSE)</f>
        <v>5</v>
      </c>
      <c r="P22" s="12" t="str" cm="1">
        <f t="array" ref="P22">VLOOKUP(Table3[[#This Row],[Name]],+Table1[[Name]:[END]],P$1,FALSE)</f>
        <v>Croc de Mort inflige des dommages et Apeure avec une precision de 2 empechant l'adversaire d'attaquer ce tour.</v>
      </c>
      <c r="Q22" s="12" t="str" cm="1">
        <f t="array" ref="Q22">VLOOKUP(Table3[[#This Row],[Name]],+Table1[[Name]:[END]],Q$1,FALSE)</f>
        <v>Danse Lames</v>
      </c>
      <c r="R22" s="12" t="str" cm="1">
        <f t="array" ref="R22">VLOOKUP(Table3[[#This Row],[Name]],+Table1[[Name]:[END]],R$1,FALSE)</f>
        <v>Normal</v>
      </c>
      <c r="S22" s="12" t="str" cm="1">
        <f t="array" ref="S22">VLOOKUP(Table3[[#This Row],[Name]],+Table1[[Name]:[END]],S$1,FALSE)</f>
        <v>Statut</v>
      </c>
      <c r="T22" s="12" cm="1">
        <f t="array" ref="T22">VLOOKUP(Table3[[#This Row],[Name]],+Table1[[Name]:[END]],T$1,FALSE)</f>
        <v>0</v>
      </c>
      <c r="U22" s="12" cm="1">
        <f t="array" ref="U22">VLOOKUP(Table3[[#This Row],[Name]],+Table1[[Name]:[END]],U$1,FALSE)</f>
        <v>0</v>
      </c>
      <c r="V22" s="12" t="str" cm="1">
        <f t="array" ref="V22">VLOOKUP(Table3[[#This Row],[Name]],+Table1[[Name]:[END]],V$1,FALSE)</f>
        <v>Une danse frénétique qui exalte l'esprit combatif. Augmente  l'Attaque du lanceur de 2 niveaux.</v>
      </c>
      <c r="W22" s="12" t="str" cm="1">
        <f t="array" ref="W22">VLOOKUP(Table3[[#This Row],[Name]],+Table1[[Name]:[END]],W$1,FALSE)</f>
        <v>Rattatac-RFVF.png</v>
      </c>
      <c r="X22" s="12" cm="1">
        <f t="array" ref="X22">VLOOKUP(Table3[[#This Row],[Name]],+Table1[[Name]:[END]],X$1,FALSE)</f>
        <v>1</v>
      </c>
      <c r="Y22" s="12" cm="1">
        <f t="array" ref="Y22">VLOOKUP(Table3[[#This Row],[Name]],+Table1[[Name]:[END]],Y$1,FALSE)</f>
        <v>2</v>
      </c>
      <c r="Z22" s="12" cm="1">
        <f t="array" ref="Z22">VLOOKUP(Table3[[#This Row],[Name]],+Table1[[Name]:[END]],Z$1,FALSE)</f>
        <v>1</v>
      </c>
      <c r="AA22" s="12" cm="1">
        <f t="array" ref="AA22">VLOOKUP(Table3[[#This Row],[Name]],+Table1[[Name]:[END]],AA$1,FALSE)</f>
        <v>1</v>
      </c>
      <c r="AB22" s="12" cm="1">
        <f t="array" ref="AB22">VLOOKUP(Table3[[#This Row],[Name]],+Table1[[Name]:[END]],AB$1,FALSE)</f>
        <v>1</v>
      </c>
      <c r="AC22" s="12" cm="1">
        <f t="array" ref="AC22">VLOOKUP(Table3[[#This Row],[Name]],+Table1[[Name]:[END]],AC$1,FALSE)</f>
        <v>1</v>
      </c>
      <c r="AD22" s="12" cm="1">
        <f t="array" ref="AD22">VLOOKUP(Table3[[#This Row],[Name]],+Table1[[Name]:[END]],AD$1,FALSE)</f>
        <v>1</v>
      </c>
      <c r="AE22" s="12" cm="1">
        <f t="array" ref="AE22">VLOOKUP(Table3[[#This Row],[Name]],+Table1[[Name]:[END]],AE$1,FALSE)</f>
        <v>1</v>
      </c>
      <c r="AF22" s="12" cm="1">
        <f t="array" ref="AF22">VLOOKUP(Table3[[#This Row],[Name]],+Table1[[Name]:[END]],AF$1,FALSE)</f>
        <v>1</v>
      </c>
      <c r="AG22" s="12" cm="1">
        <f t="array" ref="AG22">VLOOKUP(Table3[[#This Row],[Name]],+Table1[[Name]:[END]],AG$1,FALSE)</f>
        <v>1</v>
      </c>
      <c r="AH22" s="12" cm="1">
        <f t="array" ref="AH22">VLOOKUP(Table3[[#This Row],[Name]],+Table1[[Name]:[END]],AH$1,FALSE)</f>
        <v>1</v>
      </c>
      <c r="AI22" s="12" cm="1">
        <f t="array" ref="AI22">VLOOKUP(Table3[[#This Row],[Name]],+Table1[[Name]:[END]],AI$1,FALSE)</f>
        <v>1</v>
      </c>
      <c r="AJ22" s="12" cm="1">
        <f t="array" ref="AJ22">VLOOKUP(Table3[[#This Row],[Name]],+Table1[[Name]:[END]],AJ$1,FALSE)</f>
        <v>1</v>
      </c>
      <c r="AK22" s="12" cm="1">
        <f t="array" ref="AK22">VLOOKUP(Table3[[#This Row],[Name]],+Table1[[Name]:[END]],AK$1,FALSE)</f>
        <v>1</v>
      </c>
      <c r="AL22" s="12" cm="1">
        <f t="array" ref="AL22">VLOOKUP(Table3[[#This Row],[Name]],+Table1[[Name]:[END]],AL$1,FALSE)</f>
        <v>1</v>
      </c>
      <c r="AM22" s="12" cm="1">
        <f t="array" ref="AM22">VLOOKUP(Table3[[#This Row],[Name]],+Table1[[Name]:[END]],AM$1,FALSE)</f>
        <v>0</v>
      </c>
      <c r="AN22" s="12" cm="1">
        <f t="array" ref="AN22">VLOOKUP(Table3[[#This Row],[Name]],+Table1[[Name]:[END]],AN$1,FALSE)</f>
        <v>1</v>
      </c>
      <c r="AO22" s="12" cm="1">
        <f t="array" ref="AO22">VLOOKUP(Table3[[#This Row],[Name]],+Table1[[Name]:[END]],AO$1,FALSE)</f>
        <v>1</v>
      </c>
      <c r="AP22" s="12" t="str" cm="1">
        <f t="array" ref="AP22">VLOOKUP(Table3[[#This Row],[Name]],+Table1[[Name]:[END]],AP$1,FALSE)</f>
        <v>1-3</v>
      </c>
      <c r="AQ22" s="12" t="str" cm="1">
        <f t="array" ref="AQ22">VLOOKUP(Table3[[#This Row],[Name]],+Table1[[Name]:[END]],AQ$1,FALSE)</f>
        <v>4-6</v>
      </c>
      <c r="AR22" s="12" t="str" cm="1">
        <f t="array" ref="AR22">VLOOKUP(Table3[[#This Row],[Name]],+Table1[[Name]:[END]],AR$1,FALSE)</f>
        <v/>
      </c>
      <c r="AS22" s="12" t="str" cm="1">
        <f t="array" ref="AS22">IF(VLOOKUP(Table3[[#This Row],[Name]],+Table1[[Name]:[END]],AS$1,FALSE)=0,"",VLOOKUP(Table3[[#This Row],[Name]],+Table1[[Name]:[END]],AS$1,FALSE))</f>
        <v/>
      </c>
      <c r="AT22" s="12" t="str" cm="1">
        <f t="array" ref="AT22">VLOOKUP(Table3[[#This Row],[Name]],+Table1[[Name]:[END]],AT$1,FALSE)</f>
        <v>#020</v>
      </c>
      <c r="AU22" s="12" cm="1">
        <f t="array" ref="AU22">VLOOKUP(Table3[[#This Row],[Name]],+Table1[[Name]:[END]],AU$1,FALSE)</f>
        <v>20</v>
      </c>
      <c r="AV22" s="12" t="str" cm="1">
        <f t="array" ref="AV22">VLOOKUP(Table3[[#This Row],[Name]],+Table1[[Name]:[END]],AV$1,FALSE)</f>
        <v>Normal Normal</v>
      </c>
      <c r="AW22" s="12" cm="1">
        <f t="array" ref="AW22">VLOOKUP(Table3[[#This Row],[Name]],+Table1[[Name]:[END]],AW$1,FALSE)</f>
        <v>1</v>
      </c>
    </row>
    <row r="23" spans="1:49" x14ac:dyDescent="0.2">
      <c r="A23" s="18" t="s">
        <v>1158</v>
      </c>
      <c r="B23" s="12" t="str" cm="1">
        <f t="array" ref="B23">VLOOKUP(Table3[[#This Row],[Name]],+Table1[[Name]:[END]],B$1,FALSE)</f>
        <v>Normal</v>
      </c>
      <c r="C23" s="12" t="str" cm="1">
        <f t="array" ref="C23">VLOOKUP(Table3[[#This Row],[Name]],+Table1[[Name]:[END]],C$1,FALSE)</f>
        <v>Vol</v>
      </c>
      <c r="D23" s="12" cm="1">
        <f t="array" ref="D23">VLOOKUP(Table3[[#This Row],[Name]],+Table1[[Name]:[END]],D$1,FALSE)</f>
        <v>20</v>
      </c>
      <c r="E23" s="12" cm="1">
        <f t="array" ref="E23">VLOOKUP(Table3[[#This Row],[Name]],+Table1[[Name]:[END]],E$1,FALSE)</f>
        <v>17</v>
      </c>
      <c r="F23" s="12" cm="1">
        <f t="array" ref="F23">VLOOKUP(Table3[[#This Row],[Name]],+Table1[[Name]:[END]],F$1,FALSE)</f>
        <v>6</v>
      </c>
      <c r="G23" s="12" cm="1">
        <f t="array" ref="G23">VLOOKUP(Table3[[#This Row],[Name]],+Table1[[Name]:[END]],G$1,FALSE)</f>
        <v>3</v>
      </c>
      <c r="H23" s="12" cm="1">
        <f t="array" ref="H23">VLOOKUP(Table3[[#This Row],[Name]],+Table1[[Name]:[END]],H$1,FALSE)</f>
        <v>3</v>
      </c>
      <c r="I23" s="12" cm="1">
        <f t="array" ref="I23">VLOOKUP(Table3[[#This Row],[Name]],+Table1[[Name]:[END]],I$1,FALSE)</f>
        <v>3</v>
      </c>
      <c r="J23" s="12" cm="1">
        <f t="array" ref="J23">VLOOKUP(Table3[[#This Row],[Name]],+Table1[[Name]:[END]],J$1,FALSE)</f>
        <v>5</v>
      </c>
      <c r="K23" s="12" t="str" cm="1">
        <f t="array" ref="K23">VLOOKUP(Table3[[#This Row],[Name]],+Table1[[Name]:[END]],K$1,FALSE)</f>
        <v>Picpic</v>
      </c>
      <c r="L23" s="12" t="str" cm="1">
        <f t="array" ref="L23">VLOOKUP(Table3[[#This Row],[Name]],+Table1[[Name]:[END]],L$1,FALSE)</f>
        <v>Vol</v>
      </c>
      <c r="M23" s="12" t="str" cm="1">
        <f t="array" ref="M23">VLOOKUP(Table3[[#This Row],[Name]],+Table1[[Name]:[END]],M$1,FALSE)</f>
        <v>Physique</v>
      </c>
      <c r="N23" s="12" cm="1">
        <f t="array" ref="N23">VLOOKUP(Table3[[#This Row],[Name]],+Table1[[Name]:[END]],N$1,FALSE)</f>
        <v>4</v>
      </c>
      <c r="O23" s="12" cm="1">
        <f t="array" ref="O23">VLOOKUP(Table3[[#This Row],[Name]],+Table1[[Name]:[END]],O$1,FALSE)</f>
        <v>6</v>
      </c>
      <c r="P23" s="12" t="str" cm="1">
        <f t="array" ref="P23">VLOOKUP(Table3[[#This Row],[Name]],+Table1[[Name]:[END]],P$1,FALSE)</f>
        <v>Frappe l'ennemi d'un bec pointu ou d'une corne pour infliger des dégâts.</v>
      </c>
      <c r="Q23" s="12" t="str" cm="1">
        <f t="array" ref="Q23">VLOOKUP(Table3[[#This Row],[Name]],+Table1[[Name]:[END]],Q$1,FALSE)</f>
        <v>Rugissement</v>
      </c>
      <c r="R23" s="12" t="str" cm="1">
        <f t="array" ref="R23">VLOOKUP(Table3[[#This Row],[Name]],+Table1[[Name]:[END]],R$1,FALSE)</f>
        <v>Normal</v>
      </c>
      <c r="S23" s="12" t="str" cm="1">
        <f t="array" ref="S23">VLOOKUP(Table3[[#This Row],[Name]],+Table1[[Name]:[END]],S$1,FALSE)</f>
        <v>Statut</v>
      </c>
      <c r="T23" s="12" cm="1">
        <f t="array" ref="T23">VLOOKUP(Table3[[#This Row],[Name]],+Table1[[Name]:[END]],T$1,FALSE)</f>
        <v>0</v>
      </c>
      <c r="U23" s="12" cm="1">
        <f t="array" ref="U23">VLOOKUP(Table3[[#This Row],[Name]],+Table1[[Name]:[END]],U$1,FALSE)</f>
        <v>6</v>
      </c>
      <c r="V23" s="12" t="str" cm="1">
        <f t="array" ref="V23">VLOOKUP(Table3[[#This Row],[Name]],+Table1[[Name]:[END]],V$1,FALSE)</f>
        <v>Le lanceur pousse un cri tout mimi pour tromper la vigilance de l'ennemi et baisser son Attaque de 1 niveau.</v>
      </c>
      <c r="W23" s="12" t="str" cm="1">
        <f t="array" ref="W23">VLOOKUP(Table3[[#This Row],[Name]],+Table1[[Name]:[END]],W$1,FALSE)</f>
        <v>Piafabec-RFVF.png</v>
      </c>
      <c r="X23" s="12" cm="1">
        <f t="array" ref="X23">VLOOKUP(Table3[[#This Row],[Name]],+Table1[[Name]:[END]],X$1,FALSE)</f>
        <v>1</v>
      </c>
      <c r="Y23" s="12" cm="1">
        <f t="array" ref="Y23">VLOOKUP(Table3[[#This Row],[Name]],+Table1[[Name]:[END]],Y$1,FALSE)</f>
        <v>1</v>
      </c>
      <c r="Z23" s="12" cm="1">
        <f t="array" ref="Z23">VLOOKUP(Table3[[#This Row],[Name]],+Table1[[Name]:[END]],Z$1,FALSE)</f>
        <v>1</v>
      </c>
      <c r="AA23" s="12" cm="1">
        <f t="array" ref="AA23">VLOOKUP(Table3[[#This Row],[Name]],+Table1[[Name]:[END]],AA$1,FALSE)</f>
        <v>1</v>
      </c>
      <c r="AB23" s="12" cm="1">
        <f t="array" ref="AB23">VLOOKUP(Table3[[#This Row],[Name]],+Table1[[Name]:[END]],AB$1,FALSE)</f>
        <v>2</v>
      </c>
      <c r="AC23" s="12" cm="1">
        <f t="array" ref="AC23">VLOOKUP(Table3[[#This Row],[Name]],+Table1[[Name]:[END]],AC$1,FALSE)</f>
        <v>1</v>
      </c>
      <c r="AD23" s="12" cm="1">
        <f t="array" ref="AD23">VLOOKUP(Table3[[#This Row],[Name]],+Table1[[Name]:[END]],AD$1,FALSE)</f>
        <v>1</v>
      </c>
      <c r="AE23" s="12" cm="1">
        <f t="array" ref="AE23">VLOOKUP(Table3[[#This Row],[Name]],+Table1[[Name]:[END]],AE$1,FALSE)</f>
        <v>2</v>
      </c>
      <c r="AF23" s="12" t="str" cm="1">
        <f t="array" ref="AF23">VLOOKUP(Table3[[#This Row],[Name]],+Table1[[Name]:[END]],AF$1,FALSE)</f>
        <v>1/2</v>
      </c>
      <c r="AG23" s="12" cm="1">
        <f t="array" ref="AG23">VLOOKUP(Table3[[#This Row],[Name]],+Table1[[Name]:[END]],AG$1,FALSE)</f>
        <v>1</v>
      </c>
      <c r="AH23" s="12" t="str" cm="1">
        <f t="array" ref="AH23">VLOOKUP(Table3[[#This Row],[Name]],+Table1[[Name]:[END]],AH$1,FALSE)</f>
        <v>1/2</v>
      </c>
      <c r="AI23" s="12" cm="1">
        <f t="array" ref="AI23">VLOOKUP(Table3[[#This Row],[Name]],+Table1[[Name]:[END]],AI$1,FALSE)</f>
        <v>1</v>
      </c>
      <c r="AJ23" s="12" cm="1">
        <f t="array" ref="AJ23">VLOOKUP(Table3[[#This Row],[Name]],+Table1[[Name]:[END]],AJ$1,FALSE)</f>
        <v>1</v>
      </c>
      <c r="AK23" s="12" cm="1">
        <f t="array" ref="AK23">VLOOKUP(Table3[[#This Row],[Name]],+Table1[[Name]:[END]],AK$1,FALSE)</f>
        <v>2</v>
      </c>
      <c r="AL23" s="12" cm="1">
        <f t="array" ref="AL23">VLOOKUP(Table3[[#This Row],[Name]],+Table1[[Name]:[END]],AL$1,FALSE)</f>
        <v>0</v>
      </c>
      <c r="AM23" s="12" cm="1">
        <f t="array" ref="AM23">VLOOKUP(Table3[[#This Row],[Name]],+Table1[[Name]:[END]],AM$1,FALSE)</f>
        <v>0</v>
      </c>
      <c r="AN23" s="12" cm="1">
        <f t="array" ref="AN23">VLOOKUP(Table3[[#This Row],[Name]],+Table1[[Name]:[END]],AN$1,FALSE)</f>
        <v>1</v>
      </c>
      <c r="AO23" s="12" cm="1">
        <f t="array" ref="AO23">VLOOKUP(Table3[[#This Row],[Name]],+Table1[[Name]:[END]],AO$1,FALSE)</f>
        <v>1</v>
      </c>
      <c r="AP23" s="12" t="str" cm="1">
        <f t="array" ref="AP23">VLOOKUP(Table3[[#This Row],[Name]],+Table1[[Name]:[END]],AP$1,FALSE)</f>
        <v>1-3</v>
      </c>
      <c r="AQ23" s="12" t="str" cm="1">
        <f t="array" ref="AQ23">VLOOKUP(Table3[[#This Row],[Name]],+Table1[[Name]:[END]],AQ$1,FALSE)</f>
        <v>4-6</v>
      </c>
      <c r="AR23" s="12" t="str" cm="1">
        <f t="array" ref="AR23">VLOOKUP(Table3[[#This Row],[Name]],+Table1[[Name]:[END]],AR$1,FALSE)</f>
        <v>Evolue avec 2 super bonbons en</v>
      </c>
      <c r="AS23" s="12" t="str" cm="1">
        <f t="array" ref="AS23">IF(VLOOKUP(Table3[[#This Row],[Name]],+Table1[[Name]:[END]],AS$1,FALSE)=0,"",VLOOKUP(Table3[[#This Row],[Name]],+Table1[[Name]:[END]],AS$1,FALSE))</f>
        <v>Rapasdepic</v>
      </c>
      <c r="AT23" s="12" t="str" cm="1">
        <f t="array" ref="AT23">VLOOKUP(Table3[[#This Row],[Name]],+Table1[[Name]:[END]],AT$1,FALSE)</f>
        <v>#021</v>
      </c>
      <c r="AU23" s="12" cm="1">
        <f t="array" ref="AU23">VLOOKUP(Table3[[#This Row],[Name]],+Table1[[Name]:[END]],AU$1,FALSE)</f>
        <v>21</v>
      </c>
      <c r="AV23" s="12" t="str" cm="1">
        <f t="array" ref="AV23">VLOOKUP(Table3[[#This Row],[Name]],+Table1[[Name]:[END]],AV$1,FALSE)</f>
        <v>Normal Vol</v>
      </c>
      <c r="AW23" s="12" cm="1">
        <f t="array" ref="AW23">VLOOKUP(Table3[[#This Row],[Name]],+Table1[[Name]:[END]],AW$1,FALSE)</f>
        <v>0</v>
      </c>
    </row>
    <row r="24" spans="1:49" x14ac:dyDescent="0.2">
      <c r="A24" s="18" t="s">
        <v>1160</v>
      </c>
      <c r="B24" s="12" t="str" cm="1">
        <f t="array" ref="B24">VLOOKUP(Table3[[#This Row],[Name]],+Table1[[Name]:[END]],B$1,FALSE)</f>
        <v>Normal</v>
      </c>
      <c r="C24" s="12" t="str" cm="1">
        <f t="array" ref="C24">VLOOKUP(Table3[[#This Row],[Name]],+Table1[[Name]:[END]],C$1,FALSE)</f>
        <v>Vol</v>
      </c>
      <c r="D24" s="12" cm="1">
        <f t="array" ref="D24">VLOOKUP(Table3[[#This Row],[Name]],+Table1[[Name]:[END]],D$1,FALSE)</f>
        <v>32</v>
      </c>
      <c r="E24" s="12" cm="1">
        <f t="array" ref="E24">VLOOKUP(Table3[[#This Row],[Name]],+Table1[[Name]:[END]],E$1,FALSE)</f>
        <v>25</v>
      </c>
      <c r="F24" s="12" cm="1">
        <f t="array" ref="F24">VLOOKUP(Table3[[#This Row],[Name]],+Table1[[Name]:[END]],F$1,FALSE)</f>
        <v>9</v>
      </c>
      <c r="G24" s="12" cm="1">
        <f t="array" ref="G24">VLOOKUP(Table3[[#This Row],[Name]],+Table1[[Name]:[END]],G$1,FALSE)</f>
        <v>6</v>
      </c>
      <c r="H24" s="12" cm="1">
        <f t="array" ref="H24">VLOOKUP(Table3[[#This Row],[Name]],+Table1[[Name]:[END]],H$1,FALSE)</f>
        <v>6</v>
      </c>
      <c r="I24" s="12" cm="1">
        <f t="array" ref="I24">VLOOKUP(Table3[[#This Row],[Name]],+Table1[[Name]:[END]],I$1,FALSE)</f>
        <v>6</v>
      </c>
      <c r="J24" s="12" cm="1">
        <f t="array" ref="J24">VLOOKUP(Table3[[#This Row],[Name]],+Table1[[Name]:[END]],J$1,FALSE)</f>
        <v>1</v>
      </c>
      <c r="K24" s="12" t="str" cm="1">
        <f t="array" ref="K24">VLOOKUP(Table3[[#This Row],[Name]],+Table1[[Name]:[END]],K$1,FALSE)</f>
        <v>Tunnelier</v>
      </c>
      <c r="L24" s="12" t="str" cm="1">
        <f t="array" ref="L24">VLOOKUP(Table3[[#This Row],[Name]],+Table1[[Name]:[END]],L$1,FALSE)</f>
        <v>Sol</v>
      </c>
      <c r="M24" s="12" t="str" cm="1">
        <f t="array" ref="M24">VLOOKUP(Table3[[#This Row],[Name]],+Table1[[Name]:[END]],M$1,FALSE)</f>
        <v>Physique</v>
      </c>
      <c r="N24" s="12" cm="1">
        <f t="array" ref="N24">VLOOKUP(Table3[[#This Row],[Name]],+Table1[[Name]:[END]],N$1,FALSE)</f>
        <v>8</v>
      </c>
      <c r="O24" s="12" cm="1">
        <f t="array" ref="O24">VLOOKUP(Table3[[#This Row],[Name]],+Table1[[Name]:[END]],O$1,FALSE)</f>
        <v>5</v>
      </c>
      <c r="P24" s="12" t="str" cm="1">
        <f t="array" ref="P24">VLOOKUP(Table3[[#This Row],[Name]],+Table1[[Name]:[END]],P$1,FALSE)</f>
        <v>Le lanceur tourne sur lui-même comme une perceuse et se jette sur l'ennemi. Fait un coup critique qui multiplie les degats par 2 avec une Precision de 1.</v>
      </c>
      <c r="Q24" s="12" t="str" cm="1">
        <f t="array" ref="Q24">VLOOKUP(Table3[[#This Row],[Name]],+Table1[[Name]:[END]],Q$1,FALSE)</f>
        <v>Picore</v>
      </c>
      <c r="R24" s="12" t="str" cm="1">
        <f t="array" ref="R24">VLOOKUP(Table3[[#This Row],[Name]],+Table1[[Name]:[END]],R$1,FALSE)</f>
        <v>Vol</v>
      </c>
      <c r="S24" s="12" t="str" cm="1">
        <f t="array" ref="S24">VLOOKUP(Table3[[#This Row],[Name]],+Table1[[Name]:[END]],S$1,FALSE)</f>
        <v>Physique</v>
      </c>
      <c r="T24" s="12" cm="1">
        <f t="array" ref="T24">VLOOKUP(Table3[[#This Row],[Name]],+Table1[[Name]:[END]],T$1,FALSE)</f>
        <v>6</v>
      </c>
      <c r="U24" s="12" cm="1">
        <f t="array" ref="U24">VLOOKUP(Table3[[#This Row],[Name]],+Table1[[Name]:[END]],U$1,FALSE)</f>
        <v>6</v>
      </c>
      <c r="V24" s="12" t="str" cm="1">
        <f t="array" ref="V24">VLOOKUP(Table3[[#This Row],[Name]],+Table1[[Name]:[END]],V$1,FALSE)</f>
        <v>Le lanceur picore la cible. Si cette dernière tient une Baie, le lanceur la mange et profite de ses effets.</v>
      </c>
      <c r="W24" s="12" t="str" cm="1">
        <f t="array" ref="W24">VLOOKUP(Table3[[#This Row],[Name]],+Table1[[Name]:[END]],W$1,FALSE)</f>
        <v>Rapasdepic-RFVF.png</v>
      </c>
      <c r="X24" s="12" cm="1">
        <f t="array" ref="X24">VLOOKUP(Table3[[#This Row],[Name]],+Table1[[Name]:[END]],X$1,FALSE)</f>
        <v>1</v>
      </c>
      <c r="Y24" s="12" cm="1">
        <f t="array" ref="Y24">VLOOKUP(Table3[[#This Row],[Name]],+Table1[[Name]:[END]],Y$1,FALSE)</f>
        <v>1</v>
      </c>
      <c r="Z24" s="12" cm="1">
        <f t="array" ref="Z24">VLOOKUP(Table3[[#This Row],[Name]],+Table1[[Name]:[END]],Z$1,FALSE)</f>
        <v>1</v>
      </c>
      <c r="AA24" s="12" cm="1">
        <f t="array" ref="AA24">VLOOKUP(Table3[[#This Row],[Name]],+Table1[[Name]:[END]],AA$1,FALSE)</f>
        <v>1</v>
      </c>
      <c r="AB24" s="12" cm="1">
        <f t="array" ref="AB24">VLOOKUP(Table3[[#This Row],[Name]],+Table1[[Name]:[END]],AB$1,FALSE)</f>
        <v>2</v>
      </c>
      <c r="AC24" s="12" cm="1">
        <f t="array" ref="AC24">VLOOKUP(Table3[[#This Row],[Name]],+Table1[[Name]:[END]],AC$1,FALSE)</f>
        <v>1</v>
      </c>
      <c r="AD24" s="12" cm="1">
        <f t="array" ref="AD24">VLOOKUP(Table3[[#This Row],[Name]],+Table1[[Name]:[END]],AD$1,FALSE)</f>
        <v>1</v>
      </c>
      <c r="AE24" s="12" cm="1">
        <f t="array" ref="AE24">VLOOKUP(Table3[[#This Row],[Name]],+Table1[[Name]:[END]],AE$1,FALSE)</f>
        <v>2</v>
      </c>
      <c r="AF24" s="12" t="str" cm="1">
        <f t="array" ref="AF24">VLOOKUP(Table3[[#This Row],[Name]],+Table1[[Name]:[END]],AF$1,FALSE)</f>
        <v>1/2</v>
      </c>
      <c r="AG24" s="12" cm="1">
        <f t="array" ref="AG24">VLOOKUP(Table3[[#This Row],[Name]],+Table1[[Name]:[END]],AG$1,FALSE)</f>
        <v>1</v>
      </c>
      <c r="AH24" s="12" t="str" cm="1">
        <f t="array" ref="AH24">VLOOKUP(Table3[[#This Row],[Name]],+Table1[[Name]:[END]],AH$1,FALSE)</f>
        <v>1/2</v>
      </c>
      <c r="AI24" s="12" cm="1">
        <f t="array" ref="AI24">VLOOKUP(Table3[[#This Row],[Name]],+Table1[[Name]:[END]],AI$1,FALSE)</f>
        <v>1</v>
      </c>
      <c r="AJ24" s="12" cm="1">
        <f t="array" ref="AJ24">VLOOKUP(Table3[[#This Row],[Name]],+Table1[[Name]:[END]],AJ$1,FALSE)</f>
        <v>1</v>
      </c>
      <c r="AK24" s="12" cm="1">
        <f t="array" ref="AK24">VLOOKUP(Table3[[#This Row],[Name]],+Table1[[Name]:[END]],AK$1,FALSE)</f>
        <v>2</v>
      </c>
      <c r="AL24" s="12" cm="1">
        <f t="array" ref="AL24">VLOOKUP(Table3[[#This Row],[Name]],+Table1[[Name]:[END]],AL$1,FALSE)</f>
        <v>0</v>
      </c>
      <c r="AM24" s="12" cm="1">
        <f t="array" ref="AM24">VLOOKUP(Table3[[#This Row],[Name]],+Table1[[Name]:[END]],AM$1,FALSE)</f>
        <v>0</v>
      </c>
      <c r="AN24" s="12" cm="1">
        <f t="array" ref="AN24">VLOOKUP(Table3[[#This Row],[Name]],+Table1[[Name]:[END]],AN$1,FALSE)</f>
        <v>1</v>
      </c>
      <c r="AO24" s="12" cm="1">
        <f t="array" ref="AO24">VLOOKUP(Table3[[#This Row],[Name]],+Table1[[Name]:[END]],AO$1,FALSE)</f>
        <v>1</v>
      </c>
      <c r="AP24" s="12" t="str" cm="1">
        <f t="array" ref="AP24">VLOOKUP(Table3[[#This Row],[Name]],+Table1[[Name]:[END]],AP$1,FALSE)</f>
        <v>1-3</v>
      </c>
      <c r="AQ24" s="12" t="str" cm="1">
        <f t="array" ref="AQ24">VLOOKUP(Table3[[#This Row],[Name]],+Table1[[Name]:[END]],AQ$1,FALSE)</f>
        <v>4-6</v>
      </c>
      <c r="AR24" s="12" t="str" cm="1">
        <f t="array" ref="AR24">VLOOKUP(Table3[[#This Row],[Name]],+Table1[[Name]:[END]],AR$1,FALSE)</f>
        <v/>
      </c>
      <c r="AS24" s="12" t="str" cm="1">
        <f t="array" ref="AS24">IF(VLOOKUP(Table3[[#This Row],[Name]],+Table1[[Name]:[END]],AS$1,FALSE)=0,"",VLOOKUP(Table3[[#This Row],[Name]],+Table1[[Name]:[END]],AS$1,FALSE))</f>
        <v/>
      </c>
      <c r="AT24" s="12" t="str" cm="1">
        <f t="array" ref="AT24">VLOOKUP(Table3[[#This Row],[Name]],+Table1[[Name]:[END]],AT$1,FALSE)</f>
        <v>#022</v>
      </c>
      <c r="AU24" s="12" cm="1">
        <f t="array" ref="AU24">VLOOKUP(Table3[[#This Row],[Name]],+Table1[[Name]:[END]],AU$1,FALSE)</f>
        <v>22</v>
      </c>
      <c r="AV24" s="12" t="str" cm="1">
        <f t="array" ref="AV24">VLOOKUP(Table3[[#This Row],[Name]],+Table1[[Name]:[END]],AV$1,FALSE)</f>
        <v>Normal Vol</v>
      </c>
      <c r="AW24" s="12" cm="1">
        <f t="array" ref="AW24">VLOOKUP(Table3[[#This Row],[Name]],+Table1[[Name]:[END]],AW$1,FALSE)</f>
        <v>1</v>
      </c>
    </row>
    <row r="25" spans="1:49" x14ac:dyDescent="0.2">
      <c r="A25" s="18" t="s">
        <v>1162</v>
      </c>
      <c r="B25" s="12" t="str" cm="1">
        <f t="array" ref="B25">VLOOKUP(Table3[[#This Row],[Name]],+Table1[[Name]:[END]],B$1,FALSE)</f>
        <v>Poison</v>
      </c>
      <c r="C25" s="12" t="str" cm="1">
        <f t="array" ref="C25">VLOOKUP(Table3[[#This Row],[Name]],+Table1[[Name]:[END]],C$1,FALSE)</f>
        <v>Poison</v>
      </c>
      <c r="D25" s="12" cm="1">
        <f t="array" ref="D25">VLOOKUP(Table3[[#This Row],[Name]],+Table1[[Name]:[END]],D$1,FALSE)</f>
        <v>17</v>
      </c>
      <c r="E25" s="12" cm="1">
        <f t="array" ref="E25">VLOOKUP(Table3[[#This Row],[Name]],+Table1[[Name]:[END]],E$1,FALSE)</f>
        <v>13</v>
      </c>
      <c r="F25" s="12" cm="1">
        <f t="array" ref="F25">VLOOKUP(Table3[[#This Row],[Name]],+Table1[[Name]:[END]],F$1,FALSE)</f>
        <v>6</v>
      </c>
      <c r="G25" s="12" cm="1">
        <f t="array" ref="G25">VLOOKUP(Table3[[#This Row],[Name]],+Table1[[Name]:[END]],G$1,FALSE)</f>
        <v>4</v>
      </c>
      <c r="H25" s="12" cm="1">
        <f t="array" ref="H25">VLOOKUP(Table3[[#This Row],[Name]],+Table1[[Name]:[END]],H$1,FALSE)</f>
        <v>4</v>
      </c>
      <c r="I25" s="12" cm="1">
        <f t="array" ref="I25">VLOOKUP(Table3[[#This Row],[Name]],+Table1[[Name]:[END]],I$1,FALSE)</f>
        <v>5</v>
      </c>
      <c r="J25" s="12" cm="1">
        <f t="array" ref="J25">VLOOKUP(Table3[[#This Row],[Name]],+Table1[[Name]:[END]],J$1,FALSE)</f>
        <v>5</v>
      </c>
      <c r="K25" s="12" t="str" cm="1">
        <f t="array" ref="K25">VLOOKUP(Table3[[#This Row],[Name]],+Table1[[Name]:[END]],K$1,FALSE)</f>
        <v>Ligotage</v>
      </c>
      <c r="L25" s="12" t="str" cm="1">
        <f t="array" ref="L25">VLOOKUP(Table3[[#This Row],[Name]],+Table1[[Name]:[END]],L$1,FALSE)</f>
        <v>Normal</v>
      </c>
      <c r="M25" s="12" t="str" cm="1">
        <f t="array" ref="M25">VLOOKUP(Table3[[#This Row],[Name]],+Table1[[Name]:[END]],M$1,FALSE)</f>
        <v>Physique</v>
      </c>
      <c r="N25" s="12" cm="1">
        <f t="array" ref="N25">VLOOKUP(Table3[[#This Row],[Name]],+Table1[[Name]:[END]],N$1,FALSE)</f>
        <v>2</v>
      </c>
      <c r="O25" s="12" cm="1">
        <f t="array" ref="O25">VLOOKUP(Table3[[#This Row],[Name]],+Table1[[Name]:[END]],O$1,FALSE)</f>
        <v>5</v>
      </c>
      <c r="P25" s="12" t="str" cm="1">
        <f t="array" ref="P25">VLOOKUP(Table3[[#This Row],[Name]],+Table1[[Name]:[END]],P$1,FALSE)</f>
        <v>Le lanceur ligote l'ennemi avec des lianes ou son corps pour l'écraser durant 4 tours  lui faisant perdre 6 PV chaque tour. Le pokemon ne peut plus fuir pendant ce temps.</v>
      </c>
      <c r="Q25" s="12" t="str" cm="1">
        <f t="array" ref="Q25">VLOOKUP(Table3[[#This Row],[Name]],+Table1[[Name]:[END]],Q$1,FALSE)</f>
        <v>Groz'Yeux</v>
      </c>
      <c r="R25" s="12" t="str" cm="1">
        <f t="array" ref="R25">VLOOKUP(Table3[[#This Row],[Name]],+Table1[[Name]:[END]],R$1,FALSE)</f>
        <v>Normal</v>
      </c>
      <c r="S25" s="12" t="str" cm="1">
        <f t="array" ref="S25">VLOOKUP(Table3[[#This Row],[Name]],+Table1[[Name]:[END]],S$1,FALSE)</f>
        <v>Statut</v>
      </c>
      <c r="T25" s="12" cm="1">
        <f t="array" ref="T25">VLOOKUP(Table3[[#This Row],[Name]],+Table1[[Name]:[END]],T$1,FALSE)</f>
        <v>0</v>
      </c>
      <c r="U25" s="12" cm="1">
        <f t="array" ref="U25">VLOOKUP(Table3[[#This Row],[Name]],+Table1[[Name]:[END]],U$1,FALSE)</f>
        <v>6</v>
      </c>
      <c r="V25" s="12" t="str" cm="1">
        <f t="array" ref="V25">VLOOKUP(Table3[[#This Row],[Name]],+Table1[[Name]:[END]],V$1,FALSE)</f>
        <v>Le lanceur fait les gros yeux à l'ennemi pour l'intimider et baisser sa Défense de 1 niveau.</v>
      </c>
      <c r="W25" s="12" t="str" cm="1">
        <f t="array" ref="W25">VLOOKUP(Table3[[#This Row],[Name]],+Table1[[Name]:[END]],W$1,FALSE)</f>
        <v>Abo-RFVF.png</v>
      </c>
      <c r="X25" s="12" cm="1">
        <f t="array" ref="X25">VLOOKUP(Table3[[#This Row],[Name]],+Table1[[Name]:[END]],X$1,FALSE)</f>
        <v>1</v>
      </c>
      <c r="Y25" s="12" t="str" cm="1">
        <f t="array" ref="Y25">VLOOKUP(Table3[[#This Row],[Name]],+Table1[[Name]:[END]],Y$1,FALSE)</f>
        <v>1/2</v>
      </c>
      <c r="Z25" s="12" cm="1">
        <f t="array" ref="Z25">VLOOKUP(Table3[[#This Row],[Name]],+Table1[[Name]:[END]],Z$1,FALSE)</f>
        <v>1</v>
      </c>
      <c r="AA25" s="12" cm="1">
        <f t="array" ref="AA25">VLOOKUP(Table3[[#This Row],[Name]],+Table1[[Name]:[END]],AA$1,FALSE)</f>
        <v>1</v>
      </c>
      <c r="AB25" s="12" cm="1">
        <f t="array" ref="AB25">VLOOKUP(Table3[[#This Row],[Name]],+Table1[[Name]:[END]],AB$1,FALSE)</f>
        <v>1</v>
      </c>
      <c r="AC25" s="12" t="str" cm="1">
        <f t="array" ref="AC25">VLOOKUP(Table3[[#This Row],[Name]],+Table1[[Name]:[END]],AC$1,FALSE)</f>
        <v>1/2</v>
      </c>
      <c r="AD25" s="12" cm="1">
        <f t="array" ref="AD25">VLOOKUP(Table3[[#This Row],[Name]],+Table1[[Name]:[END]],AD$1,FALSE)</f>
        <v>1</v>
      </c>
      <c r="AE25" s="12" cm="1">
        <f t="array" ref="AE25">VLOOKUP(Table3[[#This Row],[Name]],+Table1[[Name]:[END]],AE$1,FALSE)</f>
        <v>1</v>
      </c>
      <c r="AF25" s="12" t="str" cm="1">
        <f t="array" ref="AF25">VLOOKUP(Table3[[#This Row],[Name]],+Table1[[Name]:[END]],AF$1,FALSE)</f>
        <v>1/2</v>
      </c>
      <c r="AG25" s="12" cm="1">
        <f t="array" ref="AG25">VLOOKUP(Table3[[#This Row],[Name]],+Table1[[Name]:[END]],AG$1,FALSE)</f>
        <v>1</v>
      </c>
      <c r="AH25" s="12" t="str" cm="1">
        <f t="array" ref="AH25">VLOOKUP(Table3[[#This Row],[Name]],+Table1[[Name]:[END]],AH$1,FALSE)</f>
        <v>1/2</v>
      </c>
      <c r="AI25" s="12" t="str" cm="1">
        <f t="array" ref="AI25">VLOOKUP(Table3[[#This Row],[Name]],+Table1[[Name]:[END]],AI$1,FALSE)</f>
        <v>1/2</v>
      </c>
      <c r="AJ25" s="12" cm="1">
        <f t="array" ref="AJ25">VLOOKUP(Table3[[#This Row],[Name]],+Table1[[Name]:[END]],AJ$1,FALSE)</f>
        <v>2</v>
      </c>
      <c r="AK25" s="12" cm="1">
        <f t="array" ref="AK25">VLOOKUP(Table3[[#This Row],[Name]],+Table1[[Name]:[END]],AK$1,FALSE)</f>
        <v>1</v>
      </c>
      <c r="AL25" s="12" cm="1">
        <f t="array" ref="AL25">VLOOKUP(Table3[[#This Row],[Name]],+Table1[[Name]:[END]],AL$1,FALSE)</f>
        <v>2</v>
      </c>
      <c r="AM25" s="12" cm="1">
        <f t="array" ref="AM25">VLOOKUP(Table3[[#This Row],[Name]],+Table1[[Name]:[END]],AM$1,FALSE)</f>
        <v>1</v>
      </c>
      <c r="AN25" s="12" cm="1">
        <f t="array" ref="AN25">VLOOKUP(Table3[[#This Row],[Name]],+Table1[[Name]:[END]],AN$1,FALSE)</f>
        <v>1</v>
      </c>
      <c r="AO25" s="12" cm="1">
        <f t="array" ref="AO25">VLOOKUP(Table3[[#This Row],[Name]],+Table1[[Name]:[END]],AO$1,FALSE)</f>
        <v>1</v>
      </c>
      <c r="AP25" s="12" t="str" cm="1">
        <f t="array" ref="AP25">VLOOKUP(Table3[[#This Row],[Name]],+Table1[[Name]:[END]],AP$1,FALSE)</f>
        <v>1-3</v>
      </c>
      <c r="AQ25" s="12" t="str" cm="1">
        <f t="array" ref="AQ25">VLOOKUP(Table3[[#This Row],[Name]],+Table1[[Name]:[END]],AQ$1,FALSE)</f>
        <v>4-6</v>
      </c>
      <c r="AR25" s="12" t="str" cm="1">
        <f t="array" ref="AR25">VLOOKUP(Table3[[#This Row],[Name]],+Table1[[Name]:[END]],AR$1,FALSE)</f>
        <v>Evolue avec 2 super bonbons en</v>
      </c>
      <c r="AS25" s="12" t="str" cm="1">
        <f t="array" ref="AS25">IF(VLOOKUP(Table3[[#This Row],[Name]],+Table1[[Name]:[END]],AS$1,FALSE)=0,"",VLOOKUP(Table3[[#This Row],[Name]],+Table1[[Name]:[END]],AS$1,FALSE))</f>
        <v>Arbok</v>
      </c>
      <c r="AT25" s="12" t="str" cm="1">
        <f t="array" ref="AT25">VLOOKUP(Table3[[#This Row],[Name]],+Table1[[Name]:[END]],AT$1,FALSE)</f>
        <v>#023</v>
      </c>
      <c r="AU25" s="12" cm="1">
        <f t="array" ref="AU25">VLOOKUP(Table3[[#This Row],[Name]],+Table1[[Name]:[END]],AU$1,FALSE)</f>
        <v>23</v>
      </c>
      <c r="AV25" s="12" t="str" cm="1">
        <f t="array" ref="AV25">VLOOKUP(Table3[[#This Row],[Name]],+Table1[[Name]:[END]],AV$1,FALSE)</f>
        <v>Poison Poison</v>
      </c>
      <c r="AW25" s="12" cm="1">
        <f t="array" ref="AW25">VLOOKUP(Table3[[#This Row],[Name]],+Table1[[Name]:[END]],AW$1,FALSE)</f>
        <v>0</v>
      </c>
    </row>
    <row r="26" spans="1:49" x14ac:dyDescent="0.2">
      <c r="A26" s="18" t="s">
        <v>1164</v>
      </c>
      <c r="B26" s="12" t="str" cm="1">
        <f t="array" ref="B26">VLOOKUP(Table3[[#This Row],[Name]],+Table1[[Name]:[END]],B$1,FALSE)</f>
        <v>Poison</v>
      </c>
      <c r="C26" s="12" t="str" cm="1">
        <f t="array" ref="C26">VLOOKUP(Table3[[#This Row],[Name]],+Table1[[Name]:[END]],C$1,FALSE)</f>
        <v>Poison</v>
      </c>
      <c r="D26" s="12" cm="1">
        <f t="array" ref="D26">VLOOKUP(Table3[[#This Row],[Name]],+Table1[[Name]:[END]],D$1,FALSE)</f>
        <v>30</v>
      </c>
      <c r="E26" s="12" cm="1">
        <f t="array" ref="E26">VLOOKUP(Table3[[#This Row],[Name]],+Table1[[Name]:[END]],E$1,FALSE)</f>
        <v>20</v>
      </c>
      <c r="F26" s="12" cm="1">
        <f t="array" ref="F26">VLOOKUP(Table3[[#This Row],[Name]],+Table1[[Name]:[END]],F$1,FALSE)</f>
        <v>8</v>
      </c>
      <c r="G26" s="12" cm="1">
        <f t="array" ref="G26">VLOOKUP(Table3[[#This Row],[Name]],+Table1[[Name]:[END]],G$1,FALSE)</f>
        <v>6</v>
      </c>
      <c r="H26" s="12" cm="1">
        <f t="array" ref="H26">VLOOKUP(Table3[[#This Row],[Name]],+Table1[[Name]:[END]],H$1,FALSE)</f>
        <v>6</v>
      </c>
      <c r="I26" s="12" cm="1">
        <f t="array" ref="I26">VLOOKUP(Table3[[#This Row],[Name]],+Table1[[Name]:[END]],I$1,FALSE)</f>
        <v>7</v>
      </c>
      <c r="J26" s="12" cm="1">
        <f t="array" ref="J26">VLOOKUP(Table3[[#This Row],[Name]],+Table1[[Name]:[END]],J$1,FALSE)</f>
        <v>1</v>
      </c>
      <c r="K26" s="12" t="str" cm="1">
        <f t="array" ref="K26">VLOOKUP(Table3[[#This Row],[Name]],+Table1[[Name]:[END]],K$1,FALSE)</f>
        <v>Mâchouille</v>
      </c>
      <c r="L26" s="12" t="str" cm="1">
        <f t="array" ref="L26">VLOOKUP(Table3[[#This Row],[Name]],+Table1[[Name]:[END]],L$1,FALSE)</f>
        <v>Tenebres</v>
      </c>
      <c r="M26" s="12" t="str" cm="1">
        <f t="array" ref="M26">VLOOKUP(Table3[[#This Row],[Name]],+Table1[[Name]:[END]],M$1,FALSE)</f>
        <v>Physique</v>
      </c>
      <c r="N26" s="12" cm="1">
        <f t="array" ref="N26">VLOOKUP(Table3[[#This Row],[Name]],+Table1[[Name]:[END]],N$1,FALSE)</f>
        <v>8</v>
      </c>
      <c r="O26" s="12" cm="1">
        <f t="array" ref="O26">VLOOKUP(Table3[[#This Row],[Name]],+Table1[[Name]:[END]],O$1,FALSE)</f>
        <v>6</v>
      </c>
      <c r="P26" s="12" t="str" cm="1">
        <f t="array" ref="P26">VLOOKUP(Table3[[#This Row],[Name]],+Table1[[Name]:[END]],P$1,FALSE)</f>
        <v>Le lanceur mord l'ennemi de ses crocs pointus. Baisser sa Défense avec une Precision de 2.</v>
      </c>
      <c r="Q26" s="12" t="str" cm="1">
        <f t="array" ref="Q26">VLOOKUP(Table3[[#This Row],[Name]],+Table1[[Name]:[END]],Q$1,FALSE)</f>
        <v>Crocs Givre</v>
      </c>
      <c r="R26" s="12" t="str" cm="1">
        <f t="array" ref="R26">VLOOKUP(Table3[[#This Row],[Name]],+Table1[[Name]:[END]],R$1,FALSE)</f>
        <v>Glace</v>
      </c>
      <c r="S26" s="12" t="str" cm="1">
        <f t="array" ref="S26">VLOOKUP(Table3[[#This Row],[Name]],+Table1[[Name]:[END]],S$1,FALSE)</f>
        <v>Physique</v>
      </c>
      <c r="T26" s="12" cm="1">
        <f t="array" ref="T26">VLOOKUP(Table3[[#This Row],[Name]],+Table1[[Name]:[END]],T$1,FALSE)</f>
        <v>7</v>
      </c>
      <c r="U26" s="12" cm="1">
        <f t="array" ref="U26">VLOOKUP(Table3[[#This Row],[Name]],+Table1[[Name]:[END]],U$1,FALSE)</f>
        <v>5</v>
      </c>
      <c r="V26" s="12" t="str" cm="1">
        <f t="array" ref="V26">VLOOKUP(Table3[[#This Row],[Name]],+Table1[[Name]:[END]],V$1,FALSE)</f>
        <v>Le lanceur utilise une morsure glaciale. Gele avec une precision de 1 et Apeurer avec une precision de 1. Le pokemon gele ne peut plus attaquer sauf avec une capacite de type feu qui le degele.</v>
      </c>
      <c r="W26" s="12" t="str" cm="1">
        <f t="array" ref="W26">VLOOKUP(Table3[[#This Row],[Name]],+Table1[[Name]:[END]],W$1,FALSE)</f>
        <v>Arbok-RFVF.png</v>
      </c>
      <c r="X26" s="12" cm="1">
        <f t="array" ref="X26">VLOOKUP(Table3[[#This Row],[Name]],+Table1[[Name]:[END]],X$1,FALSE)</f>
        <v>1</v>
      </c>
      <c r="Y26" s="12" t="str" cm="1">
        <f t="array" ref="Y26">VLOOKUP(Table3[[#This Row],[Name]],+Table1[[Name]:[END]],Y$1,FALSE)</f>
        <v>1/2</v>
      </c>
      <c r="Z26" s="12" cm="1">
        <f t="array" ref="Z26">VLOOKUP(Table3[[#This Row],[Name]],+Table1[[Name]:[END]],Z$1,FALSE)</f>
        <v>1</v>
      </c>
      <c r="AA26" s="12" cm="1">
        <f t="array" ref="AA26">VLOOKUP(Table3[[#This Row],[Name]],+Table1[[Name]:[END]],AA$1,FALSE)</f>
        <v>1</v>
      </c>
      <c r="AB26" s="12" cm="1">
        <f t="array" ref="AB26">VLOOKUP(Table3[[#This Row],[Name]],+Table1[[Name]:[END]],AB$1,FALSE)</f>
        <v>1</v>
      </c>
      <c r="AC26" s="12" t="str" cm="1">
        <f t="array" ref="AC26">VLOOKUP(Table3[[#This Row],[Name]],+Table1[[Name]:[END]],AC$1,FALSE)</f>
        <v>1/2</v>
      </c>
      <c r="AD26" s="12" cm="1">
        <f t="array" ref="AD26">VLOOKUP(Table3[[#This Row],[Name]],+Table1[[Name]:[END]],AD$1,FALSE)</f>
        <v>1</v>
      </c>
      <c r="AE26" s="12" cm="1">
        <f t="array" ref="AE26">VLOOKUP(Table3[[#This Row],[Name]],+Table1[[Name]:[END]],AE$1,FALSE)</f>
        <v>1</v>
      </c>
      <c r="AF26" s="12" t="str" cm="1">
        <f t="array" ref="AF26">VLOOKUP(Table3[[#This Row],[Name]],+Table1[[Name]:[END]],AF$1,FALSE)</f>
        <v>1/2</v>
      </c>
      <c r="AG26" s="12" cm="1">
        <f t="array" ref="AG26">VLOOKUP(Table3[[#This Row],[Name]],+Table1[[Name]:[END]],AG$1,FALSE)</f>
        <v>1</v>
      </c>
      <c r="AH26" s="12" t="str" cm="1">
        <f t="array" ref="AH26">VLOOKUP(Table3[[#This Row],[Name]],+Table1[[Name]:[END]],AH$1,FALSE)</f>
        <v>1/2</v>
      </c>
      <c r="AI26" s="12" t="str" cm="1">
        <f t="array" ref="AI26">VLOOKUP(Table3[[#This Row],[Name]],+Table1[[Name]:[END]],AI$1,FALSE)</f>
        <v>1/2</v>
      </c>
      <c r="AJ26" s="12" cm="1">
        <f t="array" ref="AJ26">VLOOKUP(Table3[[#This Row],[Name]],+Table1[[Name]:[END]],AJ$1,FALSE)</f>
        <v>2</v>
      </c>
      <c r="AK26" s="12" cm="1">
        <f t="array" ref="AK26">VLOOKUP(Table3[[#This Row],[Name]],+Table1[[Name]:[END]],AK$1,FALSE)</f>
        <v>1</v>
      </c>
      <c r="AL26" s="12" cm="1">
        <f t="array" ref="AL26">VLOOKUP(Table3[[#This Row],[Name]],+Table1[[Name]:[END]],AL$1,FALSE)</f>
        <v>2</v>
      </c>
      <c r="AM26" s="12" cm="1">
        <f t="array" ref="AM26">VLOOKUP(Table3[[#This Row],[Name]],+Table1[[Name]:[END]],AM$1,FALSE)</f>
        <v>1</v>
      </c>
      <c r="AN26" s="12" cm="1">
        <f t="array" ref="AN26">VLOOKUP(Table3[[#This Row],[Name]],+Table1[[Name]:[END]],AN$1,FALSE)</f>
        <v>1</v>
      </c>
      <c r="AO26" s="12" cm="1">
        <f t="array" ref="AO26">VLOOKUP(Table3[[#This Row],[Name]],+Table1[[Name]:[END]],AO$1,FALSE)</f>
        <v>1</v>
      </c>
      <c r="AP26" s="12" t="str" cm="1">
        <f t="array" ref="AP26">VLOOKUP(Table3[[#This Row],[Name]],+Table1[[Name]:[END]],AP$1,FALSE)</f>
        <v>1-3</v>
      </c>
      <c r="AQ26" s="12" t="str" cm="1">
        <f t="array" ref="AQ26">VLOOKUP(Table3[[#This Row],[Name]],+Table1[[Name]:[END]],AQ$1,FALSE)</f>
        <v>4-6</v>
      </c>
      <c r="AR26" s="12" t="str" cm="1">
        <f t="array" ref="AR26">VLOOKUP(Table3[[#This Row],[Name]],+Table1[[Name]:[END]],AR$1,FALSE)</f>
        <v/>
      </c>
      <c r="AS26" s="12" t="str" cm="1">
        <f t="array" ref="AS26">IF(VLOOKUP(Table3[[#This Row],[Name]],+Table1[[Name]:[END]],AS$1,FALSE)=0,"",VLOOKUP(Table3[[#This Row],[Name]],+Table1[[Name]:[END]],AS$1,FALSE))</f>
        <v/>
      </c>
      <c r="AT26" s="12" t="str" cm="1">
        <f t="array" ref="AT26">VLOOKUP(Table3[[#This Row],[Name]],+Table1[[Name]:[END]],AT$1,FALSE)</f>
        <v>#024</v>
      </c>
      <c r="AU26" s="12" cm="1">
        <f t="array" ref="AU26">VLOOKUP(Table3[[#This Row],[Name]],+Table1[[Name]:[END]],AU$1,FALSE)</f>
        <v>24</v>
      </c>
      <c r="AV26" s="12" t="str" cm="1">
        <f t="array" ref="AV26">VLOOKUP(Table3[[#This Row],[Name]],+Table1[[Name]:[END]],AV$1,FALSE)</f>
        <v>Poison Poison</v>
      </c>
      <c r="AW26" s="12" cm="1">
        <f t="array" ref="AW26">VLOOKUP(Table3[[#This Row],[Name]],+Table1[[Name]:[END]],AW$1,FALSE)</f>
        <v>1</v>
      </c>
    </row>
    <row r="27" spans="1:49" x14ac:dyDescent="0.2">
      <c r="A27" s="18" t="s">
        <v>221</v>
      </c>
      <c r="B27" s="12" t="str" cm="1">
        <f t="array" ref="B27">VLOOKUP(Table3[[#This Row],[Name]],+Table1[[Name]:[END]],B$1,FALSE)</f>
        <v>Electrik</v>
      </c>
      <c r="C27" s="12" t="str" cm="1">
        <f t="array" ref="C27">VLOOKUP(Table3[[#This Row],[Name]],+Table1[[Name]:[END]],C$1,FALSE)</f>
        <v>Electrik</v>
      </c>
      <c r="D27" s="12" cm="1">
        <f t="array" ref="D27">VLOOKUP(Table3[[#This Row],[Name]],+Table1[[Name]:[END]],D$1,FALSE)</f>
        <v>17</v>
      </c>
      <c r="E27" s="12" cm="1">
        <f t="array" ref="E27">VLOOKUP(Table3[[#This Row],[Name]],+Table1[[Name]:[END]],E$1,FALSE)</f>
        <v>22</v>
      </c>
      <c r="F27" s="12" cm="1">
        <f t="array" ref="F27">VLOOKUP(Table3[[#This Row],[Name]],+Table1[[Name]:[END]],F$1,FALSE)</f>
        <v>5</v>
      </c>
      <c r="G27" s="12" cm="1">
        <f t="array" ref="G27">VLOOKUP(Table3[[#This Row],[Name]],+Table1[[Name]:[END]],G$1,FALSE)</f>
        <v>3</v>
      </c>
      <c r="H27" s="12" cm="1">
        <f t="array" ref="H27">VLOOKUP(Table3[[#This Row],[Name]],+Table1[[Name]:[END]],H$1,FALSE)</f>
        <v>5</v>
      </c>
      <c r="I27" s="12" cm="1">
        <f t="array" ref="I27">VLOOKUP(Table3[[#This Row],[Name]],+Table1[[Name]:[END]],I$1,FALSE)</f>
        <v>4</v>
      </c>
      <c r="J27" s="12" cm="1">
        <f t="array" ref="J27">VLOOKUP(Table3[[#This Row],[Name]],+Table1[[Name]:[END]],J$1,FALSE)</f>
        <v>3</v>
      </c>
      <c r="K27" s="12" t="str" cm="1">
        <f t="array" ref="K27">VLOOKUP(Table3[[#This Row],[Name]],+Table1[[Name]:[END]],K$1,FALSE)</f>
        <v>Mimi-Queue</v>
      </c>
      <c r="L27" s="12" t="str" cm="1">
        <f t="array" ref="L27">VLOOKUP(Table3[[#This Row],[Name]],+Table1[[Name]:[END]],L$1,FALSE)</f>
        <v>Normal</v>
      </c>
      <c r="M27" s="12" t="str" cm="1">
        <f t="array" ref="M27">VLOOKUP(Table3[[#This Row],[Name]],+Table1[[Name]:[END]],M$1,FALSE)</f>
        <v>Statut</v>
      </c>
      <c r="N27" s="12" cm="1">
        <f t="array" ref="N27">VLOOKUP(Table3[[#This Row],[Name]],+Table1[[Name]:[END]],N$1,FALSE)</f>
        <v>0</v>
      </c>
      <c r="O27" s="12" cm="1">
        <f t="array" ref="O27">VLOOKUP(Table3[[#This Row],[Name]],+Table1[[Name]:[END]],O$1,FALSE)</f>
        <v>6</v>
      </c>
      <c r="P27" s="12" t="str" cm="1">
        <f t="array" ref="P27">VLOOKUP(Table3[[#This Row],[Name]],+Table1[[Name]:[END]],P$1,FALSE)</f>
        <v>Le lanceur remue son adorable queue pour tromper la vigilance de l'ennemi et baisser sa Défense de 1 niveau.</v>
      </c>
      <c r="Q27" s="12" t="str" cm="1">
        <f t="array" ref="Q27">VLOOKUP(Table3[[#This Row],[Name]],+Table1[[Name]:[END]],Q$1,FALSE)</f>
        <v>Eclair</v>
      </c>
      <c r="R27" s="12" t="str" cm="1">
        <f t="array" ref="R27">VLOOKUP(Table3[[#This Row],[Name]],+Table1[[Name]:[END]],R$1,FALSE)</f>
        <v>Electrik</v>
      </c>
      <c r="S27" s="12" t="str" cm="1">
        <f t="array" ref="S27">VLOOKUP(Table3[[#This Row],[Name]],+Table1[[Name]:[END]],S$1,FALSE)</f>
        <v>Special</v>
      </c>
      <c r="T27" s="12" cm="1">
        <f t="array" ref="T27">VLOOKUP(Table3[[#This Row],[Name]],+Table1[[Name]:[END]],T$1,FALSE)</f>
        <v>4</v>
      </c>
      <c r="U27" s="12" cm="1">
        <f t="array" ref="U27">VLOOKUP(Table3[[#This Row],[Name]],+Table1[[Name]:[END]],U$1,FALSE)</f>
        <v>6</v>
      </c>
      <c r="V27" s="12" t="str" cm="1">
        <f t="array" ref="V27">VLOOKUP(Table3[[#This Row],[Name]],+Table1[[Name]:[END]],V$1,FALSE)</f>
        <v>Une décharge électrique tombe sur l'ennemi. Paralyse avec une precision de 1. La paralysie empeche d'attaquer sur 1-2.</v>
      </c>
      <c r="W27" s="12" t="str" cm="1">
        <f t="array" ref="W27">VLOOKUP(Table3[[#This Row],[Name]],+Table1[[Name]:[END]],W$1,FALSE)</f>
        <v>Pikachu-RFVF.png</v>
      </c>
      <c r="X27" s="12" t="str" cm="1">
        <f t="array" ref="X27">VLOOKUP(Table3[[#This Row],[Name]],+Table1[[Name]:[END]],X$1,FALSE)</f>
        <v>1/2</v>
      </c>
      <c r="Y27" s="12" cm="1">
        <f t="array" ref="Y27">VLOOKUP(Table3[[#This Row],[Name]],+Table1[[Name]:[END]],Y$1,FALSE)</f>
        <v>1</v>
      </c>
      <c r="Z27" s="12" cm="1">
        <f t="array" ref="Z27">VLOOKUP(Table3[[#This Row],[Name]],+Table1[[Name]:[END]],Z$1,FALSE)</f>
        <v>1</v>
      </c>
      <c r="AA27" s="12" cm="1">
        <f t="array" ref="AA27">VLOOKUP(Table3[[#This Row],[Name]],+Table1[[Name]:[END]],AA$1,FALSE)</f>
        <v>1</v>
      </c>
      <c r="AB27" s="12" t="str" cm="1">
        <f t="array" ref="AB27">VLOOKUP(Table3[[#This Row],[Name]],+Table1[[Name]:[END]],AB$1,FALSE)</f>
        <v>1/2</v>
      </c>
      <c r="AC27" s="12" cm="1">
        <f t="array" ref="AC27">VLOOKUP(Table3[[#This Row],[Name]],+Table1[[Name]:[END]],AC$1,FALSE)</f>
        <v>1</v>
      </c>
      <c r="AD27" s="12" cm="1">
        <f t="array" ref="AD27">VLOOKUP(Table3[[#This Row],[Name]],+Table1[[Name]:[END]],AD$1,FALSE)</f>
        <v>1</v>
      </c>
      <c r="AE27" s="12" cm="1">
        <f t="array" ref="AE27">VLOOKUP(Table3[[#This Row],[Name]],+Table1[[Name]:[END]],AE$1,FALSE)</f>
        <v>1</v>
      </c>
      <c r="AF27" s="12" cm="1">
        <f t="array" ref="AF27">VLOOKUP(Table3[[#This Row],[Name]],+Table1[[Name]:[END]],AF$1,FALSE)</f>
        <v>1</v>
      </c>
      <c r="AG27" s="12" cm="1">
        <f t="array" ref="AG27">VLOOKUP(Table3[[#This Row],[Name]],+Table1[[Name]:[END]],AG$1,FALSE)</f>
        <v>1</v>
      </c>
      <c r="AH27" s="12" cm="1">
        <f t="array" ref="AH27">VLOOKUP(Table3[[#This Row],[Name]],+Table1[[Name]:[END]],AH$1,FALSE)</f>
        <v>1</v>
      </c>
      <c r="AI27" s="12" cm="1">
        <f t="array" ref="AI27">VLOOKUP(Table3[[#This Row],[Name]],+Table1[[Name]:[END]],AI$1,FALSE)</f>
        <v>1</v>
      </c>
      <c r="AJ27" s="12" cm="1">
        <f t="array" ref="AJ27">VLOOKUP(Table3[[#This Row],[Name]],+Table1[[Name]:[END]],AJ$1,FALSE)</f>
        <v>1</v>
      </c>
      <c r="AK27" s="12" cm="1">
        <f t="array" ref="AK27">VLOOKUP(Table3[[#This Row],[Name]],+Table1[[Name]:[END]],AK$1,FALSE)</f>
        <v>1</v>
      </c>
      <c r="AL27" s="12" cm="1">
        <f t="array" ref="AL27">VLOOKUP(Table3[[#This Row],[Name]],+Table1[[Name]:[END]],AL$1,FALSE)</f>
        <v>2</v>
      </c>
      <c r="AM27" s="12" cm="1">
        <f t="array" ref="AM27">VLOOKUP(Table3[[#This Row],[Name]],+Table1[[Name]:[END]],AM$1,FALSE)</f>
        <v>1</v>
      </c>
      <c r="AN27" s="12" cm="1">
        <f t="array" ref="AN27">VLOOKUP(Table3[[#This Row],[Name]],+Table1[[Name]:[END]],AN$1,FALSE)</f>
        <v>1</v>
      </c>
      <c r="AO27" s="12" t="str" cm="1">
        <f t="array" ref="AO27">VLOOKUP(Table3[[#This Row],[Name]],+Table1[[Name]:[END]],AO$1,FALSE)</f>
        <v>1/2</v>
      </c>
      <c r="AP27" s="12" t="str" cm="1">
        <f t="array" ref="AP27">VLOOKUP(Table3[[#This Row],[Name]],+Table1[[Name]:[END]],AP$1,FALSE)</f>
        <v>1-3</v>
      </c>
      <c r="AQ27" s="12" t="str" cm="1">
        <f t="array" ref="AQ27">VLOOKUP(Table3[[#This Row],[Name]],+Table1[[Name]:[END]],AQ$1,FALSE)</f>
        <v>4-6</v>
      </c>
      <c r="AR27" s="12" t="str" cm="1">
        <f t="array" ref="AR27">VLOOKUP(Table3[[#This Row],[Name]],+Table1[[Name]:[END]],AR$1,FALSE)</f>
        <v>Evolue avec "Pierre Foudre" en</v>
      </c>
      <c r="AS27" s="12" t="str" cm="1">
        <f t="array" ref="AS27">IF(VLOOKUP(Table3[[#This Row],[Name]],+Table1[[Name]:[END]],AS$1,FALSE)=0,"",VLOOKUP(Table3[[#This Row],[Name]],+Table1[[Name]:[END]],AS$1,FALSE))</f>
        <v>Raichu</v>
      </c>
      <c r="AT27" s="12" t="str" cm="1">
        <f t="array" ref="AT27">VLOOKUP(Table3[[#This Row],[Name]],+Table1[[Name]:[END]],AT$1,FALSE)</f>
        <v>#025</v>
      </c>
      <c r="AU27" s="12" cm="1">
        <f t="array" ref="AU27">VLOOKUP(Table3[[#This Row],[Name]],+Table1[[Name]:[END]],AU$1,FALSE)</f>
        <v>25</v>
      </c>
      <c r="AV27" s="12" t="str" cm="1">
        <f t="array" ref="AV27">VLOOKUP(Table3[[#This Row],[Name]],+Table1[[Name]:[END]],AV$1,FALSE)</f>
        <v>Electrik Electrik</v>
      </c>
      <c r="AW27" s="12" cm="1">
        <f t="array" ref="AW27">VLOOKUP(Table3[[#This Row],[Name]],+Table1[[Name]:[END]],AW$1,FALSE)</f>
        <v>0</v>
      </c>
    </row>
    <row r="28" spans="1:49" x14ac:dyDescent="0.2">
      <c r="A28" s="18" t="s">
        <v>222</v>
      </c>
      <c r="B28" s="12" t="str" cm="1">
        <f t="array" ref="B28">VLOOKUP(Table3[[#This Row],[Name]],+Table1[[Name]:[END]],B$1,FALSE)</f>
        <v>Electrik</v>
      </c>
      <c r="C28" s="12" t="str" cm="1">
        <f t="array" ref="C28">VLOOKUP(Table3[[#This Row],[Name]],+Table1[[Name]:[END]],C$1,FALSE)</f>
        <v>Electrik</v>
      </c>
      <c r="D28" s="12" cm="1">
        <f t="array" ref="D28">VLOOKUP(Table3[[#This Row],[Name]],+Table1[[Name]:[END]],D$1,FALSE)</f>
        <v>30</v>
      </c>
      <c r="E28" s="12" cm="1">
        <f t="array" ref="E28">VLOOKUP(Table3[[#This Row],[Name]],+Table1[[Name]:[END]],E$1,FALSE)</f>
        <v>25</v>
      </c>
      <c r="F28" s="12" cm="1">
        <f t="array" ref="F28">VLOOKUP(Table3[[#This Row],[Name]],+Table1[[Name]:[END]],F$1,FALSE)</f>
        <v>9</v>
      </c>
      <c r="G28" s="12" cm="1">
        <f t="array" ref="G28">VLOOKUP(Table3[[#This Row],[Name]],+Table1[[Name]:[END]],G$1,FALSE)</f>
        <v>5</v>
      </c>
      <c r="H28" s="12" cm="1">
        <f t="array" ref="H28">VLOOKUP(Table3[[#This Row],[Name]],+Table1[[Name]:[END]],H$1,FALSE)</f>
        <v>9</v>
      </c>
      <c r="I28" s="12" cm="1">
        <f t="array" ref="I28">VLOOKUP(Table3[[#This Row],[Name]],+Table1[[Name]:[END]],I$1,FALSE)</f>
        <v>8</v>
      </c>
      <c r="J28" s="12" cm="1">
        <f t="array" ref="J28">VLOOKUP(Table3[[#This Row],[Name]],+Table1[[Name]:[END]],J$1,FALSE)</f>
        <v>1</v>
      </c>
      <c r="K28" s="12" t="str" cm="1">
        <f t="array" ref="K28">VLOOKUP(Table3[[#This Row],[Name]],+Table1[[Name]:[END]],K$1,FALSE)</f>
        <v>Eclair</v>
      </c>
      <c r="L28" s="12" t="str" cm="1">
        <f t="array" ref="L28">VLOOKUP(Table3[[#This Row],[Name]],+Table1[[Name]:[END]],L$1,FALSE)</f>
        <v>Electrik</v>
      </c>
      <c r="M28" s="12" t="str" cm="1">
        <f t="array" ref="M28">VLOOKUP(Table3[[#This Row],[Name]],+Table1[[Name]:[END]],M$1,FALSE)</f>
        <v>Special</v>
      </c>
      <c r="N28" s="12" cm="1">
        <f t="array" ref="N28">VLOOKUP(Table3[[#This Row],[Name]],+Table1[[Name]:[END]],N$1,FALSE)</f>
        <v>4</v>
      </c>
      <c r="O28" s="12" cm="1">
        <f t="array" ref="O28">VLOOKUP(Table3[[#This Row],[Name]],+Table1[[Name]:[END]],O$1,FALSE)</f>
        <v>6</v>
      </c>
      <c r="P28" s="12" t="str" cm="1">
        <f t="array" ref="P28">VLOOKUP(Table3[[#This Row],[Name]],+Table1[[Name]:[END]],P$1,FALSE)</f>
        <v>Une décharge électrique tombe sur l'ennemi. Paralyse avec une precision de 1. La paralysie empeche d'attaquer sur 1-2.</v>
      </c>
      <c r="Q28" s="12" t="str" cm="1">
        <f t="array" ref="Q28">VLOOKUP(Table3[[#This Row],[Name]],+Table1[[Name]:[END]],Q$1,FALSE)</f>
        <v>Queue de Fer</v>
      </c>
      <c r="R28" s="12" t="str" cm="1">
        <f t="array" ref="R28">VLOOKUP(Table3[[#This Row],[Name]],+Table1[[Name]:[END]],R$1,FALSE)</f>
        <v>Acier</v>
      </c>
      <c r="S28" s="12" t="str" cm="1">
        <f t="array" ref="S28">VLOOKUP(Table3[[#This Row],[Name]],+Table1[[Name]:[END]],S$1,FALSE)</f>
        <v>Physique</v>
      </c>
      <c r="T28" s="12" cm="1">
        <f t="array" ref="T28">VLOOKUP(Table3[[#This Row],[Name]],+Table1[[Name]:[END]],T$1,FALSE)</f>
        <v>10</v>
      </c>
      <c r="U28" s="12" cm="1">
        <f t="array" ref="U28">VLOOKUP(Table3[[#This Row],[Name]],+Table1[[Name]:[END]],U$1,FALSE)</f>
        <v>3</v>
      </c>
      <c r="V28" s="12" t="str" cm="1">
        <f t="array" ref="V28">VLOOKUP(Table3[[#This Row],[Name]],+Table1[[Name]:[END]],V$1,FALSE)</f>
        <v>Attaque l'ennemi avec une queue de fer. Baisse sa Défense de 1 niveau avec une Precision de 1.</v>
      </c>
      <c r="W28" s="12" t="str" cm="1">
        <f t="array" ref="W28">VLOOKUP(Table3[[#This Row],[Name]],+Table1[[Name]:[END]],W$1,FALSE)</f>
        <v>Raichu-RFVF.png</v>
      </c>
      <c r="X28" s="12" t="str" cm="1">
        <f t="array" ref="X28">VLOOKUP(Table3[[#This Row],[Name]],+Table1[[Name]:[END]],X$1,FALSE)</f>
        <v>1/2</v>
      </c>
      <c r="Y28" s="12" cm="1">
        <f t="array" ref="Y28">VLOOKUP(Table3[[#This Row],[Name]],+Table1[[Name]:[END]],Y$1,FALSE)</f>
        <v>1</v>
      </c>
      <c r="Z28" s="12" cm="1">
        <f t="array" ref="Z28">VLOOKUP(Table3[[#This Row],[Name]],+Table1[[Name]:[END]],Z$1,FALSE)</f>
        <v>1</v>
      </c>
      <c r="AA28" s="12" cm="1">
        <f t="array" ref="AA28">VLOOKUP(Table3[[#This Row],[Name]],+Table1[[Name]:[END]],AA$1,FALSE)</f>
        <v>1</v>
      </c>
      <c r="AB28" s="12" t="str" cm="1">
        <f t="array" ref="AB28">VLOOKUP(Table3[[#This Row],[Name]],+Table1[[Name]:[END]],AB$1,FALSE)</f>
        <v>1/2</v>
      </c>
      <c r="AC28" s="12" cm="1">
        <f t="array" ref="AC28">VLOOKUP(Table3[[#This Row],[Name]],+Table1[[Name]:[END]],AC$1,FALSE)</f>
        <v>1</v>
      </c>
      <c r="AD28" s="12" cm="1">
        <f t="array" ref="AD28">VLOOKUP(Table3[[#This Row],[Name]],+Table1[[Name]:[END]],AD$1,FALSE)</f>
        <v>1</v>
      </c>
      <c r="AE28" s="12" cm="1">
        <f t="array" ref="AE28">VLOOKUP(Table3[[#This Row],[Name]],+Table1[[Name]:[END]],AE$1,FALSE)</f>
        <v>1</v>
      </c>
      <c r="AF28" s="12" cm="1">
        <f t="array" ref="AF28">VLOOKUP(Table3[[#This Row],[Name]],+Table1[[Name]:[END]],AF$1,FALSE)</f>
        <v>1</v>
      </c>
      <c r="AG28" s="12" cm="1">
        <f t="array" ref="AG28">VLOOKUP(Table3[[#This Row],[Name]],+Table1[[Name]:[END]],AG$1,FALSE)</f>
        <v>1</v>
      </c>
      <c r="AH28" s="12" cm="1">
        <f t="array" ref="AH28">VLOOKUP(Table3[[#This Row],[Name]],+Table1[[Name]:[END]],AH$1,FALSE)</f>
        <v>1</v>
      </c>
      <c r="AI28" s="12" cm="1">
        <f t="array" ref="AI28">VLOOKUP(Table3[[#This Row],[Name]],+Table1[[Name]:[END]],AI$1,FALSE)</f>
        <v>1</v>
      </c>
      <c r="AJ28" s="12" cm="1">
        <f t="array" ref="AJ28">VLOOKUP(Table3[[#This Row],[Name]],+Table1[[Name]:[END]],AJ$1,FALSE)</f>
        <v>1</v>
      </c>
      <c r="AK28" s="12" cm="1">
        <f t="array" ref="AK28">VLOOKUP(Table3[[#This Row],[Name]],+Table1[[Name]:[END]],AK$1,FALSE)</f>
        <v>1</v>
      </c>
      <c r="AL28" s="12" cm="1">
        <f t="array" ref="AL28">VLOOKUP(Table3[[#This Row],[Name]],+Table1[[Name]:[END]],AL$1,FALSE)</f>
        <v>2</v>
      </c>
      <c r="AM28" s="12" cm="1">
        <f t="array" ref="AM28">VLOOKUP(Table3[[#This Row],[Name]],+Table1[[Name]:[END]],AM$1,FALSE)</f>
        <v>1</v>
      </c>
      <c r="AN28" s="12" cm="1">
        <f t="array" ref="AN28">VLOOKUP(Table3[[#This Row],[Name]],+Table1[[Name]:[END]],AN$1,FALSE)</f>
        <v>1</v>
      </c>
      <c r="AO28" s="12" t="str" cm="1">
        <f t="array" ref="AO28">VLOOKUP(Table3[[#This Row],[Name]],+Table1[[Name]:[END]],AO$1,FALSE)</f>
        <v>1/2</v>
      </c>
      <c r="AP28" s="12" t="str" cm="1">
        <f t="array" ref="AP28">VLOOKUP(Table3[[#This Row],[Name]],+Table1[[Name]:[END]],AP$1,FALSE)</f>
        <v>1-3</v>
      </c>
      <c r="AQ28" s="12" t="str" cm="1">
        <f t="array" ref="AQ28">VLOOKUP(Table3[[#This Row],[Name]],+Table1[[Name]:[END]],AQ$1,FALSE)</f>
        <v>4-6</v>
      </c>
      <c r="AR28" s="12" t="str" cm="1">
        <f t="array" ref="AR28">VLOOKUP(Table3[[#This Row],[Name]],+Table1[[Name]:[END]],AR$1,FALSE)</f>
        <v/>
      </c>
      <c r="AS28" s="12" t="str" cm="1">
        <f t="array" ref="AS28">IF(VLOOKUP(Table3[[#This Row],[Name]],+Table1[[Name]:[END]],AS$1,FALSE)=0,"",VLOOKUP(Table3[[#This Row],[Name]],+Table1[[Name]:[END]],AS$1,FALSE))</f>
        <v/>
      </c>
      <c r="AT28" s="12" t="str" cm="1">
        <f t="array" ref="AT28">VLOOKUP(Table3[[#This Row],[Name]],+Table1[[Name]:[END]],AT$1,FALSE)</f>
        <v>#026</v>
      </c>
      <c r="AU28" s="12" cm="1">
        <f t="array" ref="AU28">VLOOKUP(Table3[[#This Row],[Name]],+Table1[[Name]:[END]],AU$1,FALSE)</f>
        <v>26</v>
      </c>
      <c r="AV28" s="12" t="str" cm="1">
        <f t="array" ref="AV28">VLOOKUP(Table3[[#This Row],[Name]],+Table1[[Name]:[END]],AV$1,FALSE)</f>
        <v>Electrik Electrik</v>
      </c>
      <c r="AW28" s="12" cm="1">
        <f t="array" ref="AW28">VLOOKUP(Table3[[#This Row],[Name]],+Table1[[Name]:[END]],AW$1,FALSE)</f>
        <v>1</v>
      </c>
    </row>
    <row r="29" spans="1:49" x14ac:dyDescent="0.2">
      <c r="A29" s="18" t="s">
        <v>1167</v>
      </c>
      <c r="B29" s="12" t="str" cm="1">
        <f t="array" ref="B29">VLOOKUP(Table3[[#This Row],[Name]],+Table1[[Name]:[END]],B$1,FALSE)</f>
        <v>Sol</v>
      </c>
      <c r="C29" s="12" t="str" cm="1">
        <f t="array" ref="C29">VLOOKUP(Table3[[#This Row],[Name]],+Table1[[Name]:[END]],C$1,FALSE)</f>
        <v>Sol</v>
      </c>
      <c r="D29" s="12" cm="1">
        <f t="array" ref="D29">VLOOKUP(Table3[[#This Row],[Name]],+Table1[[Name]:[END]],D$1,FALSE)</f>
        <v>25</v>
      </c>
      <c r="E29" s="12" cm="1">
        <f t="array" ref="E29">VLOOKUP(Table3[[#This Row],[Name]],+Table1[[Name]:[END]],E$1,FALSE)</f>
        <v>10</v>
      </c>
      <c r="F29" s="12" cm="1">
        <f t="array" ref="F29">VLOOKUP(Table3[[#This Row],[Name]],+Table1[[Name]:[END]],F$1,FALSE)</f>
        <v>7</v>
      </c>
      <c r="G29" s="12" cm="1">
        <f t="array" ref="G29">VLOOKUP(Table3[[#This Row],[Name]],+Table1[[Name]:[END]],G$1,FALSE)</f>
        <v>8</v>
      </c>
      <c r="H29" s="12" cm="1">
        <f t="array" ref="H29">VLOOKUP(Table3[[#This Row],[Name]],+Table1[[Name]:[END]],H$1,FALSE)</f>
        <v>2</v>
      </c>
      <c r="I29" s="12" cm="1">
        <f t="array" ref="I29">VLOOKUP(Table3[[#This Row],[Name]],+Table1[[Name]:[END]],I$1,FALSE)</f>
        <v>3</v>
      </c>
      <c r="J29" s="12" cm="1">
        <f t="array" ref="J29">VLOOKUP(Table3[[#This Row],[Name]],+Table1[[Name]:[END]],J$1,FALSE)</f>
        <v>5</v>
      </c>
      <c r="K29" s="12" t="str" cm="1">
        <f t="array" ref="K29">VLOOKUP(Table3[[#This Row],[Name]],+Table1[[Name]:[END]],K$1,FALSE)</f>
        <v>Griffe</v>
      </c>
      <c r="L29" s="12" t="str" cm="1">
        <f t="array" ref="L29">VLOOKUP(Table3[[#This Row],[Name]],+Table1[[Name]:[END]],L$1,FALSE)</f>
        <v>Normal</v>
      </c>
      <c r="M29" s="12" t="str" cm="1">
        <f t="array" ref="M29">VLOOKUP(Table3[[#This Row],[Name]],+Table1[[Name]:[END]],M$1,FALSE)</f>
        <v>Physique</v>
      </c>
      <c r="N29" s="12" cm="1">
        <f t="array" ref="N29">VLOOKUP(Table3[[#This Row],[Name]],+Table1[[Name]:[END]],N$1,FALSE)</f>
        <v>4</v>
      </c>
      <c r="O29" s="12" cm="1">
        <f t="array" ref="O29">VLOOKUP(Table3[[#This Row],[Name]],+Table1[[Name]:[END]],O$1,FALSE)</f>
        <v>6</v>
      </c>
      <c r="P29" s="12" t="str" cm="1">
        <f t="array" ref="P29">VLOOKUP(Table3[[#This Row],[Name]],+Table1[[Name]:[END]],P$1,FALSE)</f>
        <v>Lacère l'ennemi avec des griffes acérées pour lui infliger des dégâts.</v>
      </c>
      <c r="Q29" s="12" t="str" cm="1">
        <f t="array" ref="Q29">VLOOKUP(Table3[[#This Row],[Name]],+Table1[[Name]:[END]],Q$1,FALSE)</f>
        <v>Boul'Armure</v>
      </c>
      <c r="R29" s="12" t="str" cm="1">
        <f t="array" ref="R29">VLOOKUP(Table3[[#This Row],[Name]],+Table1[[Name]:[END]],R$1,FALSE)</f>
        <v>Normal</v>
      </c>
      <c r="S29" s="12" t="str" cm="1">
        <f t="array" ref="S29">VLOOKUP(Table3[[#This Row],[Name]],+Table1[[Name]:[END]],S$1,FALSE)</f>
        <v>Statut</v>
      </c>
      <c r="T29" s="12" cm="1">
        <f t="array" ref="T29">VLOOKUP(Table3[[#This Row],[Name]],+Table1[[Name]:[END]],T$1,FALSE)</f>
        <v>0</v>
      </c>
      <c r="U29" s="12" cm="1">
        <f t="array" ref="U29">VLOOKUP(Table3[[#This Row],[Name]],+Table1[[Name]:[END]],U$1,FALSE)</f>
        <v>0</v>
      </c>
      <c r="V29" s="12" t="str" cm="1">
        <f t="array" ref="V29">VLOOKUP(Table3[[#This Row],[Name]],+Table1[[Name]:[END]],V$1,FALSE)</f>
        <v>Le lanceur s'enroule pour cacher ses points faibles, ce qui augmente sa Défense de 2 niveaux.</v>
      </c>
      <c r="W29" s="12" t="str" cm="1">
        <f t="array" ref="W29">VLOOKUP(Table3[[#This Row],[Name]],+Table1[[Name]:[END]],W$1,FALSE)</f>
        <v>Sabelette-RFVF.png</v>
      </c>
      <c r="X29" s="12" cm="1">
        <f t="array" ref="X29">VLOOKUP(Table3[[#This Row],[Name]],+Table1[[Name]:[END]],X$1,FALSE)</f>
        <v>1</v>
      </c>
      <c r="Y29" s="12" cm="1">
        <f t="array" ref="Y29">VLOOKUP(Table3[[#This Row],[Name]],+Table1[[Name]:[END]],Y$1,FALSE)</f>
        <v>1</v>
      </c>
      <c r="Z29" s="12" cm="1">
        <f t="array" ref="Z29">VLOOKUP(Table3[[#This Row],[Name]],+Table1[[Name]:[END]],Z$1,FALSE)</f>
        <v>1</v>
      </c>
      <c r="AA29" s="12" cm="1">
        <f t="array" ref="AA29">VLOOKUP(Table3[[#This Row],[Name]],+Table1[[Name]:[END]],AA$1,FALSE)</f>
        <v>2</v>
      </c>
      <c r="AB29" s="12" cm="1">
        <f t="array" ref="AB29">VLOOKUP(Table3[[#This Row],[Name]],+Table1[[Name]:[END]],AB$1,FALSE)</f>
        <v>0</v>
      </c>
      <c r="AC29" s="12" cm="1">
        <f t="array" ref="AC29">VLOOKUP(Table3[[#This Row],[Name]],+Table1[[Name]:[END]],AC$1,FALSE)</f>
        <v>1</v>
      </c>
      <c r="AD29" s="12" cm="1">
        <f t="array" ref="AD29">VLOOKUP(Table3[[#This Row],[Name]],+Table1[[Name]:[END]],AD$1,FALSE)</f>
        <v>1</v>
      </c>
      <c r="AE29" s="12" cm="1">
        <f t="array" ref="AE29">VLOOKUP(Table3[[#This Row],[Name]],+Table1[[Name]:[END]],AE$1,FALSE)</f>
        <v>2</v>
      </c>
      <c r="AF29" s="12" cm="1">
        <f t="array" ref="AF29">VLOOKUP(Table3[[#This Row],[Name]],+Table1[[Name]:[END]],AF$1,FALSE)</f>
        <v>1</v>
      </c>
      <c r="AG29" s="12" cm="1">
        <f t="array" ref="AG29">VLOOKUP(Table3[[#This Row],[Name]],+Table1[[Name]:[END]],AG$1,FALSE)</f>
        <v>1</v>
      </c>
      <c r="AH29" s="12" cm="1">
        <f t="array" ref="AH29">VLOOKUP(Table3[[#This Row],[Name]],+Table1[[Name]:[END]],AH$1,FALSE)</f>
        <v>2</v>
      </c>
      <c r="AI29" s="12" t="str" cm="1">
        <f t="array" ref="AI29">VLOOKUP(Table3[[#This Row],[Name]],+Table1[[Name]:[END]],AI$1,FALSE)</f>
        <v>1/2</v>
      </c>
      <c r="AJ29" s="12" cm="1">
        <f t="array" ref="AJ29">VLOOKUP(Table3[[#This Row],[Name]],+Table1[[Name]:[END]],AJ$1,FALSE)</f>
        <v>1</v>
      </c>
      <c r="AK29" s="12" t="str" cm="1">
        <f t="array" ref="AK29">VLOOKUP(Table3[[#This Row],[Name]],+Table1[[Name]:[END]],AK$1,FALSE)</f>
        <v>1/2</v>
      </c>
      <c r="AL29" s="12" cm="1">
        <f t="array" ref="AL29">VLOOKUP(Table3[[#This Row],[Name]],+Table1[[Name]:[END]],AL$1,FALSE)</f>
        <v>1</v>
      </c>
      <c r="AM29" s="12" cm="1">
        <f t="array" ref="AM29">VLOOKUP(Table3[[#This Row],[Name]],+Table1[[Name]:[END]],AM$1,FALSE)</f>
        <v>1</v>
      </c>
      <c r="AN29" s="12" cm="1">
        <f t="array" ref="AN29">VLOOKUP(Table3[[#This Row],[Name]],+Table1[[Name]:[END]],AN$1,FALSE)</f>
        <v>1</v>
      </c>
      <c r="AO29" s="12" cm="1">
        <f t="array" ref="AO29">VLOOKUP(Table3[[#This Row],[Name]],+Table1[[Name]:[END]],AO$1,FALSE)</f>
        <v>1</v>
      </c>
      <c r="AP29" s="12" t="str" cm="1">
        <f t="array" ref="AP29">VLOOKUP(Table3[[#This Row],[Name]],+Table1[[Name]:[END]],AP$1,FALSE)</f>
        <v>1-3</v>
      </c>
      <c r="AQ29" s="12" t="str" cm="1">
        <f t="array" ref="AQ29">VLOOKUP(Table3[[#This Row],[Name]],+Table1[[Name]:[END]],AQ$1,FALSE)</f>
        <v>4-6</v>
      </c>
      <c r="AR29" s="12" t="str" cm="1">
        <f t="array" ref="AR29">VLOOKUP(Table3[[#This Row],[Name]],+Table1[[Name]:[END]],AR$1,FALSE)</f>
        <v>Evolue avec 2 super bonbons en</v>
      </c>
      <c r="AS29" s="12" t="str" cm="1">
        <f t="array" ref="AS29">IF(VLOOKUP(Table3[[#This Row],[Name]],+Table1[[Name]:[END]],AS$1,FALSE)=0,"",VLOOKUP(Table3[[#This Row],[Name]],+Table1[[Name]:[END]],AS$1,FALSE))</f>
        <v>Sablaireau</v>
      </c>
      <c r="AT29" s="12" t="str" cm="1">
        <f t="array" ref="AT29">VLOOKUP(Table3[[#This Row],[Name]],+Table1[[Name]:[END]],AT$1,FALSE)</f>
        <v>#027</v>
      </c>
      <c r="AU29" s="12" cm="1">
        <f t="array" ref="AU29">VLOOKUP(Table3[[#This Row],[Name]],+Table1[[Name]:[END]],AU$1,FALSE)</f>
        <v>27</v>
      </c>
      <c r="AV29" s="12" t="str" cm="1">
        <f t="array" ref="AV29">VLOOKUP(Table3[[#This Row],[Name]],+Table1[[Name]:[END]],AV$1,FALSE)</f>
        <v>Sol Sol</v>
      </c>
      <c r="AW29" s="12" cm="1">
        <f t="array" ref="AW29">VLOOKUP(Table3[[#This Row],[Name]],+Table1[[Name]:[END]],AW$1,FALSE)</f>
        <v>0</v>
      </c>
    </row>
    <row r="30" spans="1:49" x14ac:dyDescent="0.2">
      <c r="A30" s="18" t="s">
        <v>1169</v>
      </c>
      <c r="B30" s="12" t="str" cm="1">
        <f t="array" ref="B30">VLOOKUP(Table3[[#This Row],[Name]],+Table1[[Name]:[END]],B$1,FALSE)</f>
        <v>Sol</v>
      </c>
      <c r="C30" s="12" t="str" cm="1">
        <f t="array" ref="C30">VLOOKUP(Table3[[#This Row],[Name]],+Table1[[Name]:[END]],C$1,FALSE)</f>
        <v>Sol</v>
      </c>
      <c r="D30" s="12" cm="1">
        <f t="array" ref="D30">VLOOKUP(Table3[[#This Row],[Name]],+Table1[[Name]:[END]],D$1,FALSE)</f>
        <v>37</v>
      </c>
      <c r="E30" s="12" cm="1">
        <f t="array" ref="E30">VLOOKUP(Table3[[#This Row],[Name]],+Table1[[Name]:[END]],E$1,FALSE)</f>
        <v>16</v>
      </c>
      <c r="F30" s="12" cm="1">
        <f t="array" ref="F30">VLOOKUP(Table3[[#This Row],[Name]],+Table1[[Name]:[END]],F$1,FALSE)</f>
        <v>10</v>
      </c>
      <c r="G30" s="12" cm="1">
        <f t="array" ref="G30">VLOOKUP(Table3[[#This Row],[Name]],+Table1[[Name]:[END]],G$1,FALSE)</f>
        <v>11</v>
      </c>
      <c r="H30" s="12" cm="1">
        <f t="array" ref="H30">VLOOKUP(Table3[[#This Row],[Name]],+Table1[[Name]:[END]],H$1,FALSE)</f>
        <v>4</v>
      </c>
      <c r="I30" s="12" cm="1">
        <f t="array" ref="I30">VLOOKUP(Table3[[#This Row],[Name]],+Table1[[Name]:[END]],I$1,FALSE)</f>
        <v>5</v>
      </c>
      <c r="J30" s="12" cm="1">
        <f t="array" ref="J30">VLOOKUP(Table3[[#This Row],[Name]],+Table1[[Name]:[END]],J$1,FALSE)</f>
        <v>1</v>
      </c>
      <c r="K30" s="12" t="str" cm="1">
        <f t="array" ref="K30">VLOOKUP(Table3[[#This Row],[Name]],+Table1[[Name]:[END]],K$1,FALSE)</f>
        <v>Tunnelier</v>
      </c>
      <c r="L30" s="12" t="str" cm="1">
        <f t="array" ref="L30">VLOOKUP(Table3[[#This Row],[Name]],+Table1[[Name]:[END]],L$1,FALSE)</f>
        <v>Sol</v>
      </c>
      <c r="M30" s="12" t="str" cm="1">
        <f t="array" ref="M30">VLOOKUP(Table3[[#This Row],[Name]],+Table1[[Name]:[END]],M$1,FALSE)</f>
        <v>Physique</v>
      </c>
      <c r="N30" s="12" cm="1">
        <f t="array" ref="N30">VLOOKUP(Table3[[#This Row],[Name]],+Table1[[Name]:[END]],N$1,FALSE)</f>
        <v>8</v>
      </c>
      <c r="O30" s="12" cm="1">
        <f t="array" ref="O30">VLOOKUP(Table3[[#This Row],[Name]],+Table1[[Name]:[END]],O$1,FALSE)</f>
        <v>5</v>
      </c>
      <c r="P30" s="12" t="str" cm="1">
        <f t="array" ref="P30">VLOOKUP(Table3[[#This Row],[Name]],+Table1[[Name]:[END]],P$1,FALSE)</f>
        <v>Le lanceur tourne sur lui-même comme une perceuse et se jette sur l'ennemi. Fait un coup critique qui multiplie les degats par 2 avec une Precision de 1.</v>
      </c>
      <c r="Q30" s="12" t="str" cm="1">
        <f t="array" ref="Q30">VLOOKUP(Table3[[#This Row],[Name]],+Table1[[Name]:[END]],Q$1,FALSE)</f>
        <v>Boul'Armure</v>
      </c>
      <c r="R30" s="12" t="str" cm="1">
        <f t="array" ref="R30">VLOOKUP(Table3[[#This Row],[Name]],+Table1[[Name]:[END]],R$1,FALSE)</f>
        <v>Normal</v>
      </c>
      <c r="S30" s="12" t="str" cm="1">
        <f t="array" ref="S30">VLOOKUP(Table3[[#This Row],[Name]],+Table1[[Name]:[END]],S$1,FALSE)</f>
        <v>Statut</v>
      </c>
      <c r="T30" s="12" cm="1">
        <f t="array" ref="T30">VLOOKUP(Table3[[#This Row],[Name]],+Table1[[Name]:[END]],T$1,FALSE)</f>
        <v>0</v>
      </c>
      <c r="U30" s="12" cm="1">
        <f t="array" ref="U30">VLOOKUP(Table3[[#This Row],[Name]],+Table1[[Name]:[END]],U$1,FALSE)</f>
        <v>0</v>
      </c>
      <c r="V30" s="12" t="str" cm="1">
        <f t="array" ref="V30">VLOOKUP(Table3[[#This Row],[Name]],+Table1[[Name]:[END]],V$1,FALSE)</f>
        <v>Le lanceur s'enroule pour cacher ses points faibles, ce qui augmente sa Défense de 2 niveaux.</v>
      </c>
      <c r="W30" s="12" t="str" cm="1">
        <f t="array" ref="W30">VLOOKUP(Table3[[#This Row],[Name]],+Table1[[Name]:[END]],W$1,FALSE)</f>
        <v>Sablaireau-RFVF.png</v>
      </c>
      <c r="X30" s="12" cm="1">
        <f t="array" ref="X30">VLOOKUP(Table3[[#This Row],[Name]],+Table1[[Name]:[END]],X$1,FALSE)</f>
        <v>1</v>
      </c>
      <c r="Y30" s="12" cm="1">
        <f t="array" ref="Y30">VLOOKUP(Table3[[#This Row],[Name]],+Table1[[Name]:[END]],Y$1,FALSE)</f>
        <v>1</v>
      </c>
      <c r="Z30" s="12" cm="1">
        <f t="array" ref="Z30">VLOOKUP(Table3[[#This Row],[Name]],+Table1[[Name]:[END]],Z$1,FALSE)</f>
        <v>1</v>
      </c>
      <c r="AA30" s="12" cm="1">
        <f t="array" ref="AA30">VLOOKUP(Table3[[#This Row],[Name]],+Table1[[Name]:[END]],AA$1,FALSE)</f>
        <v>2</v>
      </c>
      <c r="AB30" s="12" cm="1">
        <f t="array" ref="AB30">VLOOKUP(Table3[[#This Row],[Name]],+Table1[[Name]:[END]],AB$1,FALSE)</f>
        <v>0</v>
      </c>
      <c r="AC30" s="12" cm="1">
        <f t="array" ref="AC30">VLOOKUP(Table3[[#This Row],[Name]],+Table1[[Name]:[END]],AC$1,FALSE)</f>
        <v>1</v>
      </c>
      <c r="AD30" s="12" cm="1">
        <f t="array" ref="AD30">VLOOKUP(Table3[[#This Row],[Name]],+Table1[[Name]:[END]],AD$1,FALSE)</f>
        <v>1</v>
      </c>
      <c r="AE30" s="12" cm="1">
        <f t="array" ref="AE30">VLOOKUP(Table3[[#This Row],[Name]],+Table1[[Name]:[END]],AE$1,FALSE)</f>
        <v>2</v>
      </c>
      <c r="AF30" s="12" cm="1">
        <f t="array" ref="AF30">VLOOKUP(Table3[[#This Row],[Name]],+Table1[[Name]:[END]],AF$1,FALSE)</f>
        <v>1</v>
      </c>
      <c r="AG30" s="12" cm="1">
        <f t="array" ref="AG30">VLOOKUP(Table3[[#This Row],[Name]],+Table1[[Name]:[END]],AG$1,FALSE)</f>
        <v>1</v>
      </c>
      <c r="AH30" s="12" cm="1">
        <f t="array" ref="AH30">VLOOKUP(Table3[[#This Row],[Name]],+Table1[[Name]:[END]],AH$1,FALSE)</f>
        <v>2</v>
      </c>
      <c r="AI30" s="12" t="str" cm="1">
        <f t="array" ref="AI30">VLOOKUP(Table3[[#This Row],[Name]],+Table1[[Name]:[END]],AI$1,FALSE)</f>
        <v>1/2</v>
      </c>
      <c r="AJ30" s="12" cm="1">
        <f t="array" ref="AJ30">VLOOKUP(Table3[[#This Row],[Name]],+Table1[[Name]:[END]],AJ$1,FALSE)</f>
        <v>1</v>
      </c>
      <c r="AK30" s="12" t="str" cm="1">
        <f t="array" ref="AK30">VLOOKUP(Table3[[#This Row],[Name]],+Table1[[Name]:[END]],AK$1,FALSE)</f>
        <v>1/2</v>
      </c>
      <c r="AL30" s="12" cm="1">
        <f t="array" ref="AL30">VLOOKUP(Table3[[#This Row],[Name]],+Table1[[Name]:[END]],AL$1,FALSE)</f>
        <v>1</v>
      </c>
      <c r="AM30" s="12" cm="1">
        <f t="array" ref="AM30">VLOOKUP(Table3[[#This Row],[Name]],+Table1[[Name]:[END]],AM$1,FALSE)</f>
        <v>1</v>
      </c>
      <c r="AN30" s="12" cm="1">
        <f t="array" ref="AN30">VLOOKUP(Table3[[#This Row],[Name]],+Table1[[Name]:[END]],AN$1,FALSE)</f>
        <v>1</v>
      </c>
      <c r="AO30" s="12" cm="1">
        <f t="array" ref="AO30">VLOOKUP(Table3[[#This Row],[Name]],+Table1[[Name]:[END]],AO$1,FALSE)</f>
        <v>1</v>
      </c>
      <c r="AP30" s="12" t="str" cm="1">
        <f t="array" ref="AP30">VLOOKUP(Table3[[#This Row],[Name]],+Table1[[Name]:[END]],AP$1,FALSE)</f>
        <v>1-3</v>
      </c>
      <c r="AQ30" s="12" t="str" cm="1">
        <f t="array" ref="AQ30">VLOOKUP(Table3[[#This Row],[Name]],+Table1[[Name]:[END]],AQ$1,FALSE)</f>
        <v>4-6</v>
      </c>
      <c r="AR30" s="12" t="str" cm="1">
        <f t="array" ref="AR30">VLOOKUP(Table3[[#This Row],[Name]],+Table1[[Name]:[END]],AR$1,FALSE)</f>
        <v/>
      </c>
      <c r="AS30" s="12" t="str" cm="1">
        <f t="array" ref="AS30">IF(VLOOKUP(Table3[[#This Row],[Name]],+Table1[[Name]:[END]],AS$1,FALSE)=0,"",VLOOKUP(Table3[[#This Row],[Name]],+Table1[[Name]:[END]],AS$1,FALSE))</f>
        <v/>
      </c>
      <c r="AT30" s="12" t="str" cm="1">
        <f t="array" ref="AT30">VLOOKUP(Table3[[#This Row],[Name]],+Table1[[Name]:[END]],AT$1,FALSE)</f>
        <v>#028</v>
      </c>
      <c r="AU30" s="12" cm="1">
        <f t="array" ref="AU30">VLOOKUP(Table3[[#This Row],[Name]],+Table1[[Name]:[END]],AU$1,FALSE)</f>
        <v>28</v>
      </c>
      <c r="AV30" s="12" t="str" cm="1">
        <f t="array" ref="AV30">VLOOKUP(Table3[[#This Row],[Name]],+Table1[[Name]:[END]],AV$1,FALSE)</f>
        <v>Sol Sol</v>
      </c>
      <c r="AW30" s="12" cm="1">
        <f t="array" ref="AW30">VLOOKUP(Table3[[#This Row],[Name]],+Table1[[Name]:[END]],AW$1,FALSE)</f>
        <v>1</v>
      </c>
    </row>
    <row r="31" spans="1:49" x14ac:dyDescent="0.2">
      <c r="A31" s="18" t="s">
        <v>1171</v>
      </c>
      <c r="B31" s="12" t="str" cm="1">
        <f t="array" ref="B31">VLOOKUP(Table3[[#This Row],[Name]],+Table1[[Name]:[END]],B$1,FALSE)</f>
        <v>Poison</v>
      </c>
      <c r="C31" s="12" t="str" cm="1">
        <f t="array" ref="C31">VLOOKUP(Table3[[#This Row],[Name]],+Table1[[Name]:[END]],C$1,FALSE)</f>
        <v>Poison</v>
      </c>
      <c r="D31" s="12" cm="1">
        <f t="array" ref="D31">VLOOKUP(Table3[[#This Row],[Name]],+Table1[[Name]:[END]],D$1,FALSE)</f>
        <v>27</v>
      </c>
      <c r="E31" s="12" cm="1">
        <f t="array" ref="E31">VLOOKUP(Table3[[#This Row],[Name]],+Table1[[Name]:[END]],E$1,FALSE)</f>
        <v>10</v>
      </c>
      <c r="F31" s="12" cm="1">
        <f t="array" ref="F31">VLOOKUP(Table3[[#This Row],[Name]],+Table1[[Name]:[END]],F$1,FALSE)</f>
        <v>4</v>
      </c>
      <c r="G31" s="12" cm="1">
        <f t="array" ref="G31">VLOOKUP(Table3[[#This Row],[Name]],+Table1[[Name]:[END]],G$1,FALSE)</f>
        <v>5</v>
      </c>
      <c r="H31" s="12" cm="1">
        <f t="array" ref="H31">VLOOKUP(Table3[[#This Row],[Name]],+Table1[[Name]:[END]],H$1,FALSE)</f>
        <v>4</v>
      </c>
      <c r="I31" s="12" cm="1">
        <f t="array" ref="I31">VLOOKUP(Table3[[#This Row],[Name]],+Table1[[Name]:[END]],I$1,FALSE)</f>
        <v>4</v>
      </c>
      <c r="J31" s="12" cm="1">
        <f t="array" ref="J31">VLOOKUP(Table3[[#This Row],[Name]],+Table1[[Name]:[END]],J$1,FALSE)</f>
        <v>4</v>
      </c>
      <c r="K31" s="12" t="str" cm="1">
        <f t="array" ref="K31">VLOOKUP(Table3[[#This Row],[Name]],+Table1[[Name]:[END]],K$1,FALSE)</f>
        <v>Rugissement</v>
      </c>
      <c r="L31" s="12" t="str" cm="1">
        <f t="array" ref="L31">VLOOKUP(Table3[[#This Row],[Name]],+Table1[[Name]:[END]],L$1,FALSE)</f>
        <v>Normal</v>
      </c>
      <c r="M31" s="12" t="str" cm="1">
        <f t="array" ref="M31">VLOOKUP(Table3[[#This Row],[Name]],+Table1[[Name]:[END]],M$1,FALSE)</f>
        <v>Statut</v>
      </c>
      <c r="N31" s="12" cm="1">
        <f t="array" ref="N31">VLOOKUP(Table3[[#This Row],[Name]],+Table1[[Name]:[END]],N$1,FALSE)</f>
        <v>0</v>
      </c>
      <c r="O31" s="12" cm="1">
        <f t="array" ref="O31">VLOOKUP(Table3[[#This Row],[Name]],+Table1[[Name]:[END]],O$1,FALSE)</f>
        <v>6</v>
      </c>
      <c r="P31" s="12" t="str" cm="1">
        <f t="array" ref="P31">VLOOKUP(Table3[[#This Row],[Name]],+Table1[[Name]:[END]],P$1,FALSE)</f>
        <v>Le lanceur pousse un cri tout mimi pour tromper la vigilance de l'ennemi et baisser son Attaque de 1 niveau.</v>
      </c>
      <c r="Q31" s="12" t="str" cm="1">
        <f t="array" ref="Q31">VLOOKUP(Table3[[#This Row],[Name]],+Table1[[Name]:[END]],Q$1,FALSE)</f>
        <v>Griffe</v>
      </c>
      <c r="R31" s="12" t="str" cm="1">
        <f t="array" ref="R31">VLOOKUP(Table3[[#This Row],[Name]],+Table1[[Name]:[END]],R$1,FALSE)</f>
        <v>Normal</v>
      </c>
      <c r="S31" s="12" t="str" cm="1">
        <f t="array" ref="S31">VLOOKUP(Table3[[#This Row],[Name]],+Table1[[Name]:[END]],S$1,FALSE)</f>
        <v>Physique</v>
      </c>
      <c r="T31" s="12" cm="1">
        <f t="array" ref="T31">VLOOKUP(Table3[[#This Row],[Name]],+Table1[[Name]:[END]],T$1,FALSE)</f>
        <v>4</v>
      </c>
      <c r="U31" s="12" cm="1">
        <f t="array" ref="U31">VLOOKUP(Table3[[#This Row],[Name]],+Table1[[Name]:[END]],U$1,FALSE)</f>
        <v>6</v>
      </c>
      <c r="V31" s="12" t="str" cm="1">
        <f t="array" ref="V31">VLOOKUP(Table3[[#This Row],[Name]],+Table1[[Name]:[END]],V$1,FALSE)</f>
        <v>Lacère l'ennemi avec des griffes acérées pour lui infliger des dégâts.</v>
      </c>
      <c r="W31" s="12" t="str" cm="1">
        <f t="array" ref="W31">VLOOKUP(Table3[[#This Row],[Name]],+Table1[[Name]:[END]],W$1,FALSE)</f>
        <v>Nidoran♀-RFVF.png</v>
      </c>
      <c r="X31" s="12" cm="1">
        <f t="array" ref="X31">VLOOKUP(Table3[[#This Row],[Name]],+Table1[[Name]:[END]],X$1,FALSE)</f>
        <v>1</v>
      </c>
      <c r="Y31" s="12" t="str" cm="1">
        <f t="array" ref="Y31">VLOOKUP(Table3[[#This Row],[Name]],+Table1[[Name]:[END]],Y$1,FALSE)</f>
        <v>1/2</v>
      </c>
      <c r="Z31" s="12" cm="1">
        <f t="array" ref="Z31">VLOOKUP(Table3[[#This Row],[Name]],+Table1[[Name]:[END]],Z$1,FALSE)</f>
        <v>1</v>
      </c>
      <c r="AA31" s="12" cm="1">
        <f t="array" ref="AA31">VLOOKUP(Table3[[#This Row],[Name]],+Table1[[Name]:[END]],AA$1,FALSE)</f>
        <v>1</v>
      </c>
      <c r="AB31" s="12" cm="1">
        <f t="array" ref="AB31">VLOOKUP(Table3[[#This Row],[Name]],+Table1[[Name]:[END]],AB$1,FALSE)</f>
        <v>1</v>
      </c>
      <c r="AC31" s="12" t="str" cm="1">
        <f t="array" ref="AC31">VLOOKUP(Table3[[#This Row],[Name]],+Table1[[Name]:[END]],AC$1,FALSE)</f>
        <v>1/2</v>
      </c>
      <c r="AD31" s="12" cm="1">
        <f t="array" ref="AD31">VLOOKUP(Table3[[#This Row],[Name]],+Table1[[Name]:[END]],AD$1,FALSE)</f>
        <v>1</v>
      </c>
      <c r="AE31" s="12" cm="1">
        <f t="array" ref="AE31">VLOOKUP(Table3[[#This Row],[Name]],+Table1[[Name]:[END]],AE$1,FALSE)</f>
        <v>1</v>
      </c>
      <c r="AF31" s="12" t="str" cm="1">
        <f t="array" ref="AF31">VLOOKUP(Table3[[#This Row],[Name]],+Table1[[Name]:[END]],AF$1,FALSE)</f>
        <v>1/2</v>
      </c>
      <c r="AG31" s="12" cm="1">
        <f t="array" ref="AG31">VLOOKUP(Table3[[#This Row],[Name]],+Table1[[Name]:[END]],AG$1,FALSE)</f>
        <v>1</v>
      </c>
      <c r="AH31" s="12" t="str" cm="1">
        <f t="array" ref="AH31">VLOOKUP(Table3[[#This Row],[Name]],+Table1[[Name]:[END]],AH$1,FALSE)</f>
        <v>1/2</v>
      </c>
      <c r="AI31" s="12" t="str" cm="1">
        <f t="array" ref="AI31">VLOOKUP(Table3[[#This Row],[Name]],+Table1[[Name]:[END]],AI$1,FALSE)</f>
        <v>1/2</v>
      </c>
      <c r="AJ31" s="12" cm="1">
        <f t="array" ref="AJ31">VLOOKUP(Table3[[#This Row],[Name]],+Table1[[Name]:[END]],AJ$1,FALSE)</f>
        <v>2</v>
      </c>
      <c r="AK31" s="12" cm="1">
        <f t="array" ref="AK31">VLOOKUP(Table3[[#This Row],[Name]],+Table1[[Name]:[END]],AK$1,FALSE)</f>
        <v>1</v>
      </c>
      <c r="AL31" s="12" cm="1">
        <f t="array" ref="AL31">VLOOKUP(Table3[[#This Row],[Name]],+Table1[[Name]:[END]],AL$1,FALSE)</f>
        <v>2</v>
      </c>
      <c r="AM31" s="12" cm="1">
        <f t="array" ref="AM31">VLOOKUP(Table3[[#This Row],[Name]],+Table1[[Name]:[END]],AM$1,FALSE)</f>
        <v>1</v>
      </c>
      <c r="AN31" s="12" cm="1">
        <f t="array" ref="AN31">VLOOKUP(Table3[[#This Row],[Name]],+Table1[[Name]:[END]],AN$1,FALSE)</f>
        <v>1</v>
      </c>
      <c r="AO31" s="12" cm="1">
        <f t="array" ref="AO31">VLOOKUP(Table3[[#This Row],[Name]],+Table1[[Name]:[END]],AO$1,FALSE)</f>
        <v>1</v>
      </c>
      <c r="AP31" s="12" t="str" cm="1">
        <f t="array" ref="AP31">VLOOKUP(Table3[[#This Row],[Name]],+Table1[[Name]:[END]],AP$1,FALSE)</f>
        <v>1-3</v>
      </c>
      <c r="AQ31" s="12" t="str" cm="1">
        <f t="array" ref="AQ31">VLOOKUP(Table3[[#This Row],[Name]],+Table1[[Name]:[END]],AQ$1,FALSE)</f>
        <v>4-6</v>
      </c>
      <c r="AR31" s="12" t="str" cm="1">
        <f t="array" ref="AR31">VLOOKUP(Table3[[#This Row],[Name]],+Table1[[Name]:[END]],AR$1,FALSE)</f>
        <v>Evolue avec 1 super bonbons en</v>
      </c>
      <c r="AS31" s="12" t="str" cm="1">
        <f t="array" ref="AS31">IF(VLOOKUP(Table3[[#This Row],[Name]],+Table1[[Name]:[END]],AS$1,FALSE)=0,"",VLOOKUP(Table3[[#This Row],[Name]],+Table1[[Name]:[END]],AS$1,FALSE))</f>
        <v>Nidorina</v>
      </c>
      <c r="AT31" s="12" t="str" cm="1">
        <f t="array" ref="AT31">VLOOKUP(Table3[[#This Row],[Name]],+Table1[[Name]:[END]],AT$1,FALSE)</f>
        <v>#029</v>
      </c>
      <c r="AU31" s="12" cm="1">
        <f t="array" ref="AU31">VLOOKUP(Table3[[#This Row],[Name]],+Table1[[Name]:[END]],AU$1,FALSE)</f>
        <v>29</v>
      </c>
      <c r="AV31" s="12" t="str" cm="1">
        <f t="array" ref="AV31">VLOOKUP(Table3[[#This Row],[Name]],+Table1[[Name]:[END]],AV$1,FALSE)</f>
        <v>Poison Poison</v>
      </c>
      <c r="AW31" s="12" cm="1">
        <f t="array" ref="AW31">VLOOKUP(Table3[[#This Row],[Name]],+Table1[[Name]:[END]],AW$1,FALSE)</f>
        <v>0</v>
      </c>
    </row>
    <row r="32" spans="1:49" x14ac:dyDescent="0.2">
      <c r="A32" s="18" t="s">
        <v>1173</v>
      </c>
      <c r="B32" s="12" t="str" cm="1">
        <f t="array" ref="B32">VLOOKUP(Table3[[#This Row],[Name]],+Table1[[Name]:[END]],B$1,FALSE)</f>
        <v>Poison</v>
      </c>
      <c r="C32" s="12" t="str" cm="1">
        <f t="array" ref="C32">VLOOKUP(Table3[[#This Row],[Name]],+Table1[[Name]:[END]],C$1,FALSE)</f>
        <v>Poison</v>
      </c>
      <c r="D32" s="12" cm="1">
        <f t="array" ref="D32">VLOOKUP(Table3[[#This Row],[Name]],+Table1[[Name]:[END]],D$1,FALSE)</f>
        <v>35</v>
      </c>
      <c r="E32" s="12" cm="1">
        <f t="array" ref="E32">VLOOKUP(Table3[[#This Row],[Name]],+Table1[[Name]:[END]],E$1,FALSE)</f>
        <v>14</v>
      </c>
      <c r="F32" s="12" cm="1">
        <f t="array" ref="F32">VLOOKUP(Table3[[#This Row],[Name]],+Table1[[Name]:[END]],F$1,FALSE)</f>
        <v>6</v>
      </c>
      <c r="G32" s="12" cm="1">
        <f t="array" ref="G32">VLOOKUP(Table3[[#This Row],[Name]],+Table1[[Name]:[END]],G$1,FALSE)</f>
        <v>6</v>
      </c>
      <c r="H32" s="12" cm="1">
        <f t="array" ref="H32">VLOOKUP(Table3[[#This Row],[Name]],+Table1[[Name]:[END]],H$1,FALSE)</f>
        <v>5</v>
      </c>
      <c r="I32" s="12" cm="1">
        <f t="array" ref="I32">VLOOKUP(Table3[[#This Row],[Name]],+Table1[[Name]:[END]],I$1,FALSE)</f>
        <v>5</v>
      </c>
      <c r="J32" s="12" cm="1">
        <f t="array" ref="J32">VLOOKUP(Table3[[#This Row],[Name]],+Table1[[Name]:[END]],J$1,FALSE)</f>
        <v>2</v>
      </c>
      <c r="K32" s="12" t="str" cm="1">
        <f t="array" ref="K32">VLOOKUP(Table3[[#This Row],[Name]],+Table1[[Name]:[END]],K$1,FALSE)</f>
        <v>Dard-Venin</v>
      </c>
      <c r="L32" s="12" t="str" cm="1">
        <f t="array" ref="L32">VLOOKUP(Table3[[#This Row],[Name]],+Table1[[Name]:[END]],L$1,FALSE)</f>
        <v>Poison</v>
      </c>
      <c r="M32" s="12" t="str" cm="1">
        <f t="array" ref="M32">VLOOKUP(Table3[[#This Row],[Name]],+Table1[[Name]:[END]],M$1,FALSE)</f>
        <v>Physique</v>
      </c>
      <c r="N32" s="12" cm="1">
        <f t="array" ref="N32">VLOOKUP(Table3[[#This Row],[Name]],+Table1[[Name]:[END]],N$1,FALSE)</f>
        <v>2</v>
      </c>
      <c r="O32" s="12" cm="1">
        <f t="array" ref="O32">VLOOKUP(Table3[[#This Row],[Name]],+Table1[[Name]:[END]],O$1,FALSE)</f>
        <v>6</v>
      </c>
      <c r="P32" s="12" t="str" cm="1">
        <f t="array" ref="P32">VLOOKUP(Table3[[#This Row],[Name]],+Table1[[Name]:[END]],P$1,FALSE)</f>
        <v>Un dard toxique qui transperce l'ennemi. Empoisonne avec une precision de 2. Le poison fait perdre 6 PV chaque tour</v>
      </c>
      <c r="Q32" s="12" t="str" cm="1">
        <f t="array" ref="Q32">VLOOKUP(Table3[[#This Row],[Name]],+Table1[[Name]:[END]],Q$1,FALSE)</f>
        <v>Griffe</v>
      </c>
      <c r="R32" s="12" t="str" cm="1">
        <f t="array" ref="R32">VLOOKUP(Table3[[#This Row],[Name]],+Table1[[Name]:[END]],R$1,FALSE)</f>
        <v>Normal</v>
      </c>
      <c r="S32" s="12" t="str" cm="1">
        <f t="array" ref="S32">VLOOKUP(Table3[[#This Row],[Name]],+Table1[[Name]:[END]],S$1,FALSE)</f>
        <v>Physique</v>
      </c>
      <c r="T32" s="12" cm="1">
        <f t="array" ref="T32">VLOOKUP(Table3[[#This Row],[Name]],+Table1[[Name]:[END]],T$1,FALSE)</f>
        <v>4</v>
      </c>
      <c r="U32" s="12" cm="1">
        <f t="array" ref="U32">VLOOKUP(Table3[[#This Row],[Name]],+Table1[[Name]:[END]],U$1,FALSE)</f>
        <v>6</v>
      </c>
      <c r="V32" s="12" t="str" cm="1">
        <f t="array" ref="V32">VLOOKUP(Table3[[#This Row],[Name]],+Table1[[Name]:[END]],V$1,FALSE)</f>
        <v>Lacère l'ennemi avec des griffes acérées pour lui infliger des dégâts.</v>
      </c>
      <c r="W32" s="12" t="str" cm="1">
        <f t="array" ref="W32">VLOOKUP(Table3[[#This Row],[Name]],+Table1[[Name]:[END]],W$1,FALSE)</f>
        <v>Nidorina-RFVF.png</v>
      </c>
      <c r="X32" s="12" cm="1">
        <f t="array" ref="X32">VLOOKUP(Table3[[#This Row],[Name]],+Table1[[Name]:[END]],X$1,FALSE)</f>
        <v>1</v>
      </c>
      <c r="Y32" s="12" t="str" cm="1">
        <f t="array" ref="Y32">VLOOKUP(Table3[[#This Row],[Name]],+Table1[[Name]:[END]],Y$1,FALSE)</f>
        <v>1/2</v>
      </c>
      <c r="Z32" s="12" cm="1">
        <f t="array" ref="Z32">VLOOKUP(Table3[[#This Row],[Name]],+Table1[[Name]:[END]],Z$1,FALSE)</f>
        <v>1</v>
      </c>
      <c r="AA32" s="12" cm="1">
        <f t="array" ref="AA32">VLOOKUP(Table3[[#This Row],[Name]],+Table1[[Name]:[END]],AA$1,FALSE)</f>
        <v>1</v>
      </c>
      <c r="AB32" s="12" cm="1">
        <f t="array" ref="AB32">VLOOKUP(Table3[[#This Row],[Name]],+Table1[[Name]:[END]],AB$1,FALSE)</f>
        <v>1</v>
      </c>
      <c r="AC32" s="12" t="str" cm="1">
        <f t="array" ref="AC32">VLOOKUP(Table3[[#This Row],[Name]],+Table1[[Name]:[END]],AC$1,FALSE)</f>
        <v>1/2</v>
      </c>
      <c r="AD32" s="12" cm="1">
        <f t="array" ref="AD32">VLOOKUP(Table3[[#This Row],[Name]],+Table1[[Name]:[END]],AD$1,FALSE)</f>
        <v>1</v>
      </c>
      <c r="AE32" s="12" cm="1">
        <f t="array" ref="AE32">VLOOKUP(Table3[[#This Row],[Name]],+Table1[[Name]:[END]],AE$1,FALSE)</f>
        <v>1</v>
      </c>
      <c r="AF32" s="12" t="str" cm="1">
        <f t="array" ref="AF32">VLOOKUP(Table3[[#This Row],[Name]],+Table1[[Name]:[END]],AF$1,FALSE)</f>
        <v>1/2</v>
      </c>
      <c r="AG32" s="12" cm="1">
        <f t="array" ref="AG32">VLOOKUP(Table3[[#This Row],[Name]],+Table1[[Name]:[END]],AG$1,FALSE)</f>
        <v>1</v>
      </c>
      <c r="AH32" s="12" t="str" cm="1">
        <f t="array" ref="AH32">VLOOKUP(Table3[[#This Row],[Name]],+Table1[[Name]:[END]],AH$1,FALSE)</f>
        <v>1/2</v>
      </c>
      <c r="AI32" s="12" t="str" cm="1">
        <f t="array" ref="AI32">VLOOKUP(Table3[[#This Row],[Name]],+Table1[[Name]:[END]],AI$1,FALSE)</f>
        <v>1/2</v>
      </c>
      <c r="AJ32" s="12" cm="1">
        <f t="array" ref="AJ32">VLOOKUP(Table3[[#This Row],[Name]],+Table1[[Name]:[END]],AJ$1,FALSE)</f>
        <v>2</v>
      </c>
      <c r="AK32" s="12" cm="1">
        <f t="array" ref="AK32">VLOOKUP(Table3[[#This Row],[Name]],+Table1[[Name]:[END]],AK$1,FALSE)</f>
        <v>1</v>
      </c>
      <c r="AL32" s="12" cm="1">
        <f t="array" ref="AL32">VLOOKUP(Table3[[#This Row],[Name]],+Table1[[Name]:[END]],AL$1,FALSE)</f>
        <v>2</v>
      </c>
      <c r="AM32" s="12" cm="1">
        <f t="array" ref="AM32">VLOOKUP(Table3[[#This Row],[Name]],+Table1[[Name]:[END]],AM$1,FALSE)</f>
        <v>1</v>
      </c>
      <c r="AN32" s="12" cm="1">
        <f t="array" ref="AN32">VLOOKUP(Table3[[#This Row],[Name]],+Table1[[Name]:[END]],AN$1,FALSE)</f>
        <v>1</v>
      </c>
      <c r="AO32" s="12" cm="1">
        <f t="array" ref="AO32">VLOOKUP(Table3[[#This Row],[Name]],+Table1[[Name]:[END]],AO$1,FALSE)</f>
        <v>1</v>
      </c>
      <c r="AP32" s="12" t="str" cm="1">
        <f t="array" ref="AP32">VLOOKUP(Table3[[#This Row],[Name]],+Table1[[Name]:[END]],AP$1,FALSE)</f>
        <v>1-3</v>
      </c>
      <c r="AQ32" s="12" t="str" cm="1">
        <f t="array" ref="AQ32">VLOOKUP(Table3[[#This Row],[Name]],+Table1[[Name]:[END]],AQ$1,FALSE)</f>
        <v>4-6</v>
      </c>
      <c r="AR32" s="12" t="str" cm="1">
        <f t="array" ref="AR32">VLOOKUP(Table3[[#This Row],[Name]],+Table1[[Name]:[END]],AR$1,FALSE)</f>
        <v>Evolue avec "Pierre Lune" en</v>
      </c>
      <c r="AS32" s="12" t="str" cm="1">
        <f t="array" ref="AS32">IF(VLOOKUP(Table3[[#This Row],[Name]],+Table1[[Name]:[END]],AS$1,FALSE)=0,"",VLOOKUP(Table3[[#This Row],[Name]],+Table1[[Name]:[END]],AS$1,FALSE))</f>
        <v>Nidoqueen</v>
      </c>
      <c r="AT32" s="12" t="str" cm="1">
        <f t="array" ref="AT32">VLOOKUP(Table3[[#This Row],[Name]],+Table1[[Name]:[END]],AT$1,FALSE)</f>
        <v>#030</v>
      </c>
      <c r="AU32" s="12" cm="1">
        <f t="array" ref="AU32">VLOOKUP(Table3[[#This Row],[Name]],+Table1[[Name]:[END]],AU$1,FALSE)</f>
        <v>30</v>
      </c>
      <c r="AV32" s="12" t="str" cm="1">
        <f t="array" ref="AV32">VLOOKUP(Table3[[#This Row],[Name]],+Table1[[Name]:[END]],AV$1,FALSE)</f>
        <v>Poison Poison</v>
      </c>
      <c r="AW32" s="12" cm="1">
        <f t="array" ref="AW32">VLOOKUP(Table3[[#This Row],[Name]],+Table1[[Name]:[END]],AW$1,FALSE)</f>
        <v>1</v>
      </c>
    </row>
    <row r="33" spans="1:49" x14ac:dyDescent="0.2">
      <c r="A33" s="18" t="s">
        <v>1176</v>
      </c>
      <c r="B33" s="12" t="str" cm="1">
        <f t="array" ref="B33">VLOOKUP(Table3[[#This Row],[Name]],+Table1[[Name]:[END]],B$1,FALSE)</f>
        <v>Poison</v>
      </c>
      <c r="C33" s="12" t="str" cm="1">
        <f t="array" ref="C33">VLOOKUP(Table3[[#This Row],[Name]],+Table1[[Name]:[END]],C$1,FALSE)</f>
        <v>Sol</v>
      </c>
      <c r="D33" s="12" cm="1">
        <f t="array" ref="D33">VLOOKUP(Table3[[#This Row],[Name]],+Table1[[Name]:[END]],D$1,FALSE)</f>
        <v>45</v>
      </c>
      <c r="E33" s="12" cm="1">
        <f t="array" ref="E33">VLOOKUP(Table3[[#This Row],[Name]],+Table1[[Name]:[END]],E$1,FALSE)</f>
        <v>19</v>
      </c>
      <c r="F33" s="12" cm="1">
        <f t="array" ref="F33">VLOOKUP(Table3[[#This Row],[Name]],+Table1[[Name]:[END]],F$1,FALSE)</f>
        <v>8</v>
      </c>
      <c r="G33" s="12" cm="1">
        <f t="array" ref="G33">VLOOKUP(Table3[[#This Row],[Name]],+Table1[[Name]:[END]],G$1,FALSE)</f>
        <v>8</v>
      </c>
      <c r="H33" s="12" cm="1">
        <f t="array" ref="H33">VLOOKUP(Table3[[#This Row],[Name]],+Table1[[Name]:[END]],H$1,FALSE)</f>
        <v>7</v>
      </c>
      <c r="I33" s="12" cm="1">
        <f t="array" ref="I33">VLOOKUP(Table3[[#This Row],[Name]],+Table1[[Name]:[END]],I$1,FALSE)</f>
        <v>8</v>
      </c>
      <c r="J33" s="12" cm="1">
        <f t="array" ref="J33">VLOOKUP(Table3[[#This Row],[Name]],+Table1[[Name]:[END]],J$1,FALSE)</f>
        <v>0</v>
      </c>
      <c r="K33" s="12" t="str" cm="1">
        <f t="array" ref="K33">VLOOKUP(Table3[[#This Row],[Name]],+Table1[[Name]:[END]],K$1,FALSE)</f>
        <v>Surpuissance</v>
      </c>
      <c r="L33" s="12" t="str" cm="1">
        <f t="array" ref="L33">VLOOKUP(Table3[[#This Row],[Name]],+Table1[[Name]:[END]],L$1,FALSE)</f>
        <v>Combat</v>
      </c>
      <c r="M33" s="12" t="str" cm="1">
        <f t="array" ref="M33">VLOOKUP(Table3[[#This Row],[Name]],+Table1[[Name]:[END]],M$1,FALSE)</f>
        <v>Physique</v>
      </c>
      <c r="N33" s="12" cm="1">
        <f t="array" ref="N33">VLOOKUP(Table3[[#This Row],[Name]],+Table1[[Name]:[END]],N$1,FALSE)</f>
        <v>12</v>
      </c>
      <c r="O33" s="12" cm="1">
        <f t="array" ref="O33">VLOOKUP(Table3[[#This Row],[Name]],+Table1[[Name]:[END]],O$1,FALSE)</f>
        <v>6</v>
      </c>
      <c r="P33" s="12" t="str" cm="1">
        <f t="array" ref="P33">VLOOKUP(Table3[[#This Row],[Name]],+Table1[[Name]:[END]],P$1,FALSE)</f>
        <v>Une attaque puissante, mais qui baisse l'Attaque et la Défense du lanceur de 1 niveau.</v>
      </c>
      <c r="Q33" s="12" t="str" cm="1">
        <f t="array" ref="Q33">VLOOKUP(Table3[[#This Row],[Name]],+Table1[[Name]:[END]],Q$1,FALSE)</f>
        <v>Dard-Venin</v>
      </c>
      <c r="R33" s="12" t="str" cm="1">
        <f t="array" ref="R33">VLOOKUP(Table3[[#This Row],[Name]],+Table1[[Name]:[END]],R$1,FALSE)</f>
        <v>Poison</v>
      </c>
      <c r="S33" s="12" t="str" cm="1">
        <f t="array" ref="S33">VLOOKUP(Table3[[#This Row],[Name]],+Table1[[Name]:[END]],S$1,FALSE)</f>
        <v>Physique</v>
      </c>
      <c r="T33" s="12" cm="1">
        <f t="array" ref="T33">VLOOKUP(Table3[[#This Row],[Name]],+Table1[[Name]:[END]],T$1,FALSE)</f>
        <v>2</v>
      </c>
      <c r="U33" s="12" cm="1">
        <f t="array" ref="U33">VLOOKUP(Table3[[#This Row],[Name]],+Table1[[Name]:[END]],U$1,FALSE)</f>
        <v>6</v>
      </c>
      <c r="V33" s="12" t="str" cm="1">
        <f t="array" ref="V33">VLOOKUP(Table3[[#This Row],[Name]],+Table1[[Name]:[END]],V$1,FALSE)</f>
        <v>Un dard toxique qui transperce l'ennemi. Empoisonne avec une precision de 2. Le poison fait perdre 6 PV chaque tour</v>
      </c>
      <c r="W33" s="12" t="str" cm="1">
        <f t="array" ref="W33">VLOOKUP(Table3[[#This Row],[Name]],+Table1[[Name]:[END]],W$1,FALSE)</f>
        <v>Nidoqueen-RFVF.png</v>
      </c>
      <c r="X33" s="12" cm="1">
        <f t="array" ref="X33">VLOOKUP(Table3[[#This Row],[Name]],+Table1[[Name]:[END]],X$1,FALSE)</f>
        <v>1</v>
      </c>
      <c r="Y33" s="12" t="str" cm="1">
        <f t="array" ref="Y33">VLOOKUP(Table3[[#This Row],[Name]],+Table1[[Name]:[END]],Y$1,FALSE)</f>
        <v>1/2</v>
      </c>
      <c r="Z33" s="12" cm="1">
        <f t="array" ref="Z33">VLOOKUP(Table3[[#This Row],[Name]],+Table1[[Name]:[END]],Z$1,FALSE)</f>
        <v>1</v>
      </c>
      <c r="AA33" s="12" cm="1">
        <f t="array" ref="AA33">VLOOKUP(Table3[[#This Row],[Name]],+Table1[[Name]:[END]],AA$1,FALSE)</f>
        <v>2</v>
      </c>
      <c r="AB33" s="12" cm="1">
        <f t="array" ref="AB33">VLOOKUP(Table3[[#This Row],[Name]],+Table1[[Name]:[END]],AB$1,FALSE)</f>
        <v>0</v>
      </c>
      <c r="AC33" s="12" t="str" cm="1">
        <f t="array" ref="AC33">VLOOKUP(Table3[[#This Row],[Name]],+Table1[[Name]:[END]],AC$1,FALSE)</f>
        <v>1/2</v>
      </c>
      <c r="AD33" s="12" cm="1">
        <f t="array" ref="AD33">VLOOKUP(Table3[[#This Row],[Name]],+Table1[[Name]:[END]],AD$1,FALSE)</f>
        <v>1</v>
      </c>
      <c r="AE33" s="12" cm="1">
        <f t="array" ref="AE33">VLOOKUP(Table3[[#This Row],[Name]],+Table1[[Name]:[END]],AE$1,FALSE)</f>
        <v>2</v>
      </c>
      <c r="AF33" s="12" t="str" cm="1">
        <f t="array" ref="AF33">VLOOKUP(Table3[[#This Row],[Name]],+Table1[[Name]:[END]],AF$1,FALSE)</f>
        <v>1/2</v>
      </c>
      <c r="AG33" s="12" cm="1">
        <f t="array" ref="AG33">VLOOKUP(Table3[[#This Row],[Name]],+Table1[[Name]:[END]],AG$1,FALSE)</f>
        <v>1</v>
      </c>
      <c r="AH33" s="12" cm="1">
        <f t="array" ref="AH33">VLOOKUP(Table3[[#This Row],[Name]],+Table1[[Name]:[END]],AH$1,FALSE)</f>
        <v>1</v>
      </c>
      <c r="AI33" s="12" t="str" cm="1">
        <f t="array" ref="AI33">VLOOKUP(Table3[[#This Row],[Name]],+Table1[[Name]:[END]],AI$1,FALSE)</f>
        <v>1/4</v>
      </c>
      <c r="AJ33" s="12" cm="1">
        <f t="array" ref="AJ33">VLOOKUP(Table3[[#This Row],[Name]],+Table1[[Name]:[END]],AJ$1,FALSE)</f>
        <v>2</v>
      </c>
      <c r="AK33" s="12" t="str" cm="1">
        <f t="array" ref="AK33">VLOOKUP(Table3[[#This Row],[Name]],+Table1[[Name]:[END]],AK$1,FALSE)</f>
        <v>1/2</v>
      </c>
      <c r="AL33" s="12" cm="1">
        <f t="array" ref="AL33">VLOOKUP(Table3[[#This Row],[Name]],+Table1[[Name]:[END]],AL$1,FALSE)</f>
        <v>2</v>
      </c>
      <c r="AM33" s="12" cm="1">
        <f t="array" ref="AM33">VLOOKUP(Table3[[#This Row],[Name]],+Table1[[Name]:[END]],AM$1,FALSE)</f>
        <v>1</v>
      </c>
      <c r="AN33" s="12" cm="1">
        <f t="array" ref="AN33">VLOOKUP(Table3[[#This Row],[Name]],+Table1[[Name]:[END]],AN$1,FALSE)</f>
        <v>1</v>
      </c>
      <c r="AO33" s="12" cm="1">
        <f t="array" ref="AO33">VLOOKUP(Table3[[#This Row],[Name]],+Table1[[Name]:[END]],AO$1,FALSE)</f>
        <v>1</v>
      </c>
      <c r="AP33" s="12" t="str" cm="1">
        <f t="array" ref="AP33">VLOOKUP(Table3[[#This Row],[Name]],+Table1[[Name]:[END]],AP$1,FALSE)</f>
        <v>1-3</v>
      </c>
      <c r="AQ33" s="12" t="str" cm="1">
        <f t="array" ref="AQ33">VLOOKUP(Table3[[#This Row],[Name]],+Table1[[Name]:[END]],AQ$1,FALSE)</f>
        <v>4-6</v>
      </c>
      <c r="AR33" s="12" t="str" cm="1">
        <f t="array" ref="AR33">VLOOKUP(Table3[[#This Row],[Name]],+Table1[[Name]:[END]],AR$1,FALSE)</f>
        <v/>
      </c>
      <c r="AS33" s="12" t="str" cm="1">
        <f t="array" ref="AS33">IF(VLOOKUP(Table3[[#This Row],[Name]],+Table1[[Name]:[END]],AS$1,FALSE)=0,"",VLOOKUP(Table3[[#This Row],[Name]],+Table1[[Name]:[END]],AS$1,FALSE))</f>
        <v/>
      </c>
      <c r="AT33" s="12" t="str" cm="1">
        <f t="array" ref="AT33">VLOOKUP(Table3[[#This Row],[Name]],+Table1[[Name]:[END]],AT$1,FALSE)</f>
        <v>#031</v>
      </c>
      <c r="AU33" s="12" cm="1">
        <f t="array" ref="AU33">VLOOKUP(Table3[[#This Row],[Name]],+Table1[[Name]:[END]],AU$1,FALSE)</f>
        <v>31</v>
      </c>
      <c r="AV33" s="12" t="str" cm="1">
        <f t="array" ref="AV33">VLOOKUP(Table3[[#This Row],[Name]],+Table1[[Name]:[END]],AV$1,FALSE)</f>
        <v>Poison Sol</v>
      </c>
      <c r="AW33" s="12" cm="1">
        <f t="array" ref="AW33">VLOOKUP(Table3[[#This Row],[Name]],+Table1[[Name]:[END]],AW$1,FALSE)</f>
        <v>2</v>
      </c>
    </row>
    <row r="34" spans="1:49" x14ac:dyDescent="0.2">
      <c r="A34" s="18" t="s">
        <v>1178</v>
      </c>
      <c r="B34" s="12" t="str" cm="1">
        <f t="array" ref="B34">VLOOKUP(Table3[[#This Row],[Name]],+Table1[[Name]:[END]],B$1,FALSE)</f>
        <v>Poison</v>
      </c>
      <c r="C34" s="12" t="str" cm="1">
        <f t="array" ref="C34">VLOOKUP(Table3[[#This Row],[Name]],+Table1[[Name]:[END]],C$1,FALSE)</f>
        <v>Poison</v>
      </c>
      <c r="D34" s="12" cm="1">
        <f t="array" ref="D34">VLOOKUP(Table3[[#This Row],[Name]],+Table1[[Name]:[END]],D$1,FALSE)</f>
        <v>23</v>
      </c>
      <c r="E34" s="12" cm="1">
        <f t="array" ref="E34">VLOOKUP(Table3[[#This Row],[Name]],+Table1[[Name]:[END]],E$1,FALSE)</f>
        <v>12</v>
      </c>
      <c r="F34" s="12" cm="1">
        <f t="array" ref="F34">VLOOKUP(Table3[[#This Row],[Name]],+Table1[[Name]:[END]],F$1,FALSE)</f>
        <v>5</v>
      </c>
      <c r="G34" s="12" cm="1">
        <f t="array" ref="G34">VLOOKUP(Table3[[#This Row],[Name]],+Table1[[Name]:[END]],G$1,FALSE)</f>
        <v>4</v>
      </c>
      <c r="H34" s="12" cm="1">
        <f t="array" ref="H34">VLOOKUP(Table3[[#This Row],[Name]],+Table1[[Name]:[END]],H$1,FALSE)</f>
        <v>4</v>
      </c>
      <c r="I34" s="12" cm="1">
        <f t="array" ref="I34">VLOOKUP(Table3[[#This Row],[Name]],+Table1[[Name]:[END]],I$1,FALSE)</f>
        <v>4</v>
      </c>
      <c r="J34" s="12" cm="1">
        <f t="array" ref="J34">VLOOKUP(Table3[[#This Row],[Name]],+Table1[[Name]:[END]],J$1,FALSE)</f>
        <v>4</v>
      </c>
      <c r="K34" s="12" t="str" cm="1">
        <f t="array" ref="K34">VLOOKUP(Table3[[#This Row],[Name]],+Table1[[Name]:[END]],K$1,FALSE)</f>
        <v>Groz'Yeux</v>
      </c>
      <c r="L34" s="12" t="str" cm="1">
        <f t="array" ref="L34">VLOOKUP(Table3[[#This Row],[Name]],+Table1[[Name]:[END]],L$1,FALSE)</f>
        <v>Normal</v>
      </c>
      <c r="M34" s="12" t="str" cm="1">
        <f t="array" ref="M34">VLOOKUP(Table3[[#This Row],[Name]],+Table1[[Name]:[END]],M$1,FALSE)</f>
        <v>Statut</v>
      </c>
      <c r="N34" s="12" cm="1">
        <f t="array" ref="N34">VLOOKUP(Table3[[#This Row],[Name]],+Table1[[Name]:[END]],N$1,FALSE)</f>
        <v>0</v>
      </c>
      <c r="O34" s="12" cm="1">
        <f t="array" ref="O34">VLOOKUP(Table3[[#This Row],[Name]],+Table1[[Name]:[END]],O$1,FALSE)</f>
        <v>6</v>
      </c>
      <c r="P34" s="12" t="str" cm="1">
        <f t="array" ref="P34">VLOOKUP(Table3[[#This Row],[Name]],+Table1[[Name]:[END]],P$1,FALSE)</f>
        <v>Le lanceur fait les gros yeux à l'ennemi pour l'intimider et baisser sa Défense de 1 niveau.</v>
      </c>
      <c r="Q34" s="12" t="str" cm="1">
        <f t="array" ref="Q34">VLOOKUP(Table3[[#This Row],[Name]],+Table1[[Name]:[END]],Q$1,FALSE)</f>
        <v>Picpic</v>
      </c>
      <c r="R34" s="12" t="str" cm="1">
        <f t="array" ref="R34">VLOOKUP(Table3[[#This Row],[Name]],+Table1[[Name]:[END]],R$1,FALSE)</f>
        <v>Vol</v>
      </c>
      <c r="S34" s="12" t="str" cm="1">
        <f t="array" ref="S34">VLOOKUP(Table3[[#This Row],[Name]],+Table1[[Name]:[END]],S$1,FALSE)</f>
        <v>Physique</v>
      </c>
      <c r="T34" s="12" cm="1">
        <f t="array" ref="T34">VLOOKUP(Table3[[#This Row],[Name]],+Table1[[Name]:[END]],T$1,FALSE)</f>
        <v>4</v>
      </c>
      <c r="U34" s="12" cm="1">
        <f t="array" ref="U34">VLOOKUP(Table3[[#This Row],[Name]],+Table1[[Name]:[END]],U$1,FALSE)</f>
        <v>6</v>
      </c>
      <c r="V34" s="12" t="str" cm="1">
        <f t="array" ref="V34">VLOOKUP(Table3[[#This Row],[Name]],+Table1[[Name]:[END]],V$1,FALSE)</f>
        <v>Frappe l'ennemi d'un bec pointu ou d'une corne pour infliger des dégâts.</v>
      </c>
      <c r="W34" s="12" t="str" cm="1">
        <f t="array" ref="W34">VLOOKUP(Table3[[#This Row],[Name]],+Table1[[Name]:[END]],W$1,FALSE)</f>
        <v>Nidoran♂-RFVF.png</v>
      </c>
      <c r="X34" s="12" cm="1">
        <f t="array" ref="X34">VLOOKUP(Table3[[#This Row],[Name]],+Table1[[Name]:[END]],X$1,FALSE)</f>
        <v>1</v>
      </c>
      <c r="Y34" s="12" t="str" cm="1">
        <f t="array" ref="Y34">VLOOKUP(Table3[[#This Row],[Name]],+Table1[[Name]:[END]],Y$1,FALSE)</f>
        <v>1/2</v>
      </c>
      <c r="Z34" s="12" cm="1">
        <f t="array" ref="Z34">VLOOKUP(Table3[[#This Row],[Name]],+Table1[[Name]:[END]],Z$1,FALSE)</f>
        <v>1</v>
      </c>
      <c r="AA34" s="12" cm="1">
        <f t="array" ref="AA34">VLOOKUP(Table3[[#This Row],[Name]],+Table1[[Name]:[END]],AA$1,FALSE)</f>
        <v>1</v>
      </c>
      <c r="AB34" s="12" cm="1">
        <f t="array" ref="AB34">VLOOKUP(Table3[[#This Row],[Name]],+Table1[[Name]:[END]],AB$1,FALSE)</f>
        <v>1</v>
      </c>
      <c r="AC34" s="12" t="str" cm="1">
        <f t="array" ref="AC34">VLOOKUP(Table3[[#This Row],[Name]],+Table1[[Name]:[END]],AC$1,FALSE)</f>
        <v>1/2</v>
      </c>
      <c r="AD34" s="12" cm="1">
        <f t="array" ref="AD34">VLOOKUP(Table3[[#This Row],[Name]],+Table1[[Name]:[END]],AD$1,FALSE)</f>
        <v>1</v>
      </c>
      <c r="AE34" s="12" cm="1">
        <f t="array" ref="AE34">VLOOKUP(Table3[[#This Row],[Name]],+Table1[[Name]:[END]],AE$1,FALSE)</f>
        <v>1</v>
      </c>
      <c r="AF34" s="12" t="str" cm="1">
        <f t="array" ref="AF34">VLOOKUP(Table3[[#This Row],[Name]],+Table1[[Name]:[END]],AF$1,FALSE)</f>
        <v>1/2</v>
      </c>
      <c r="AG34" s="12" cm="1">
        <f t="array" ref="AG34">VLOOKUP(Table3[[#This Row],[Name]],+Table1[[Name]:[END]],AG$1,FALSE)</f>
        <v>1</v>
      </c>
      <c r="AH34" s="12" t="str" cm="1">
        <f t="array" ref="AH34">VLOOKUP(Table3[[#This Row],[Name]],+Table1[[Name]:[END]],AH$1,FALSE)</f>
        <v>1/2</v>
      </c>
      <c r="AI34" s="12" t="str" cm="1">
        <f t="array" ref="AI34">VLOOKUP(Table3[[#This Row],[Name]],+Table1[[Name]:[END]],AI$1,FALSE)</f>
        <v>1/2</v>
      </c>
      <c r="AJ34" s="12" cm="1">
        <f t="array" ref="AJ34">VLOOKUP(Table3[[#This Row],[Name]],+Table1[[Name]:[END]],AJ$1,FALSE)</f>
        <v>2</v>
      </c>
      <c r="AK34" s="12" cm="1">
        <f t="array" ref="AK34">VLOOKUP(Table3[[#This Row],[Name]],+Table1[[Name]:[END]],AK$1,FALSE)</f>
        <v>1</v>
      </c>
      <c r="AL34" s="12" cm="1">
        <f t="array" ref="AL34">VLOOKUP(Table3[[#This Row],[Name]],+Table1[[Name]:[END]],AL$1,FALSE)</f>
        <v>2</v>
      </c>
      <c r="AM34" s="12" cm="1">
        <f t="array" ref="AM34">VLOOKUP(Table3[[#This Row],[Name]],+Table1[[Name]:[END]],AM$1,FALSE)</f>
        <v>1</v>
      </c>
      <c r="AN34" s="12" cm="1">
        <f t="array" ref="AN34">VLOOKUP(Table3[[#This Row],[Name]],+Table1[[Name]:[END]],AN$1,FALSE)</f>
        <v>1</v>
      </c>
      <c r="AO34" s="12" cm="1">
        <f t="array" ref="AO34">VLOOKUP(Table3[[#This Row],[Name]],+Table1[[Name]:[END]],AO$1,FALSE)</f>
        <v>1</v>
      </c>
      <c r="AP34" s="12" t="str" cm="1">
        <f t="array" ref="AP34">VLOOKUP(Table3[[#This Row],[Name]],+Table1[[Name]:[END]],AP$1,FALSE)</f>
        <v>1-3</v>
      </c>
      <c r="AQ34" s="12" t="str" cm="1">
        <f t="array" ref="AQ34">VLOOKUP(Table3[[#This Row],[Name]],+Table1[[Name]:[END]],AQ$1,FALSE)</f>
        <v>4-6</v>
      </c>
      <c r="AR34" s="12" t="str" cm="1">
        <f t="array" ref="AR34">VLOOKUP(Table3[[#This Row],[Name]],+Table1[[Name]:[END]],AR$1,FALSE)</f>
        <v>Evolue avec 1 super bonbons en</v>
      </c>
      <c r="AS34" s="12" t="str" cm="1">
        <f t="array" ref="AS34">IF(VLOOKUP(Table3[[#This Row],[Name]],+Table1[[Name]:[END]],AS$1,FALSE)=0,"",VLOOKUP(Table3[[#This Row],[Name]],+Table1[[Name]:[END]],AS$1,FALSE))</f>
        <v>Nidorino</v>
      </c>
      <c r="AT34" s="12" t="str" cm="1">
        <f t="array" ref="AT34">VLOOKUP(Table3[[#This Row],[Name]],+Table1[[Name]:[END]],AT$1,FALSE)</f>
        <v>#032</v>
      </c>
      <c r="AU34" s="12" cm="1">
        <f t="array" ref="AU34">VLOOKUP(Table3[[#This Row],[Name]],+Table1[[Name]:[END]],AU$1,FALSE)</f>
        <v>32</v>
      </c>
      <c r="AV34" s="12" t="str" cm="1">
        <f t="array" ref="AV34">VLOOKUP(Table3[[#This Row],[Name]],+Table1[[Name]:[END]],AV$1,FALSE)</f>
        <v>Poison Poison</v>
      </c>
      <c r="AW34" s="12" cm="1">
        <f t="array" ref="AW34">VLOOKUP(Table3[[#This Row],[Name]],+Table1[[Name]:[END]],AW$1,FALSE)</f>
        <v>0</v>
      </c>
    </row>
    <row r="35" spans="1:49" x14ac:dyDescent="0.2">
      <c r="A35" s="18" t="s">
        <v>1180</v>
      </c>
      <c r="B35" s="12" t="str" cm="1">
        <f t="array" ref="B35">VLOOKUP(Table3[[#This Row],[Name]],+Table1[[Name]:[END]],B$1,FALSE)</f>
        <v>Poison</v>
      </c>
      <c r="C35" s="12" t="str" cm="1">
        <f t="array" ref="C35">VLOOKUP(Table3[[#This Row],[Name]],+Table1[[Name]:[END]],C$1,FALSE)</f>
        <v>Poison</v>
      </c>
      <c r="D35" s="12" cm="1">
        <f t="array" ref="D35">VLOOKUP(Table3[[#This Row],[Name]],+Table1[[Name]:[END]],D$1,FALSE)</f>
        <v>30</v>
      </c>
      <c r="E35" s="12" cm="1">
        <f t="array" ref="E35">VLOOKUP(Table3[[#This Row],[Name]],+Table1[[Name]:[END]],E$1,FALSE)</f>
        <v>16</v>
      </c>
      <c r="F35" s="12" cm="1">
        <f t="array" ref="F35">VLOOKUP(Table3[[#This Row],[Name]],+Table1[[Name]:[END]],F$1,FALSE)</f>
        <v>7</v>
      </c>
      <c r="G35" s="12" cm="1">
        <f t="array" ref="G35">VLOOKUP(Table3[[#This Row],[Name]],+Table1[[Name]:[END]],G$1,FALSE)</f>
        <v>5</v>
      </c>
      <c r="H35" s="12" cm="1">
        <f t="array" ref="H35">VLOOKUP(Table3[[#This Row],[Name]],+Table1[[Name]:[END]],H$1,FALSE)</f>
        <v>5</v>
      </c>
      <c r="I35" s="12" cm="1">
        <f t="array" ref="I35">VLOOKUP(Table3[[#This Row],[Name]],+Table1[[Name]:[END]],I$1,FALSE)</f>
        <v>5</v>
      </c>
      <c r="J35" s="12" cm="1">
        <f t="array" ref="J35">VLOOKUP(Table3[[#This Row],[Name]],+Table1[[Name]:[END]],J$1,FALSE)</f>
        <v>2</v>
      </c>
      <c r="K35" s="12" t="str" cm="1">
        <f t="array" ref="K35">VLOOKUP(Table3[[#This Row],[Name]],+Table1[[Name]:[END]],K$1,FALSE)</f>
        <v>Groz'Yeux</v>
      </c>
      <c r="L35" s="12" t="str" cm="1">
        <f t="array" ref="L35">VLOOKUP(Table3[[#This Row],[Name]],+Table1[[Name]:[END]],L$1,FALSE)</f>
        <v>Normal</v>
      </c>
      <c r="M35" s="12" t="str" cm="1">
        <f t="array" ref="M35">VLOOKUP(Table3[[#This Row],[Name]],+Table1[[Name]:[END]],M$1,FALSE)</f>
        <v>Statut</v>
      </c>
      <c r="N35" s="12" cm="1">
        <f t="array" ref="N35">VLOOKUP(Table3[[#This Row],[Name]],+Table1[[Name]:[END]],N$1,FALSE)</f>
        <v>0</v>
      </c>
      <c r="O35" s="12" cm="1">
        <f t="array" ref="O35">VLOOKUP(Table3[[#This Row],[Name]],+Table1[[Name]:[END]],O$1,FALSE)</f>
        <v>6</v>
      </c>
      <c r="P35" s="12" t="str" cm="1">
        <f t="array" ref="P35">VLOOKUP(Table3[[#This Row],[Name]],+Table1[[Name]:[END]],P$1,FALSE)</f>
        <v>Le lanceur fait les gros yeux à l'ennemi pour l'intimider et baisser sa Défense de 1 niveau.</v>
      </c>
      <c r="Q35" s="12" t="str" cm="1">
        <f t="array" ref="Q35">VLOOKUP(Table3[[#This Row],[Name]],+Table1[[Name]:[END]],Q$1,FALSE)</f>
        <v>Dard-Venin</v>
      </c>
      <c r="R35" s="12" t="str" cm="1">
        <f t="array" ref="R35">VLOOKUP(Table3[[#This Row],[Name]],+Table1[[Name]:[END]],R$1,FALSE)</f>
        <v>Poison</v>
      </c>
      <c r="S35" s="12" t="str" cm="1">
        <f t="array" ref="S35">VLOOKUP(Table3[[#This Row],[Name]],+Table1[[Name]:[END]],S$1,FALSE)</f>
        <v>Physique</v>
      </c>
      <c r="T35" s="12" cm="1">
        <f t="array" ref="T35">VLOOKUP(Table3[[#This Row],[Name]],+Table1[[Name]:[END]],T$1,FALSE)</f>
        <v>2</v>
      </c>
      <c r="U35" s="12" cm="1">
        <f t="array" ref="U35">VLOOKUP(Table3[[#This Row],[Name]],+Table1[[Name]:[END]],U$1,FALSE)</f>
        <v>6</v>
      </c>
      <c r="V35" s="12" t="str" cm="1">
        <f t="array" ref="V35">VLOOKUP(Table3[[#This Row],[Name]],+Table1[[Name]:[END]],V$1,FALSE)</f>
        <v>Un dard toxique qui transperce l'ennemi. Empoisonne avec une precision de 2. Le poison fait perdre 6 PV chaque tour</v>
      </c>
      <c r="W35" s="12" t="str" cm="1">
        <f t="array" ref="W35">VLOOKUP(Table3[[#This Row],[Name]],+Table1[[Name]:[END]],W$1,FALSE)</f>
        <v>Nidorino-RFVF.png</v>
      </c>
      <c r="X35" s="12" cm="1">
        <f t="array" ref="X35">VLOOKUP(Table3[[#This Row],[Name]],+Table1[[Name]:[END]],X$1,FALSE)</f>
        <v>1</v>
      </c>
      <c r="Y35" s="12" t="str" cm="1">
        <f t="array" ref="Y35">VLOOKUP(Table3[[#This Row],[Name]],+Table1[[Name]:[END]],Y$1,FALSE)</f>
        <v>1/2</v>
      </c>
      <c r="Z35" s="12" cm="1">
        <f t="array" ref="Z35">VLOOKUP(Table3[[#This Row],[Name]],+Table1[[Name]:[END]],Z$1,FALSE)</f>
        <v>1</v>
      </c>
      <c r="AA35" s="12" cm="1">
        <f t="array" ref="AA35">VLOOKUP(Table3[[#This Row],[Name]],+Table1[[Name]:[END]],AA$1,FALSE)</f>
        <v>1</v>
      </c>
      <c r="AB35" s="12" cm="1">
        <f t="array" ref="AB35">VLOOKUP(Table3[[#This Row],[Name]],+Table1[[Name]:[END]],AB$1,FALSE)</f>
        <v>1</v>
      </c>
      <c r="AC35" s="12" t="str" cm="1">
        <f t="array" ref="AC35">VLOOKUP(Table3[[#This Row],[Name]],+Table1[[Name]:[END]],AC$1,FALSE)</f>
        <v>1/2</v>
      </c>
      <c r="AD35" s="12" cm="1">
        <f t="array" ref="AD35">VLOOKUP(Table3[[#This Row],[Name]],+Table1[[Name]:[END]],AD$1,FALSE)</f>
        <v>1</v>
      </c>
      <c r="AE35" s="12" cm="1">
        <f t="array" ref="AE35">VLOOKUP(Table3[[#This Row],[Name]],+Table1[[Name]:[END]],AE$1,FALSE)</f>
        <v>1</v>
      </c>
      <c r="AF35" s="12" t="str" cm="1">
        <f t="array" ref="AF35">VLOOKUP(Table3[[#This Row],[Name]],+Table1[[Name]:[END]],AF$1,FALSE)</f>
        <v>1/2</v>
      </c>
      <c r="AG35" s="12" cm="1">
        <f t="array" ref="AG35">VLOOKUP(Table3[[#This Row],[Name]],+Table1[[Name]:[END]],AG$1,FALSE)</f>
        <v>1</v>
      </c>
      <c r="AH35" s="12" t="str" cm="1">
        <f t="array" ref="AH35">VLOOKUP(Table3[[#This Row],[Name]],+Table1[[Name]:[END]],AH$1,FALSE)</f>
        <v>1/2</v>
      </c>
      <c r="AI35" s="12" t="str" cm="1">
        <f t="array" ref="AI35">VLOOKUP(Table3[[#This Row],[Name]],+Table1[[Name]:[END]],AI$1,FALSE)</f>
        <v>1/2</v>
      </c>
      <c r="AJ35" s="12" cm="1">
        <f t="array" ref="AJ35">VLOOKUP(Table3[[#This Row],[Name]],+Table1[[Name]:[END]],AJ$1,FALSE)</f>
        <v>2</v>
      </c>
      <c r="AK35" s="12" cm="1">
        <f t="array" ref="AK35">VLOOKUP(Table3[[#This Row],[Name]],+Table1[[Name]:[END]],AK$1,FALSE)</f>
        <v>1</v>
      </c>
      <c r="AL35" s="12" cm="1">
        <f t="array" ref="AL35">VLOOKUP(Table3[[#This Row],[Name]],+Table1[[Name]:[END]],AL$1,FALSE)</f>
        <v>2</v>
      </c>
      <c r="AM35" s="12" cm="1">
        <f t="array" ref="AM35">VLOOKUP(Table3[[#This Row],[Name]],+Table1[[Name]:[END]],AM$1,FALSE)</f>
        <v>1</v>
      </c>
      <c r="AN35" s="12" cm="1">
        <f t="array" ref="AN35">VLOOKUP(Table3[[#This Row],[Name]],+Table1[[Name]:[END]],AN$1,FALSE)</f>
        <v>1</v>
      </c>
      <c r="AO35" s="12" cm="1">
        <f t="array" ref="AO35">VLOOKUP(Table3[[#This Row],[Name]],+Table1[[Name]:[END]],AO$1,FALSE)</f>
        <v>1</v>
      </c>
      <c r="AP35" s="12" t="str" cm="1">
        <f t="array" ref="AP35">VLOOKUP(Table3[[#This Row],[Name]],+Table1[[Name]:[END]],AP$1,FALSE)</f>
        <v>1-3</v>
      </c>
      <c r="AQ35" s="12" t="str" cm="1">
        <f t="array" ref="AQ35">VLOOKUP(Table3[[#This Row],[Name]],+Table1[[Name]:[END]],AQ$1,FALSE)</f>
        <v>4-6</v>
      </c>
      <c r="AR35" s="12" t="str" cm="1">
        <f t="array" ref="AR35">VLOOKUP(Table3[[#This Row],[Name]],+Table1[[Name]:[END]],AR$1,FALSE)</f>
        <v>Evolue avec "Pierre Lune" en</v>
      </c>
      <c r="AS35" s="12" t="str" cm="1">
        <f t="array" ref="AS35">IF(VLOOKUP(Table3[[#This Row],[Name]],+Table1[[Name]:[END]],AS$1,FALSE)=0,"",VLOOKUP(Table3[[#This Row],[Name]],+Table1[[Name]:[END]],AS$1,FALSE))</f>
        <v>Nidoking</v>
      </c>
      <c r="AT35" s="12" t="str" cm="1">
        <f t="array" ref="AT35">VLOOKUP(Table3[[#This Row],[Name]],+Table1[[Name]:[END]],AT$1,FALSE)</f>
        <v>#033</v>
      </c>
      <c r="AU35" s="12" cm="1">
        <f t="array" ref="AU35">VLOOKUP(Table3[[#This Row],[Name]],+Table1[[Name]:[END]],AU$1,FALSE)</f>
        <v>33</v>
      </c>
      <c r="AV35" s="12" t="str" cm="1">
        <f t="array" ref="AV35">VLOOKUP(Table3[[#This Row],[Name]],+Table1[[Name]:[END]],AV$1,FALSE)</f>
        <v>Poison Poison</v>
      </c>
      <c r="AW35" s="12" cm="1">
        <f t="array" ref="AW35">VLOOKUP(Table3[[#This Row],[Name]],+Table1[[Name]:[END]],AW$1,FALSE)</f>
        <v>1</v>
      </c>
    </row>
    <row r="36" spans="1:49" x14ac:dyDescent="0.2">
      <c r="A36" s="18" t="s">
        <v>1182</v>
      </c>
      <c r="B36" s="12" t="str" cm="1">
        <f t="array" ref="B36">VLOOKUP(Table3[[#This Row],[Name]],+Table1[[Name]:[END]],B$1,FALSE)</f>
        <v>Poison</v>
      </c>
      <c r="C36" s="12" t="str" cm="1">
        <f t="array" ref="C36">VLOOKUP(Table3[[#This Row],[Name]],+Table1[[Name]:[END]],C$1,FALSE)</f>
        <v>Sol</v>
      </c>
      <c r="D36" s="12" cm="1">
        <f t="array" ref="D36">VLOOKUP(Table3[[#This Row],[Name]],+Table1[[Name]:[END]],D$1,FALSE)</f>
        <v>40</v>
      </c>
      <c r="E36" s="12" cm="1">
        <f t="array" ref="E36">VLOOKUP(Table3[[#This Row],[Name]],+Table1[[Name]:[END]],E$1,FALSE)</f>
        <v>21</v>
      </c>
      <c r="F36" s="12" cm="1">
        <f t="array" ref="F36">VLOOKUP(Table3[[#This Row],[Name]],+Table1[[Name]:[END]],F$1,FALSE)</f>
        <v>9</v>
      </c>
      <c r="G36" s="12" cm="1">
        <f t="array" ref="G36">VLOOKUP(Table3[[#This Row],[Name]],+Table1[[Name]:[END]],G$1,FALSE)</f>
        <v>7</v>
      </c>
      <c r="H36" s="12" cm="1">
        <f t="array" ref="H36">VLOOKUP(Table3[[#This Row],[Name]],+Table1[[Name]:[END]],H$1,FALSE)</f>
        <v>8</v>
      </c>
      <c r="I36" s="12" cm="1">
        <f t="array" ref="I36">VLOOKUP(Table3[[#This Row],[Name]],+Table1[[Name]:[END]],I$1,FALSE)</f>
        <v>7</v>
      </c>
      <c r="J36" s="12" cm="1">
        <f t="array" ref="J36">VLOOKUP(Table3[[#This Row],[Name]],+Table1[[Name]:[END]],J$1,FALSE)</f>
        <v>0</v>
      </c>
      <c r="K36" s="12" t="str" cm="1">
        <f t="array" ref="K36">VLOOKUP(Table3[[#This Row],[Name]],+Table1[[Name]:[END]],K$1,FALSE)</f>
        <v>Megacorne</v>
      </c>
      <c r="L36" s="12" t="str" cm="1">
        <f t="array" ref="L36">VLOOKUP(Table3[[#This Row],[Name]],+Table1[[Name]:[END]],L$1,FALSE)</f>
        <v>Insecte</v>
      </c>
      <c r="M36" s="12" t="str" cm="1">
        <f t="array" ref="M36">VLOOKUP(Table3[[#This Row],[Name]],+Table1[[Name]:[END]],M$1,FALSE)</f>
        <v>Physique</v>
      </c>
      <c r="N36" s="12" cm="1">
        <f t="array" ref="N36">VLOOKUP(Table3[[#This Row],[Name]],+Table1[[Name]:[END]],N$1,FALSE)</f>
        <v>12</v>
      </c>
      <c r="O36" s="12" cm="1">
        <f t="array" ref="O36">VLOOKUP(Table3[[#This Row],[Name]],+Table1[[Name]:[END]],O$1,FALSE)</f>
        <v>4</v>
      </c>
      <c r="P36" s="12" t="str" cm="1">
        <f t="array" ref="P36">VLOOKUP(Table3[[#This Row],[Name]],+Table1[[Name]:[END]],P$1,FALSE)</f>
        <v>Le lanceur utilise ses gigantesques cornes pour charger l'ennemi.</v>
      </c>
      <c r="Q36" s="12" t="str" cm="1">
        <f t="array" ref="Q36">VLOOKUP(Table3[[#This Row],[Name]],+Table1[[Name]:[END]],Q$1,FALSE)</f>
        <v>Dard-Venin</v>
      </c>
      <c r="R36" s="12" t="str" cm="1">
        <f t="array" ref="R36">VLOOKUP(Table3[[#This Row],[Name]],+Table1[[Name]:[END]],R$1,FALSE)</f>
        <v>Poison</v>
      </c>
      <c r="S36" s="12" t="str" cm="1">
        <f t="array" ref="S36">VLOOKUP(Table3[[#This Row],[Name]],+Table1[[Name]:[END]],S$1,FALSE)</f>
        <v>Physique</v>
      </c>
      <c r="T36" s="12" cm="1">
        <f t="array" ref="T36">VLOOKUP(Table3[[#This Row],[Name]],+Table1[[Name]:[END]],T$1,FALSE)</f>
        <v>2</v>
      </c>
      <c r="U36" s="12" cm="1">
        <f t="array" ref="U36">VLOOKUP(Table3[[#This Row],[Name]],+Table1[[Name]:[END]],U$1,FALSE)</f>
        <v>6</v>
      </c>
      <c r="V36" s="12" t="str" cm="1">
        <f t="array" ref="V36">VLOOKUP(Table3[[#This Row],[Name]],+Table1[[Name]:[END]],V$1,FALSE)</f>
        <v>Un dard toxique qui transperce l'ennemi. Empoisonne avec une precision de 2. Le poison fait perdre 6 PV chaque tour</v>
      </c>
      <c r="W36" s="12" t="str" cm="1">
        <f t="array" ref="W36">VLOOKUP(Table3[[#This Row],[Name]],+Table1[[Name]:[END]],W$1,FALSE)</f>
        <v>Nidoking-RFVF.png</v>
      </c>
      <c r="X36" s="12" cm="1">
        <f t="array" ref="X36">VLOOKUP(Table3[[#This Row],[Name]],+Table1[[Name]:[END]],X$1,FALSE)</f>
        <v>1</v>
      </c>
      <c r="Y36" s="12" t="str" cm="1">
        <f t="array" ref="Y36">VLOOKUP(Table3[[#This Row],[Name]],+Table1[[Name]:[END]],Y$1,FALSE)</f>
        <v>1/2</v>
      </c>
      <c r="Z36" s="12" cm="1">
        <f t="array" ref="Z36">VLOOKUP(Table3[[#This Row],[Name]],+Table1[[Name]:[END]],Z$1,FALSE)</f>
        <v>1</v>
      </c>
      <c r="AA36" s="12" cm="1">
        <f t="array" ref="AA36">VLOOKUP(Table3[[#This Row],[Name]],+Table1[[Name]:[END]],AA$1,FALSE)</f>
        <v>2</v>
      </c>
      <c r="AB36" s="12" cm="1">
        <f t="array" ref="AB36">VLOOKUP(Table3[[#This Row],[Name]],+Table1[[Name]:[END]],AB$1,FALSE)</f>
        <v>0</v>
      </c>
      <c r="AC36" s="12" t="str" cm="1">
        <f t="array" ref="AC36">VLOOKUP(Table3[[#This Row],[Name]],+Table1[[Name]:[END]],AC$1,FALSE)</f>
        <v>1/2</v>
      </c>
      <c r="AD36" s="12" cm="1">
        <f t="array" ref="AD36">VLOOKUP(Table3[[#This Row],[Name]],+Table1[[Name]:[END]],AD$1,FALSE)</f>
        <v>1</v>
      </c>
      <c r="AE36" s="12" cm="1">
        <f t="array" ref="AE36">VLOOKUP(Table3[[#This Row],[Name]],+Table1[[Name]:[END]],AE$1,FALSE)</f>
        <v>2</v>
      </c>
      <c r="AF36" s="12" t="str" cm="1">
        <f t="array" ref="AF36">VLOOKUP(Table3[[#This Row],[Name]],+Table1[[Name]:[END]],AF$1,FALSE)</f>
        <v>1/2</v>
      </c>
      <c r="AG36" s="12" cm="1">
        <f t="array" ref="AG36">VLOOKUP(Table3[[#This Row],[Name]],+Table1[[Name]:[END]],AG$1,FALSE)</f>
        <v>1</v>
      </c>
      <c r="AH36" s="12" cm="1">
        <f t="array" ref="AH36">VLOOKUP(Table3[[#This Row],[Name]],+Table1[[Name]:[END]],AH$1,FALSE)</f>
        <v>1</v>
      </c>
      <c r="AI36" s="12" t="str" cm="1">
        <f t="array" ref="AI36">VLOOKUP(Table3[[#This Row],[Name]],+Table1[[Name]:[END]],AI$1,FALSE)</f>
        <v>1/4</v>
      </c>
      <c r="AJ36" s="12" cm="1">
        <f t="array" ref="AJ36">VLOOKUP(Table3[[#This Row],[Name]],+Table1[[Name]:[END]],AJ$1,FALSE)</f>
        <v>2</v>
      </c>
      <c r="AK36" s="12" t="str" cm="1">
        <f t="array" ref="AK36">VLOOKUP(Table3[[#This Row],[Name]],+Table1[[Name]:[END]],AK$1,FALSE)</f>
        <v>1/2</v>
      </c>
      <c r="AL36" s="12" cm="1">
        <f t="array" ref="AL36">VLOOKUP(Table3[[#This Row],[Name]],+Table1[[Name]:[END]],AL$1,FALSE)</f>
        <v>2</v>
      </c>
      <c r="AM36" s="12" cm="1">
        <f t="array" ref="AM36">VLOOKUP(Table3[[#This Row],[Name]],+Table1[[Name]:[END]],AM$1,FALSE)</f>
        <v>1</v>
      </c>
      <c r="AN36" s="12" cm="1">
        <f t="array" ref="AN36">VLOOKUP(Table3[[#This Row],[Name]],+Table1[[Name]:[END]],AN$1,FALSE)</f>
        <v>1</v>
      </c>
      <c r="AO36" s="12" cm="1">
        <f t="array" ref="AO36">VLOOKUP(Table3[[#This Row],[Name]],+Table1[[Name]:[END]],AO$1,FALSE)</f>
        <v>1</v>
      </c>
      <c r="AP36" s="12" t="str" cm="1">
        <f t="array" ref="AP36">VLOOKUP(Table3[[#This Row],[Name]],+Table1[[Name]:[END]],AP$1,FALSE)</f>
        <v>1-3</v>
      </c>
      <c r="AQ36" s="12" t="str" cm="1">
        <f t="array" ref="AQ36">VLOOKUP(Table3[[#This Row],[Name]],+Table1[[Name]:[END]],AQ$1,FALSE)</f>
        <v>4-6</v>
      </c>
      <c r="AR36" s="12" t="str" cm="1">
        <f t="array" ref="AR36">VLOOKUP(Table3[[#This Row],[Name]],+Table1[[Name]:[END]],AR$1,FALSE)</f>
        <v/>
      </c>
      <c r="AS36" s="12" t="str" cm="1">
        <f t="array" ref="AS36">IF(VLOOKUP(Table3[[#This Row],[Name]],+Table1[[Name]:[END]],AS$1,FALSE)=0,"",VLOOKUP(Table3[[#This Row],[Name]],+Table1[[Name]:[END]],AS$1,FALSE))</f>
        <v/>
      </c>
      <c r="AT36" s="12" t="str" cm="1">
        <f t="array" ref="AT36">VLOOKUP(Table3[[#This Row],[Name]],+Table1[[Name]:[END]],AT$1,FALSE)</f>
        <v>#034</v>
      </c>
      <c r="AU36" s="12" cm="1">
        <f t="array" ref="AU36">VLOOKUP(Table3[[#This Row],[Name]],+Table1[[Name]:[END]],AU$1,FALSE)</f>
        <v>34</v>
      </c>
      <c r="AV36" s="12" t="str" cm="1">
        <f t="array" ref="AV36">VLOOKUP(Table3[[#This Row],[Name]],+Table1[[Name]:[END]],AV$1,FALSE)</f>
        <v>Poison Sol</v>
      </c>
      <c r="AW36" s="12" cm="1">
        <f t="array" ref="AW36">VLOOKUP(Table3[[#This Row],[Name]],+Table1[[Name]:[END]],AW$1,FALSE)</f>
        <v>2</v>
      </c>
    </row>
    <row r="37" spans="1:49" x14ac:dyDescent="0.2">
      <c r="A37" s="18" t="s">
        <v>281</v>
      </c>
      <c r="B37" s="12" t="str" cm="1">
        <f t="array" ref="B37">VLOOKUP(Table3[[#This Row],[Name]],+Table1[[Name]:[END]],B$1,FALSE)</f>
        <v>Fee</v>
      </c>
      <c r="C37" s="12" t="str" cm="1">
        <f t="array" ref="C37">VLOOKUP(Table3[[#This Row],[Name]],+Table1[[Name]:[END]],C$1,FALSE)</f>
        <v>Fee</v>
      </c>
      <c r="D37" s="12" cm="1">
        <f t="array" ref="D37">VLOOKUP(Table3[[#This Row],[Name]],+Table1[[Name]:[END]],D$1,FALSE)</f>
        <v>35</v>
      </c>
      <c r="E37" s="12" cm="1">
        <f t="array" ref="E37">VLOOKUP(Table3[[#This Row],[Name]],+Table1[[Name]:[END]],E$1,FALSE)</f>
        <v>8</v>
      </c>
      <c r="F37" s="12" cm="1">
        <f t="array" ref="F37">VLOOKUP(Table3[[#This Row],[Name]],+Table1[[Name]:[END]],F$1,FALSE)</f>
        <v>4</v>
      </c>
      <c r="G37" s="12" cm="1">
        <f t="array" ref="G37">VLOOKUP(Table3[[#This Row],[Name]],+Table1[[Name]:[END]],G$1,FALSE)</f>
        <v>4</v>
      </c>
      <c r="H37" s="12" cm="1">
        <f t="array" ref="H37">VLOOKUP(Table3[[#This Row],[Name]],+Table1[[Name]:[END]],H$1,FALSE)</f>
        <v>6</v>
      </c>
      <c r="I37" s="12" cm="1">
        <f t="array" ref="I37">VLOOKUP(Table3[[#This Row],[Name]],+Table1[[Name]:[END]],I$1,FALSE)</f>
        <v>6</v>
      </c>
      <c r="J37" s="12" cm="1">
        <f t="array" ref="J37">VLOOKUP(Table3[[#This Row],[Name]],+Table1[[Name]:[END]],J$1,FALSE)</f>
        <v>3</v>
      </c>
      <c r="K37" s="12" t="str" cm="1">
        <f t="array" ref="K37">VLOOKUP(Table3[[#This Row],[Name]],+Table1[[Name]:[END]],K$1,FALSE)</f>
        <v>Projecteur</v>
      </c>
      <c r="L37" s="12" t="str" cm="1">
        <f t="array" ref="L37">VLOOKUP(Table3[[#This Row],[Name]],+Table1[[Name]:[END]],L$1,FALSE)</f>
        <v>Normal</v>
      </c>
      <c r="M37" s="12" t="str" cm="1">
        <f t="array" ref="M37">VLOOKUP(Table3[[#This Row],[Name]],+Table1[[Name]:[END]],M$1,FALSE)</f>
        <v>Statut</v>
      </c>
      <c r="N37" s="12" cm="1">
        <f t="array" ref="N37">VLOOKUP(Table3[[#This Row],[Name]],+Table1[[Name]:[END]],N$1,FALSE)</f>
        <v>0</v>
      </c>
      <c r="O37" s="12" cm="1">
        <f t="array" ref="O37">VLOOKUP(Table3[[#This Row],[Name]],+Table1[[Name]:[END]],O$1,FALSE)</f>
        <v>0</v>
      </c>
      <c r="P37" s="12" t="str" cm="1">
        <f t="array" ref="P37">VLOOKUP(Table3[[#This Row],[Name]],+Table1[[Name]:[END]],P$1,FALSE)</f>
        <v>Met un Pokémon sous le feu des projecteurs et force tout le monde à le viser.</v>
      </c>
      <c r="Q37" s="12" t="str" cm="1">
        <f t="array" ref="Q37">VLOOKUP(Table3[[#This Row],[Name]],+Table1[[Name]:[END]],Q$1,FALSE)</f>
        <v>Voix Enjôleuse</v>
      </c>
      <c r="R37" s="12" t="str" cm="1">
        <f t="array" ref="R37">VLOOKUP(Table3[[#This Row],[Name]],+Table1[[Name]:[END]],R$1,FALSE)</f>
        <v>Fee</v>
      </c>
      <c r="S37" s="12" t="str" cm="1">
        <f t="array" ref="S37">VLOOKUP(Table3[[#This Row],[Name]],+Table1[[Name]:[END]],S$1,FALSE)</f>
        <v>Special</v>
      </c>
      <c r="T37" s="12" cm="1">
        <f t="array" ref="T37">VLOOKUP(Table3[[#This Row],[Name]],+Table1[[Name]:[END]],T$1,FALSE)</f>
        <v>4</v>
      </c>
      <c r="U37" s="12" cm="1">
        <f t="array" ref="U37">VLOOKUP(Table3[[#This Row],[Name]],+Table1[[Name]:[END]],U$1,FALSE)</f>
        <v>0</v>
      </c>
      <c r="V37" s="12" t="str" cm="1">
        <f t="array" ref="V37">VLOOKUP(Table3[[#This Row],[Name]],+Table1[[Name]:[END]],V$1,FALSE)</f>
        <v>Laisse s'échapper une voix enchanteresse qui inflige des dégâts psychiques à l'ennemi. Touche à coup sûr.</v>
      </c>
      <c r="W37" s="12" t="str" cm="1">
        <f t="array" ref="W37">VLOOKUP(Table3[[#This Row],[Name]],+Table1[[Name]:[END]],W$1,FALSE)</f>
        <v>Mélofée-RFVF.png</v>
      </c>
      <c r="X37" s="12" cm="1">
        <f t="array" ref="X37">VLOOKUP(Table3[[#This Row],[Name]],+Table1[[Name]:[END]],X$1,FALSE)</f>
        <v>2</v>
      </c>
      <c r="Y37" s="12" t="str" cm="1">
        <f t="array" ref="Y37">VLOOKUP(Table3[[#This Row],[Name]],+Table1[[Name]:[END]],Y$1,FALSE)</f>
        <v>1/2</v>
      </c>
      <c r="Z37" s="12" cm="1">
        <f t="array" ref="Z37">VLOOKUP(Table3[[#This Row],[Name]],+Table1[[Name]:[END]],Z$1,FALSE)</f>
        <v>0</v>
      </c>
      <c r="AA37" s="12" cm="1">
        <f t="array" ref="AA37">VLOOKUP(Table3[[#This Row],[Name]],+Table1[[Name]:[END]],AA$1,FALSE)</f>
        <v>1</v>
      </c>
      <c r="AB37" s="12" cm="1">
        <f t="array" ref="AB37">VLOOKUP(Table3[[#This Row],[Name]],+Table1[[Name]:[END]],AB$1,FALSE)</f>
        <v>1</v>
      </c>
      <c r="AC37" s="12" cm="1">
        <f t="array" ref="AC37">VLOOKUP(Table3[[#This Row],[Name]],+Table1[[Name]:[END]],AC$1,FALSE)</f>
        <v>1</v>
      </c>
      <c r="AD37" s="12" cm="1">
        <f t="array" ref="AD37">VLOOKUP(Table3[[#This Row],[Name]],+Table1[[Name]:[END]],AD$1,FALSE)</f>
        <v>1</v>
      </c>
      <c r="AE37" s="12" cm="1">
        <f t="array" ref="AE37">VLOOKUP(Table3[[#This Row],[Name]],+Table1[[Name]:[END]],AE$1,FALSE)</f>
        <v>1</v>
      </c>
      <c r="AF37" s="12" t="str" cm="1">
        <f t="array" ref="AF37">VLOOKUP(Table3[[#This Row],[Name]],+Table1[[Name]:[END]],AF$1,FALSE)</f>
        <v>1/2</v>
      </c>
      <c r="AG37" s="12" cm="1">
        <f t="array" ref="AG37">VLOOKUP(Table3[[#This Row],[Name]],+Table1[[Name]:[END]],AG$1,FALSE)</f>
        <v>1</v>
      </c>
      <c r="AH37" s="12" cm="1">
        <f t="array" ref="AH37">VLOOKUP(Table3[[#This Row],[Name]],+Table1[[Name]:[END]],AH$1,FALSE)</f>
        <v>1</v>
      </c>
      <c r="AI37" s="12" cm="1">
        <f t="array" ref="AI37">VLOOKUP(Table3[[#This Row],[Name]],+Table1[[Name]:[END]],AI$1,FALSE)</f>
        <v>2</v>
      </c>
      <c r="AJ37" s="12" cm="1">
        <f t="array" ref="AJ37">VLOOKUP(Table3[[#This Row],[Name]],+Table1[[Name]:[END]],AJ$1,FALSE)</f>
        <v>1</v>
      </c>
      <c r="AK37" s="12" cm="1">
        <f t="array" ref="AK37">VLOOKUP(Table3[[#This Row],[Name]],+Table1[[Name]:[END]],AK$1,FALSE)</f>
        <v>1</v>
      </c>
      <c r="AL37" s="12" cm="1">
        <f t="array" ref="AL37">VLOOKUP(Table3[[#This Row],[Name]],+Table1[[Name]:[END]],AL$1,FALSE)</f>
        <v>1</v>
      </c>
      <c r="AM37" s="12" cm="1">
        <f t="array" ref="AM37">VLOOKUP(Table3[[#This Row],[Name]],+Table1[[Name]:[END]],AM$1,FALSE)</f>
        <v>1</v>
      </c>
      <c r="AN37" s="12" t="str" cm="1">
        <f t="array" ref="AN37">VLOOKUP(Table3[[#This Row],[Name]],+Table1[[Name]:[END]],AN$1,FALSE)</f>
        <v>1/2</v>
      </c>
      <c r="AO37" s="12" cm="1">
        <f t="array" ref="AO37">VLOOKUP(Table3[[#This Row],[Name]],+Table1[[Name]:[END]],AO$1,FALSE)</f>
        <v>1</v>
      </c>
      <c r="AP37" s="12" t="str" cm="1">
        <f t="array" ref="AP37">VLOOKUP(Table3[[#This Row],[Name]],+Table1[[Name]:[END]],AP$1,FALSE)</f>
        <v>1-3</v>
      </c>
      <c r="AQ37" s="12" t="str" cm="1">
        <f t="array" ref="AQ37">VLOOKUP(Table3[[#This Row],[Name]],+Table1[[Name]:[END]],AQ$1,FALSE)</f>
        <v>4-6</v>
      </c>
      <c r="AR37" s="12" t="str" cm="1">
        <f t="array" ref="AR37">VLOOKUP(Table3[[#This Row],[Name]],+Table1[[Name]:[END]],AR$1,FALSE)</f>
        <v>Evolue avec "Pierre Lune" en</v>
      </c>
      <c r="AS37" s="12" t="str" cm="1">
        <f t="array" ref="AS37">IF(VLOOKUP(Table3[[#This Row],[Name]],+Table1[[Name]:[END]],AS$1,FALSE)=0,"",VLOOKUP(Table3[[#This Row],[Name]],+Table1[[Name]:[END]],AS$1,FALSE))</f>
        <v>Mélodelfe</v>
      </c>
      <c r="AT37" s="12" t="str" cm="1">
        <f t="array" ref="AT37">VLOOKUP(Table3[[#This Row],[Name]],+Table1[[Name]:[END]],AT$1,FALSE)</f>
        <v>#035</v>
      </c>
      <c r="AU37" s="12" cm="1">
        <f t="array" ref="AU37">VLOOKUP(Table3[[#This Row],[Name]],+Table1[[Name]:[END]],AU$1,FALSE)</f>
        <v>35</v>
      </c>
      <c r="AV37" s="12" t="str" cm="1">
        <f t="array" ref="AV37">VLOOKUP(Table3[[#This Row],[Name]],+Table1[[Name]:[END]],AV$1,FALSE)</f>
        <v>Fee Fee</v>
      </c>
      <c r="AW37" s="12" cm="1">
        <f t="array" ref="AW37">VLOOKUP(Table3[[#This Row],[Name]],+Table1[[Name]:[END]],AW$1,FALSE)</f>
        <v>0</v>
      </c>
    </row>
    <row r="38" spans="1:49" x14ac:dyDescent="0.2">
      <c r="A38" s="18" t="s">
        <v>282</v>
      </c>
      <c r="B38" s="12" t="str" cm="1">
        <f t="array" ref="B38">VLOOKUP(Table3[[#This Row],[Name]],+Table1[[Name]:[END]],B$1,FALSE)</f>
        <v>Fee</v>
      </c>
      <c r="C38" s="12" t="str" cm="1">
        <f t="array" ref="C38">VLOOKUP(Table3[[#This Row],[Name]],+Table1[[Name]:[END]],C$1,FALSE)</f>
        <v>Fee</v>
      </c>
      <c r="D38" s="12" cm="1">
        <f t="array" ref="D38">VLOOKUP(Table3[[#This Row],[Name]],+Table1[[Name]:[END]],D$1,FALSE)</f>
        <v>47</v>
      </c>
      <c r="E38" s="12" cm="1">
        <f t="array" ref="E38">VLOOKUP(Table3[[#This Row],[Name]],+Table1[[Name]:[END]],E$1,FALSE)</f>
        <v>15</v>
      </c>
      <c r="F38" s="12" cm="1">
        <f t="array" ref="F38">VLOOKUP(Table3[[#This Row],[Name]],+Table1[[Name]:[END]],F$1,FALSE)</f>
        <v>7</v>
      </c>
      <c r="G38" s="12" cm="1">
        <f t="array" ref="G38">VLOOKUP(Table3[[#This Row],[Name]],+Table1[[Name]:[END]],G$1,FALSE)</f>
        <v>7</v>
      </c>
      <c r="H38" s="12" cm="1">
        <f t="array" ref="H38">VLOOKUP(Table3[[#This Row],[Name]],+Table1[[Name]:[END]],H$1,FALSE)</f>
        <v>8</v>
      </c>
      <c r="I38" s="12" cm="1">
        <f t="array" ref="I38">VLOOKUP(Table3[[#This Row],[Name]],+Table1[[Name]:[END]],I$1,FALSE)</f>
        <v>9</v>
      </c>
      <c r="J38" s="12" cm="1">
        <f t="array" ref="J38">VLOOKUP(Table3[[#This Row],[Name]],+Table1[[Name]:[END]],J$1,FALSE)</f>
        <v>0</v>
      </c>
      <c r="K38" s="12" t="str" cm="1">
        <f t="array" ref="K38">VLOOKUP(Table3[[#This Row],[Name]],+Table1[[Name]:[END]],K$1,FALSE)</f>
        <v>Doux Baiser</v>
      </c>
      <c r="L38" s="12" t="str" cm="1">
        <f t="array" ref="L38">VLOOKUP(Table3[[#This Row],[Name]],+Table1[[Name]:[END]],L$1,FALSE)</f>
        <v>Fee</v>
      </c>
      <c r="M38" s="12" t="str" cm="1">
        <f t="array" ref="M38">VLOOKUP(Table3[[#This Row],[Name]],+Table1[[Name]:[END]],M$1,FALSE)</f>
        <v>Statut</v>
      </c>
      <c r="N38" s="12" cm="1">
        <f t="array" ref="N38">VLOOKUP(Table3[[#This Row],[Name]],+Table1[[Name]:[END]],N$1,FALSE)</f>
        <v>0</v>
      </c>
      <c r="O38" s="12" cm="1">
        <f t="array" ref="O38">VLOOKUP(Table3[[#This Row],[Name]],+Table1[[Name]:[END]],O$1,FALSE)</f>
        <v>3</v>
      </c>
      <c r="P38" s="12" t="str" cm="1">
        <f t="array" ref="P38">VLOOKUP(Table3[[#This Row],[Name]],+Table1[[Name]:[END]],P$1,FALSE)</f>
        <v>Le lanceur envoie un bisou si mignon et désarmant dans la confusion. La confusion est active avec une Precision de 2 et pokemon s'attaque lui-meme.</v>
      </c>
      <c r="Q38" s="12" t="str" cm="1">
        <f t="array" ref="Q38">VLOOKUP(Table3[[#This Row],[Name]],+Table1[[Name]:[END]],Q$1,FALSE)</f>
        <v>Berceuse</v>
      </c>
      <c r="R38" s="12" t="str" cm="1">
        <f t="array" ref="R38">VLOOKUP(Table3[[#This Row],[Name]],+Table1[[Name]:[END]],R$1,FALSE)</f>
        <v>Normal</v>
      </c>
      <c r="S38" s="12" t="str" cm="1">
        <f t="array" ref="S38">VLOOKUP(Table3[[#This Row],[Name]],+Table1[[Name]:[END]],S$1,FALSE)</f>
        <v>Statut</v>
      </c>
      <c r="T38" s="12" cm="1">
        <f t="array" ref="T38">VLOOKUP(Table3[[#This Row],[Name]],+Table1[[Name]:[END]],T$1,FALSE)</f>
        <v>0</v>
      </c>
      <c r="U38" s="12" cm="1">
        <f t="array" ref="U38">VLOOKUP(Table3[[#This Row],[Name]],+Table1[[Name]:[END]],U$1,FALSE)</f>
        <v>1</v>
      </c>
      <c r="V38" s="12" t="str" cm="1">
        <f t="array" ref="V38">VLOOKUP(Table3[[#This Row],[Name]],+Table1[[Name]:[END]],V$1,FALSE)</f>
        <v>Une berceuse plonge l'ennemi dans un profond sommeil. Endormi, le pokemon ne peut attaquer pendant 2 tours.</v>
      </c>
      <c r="W38" s="12" t="str" cm="1">
        <f t="array" ref="W38">VLOOKUP(Table3[[#This Row],[Name]],+Table1[[Name]:[END]],W$1,FALSE)</f>
        <v>Mélodelfe-RFVF.png</v>
      </c>
      <c r="X38" s="12" cm="1">
        <f t="array" ref="X38">VLOOKUP(Table3[[#This Row],[Name]],+Table1[[Name]:[END]],X$1,FALSE)</f>
        <v>2</v>
      </c>
      <c r="Y38" s="12" t="str" cm="1">
        <f t="array" ref="Y38">VLOOKUP(Table3[[#This Row],[Name]],+Table1[[Name]:[END]],Y$1,FALSE)</f>
        <v>1/2</v>
      </c>
      <c r="Z38" s="12" cm="1">
        <f t="array" ref="Z38">VLOOKUP(Table3[[#This Row],[Name]],+Table1[[Name]:[END]],Z$1,FALSE)</f>
        <v>0</v>
      </c>
      <c r="AA38" s="12" cm="1">
        <f t="array" ref="AA38">VLOOKUP(Table3[[#This Row],[Name]],+Table1[[Name]:[END]],AA$1,FALSE)</f>
        <v>1</v>
      </c>
      <c r="AB38" s="12" cm="1">
        <f t="array" ref="AB38">VLOOKUP(Table3[[#This Row],[Name]],+Table1[[Name]:[END]],AB$1,FALSE)</f>
        <v>1</v>
      </c>
      <c r="AC38" s="12" cm="1">
        <f t="array" ref="AC38">VLOOKUP(Table3[[#This Row],[Name]],+Table1[[Name]:[END]],AC$1,FALSE)</f>
        <v>1</v>
      </c>
      <c r="AD38" s="12" cm="1">
        <f t="array" ref="AD38">VLOOKUP(Table3[[#This Row],[Name]],+Table1[[Name]:[END]],AD$1,FALSE)</f>
        <v>1</v>
      </c>
      <c r="AE38" s="12" cm="1">
        <f t="array" ref="AE38">VLOOKUP(Table3[[#This Row],[Name]],+Table1[[Name]:[END]],AE$1,FALSE)</f>
        <v>1</v>
      </c>
      <c r="AF38" s="12" t="str" cm="1">
        <f t="array" ref="AF38">VLOOKUP(Table3[[#This Row],[Name]],+Table1[[Name]:[END]],AF$1,FALSE)</f>
        <v>1/2</v>
      </c>
      <c r="AG38" s="12" cm="1">
        <f t="array" ref="AG38">VLOOKUP(Table3[[#This Row],[Name]],+Table1[[Name]:[END]],AG$1,FALSE)</f>
        <v>1</v>
      </c>
      <c r="AH38" s="12" cm="1">
        <f t="array" ref="AH38">VLOOKUP(Table3[[#This Row],[Name]],+Table1[[Name]:[END]],AH$1,FALSE)</f>
        <v>1</v>
      </c>
      <c r="AI38" s="12" cm="1">
        <f t="array" ref="AI38">VLOOKUP(Table3[[#This Row],[Name]],+Table1[[Name]:[END]],AI$1,FALSE)</f>
        <v>2</v>
      </c>
      <c r="AJ38" s="12" cm="1">
        <f t="array" ref="AJ38">VLOOKUP(Table3[[#This Row],[Name]],+Table1[[Name]:[END]],AJ$1,FALSE)</f>
        <v>1</v>
      </c>
      <c r="AK38" s="12" cm="1">
        <f t="array" ref="AK38">VLOOKUP(Table3[[#This Row],[Name]],+Table1[[Name]:[END]],AK$1,FALSE)</f>
        <v>1</v>
      </c>
      <c r="AL38" s="12" cm="1">
        <f t="array" ref="AL38">VLOOKUP(Table3[[#This Row],[Name]],+Table1[[Name]:[END]],AL$1,FALSE)</f>
        <v>1</v>
      </c>
      <c r="AM38" s="12" cm="1">
        <f t="array" ref="AM38">VLOOKUP(Table3[[#This Row],[Name]],+Table1[[Name]:[END]],AM$1,FALSE)</f>
        <v>1</v>
      </c>
      <c r="AN38" s="12" t="str" cm="1">
        <f t="array" ref="AN38">VLOOKUP(Table3[[#This Row],[Name]],+Table1[[Name]:[END]],AN$1,FALSE)</f>
        <v>1/2</v>
      </c>
      <c r="AO38" s="12" cm="1">
        <f t="array" ref="AO38">VLOOKUP(Table3[[#This Row],[Name]],+Table1[[Name]:[END]],AO$1,FALSE)</f>
        <v>1</v>
      </c>
      <c r="AP38" s="12" t="str" cm="1">
        <f t="array" ref="AP38">VLOOKUP(Table3[[#This Row],[Name]],+Table1[[Name]:[END]],AP$1,FALSE)</f>
        <v>1-3</v>
      </c>
      <c r="AQ38" s="12" t="str" cm="1">
        <f t="array" ref="AQ38">VLOOKUP(Table3[[#This Row],[Name]],+Table1[[Name]:[END]],AQ$1,FALSE)</f>
        <v>4-6</v>
      </c>
      <c r="AR38" s="12" t="str" cm="1">
        <f t="array" ref="AR38">VLOOKUP(Table3[[#This Row],[Name]],+Table1[[Name]:[END]],AR$1,FALSE)</f>
        <v/>
      </c>
      <c r="AS38" s="12" t="str" cm="1">
        <f t="array" ref="AS38">IF(VLOOKUP(Table3[[#This Row],[Name]],+Table1[[Name]:[END]],AS$1,FALSE)=0,"",VLOOKUP(Table3[[#This Row],[Name]],+Table1[[Name]:[END]],AS$1,FALSE))</f>
        <v/>
      </c>
      <c r="AT38" s="12" t="str" cm="1">
        <f t="array" ref="AT38">VLOOKUP(Table3[[#This Row],[Name]],+Table1[[Name]:[END]],AT$1,FALSE)</f>
        <v>#036</v>
      </c>
      <c r="AU38" s="12" cm="1">
        <f t="array" ref="AU38">VLOOKUP(Table3[[#This Row],[Name]],+Table1[[Name]:[END]],AU$1,FALSE)</f>
        <v>36</v>
      </c>
      <c r="AV38" s="12" t="str" cm="1">
        <f t="array" ref="AV38">VLOOKUP(Table3[[#This Row],[Name]],+Table1[[Name]:[END]],AV$1,FALSE)</f>
        <v>Fee Fee</v>
      </c>
      <c r="AW38" s="12" cm="1">
        <f t="array" ref="AW38">VLOOKUP(Table3[[#This Row],[Name]],+Table1[[Name]:[END]],AW$1,FALSE)</f>
        <v>1</v>
      </c>
    </row>
    <row r="39" spans="1:49" x14ac:dyDescent="0.2">
      <c r="A39" s="18" t="s">
        <v>90</v>
      </c>
      <c r="B39" s="12" t="str" cm="1">
        <f t="array" ref="B39">VLOOKUP(Table3[[#This Row],[Name]],+Table1[[Name]:[END]],B$1,FALSE)</f>
        <v>Feu</v>
      </c>
      <c r="C39" s="12" t="str" cm="1">
        <f t="array" ref="C39">VLOOKUP(Table3[[#This Row],[Name]],+Table1[[Name]:[END]],C$1,FALSE)</f>
        <v>Feu</v>
      </c>
      <c r="D39" s="12" cm="1">
        <f t="array" ref="D39">VLOOKUP(Table3[[#This Row],[Name]],+Table1[[Name]:[END]],D$1,FALSE)</f>
        <v>19</v>
      </c>
      <c r="E39" s="12" cm="1">
        <f t="array" ref="E39">VLOOKUP(Table3[[#This Row],[Name]],+Table1[[Name]:[END]],E$1,FALSE)</f>
        <v>16</v>
      </c>
      <c r="F39" s="12" cm="1">
        <f t="array" ref="F39">VLOOKUP(Table3[[#This Row],[Name]],+Table1[[Name]:[END]],F$1,FALSE)</f>
        <v>4</v>
      </c>
      <c r="G39" s="12" cm="1">
        <f t="array" ref="G39">VLOOKUP(Table3[[#This Row],[Name]],+Table1[[Name]:[END]],G$1,FALSE)</f>
        <v>4</v>
      </c>
      <c r="H39" s="12" cm="1">
        <f t="array" ref="H39">VLOOKUP(Table3[[#This Row],[Name]],+Table1[[Name]:[END]],H$1,FALSE)</f>
        <v>5</v>
      </c>
      <c r="I39" s="12" cm="1">
        <f t="array" ref="I39">VLOOKUP(Table3[[#This Row],[Name]],+Table1[[Name]:[END]],I$1,FALSE)</f>
        <v>6</v>
      </c>
      <c r="J39" s="12" cm="1">
        <f t="array" ref="J39">VLOOKUP(Table3[[#This Row],[Name]],+Table1[[Name]:[END]],J$1,FALSE)</f>
        <v>3</v>
      </c>
      <c r="K39" s="12" t="str" cm="1">
        <f t="array" ref="K39">VLOOKUP(Table3[[#This Row],[Name]],+Table1[[Name]:[END]],K$1,FALSE)</f>
        <v>Flammeche</v>
      </c>
      <c r="L39" s="12" t="str" cm="1">
        <f t="array" ref="L39">VLOOKUP(Table3[[#This Row],[Name]],+Table1[[Name]:[END]],L$1,FALSE)</f>
        <v>Feu</v>
      </c>
      <c r="M39" s="12" t="str" cm="1">
        <f t="array" ref="M39">VLOOKUP(Table3[[#This Row],[Name]],+Table1[[Name]:[END]],M$1,FALSE)</f>
        <v>Special</v>
      </c>
      <c r="N39" s="12" cm="1">
        <f t="array" ref="N39">VLOOKUP(Table3[[#This Row],[Name]],+Table1[[Name]:[END]],N$1,FALSE)</f>
        <v>4</v>
      </c>
      <c r="O39" s="12" cm="1">
        <f t="array" ref="O39">VLOOKUP(Table3[[#This Row],[Name]],+Table1[[Name]:[END]],O$1,FALSE)</f>
        <v>6</v>
      </c>
      <c r="P39" s="12" t="str" cm="1">
        <f t="array" ref="P39">VLOOKUP(Table3[[#This Row],[Name]],+Table1[[Name]:[END]],P$1,FALSE)</f>
        <v>L'ennemi est attaqué par une faible flamme. Brûle l'ennemi avec une precision de 1 qui réduit son attaque de moitié et fait perdre 3 PV par tour.</v>
      </c>
      <c r="Q39" s="12" t="str" cm="1">
        <f t="array" ref="Q39">VLOOKUP(Table3[[#This Row],[Name]],+Table1[[Name]:[END]],Q$1,FALSE)</f>
        <v>Mimi-Queue</v>
      </c>
      <c r="R39" s="12" t="str" cm="1">
        <f t="array" ref="R39">VLOOKUP(Table3[[#This Row],[Name]],+Table1[[Name]:[END]],R$1,FALSE)</f>
        <v>Normal</v>
      </c>
      <c r="S39" s="12" t="str" cm="1">
        <f t="array" ref="S39">VLOOKUP(Table3[[#This Row],[Name]],+Table1[[Name]:[END]],S$1,FALSE)</f>
        <v>Statut</v>
      </c>
      <c r="T39" s="12" cm="1">
        <f t="array" ref="T39">VLOOKUP(Table3[[#This Row],[Name]],+Table1[[Name]:[END]],T$1,FALSE)</f>
        <v>0</v>
      </c>
      <c r="U39" s="12" cm="1">
        <f t="array" ref="U39">VLOOKUP(Table3[[#This Row],[Name]],+Table1[[Name]:[END]],U$1,FALSE)</f>
        <v>6</v>
      </c>
      <c r="V39" s="12" t="str" cm="1">
        <f t="array" ref="V39">VLOOKUP(Table3[[#This Row],[Name]],+Table1[[Name]:[END]],V$1,FALSE)</f>
        <v>Le lanceur remue son adorable queue pour tromper la vigilance de l'ennemi et baisser sa Défense de 1 niveau.</v>
      </c>
      <c r="W39" s="12" t="str" cm="1">
        <f t="array" ref="W39">VLOOKUP(Table3[[#This Row],[Name]],+Table1[[Name]:[END]],W$1,FALSE)</f>
        <v>Goupix-RFVF.png</v>
      </c>
      <c r="X39" s="12" t="str" cm="1">
        <f t="array" ref="X39">VLOOKUP(Table3[[#This Row],[Name]],+Table1[[Name]:[END]],X$1,FALSE)</f>
        <v>1/2</v>
      </c>
      <c r="Y39" s="12" cm="1">
        <f t="array" ref="Y39">VLOOKUP(Table3[[#This Row],[Name]],+Table1[[Name]:[END]],Y$1,FALSE)</f>
        <v>1</v>
      </c>
      <c r="Z39" s="12" cm="1">
        <f t="array" ref="Z39">VLOOKUP(Table3[[#This Row],[Name]],+Table1[[Name]:[END]],Z$1,FALSE)</f>
        <v>1</v>
      </c>
      <c r="AA39" s="12" cm="1">
        <f t="array" ref="AA39">VLOOKUP(Table3[[#This Row],[Name]],+Table1[[Name]:[END]],AA$1,FALSE)</f>
        <v>2</v>
      </c>
      <c r="AB39" s="12" cm="1">
        <f t="array" ref="AB39">VLOOKUP(Table3[[#This Row],[Name]],+Table1[[Name]:[END]],AB$1,FALSE)</f>
        <v>1</v>
      </c>
      <c r="AC39" s="12" t="str" cm="1">
        <f t="array" ref="AC39">VLOOKUP(Table3[[#This Row],[Name]],+Table1[[Name]:[END]],AC$1,FALSE)</f>
        <v>1/2</v>
      </c>
      <c r="AD39" s="12" t="str" cm="1">
        <f t="array" ref="AD39">VLOOKUP(Table3[[#This Row],[Name]],+Table1[[Name]:[END]],AD$1,FALSE)</f>
        <v>1/2</v>
      </c>
      <c r="AE39" s="12" t="str" cm="1">
        <f t="array" ref="AE39">VLOOKUP(Table3[[#This Row],[Name]],+Table1[[Name]:[END]],AE$1,FALSE)</f>
        <v>1/2</v>
      </c>
      <c r="AF39" s="12" t="str" cm="1">
        <f t="array" ref="AF39">VLOOKUP(Table3[[#This Row],[Name]],+Table1[[Name]:[END]],AF$1,FALSE)</f>
        <v>1/2</v>
      </c>
      <c r="AG39" s="12" cm="1">
        <f t="array" ref="AG39">VLOOKUP(Table3[[#This Row],[Name]],+Table1[[Name]:[END]],AG$1,FALSE)</f>
        <v>1</v>
      </c>
      <c r="AH39" s="12" t="str" cm="1">
        <f t="array" ref="AH39">VLOOKUP(Table3[[#This Row],[Name]],+Table1[[Name]:[END]],AH$1,FALSE)</f>
        <v>1/2</v>
      </c>
      <c r="AI39" s="12" cm="1">
        <f t="array" ref="AI39">VLOOKUP(Table3[[#This Row],[Name]],+Table1[[Name]:[END]],AI$1,FALSE)</f>
        <v>1</v>
      </c>
      <c r="AJ39" s="12" cm="1">
        <f t="array" ref="AJ39">VLOOKUP(Table3[[#This Row],[Name]],+Table1[[Name]:[END]],AJ$1,FALSE)</f>
        <v>1</v>
      </c>
      <c r="AK39" s="12" cm="1">
        <f t="array" ref="AK39">VLOOKUP(Table3[[#This Row],[Name]],+Table1[[Name]:[END]],AK$1,FALSE)</f>
        <v>2</v>
      </c>
      <c r="AL39" s="12" cm="1">
        <f t="array" ref="AL39">VLOOKUP(Table3[[#This Row],[Name]],+Table1[[Name]:[END]],AL$1,FALSE)</f>
        <v>2</v>
      </c>
      <c r="AM39" s="12" cm="1">
        <f t="array" ref="AM39">VLOOKUP(Table3[[#This Row],[Name]],+Table1[[Name]:[END]],AM$1,FALSE)</f>
        <v>1</v>
      </c>
      <c r="AN39" s="12" cm="1">
        <f t="array" ref="AN39">VLOOKUP(Table3[[#This Row],[Name]],+Table1[[Name]:[END]],AN$1,FALSE)</f>
        <v>1</v>
      </c>
      <c r="AO39" s="12" cm="1">
        <f t="array" ref="AO39">VLOOKUP(Table3[[#This Row],[Name]],+Table1[[Name]:[END]],AO$1,FALSE)</f>
        <v>1</v>
      </c>
      <c r="AP39" s="12" t="str" cm="1">
        <f t="array" ref="AP39">VLOOKUP(Table3[[#This Row],[Name]],+Table1[[Name]:[END]],AP$1,FALSE)</f>
        <v>1-3</v>
      </c>
      <c r="AQ39" s="12" t="str" cm="1">
        <f t="array" ref="AQ39">VLOOKUP(Table3[[#This Row],[Name]],+Table1[[Name]:[END]],AQ$1,FALSE)</f>
        <v>4-6</v>
      </c>
      <c r="AR39" s="12" t="str" cm="1">
        <f t="array" ref="AR39">VLOOKUP(Table3[[#This Row],[Name]],+Table1[[Name]:[END]],AR$1,FALSE)</f>
        <v>Evolue avec "Pierre Feu" en</v>
      </c>
      <c r="AS39" s="12" t="str" cm="1">
        <f t="array" ref="AS39">IF(VLOOKUP(Table3[[#This Row],[Name]],+Table1[[Name]:[END]],AS$1,FALSE)=0,"",VLOOKUP(Table3[[#This Row],[Name]],+Table1[[Name]:[END]],AS$1,FALSE))</f>
        <v>Feunard</v>
      </c>
      <c r="AT39" s="12" t="str" cm="1">
        <f t="array" ref="AT39">VLOOKUP(Table3[[#This Row],[Name]],+Table1[[Name]:[END]],AT$1,FALSE)</f>
        <v>#037</v>
      </c>
      <c r="AU39" s="12" cm="1">
        <f t="array" ref="AU39">VLOOKUP(Table3[[#This Row],[Name]],+Table1[[Name]:[END]],AU$1,FALSE)</f>
        <v>37</v>
      </c>
      <c r="AV39" s="12" t="str" cm="1">
        <f t="array" ref="AV39">VLOOKUP(Table3[[#This Row],[Name]],+Table1[[Name]:[END]],AV$1,FALSE)</f>
        <v>Feu Feu</v>
      </c>
      <c r="AW39" s="12" cm="1">
        <f t="array" ref="AW39">VLOOKUP(Table3[[#This Row],[Name]],+Table1[[Name]:[END]],AW$1,FALSE)</f>
        <v>0</v>
      </c>
    </row>
    <row r="40" spans="1:49" x14ac:dyDescent="0.2">
      <c r="A40" s="18" t="s">
        <v>91</v>
      </c>
      <c r="B40" s="12" t="str" cm="1">
        <f t="array" ref="B40">VLOOKUP(Table3[[#This Row],[Name]],+Table1[[Name]:[END]],B$1,FALSE)</f>
        <v>Feu</v>
      </c>
      <c r="C40" s="12" t="str" cm="1">
        <f t="array" ref="C40">VLOOKUP(Table3[[#This Row],[Name]],+Table1[[Name]:[END]],C$1,FALSE)</f>
        <v>Feu</v>
      </c>
      <c r="D40" s="12" cm="1">
        <f t="array" ref="D40">VLOOKUP(Table3[[#This Row],[Name]],+Table1[[Name]:[END]],D$1,FALSE)</f>
        <v>36</v>
      </c>
      <c r="E40" s="12" cm="1">
        <f t="array" ref="E40">VLOOKUP(Table3[[#This Row],[Name]],+Table1[[Name]:[END]],E$1,FALSE)</f>
        <v>25</v>
      </c>
      <c r="F40" s="12" cm="1">
        <f t="array" ref="F40">VLOOKUP(Table3[[#This Row],[Name]],+Table1[[Name]:[END]],F$1,FALSE)</f>
        <v>7</v>
      </c>
      <c r="G40" s="12" cm="1">
        <f t="array" ref="G40">VLOOKUP(Table3[[#This Row],[Name]],+Table1[[Name]:[END]],G$1,FALSE)</f>
        <v>7</v>
      </c>
      <c r="H40" s="12" cm="1">
        <f t="array" ref="H40">VLOOKUP(Table3[[#This Row],[Name]],+Table1[[Name]:[END]],H$1,FALSE)</f>
        <v>8</v>
      </c>
      <c r="I40" s="12" cm="1">
        <f t="array" ref="I40">VLOOKUP(Table3[[#This Row],[Name]],+Table1[[Name]:[END]],I$1,FALSE)</f>
        <v>10</v>
      </c>
      <c r="J40" s="12" cm="1">
        <f t="array" ref="J40">VLOOKUP(Table3[[#This Row],[Name]],+Table1[[Name]:[END]],J$1,FALSE)</f>
        <v>1</v>
      </c>
      <c r="K40" s="12" t="str" cm="1">
        <f t="array" ref="K40">VLOOKUP(Table3[[#This Row],[Name]],+Table1[[Name]:[END]],K$1,FALSE)</f>
        <v>Feu d'Enfer</v>
      </c>
      <c r="L40" s="12" t="str" cm="1">
        <f t="array" ref="L40">VLOOKUP(Table3[[#This Row],[Name]],+Table1[[Name]:[END]],L$1,FALSE)</f>
        <v>Feu</v>
      </c>
      <c r="M40" s="12" t="str" cm="1">
        <f t="array" ref="M40">VLOOKUP(Table3[[#This Row],[Name]],+Table1[[Name]:[END]],M$1,FALSE)</f>
        <v>Special</v>
      </c>
      <c r="N40" s="12" cm="1">
        <f t="array" ref="N40">VLOOKUP(Table3[[#This Row],[Name]],+Table1[[Name]:[END]],N$1,FALSE)</f>
        <v>10</v>
      </c>
      <c r="O40" s="12" cm="1">
        <f t="array" ref="O40">VLOOKUP(Table3[[#This Row],[Name]],+Table1[[Name]:[END]],O$1,FALSE)</f>
        <v>3</v>
      </c>
      <c r="P40" s="12" t="str" cm="1">
        <f t="array" ref="P40">VLOOKUP(Table3[[#This Row],[Name]],+Table1[[Name]:[END]],P$1,FALSE)</f>
        <v>Brûle l'ennemi avec une precision de 6 qui réduit son attaque de moitié et fait perdre 3 PV par tour.</v>
      </c>
      <c r="Q40" s="12" t="str" cm="1">
        <f t="array" ref="Q40">VLOOKUP(Table3[[#This Row],[Name]],+Table1[[Name]:[END]],Q$1,FALSE)</f>
        <v>Machination</v>
      </c>
      <c r="R40" s="12" t="str" cm="1">
        <f t="array" ref="R40">VLOOKUP(Table3[[#This Row],[Name]],+Table1[[Name]:[END]],R$1,FALSE)</f>
        <v>Tenebres</v>
      </c>
      <c r="S40" s="12" t="str" cm="1">
        <f t="array" ref="S40">VLOOKUP(Table3[[#This Row],[Name]],+Table1[[Name]:[END]],S$1,FALSE)</f>
        <v>Statut</v>
      </c>
      <c r="T40" s="12" cm="1">
        <f t="array" ref="T40">VLOOKUP(Table3[[#This Row],[Name]],+Table1[[Name]:[END]],T$1,FALSE)</f>
        <v>0</v>
      </c>
      <c r="U40" s="12" cm="1">
        <f t="array" ref="U40">VLOOKUP(Table3[[#This Row],[Name]],+Table1[[Name]:[END]],U$1,FALSE)</f>
        <v>6</v>
      </c>
      <c r="V40" s="12" t="str" cm="1">
        <f t="array" ref="V40">VLOOKUP(Table3[[#This Row],[Name]],+Table1[[Name]:[END]],V$1,FALSE)</f>
        <v>Stimule l'esprit par de mauvaises pensées. Augmente l'Attaque Spéciale du lanceur de 2 niveaux.</v>
      </c>
      <c r="W40" s="12" t="str" cm="1">
        <f t="array" ref="W40">VLOOKUP(Table3[[#This Row],[Name]],+Table1[[Name]:[END]],W$1,FALSE)</f>
        <v>Feunard-RFVF.png</v>
      </c>
      <c r="X40" s="12" t="str" cm="1">
        <f t="array" ref="X40">VLOOKUP(Table3[[#This Row],[Name]],+Table1[[Name]:[END]],X$1,FALSE)</f>
        <v>1/2</v>
      </c>
      <c r="Y40" s="12" cm="1">
        <f t="array" ref="Y40">VLOOKUP(Table3[[#This Row],[Name]],+Table1[[Name]:[END]],Y$1,FALSE)</f>
        <v>1</v>
      </c>
      <c r="Z40" s="12" cm="1">
        <f t="array" ref="Z40">VLOOKUP(Table3[[#This Row],[Name]],+Table1[[Name]:[END]],Z$1,FALSE)</f>
        <v>1</v>
      </c>
      <c r="AA40" s="12" cm="1">
        <f t="array" ref="AA40">VLOOKUP(Table3[[#This Row],[Name]],+Table1[[Name]:[END]],AA$1,FALSE)</f>
        <v>2</v>
      </c>
      <c r="AB40" s="12" cm="1">
        <f t="array" ref="AB40">VLOOKUP(Table3[[#This Row],[Name]],+Table1[[Name]:[END]],AB$1,FALSE)</f>
        <v>1</v>
      </c>
      <c r="AC40" s="12" t="str" cm="1">
        <f t="array" ref="AC40">VLOOKUP(Table3[[#This Row],[Name]],+Table1[[Name]:[END]],AC$1,FALSE)</f>
        <v>1/2</v>
      </c>
      <c r="AD40" s="12" t="str" cm="1">
        <f t="array" ref="AD40">VLOOKUP(Table3[[#This Row],[Name]],+Table1[[Name]:[END]],AD$1,FALSE)</f>
        <v>1/2</v>
      </c>
      <c r="AE40" s="12" t="str" cm="1">
        <f t="array" ref="AE40">VLOOKUP(Table3[[#This Row],[Name]],+Table1[[Name]:[END]],AE$1,FALSE)</f>
        <v>1/2</v>
      </c>
      <c r="AF40" s="12" t="str" cm="1">
        <f t="array" ref="AF40">VLOOKUP(Table3[[#This Row],[Name]],+Table1[[Name]:[END]],AF$1,FALSE)</f>
        <v>1/2</v>
      </c>
      <c r="AG40" s="12" cm="1">
        <f t="array" ref="AG40">VLOOKUP(Table3[[#This Row],[Name]],+Table1[[Name]:[END]],AG$1,FALSE)</f>
        <v>1</v>
      </c>
      <c r="AH40" s="12" t="str" cm="1">
        <f t="array" ref="AH40">VLOOKUP(Table3[[#This Row],[Name]],+Table1[[Name]:[END]],AH$1,FALSE)</f>
        <v>1/2</v>
      </c>
      <c r="AI40" s="12" cm="1">
        <f t="array" ref="AI40">VLOOKUP(Table3[[#This Row],[Name]],+Table1[[Name]:[END]],AI$1,FALSE)</f>
        <v>1</v>
      </c>
      <c r="AJ40" s="12" cm="1">
        <f t="array" ref="AJ40">VLOOKUP(Table3[[#This Row],[Name]],+Table1[[Name]:[END]],AJ$1,FALSE)</f>
        <v>1</v>
      </c>
      <c r="AK40" s="12" cm="1">
        <f t="array" ref="AK40">VLOOKUP(Table3[[#This Row],[Name]],+Table1[[Name]:[END]],AK$1,FALSE)</f>
        <v>2</v>
      </c>
      <c r="AL40" s="12" cm="1">
        <f t="array" ref="AL40">VLOOKUP(Table3[[#This Row],[Name]],+Table1[[Name]:[END]],AL$1,FALSE)</f>
        <v>2</v>
      </c>
      <c r="AM40" s="12" cm="1">
        <f t="array" ref="AM40">VLOOKUP(Table3[[#This Row],[Name]],+Table1[[Name]:[END]],AM$1,FALSE)</f>
        <v>1</v>
      </c>
      <c r="AN40" s="12" cm="1">
        <f t="array" ref="AN40">VLOOKUP(Table3[[#This Row],[Name]],+Table1[[Name]:[END]],AN$1,FALSE)</f>
        <v>1</v>
      </c>
      <c r="AO40" s="12" cm="1">
        <f t="array" ref="AO40">VLOOKUP(Table3[[#This Row],[Name]],+Table1[[Name]:[END]],AO$1,FALSE)</f>
        <v>1</v>
      </c>
      <c r="AP40" s="12" t="str" cm="1">
        <f t="array" ref="AP40">VLOOKUP(Table3[[#This Row],[Name]],+Table1[[Name]:[END]],AP$1,FALSE)</f>
        <v>1-3</v>
      </c>
      <c r="AQ40" s="12" t="str" cm="1">
        <f t="array" ref="AQ40">VLOOKUP(Table3[[#This Row],[Name]],+Table1[[Name]:[END]],AQ$1,FALSE)</f>
        <v>4-6</v>
      </c>
      <c r="AR40" s="12" t="str" cm="1">
        <f t="array" ref="AR40">VLOOKUP(Table3[[#This Row],[Name]],+Table1[[Name]:[END]],AR$1,FALSE)</f>
        <v/>
      </c>
      <c r="AS40" s="12" t="str" cm="1">
        <f t="array" ref="AS40">IF(VLOOKUP(Table3[[#This Row],[Name]],+Table1[[Name]:[END]],AS$1,FALSE)=0,"",VLOOKUP(Table3[[#This Row],[Name]],+Table1[[Name]:[END]],AS$1,FALSE))</f>
        <v/>
      </c>
      <c r="AT40" s="12" t="str" cm="1">
        <f t="array" ref="AT40">VLOOKUP(Table3[[#This Row],[Name]],+Table1[[Name]:[END]],AT$1,FALSE)</f>
        <v>#038</v>
      </c>
      <c r="AU40" s="12" cm="1">
        <f t="array" ref="AU40">VLOOKUP(Table3[[#This Row],[Name]],+Table1[[Name]:[END]],AU$1,FALSE)</f>
        <v>38</v>
      </c>
      <c r="AV40" s="12" t="str" cm="1">
        <f t="array" ref="AV40">VLOOKUP(Table3[[#This Row],[Name]],+Table1[[Name]:[END]],AV$1,FALSE)</f>
        <v>Feu Feu</v>
      </c>
      <c r="AW40" s="12" cm="1">
        <f t="array" ref="AW40">VLOOKUP(Table3[[#This Row],[Name]],+Table1[[Name]:[END]],AW$1,FALSE)</f>
        <v>1</v>
      </c>
    </row>
    <row r="41" spans="1:49" x14ac:dyDescent="0.2">
      <c r="A41" s="18" t="s">
        <v>1184</v>
      </c>
      <c r="B41" s="12" t="str" cm="1">
        <f t="array" ref="B41">VLOOKUP(Table3[[#This Row],[Name]],+Table1[[Name]:[END]],B$1,FALSE)</f>
        <v>Fee</v>
      </c>
      <c r="C41" s="12" t="str" cm="1">
        <f t="array" ref="C41">VLOOKUP(Table3[[#This Row],[Name]],+Table1[[Name]:[END]],C$1,FALSE)</f>
        <v>Normal</v>
      </c>
      <c r="D41" s="12" cm="1">
        <f t="array" ref="D41">VLOOKUP(Table3[[#This Row],[Name]],+Table1[[Name]:[END]],D$1,FALSE)</f>
        <v>57</v>
      </c>
      <c r="E41" s="12" cm="1">
        <f t="array" ref="E41">VLOOKUP(Table3[[#This Row],[Name]],+Table1[[Name]:[END]],E$1,FALSE)</f>
        <v>5</v>
      </c>
      <c r="F41" s="12" cm="1">
        <f t="array" ref="F41">VLOOKUP(Table3[[#This Row],[Name]],+Table1[[Name]:[END]],F$1,FALSE)</f>
        <v>4</v>
      </c>
      <c r="G41" s="12" cm="1">
        <f t="array" ref="G41">VLOOKUP(Table3[[#This Row],[Name]],+Table1[[Name]:[END]],G$1,FALSE)</f>
        <v>2</v>
      </c>
      <c r="H41" s="12" cm="1">
        <f t="array" ref="H41">VLOOKUP(Table3[[#This Row],[Name]],+Table1[[Name]:[END]],H$1,FALSE)</f>
        <v>4</v>
      </c>
      <c r="I41" s="12" cm="1">
        <f t="array" ref="I41">VLOOKUP(Table3[[#This Row],[Name]],+Table1[[Name]:[END]],I$1,FALSE)</f>
        <v>2</v>
      </c>
      <c r="J41" s="12" cm="1">
        <f t="array" ref="J41">VLOOKUP(Table3[[#This Row],[Name]],+Table1[[Name]:[END]],J$1,FALSE)</f>
        <v>3</v>
      </c>
      <c r="K41" s="12" t="str" cm="1">
        <f t="array" ref="K41">VLOOKUP(Table3[[#This Row],[Name]],+Table1[[Name]:[END]],K$1,FALSE)</f>
        <v>Berceuse</v>
      </c>
      <c r="L41" s="12" t="str" cm="1">
        <f t="array" ref="L41">VLOOKUP(Table3[[#This Row],[Name]],+Table1[[Name]:[END]],L$1,FALSE)</f>
        <v>Normal</v>
      </c>
      <c r="M41" s="12" t="str" cm="1">
        <f t="array" ref="M41">VLOOKUP(Table3[[#This Row],[Name]],+Table1[[Name]:[END]],M$1,FALSE)</f>
        <v>Statut</v>
      </c>
      <c r="N41" s="12" cm="1">
        <f t="array" ref="N41">VLOOKUP(Table3[[#This Row],[Name]],+Table1[[Name]:[END]],N$1,FALSE)</f>
        <v>0</v>
      </c>
      <c r="O41" s="12" cm="1">
        <f t="array" ref="O41">VLOOKUP(Table3[[#This Row],[Name]],+Table1[[Name]:[END]],O$1,FALSE)</f>
        <v>1</v>
      </c>
      <c r="P41" s="12" t="str" cm="1">
        <f t="array" ref="P41">VLOOKUP(Table3[[#This Row],[Name]],+Table1[[Name]:[END]],P$1,FALSE)</f>
        <v>Une berceuse plonge l'ennemi dans un profond sommeil. Endormi, le pokemon ne peut attaquer pendant 2 tours.</v>
      </c>
      <c r="Q41" s="12" t="str" cm="1">
        <f t="array" ref="Q41">VLOOKUP(Table3[[#This Row],[Name]],+Table1[[Name]:[END]],Q$1,FALSE)</f>
        <v>Boul'Armure</v>
      </c>
      <c r="R41" s="12" t="str" cm="1">
        <f t="array" ref="R41">VLOOKUP(Table3[[#This Row],[Name]],+Table1[[Name]:[END]],R$1,FALSE)</f>
        <v>Normal</v>
      </c>
      <c r="S41" s="12" t="str" cm="1">
        <f t="array" ref="S41">VLOOKUP(Table3[[#This Row],[Name]],+Table1[[Name]:[END]],S$1,FALSE)</f>
        <v>Statut</v>
      </c>
      <c r="T41" s="12" cm="1">
        <f t="array" ref="T41">VLOOKUP(Table3[[#This Row],[Name]],+Table1[[Name]:[END]],T$1,FALSE)</f>
        <v>0</v>
      </c>
      <c r="U41" s="12" cm="1">
        <f t="array" ref="U41">VLOOKUP(Table3[[#This Row],[Name]],+Table1[[Name]:[END]],U$1,FALSE)</f>
        <v>0</v>
      </c>
      <c r="V41" s="12" t="str" cm="1">
        <f t="array" ref="V41">VLOOKUP(Table3[[#This Row],[Name]],+Table1[[Name]:[END]],V$1,FALSE)</f>
        <v>Le lanceur s'enroule pour cacher ses points faibles, ce qui augmente sa Défense de 2 niveaux.</v>
      </c>
      <c r="W41" s="12" t="str" cm="1">
        <f t="array" ref="W41">VLOOKUP(Table3[[#This Row],[Name]],+Table1[[Name]:[END]],W$1,FALSE)</f>
        <v>Rondoudou-RFVF.png</v>
      </c>
      <c r="X41" s="12" cm="1">
        <f t="array" ref="X41">VLOOKUP(Table3[[#This Row],[Name]],+Table1[[Name]:[END]],X$1,FALSE)</f>
        <v>2</v>
      </c>
      <c r="Y41" s="12" cm="1">
        <f t="array" ref="Y41">VLOOKUP(Table3[[#This Row],[Name]],+Table1[[Name]:[END]],Y$1,FALSE)</f>
        <v>1</v>
      </c>
      <c r="Z41" s="12" cm="1">
        <f t="array" ref="Z41">VLOOKUP(Table3[[#This Row],[Name]],+Table1[[Name]:[END]],Z$1,FALSE)</f>
        <v>0</v>
      </c>
      <c r="AA41" s="12" cm="1">
        <f t="array" ref="AA41">VLOOKUP(Table3[[#This Row],[Name]],+Table1[[Name]:[END]],AA$1,FALSE)</f>
        <v>1</v>
      </c>
      <c r="AB41" s="12" cm="1">
        <f t="array" ref="AB41">VLOOKUP(Table3[[#This Row],[Name]],+Table1[[Name]:[END]],AB$1,FALSE)</f>
        <v>1</v>
      </c>
      <c r="AC41" s="12" cm="1">
        <f t="array" ref="AC41">VLOOKUP(Table3[[#This Row],[Name]],+Table1[[Name]:[END]],AC$1,FALSE)</f>
        <v>1</v>
      </c>
      <c r="AD41" s="12" cm="1">
        <f t="array" ref="AD41">VLOOKUP(Table3[[#This Row],[Name]],+Table1[[Name]:[END]],AD$1,FALSE)</f>
        <v>1</v>
      </c>
      <c r="AE41" s="12" cm="1">
        <f t="array" ref="AE41">VLOOKUP(Table3[[#This Row],[Name]],+Table1[[Name]:[END]],AE$1,FALSE)</f>
        <v>1</v>
      </c>
      <c r="AF41" s="12" t="str" cm="1">
        <f t="array" ref="AF41">VLOOKUP(Table3[[#This Row],[Name]],+Table1[[Name]:[END]],AF$1,FALSE)</f>
        <v>1/2</v>
      </c>
      <c r="AG41" s="12" cm="1">
        <f t="array" ref="AG41">VLOOKUP(Table3[[#This Row],[Name]],+Table1[[Name]:[END]],AG$1,FALSE)</f>
        <v>1</v>
      </c>
      <c r="AH41" s="12" cm="1">
        <f t="array" ref="AH41">VLOOKUP(Table3[[#This Row],[Name]],+Table1[[Name]:[END]],AH$1,FALSE)</f>
        <v>1</v>
      </c>
      <c r="AI41" s="12" cm="1">
        <f t="array" ref="AI41">VLOOKUP(Table3[[#This Row],[Name]],+Table1[[Name]:[END]],AI$1,FALSE)</f>
        <v>2</v>
      </c>
      <c r="AJ41" s="12" cm="1">
        <f t="array" ref="AJ41">VLOOKUP(Table3[[#This Row],[Name]],+Table1[[Name]:[END]],AJ$1,FALSE)</f>
        <v>1</v>
      </c>
      <c r="AK41" s="12" cm="1">
        <f t="array" ref="AK41">VLOOKUP(Table3[[#This Row],[Name]],+Table1[[Name]:[END]],AK$1,FALSE)</f>
        <v>1</v>
      </c>
      <c r="AL41" s="12" cm="1">
        <f t="array" ref="AL41">VLOOKUP(Table3[[#This Row],[Name]],+Table1[[Name]:[END]],AL$1,FALSE)</f>
        <v>1</v>
      </c>
      <c r="AM41" s="12" cm="1">
        <f t="array" ref="AM41">VLOOKUP(Table3[[#This Row],[Name]],+Table1[[Name]:[END]],AM$1,FALSE)</f>
        <v>0</v>
      </c>
      <c r="AN41" s="12" t="str" cm="1">
        <f t="array" ref="AN41">VLOOKUP(Table3[[#This Row],[Name]],+Table1[[Name]:[END]],AN$1,FALSE)</f>
        <v>1/2</v>
      </c>
      <c r="AO41" s="12" cm="1">
        <f t="array" ref="AO41">VLOOKUP(Table3[[#This Row],[Name]],+Table1[[Name]:[END]],AO$1,FALSE)</f>
        <v>1</v>
      </c>
      <c r="AP41" s="12" t="str" cm="1">
        <f t="array" ref="AP41">VLOOKUP(Table3[[#This Row],[Name]],+Table1[[Name]:[END]],AP$1,FALSE)</f>
        <v>1-3</v>
      </c>
      <c r="AQ41" s="12" t="str" cm="1">
        <f t="array" ref="AQ41">VLOOKUP(Table3[[#This Row],[Name]],+Table1[[Name]:[END]],AQ$1,FALSE)</f>
        <v>4-6</v>
      </c>
      <c r="AR41" s="12" t="str" cm="1">
        <f t="array" ref="AR41">VLOOKUP(Table3[[#This Row],[Name]],+Table1[[Name]:[END]],AR$1,FALSE)</f>
        <v>Evolue avec "Pierre Lune" en</v>
      </c>
      <c r="AS41" s="12" t="str" cm="1">
        <f t="array" ref="AS41">IF(VLOOKUP(Table3[[#This Row],[Name]],+Table1[[Name]:[END]],AS$1,FALSE)=0,"",VLOOKUP(Table3[[#This Row],[Name]],+Table1[[Name]:[END]],AS$1,FALSE))</f>
        <v>Grodoudou</v>
      </c>
      <c r="AT41" s="12" t="str" cm="1">
        <f t="array" ref="AT41">VLOOKUP(Table3[[#This Row],[Name]],+Table1[[Name]:[END]],AT$1,FALSE)</f>
        <v>#039</v>
      </c>
      <c r="AU41" s="12" cm="1">
        <f t="array" ref="AU41">VLOOKUP(Table3[[#This Row],[Name]],+Table1[[Name]:[END]],AU$1,FALSE)</f>
        <v>39</v>
      </c>
      <c r="AV41" s="12" t="str" cm="1">
        <f t="array" ref="AV41">VLOOKUP(Table3[[#This Row],[Name]],+Table1[[Name]:[END]],AV$1,FALSE)</f>
        <v>Fee Normal</v>
      </c>
      <c r="AW41" s="12" cm="1">
        <f t="array" ref="AW41">VLOOKUP(Table3[[#This Row],[Name]],+Table1[[Name]:[END]],AW$1,FALSE)</f>
        <v>0</v>
      </c>
    </row>
    <row r="42" spans="1:49" x14ac:dyDescent="0.2">
      <c r="A42" s="18" t="s">
        <v>1186</v>
      </c>
      <c r="B42" s="12" t="str" cm="1">
        <f t="array" ref="B42">VLOOKUP(Table3[[#This Row],[Name]],+Table1[[Name]:[END]],B$1,FALSE)</f>
        <v>Fee</v>
      </c>
      <c r="C42" s="12" t="str" cm="1">
        <f t="array" ref="C42">VLOOKUP(Table3[[#This Row],[Name]],+Table1[[Name]:[END]],C$1,FALSE)</f>
        <v>Normal</v>
      </c>
      <c r="D42" s="12" cm="1">
        <f t="array" ref="D42">VLOOKUP(Table3[[#This Row],[Name]],+Table1[[Name]:[END]],D$1,FALSE)</f>
        <v>70</v>
      </c>
      <c r="E42" s="12" cm="1">
        <f t="array" ref="E42">VLOOKUP(Table3[[#This Row],[Name]],+Table1[[Name]:[END]],E$1,FALSE)</f>
        <v>11</v>
      </c>
      <c r="F42" s="12" cm="1">
        <f t="array" ref="F42">VLOOKUP(Table3[[#This Row],[Name]],+Table1[[Name]:[END]],F$1,FALSE)</f>
        <v>7</v>
      </c>
      <c r="G42" s="12" cm="1">
        <f t="array" ref="G42">VLOOKUP(Table3[[#This Row],[Name]],+Table1[[Name]:[END]],G$1,FALSE)</f>
        <v>4</v>
      </c>
      <c r="H42" s="12" cm="1">
        <f t="array" ref="H42">VLOOKUP(Table3[[#This Row],[Name]],+Table1[[Name]:[END]],H$1,FALSE)</f>
        <v>7</v>
      </c>
      <c r="I42" s="12" cm="1">
        <f t="array" ref="I42">VLOOKUP(Table3[[#This Row],[Name]],+Table1[[Name]:[END]],I$1,FALSE)</f>
        <v>5</v>
      </c>
      <c r="J42" s="12" cm="1">
        <f t="array" ref="J42">VLOOKUP(Table3[[#This Row],[Name]],+Table1[[Name]:[END]],J$1,FALSE)</f>
        <v>1</v>
      </c>
      <c r="K42" s="12" t="str" cm="1">
        <f t="array" ref="K42">VLOOKUP(Table3[[#This Row],[Name]],+Table1[[Name]:[END]],K$1,FALSE)</f>
        <v>Damocles</v>
      </c>
      <c r="L42" s="12" t="str" cm="1">
        <f t="array" ref="L42">VLOOKUP(Table3[[#This Row],[Name]],+Table1[[Name]:[END]],L$1,FALSE)</f>
        <v>Normal</v>
      </c>
      <c r="M42" s="12" t="str" cm="1">
        <f t="array" ref="M42">VLOOKUP(Table3[[#This Row],[Name]],+Table1[[Name]:[END]],M$1,FALSE)</f>
        <v>Physique</v>
      </c>
      <c r="N42" s="12" cm="1">
        <f t="array" ref="N42">VLOOKUP(Table3[[#This Row],[Name]],+Table1[[Name]:[END]],N$1,FALSE)</f>
        <v>12</v>
      </c>
      <c r="O42" s="12" cm="1">
        <f t="array" ref="O42">VLOOKUP(Table3[[#This Row],[Name]],+Table1[[Name]:[END]],O$1,FALSE)</f>
        <v>6</v>
      </c>
      <c r="P42" s="12" t="str" cm="1">
        <f t="array" ref="P42">VLOOKUP(Table3[[#This Row],[Name]],+Table1[[Name]:[END]],P$1,FALSE)</f>
        <v>Une charge dangereuse et imprudente. Blesse de 25% des degats infliges.</v>
      </c>
      <c r="Q42" s="12" t="str" cm="1">
        <f t="array" ref="Q42">VLOOKUP(Table3[[#This Row],[Name]],+Table1[[Name]:[END]],Q$1,FALSE)</f>
        <v>Câlinerie</v>
      </c>
      <c r="R42" s="12" t="str" cm="1">
        <f t="array" ref="R42">VLOOKUP(Table3[[#This Row],[Name]],+Table1[[Name]:[END]],R$1,FALSE)</f>
        <v>Fee</v>
      </c>
      <c r="S42" s="12" t="str" cm="1">
        <f t="array" ref="S42">VLOOKUP(Table3[[#This Row],[Name]],+Table1[[Name]:[END]],S$1,FALSE)</f>
        <v>Physique</v>
      </c>
      <c r="T42" s="12" cm="1">
        <f t="array" ref="T42">VLOOKUP(Table3[[#This Row],[Name]],+Table1[[Name]:[END]],T$1,FALSE)</f>
        <v>9</v>
      </c>
      <c r="U42" s="12" cm="1">
        <f t="array" ref="U42">VLOOKUP(Table3[[#This Row],[Name]],+Table1[[Name]:[END]],U$1,FALSE)</f>
        <v>5</v>
      </c>
      <c r="V42" s="12" t="str" cm="1">
        <f t="array" ref="V42">VLOOKUP(Table3[[#This Row],[Name]],+Table1[[Name]:[END]],V$1,FALSE)</f>
        <v>Attaque l'ennemi avec un câlin. Diminue l'Attaque de 1 niveau avec une Precision de 1.</v>
      </c>
      <c r="W42" s="12" t="str" cm="1">
        <f t="array" ref="W42">VLOOKUP(Table3[[#This Row],[Name]],+Table1[[Name]:[END]],W$1,FALSE)</f>
        <v>Grodoudou-RFVF.png</v>
      </c>
      <c r="X42" s="12" cm="1">
        <f t="array" ref="X42">VLOOKUP(Table3[[#This Row],[Name]],+Table1[[Name]:[END]],X$1,FALSE)</f>
        <v>2</v>
      </c>
      <c r="Y42" s="12" cm="1">
        <f t="array" ref="Y42">VLOOKUP(Table3[[#This Row],[Name]],+Table1[[Name]:[END]],Y$1,FALSE)</f>
        <v>1</v>
      </c>
      <c r="Z42" s="12" cm="1">
        <f t="array" ref="Z42">VLOOKUP(Table3[[#This Row],[Name]],+Table1[[Name]:[END]],Z$1,FALSE)</f>
        <v>0</v>
      </c>
      <c r="AA42" s="12" cm="1">
        <f t="array" ref="AA42">VLOOKUP(Table3[[#This Row],[Name]],+Table1[[Name]:[END]],AA$1,FALSE)</f>
        <v>1</v>
      </c>
      <c r="AB42" s="12" cm="1">
        <f t="array" ref="AB42">VLOOKUP(Table3[[#This Row],[Name]],+Table1[[Name]:[END]],AB$1,FALSE)</f>
        <v>1</v>
      </c>
      <c r="AC42" s="12" cm="1">
        <f t="array" ref="AC42">VLOOKUP(Table3[[#This Row],[Name]],+Table1[[Name]:[END]],AC$1,FALSE)</f>
        <v>1</v>
      </c>
      <c r="AD42" s="12" cm="1">
        <f t="array" ref="AD42">VLOOKUP(Table3[[#This Row],[Name]],+Table1[[Name]:[END]],AD$1,FALSE)</f>
        <v>1</v>
      </c>
      <c r="AE42" s="12" cm="1">
        <f t="array" ref="AE42">VLOOKUP(Table3[[#This Row],[Name]],+Table1[[Name]:[END]],AE$1,FALSE)</f>
        <v>1</v>
      </c>
      <c r="AF42" s="12" t="str" cm="1">
        <f t="array" ref="AF42">VLOOKUP(Table3[[#This Row],[Name]],+Table1[[Name]:[END]],AF$1,FALSE)</f>
        <v>1/2</v>
      </c>
      <c r="AG42" s="12" cm="1">
        <f t="array" ref="AG42">VLOOKUP(Table3[[#This Row],[Name]],+Table1[[Name]:[END]],AG$1,FALSE)</f>
        <v>1</v>
      </c>
      <c r="AH42" s="12" cm="1">
        <f t="array" ref="AH42">VLOOKUP(Table3[[#This Row],[Name]],+Table1[[Name]:[END]],AH$1,FALSE)</f>
        <v>1</v>
      </c>
      <c r="AI42" s="12" cm="1">
        <f t="array" ref="AI42">VLOOKUP(Table3[[#This Row],[Name]],+Table1[[Name]:[END]],AI$1,FALSE)</f>
        <v>2</v>
      </c>
      <c r="AJ42" s="12" cm="1">
        <f t="array" ref="AJ42">VLOOKUP(Table3[[#This Row],[Name]],+Table1[[Name]:[END]],AJ$1,FALSE)</f>
        <v>1</v>
      </c>
      <c r="AK42" s="12" cm="1">
        <f t="array" ref="AK42">VLOOKUP(Table3[[#This Row],[Name]],+Table1[[Name]:[END]],AK$1,FALSE)</f>
        <v>1</v>
      </c>
      <c r="AL42" s="12" cm="1">
        <f t="array" ref="AL42">VLOOKUP(Table3[[#This Row],[Name]],+Table1[[Name]:[END]],AL$1,FALSE)</f>
        <v>1</v>
      </c>
      <c r="AM42" s="12" cm="1">
        <f t="array" ref="AM42">VLOOKUP(Table3[[#This Row],[Name]],+Table1[[Name]:[END]],AM$1,FALSE)</f>
        <v>0</v>
      </c>
      <c r="AN42" s="12" t="str" cm="1">
        <f t="array" ref="AN42">VLOOKUP(Table3[[#This Row],[Name]],+Table1[[Name]:[END]],AN$1,FALSE)</f>
        <v>1/2</v>
      </c>
      <c r="AO42" s="12" cm="1">
        <f t="array" ref="AO42">VLOOKUP(Table3[[#This Row],[Name]],+Table1[[Name]:[END]],AO$1,FALSE)</f>
        <v>1</v>
      </c>
      <c r="AP42" s="12" t="str" cm="1">
        <f t="array" ref="AP42">VLOOKUP(Table3[[#This Row],[Name]],+Table1[[Name]:[END]],AP$1,FALSE)</f>
        <v>1-3</v>
      </c>
      <c r="AQ42" s="12" t="str" cm="1">
        <f t="array" ref="AQ42">VLOOKUP(Table3[[#This Row],[Name]],+Table1[[Name]:[END]],AQ$1,FALSE)</f>
        <v>4-6</v>
      </c>
      <c r="AR42" s="12" t="str" cm="1">
        <f t="array" ref="AR42">VLOOKUP(Table3[[#This Row],[Name]],+Table1[[Name]:[END]],AR$1,FALSE)</f>
        <v/>
      </c>
      <c r="AS42" s="12" t="str" cm="1">
        <f t="array" ref="AS42">IF(VLOOKUP(Table3[[#This Row],[Name]],+Table1[[Name]:[END]],AS$1,FALSE)=0,"",VLOOKUP(Table3[[#This Row],[Name]],+Table1[[Name]:[END]],AS$1,FALSE))</f>
        <v/>
      </c>
      <c r="AT42" s="12" t="str" cm="1">
        <f t="array" ref="AT42">VLOOKUP(Table3[[#This Row],[Name]],+Table1[[Name]:[END]],AT$1,FALSE)</f>
        <v>#040</v>
      </c>
      <c r="AU42" s="12" cm="1">
        <f t="array" ref="AU42">VLOOKUP(Table3[[#This Row],[Name]],+Table1[[Name]:[END]],AU$1,FALSE)</f>
        <v>40</v>
      </c>
      <c r="AV42" s="12" t="str" cm="1">
        <f t="array" ref="AV42">VLOOKUP(Table3[[#This Row],[Name]],+Table1[[Name]:[END]],AV$1,FALSE)</f>
        <v>Fee Normal</v>
      </c>
      <c r="AW42" s="12" cm="1">
        <f t="array" ref="AW42">VLOOKUP(Table3[[#This Row],[Name]],+Table1[[Name]:[END]],AW$1,FALSE)</f>
        <v>1</v>
      </c>
    </row>
    <row r="43" spans="1:49" x14ac:dyDescent="0.2">
      <c r="A43" s="18" t="s">
        <v>1189</v>
      </c>
      <c r="B43" s="12" t="str" cm="1">
        <f t="array" ref="B43">VLOOKUP(Table3[[#This Row],[Name]],+Table1[[Name]:[END]],B$1,FALSE)</f>
        <v>Poison</v>
      </c>
      <c r="C43" s="12" t="str" cm="1">
        <f t="array" ref="C43">VLOOKUP(Table3[[#This Row],[Name]],+Table1[[Name]:[END]],C$1,FALSE)</f>
        <v>Vol</v>
      </c>
      <c r="D43" s="12" cm="1">
        <f t="array" ref="D43">VLOOKUP(Table3[[#This Row],[Name]],+Table1[[Name]:[END]],D$1,FALSE)</f>
        <v>20</v>
      </c>
      <c r="E43" s="12" cm="1">
        <f t="array" ref="E43">VLOOKUP(Table3[[#This Row],[Name]],+Table1[[Name]:[END]],E$1,FALSE)</f>
        <v>13</v>
      </c>
      <c r="F43" s="12" cm="1">
        <f t="array" ref="F43">VLOOKUP(Table3[[#This Row],[Name]],+Table1[[Name]:[END]],F$1,FALSE)</f>
        <v>4</v>
      </c>
      <c r="G43" s="12" cm="1">
        <f t="array" ref="G43">VLOOKUP(Table3[[#This Row],[Name]],+Table1[[Name]:[END]],G$1,FALSE)</f>
        <v>3</v>
      </c>
      <c r="H43" s="12" cm="1">
        <f t="array" ref="H43">VLOOKUP(Table3[[#This Row],[Name]],+Table1[[Name]:[END]],H$1,FALSE)</f>
        <v>3</v>
      </c>
      <c r="I43" s="12" cm="1">
        <f t="array" ref="I43">VLOOKUP(Table3[[#This Row],[Name]],+Table1[[Name]:[END]],I$1,FALSE)</f>
        <v>4</v>
      </c>
      <c r="J43" s="12" cm="1">
        <f t="array" ref="J43">VLOOKUP(Table3[[#This Row],[Name]],+Table1[[Name]:[END]],J$1,FALSE)</f>
        <v>5</v>
      </c>
      <c r="K43" s="12" t="str" cm="1">
        <f t="array" ref="K43">VLOOKUP(Table3[[#This Row],[Name]],+Table1[[Name]:[END]],K$1,FALSE)</f>
        <v>Vol-Vie</v>
      </c>
      <c r="L43" s="12" t="str" cm="1">
        <f t="array" ref="L43">VLOOKUP(Table3[[#This Row],[Name]],+Table1[[Name]:[END]],L$1,FALSE)</f>
        <v>Plante</v>
      </c>
      <c r="M43" s="12" t="str" cm="1">
        <f t="array" ref="M43">VLOOKUP(Table3[[#This Row],[Name]],+Table1[[Name]:[END]],M$1,FALSE)</f>
        <v>Special</v>
      </c>
      <c r="N43" s="12" cm="1">
        <f t="array" ref="N43">VLOOKUP(Table3[[#This Row],[Name]],+Table1[[Name]:[END]],N$1,FALSE)</f>
        <v>2</v>
      </c>
      <c r="O43" s="12" cm="1">
        <f t="array" ref="O43">VLOOKUP(Table3[[#This Row],[Name]],+Table1[[Name]:[END]],O$1,FALSE)</f>
        <v>6</v>
      </c>
      <c r="P43" s="12" t="str" cm="1">
        <f t="array" ref="P43">VLOOKUP(Table3[[#This Row],[Name]],+Table1[[Name]:[END]],P$1,FALSE)</f>
        <v>Une attaque qui convertit 50% des dégâts infligés en PV pour le lanceur.</v>
      </c>
      <c r="Q43" s="12" t="str" cm="1">
        <f t="array" ref="Q43">VLOOKUP(Table3[[#This Row],[Name]],+Table1[[Name]:[END]],Q$1,FALSE)</f>
        <v>Ultrason</v>
      </c>
      <c r="R43" s="12" t="str" cm="1">
        <f t="array" ref="R43">VLOOKUP(Table3[[#This Row],[Name]],+Table1[[Name]:[END]],R$1,FALSE)</f>
        <v>Normal</v>
      </c>
      <c r="S43" s="12" t="str" cm="1">
        <f t="array" ref="S43">VLOOKUP(Table3[[#This Row],[Name]],+Table1[[Name]:[END]],S$1,FALSE)</f>
        <v>Statut</v>
      </c>
      <c r="T43" s="12" cm="1">
        <f t="array" ref="T43">VLOOKUP(Table3[[#This Row],[Name]],+Table1[[Name]:[END]],T$1,FALSE)</f>
        <v>0</v>
      </c>
      <c r="U43" s="12" cm="1">
        <f t="array" ref="U43">VLOOKUP(Table3[[#This Row],[Name]],+Table1[[Name]:[END]],U$1,FALSE)</f>
        <v>3</v>
      </c>
      <c r="V43" s="12" t="str" cm="1">
        <f t="array" ref="V43">VLOOKUP(Table3[[#This Row],[Name]],+Table1[[Name]:[END]],V$1,FALSE)</f>
        <v>Le lanceur produit d'étranges ondes sonores qui le rends confus pendant 3 tours. La confusion est active avec une Precision de 2 et pokemon s'attaque lui-meme.</v>
      </c>
      <c r="W43" s="12" t="str" cm="1">
        <f t="array" ref="W43">VLOOKUP(Table3[[#This Row],[Name]],+Table1[[Name]:[END]],W$1,FALSE)</f>
        <v>Nosferapti-RFVF.png</v>
      </c>
      <c r="X43" s="12" cm="1">
        <f t="array" ref="X43">VLOOKUP(Table3[[#This Row],[Name]],+Table1[[Name]:[END]],X$1,FALSE)</f>
        <v>1</v>
      </c>
      <c r="Y43" s="12" t="str" cm="1">
        <f t="array" ref="Y43">VLOOKUP(Table3[[#This Row],[Name]],+Table1[[Name]:[END]],Y$1,FALSE)</f>
        <v>1/4</v>
      </c>
      <c r="Z43" s="12" cm="1">
        <f t="array" ref="Z43">VLOOKUP(Table3[[#This Row],[Name]],+Table1[[Name]:[END]],Z$1,FALSE)</f>
        <v>1</v>
      </c>
      <c r="AA43" s="12" cm="1">
        <f t="array" ref="AA43">VLOOKUP(Table3[[#This Row],[Name]],+Table1[[Name]:[END]],AA$1,FALSE)</f>
        <v>1</v>
      </c>
      <c r="AB43" s="12" cm="1">
        <f t="array" ref="AB43">VLOOKUP(Table3[[#This Row],[Name]],+Table1[[Name]:[END]],AB$1,FALSE)</f>
        <v>2</v>
      </c>
      <c r="AC43" s="12" t="str" cm="1">
        <f t="array" ref="AC43">VLOOKUP(Table3[[#This Row],[Name]],+Table1[[Name]:[END]],AC$1,FALSE)</f>
        <v>1/2</v>
      </c>
      <c r="AD43" s="12" cm="1">
        <f t="array" ref="AD43">VLOOKUP(Table3[[#This Row],[Name]],+Table1[[Name]:[END]],AD$1,FALSE)</f>
        <v>1</v>
      </c>
      <c r="AE43" s="12" cm="1">
        <f t="array" ref="AE43">VLOOKUP(Table3[[#This Row],[Name]],+Table1[[Name]:[END]],AE$1,FALSE)</f>
        <v>2</v>
      </c>
      <c r="AF43" s="12" t="str" cm="1">
        <f t="array" ref="AF43">VLOOKUP(Table3[[#This Row],[Name]],+Table1[[Name]:[END]],AF$1,FALSE)</f>
        <v>1/4</v>
      </c>
      <c r="AG43" s="12" cm="1">
        <f t="array" ref="AG43">VLOOKUP(Table3[[#This Row],[Name]],+Table1[[Name]:[END]],AG$1,FALSE)</f>
        <v>1</v>
      </c>
      <c r="AH43" s="12" t="str" cm="1">
        <f t="array" ref="AH43">VLOOKUP(Table3[[#This Row],[Name]],+Table1[[Name]:[END]],AH$1,FALSE)</f>
        <v>1/4</v>
      </c>
      <c r="AI43" s="12" t="str" cm="1">
        <f t="array" ref="AI43">VLOOKUP(Table3[[#This Row],[Name]],+Table1[[Name]:[END]],AI$1,FALSE)</f>
        <v>1/2</v>
      </c>
      <c r="AJ43" s="12" cm="1">
        <f t="array" ref="AJ43">VLOOKUP(Table3[[#This Row],[Name]],+Table1[[Name]:[END]],AJ$1,FALSE)</f>
        <v>2</v>
      </c>
      <c r="AK43" s="12" cm="1">
        <f t="array" ref="AK43">VLOOKUP(Table3[[#This Row],[Name]],+Table1[[Name]:[END]],AK$1,FALSE)</f>
        <v>2</v>
      </c>
      <c r="AL43" s="12" cm="1">
        <f t="array" ref="AL43">VLOOKUP(Table3[[#This Row],[Name]],+Table1[[Name]:[END]],AL$1,FALSE)</f>
        <v>0</v>
      </c>
      <c r="AM43" s="12" cm="1">
        <f t="array" ref="AM43">VLOOKUP(Table3[[#This Row],[Name]],+Table1[[Name]:[END]],AM$1,FALSE)</f>
        <v>1</v>
      </c>
      <c r="AN43" s="12" cm="1">
        <f t="array" ref="AN43">VLOOKUP(Table3[[#This Row],[Name]],+Table1[[Name]:[END]],AN$1,FALSE)</f>
        <v>1</v>
      </c>
      <c r="AO43" s="12" cm="1">
        <f t="array" ref="AO43">VLOOKUP(Table3[[#This Row],[Name]],+Table1[[Name]:[END]],AO$1,FALSE)</f>
        <v>1</v>
      </c>
      <c r="AP43" s="12" t="str" cm="1">
        <f t="array" ref="AP43">VLOOKUP(Table3[[#This Row],[Name]],+Table1[[Name]:[END]],AP$1,FALSE)</f>
        <v>1-3</v>
      </c>
      <c r="AQ43" s="12" t="str" cm="1">
        <f t="array" ref="AQ43">VLOOKUP(Table3[[#This Row],[Name]],+Table1[[Name]:[END]],AQ$1,FALSE)</f>
        <v>4-6</v>
      </c>
      <c r="AR43" s="12" t="str" cm="1">
        <f t="array" ref="AR43">VLOOKUP(Table3[[#This Row],[Name]],+Table1[[Name]:[END]],AR$1,FALSE)</f>
        <v>Evolue avec 2 super bonbons en</v>
      </c>
      <c r="AS43" s="12" t="str" cm="1">
        <f t="array" ref="AS43">IF(VLOOKUP(Table3[[#This Row],[Name]],+Table1[[Name]:[END]],AS$1,FALSE)=0,"",VLOOKUP(Table3[[#This Row],[Name]],+Table1[[Name]:[END]],AS$1,FALSE))</f>
        <v>Nosferalto</v>
      </c>
      <c r="AT43" s="12" t="str" cm="1">
        <f t="array" ref="AT43">VLOOKUP(Table3[[#This Row],[Name]],+Table1[[Name]:[END]],AT$1,FALSE)</f>
        <v>#041</v>
      </c>
      <c r="AU43" s="12" cm="1">
        <f t="array" ref="AU43">VLOOKUP(Table3[[#This Row],[Name]],+Table1[[Name]:[END]],AU$1,FALSE)</f>
        <v>41</v>
      </c>
      <c r="AV43" s="12" t="str" cm="1">
        <f t="array" ref="AV43">VLOOKUP(Table3[[#This Row],[Name]],+Table1[[Name]:[END]],AV$1,FALSE)</f>
        <v>Poison Vol</v>
      </c>
      <c r="AW43" s="12" cm="1">
        <f t="array" ref="AW43">VLOOKUP(Table3[[#This Row],[Name]],+Table1[[Name]:[END]],AW$1,FALSE)</f>
        <v>0</v>
      </c>
    </row>
    <row r="44" spans="1:49" x14ac:dyDescent="0.2">
      <c r="A44" s="18" t="s">
        <v>1191</v>
      </c>
      <c r="B44" s="12" t="str" cm="1">
        <f t="array" ref="B44">VLOOKUP(Table3[[#This Row],[Name]],+Table1[[Name]:[END]],B$1,FALSE)</f>
        <v>Poison</v>
      </c>
      <c r="C44" s="12" t="str" cm="1">
        <f t="array" ref="C44">VLOOKUP(Table3[[#This Row],[Name]],+Table1[[Name]:[END]],C$1,FALSE)</f>
        <v>Vol</v>
      </c>
      <c r="D44" s="12" cm="1">
        <f t="array" ref="D44">VLOOKUP(Table3[[#This Row],[Name]],+Table1[[Name]:[END]],D$1,FALSE)</f>
        <v>37</v>
      </c>
      <c r="E44" s="12" cm="1">
        <f t="array" ref="E44">VLOOKUP(Table3[[#This Row],[Name]],+Table1[[Name]:[END]],E$1,FALSE)</f>
        <v>22</v>
      </c>
      <c r="F44" s="12" cm="1">
        <f t="array" ref="F44">VLOOKUP(Table3[[#This Row],[Name]],+Table1[[Name]:[END]],F$1,FALSE)</f>
        <v>8</v>
      </c>
      <c r="G44" s="12" cm="1">
        <f t="array" ref="G44">VLOOKUP(Table3[[#This Row],[Name]],+Table1[[Name]:[END]],G$1,FALSE)</f>
        <v>7</v>
      </c>
      <c r="H44" s="12" cm="1">
        <f t="array" ref="H44">VLOOKUP(Table3[[#This Row],[Name]],+Table1[[Name]:[END]],H$1,FALSE)</f>
        <v>6</v>
      </c>
      <c r="I44" s="12" cm="1">
        <f t="array" ref="I44">VLOOKUP(Table3[[#This Row],[Name]],+Table1[[Name]:[END]],I$1,FALSE)</f>
        <v>7</v>
      </c>
      <c r="J44" s="12" cm="1">
        <f t="array" ref="J44">VLOOKUP(Table3[[#This Row],[Name]],+Table1[[Name]:[END]],J$1,FALSE)</f>
        <v>1</v>
      </c>
      <c r="K44" s="12" t="str" cm="1">
        <f t="array" ref="K44">VLOOKUP(Table3[[#This Row],[Name]],+Table1[[Name]:[END]],K$1,FALSE)</f>
        <v>Etonnement</v>
      </c>
      <c r="L44" s="12" t="str" cm="1">
        <f t="array" ref="L44">VLOOKUP(Table3[[#This Row],[Name]],+Table1[[Name]:[END]],L$1,FALSE)</f>
        <v>Spectre</v>
      </c>
      <c r="M44" s="12" t="str" cm="1">
        <f t="array" ref="M44">VLOOKUP(Table3[[#This Row],[Name]],+Table1[[Name]:[END]],M$1,FALSE)</f>
        <v>Physique</v>
      </c>
      <c r="N44" s="12" cm="1">
        <f t="array" ref="N44">VLOOKUP(Table3[[#This Row],[Name]],+Table1[[Name]:[END]],N$1,FALSE)</f>
        <v>3</v>
      </c>
      <c r="O44" s="12" cm="1">
        <f t="array" ref="O44">VLOOKUP(Table3[[#This Row],[Name]],+Table1[[Name]:[END]],O$1,FALSE)</f>
        <v>6</v>
      </c>
      <c r="P44" s="12" t="str" cm="1">
        <f t="array" ref="P44">VLOOKUP(Table3[[#This Row],[Name]],+Table1[[Name]:[END]],P$1,FALSE)</f>
        <v>Le lanceur attaque l'ennemi en poussant un cri terrifiant. Apeure avec une precision de 2 empechant l'adversaire d'attaquer ce tour.</v>
      </c>
      <c r="Q44" s="12" t="str" cm="1">
        <f t="array" ref="Q44">VLOOKUP(Table3[[#This Row],[Name]],+Table1[[Name]:[END]],Q$1,FALSE)</f>
        <v>Vol-Vie</v>
      </c>
      <c r="R44" s="12" t="str" cm="1">
        <f t="array" ref="R44">VLOOKUP(Table3[[#This Row],[Name]],+Table1[[Name]:[END]],R$1,FALSE)</f>
        <v>Plante</v>
      </c>
      <c r="S44" s="12" t="str" cm="1">
        <f t="array" ref="S44">VLOOKUP(Table3[[#This Row],[Name]],+Table1[[Name]:[END]],S$1,FALSE)</f>
        <v>Special</v>
      </c>
      <c r="T44" s="12" cm="1">
        <f t="array" ref="T44">VLOOKUP(Table3[[#This Row],[Name]],+Table1[[Name]:[END]],T$1,FALSE)</f>
        <v>2</v>
      </c>
      <c r="U44" s="12" cm="1">
        <f t="array" ref="U44">VLOOKUP(Table3[[#This Row],[Name]],+Table1[[Name]:[END]],U$1,FALSE)</f>
        <v>6</v>
      </c>
      <c r="V44" s="12" t="str" cm="1">
        <f t="array" ref="V44">VLOOKUP(Table3[[#This Row],[Name]],+Table1[[Name]:[END]],V$1,FALSE)</f>
        <v>Une attaque qui convertit 50% des dégâts infligés en PV pour le lanceur.</v>
      </c>
      <c r="W44" s="12" t="str" cm="1">
        <f t="array" ref="W44">VLOOKUP(Table3[[#This Row],[Name]],+Table1[[Name]:[END]],W$1,FALSE)</f>
        <v>Nosferalto-RFVF.png</v>
      </c>
      <c r="X44" s="12" cm="1">
        <f t="array" ref="X44">VLOOKUP(Table3[[#This Row],[Name]],+Table1[[Name]:[END]],X$1,FALSE)</f>
        <v>1</v>
      </c>
      <c r="Y44" s="12" t="str" cm="1">
        <f t="array" ref="Y44">VLOOKUP(Table3[[#This Row],[Name]],+Table1[[Name]:[END]],Y$1,FALSE)</f>
        <v>1/4</v>
      </c>
      <c r="Z44" s="12" cm="1">
        <f t="array" ref="Z44">VLOOKUP(Table3[[#This Row],[Name]],+Table1[[Name]:[END]],Z$1,FALSE)</f>
        <v>1</v>
      </c>
      <c r="AA44" s="12" cm="1">
        <f t="array" ref="AA44">VLOOKUP(Table3[[#This Row],[Name]],+Table1[[Name]:[END]],AA$1,FALSE)</f>
        <v>1</v>
      </c>
      <c r="AB44" s="12" cm="1">
        <f t="array" ref="AB44">VLOOKUP(Table3[[#This Row],[Name]],+Table1[[Name]:[END]],AB$1,FALSE)</f>
        <v>2</v>
      </c>
      <c r="AC44" s="12" t="str" cm="1">
        <f t="array" ref="AC44">VLOOKUP(Table3[[#This Row],[Name]],+Table1[[Name]:[END]],AC$1,FALSE)</f>
        <v>1/2</v>
      </c>
      <c r="AD44" s="12" cm="1">
        <f t="array" ref="AD44">VLOOKUP(Table3[[#This Row],[Name]],+Table1[[Name]:[END]],AD$1,FALSE)</f>
        <v>1</v>
      </c>
      <c r="AE44" s="12" cm="1">
        <f t="array" ref="AE44">VLOOKUP(Table3[[#This Row],[Name]],+Table1[[Name]:[END]],AE$1,FALSE)</f>
        <v>2</v>
      </c>
      <c r="AF44" s="12" t="str" cm="1">
        <f t="array" ref="AF44">VLOOKUP(Table3[[#This Row],[Name]],+Table1[[Name]:[END]],AF$1,FALSE)</f>
        <v>1/4</v>
      </c>
      <c r="AG44" s="12" cm="1">
        <f t="array" ref="AG44">VLOOKUP(Table3[[#This Row],[Name]],+Table1[[Name]:[END]],AG$1,FALSE)</f>
        <v>1</v>
      </c>
      <c r="AH44" s="12" t="str" cm="1">
        <f t="array" ref="AH44">VLOOKUP(Table3[[#This Row],[Name]],+Table1[[Name]:[END]],AH$1,FALSE)</f>
        <v>1/4</v>
      </c>
      <c r="AI44" s="12" t="str" cm="1">
        <f t="array" ref="AI44">VLOOKUP(Table3[[#This Row],[Name]],+Table1[[Name]:[END]],AI$1,FALSE)</f>
        <v>1/2</v>
      </c>
      <c r="AJ44" s="12" cm="1">
        <f t="array" ref="AJ44">VLOOKUP(Table3[[#This Row],[Name]],+Table1[[Name]:[END]],AJ$1,FALSE)</f>
        <v>2</v>
      </c>
      <c r="AK44" s="12" cm="1">
        <f t="array" ref="AK44">VLOOKUP(Table3[[#This Row],[Name]],+Table1[[Name]:[END]],AK$1,FALSE)</f>
        <v>2</v>
      </c>
      <c r="AL44" s="12" cm="1">
        <f t="array" ref="AL44">VLOOKUP(Table3[[#This Row],[Name]],+Table1[[Name]:[END]],AL$1,FALSE)</f>
        <v>0</v>
      </c>
      <c r="AM44" s="12" cm="1">
        <f t="array" ref="AM44">VLOOKUP(Table3[[#This Row],[Name]],+Table1[[Name]:[END]],AM$1,FALSE)</f>
        <v>1</v>
      </c>
      <c r="AN44" s="12" cm="1">
        <f t="array" ref="AN44">VLOOKUP(Table3[[#This Row],[Name]],+Table1[[Name]:[END]],AN$1,FALSE)</f>
        <v>1</v>
      </c>
      <c r="AO44" s="12" cm="1">
        <f t="array" ref="AO44">VLOOKUP(Table3[[#This Row],[Name]],+Table1[[Name]:[END]],AO$1,FALSE)</f>
        <v>1</v>
      </c>
      <c r="AP44" s="12" t="str" cm="1">
        <f t="array" ref="AP44">VLOOKUP(Table3[[#This Row],[Name]],+Table1[[Name]:[END]],AP$1,FALSE)</f>
        <v>1-3</v>
      </c>
      <c r="AQ44" s="12" t="str" cm="1">
        <f t="array" ref="AQ44">VLOOKUP(Table3[[#This Row],[Name]],+Table1[[Name]:[END]],AQ$1,FALSE)</f>
        <v>4-6</v>
      </c>
      <c r="AR44" s="12" t="str" cm="1">
        <f t="array" ref="AR44">VLOOKUP(Table3[[#This Row],[Name]],+Table1[[Name]:[END]],AR$1,FALSE)</f>
        <v>Evolue avec "Bonbon Bonheur" en</v>
      </c>
      <c r="AS44" s="12" t="str" cm="1">
        <f t="array" ref="AS44">IF(VLOOKUP(Table3[[#This Row],[Name]],+Table1[[Name]:[END]],AS$1,FALSE)=0,"",VLOOKUP(Table3[[#This Row],[Name]],+Table1[[Name]:[END]],AS$1,FALSE))</f>
        <v>Nostenfer</v>
      </c>
      <c r="AT44" s="12" t="str" cm="1">
        <f t="array" ref="AT44">VLOOKUP(Table3[[#This Row],[Name]],+Table1[[Name]:[END]],AT$1,FALSE)</f>
        <v>#042</v>
      </c>
      <c r="AU44" s="12" cm="1">
        <f t="array" ref="AU44">VLOOKUP(Table3[[#This Row],[Name]],+Table1[[Name]:[END]],AU$1,FALSE)</f>
        <v>42</v>
      </c>
      <c r="AV44" s="12" t="str" cm="1">
        <f t="array" ref="AV44">VLOOKUP(Table3[[#This Row],[Name]],+Table1[[Name]:[END]],AV$1,FALSE)</f>
        <v>Poison Vol</v>
      </c>
      <c r="AW44" s="12" cm="1">
        <f t="array" ref="AW44">VLOOKUP(Table3[[#This Row],[Name]],+Table1[[Name]:[END]],AW$1,FALSE)</f>
        <v>1</v>
      </c>
    </row>
    <row r="45" spans="1:49" x14ac:dyDescent="0.2">
      <c r="A45" s="18" t="s">
        <v>1194</v>
      </c>
      <c r="B45" s="12" t="str" cm="1">
        <f t="array" ref="B45">VLOOKUP(Table3[[#This Row],[Name]],+Table1[[Name]:[END]],B$1,FALSE)</f>
        <v>Insecte</v>
      </c>
      <c r="C45" s="12" t="str" cm="1">
        <f t="array" ref="C45">VLOOKUP(Table3[[#This Row],[Name]],+Table1[[Name]:[END]],C$1,FALSE)</f>
        <v>Plante</v>
      </c>
      <c r="D45" s="12" cm="1">
        <f t="array" ref="D45">VLOOKUP(Table3[[#This Row],[Name]],+Table1[[Name]:[END]],D$1,FALSE)</f>
        <v>17</v>
      </c>
      <c r="E45" s="12" cm="1">
        <f t="array" ref="E45">VLOOKUP(Table3[[#This Row],[Name]],+Table1[[Name]:[END]],E$1,FALSE)</f>
        <v>6</v>
      </c>
      <c r="F45" s="12" cm="1">
        <f t="array" ref="F45">VLOOKUP(Table3[[#This Row],[Name]],+Table1[[Name]:[END]],F$1,FALSE)</f>
        <v>7</v>
      </c>
      <c r="G45" s="12" cm="1">
        <f t="array" ref="G45">VLOOKUP(Table3[[#This Row],[Name]],+Table1[[Name]:[END]],G$1,FALSE)</f>
        <v>5</v>
      </c>
      <c r="H45" s="12" cm="1">
        <f t="array" ref="H45">VLOOKUP(Table3[[#This Row],[Name]],+Table1[[Name]:[END]],H$1,FALSE)</f>
        <v>4</v>
      </c>
      <c r="I45" s="12" cm="1">
        <f t="array" ref="I45">VLOOKUP(Table3[[#This Row],[Name]],+Table1[[Name]:[END]],I$1,FALSE)</f>
        <v>5</v>
      </c>
      <c r="J45" s="12" cm="1">
        <f t="array" ref="J45">VLOOKUP(Table3[[#This Row],[Name]],+Table1[[Name]:[END]],J$1,FALSE)</f>
        <v>3</v>
      </c>
      <c r="K45" s="12" t="str" cm="1">
        <f t="array" ref="K45">VLOOKUP(Table3[[#This Row],[Name]],+Table1[[Name]:[END]],K$1,FALSE)</f>
        <v>Griffe</v>
      </c>
      <c r="L45" s="12" t="str" cm="1">
        <f t="array" ref="L45">VLOOKUP(Table3[[#This Row],[Name]],+Table1[[Name]:[END]],L$1,FALSE)</f>
        <v>Normal</v>
      </c>
      <c r="M45" s="12" t="str" cm="1">
        <f t="array" ref="M45">VLOOKUP(Table3[[#This Row],[Name]],+Table1[[Name]:[END]],M$1,FALSE)</f>
        <v>Physique</v>
      </c>
      <c r="N45" s="12" cm="1">
        <f t="array" ref="N45">VLOOKUP(Table3[[#This Row],[Name]],+Table1[[Name]:[END]],N$1,FALSE)</f>
        <v>4</v>
      </c>
      <c r="O45" s="12" cm="1">
        <f t="array" ref="O45">VLOOKUP(Table3[[#This Row],[Name]],+Table1[[Name]:[END]],O$1,FALSE)</f>
        <v>6</v>
      </c>
      <c r="P45" s="12" t="str" cm="1">
        <f t="array" ref="P45">VLOOKUP(Table3[[#This Row],[Name]],+Table1[[Name]:[END]],P$1,FALSE)</f>
        <v>Lacère l'ennemi avec des griffes acérées pour lui infliger des dégâts.</v>
      </c>
      <c r="Q45" s="12" t="str" cm="1">
        <f t="array" ref="Q45">VLOOKUP(Table3[[#This Row],[Name]],+Table1[[Name]:[END]],Q$1,FALSE)</f>
        <v>Para-Spore</v>
      </c>
      <c r="R45" s="12" t="str" cm="1">
        <f t="array" ref="R45">VLOOKUP(Table3[[#This Row],[Name]],+Table1[[Name]:[END]],R$1,FALSE)</f>
        <v>Plante</v>
      </c>
      <c r="S45" s="12" t="str" cm="1">
        <f t="array" ref="S45">VLOOKUP(Table3[[#This Row],[Name]],+Table1[[Name]:[END]],S$1,FALSE)</f>
        <v>Statut</v>
      </c>
      <c r="T45" s="12" cm="1">
        <f t="array" ref="T45">VLOOKUP(Table3[[#This Row],[Name]],+Table1[[Name]:[END]],T$1,FALSE)</f>
        <v>0</v>
      </c>
      <c r="U45" s="12" cm="1">
        <f t="array" ref="U45">VLOOKUP(Table3[[#This Row],[Name]],+Table1[[Name]:[END]],U$1,FALSE)</f>
        <v>3</v>
      </c>
      <c r="V45" s="12" t="str" cm="1">
        <f t="array" ref="V45">VLOOKUP(Table3[[#This Row],[Name]],+Table1[[Name]:[END]],V$1,FALSE)</f>
        <v>Le lanceur répand sur l'ennemi une poudre qui le paralyse. La paralysie empeche d'attaquer avec une Precision de 2</v>
      </c>
      <c r="W45" s="12" t="str" cm="1">
        <f t="array" ref="W45">VLOOKUP(Table3[[#This Row],[Name]],+Table1[[Name]:[END]],W$1,FALSE)</f>
        <v>Paras-RFVF.png</v>
      </c>
      <c r="X45" s="12" cm="1">
        <f t="array" ref="X45">VLOOKUP(Table3[[#This Row],[Name]],+Table1[[Name]:[END]],X$1,FALSE)</f>
        <v>1</v>
      </c>
      <c r="Y45" s="12" t="str" cm="1">
        <f t="array" ref="Y45">VLOOKUP(Table3[[#This Row],[Name]],+Table1[[Name]:[END]],Y$1,FALSE)</f>
        <v>1/2</v>
      </c>
      <c r="Z45" s="12" cm="1">
        <f t="array" ref="Z45">VLOOKUP(Table3[[#This Row],[Name]],+Table1[[Name]:[END]],Z$1,FALSE)</f>
        <v>1</v>
      </c>
      <c r="AA45" s="12" t="str" cm="1">
        <f t="array" ref="AA45">VLOOKUP(Table3[[#This Row],[Name]],+Table1[[Name]:[END]],AA$1,FALSE)</f>
        <v>1/2</v>
      </c>
      <c r="AB45" s="12" t="str" cm="1">
        <f t="array" ref="AB45">VLOOKUP(Table3[[#This Row],[Name]],+Table1[[Name]:[END]],AB$1,FALSE)</f>
        <v>1/2</v>
      </c>
      <c r="AC45" s="12" cm="1">
        <f t="array" ref="AC45">VLOOKUP(Table3[[#This Row],[Name]],+Table1[[Name]:[END]],AC$1,FALSE)</f>
        <v>1</v>
      </c>
      <c r="AD45" s="12" cm="1">
        <f t="array" ref="AD45">VLOOKUP(Table3[[#This Row],[Name]],+Table1[[Name]:[END]],AD$1,FALSE)</f>
        <v>4</v>
      </c>
      <c r="AE45" s="12" cm="1">
        <f t="array" ref="AE45">VLOOKUP(Table3[[#This Row],[Name]],+Table1[[Name]:[END]],AE$1,FALSE)</f>
        <v>2</v>
      </c>
      <c r="AF45" s="12" cm="1">
        <f t="array" ref="AF45">VLOOKUP(Table3[[#This Row],[Name]],+Table1[[Name]:[END]],AF$1,FALSE)</f>
        <v>2</v>
      </c>
      <c r="AG45" s="12" cm="1">
        <f t="array" ref="AG45">VLOOKUP(Table3[[#This Row],[Name]],+Table1[[Name]:[END]],AG$1,FALSE)</f>
        <v>1</v>
      </c>
      <c r="AH45" s="12" t="str" cm="1">
        <f t="array" ref="AH45">VLOOKUP(Table3[[#This Row],[Name]],+Table1[[Name]:[END]],AH$1,FALSE)</f>
        <v>1/4</v>
      </c>
      <c r="AI45" s="12" cm="1">
        <f t="array" ref="AI45">VLOOKUP(Table3[[#This Row],[Name]],+Table1[[Name]:[END]],AI$1,FALSE)</f>
        <v>2</v>
      </c>
      <c r="AJ45" s="12" cm="1">
        <f t="array" ref="AJ45">VLOOKUP(Table3[[#This Row],[Name]],+Table1[[Name]:[END]],AJ$1,FALSE)</f>
        <v>1</v>
      </c>
      <c r="AK45" s="12" cm="1">
        <f t="array" ref="AK45">VLOOKUP(Table3[[#This Row],[Name]],+Table1[[Name]:[END]],AK$1,FALSE)</f>
        <v>2</v>
      </c>
      <c r="AL45" s="12" t="str" cm="1">
        <f t="array" ref="AL45">VLOOKUP(Table3[[#This Row],[Name]],+Table1[[Name]:[END]],AL$1,FALSE)</f>
        <v>1/4</v>
      </c>
      <c r="AM45" s="12" cm="1">
        <f t="array" ref="AM45">VLOOKUP(Table3[[#This Row],[Name]],+Table1[[Name]:[END]],AM$1,FALSE)</f>
        <v>1</v>
      </c>
      <c r="AN45" s="12" cm="1">
        <f t="array" ref="AN45">VLOOKUP(Table3[[#This Row],[Name]],+Table1[[Name]:[END]],AN$1,FALSE)</f>
        <v>1</v>
      </c>
      <c r="AO45" s="12" cm="1">
        <f t="array" ref="AO45">VLOOKUP(Table3[[#This Row],[Name]],+Table1[[Name]:[END]],AO$1,FALSE)</f>
        <v>4</v>
      </c>
      <c r="AP45" s="12" t="str" cm="1">
        <f t="array" ref="AP45">VLOOKUP(Table3[[#This Row],[Name]],+Table1[[Name]:[END]],AP$1,FALSE)</f>
        <v>1-3</v>
      </c>
      <c r="AQ45" s="12" t="str" cm="1">
        <f t="array" ref="AQ45">VLOOKUP(Table3[[#This Row],[Name]],+Table1[[Name]:[END]],AQ$1,FALSE)</f>
        <v>4-6</v>
      </c>
      <c r="AR45" s="12" t="str" cm="1">
        <f t="array" ref="AR45">VLOOKUP(Table3[[#This Row],[Name]],+Table1[[Name]:[END]],AR$1,FALSE)</f>
        <v>Evolue avec 2 super bonbons en</v>
      </c>
      <c r="AS45" s="12" t="str" cm="1">
        <f t="array" ref="AS45">IF(VLOOKUP(Table3[[#This Row],[Name]],+Table1[[Name]:[END]],AS$1,FALSE)=0,"",VLOOKUP(Table3[[#This Row],[Name]],+Table1[[Name]:[END]],AS$1,FALSE))</f>
        <v>Parasect</v>
      </c>
      <c r="AT45" s="12" t="str" cm="1">
        <f t="array" ref="AT45">VLOOKUP(Table3[[#This Row],[Name]],+Table1[[Name]:[END]],AT$1,FALSE)</f>
        <v>#046</v>
      </c>
      <c r="AU45" s="12" cm="1">
        <f t="array" ref="AU45">VLOOKUP(Table3[[#This Row],[Name]],+Table1[[Name]:[END]],AU$1,FALSE)</f>
        <v>46</v>
      </c>
      <c r="AV45" s="12" t="str" cm="1">
        <f t="array" ref="AV45">VLOOKUP(Table3[[#This Row],[Name]],+Table1[[Name]:[END]],AV$1,FALSE)</f>
        <v>Insecte Plante</v>
      </c>
      <c r="AW45" s="12" cm="1">
        <f t="array" ref="AW45">VLOOKUP(Table3[[#This Row],[Name]],+Table1[[Name]:[END]],AW$1,FALSE)</f>
        <v>0</v>
      </c>
    </row>
    <row r="46" spans="1:49" x14ac:dyDescent="0.2">
      <c r="A46" s="18" t="s">
        <v>209</v>
      </c>
      <c r="B46" s="12" t="str" cm="1">
        <f t="array" ref="B46">VLOOKUP(Table3[[#This Row],[Name]],+Table1[[Name]:[END]],B$1,FALSE)</f>
        <v>Normal</v>
      </c>
      <c r="C46" s="12" t="str" cm="1">
        <f t="array" ref="C46">VLOOKUP(Table3[[#This Row],[Name]],+Table1[[Name]:[END]],C$1,FALSE)</f>
        <v>Normal</v>
      </c>
      <c r="D46" s="12" cm="1">
        <f t="array" ref="D46">VLOOKUP(Table3[[#This Row],[Name]],+Table1[[Name]:[END]],D$1,FALSE)</f>
        <v>20</v>
      </c>
      <c r="E46" s="12" cm="1">
        <f t="array" ref="E46">VLOOKUP(Table3[[#This Row],[Name]],+Table1[[Name]:[END]],E$1,FALSE)</f>
        <v>22</v>
      </c>
      <c r="F46" s="12" cm="1">
        <f t="array" ref="F46">VLOOKUP(Table3[[#This Row],[Name]],+Table1[[Name]:[END]],F$1,FALSE)</f>
        <v>4</v>
      </c>
      <c r="G46" s="12" cm="1">
        <f t="array" ref="G46">VLOOKUP(Table3[[#This Row],[Name]],+Table1[[Name]:[END]],G$1,FALSE)</f>
        <v>3</v>
      </c>
      <c r="H46" s="12" cm="1">
        <f t="array" ref="H46">VLOOKUP(Table3[[#This Row],[Name]],+Table1[[Name]:[END]],H$1,FALSE)</f>
        <v>4</v>
      </c>
      <c r="I46" s="12" cm="1">
        <f t="array" ref="I46">VLOOKUP(Table3[[#This Row],[Name]],+Table1[[Name]:[END]],I$1,FALSE)</f>
        <v>4</v>
      </c>
      <c r="J46" s="12" cm="1">
        <f t="array" ref="J46">VLOOKUP(Table3[[#This Row],[Name]],+Table1[[Name]:[END]],J$1,FALSE)</f>
        <v>5</v>
      </c>
      <c r="K46" s="12" t="str" cm="1">
        <f t="array" ref="K46">VLOOKUP(Table3[[#This Row],[Name]],+Table1[[Name]:[END]],K$1,FALSE)</f>
        <v>Bluff</v>
      </c>
      <c r="L46" s="12" t="str" cm="1">
        <f t="array" ref="L46">VLOOKUP(Table3[[#This Row],[Name]],+Table1[[Name]:[END]],L$1,FALSE)</f>
        <v>Normal</v>
      </c>
      <c r="M46" s="12" t="str" cm="1">
        <f t="array" ref="M46">VLOOKUP(Table3[[#This Row],[Name]],+Table1[[Name]:[END]],M$1,FALSE)</f>
        <v>Physique</v>
      </c>
      <c r="N46" s="12" cm="1">
        <f t="array" ref="N46">VLOOKUP(Table3[[#This Row],[Name]],+Table1[[Name]:[END]],N$1,FALSE)</f>
        <v>4</v>
      </c>
      <c r="O46" s="12" cm="1">
        <f t="array" ref="O46">VLOOKUP(Table3[[#This Row],[Name]],+Table1[[Name]:[END]],O$1,FALSE)</f>
        <v>6</v>
      </c>
      <c r="P46" s="12" t="str" cm="1">
        <f t="array" ref="P46">VLOOKUP(Table3[[#This Row],[Name]],+Table1[[Name]:[END]],P$1,FALSE)</f>
        <v>Ne s'utilise qu'au premier tour. Bluff frappe en premier, inflige des dommages au Pokémon adverse et Apeure avec une precision de 2 empechant l'adversaire d'attaquer ce tour.</v>
      </c>
      <c r="Q46" s="12" t="str" cm="1">
        <f t="array" ref="Q46">VLOOKUP(Table3[[#This Row],[Name]],+Table1[[Name]:[END]],Q$1,FALSE)</f>
        <v>Combo-Griffe</v>
      </c>
      <c r="R46" s="12" t="str" cm="1">
        <f t="array" ref="R46">VLOOKUP(Table3[[#This Row],[Name]],+Table1[[Name]:[END]],R$1,FALSE)</f>
        <v>Normal</v>
      </c>
      <c r="S46" s="12" t="str" cm="1">
        <f t="array" ref="S46">VLOOKUP(Table3[[#This Row],[Name]],+Table1[[Name]:[END]],S$1,FALSE)</f>
        <v>Physique</v>
      </c>
      <c r="T46" s="12" cm="1">
        <f t="array" ref="T46">VLOOKUP(Table3[[#This Row],[Name]],+Table1[[Name]:[END]],T$1,FALSE)</f>
        <v>2</v>
      </c>
      <c r="U46" s="12" cm="1">
        <f t="array" ref="U46">VLOOKUP(Table3[[#This Row],[Name]],+Table1[[Name]:[END]],U$1,FALSE)</f>
        <v>4</v>
      </c>
      <c r="V46" s="12" t="str" cm="1">
        <f t="array" ref="V46">VLOOKUP(Table3[[#This Row],[Name]],+Table1[[Name]:[END]],V$1,FALSE)</f>
        <v>Effectue 5 attaques avec une Precision de 4 chacune</v>
      </c>
      <c r="W46" s="12" t="str" cm="1">
        <f t="array" ref="W46">VLOOKUP(Table3[[#This Row],[Name]],+Table1[[Name]:[END]],W$1,FALSE)</f>
        <v>Miaouss-RFVF.png</v>
      </c>
      <c r="X46" s="12" cm="1">
        <f t="array" ref="X46">VLOOKUP(Table3[[#This Row],[Name]],+Table1[[Name]:[END]],X$1,FALSE)</f>
        <v>1</v>
      </c>
      <c r="Y46" s="12" cm="1">
        <f t="array" ref="Y46">VLOOKUP(Table3[[#This Row],[Name]],+Table1[[Name]:[END]],Y$1,FALSE)</f>
        <v>2</v>
      </c>
      <c r="Z46" s="12" cm="1">
        <f t="array" ref="Z46">VLOOKUP(Table3[[#This Row],[Name]],+Table1[[Name]:[END]],Z$1,FALSE)</f>
        <v>1</v>
      </c>
      <c r="AA46" s="12" cm="1">
        <f t="array" ref="AA46">VLOOKUP(Table3[[#This Row],[Name]],+Table1[[Name]:[END]],AA$1,FALSE)</f>
        <v>1</v>
      </c>
      <c r="AB46" s="12" cm="1">
        <f t="array" ref="AB46">VLOOKUP(Table3[[#This Row],[Name]],+Table1[[Name]:[END]],AB$1,FALSE)</f>
        <v>1</v>
      </c>
      <c r="AC46" s="12" cm="1">
        <f t="array" ref="AC46">VLOOKUP(Table3[[#This Row],[Name]],+Table1[[Name]:[END]],AC$1,FALSE)</f>
        <v>1</v>
      </c>
      <c r="AD46" s="12" cm="1">
        <f t="array" ref="AD46">VLOOKUP(Table3[[#This Row],[Name]],+Table1[[Name]:[END]],AD$1,FALSE)</f>
        <v>1</v>
      </c>
      <c r="AE46" s="12" cm="1">
        <f t="array" ref="AE46">VLOOKUP(Table3[[#This Row],[Name]],+Table1[[Name]:[END]],AE$1,FALSE)</f>
        <v>1</v>
      </c>
      <c r="AF46" s="12" cm="1">
        <f t="array" ref="AF46">VLOOKUP(Table3[[#This Row],[Name]],+Table1[[Name]:[END]],AF$1,FALSE)</f>
        <v>1</v>
      </c>
      <c r="AG46" s="12" cm="1">
        <f t="array" ref="AG46">VLOOKUP(Table3[[#This Row],[Name]],+Table1[[Name]:[END]],AG$1,FALSE)</f>
        <v>1</v>
      </c>
      <c r="AH46" s="12" cm="1">
        <f t="array" ref="AH46">VLOOKUP(Table3[[#This Row],[Name]],+Table1[[Name]:[END]],AH$1,FALSE)</f>
        <v>1</v>
      </c>
      <c r="AI46" s="12" cm="1">
        <f t="array" ref="AI46">VLOOKUP(Table3[[#This Row],[Name]],+Table1[[Name]:[END]],AI$1,FALSE)</f>
        <v>1</v>
      </c>
      <c r="AJ46" s="12" cm="1">
        <f t="array" ref="AJ46">VLOOKUP(Table3[[#This Row],[Name]],+Table1[[Name]:[END]],AJ$1,FALSE)</f>
        <v>1</v>
      </c>
      <c r="AK46" s="12" cm="1">
        <f t="array" ref="AK46">VLOOKUP(Table3[[#This Row],[Name]],+Table1[[Name]:[END]],AK$1,FALSE)</f>
        <v>1</v>
      </c>
      <c r="AL46" s="12" cm="1">
        <f t="array" ref="AL46">VLOOKUP(Table3[[#This Row],[Name]],+Table1[[Name]:[END]],AL$1,FALSE)</f>
        <v>1</v>
      </c>
      <c r="AM46" s="12" cm="1">
        <f t="array" ref="AM46">VLOOKUP(Table3[[#This Row],[Name]],+Table1[[Name]:[END]],AM$1,FALSE)</f>
        <v>0</v>
      </c>
      <c r="AN46" s="12" cm="1">
        <f t="array" ref="AN46">VLOOKUP(Table3[[#This Row],[Name]],+Table1[[Name]:[END]],AN$1,FALSE)</f>
        <v>1</v>
      </c>
      <c r="AO46" s="12" cm="1">
        <f t="array" ref="AO46">VLOOKUP(Table3[[#This Row],[Name]],+Table1[[Name]:[END]],AO$1,FALSE)</f>
        <v>1</v>
      </c>
      <c r="AP46" s="12" t="str" cm="1">
        <f t="array" ref="AP46">VLOOKUP(Table3[[#This Row],[Name]],+Table1[[Name]:[END]],AP$1,FALSE)</f>
        <v>1-3</v>
      </c>
      <c r="AQ46" s="12" t="str" cm="1">
        <f t="array" ref="AQ46">VLOOKUP(Table3[[#This Row],[Name]],+Table1[[Name]:[END]],AQ$1,FALSE)</f>
        <v>4-6</v>
      </c>
      <c r="AR46" s="12" t="str" cm="1">
        <f t="array" ref="AR46">VLOOKUP(Table3[[#This Row],[Name]],+Table1[[Name]:[END]],AR$1,FALSE)</f>
        <v>Evolue avec 3 super bonbons en</v>
      </c>
      <c r="AS46" s="12" t="str" cm="1">
        <f t="array" ref="AS46">IF(VLOOKUP(Table3[[#This Row],[Name]],+Table1[[Name]:[END]],AS$1,FALSE)=0,"",VLOOKUP(Table3[[#This Row],[Name]],+Table1[[Name]:[END]],AS$1,FALSE))</f>
        <v>Persian</v>
      </c>
      <c r="AT46" s="12" t="str" cm="1">
        <f t="array" ref="AT46">VLOOKUP(Table3[[#This Row],[Name]],+Table1[[Name]:[END]],AT$1,FALSE)</f>
        <v>#052</v>
      </c>
      <c r="AU46" s="12" cm="1">
        <f t="array" ref="AU46">VLOOKUP(Table3[[#This Row],[Name]],+Table1[[Name]:[END]],AU$1,FALSE)</f>
        <v>52</v>
      </c>
      <c r="AV46" s="12" t="str" cm="1">
        <f t="array" ref="AV46">VLOOKUP(Table3[[#This Row],[Name]],+Table1[[Name]:[END]],AV$1,FALSE)</f>
        <v>Normal Normal</v>
      </c>
      <c r="AW46" s="12" cm="1">
        <f t="array" ref="AW46">VLOOKUP(Table3[[#This Row],[Name]],+Table1[[Name]:[END]],AW$1,FALSE)</f>
        <v>0</v>
      </c>
    </row>
    <row r="47" spans="1:49" x14ac:dyDescent="0.2">
      <c r="A47" s="18" t="s">
        <v>1202</v>
      </c>
      <c r="B47" s="12" t="str" cm="1">
        <f t="array" ref="B47">VLOOKUP(Table3[[#This Row],[Name]],+Table1[[Name]:[END]],B$1,FALSE)</f>
        <v>Eau</v>
      </c>
      <c r="C47" s="12" t="str" cm="1">
        <f t="array" ref="C47">VLOOKUP(Table3[[#This Row],[Name]],+Table1[[Name]:[END]],C$1,FALSE)</f>
        <v>Eau</v>
      </c>
      <c r="D47" s="12" cm="1">
        <f t="array" ref="D47">VLOOKUP(Table3[[#This Row],[Name]],+Table1[[Name]:[END]],D$1,FALSE)</f>
        <v>25</v>
      </c>
      <c r="E47" s="12" cm="1">
        <f t="array" ref="E47">VLOOKUP(Table3[[#This Row],[Name]],+Table1[[Name]:[END]],E$1,FALSE)</f>
        <v>13</v>
      </c>
      <c r="F47" s="12" cm="1">
        <f t="array" ref="F47">VLOOKUP(Table3[[#This Row],[Name]],+Table1[[Name]:[END]],F$1,FALSE)</f>
        <v>5</v>
      </c>
      <c r="G47" s="12" cm="1">
        <f t="array" ref="G47">VLOOKUP(Table3[[#This Row],[Name]],+Table1[[Name]:[END]],G$1,FALSE)</f>
        <v>4</v>
      </c>
      <c r="H47" s="12" cm="1">
        <f t="array" ref="H47">VLOOKUP(Table3[[#This Row],[Name]],+Table1[[Name]:[END]],H$1,FALSE)</f>
        <v>6</v>
      </c>
      <c r="I47" s="12" cm="1">
        <f t="array" ref="I47">VLOOKUP(Table3[[#This Row],[Name]],+Table1[[Name]:[END]],I$1,FALSE)</f>
        <v>5</v>
      </c>
      <c r="J47" s="12" cm="1">
        <f t="array" ref="J47">VLOOKUP(Table3[[#This Row],[Name]],+Table1[[Name]:[END]],J$1,FALSE)</f>
        <v>3</v>
      </c>
      <c r="K47" s="12" t="str" cm="1">
        <f t="array" ref="K47">VLOOKUP(Table3[[#This Row],[Name]],+Table1[[Name]:[END]],K$1,FALSE)</f>
        <v>Tourniquet</v>
      </c>
      <c r="L47" s="12" t="str" cm="1">
        <f t="array" ref="L47">VLOOKUP(Table3[[#This Row],[Name]],+Table1[[Name]:[END]],L$1,FALSE)</f>
        <v>Eau</v>
      </c>
      <c r="M47" s="12" t="str" cm="1">
        <f t="array" ref="M47">VLOOKUP(Table3[[#This Row],[Name]],+Table1[[Name]:[END]],M$1,FALSE)</f>
        <v>Statut</v>
      </c>
      <c r="N47" s="12" cm="1">
        <f t="array" ref="N47">VLOOKUP(Table3[[#This Row],[Name]],+Table1[[Name]:[END]],N$1,FALSE)</f>
        <v>0</v>
      </c>
      <c r="O47" s="12" cm="1">
        <f t="array" ref="O47">VLOOKUP(Table3[[#This Row],[Name]],+Table1[[Name]:[END]],O$1,FALSE)</f>
        <v>0</v>
      </c>
      <c r="P47" s="12" t="str" cm="1">
        <f t="array" ref="P47">VLOOKUP(Table3[[#This Row],[Name]],+Table1[[Name]:[END]],P$1,FALSE)</f>
        <v>Asperge d'eau les alentours. Baisse la puissance des attaques de type Feu de 50% pendant cinq tours.</v>
      </c>
      <c r="Q47" s="12" t="str" cm="1">
        <f t="array" ref="Q47">VLOOKUP(Table3[[#This Row],[Name]],+Table1[[Name]:[END]],Q$1,FALSE)</f>
        <v>Choc Mental</v>
      </c>
      <c r="R47" s="12" t="str" cm="1">
        <f t="array" ref="R47">VLOOKUP(Table3[[#This Row],[Name]],+Table1[[Name]:[END]],R$1,FALSE)</f>
        <v>Psy</v>
      </c>
      <c r="S47" s="12" t="str" cm="1">
        <f t="array" ref="S47">VLOOKUP(Table3[[#This Row],[Name]],+Table1[[Name]:[END]],S$1,FALSE)</f>
        <v>Special</v>
      </c>
      <c r="T47" s="12" cm="1">
        <f t="array" ref="T47">VLOOKUP(Table3[[#This Row],[Name]],+Table1[[Name]:[END]],T$1,FALSE)</f>
        <v>5</v>
      </c>
      <c r="U47" s="12" cm="1">
        <f t="array" ref="U47">VLOOKUP(Table3[[#This Row],[Name]],+Table1[[Name]:[END]],U$1,FALSE)</f>
        <v>6</v>
      </c>
      <c r="V47" s="12" t="str" cm="1">
        <f t="array" ref="V47">VLOOKUP(Table3[[#This Row],[Name]],+Table1[[Name]:[END]],V$1,FALSE)</f>
        <v>Une faible vague télékinétique frappe l'ennemi et le rendre confus avec une Precision de 1 pendant 3 tours. La confusion est active avec une Precision de 2 et pokemon s'attaque lui-meme.</v>
      </c>
      <c r="W47" s="12" t="str" cm="1">
        <f t="array" ref="W47">VLOOKUP(Table3[[#This Row],[Name]],+Table1[[Name]:[END]],W$1,FALSE)</f>
        <v>Psykokwak-RFVF.png</v>
      </c>
      <c r="X47" s="12" t="str" cm="1">
        <f t="array" ref="X47">VLOOKUP(Table3[[#This Row],[Name]],+Table1[[Name]:[END]],X$1,FALSE)</f>
        <v>1/2</v>
      </c>
      <c r="Y47" s="12" cm="1">
        <f t="array" ref="Y47">VLOOKUP(Table3[[#This Row],[Name]],+Table1[[Name]:[END]],Y$1,FALSE)</f>
        <v>1</v>
      </c>
      <c r="Z47" s="12" cm="1">
        <f t="array" ref="Z47">VLOOKUP(Table3[[#This Row],[Name]],+Table1[[Name]:[END]],Z$1,FALSE)</f>
        <v>1</v>
      </c>
      <c r="AA47" s="12" t="str" cm="1">
        <f t="array" ref="AA47">VLOOKUP(Table3[[#This Row],[Name]],+Table1[[Name]:[END]],AA$1,FALSE)</f>
        <v>1/2</v>
      </c>
      <c r="AB47" s="12" cm="1">
        <f t="array" ref="AB47">VLOOKUP(Table3[[#This Row],[Name]],+Table1[[Name]:[END]],AB$1,FALSE)</f>
        <v>2</v>
      </c>
      <c r="AC47" s="12" cm="1">
        <f t="array" ref="AC47">VLOOKUP(Table3[[#This Row],[Name]],+Table1[[Name]:[END]],AC$1,FALSE)</f>
        <v>1</v>
      </c>
      <c r="AD47" s="12" t="str" cm="1">
        <f t="array" ref="AD47">VLOOKUP(Table3[[#This Row],[Name]],+Table1[[Name]:[END]],AD$1,FALSE)</f>
        <v>1/2</v>
      </c>
      <c r="AE47" s="12" t="str" cm="1">
        <f t="array" ref="AE47">VLOOKUP(Table3[[#This Row],[Name]],+Table1[[Name]:[END]],AE$1,FALSE)</f>
        <v>1/2</v>
      </c>
      <c r="AF47" s="12" cm="1">
        <f t="array" ref="AF47">VLOOKUP(Table3[[#This Row],[Name]],+Table1[[Name]:[END]],AF$1,FALSE)</f>
        <v>1</v>
      </c>
      <c r="AG47" s="12" cm="1">
        <f t="array" ref="AG47">VLOOKUP(Table3[[#This Row],[Name]],+Table1[[Name]:[END]],AG$1,FALSE)</f>
        <v>1</v>
      </c>
      <c r="AH47" s="12" cm="1">
        <f t="array" ref="AH47">VLOOKUP(Table3[[#This Row],[Name]],+Table1[[Name]:[END]],AH$1,FALSE)</f>
        <v>2</v>
      </c>
      <c r="AI47" s="12" cm="1">
        <f t="array" ref="AI47">VLOOKUP(Table3[[#This Row],[Name]],+Table1[[Name]:[END]],AI$1,FALSE)</f>
        <v>1</v>
      </c>
      <c r="AJ47" s="12" cm="1">
        <f t="array" ref="AJ47">VLOOKUP(Table3[[#This Row],[Name]],+Table1[[Name]:[END]],AJ$1,FALSE)</f>
        <v>1</v>
      </c>
      <c r="AK47" s="12" cm="1">
        <f t="array" ref="AK47">VLOOKUP(Table3[[#This Row],[Name]],+Table1[[Name]:[END]],AK$1,FALSE)</f>
        <v>1</v>
      </c>
      <c r="AL47" s="12" cm="1">
        <f t="array" ref="AL47">VLOOKUP(Table3[[#This Row],[Name]],+Table1[[Name]:[END]],AL$1,FALSE)</f>
        <v>1</v>
      </c>
      <c r="AM47" s="12" cm="1">
        <f t="array" ref="AM47">VLOOKUP(Table3[[#This Row],[Name]],+Table1[[Name]:[END]],AM$1,FALSE)</f>
        <v>1</v>
      </c>
      <c r="AN47" s="12" cm="1">
        <f t="array" ref="AN47">VLOOKUP(Table3[[#This Row],[Name]],+Table1[[Name]:[END]],AN$1,FALSE)</f>
        <v>1</v>
      </c>
      <c r="AO47" s="12" cm="1">
        <f t="array" ref="AO47">VLOOKUP(Table3[[#This Row],[Name]],+Table1[[Name]:[END]],AO$1,FALSE)</f>
        <v>1</v>
      </c>
      <c r="AP47" s="12" t="str" cm="1">
        <f t="array" ref="AP47">VLOOKUP(Table3[[#This Row],[Name]],+Table1[[Name]:[END]],AP$1,FALSE)</f>
        <v>1-3</v>
      </c>
      <c r="AQ47" s="12" t="str" cm="1">
        <f t="array" ref="AQ47">VLOOKUP(Table3[[#This Row],[Name]],+Table1[[Name]:[END]],AQ$1,FALSE)</f>
        <v>4-6</v>
      </c>
      <c r="AR47" s="12" t="str" cm="1">
        <f t="array" ref="AR47">VLOOKUP(Table3[[#This Row],[Name]],+Table1[[Name]:[END]],AR$1,FALSE)</f>
        <v>Evolue avec 3 super bonbons en</v>
      </c>
      <c r="AS47" s="12" t="str" cm="1">
        <f t="array" ref="AS47">IF(VLOOKUP(Table3[[#This Row],[Name]],+Table1[[Name]:[END]],AS$1,FALSE)=0,"",VLOOKUP(Table3[[#This Row],[Name]],+Table1[[Name]:[END]],AS$1,FALSE))</f>
        <v>Akwakwak</v>
      </c>
      <c r="AT47" s="12" t="str" cm="1">
        <f t="array" ref="AT47">VLOOKUP(Table3[[#This Row],[Name]],+Table1[[Name]:[END]],AT$1,FALSE)</f>
        <v>#054</v>
      </c>
      <c r="AU47" s="12" cm="1">
        <f t="array" ref="AU47">VLOOKUP(Table3[[#This Row],[Name]],+Table1[[Name]:[END]],AU$1,FALSE)</f>
        <v>54</v>
      </c>
      <c r="AV47" s="12" t="str" cm="1">
        <f t="array" ref="AV47">VLOOKUP(Table3[[#This Row],[Name]],+Table1[[Name]:[END]],AV$1,FALSE)</f>
        <v>Eau Eau</v>
      </c>
      <c r="AW47" s="12" cm="1">
        <f t="array" ref="AW47">VLOOKUP(Table3[[#This Row],[Name]],+Table1[[Name]:[END]],AW$1,FALSE)</f>
        <v>0</v>
      </c>
    </row>
    <row r="48" spans="1:49" x14ac:dyDescent="0.2">
      <c r="A48" s="18" t="s">
        <v>1229</v>
      </c>
      <c r="B48" s="12" t="str" cm="1">
        <f t="array" ref="B48">VLOOKUP(Table3[[#This Row],[Name]],+Table1[[Name]:[END]],B$1,FALSE)</f>
        <v>Eau</v>
      </c>
      <c r="C48" s="12" t="str" cm="1">
        <f t="array" ref="C48">VLOOKUP(Table3[[#This Row],[Name]],+Table1[[Name]:[END]],C$1,FALSE)</f>
        <v>Poison</v>
      </c>
      <c r="D48" s="12" cm="1">
        <f t="array" ref="D48">VLOOKUP(Table3[[#This Row],[Name]],+Table1[[Name]:[END]],D$1,FALSE)</f>
        <v>20</v>
      </c>
      <c r="E48" s="12" cm="1">
        <f t="array" ref="E48">VLOOKUP(Table3[[#This Row],[Name]],+Table1[[Name]:[END]],E$1,FALSE)</f>
        <v>17</v>
      </c>
      <c r="F48" s="12" cm="1">
        <f t="array" ref="F48">VLOOKUP(Table3[[#This Row],[Name]],+Table1[[Name]:[END]],F$1,FALSE)</f>
        <v>4</v>
      </c>
      <c r="G48" s="12" cm="1">
        <f t="array" ref="G48">VLOOKUP(Table3[[#This Row],[Name]],+Table1[[Name]:[END]],G$1,FALSE)</f>
        <v>3</v>
      </c>
      <c r="H48" s="12" cm="1">
        <f t="array" ref="H48">VLOOKUP(Table3[[#This Row],[Name]],+Table1[[Name]:[END]],H$1,FALSE)</f>
        <v>5</v>
      </c>
      <c r="I48" s="12" cm="1">
        <f t="array" ref="I48">VLOOKUP(Table3[[#This Row],[Name]],+Table1[[Name]:[END]],I$1,FALSE)</f>
        <v>10</v>
      </c>
      <c r="J48" s="12" cm="1">
        <f t="array" ref="J48">VLOOKUP(Table3[[#This Row],[Name]],+Table1[[Name]:[END]],J$1,FALSE)</f>
        <v>3</v>
      </c>
      <c r="K48" s="12" t="str" cm="1">
        <f t="array" ref="K48">VLOOKUP(Table3[[#This Row],[Name]],+Table1[[Name]:[END]],K$1,FALSE)</f>
        <v>Dard-Venin</v>
      </c>
      <c r="L48" s="12" t="str" cm="1">
        <f t="array" ref="L48">VLOOKUP(Table3[[#This Row],[Name]],+Table1[[Name]:[END]],L$1,FALSE)</f>
        <v>Poison</v>
      </c>
      <c r="M48" s="12" t="str" cm="1">
        <f t="array" ref="M48">VLOOKUP(Table3[[#This Row],[Name]],+Table1[[Name]:[END]],M$1,FALSE)</f>
        <v>Physique</v>
      </c>
      <c r="N48" s="12" cm="1">
        <f t="array" ref="N48">VLOOKUP(Table3[[#This Row],[Name]],+Table1[[Name]:[END]],N$1,FALSE)</f>
        <v>2</v>
      </c>
      <c r="O48" s="12" cm="1">
        <f t="array" ref="O48">VLOOKUP(Table3[[#This Row],[Name]],+Table1[[Name]:[END]],O$1,FALSE)</f>
        <v>6</v>
      </c>
      <c r="P48" s="12" t="str" cm="1">
        <f t="array" ref="P48">VLOOKUP(Table3[[#This Row],[Name]],+Table1[[Name]:[END]],P$1,FALSE)</f>
        <v>Un dard toxique qui transperce l'ennemi. Empoisonne avec une precision de 2. Le poison fait perdre 6 PV chaque tour</v>
      </c>
      <c r="Q48" s="12" t="str" cm="1">
        <f t="array" ref="Q48">VLOOKUP(Table3[[#This Row],[Name]],+Table1[[Name]:[END]],Q$1,FALSE)</f>
        <v>Ultrason</v>
      </c>
      <c r="R48" s="12" t="str" cm="1">
        <f t="array" ref="R48">VLOOKUP(Table3[[#This Row],[Name]],+Table1[[Name]:[END]],R$1,FALSE)</f>
        <v>Normal</v>
      </c>
      <c r="S48" s="12" t="str" cm="1">
        <f t="array" ref="S48">VLOOKUP(Table3[[#This Row],[Name]],+Table1[[Name]:[END]],S$1,FALSE)</f>
        <v>Statut</v>
      </c>
      <c r="T48" s="12" cm="1">
        <f t="array" ref="T48">VLOOKUP(Table3[[#This Row],[Name]],+Table1[[Name]:[END]],T$1,FALSE)</f>
        <v>0</v>
      </c>
      <c r="U48" s="12" cm="1">
        <f t="array" ref="U48">VLOOKUP(Table3[[#This Row],[Name]],+Table1[[Name]:[END]],U$1,FALSE)</f>
        <v>3</v>
      </c>
      <c r="V48" s="12" t="str" cm="1">
        <f t="array" ref="V48">VLOOKUP(Table3[[#This Row],[Name]],+Table1[[Name]:[END]],V$1,FALSE)</f>
        <v>Le lanceur produit d'étranges ondes sonores qui le rends confus pendant 3 tours. La confusion est active avec une Precision de 2 et pokemon s'attaque lui-meme.</v>
      </c>
      <c r="W48" s="12" t="str" cm="1">
        <f t="array" ref="W48">VLOOKUP(Table3[[#This Row],[Name]],+Table1[[Name]:[END]],W$1,FALSE)</f>
        <v>Tentacool-RFVF.png</v>
      </c>
      <c r="X48" s="12" t="str" cm="1">
        <f t="array" ref="X48">VLOOKUP(Table3[[#This Row],[Name]],+Table1[[Name]:[END]],X$1,FALSE)</f>
        <v>1/2</v>
      </c>
      <c r="Y48" s="12" t="str" cm="1">
        <f t="array" ref="Y48">VLOOKUP(Table3[[#This Row],[Name]],+Table1[[Name]:[END]],Y$1,FALSE)</f>
        <v>1/2</v>
      </c>
      <c r="Z48" s="12" cm="1">
        <f t="array" ref="Z48">VLOOKUP(Table3[[#This Row],[Name]],+Table1[[Name]:[END]],Z$1,FALSE)</f>
        <v>1</v>
      </c>
      <c r="AA48" s="12" t="str" cm="1">
        <f t="array" ref="AA48">VLOOKUP(Table3[[#This Row],[Name]],+Table1[[Name]:[END]],AA$1,FALSE)</f>
        <v>1/2</v>
      </c>
      <c r="AB48" s="12" cm="1">
        <f t="array" ref="AB48">VLOOKUP(Table3[[#This Row],[Name]],+Table1[[Name]:[END]],AB$1,FALSE)</f>
        <v>2</v>
      </c>
      <c r="AC48" s="12" t="str" cm="1">
        <f t="array" ref="AC48">VLOOKUP(Table3[[#This Row],[Name]],+Table1[[Name]:[END]],AC$1,FALSE)</f>
        <v>1/2</v>
      </c>
      <c r="AD48" s="12" t="str" cm="1">
        <f t="array" ref="AD48">VLOOKUP(Table3[[#This Row],[Name]],+Table1[[Name]:[END]],AD$1,FALSE)</f>
        <v>1/2</v>
      </c>
      <c r="AE48" s="12" t="str" cm="1">
        <f t="array" ref="AE48">VLOOKUP(Table3[[#This Row],[Name]],+Table1[[Name]:[END]],AE$1,FALSE)</f>
        <v>1/2</v>
      </c>
      <c r="AF48" s="12" t="str" cm="1">
        <f t="array" ref="AF48">VLOOKUP(Table3[[#This Row],[Name]],+Table1[[Name]:[END]],AF$1,FALSE)</f>
        <v>1/2</v>
      </c>
      <c r="AG48" s="12" cm="1">
        <f t="array" ref="AG48">VLOOKUP(Table3[[#This Row],[Name]],+Table1[[Name]:[END]],AG$1,FALSE)</f>
        <v>1</v>
      </c>
      <c r="AH48" s="12" cm="1">
        <f t="array" ref="AH48">VLOOKUP(Table3[[#This Row],[Name]],+Table1[[Name]:[END]],AH$1,FALSE)</f>
        <v>1</v>
      </c>
      <c r="AI48" s="12" t="str" cm="1">
        <f t="array" ref="AI48">VLOOKUP(Table3[[#This Row],[Name]],+Table1[[Name]:[END]],AI$1,FALSE)</f>
        <v>1/2</v>
      </c>
      <c r="AJ48" s="12" cm="1">
        <f t="array" ref="AJ48">VLOOKUP(Table3[[#This Row],[Name]],+Table1[[Name]:[END]],AJ$1,FALSE)</f>
        <v>2</v>
      </c>
      <c r="AK48" s="12" cm="1">
        <f t="array" ref="AK48">VLOOKUP(Table3[[#This Row],[Name]],+Table1[[Name]:[END]],AK$1,FALSE)</f>
        <v>1</v>
      </c>
      <c r="AL48" s="12" cm="1">
        <f t="array" ref="AL48">VLOOKUP(Table3[[#This Row],[Name]],+Table1[[Name]:[END]],AL$1,FALSE)</f>
        <v>2</v>
      </c>
      <c r="AM48" s="12" cm="1">
        <f t="array" ref="AM48">VLOOKUP(Table3[[#This Row],[Name]],+Table1[[Name]:[END]],AM$1,FALSE)</f>
        <v>1</v>
      </c>
      <c r="AN48" s="12" cm="1">
        <f t="array" ref="AN48">VLOOKUP(Table3[[#This Row],[Name]],+Table1[[Name]:[END]],AN$1,FALSE)</f>
        <v>1</v>
      </c>
      <c r="AO48" s="12" cm="1">
        <f t="array" ref="AO48">VLOOKUP(Table3[[#This Row],[Name]],+Table1[[Name]:[END]],AO$1,FALSE)</f>
        <v>1</v>
      </c>
      <c r="AP48" s="12" t="str" cm="1">
        <f t="array" ref="AP48">VLOOKUP(Table3[[#This Row],[Name]],+Table1[[Name]:[END]],AP$1,FALSE)</f>
        <v>1-3</v>
      </c>
      <c r="AQ48" s="12" t="str" cm="1">
        <f t="array" ref="AQ48">VLOOKUP(Table3[[#This Row],[Name]],+Table1[[Name]:[END]],AQ$1,FALSE)</f>
        <v>4-6</v>
      </c>
      <c r="AR48" s="12" t="str" cm="1">
        <f t="array" ref="AR48">VLOOKUP(Table3[[#This Row],[Name]],+Table1[[Name]:[END]],AR$1,FALSE)</f>
        <v>Evolue avec 3 super bonbons en</v>
      </c>
      <c r="AS48" s="12" t="str" cm="1">
        <f t="array" ref="AS48">IF(VLOOKUP(Table3[[#This Row],[Name]],+Table1[[Name]:[END]],AS$1,FALSE)=0,"",VLOOKUP(Table3[[#This Row],[Name]],+Table1[[Name]:[END]],AS$1,FALSE))</f>
        <v>Tentacruel</v>
      </c>
      <c r="AT48" s="12" t="str" cm="1">
        <f t="array" ref="AT48">VLOOKUP(Table3[[#This Row],[Name]],+Table1[[Name]:[END]],AT$1,FALSE)</f>
        <v>#072</v>
      </c>
      <c r="AU48" s="12" cm="1">
        <f t="array" ref="AU48">VLOOKUP(Table3[[#This Row],[Name]],+Table1[[Name]:[END]],AU$1,FALSE)</f>
        <v>72</v>
      </c>
      <c r="AV48" s="12" t="str" cm="1">
        <f t="array" ref="AV48">VLOOKUP(Table3[[#This Row],[Name]],+Table1[[Name]:[END]],AV$1,FALSE)</f>
        <v>Eau Poison</v>
      </c>
      <c r="AW48" s="12" cm="1">
        <f t="array" ref="AW48">VLOOKUP(Table3[[#This Row],[Name]],+Table1[[Name]:[END]],AW$1,FALSE)</f>
        <v>0</v>
      </c>
    </row>
    <row r="49" spans="1:49" x14ac:dyDescent="0.2">
      <c r="A49" s="18" t="s">
        <v>1231</v>
      </c>
      <c r="B49" s="12" t="str" cm="1">
        <f t="array" ref="B49">VLOOKUP(Table3[[#This Row],[Name]],+Table1[[Name]:[END]],B$1,FALSE)</f>
        <v>Eau</v>
      </c>
      <c r="C49" s="12" t="str" cm="1">
        <f t="array" ref="C49">VLOOKUP(Table3[[#This Row],[Name]],+Table1[[Name]:[END]],C$1,FALSE)</f>
        <v>Poison</v>
      </c>
      <c r="D49" s="12" cm="1">
        <f t="array" ref="D49">VLOOKUP(Table3[[#This Row],[Name]],+Table1[[Name]:[END]],D$1,FALSE)</f>
        <v>40</v>
      </c>
      <c r="E49" s="12" cm="1">
        <f t="array" ref="E49">VLOOKUP(Table3[[#This Row],[Name]],+Table1[[Name]:[END]],E$1,FALSE)</f>
        <v>25</v>
      </c>
      <c r="F49" s="12" cm="1">
        <f t="array" ref="F49">VLOOKUP(Table3[[#This Row],[Name]],+Table1[[Name]:[END]],F$1,FALSE)</f>
        <v>7</v>
      </c>
      <c r="G49" s="12" cm="1">
        <f t="array" ref="G49">VLOOKUP(Table3[[#This Row],[Name]],+Table1[[Name]:[END]],G$1,FALSE)</f>
        <v>6</v>
      </c>
      <c r="H49" s="12" cm="1">
        <f t="array" ref="H49">VLOOKUP(Table3[[#This Row],[Name]],+Table1[[Name]:[END]],H$1,FALSE)</f>
        <v>8</v>
      </c>
      <c r="I49" s="12" cm="1">
        <f t="array" ref="I49">VLOOKUP(Table3[[#This Row],[Name]],+Table1[[Name]:[END]],I$1,FALSE)</f>
        <v>12</v>
      </c>
      <c r="J49" s="12" cm="1">
        <f t="array" ref="J49">VLOOKUP(Table3[[#This Row],[Name]],+Table1[[Name]:[END]],J$1,FALSE)</f>
        <v>1</v>
      </c>
      <c r="K49" s="12" t="str" cm="1">
        <f t="array" ref="K49">VLOOKUP(Table3[[#This Row],[Name]],+Table1[[Name]:[END]],K$1,FALSE)</f>
        <v>Copie Type</v>
      </c>
      <c r="L49" s="12" t="str" cm="1">
        <f t="array" ref="L49">VLOOKUP(Table3[[#This Row],[Name]],+Table1[[Name]:[END]],L$1,FALSE)</f>
        <v>Normal</v>
      </c>
      <c r="M49" s="12" t="str" cm="1">
        <f t="array" ref="M49">VLOOKUP(Table3[[#This Row],[Name]],+Table1[[Name]:[END]],M$1,FALSE)</f>
        <v>Statut</v>
      </c>
      <c r="N49" s="12" cm="1">
        <f t="array" ref="N49">VLOOKUP(Table3[[#This Row],[Name]],+Table1[[Name]:[END]],N$1,FALSE)</f>
        <v>0</v>
      </c>
      <c r="O49" s="12" cm="1">
        <f t="array" ref="O49">VLOOKUP(Table3[[#This Row],[Name]],+Table1[[Name]:[END]],O$1,FALSE)</f>
        <v>0</v>
      </c>
      <c r="P49" s="12" t="str" cm="1">
        <f t="array" ref="P49">VLOOKUP(Table3[[#This Row],[Name]],+Table1[[Name]:[END]],P$1,FALSE)</f>
        <v>Le lanceur copie le type de la cible et devient du même type. Echoue face aux pokemons a 2 types</v>
      </c>
      <c r="Q49" s="12" t="str" cm="1">
        <f t="array" ref="Q49">VLOOKUP(Table3[[#This Row],[Name]],+Table1[[Name]:[END]],Q$1,FALSE)</f>
        <v>Dard-Venin</v>
      </c>
      <c r="R49" s="12" t="str" cm="1">
        <f t="array" ref="R49">VLOOKUP(Table3[[#This Row],[Name]],+Table1[[Name]:[END]],R$1,FALSE)</f>
        <v>Poison</v>
      </c>
      <c r="S49" s="12" t="str" cm="1">
        <f t="array" ref="S49">VLOOKUP(Table3[[#This Row],[Name]],+Table1[[Name]:[END]],S$1,FALSE)</f>
        <v>Physique</v>
      </c>
      <c r="T49" s="12" cm="1">
        <f t="array" ref="T49">VLOOKUP(Table3[[#This Row],[Name]],+Table1[[Name]:[END]],T$1,FALSE)</f>
        <v>2</v>
      </c>
      <c r="U49" s="12" cm="1">
        <f t="array" ref="U49">VLOOKUP(Table3[[#This Row],[Name]],+Table1[[Name]:[END]],U$1,FALSE)</f>
        <v>6</v>
      </c>
      <c r="V49" s="12" t="str" cm="1">
        <f t="array" ref="V49">VLOOKUP(Table3[[#This Row],[Name]],+Table1[[Name]:[END]],V$1,FALSE)</f>
        <v>Un dard toxique qui transperce l'ennemi. Empoisonne avec une precision de 2. Le poison fait perdre 6 PV chaque tour</v>
      </c>
      <c r="W49" s="12" t="str" cm="1">
        <f t="array" ref="W49">VLOOKUP(Table3[[#This Row],[Name]],+Table1[[Name]:[END]],W$1,FALSE)</f>
        <v>Tentacruel-RFVF.png</v>
      </c>
      <c r="X49" s="12" t="str" cm="1">
        <f t="array" ref="X49">VLOOKUP(Table3[[#This Row],[Name]],+Table1[[Name]:[END]],X$1,FALSE)</f>
        <v>1/2</v>
      </c>
      <c r="Y49" s="12" t="str" cm="1">
        <f t="array" ref="Y49">VLOOKUP(Table3[[#This Row],[Name]],+Table1[[Name]:[END]],Y$1,FALSE)</f>
        <v>1/2</v>
      </c>
      <c r="Z49" s="12" cm="1">
        <f t="array" ref="Z49">VLOOKUP(Table3[[#This Row],[Name]],+Table1[[Name]:[END]],Z$1,FALSE)</f>
        <v>1</v>
      </c>
      <c r="AA49" s="12" t="str" cm="1">
        <f t="array" ref="AA49">VLOOKUP(Table3[[#This Row],[Name]],+Table1[[Name]:[END]],AA$1,FALSE)</f>
        <v>1/2</v>
      </c>
      <c r="AB49" s="12" cm="1">
        <f t="array" ref="AB49">VLOOKUP(Table3[[#This Row],[Name]],+Table1[[Name]:[END]],AB$1,FALSE)</f>
        <v>2</v>
      </c>
      <c r="AC49" s="12" t="str" cm="1">
        <f t="array" ref="AC49">VLOOKUP(Table3[[#This Row],[Name]],+Table1[[Name]:[END]],AC$1,FALSE)</f>
        <v>1/2</v>
      </c>
      <c r="AD49" s="12" t="str" cm="1">
        <f t="array" ref="AD49">VLOOKUP(Table3[[#This Row],[Name]],+Table1[[Name]:[END]],AD$1,FALSE)</f>
        <v>1/2</v>
      </c>
      <c r="AE49" s="12" t="str" cm="1">
        <f t="array" ref="AE49">VLOOKUP(Table3[[#This Row],[Name]],+Table1[[Name]:[END]],AE$1,FALSE)</f>
        <v>1/2</v>
      </c>
      <c r="AF49" s="12" t="str" cm="1">
        <f t="array" ref="AF49">VLOOKUP(Table3[[#This Row],[Name]],+Table1[[Name]:[END]],AF$1,FALSE)</f>
        <v>1/2</v>
      </c>
      <c r="AG49" s="12" cm="1">
        <f t="array" ref="AG49">VLOOKUP(Table3[[#This Row],[Name]],+Table1[[Name]:[END]],AG$1,FALSE)</f>
        <v>1</v>
      </c>
      <c r="AH49" s="12" cm="1">
        <f t="array" ref="AH49">VLOOKUP(Table3[[#This Row],[Name]],+Table1[[Name]:[END]],AH$1,FALSE)</f>
        <v>1</v>
      </c>
      <c r="AI49" s="12" t="str" cm="1">
        <f t="array" ref="AI49">VLOOKUP(Table3[[#This Row],[Name]],+Table1[[Name]:[END]],AI$1,FALSE)</f>
        <v>1/2</v>
      </c>
      <c r="AJ49" s="12" cm="1">
        <f t="array" ref="AJ49">VLOOKUP(Table3[[#This Row],[Name]],+Table1[[Name]:[END]],AJ$1,FALSE)</f>
        <v>2</v>
      </c>
      <c r="AK49" s="12" cm="1">
        <f t="array" ref="AK49">VLOOKUP(Table3[[#This Row],[Name]],+Table1[[Name]:[END]],AK$1,FALSE)</f>
        <v>1</v>
      </c>
      <c r="AL49" s="12" cm="1">
        <f t="array" ref="AL49">VLOOKUP(Table3[[#This Row],[Name]],+Table1[[Name]:[END]],AL$1,FALSE)</f>
        <v>2</v>
      </c>
      <c r="AM49" s="12" cm="1">
        <f t="array" ref="AM49">VLOOKUP(Table3[[#This Row],[Name]],+Table1[[Name]:[END]],AM$1,FALSE)</f>
        <v>1</v>
      </c>
      <c r="AN49" s="12" cm="1">
        <f t="array" ref="AN49">VLOOKUP(Table3[[#This Row],[Name]],+Table1[[Name]:[END]],AN$1,FALSE)</f>
        <v>1</v>
      </c>
      <c r="AO49" s="12" cm="1">
        <f t="array" ref="AO49">VLOOKUP(Table3[[#This Row],[Name]],+Table1[[Name]:[END]],AO$1,FALSE)</f>
        <v>1</v>
      </c>
      <c r="AP49" s="12" t="str" cm="1">
        <f t="array" ref="AP49">VLOOKUP(Table3[[#This Row],[Name]],+Table1[[Name]:[END]],AP$1,FALSE)</f>
        <v>1-3</v>
      </c>
      <c r="AQ49" s="12" t="str" cm="1">
        <f t="array" ref="AQ49">VLOOKUP(Table3[[#This Row],[Name]],+Table1[[Name]:[END]],AQ$1,FALSE)</f>
        <v>4-6</v>
      </c>
      <c r="AR49" s="12" t="str" cm="1">
        <f t="array" ref="AR49">VLOOKUP(Table3[[#This Row],[Name]],+Table1[[Name]:[END]],AR$1,FALSE)</f>
        <v/>
      </c>
      <c r="AS49" s="12" t="str" cm="1">
        <f t="array" ref="AS49">IF(VLOOKUP(Table3[[#This Row],[Name]],+Table1[[Name]:[END]],AS$1,FALSE)=0,"",VLOOKUP(Table3[[#This Row],[Name]],+Table1[[Name]:[END]],AS$1,FALSE))</f>
        <v/>
      </c>
      <c r="AT49" s="12" t="str" cm="1">
        <f t="array" ref="AT49">VLOOKUP(Table3[[#This Row],[Name]],+Table1[[Name]:[END]],AT$1,FALSE)</f>
        <v>#073</v>
      </c>
      <c r="AU49" s="12" cm="1">
        <f t="array" ref="AU49">VLOOKUP(Table3[[#This Row],[Name]],+Table1[[Name]:[END]],AU$1,FALSE)</f>
        <v>73</v>
      </c>
      <c r="AV49" s="12" t="str" cm="1">
        <f t="array" ref="AV49">VLOOKUP(Table3[[#This Row],[Name]],+Table1[[Name]:[END]],AV$1,FALSE)</f>
        <v>Eau Poison</v>
      </c>
      <c r="AW49" s="12" cm="1">
        <f t="array" ref="AW49">VLOOKUP(Table3[[#This Row],[Name]],+Table1[[Name]:[END]],AW$1,FALSE)</f>
        <v>1</v>
      </c>
    </row>
    <row r="50" spans="1:49" x14ac:dyDescent="0.2">
      <c r="A50" s="18" t="s">
        <v>1233</v>
      </c>
      <c r="B50" s="12" t="str" cm="1">
        <f t="array" ref="B50">VLOOKUP(Table3[[#This Row],[Name]],+Table1[[Name]:[END]],B$1,FALSE)</f>
        <v>Roche</v>
      </c>
      <c r="C50" s="12" t="str" cm="1">
        <f t="array" ref="C50">VLOOKUP(Table3[[#This Row],[Name]],+Table1[[Name]:[END]],C$1,FALSE)</f>
        <v>Sol</v>
      </c>
      <c r="D50" s="12" cm="1">
        <f t="array" ref="D50">VLOOKUP(Table3[[#This Row],[Name]],+Table1[[Name]:[END]],D$1,FALSE)</f>
        <v>20</v>
      </c>
      <c r="E50" s="12" cm="1">
        <f t="array" ref="E50">VLOOKUP(Table3[[#This Row],[Name]],+Table1[[Name]:[END]],E$1,FALSE)</f>
        <v>5</v>
      </c>
      <c r="F50" s="12" cm="1">
        <f t="array" ref="F50">VLOOKUP(Table3[[#This Row],[Name]],+Table1[[Name]:[END]],F$1,FALSE)</f>
        <v>8</v>
      </c>
      <c r="G50" s="12" cm="1">
        <f t="array" ref="G50">VLOOKUP(Table3[[#This Row],[Name]],+Table1[[Name]:[END]],G$1,FALSE)</f>
        <v>10</v>
      </c>
      <c r="H50" s="12" cm="1">
        <f t="array" ref="H50">VLOOKUP(Table3[[#This Row],[Name]],+Table1[[Name]:[END]],H$1,FALSE)</f>
        <v>3</v>
      </c>
      <c r="I50" s="12" cm="1">
        <f t="array" ref="I50">VLOOKUP(Table3[[#This Row],[Name]],+Table1[[Name]:[END]],I$1,FALSE)</f>
        <v>3</v>
      </c>
      <c r="J50" s="12" cm="1">
        <f t="array" ref="J50">VLOOKUP(Table3[[#This Row],[Name]],+Table1[[Name]:[END]],J$1,FALSE)</f>
        <v>5</v>
      </c>
      <c r="K50" s="12" t="str" cm="1">
        <f t="array" ref="K50">VLOOKUP(Table3[[#This Row],[Name]],+Table1[[Name]:[END]],K$1,FALSE)</f>
        <v>Charge</v>
      </c>
      <c r="L50" s="12" t="str" cm="1">
        <f t="array" ref="L50">VLOOKUP(Table3[[#This Row],[Name]],+Table1[[Name]:[END]],L$1,FALSE)</f>
        <v>Normal</v>
      </c>
      <c r="M50" s="12" t="str" cm="1">
        <f t="array" ref="M50">VLOOKUP(Table3[[#This Row],[Name]],+Table1[[Name]:[END]],M$1,FALSE)</f>
        <v>Physique</v>
      </c>
      <c r="N50" s="12" cm="1">
        <f t="array" ref="N50">VLOOKUP(Table3[[#This Row],[Name]],+Table1[[Name]:[END]],N$1,FALSE)</f>
        <v>4</v>
      </c>
      <c r="O50" s="12" cm="1">
        <f t="array" ref="O50">VLOOKUP(Table3[[#This Row],[Name]],+Table1[[Name]:[END]],O$1,FALSE)</f>
        <v>6</v>
      </c>
      <c r="P50" s="12" t="str" cm="1">
        <f t="array" ref="P50">VLOOKUP(Table3[[#This Row],[Name]],+Table1[[Name]:[END]],P$1,FALSE)</f>
        <v>Le lanceur charge l'ennemi et le percute de tout son poids.</v>
      </c>
      <c r="Q50" s="12" t="str" cm="1">
        <f t="array" ref="Q50">VLOOKUP(Table3[[#This Row],[Name]],+Table1[[Name]:[END]],Q$1,FALSE)</f>
        <v>Boul'Armure</v>
      </c>
      <c r="R50" s="12" t="str" cm="1">
        <f t="array" ref="R50">VLOOKUP(Table3[[#This Row],[Name]],+Table1[[Name]:[END]],R$1,FALSE)</f>
        <v>Normal</v>
      </c>
      <c r="S50" s="12" t="str" cm="1">
        <f t="array" ref="S50">VLOOKUP(Table3[[#This Row],[Name]],+Table1[[Name]:[END]],S$1,FALSE)</f>
        <v>Statut</v>
      </c>
      <c r="T50" s="12" cm="1">
        <f t="array" ref="T50">VLOOKUP(Table3[[#This Row],[Name]],+Table1[[Name]:[END]],T$1,FALSE)</f>
        <v>0</v>
      </c>
      <c r="U50" s="12" cm="1">
        <f t="array" ref="U50">VLOOKUP(Table3[[#This Row],[Name]],+Table1[[Name]:[END]],U$1,FALSE)</f>
        <v>0</v>
      </c>
      <c r="V50" s="12" t="str" cm="1">
        <f t="array" ref="V50">VLOOKUP(Table3[[#This Row],[Name]],+Table1[[Name]:[END]],V$1,FALSE)</f>
        <v>Le lanceur s'enroule pour cacher ses points faibles, ce qui augmente sa Défense de 2 niveaux.</v>
      </c>
      <c r="W50" s="12" t="str" cm="1">
        <f t="array" ref="W50">VLOOKUP(Table3[[#This Row],[Name]],+Table1[[Name]:[END]],W$1,FALSE)</f>
        <v>Racaillou-RFVF.png</v>
      </c>
      <c r="X50" s="12" cm="1">
        <f t="array" ref="X50">VLOOKUP(Table3[[#This Row],[Name]],+Table1[[Name]:[END]],X$1,FALSE)</f>
        <v>2</v>
      </c>
      <c r="Y50" s="12" cm="1">
        <f t="array" ref="Y50">VLOOKUP(Table3[[#This Row],[Name]],+Table1[[Name]:[END]],Y$1,FALSE)</f>
        <v>2</v>
      </c>
      <c r="Z50" s="12" cm="1">
        <f t="array" ref="Z50">VLOOKUP(Table3[[#This Row],[Name]],+Table1[[Name]:[END]],Z$1,FALSE)</f>
        <v>1</v>
      </c>
      <c r="AA50" s="12" cm="1">
        <f t="array" ref="AA50">VLOOKUP(Table3[[#This Row],[Name]],+Table1[[Name]:[END]],AA$1,FALSE)</f>
        <v>4</v>
      </c>
      <c r="AB50" s="12" cm="1">
        <f t="array" ref="AB50">VLOOKUP(Table3[[#This Row],[Name]],+Table1[[Name]:[END]],AB$1,FALSE)</f>
        <v>0</v>
      </c>
      <c r="AC50" s="12" cm="1">
        <f t="array" ref="AC50">VLOOKUP(Table3[[#This Row],[Name]],+Table1[[Name]:[END]],AC$1,FALSE)</f>
        <v>1</v>
      </c>
      <c r="AD50" s="12" t="str" cm="1">
        <f t="array" ref="AD50">VLOOKUP(Table3[[#This Row],[Name]],+Table1[[Name]:[END]],AD$1,FALSE)</f>
        <v>1/2</v>
      </c>
      <c r="AE50" s="12" cm="1">
        <f t="array" ref="AE50">VLOOKUP(Table3[[#This Row],[Name]],+Table1[[Name]:[END]],AE$1,FALSE)</f>
        <v>2</v>
      </c>
      <c r="AF50" s="12" cm="1">
        <f t="array" ref="AF50">VLOOKUP(Table3[[#This Row],[Name]],+Table1[[Name]:[END]],AF$1,FALSE)</f>
        <v>1</v>
      </c>
      <c r="AG50" s="12" t="str" cm="1">
        <f t="array" ref="AG50">VLOOKUP(Table3[[#This Row],[Name]],+Table1[[Name]:[END]],AG$1,FALSE)</f>
        <v>1/2</v>
      </c>
      <c r="AH50" s="12" cm="1">
        <f t="array" ref="AH50">VLOOKUP(Table3[[#This Row],[Name]],+Table1[[Name]:[END]],AH$1,FALSE)</f>
        <v>4</v>
      </c>
      <c r="AI50" s="12" t="str" cm="1">
        <f t="array" ref="AI50">VLOOKUP(Table3[[#This Row],[Name]],+Table1[[Name]:[END]],AI$1,FALSE)</f>
        <v>1/4</v>
      </c>
      <c r="AJ50" s="12" cm="1">
        <f t="array" ref="AJ50">VLOOKUP(Table3[[#This Row],[Name]],+Table1[[Name]:[END]],AJ$1,FALSE)</f>
        <v>1</v>
      </c>
      <c r="AK50" s="12" t="str" cm="1">
        <f t="array" ref="AK50">VLOOKUP(Table3[[#This Row],[Name]],+Table1[[Name]:[END]],AK$1,FALSE)</f>
        <v>1/2</v>
      </c>
      <c r="AL50" s="12" cm="1">
        <f t="array" ref="AL50">VLOOKUP(Table3[[#This Row],[Name]],+Table1[[Name]:[END]],AL$1,FALSE)</f>
        <v>2</v>
      </c>
      <c r="AM50" s="12" cm="1">
        <f t="array" ref="AM50">VLOOKUP(Table3[[#This Row],[Name]],+Table1[[Name]:[END]],AM$1,FALSE)</f>
        <v>1</v>
      </c>
      <c r="AN50" s="12" cm="1">
        <f t="array" ref="AN50">VLOOKUP(Table3[[#This Row],[Name]],+Table1[[Name]:[END]],AN$1,FALSE)</f>
        <v>1</v>
      </c>
      <c r="AO50" s="12" t="str" cm="1">
        <f t="array" ref="AO50">VLOOKUP(Table3[[#This Row],[Name]],+Table1[[Name]:[END]],AO$1,FALSE)</f>
        <v>1/2</v>
      </c>
      <c r="AP50" s="12" t="str" cm="1">
        <f t="array" ref="AP50">VLOOKUP(Table3[[#This Row],[Name]],+Table1[[Name]:[END]],AP$1,FALSE)</f>
        <v>1-3</v>
      </c>
      <c r="AQ50" s="12" t="str" cm="1">
        <f t="array" ref="AQ50">VLOOKUP(Table3[[#This Row],[Name]],+Table1[[Name]:[END]],AQ$1,FALSE)</f>
        <v>4-6</v>
      </c>
      <c r="AR50" s="12" t="str" cm="1">
        <f t="array" ref="AR50">VLOOKUP(Table3[[#This Row],[Name]],+Table1[[Name]:[END]],AR$1,FALSE)</f>
        <v>Evolue avec 3 super bonbons en</v>
      </c>
      <c r="AS50" s="12" t="str" cm="1">
        <f t="array" ref="AS50">IF(VLOOKUP(Table3[[#This Row],[Name]],+Table1[[Name]:[END]],AS$1,FALSE)=0,"",VLOOKUP(Table3[[#This Row],[Name]],+Table1[[Name]:[END]],AS$1,FALSE))</f>
        <v>Gravalanch</v>
      </c>
      <c r="AT50" s="12" t="str" cm="1">
        <f t="array" ref="AT50">VLOOKUP(Table3[[#This Row],[Name]],+Table1[[Name]:[END]],AT$1,FALSE)</f>
        <v>#074</v>
      </c>
      <c r="AU50" s="12" cm="1">
        <f t="array" ref="AU50">VLOOKUP(Table3[[#This Row],[Name]],+Table1[[Name]:[END]],AU$1,FALSE)</f>
        <v>74</v>
      </c>
      <c r="AV50" s="12" t="str" cm="1">
        <f t="array" ref="AV50">VLOOKUP(Table3[[#This Row],[Name]],+Table1[[Name]:[END]],AV$1,FALSE)</f>
        <v>Roche Sol</v>
      </c>
      <c r="AW50" s="12" cm="1">
        <f t="array" ref="AW50">VLOOKUP(Table3[[#This Row],[Name]],+Table1[[Name]:[END]],AW$1,FALSE)</f>
        <v>0</v>
      </c>
    </row>
    <row r="51" spans="1:49" x14ac:dyDescent="0.2">
      <c r="A51" s="18" t="s">
        <v>1235</v>
      </c>
      <c r="B51" s="12" t="str" cm="1">
        <f t="array" ref="B51">VLOOKUP(Table3[[#This Row],[Name]],+Table1[[Name]:[END]],B$1,FALSE)</f>
        <v>Roche</v>
      </c>
      <c r="C51" s="12" t="str" cm="1">
        <f t="array" ref="C51">VLOOKUP(Table3[[#This Row],[Name]],+Table1[[Name]:[END]],C$1,FALSE)</f>
        <v>Sol</v>
      </c>
      <c r="D51" s="12" cm="1">
        <f t="array" ref="D51">VLOOKUP(Table3[[#This Row],[Name]],+Table1[[Name]:[END]],D$1,FALSE)</f>
        <v>27</v>
      </c>
      <c r="E51" s="12" cm="1">
        <f t="array" ref="E51">VLOOKUP(Table3[[#This Row],[Name]],+Table1[[Name]:[END]],E$1,FALSE)</f>
        <v>8</v>
      </c>
      <c r="F51" s="12" cm="1">
        <f t="array" ref="F51">VLOOKUP(Table3[[#This Row],[Name]],+Table1[[Name]:[END]],F$1,FALSE)</f>
        <v>9</v>
      </c>
      <c r="G51" s="12" cm="1">
        <f t="array" ref="G51">VLOOKUP(Table3[[#This Row],[Name]],+Table1[[Name]:[END]],G$1,FALSE)</f>
        <v>11</v>
      </c>
      <c r="H51" s="12" cm="1">
        <f t="array" ref="H51">VLOOKUP(Table3[[#This Row],[Name]],+Table1[[Name]:[END]],H$1,FALSE)</f>
        <v>4</v>
      </c>
      <c r="I51" s="12" cm="1">
        <f t="array" ref="I51">VLOOKUP(Table3[[#This Row],[Name]],+Table1[[Name]:[END]],I$1,FALSE)</f>
        <v>4</v>
      </c>
      <c r="J51" s="12" cm="1">
        <f t="array" ref="J51">VLOOKUP(Table3[[#This Row],[Name]],+Table1[[Name]:[END]],J$1,FALSE)</f>
        <v>2</v>
      </c>
      <c r="K51" s="12" t="str" cm="1">
        <f t="array" ref="K51">VLOOKUP(Table3[[#This Row],[Name]],+Table1[[Name]:[END]],K$1,FALSE)</f>
        <v>Jet-Pierres</v>
      </c>
      <c r="L51" s="12" t="str" cm="1">
        <f t="array" ref="L51">VLOOKUP(Table3[[#This Row],[Name]],+Table1[[Name]:[END]],L$1,FALSE)</f>
        <v>Roche</v>
      </c>
      <c r="M51" s="12" t="str" cm="1">
        <f t="array" ref="M51">VLOOKUP(Table3[[#This Row],[Name]],+Table1[[Name]:[END]],M$1,FALSE)</f>
        <v>Physique</v>
      </c>
      <c r="N51" s="12" cm="1">
        <f t="array" ref="N51">VLOOKUP(Table3[[#This Row],[Name]],+Table1[[Name]:[END]],N$1,FALSE)</f>
        <v>5</v>
      </c>
      <c r="O51" s="12" cm="1">
        <f t="array" ref="O51">VLOOKUP(Table3[[#This Row],[Name]],+Table1[[Name]:[END]],O$1,FALSE)</f>
        <v>5</v>
      </c>
      <c r="P51" s="12" t="str" cm="1">
        <f t="array" ref="P51">VLOOKUP(Table3[[#This Row],[Name]],+Table1[[Name]:[END]],P$1,FALSE)</f>
        <v>Le lanceur lâche une pierre sur l'ennemi.</v>
      </c>
      <c r="Q51" s="12" t="str" cm="1">
        <f t="array" ref="Q51">VLOOKUP(Table3[[#This Row],[Name]],+Table1[[Name]:[END]],Q$1,FALSE)</f>
        <v>Boul'Armure</v>
      </c>
      <c r="R51" s="12" t="str" cm="1">
        <f t="array" ref="R51">VLOOKUP(Table3[[#This Row],[Name]],+Table1[[Name]:[END]],R$1,FALSE)</f>
        <v>Normal</v>
      </c>
      <c r="S51" s="12" t="str" cm="1">
        <f t="array" ref="S51">VLOOKUP(Table3[[#This Row],[Name]],+Table1[[Name]:[END]],S$1,FALSE)</f>
        <v>Statut</v>
      </c>
      <c r="T51" s="12" cm="1">
        <f t="array" ref="T51">VLOOKUP(Table3[[#This Row],[Name]],+Table1[[Name]:[END]],T$1,FALSE)</f>
        <v>0</v>
      </c>
      <c r="U51" s="12" cm="1">
        <f t="array" ref="U51">VLOOKUP(Table3[[#This Row],[Name]],+Table1[[Name]:[END]],U$1,FALSE)</f>
        <v>0</v>
      </c>
      <c r="V51" s="12" t="str" cm="1">
        <f t="array" ref="V51">VLOOKUP(Table3[[#This Row],[Name]],+Table1[[Name]:[END]],V$1,FALSE)</f>
        <v>Le lanceur s'enroule pour cacher ses points faibles, ce qui augmente sa Défense de 2 niveaux.</v>
      </c>
      <c r="W51" s="12" t="str" cm="1">
        <f t="array" ref="W51">VLOOKUP(Table3[[#This Row],[Name]],+Table1[[Name]:[END]],W$1,FALSE)</f>
        <v>Gravalanch-RFVF.png</v>
      </c>
      <c r="X51" s="12" cm="1">
        <f t="array" ref="X51">VLOOKUP(Table3[[#This Row],[Name]],+Table1[[Name]:[END]],X$1,FALSE)</f>
        <v>2</v>
      </c>
      <c r="Y51" s="12" cm="1">
        <f t="array" ref="Y51">VLOOKUP(Table3[[#This Row],[Name]],+Table1[[Name]:[END]],Y$1,FALSE)</f>
        <v>2</v>
      </c>
      <c r="Z51" s="12" cm="1">
        <f t="array" ref="Z51">VLOOKUP(Table3[[#This Row],[Name]],+Table1[[Name]:[END]],Z$1,FALSE)</f>
        <v>1</v>
      </c>
      <c r="AA51" s="12" cm="1">
        <f t="array" ref="AA51">VLOOKUP(Table3[[#This Row],[Name]],+Table1[[Name]:[END]],AA$1,FALSE)</f>
        <v>4</v>
      </c>
      <c r="AB51" s="12" cm="1">
        <f t="array" ref="AB51">VLOOKUP(Table3[[#This Row],[Name]],+Table1[[Name]:[END]],AB$1,FALSE)</f>
        <v>0</v>
      </c>
      <c r="AC51" s="12" cm="1">
        <f t="array" ref="AC51">VLOOKUP(Table3[[#This Row],[Name]],+Table1[[Name]:[END]],AC$1,FALSE)</f>
        <v>1</v>
      </c>
      <c r="AD51" s="12" t="str" cm="1">
        <f t="array" ref="AD51">VLOOKUP(Table3[[#This Row],[Name]],+Table1[[Name]:[END]],AD$1,FALSE)</f>
        <v>1/2</v>
      </c>
      <c r="AE51" s="12" cm="1">
        <f t="array" ref="AE51">VLOOKUP(Table3[[#This Row],[Name]],+Table1[[Name]:[END]],AE$1,FALSE)</f>
        <v>2</v>
      </c>
      <c r="AF51" s="12" cm="1">
        <f t="array" ref="AF51">VLOOKUP(Table3[[#This Row],[Name]],+Table1[[Name]:[END]],AF$1,FALSE)</f>
        <v>1</v>
      </c>
      <c r="AG51" s="12" t="str" cm="1">
        <f t="array" ref="AG51">VLOOKUP(Table3[[#This Row],[Name]],+Table1[[Name]:[END]],AG$1,FALSE)</f>
        <v>1/2</v>
      </c>
      <c r="AH51" s="12" cm="1">
        <f t="array" ref="AH51">VLOOKUP(Table3[[#This Row],[Name]],+Table1[[Name]:[END]],AH$1,FALSE)</f>
        <v>4</v>
      </c>
      <c r="AI51" s="12" t="str" cm="1">
        <f t="array" ref="AI51">VLOOKUP(Table3[[#This Row],[Name]],+Table1[[Name]:[END]],AI$1,FALSE)</f>
        <v>1/4</v>
      </c>
      <c r="AJ51" s="12" cm="1">
        <f t="array" ref="AJ51">VLOOKUP(Table3[[#This Row],[Name]],+Table1[[Name]:[END]],AJ$1,FALSE)</f>
        <v>1</v>
      </c>
      <c r="AK51" s="12" t="str" cm="1">
        <f t="array" ref="AK51">VLOOKUP(Table3[[#This Row],[Name]],+Table1[[Name]:[END]],AK$1,FALSE)</f>
        <v>1/2</v>
      </c>
      <c r="AL51" s="12" cm="1">
        <f t="array" ref="AL51">VLOOKUP(Table3[[#This Row],[Name]],+Table1[[Name]:[END]],AL$1,FALSE)</f>
        <v>2</v>
      </c>
      <c r="AM51" s="12" cm="1">
        <f t="array" ref="AM51">VLOOKUP(Table3[[#This Row],[Name]],+Table1[[Name]:[END]],AM$1,FALSE)</f>
        <v>1</v>
      </c>
      <c r="AN51" s="12" cm="1">
        <f t="array" ref="AN51">VLOOKUP(Table3[[#This Row],[Name]],+Table1[[Name]:[END]],AN$1,FALSE)</f>
        <v>1</v>
      </c>
      <c r="AO51" s="12" t="str" cm="1">
        <f t="array" ref="AO51">VLOOKUP(Table3[[#This Row],[Name]],+Table1[[Name]:[END]],AO$1,FALSE)</f>
        <v>1/2</v>
      </c>
      <c r="AP51" s="12" t="str" cm="1">
        <f t="array" ref="AP51">VLOOKUP(Table3[[#This Row],[Name]],+Table1[[Name]:[END]],AP$1,FALSE)</f>
        <v>1-3</v>
      </c>
      <c r="AQ51" s="12" t="str" cm="1">
        <f t="array" ref="AQ51">VLOOKUP(Table3[[#This Row],[Name]],+Table1[[Name]:[END]],AQ$1,FALSE)</f>
        <v>4-6</v>
      </c>
      <c r="AR51" s="12" t="str" cm="1">
        <f t="array" ref="AR51">VLOOKUP(Table3[[#This Row],[Name]],+Table1[[Name]:[END]],AR$1,FALSE)</f>
        <v>Evolue apres echange en</v>
      </c>
      <c r="AS51" s="12" t="str" cm="1">
        <f t="array" ref="AS51">IF(VLOOKUP(Table3[[#This Row],[Name]],+Table1[[Name]:[END]],AS$1,FALSE)=0,"",VLOOKUP(Table3[[#This Row],[Name]],+Table1[[Name]:[END]],AS$1,FALSE))</f>
        <v>Grolem</v>
      </c>
      <c r="AT51" s="12" t="str" cm="1">
        <f t="array" ref="AT51">VLOOKUP(Table3[[#This Row],[Name]],+Table1[[Name]:[END]],AT$1,FALSE)</f>
        <v>#075</v>
      </c>
      <c r="AU51" s="12" cm="1">
        <f t="array" ref="AU51">VLOOKUP(Table3[[#This Row],[Name]],+Table1[[Name]:[END]],AU$1,FALSE)</f>
        <v>75</v>
      </c>
      <c r="AV51" s="12" t="str" cm="1">
        <f t="array" ref="AV51">VLOOKUP(Table3[[#This Row],[Name]],+Table1[[Name]:[END]],AV$1,FALSE)</f>
        <v>Roche Sol</v>
      </c>
      <c r="AW51" s="12" cm="1">
        <f t="array" ref="AW51">VLOOKUP(Table3[[#This Row],[Name]],+Table1[[Name]:[END]],AW$1,FALSE)</f>
        <v>1</v>
      </c>
    </row>
    <row r="52" spans="1:49" x14ac:dyDescent="0.2">
      <c r="A52" s="18" t="s">
        <v>1237</v>
      </c>
      <c r="B52" s="12" t="str" cm="1">
        <f t="array" ref="B52">VLOOKUP(Table3[[#This Row],[Name]],+Table1[[Name]:[END]],B$1,FALSE)</f>
        <v>Roche</v>
      </c>
      <c r="C52" s="12" t="str" cm="1">
        <f t="array" ref="C52">VLOOKUP(Table3[[#This Row],[Name]],+Table1[[Name]:[END]],C$1,FALSE)</f>
        <v>Sol</v>
      </c>
      <c r="D52" s="12" cm="1">
        <f t="array" ref="D52">VLOOKUP(Table3[[#This Row],[Name]],+Table1[[Name]:[END]],D$1,FALSE)</f>
        <v>40</v>
      </c>
      <c r="E52" s="12" cm="1">
        <f t="array" ref="E52">VLOOKUP(Table3[[#This Row],[Name]],+Table1[[Name]:[END]],E$1,FALSE)</f>
        <v>11</v>
      </c>
      <c r="F52" s="12" cm="1">
        <f t="array" ref="F52">VLOOKUP(Table3[[#This Row],[Name]],+Table1[[Name]:[END]],F$1,FALSE)</f>
        <v>12</v>
      </c>
      <c r="G52" s="12" cm="1">
        <f t="array" ref="G52">VLOOKUP(Table3[[#This Row],[Name]],+Table1[[Name]:[END]],G$1,FALSE)</f>
        <v>13</v>
      </c>
      <c r="H52" s="12" cm="1">
        <f t="array" ref="H52">VLOOKUP(Table3[[#This Row],[Name]],+Table1[[Name]:[END]],H$1,FALSE)</f>
        <v>5</v>
      </c>
      <c r="I52" s="12" cm="1">
        <f t="array" ref="I52">VLOOKUP(Table3[[#This Row],[Name]],+Table1[[Name]:[END]],I$1,FALSE)</f>
        <v>6</v>
      </c>
      <c r="J52" s="12" cm="1">
        <f t="array" ref="J52">VLOOKUP(Table3[[#This Row],[Name]],+Table1[[Name]:[END]],J$1,FALSE)</f>
        <v>0</v>
      </c>
      <c r="K52" s="12" t="str" cm="1">
        <f t="array" ref="K52">VLOOKUP(Table3[[#This Row],[Name]],+Table1[[Name]:[END]],K$1,FALSE)</f>
        <v>Eboulement</v>
      </c>
      <c r="L52" s="12" t="str" cm="1">
        <f t="array" ref="L52">VLOOKUP(Table3[[#This Row],[Name]],+Table1[[Name]:[END]],L$1,FALSE)</f>
        <v>Roche</v>
      </c>
      <c r="M52" s="12" t="str" cm="1">
        <f t="array" ref="M52">VLOOKUP(Table3[[#This Row],[Name]],+Table1[[Name]:[END]],M$1,FALSE)</f>
        <v>Physique</v>
      </c>
      <c r="N52" s="12" cm="1">
        <f t="array" ref="N52">VLOOKUP(Table3[[#This Row],[Name]],+Table1[[Name]:[END]],N$1,FALSE)</f>
        <v>8</v>
      </c>
      <c r="O52" s="12" cm="1">
        <f t="array" ref="O52">VLOOKUP(Table3[[#This Row],[Name]],+Table1[[Name]:[END]],O$1,FALSE)</f>
        <v>5</v>
      </c>
      <c r="P52" s="12" t="str" cm="1">
        <f t="array" ref="P52">VLOOKUP(Table3[[#This Row],[Name]],+Table1[[Name]:[END]],P$1,FALSE)</f>
        <v>Envoie de gros rochers sur l'ennemi pour infliger des dégâts. Apeure avec une Precision de 2.</v>
      </c>
      <c r="Q52" s="12" t="str" cm="1">
        <f t="array" ref="Q52">VLOOKUP(Table3[[#This Row],[Name]],+Table1[[Name]:[END]],Q$1,FALSE)</f>
        <v>Poliroche</v>
      </c>
      <c r="R52" s="12" t="str" cm="1">
        <f t="array" ref="R52">VLOOKUP(Table3[[#This Row],[Name]],+Table1[[Name]:[END]],R$1,FALSE)</f>
        <v>Roche</v>
      </c>
      <c r="S52" s="12" t="str" cm="1">
        <f t="array" ref="S52">VLOOKUP(Table3[[#This Row],[Name]],+Table1[[Name]:[END]],S$1,FALSE)</f>
        <v>Statut</v>
      </c>
      <c r="T52" s="12" cm="1">
        <f t="array" ref="T52">VLOOKUP(Table3[[#This Row],[Name]],+Table1[[Name]:[END]],T$1,FALSE)</f>
        <v>0</v>
      </c>
      <c r="U52" s="12" cm="1">
        <f t="array" ref="U52">VLOOKUP(Table3[[#This Row],[Name]],+Table1[[Name]:[END]],U$1,FALSE)</f>
        <v>6</v>
      </c>
      <c r="V52" s="12" t="str" cm="1">
        <f t="array" ref="V52">VLOOKUP(Table3[[#This Row],[Name]],+Table1[[Name]:[END]],V$1,FALSE)</f>
        <v>Le lanceur polit son corps pour diminuer sa résistance au vent. Augmente sa Vitesse de 2 niveaux.</v>
      </c>
      <c r="W52" s="12" t="str" cm="1">
        <f t="array" ref="W52">VLOOKUP(Table3[[#This Row],[Name]],+Table1[[Name]:[END]],W$1,FALSE)</f>
        <v>Grolem-RFVF.png</v>
      </c>
      <c r="X52" s="12" cm="1">
        <f t="array" ref="X52">VLOOKUP(Table3[[#This Row],[Name]],+Table1[[Name]:[END]],X$1,FALSE)</f>
        <v>2</v>
      </c>
      <c r="Y52" s="12" cm="1">
        <f t="array" ref="Y52">VLOOKUP(Table3[[#This Row],[Name]],+Table1[[Name]:[END]],Y$1,FALSE)</f>
        <v>2</v>
      </c>
      <c r="Z52" s="12" cm="1">
        <f t="array" ref="Z52">VLOOKUP(Table3[[#This Row],[Name]],+Table1[[Name]:[END]],Z$1,FALSE)</f>
        <v>1</v>
      </c>
      <c r="AA52" s="12" cm="1">
        <f t="array" ref="AA52">VLOOKUP(Table3[[#This Row],[Name]],+Table1[[Name]:[END]],AA$1,FALSE)</f>
        <v>4</v>
      </c>
      <c r="AB52" s="12" cm="1">
        <f t="array" ref="AB52">VLOOKUP(Table3[[#This Row],[Name]],+Table1[[Name]:[END]],AB$1,FALSE)</f>
        <v>0</v>
      </c>
      <c r="AC52" s="12" cm="1">
        <f t="array" ref="AC52">VLOOKUP(Table3[[#This Row],[Name]],+Table1[[Name]:[END]],AC$1,FALSE)</f>
        <v>1</v>
      </c>
      <c r="AD52" s="12" t="str" cm="1">
        <f t="array" ref="AD52">VLOOKUP(Table3[[#This Row],[Name]],+Table1[[Name]:[END]],AD$1,FALSE)</f>
        <v>1/2</v>
      </c>
      <c r="AE52" s="12" cm="1">
        <f t="array" ref="AE52">VLOOKUP(Table3[[#This Row],[Name]],+Table1[[Name]:[END]],AE$1,FALSE)</f>
        <v>2</v>
      </c>
      <c r="AF52" s="12" cm="1">
        <f t="array" ref="AF52">VLOOKUP(Table3[[#This Row],[Name]],+Table1[[Name]:[END]],AF$1,FALSE)</f>
        <v>1</v>
      </c>
      <c r="AG52" s="12" t="str" cm="1">
        <f t="array" ref="AG52">VLOOKUP(Table3[[#This Row],[Name]],+Table1[[Name]:[END]],AG$1,FALSE)</f>
        <v>1/2</v>
      </c>
      <c r="AH52" s="12" cm="1">
        <f t="array" ref="AH52">VLOOKUP(Table3[[#This Row],[Name]],+Table1[[Name]:[END]],AH$1,FALSE)</f>
        <v>4</v>
      </c>
      <c r="AI52" s="12" t="str" cm="1">
        <f t="array" ref="AI52">VLOOKUP(Table3[[#This Row],[Name]],+Table1[[Name]:[END]],AI$1,FALSE)</f>
        <v>1/4</v>
      </c>
      <c r="AJ52" s="12" cm="1">
        <f t="array" ref="AJ52">VLOOKUP(Table3[[#This Row],[Name]],+Table1[[Name]:[END]],AJ$1,FALSE)</f>
        <v>1</v>
      </c>
      <c r="AK52" s="12" t="str" cm="1">
        <f t="array" ref="AK52">VLOOKUP(Table3[[#This Row],[Name]],+Table1[[Name]:[END]],AK$1,FALSE)</f>
        <v>1/2</v>
      </c>
      <c r="AL52" s="12" cm="1">
        <f t="array" ref="AL52">VLOOKUP(Table3[[#This Row],[Name]],+Table1[[Name]:[END]],AL$1,FALSE)</f>
        <v>2</v>
      </c>
      <c r="AM52" s="12" cm="1">
        <f t="array" ref="AM52">VLOOKUP(Table3[[#This Row],[Name]],+Table1[[Name]:[END]],AM$1,FALSE)</f>
        <v>1</v>
      </c>
      <c r="AN52" s="12" cm="1">
        <f t="array" ref="AN52">VLOOKUP(Table3[[#This Row],[Name]],+Table1[[Name]:[END]],AN$1,FALSE)</f>
        <v>1</v>
      </c>
      <c r="AO52" s="12" t="str" cm="1">
        <f t="array" ref="AO52">VLOOKUP(Table3[[#This Row],[Name]],+Table1[[Name]:[END]],AO$1,FALSE)</f>
        <v>1/2</v>
      </c>
      <c r="AP52" s="12" t="str" cm="1">
        <f t="array" ref="AP52">VLOOKUP(Table3[[#This Row],[Name]],+Table1[[Name]:[END]],AP$1,FALSE)</f>
        <v>1-3</v>
      </c>
      <c r="AQ52" s="12" t="str" cm="1">
        <f t="array" ref="AQ52">VLOOKUP(Table3[[#This Row],[Name]],+Table1[[Name]:[END]],AQ$1,FALSE)</f>
        <v>4-6</v>
      </c>
      <c r="AR52" s="12" t="str" cm="1">
        <f t="array" ref="AR52">VLOOKUP(Table3[[#This Row],[Name]],+Table1[[Name]:[END]],AR$1,FALSE)</f>
        <v/>
      </c>
      <c r="AS52" s="12" t="str" cm="1">
        <f t="array" ref="AS52">IF(VLOOKUP(Table3[[#This Row],[Name]],+Table1[[Name]:[END]],AS$1,FALSE)=0,"",VLOOKUP(Table3[[#This Row],[Name]],+Table1[[Name]:[END]],AS$1,FALSE))</f>
        <v/>
      </c>
      <c r="AT52" s="12" t="str" cm="1">
        <f t="array" ref="AT52">VLOOKUP(Table3[[#This Row],[Name]],+Table1[[Name]:[END]],AT$1,FALSE)</f>
        <v>#076</v>
      </c>
      <c r="AU52" s="12" cm="1">
        <f t="array" ref="AU52">VLOOKUP(Table3[[#This Row],[Name]],+Table1[[Name]:[END]],AU$1,FALSE)</f>
        <v>76</v>
      </c>
      <c r="AV52" s="12" t="str" cm="1">
        <f t="array" ref="AV52">VLOOKUP(Table3[[#This Row],[Name]],+Table1[[Name]:[END]],AV$1,FALSE)</f>
        <v>Roche Sol</v>
      </c>
      <c r="AW52" s="12" cm="1">
        <f t="array" ref="AW52">VLOOKUP(Table3[[#This Row],[Name]],+Table1[[Name]:[END]],AW$1,FALSE)</f>
        <v>2</v>
      </c>
    </row>
    <row r="53" spans="1:49" x14ac:dyDescent="0.2">
      <c r="A53" s="18" t="s">
        <v>359</v>
      </c>
      <c r="B53" s="12" t="str" cm="1">
        <f t="array" ref="B53">VLOOKUP(Table3[[#This Row],[Name]],+Table1[[Name]:[END]],B$1,FALSE)</f>
        <v>Feu</v>
      </c>
      <c r="C53" s="12" t="str" cm="1">
        <f t="array" ref="C53">VLOOKUP(Table3[[#This Row],[Name]],+Table1[[Name]:[END]],C$1,FALSE)</f>
        <v>Feu</v>
      </c>
      <c r="D53" s="12" cm="1">
        <f t="array" ref="D53">VLOOKUP(Table3[[#This Row],[Name]],+Table1[[Name]:[END]],D$1,FALSE)</f>
        <v>25</v>
      </c>
      <c r="E53" s="12" cm="1">
        <f t="array" ref="E53">VLOOKUP(Table3[[#This Row],[Name]],+Table1[[Name]:[END]],E$1,FALSE)</f>
        <v>22</v>
      </c>
      <c r="F53" s="12" cm="1">
        <f t="array" ref="F53">VLOOKUP(Table3[[#This Row],[Name]],+Table1[[Name]:[END]],F$1,FALSE)</f>
        <v>8</v>
      </c>
      <c r="G53" s="12" cm="1">
        <f t="array" ref="G53">VLOOKUP(Table3[[#This Row],[Name]],+Table1[[Name]:[END]],G$1,FALSE)</f>
        <v>5</v>
      </c>
      <c r="H53" s="12" cm="1">
        <f t="array" ref="H53">VLOOKUP(Table3[[#This Row],[Name]],+Table1[[Name]:[END]],H$1,FALSE)</f>
        <v>6</v>
      </c>
      <c r="I53" s="12" cm="1">
        <f t="array" ref="I53">VLOOKUP(Table3[[#This Row],[Name]],+Table1[[Name]:[END]],I$1,FALSE)</f>
        <v>6</v>
      </c>
      <c r="J53" s="12" cm="1">
        <f t="array" ref="J53">VLOOKUP(Table3[[#This Row],[Name]],+Table1[[Name]:[END]],J$1,FALSE)</f>
        <v>3</v>
      </c>
      <c r="K53" s="12" t="str" cm="1">
        <f t="array" ref="K53">VLOOKUP(Table3[[#This Row],[Name]],+Table1[[Name]:[END]],K$1,FALSE)</f>
        <v>Vive-Attaque</v>
      </c>
      <c r="L53" s="12" t="str" cm="1">
        <f t="array" ref="L53">VLOOKUP(Table3[[#This Row],[Name]],+Table1[[Name]:[END]],L$1,FALSE)</f>
        <v>Normal</v>
      </c>
      <c r="M53" s="12" t="str" cm="1">
        <f t="array" ref="M53">VLOOKUP(Table3[[#This Row],[Name]],+Table1[[Name]:[END]],M$1,FALSE)</f>
        <v>Physique</v>
      </c>
      <c r="N53" s="12" cm="1">
        <f t="array" ref="N53">VLOOKUP(Table3[[#This Row],[Name]],+Table1[[Name]:[END]],N$1,FALSE)</f>
        <v>4</v>
      </c>
      <c r="O53" s="12" cm="1">
        <f t="array" ref="O53">VLOOKUP(Table3[[#This Row],[Name]],+Table1[[Name]:[END]],O$1,FALSE)</f>
        <v>6</v>
      </c>
      <c r="P53" s="12" t="str" cm="1">
        <f t="array" ref="P53">VLOOKUP(Table3[[#This Row],[Name]],+Table1[[Name]:[END]],P$1,FALSE)</f>
        <v>Le lanceur fonce sur l'ennemi si rapidement qu'on parvient à peine à le discerner. Frappe en priorité.</v>
      </c>
      <c r="Q53" s="12" t="str" cm="1">
        <f t="array" ref="Q53">VLOOKUP(Table3[[#This Row],[Name]],+Table1[[Name]:[END]],Q$1,FALSE)</f>
        <v>Flammeche</v>
      </c>
      <c r="R53" s="12" t="str" cm="1">
        <f t="array" ref="R53">VLOOKUP(Table3[[#This Row],[Name]],+Table1[[Name]:[END]],R$1,FALSE)</f>
        <v>Feu</v>
      </c>
      <c r="S53" s="12" t="str" cm="1">
        <f t="array" ref="S53">VLOOKUP(Table3[[#This Row],[Name]],+Table1[[Name]:[END]],S$1,FALSE)</f>
        <v>Special</v>
      </c>
      <c r="T53" s="12" cm="1">
        <f t="array" ref="T53">VLOOKUP(Table3[[#This Row],[Name]],+Table1[[Name]:[END]],T$1,FALSE)</f>
        <v>4</v>
      </c>
      <c r="U53" s="12" cm="1">
        <f t="array" ref="U53">VLOOKUP(Table3[[#This Row],[Name]],+Table1[[Name]:[END]],U$1,FALSE)</f>
        <v>6</v>
      </c>
      <c r="V53" s="12" t="str" cm="1">
        <f t="array" ref="V53">VLOOKUP(Table3[[#This Row],[Name]],+Table1[[Name]:[END]],V$1,FALSE)</f>
        <v>L'ennemi est attaqué par une faible flamme. Brûle l'ennemi avec une precision de 1 qui réduit son attaque de moitié et fait perdre 3 PV par tour.</v>
      </c>
      <c r="W53" s="12" t="str" cm="1">
        <f t="array" ref="W53">VLOOKUP(Table3[[#This Row],[Name]],+Table1[[Name]:[END]],W$1,FALSE)</f>
        <v>Ponyta-RFVF.png</v>
      </c>
      <c r="X53" s="12" t="str" cm="1">
        <f t="array" ref="X53">VLOOKUP(Table3[[#This Row],[Name]],+Table1[[Name]:[END]],X$1,FALSE)</f>
        <v>1/2</v>
      </c>
      <c r="Y53" s="12" cm="1">
        <f t="array" ref="Y53">VLOOKUP(Table3[[#This Row],[Name]],+Table1[[Name]:[END]],Y$1,FALSE)</f>
        <v>1</v>
      </c>
      <c r="Z53" s="12" cm="1">
        <f t="array" ref="Z53">VLOOKUP(Table3[[#This Row],[Name]],+Table1[[Name]:[END]],Z$1,FALSE)</f>
        <v>1</v>
      </c>
      <c r="AA53" s="12" cm="1">
        <f t="array" ref="AA53">VLOOKUP(Table3[[#This Row],[Name]],+Table1[[Name]:[END]],AA$1,FALSE)</f>
        <v>2</v>
      </c>
      <c r="AB53" s="12" cm="1">
        <f t="array" ref="AB53">VLOOKUP(Table3[[#This Row],[Name]],+Table1[[Name]:[END]],AB$1,FALSE)</f>
        <v>1</v>
      </c>
      <c r="AC53" s="12" t="str" cm="1">
        <f t="array" ref="AC53">VLOOKUP(Table3[[#This Row],[Name]],+Table1[[Name]:[END]],AC$1,FALSE)</f>
        <v>1/2</v>
      </c>
      <c r="AD53" s="12" t="str" cm="1">
        <f t="array" ref="AD53">VLOOKUP(Table3[[#This Row],[Name]],+Table1[[Name]:[END]],AD$1,FALSE)</f>
        <v>1/2</v>
      </c>
      <c r="AE53" s="12" t="str" cm="1">
        <f t="array" ref="AE53">VLOOKUP(Table3[[#This Row],[Name]],+Table1[[Name]:[END]],AE$1,FALSE)</f>
        <v>1/2</v>
      </c>
      <c r="AF53" s="12" t="str" cm="1">
        <f t="array" ref="AF53">VLOOKUP(Table3[[#This Row],[Name]],+Table1[[Name]:[END]],AF$1,FALSE)</f>
        <v>1/2</v>
      </c>
      <c r="AG53" s="12" cm="1">
        <f t="array" ref="AG53">VLOOKUP(Table3[[#This Row],[Name]],+Table1[[Name]:[END]],AG$1,FALSE)</f>
        <v>1</v>
      </c>
      <c r="AH53" s="12" t="str" cm="1">
        <f t="array" ref="AH53">VLOOKUP(Table3[[#This Row],[Name]],+Table1[[Name]:[END]],AH$1,FALSE)</f>
        <v>1/2</v>
      </c>
      <c r="AI53" s="12" cm="1">
        <f t="array" ref="AI53">VLOOKUP(Table3[[#This Row],[Name]],+Table1[[Name]:[END]],AI$1,FALSE)</f>
        <v>1</v>
      </c>
      <c r="AJ53" s="12" cm="1">
        <f t="array" ref="AJ53">VLOOKUP(Table3[[#This Row],[Name]],+Table1[[Name]:[END]],AJ$1,FALSE)</f>
        <v>1</v>
      </c>
      <c r="AK53" s="12" cm="1">
        <f t="array" ref="AK53">VLOOKUP(Table3[[#This Row],[Name]],+Table1[[Name]:[END]],AK$1,FALSE)</f>
        <v>2</v>
      </c>
      <c r="AL53" s="12" cm="1">
        <f t="array" ref="AL53">VLOOKUP(Table3[[#This Row],[Name]],+Table1[[Name]:[END]],AL$1,FALSE)</f>
        <v>2</v>
      </c>
      <c r="AM53" s="12" cm="1">
        <f t="array" ref="AM53">VLOOKUP(Table3[[#This Row],[Name]],+Table1[[Name]:[END]],AM$1,FALSE)</f>
        <v>1</v>
      </c>
      <c r="AN53" s="12" cm="1">
        <f t="array" ref="AN53">VLOOKUP(Table3[[#This Row],[Name]],+Table1[[Name]:[END]],AN$1,FALSE)</f>
        <v>1</v>
      </c>
      <c r="AO53" s="12" cm="1">
        <f t="array" ref="AO53">VLOOKUP(Table3[[#This Row],[Name]],+Table1[[Name]:[END]],AO$1,FALSE)</f>
        <v>1</v>
      </c>
      <c r="AP53" s="12" t="str" cm="1">
        <f t="array" ref="AP53">VLOOKUP(Table3[[#This Row],[Name]],+Table1[[Name]:[END]],AP$1,FALSE)</f>
        <v>1-3</v>
      </c>
      <c r="AQ53" s="12" t="str" cm="1">
        <f t="array" ref="AQ53">VLOOKUP(Table3[[#This Row],[Name]],+Table1[[Name]:[END]],AQ$1,FALSE)</f>
        <v>4-6</v>
      </c>
      <c r="AR53" s="12" t="str" cm="1">
        <f t="array" ref="AR53">VLOOKUP(Table3[[#This Row],[Name]],+Table1[[Name]:[END]],AR$1,FALSE)</f>
        <v>Evolue avec 4 super bonbons en</v>
      </c>
      <c r="AS53" s="12" t="str" cm="1">
        <f t="array" ref="AS53">IF(VLOOKUP(Table3[[#This Row],[Name]],+Table1[[Name]:[END]],AS$1,FALSE)=0,"",VLOOKUP(Table3[[#This Row],[Name]],+Table1[[Name]:[END]],AS$1,FALSE))</f>
        <v>Galopa</v>
      </c>
      <c r="AT53" s="12" t="str" cm="1">
        <f t="array" ref="AT53">VLOOKUP(Table3[[#This Row],[Name]],+Table1[[Name]:[END]],AT$1,FALSE)</f>
        <v>#077</v>
      </c>
      <c r="AU53" s="12" cm="1">
        <f t="array" ref="AU53">VLOOKUP(Table3[[#This Row],[Name]],+Table1[[Name]:[END]],AU$1,FALSE)</f>
        <v>77</v>
      </c>
      <c r="AV53" s="12" t="str" cm="1">
        <f t="array" ref="AV53">VLOOKUP(Table3[[#This Row],[Name]],+Table1[[Name]:[END]],AV$1,FALSE)</f>
        <v>Feu Feu</v>
      </c>
      <c r="AW53" s="12" cm="1">
        <f t="array" ref="AW53">VLOOKUP(Table3[[#This Row],[Name]],+Table1[[Name]:[END]],AW$1,FALSE)</f>
        <v>0</v>
      </c>
    </row>
    <row r="54" spans="1:49" x14ac:dyDescent="0.2">
      <c r="A54" s="18" t="s">
        <v>1547</v>
      </c>
      <c r="B54" s="12" t="str" cm="1">
        <f t="array" ref="B54">VLOOKUP(Table3[[#This Row],[Name]],+Table1[[Name]:[END]],B$1,FALSE)</f>
        <v>Psy</v>
      </c>
      <c r="C54" s="12" t="str" cm="1">
        <f t="array" ref="C54">VLOOKUP(Table3[[#This Row],[Name]],+Table1[[Name]:[END]],C$1,FALSE)</f>
        <v>Psy</v>
      </c>
      <c r="D54" s="12" cm="1">
        <f t="array" ref="D54">VLOOKUP(Table3[[#This Row],[Name]],+Table1[[Name]:[END]],D$1,FALSE)</f>
        <v>25</v>
      </c>
      <c r="E54" s="12" cm="1">
        <f t="array" ref="E54">VLOOKUP(Table3[[#This Row],[Name]],+Table1[[Name]:[END]],E$1,FALSE)</f>
        <v>22</v>
      </c>
      <c r="F54" s="12" cm="1">
        <f t="array" ref="F54">VLOOKUP(Table3[[#This Row],[Name]],+Table1[[Name]:[END]],F$1,FALSE)</f>
        <v>8</v>
      </c>
      <c r="G54" s="12" cm="1">
        <f t="array" ref="G54">VLOOKUP(Table3[[#This Row],[Name]],+Table1[[Name]:[END]],G$1,FALSE)</f>
        <v>5</v>
      </c>
      <c r="H54" s="12" cm="1">
        <f t="array" ref="H54">VLOOKUP(Table3[[#This Row],[Name]],+Table1[[Name]:[END]],H$1,FALSE)</f>
        <v>6</v>
      </c>
      <c r="I54" s="12" cm="1">
        <f t="array" ref="I54">VLOOKUP(Table3[[#This Row],[Name]],+Table1[[Name]:[END]],I$1,FALSE)</f>
        <v>6</v>
      </c>
      <c r="J54" s="12" cm="1">
        <f t="array" ref="J54">VLOOKUP(Table3[[#This Row],[Name]],+Table1[[Name]:[END]],J$1,FALSE)</f>
        <v>3</v>
      </c>
      <c r="K54" s="12" t="str" cm="1">
        <f t="array" ref="K54">VLOOKUP(Table3[[#This Row],[Name]],+Table1[[Name]:[END]],K$1,FALSE)</f>
        <v>Rugissement</v>
      </c>
      <c r="L54" s="12" t="str" cm="1">
        <f t="array" ref="L54">VLOOKUP(Table3[[#This Row],[Name]],+Table1[[Name]:[END]],L$1,FALSE)</f>
        <v>Normal</v>
      </c>
      <c r="M54" s="12" t="str" cm="1">
        <f t="array" ref="M54">VLOOKUP(Table3[[#This Row],[Name]],+Table1[[Name]:[END]],M$1,FALSE)</f>
        <v>Statut</v>
      </c>
      <c r="N54" s="12" cm="1">
        <f t="array" ref="N54">VLOOKUP(Table3[[#This Row],[Name]],+Table1[[Name]:[END]],N$1,FALSE)</f>
        <v>0</v>
      </c>
      <c r="O54" s="12" cm="1">
        <f t="array" ref="O54">VLOOKUP(Table3[[#This Row],[Name]],+Table1[[Name]:[END]],O$1,FALSE)</f>
        <v>6</v>
      </c>
      <c r="P54" s="12" t="str" cm="1">
        <f t="array" ref="P54">VLOOKUP(Table3[[#This Row],[Name]],+Table1[[Name]:[END]],P$1,FALSE)</f>
        <v>Le lanceur pousse un cri tout mimi pour tromper la vigilance de l'ennemi et baisser son Attaque de 1 niveau.</v>
      </c>
      <c r="Q54" s="12" t="str" cm="1">
        <f t="array" ref="Q54">VLOOKUP(Table3[[#This Row],[Name]],+Table1[[Name]:[END]],Q$1,FALSE)</f>
        <v>Choc Mental</v>
      </c>
      <c r="R54" s="12" t="str" cm="1">
        <f t="array" ref="R54">VLOOKUP(Table3[[#This Row],[Name]],+Table1[[Name]:[END]],R$1,FALSE)</f>
        <v>Psy</v>
      </c>
      <c r="S54" s="12" t="str" cm="1">
        <f t="array" ref="S54">VLOOKUP(Table3[[#This Row],[Name]],+Table1[[Name]:[END]],S$1,FALSE)</f>
        <v>Special</v>
      </c>
      <c r="T54" s="12" cm="1">
        <f t="array" ref="T54">VLOOKUP(Table3[[#This Row],[Name]],+Table1[[Name]:[END]],T$1,FALSE)</f>
        <v>5</v>
      </c>
      <c r="U54" s="12" cm="1">
        <f t="array" ref="U54">VLOOKUP(Table3[[#This Row],[Name]],+Table1[[Name]:[END]],U$1,FALSE)</f>
        <v>6</v>
      </c>
      <c r="V54" s="12" t="str" cm="1">
        <f t="array" ref="V54">VLOOKUP(Table3[[#This Row],[Name]],+Table1[[Name]:[END]],V$1,FALSE)</f>
        <v>Une faible vague télékinétique frappe l'ennemi et le rendre confus avec une Precision de 1 pendant 3 tours. La confusion est active avec une Precision de 2 et pokemon s'attaque lui-meme.</v>
      </c>
      <c r="W54" s="12" t="str" cm="1">
        <f t="array" ref="W54">VLOOKUP(Table3[[#This Row],[Name]],+Table1[[Name]:[END]],W$1,FALSE)</f>
        <v>Ponyta_de_Galar-EB.png</v>
      </c>
      <c r="X54" s="12" cm="1">
        <f t="array" ref="X54">VLOOKUP(Table3[[#This Row],[Name]],+Table1[[Name]:[END]],X$1,FALSE)</f>
        <v>1</v>
      </c>
      <c r="Y54" s="12" t="str" cm="1">
        <f t="array" ref="Y54">VLOOKUP(Table3[[#This Row],[Name]],+Table1[[Name]:[END]],Y$1,FALSE)</f>
        <v>1/2</v>
      </c>
      <c r="Z54" s="12" cm="1">
        <f t="array" ref="Z54">VLOOKUP(Table3[[#This Row],[Name]],+Table1[[Name]:[END]],Z$1,FALSE)</f>
        <v>1</v>
      </c>
      <c r="AA54" s="12" cm="1">
        <f t="array" ref="AA54">VLOOKUP(Table3[[#This Row],[Name]],+Table1[[Name]:[END]],AA$1,FALSE)</f>
        <v>1</v>
      </c>
      <c r="AB54" s="12" cm="1">
        <f t="array" ref="AB54">VLOOKUP(Table3[[#This Row],[Name]],+Table1[[Name]:[END]],AB$1,FALSE)</f>
        <v>1</v>
      </c>
      <c r="AC54" s="12" cm="1">
        <f t="array" ref="AC54">VLOOKUP(Table3[[#This Row],[Name]],+Table1[[Name]:[END]],AC$1,FALSE)</f>
        <v>1</v>
      </c>
      <c r="AD54" s="12" cm="1">
        <f t="array" ref="AD54">VLOOKUP(Table3[[#This Row],[Name]],+Table1[[Name]:[END]],AD$1,FALSE)</f>
        <v>1</v>
      </c>
      <c r="AE54" s="12" cm="1">
        <f t="array" ref="AE54">VLOOKUP(Table3[[#This Row],[Name]],+Table1[[Name]:[END]],AE$1,FALSE)</f>
        <v>1</v>
      </c>
      <c r="AF54" s="12" cm="1">
        <f t="array" ref="AF54">VLOOKUP(Table3[[#This Row],[Name]],+Table1[[Name]:[END]],AF$1,FALSE)</f>
        <v>2</v>
      </c>
      <c r="AG54" s="12" cm="1">
        <f t="array" ref="AG54">VLOOKUP(Table3[[#This Row],[Name]],+Table1[[Name]:[END]],AG$1,FALSE)</f>
        <v>1</v>
      </c>
      <c r="AH54" s="12" cm="1">
        <f t="array" ref="AH54">VLOOKUP(Table3[[#This Row],[Name]],+Table1[[Name]:[END]],AH$1,FALSE)</f>
        <v>1</v>
      </c>
      <c r="AI54" s="12" cm="1">
        <f t="array" ref="AI54">VLOOKUP(Table3[[#This Row],[Name]],+Table1[[Name]:[END]],AI$1,FALSE)</f>
        <v>1</v>
      </c>
      <c r="AJ54" s="12" t="str" cm="1">
        <f t="array" ref="AJ54">VLOOKUP(Table3[[#This Row],[Name]],+Table1[[Name]:[END]],AJ$1,FALSE)</f>
        <v>1/2</v>
      </c>
      <c r="AK54" s="12" cm="1">
        <f t="array" ref="AK54">VLOOKUP(Table3[[#This Row],[Name]],+Table1[[Name]:[END]],AK$1,FALSE)</f>
        <v>1</v>
      </c>
      <c r="AL54" s="12" cm="1">
        <f t="array" ref="AL54">VLOOKUP(Table3[[#This Row],[Name]],+Table1[[Name]:[END]],AL$1,FALSE)</f>
        <v>1</v>
      </c>
      <c r="AM54" s="12" cm="1">
        <f t="array" ref="AM54">VLOOKUP(Table3[[#This Row],[Name]],+Table1[[Name]:[END]],AM$1,FALSE)</f>
        <v>2</v>
      </c>
      <c r="AN54" s="12" cm="1">
        <f t="array" ref="AN54">VLOOKUP(Table3[[#This Row],[Name]],+Table1[[Name]:[END]],AN$1,FALSE)</f>
        <v>2</v>
      </c>
      <c r="AO54" s="12" cm="1">
        <f t="array" ref="AO54">VLOOKUP(Table3[[#This Row],[Name]],+Table1[[Name]:[END]],AO$1,FALSE)</f>
        <v>1</v>
      </c>
      <c r="AP54" s="12" t="str" cm="1">
        <f t="array" ref="AP54">VLOOKUP(Table3[[#This Row],[Name]],+Table1[[Name]:[END]],AP$1,FALSE)</f>
        <v>1-3</v>
      </c>
      <c r="AQ54" s="12" t="str" cm="1">
        <f t="array" ref="AQ54">VLOOKUP(Table3[[#This Row],[Name]],+Table1[[Name]:[END]],AQ$1,FALSE)</f>
        <v>4-6</v>
      </c>
      <c r="AR54" s="12" t="str" cm="1">
        <f t="array" ref="AR54">VLOOKUP(Table3[[#This Row],[Name]],+Table1[[Name]:[END]],AR$1,FALSE)</f>
        <v>Evolue avec 4 super bonbons en</v>
      </c>
      <c r="AS54" s="12" t="str" cm="1">
        <f t="array" ref="AS54">IF(VLOOKUP(Table3[[#This Row],[Name]],+Table1[[Name]:[END]],AS$1,FALSE)=0,"",VLOOKUP(Table3[[#This Row],[Name]],+Table1[[Name]:[END]],AS$1,FALSE))</f>
        <v>Galopa_de_Galar</v>
      </c>
      <c r="AT54" s="12" t="str" cm="1">
        <f t="array" ref="AT54">VLOOKUP(Table3[[#This Row],[Name]],+Table1[[Name]:[END]],AT$1,FALSE)</f>
        <v>#077</v>
      </c>
      <c r="AU54" s="12" cm="1">
        <f t="array" ref="AU54">VLOOKUP(Table3[[#This Row],[Name]],+Table1[[Name]:[END]],AU$1,FALSE)</f>
        <v>77</v>
      </c>
      <c r="AV54" s="12" t="str" cm="1">
        <f t="array" ref="AV54">VLOOKUP(Table3[[#This Row],[Name]],+Table1[[Name]:[END]],AV$1,FALSE)</f>
        <v>Psy Psy</v>
      </c>
      <c r="AW54" s="12" cm="1">
        <f t="array" ref="AW54">VLOOKUP(Table3[[#This Row],[Name]],+Table1[[Name]:[END]],AW$1,FALSE)</f>
        <v>0</v>
      </c>
    </row>
    <row r="55" spans="1:49" x14ac:dyDescent="0.2">
      <c r="A55" s="18" t="s">
        <v>245</v>
      </c>
      <c r="B55" s="12" t="str" cm="1">
        <f t="array" ref="B55">VLOOKUP(Table3[[#This Row],[Name]],+Table1[[Name]:[END]],B$1,FALSE)</f>
        <v>Normal</v>
      </c>
      <c r="C55" s="12" t="str" cm="1">
        <f t="array" ref="C55">VLOOKUP(Table3[[#This Row],[Name]],+Table1[[Name]:[END]],C$1,FALSE)</f>
        <v>Vol</v>
      </c>
      <c r="D55" s="12" cm="1">
        <f t="array" ref="D55">VLOOKUP(Table3[[#This Row],[Name]],+Table1[[Name]:[END]],D$1,FALSE)</f>
        <v>26</v>
      </c>
      <c r="E55" s="12" cm="1">
        <f t="array" ref="E55">VLOOKUP(Table3[[#This Row],[Name]],+Table1[[Name]:[END]],E$1,FALSE)</f>
        <v>15</v>
      </c>
      <c r="F55" s="12" cm="1">
        <f t="array" ref="F55">VLOOKUP(Table3[[#This Row],[Name]],+Table1[[Name]:[END]],F$1,FALSE)</f>
        <v>9</v>
      </c>
      <c r="G55" s="12" cm="1">
        <f t="array" ref="G55">VLOOKUP(Table3[[#This Row],[Name]],+Table1[[Name]:[END]],G$1,FALSE)</f>
        <v>5</v>
      </c>
      <c r="H55" s="12" cm="1">
        <f t="array" ref="H55">VLOOKUP(Table3[[#This Row],[Name]],+Table1[[Name]:[END]],H$1,FALSE)</f>
        <v>5</v>
      </c>
      <c r="I55" s="12" cm="1">
        <f t="array" ref="I55">VLOOKUP(Table3[[#This Row],[Name]],+Table1[[Name]:[END]],I$1,FALSE)</f>
        <v>6</v>
      </c>
      <c r="J55" s="12" cm="1">
        <f t="array" ref="J55">VLOOKUP(Table3[[#This Row],[Name]],+Table1[[Name]:[END]],J$1,FALSE)</f>
        <v>0</v>
      </c>
      <c r="K55" s="12" t="str" cm="1">
        <f t="array" ref="K55">VLOOKUP(Table3[[#This Row],[Name]],+Table1[[Name]:[END]],K$1,FALSE)</f>
        <v>Mimique</v>
      </c>
      <c r="L55" s="12" t="str" cm="1">
        <f t="array" ref="L55">VLOOKUP(Table3[[#This Row],[Name]],+Table1[[Name]:[END]],L$1,FALSE)</f>
        <v>Vol</v>
      </c>
      <c r="M55" s="12" t="str" cm="1">
        <f t="array" ref="M55">VLOOKUP(Table3[[#This Row],[Name]],+Table1[[Name]:[END]],M$1,FALSE)</f>
        <v>Statut</v>
      </c>
      <c r="N55" s="12" cm="1">
        <f t="array" ref="N55">VLOOKUP(Table3[[#This Row],[Name]],+Table1[[Name]:[END]],N$1,FALSE)</f>
        <v>0</v>
      </c>
      <c r="O55" s="12" cm="1">
        <f t="array" ref="O55">VLOOKUP(Table3[[#This Row],[Name]],+Table1[[Name]:[END]],O$1,FALSE)</f>
        <v>0</v>
      </c>
      <c r="P55" s="12" t="str" cm="1">
        <f t="array" ref="P55">VLOOKUP(Table3[[#This Row],[Name]],+Table1[[Name]:[END]],P$1,FALSE)</f>
        <v>Le lanceur riposte à l'attaque de l'ennemi avec la même attaque. Ne fonctionne que si le pokemon est touche.</v>
      </c>
      <c r="Q55" s="12" t="str" cm="1">
        <f t="array" ref="Q55">VLOOKUP(Table3[[#This Row],[Name]],+Table1[[Name]:[END]],Q$1,FALSE)</f>
        <v>Rapace</v>
      </c>
      <c r="R55" s="12" t="str" cm="1">
        <f t="array" ref="R55">VLOOKUP(Table3[[#This Row],[Name]],+Table1[[Name]:[END]],R$1,FALSE)</f>
        <v>Vol</v>
      </c>
      <c r="S55" s="12" t="str" cm="1">
        <f t="array" ref="S55">VLOOKUP(Table3[[#This Row],[Name]],+Table1[[Name]:[END]],S$1,FALSE)</f>
        <v>Physique</v>
      </c>
      <c r="T55" s="12" cm="1">
        <f t="array" ref="T55">VLOOKUP(Table3[[#This Row],[Name]],+Table1[[Name]:[END]],T$1,FALSE)</f>
        <v>12</v>
      </c>
      <c r="U55" s="12" cm="1">
        <f t="array" ref="U55">VLOOKUP(Table3[[#This Row],[Name]],+Table1[[Name]:[END]],U$1,FALSE)</f>
        <v>6</v>
      </c>
      <c r="V55" s="12" t="str" cm="1">
        <f t="array" ref="V55">VLOOKUP(Table3[[#This Row],[Name]],+Table1[[Name]:[END]],V$1,FALSE)</f>
        <v>Le lanceur replie ses ailes et charge en rase-mottes. Blesse gravement le lanceur lui faisant prendre 1/3 des degats infliges..</v>
      </c>
      <c r="W55" s="12" t="str" cm="1">
        <f t="array" ref="W55">VLOOKUP(Table3[[#This Row],[Name]],+Table1[[Name]:[END]],W$1,FALSE)</f>
        <v>Canarticho-RFVF.png</v>
      </c>
      <c r="X55" s="12" cm="1">
        <f t="array" ref="X55">VLOOKUP(Table3[[#This Row],[Name]],+Table1[[Name]:[END]],X$1,FALSE)</f>
        <v>1</v>
      </c>
      <c r="Y55" s="12" cm="1">
        <f t="array" ref="Y55">VLOOKUP(Table3[[#This Row],[Name]],+Table1[[Name]:[END]],Y$1,FALSE)</f>
        <v>1</v>
      </c>
      <c r="Z55" s="12" cm="1">
        <f t="array" ref="Z55">VLOOKUP(Table3[[#This Row],[Name]],+Table1[[Name]:[END]],Z$1,FALSE)</f>
        <v>1</v>
      </c>
      <c r="AA55" s="12" cm="1">
        <f t="array" ref="AA55">VLOOKUP(Table3[[#This Row],[Name]],+Table1[[Name]:[END]],AA$1,FALSE)</f>
        <v>1</v>
      </c>
      <c r="AB55" s="12" cm="1">
        <f t="array" ref="AB55">VLOOKUP(Table3[[#This Row],[Name]],+Table1[[Name]:[END]],AB$1,FALSE)</f>
        <v>2</v>
      </c>
      <c r="AC55" s="12" cm="1">
        <f t="array" ref="AC55">VLOOKUP(Table3[[#This Row],[Name]],+Table1[[Name]:[END]],AC$1,FALSE)</f>
        <v>1</v>
      </c>
      <c r="AD55" s="12" cm="1">
        <f t="array" ref="AD55">VLOOKUP(Table3[[#This Row],[Name]],+Table1[[Name]:[END]],AD$1,FALSE)</f>
        <v>1</v>
      </c>
      <c r="AE55" s="12" cm="1">
        <f t="array" ref="AE55">VLOOKUP(Table3[[#This Row],[Name]],+Table1[[Name]:[END]],AE$1,FALSE)</f>
        <v>2</v>
      </c>
      <c r="AF55" s="12" t="str" cm="1">
        <f t="array" ref="AF55">VLOOKUP(Table3[[#This Row],[Name]],+Table1[[Name]:[END]],AF$1,FALSE)</f>
        <v>1/2</v>
      </c>
      <c r="AG55" s="12" cm="1">
        <f t="array" ref="AG55">VLOOKUP(Table3[[#This Row],[Name]],+Table1[[Name]:[END]],AG$1,FALSE)</f>
        <v>1</v>
      </c>
      <c r="AH55" s="12" t="str" cm="1">
        <f t="array" ref="AH55">VLOOKUP(Table3[[#This Row],[Name]],+Table1[[Name]:[END]],AH$1,FALSE)</f>
        <v>1/2</v>
      </c>
      <c r="AI55" s="12" cm="1">
        <f t="array" ref="AI55">VLOOKUP(Table3[[#This Row],[Name]],+Table1[[Name]:[END]],AI$1,FALSE)</f>
        <v>1</v>
      </c>
      <c r="AJ55" s="12" cm="1">
        <f t="array" ref="AJ55">VLOOKUP(Table3[[#This Row],[Name]],+Table1[[Name]:[END]],AJ$1,FALSE)</f>
        <v>1</v>
      </c>
      <c r="AK55" s="12" cm="1">
        <f t="array" ref="AK55">VLOOKUP(Table3[[#This Row],[Name]],+Table1[[Name]:[END]],AK$1,FALSE)</f>
        <v>2</v>
      </c>
      <c r="AL55" s="12" cm="1">
        <f t="array" ref="AL55">VLOOKUP(Table3[[#This Row],[Name]],+Table1[[Name]:[END]],AL$1,FALSE)</f>
        <v>0</v>
      </c>
      <c r="AM55" s="12" cm="1">
        <f t="array" ref="AM55">VLOOKUP(Table3[[#This Row],[Name]],+Table1[[Name]:[END]],AM$1,FALSE)</f>
        <v>0</v>
      </c>
      <c r="AN55" s="12" cm="1">
        <f t="array" ref="AN55">VLOOKUP(Table3[[#This Row],[Name]],+Table1[[Name]:[END]],AN$1,FALSE)</f>
        <v>1</v>
      </c>
      <c r="AO55" s="12" cm="1">
        <f t="array" ref="AO55">VLOOKUP(Table3[[#This Row],[Name]],+Table1[[Name]:[END]],AO$1,FALSE)</f>
        <v>1</v>
      </c>
      <c r="AP55" s="12" t="str" cm="1">
        <f t="array" ref="AP55">VLOOKUP(Table3[[#This Row],[Name]],+Table1[[Name]:[END]],AP$1,FALSE)</f>
        <v>1-3</v>
      </c>
      <c r="AQ55" s="12" t="str" cm="1">
        <f t="array" ref="AQ55">VLOOKUP(Table3[[#This Row],[Name]],+Table1[[Name]:[END]],AQ$1,FALSE)</f>
        <v>4-6</v>
      </c>
      <c r="AR55" s="12" t="str" cm="1">
        <f t="array" ref="AR55">VLOOKUP(Table3[[#This Row],[Name]],+Table1[[Name]:[END]],AR$1,FALSE)</f>
        <v>Evolue avec "3 victoires"</v>
      </c>
      <c r="AS55" s="12" t="str" cm="1">
        <f t="array" ref="AS55">IF(VLOOKUP(Table3[[#This Row],[Name]],+Table1[[Name]:[END]],AS$1,FALSE)=0,"",VLOOKUP(Table3[[#This Row],[Name]],+Table1[[Name]:[END]],AS$1,FALSE))</f>
        <v>Palarticho</v>
      </c>
      <c r="AT55" s="12" t="str" cm="1">
        <f t="array" ref="AT55">VLOOKUP(Table3[[#This Row],[Name]],+Table1[[Name]:[END]],AT$1,FALSE)</f>
        <v>#083</v>
      </c>
      <c r="AU55" s="12" cm="1">
        <f t="array" ref="AU55">VLOOKUP(Table3[[#This Row],[Name]],+Table1[[Name]:[END]],AU$1,FALSE)</f>
        <v>83</v>
      </c>
      <c r="AV55" s="12" t="str" cm="1">
        <f t="array" ref="AV55">VLOOKUP(Table3[[#This Row],[Name]],+Table1[[Name]:[END]],AV$1,FALSE)</f>
        <v>Normal Vol</v>
      </c>
      <c r="AW55" s="12" cm="1">
        <f t="array" ref="AW55">VLOOKUP(Table3[[#This Row],[Name]],+Table1[[Name]:[END]],AW$1,FALSE)</f>
        <v>0</v>
      </c>
    </row>
    <row r="56" spans="1:49" x14ac:dyDescent="0.2">
      <c r="A56" s="18" t="s">
        <v>1248</v>
      </c>
      <c r="B56" s="12" t="str" cm="1">
        <f t="array" ref="B56">VLOOKUP(Table3[[#This Row],[Name]],+Table1[[Name]:[END]],B$1,FALSE)</f>
        <v>Normal</v>
      </c>
      <c r="C56" s="12" t="str" cm="1">
        <f t="array" ref="C56">VLOOKUP(Table3[[#This Row],[Name]],+Table1[[Name]:[END]],C$1,FALSE)</f>
        <v>Vol</v>
      </c>
      <c r="D56" s="12" cm="1">
        <f t="array" ref="D56">VLOOKUP(Table3[[#This Row],[Name]],+Table1[[Name]:[END]],D$1,FALSE)</f>
        <v>17</v>
      </c>
      <c r="E56" s="12" cm="1">
        <f t="array" ref="E56">VLOOKUP(Table3[[#This Row],[Name]],+Table1[[Name]:[END]],E$1,FALSE)</f>
        <v>18</v>
      </c>
      <c r="F56" s="12" cm="1">
        <f t="array" ref="F56">VLOOKUP(Table3[[#This Row],[Name]],+Table1[[Name]:[END]],F$1,FALSE)</f>
        <v>8</v>
      </c>
      <c r="G56" s="12" cm="1">
        <f t="array" ref="G56">VLOOKUP(Table3[[#This Row],[Name]],+Table1[[Name]:[END]],G$1,FALSE)</f>
        <v>4</v>
      </c>
      <c r="H56" s="12" cm="1">
        <f t="array" ref="H56">VLOOKUP(Table3[[#This Row],[Name]],+Table1[[Name]:[END]],H$1,FALSE)</f>
        <v>3</v>
      </c>
      <c r="I56" s="12" cm="1">
        <f t="array" ref="I56">VLOOKUP(Table3[[#This Row],[Name]],+Table1[[Name]:[END]],I$1,FALSE)</f>
        <v>3</v>
      </c>
      <c r="J56" s="12" cm="1">
        <f t="array" ref="J56">VLOOKUP(Table3[[#This Row],[Name]],+Table1[[Name]:[END]],J$1,FALSE)</f>
        <v>3</v>
      </c>
      <c r="K56" s="12" t="str" cm="1">
        <f t="array" ref="K56">VLOOKUP(Table3[[#This Row],[Name]],+Table1[[Name]:[END]],K$1,FALSE)</f>
        <v>Picpic</v>
      </c>
      <c r="L56" s="12" t="str" cm="1">
        <f t="array" ref="L56">VLOOKUP(Table3[[#This Row],[Name]],+Table1[[Name]:[END]],L$1,FALSE)</f>
        <v>Vol</v>
      </c>
      <c r="M56" s="12" t="str" cm="1">
        <f t="array" ref="M56">VLOOKUP(Table3[[#This Row],[Name]],+Table1[[Name]:[END]],M$1,FALSE)</f>
        <v>Physique</v>
      </c>
      <c r="N56" s="12" cm="1">
        <f t="array" ref="N56">VLOOKUP(Table3[[#This Row],[Name]],+Table1[[Name]:[END]],N$1,FALSE)</f>
        <v>4</v>
      </c>
      <c r="O56" s="12" cm="1">
        <f t="array" ref="O56">VLOOKUP(Table3[[#This Row],[Name]],+Table1[[Name]:[END]],O$1,FALSE)</f>
        <v>6</v>
      </c>
      <c r="P56" s="12" t="str" cm="1">
        <f t="array" ref="P56">VLOOKUP(Table3[[#This Row],[Name]],+Table1[[Name]:[END]],P$1,FALSE)</f>
        <v>Frappe l'ennemi d'un bec pointu ou d'une corne pour infliger des dégâts.</v>
      </c>
      <c r="Q56" s="12" t="str" cm="1">
        <f t="array" ref="Q56">VLOOKUP(Table3[[#This Row],[Name]],+Table1[[Name]:[END]],Q$1,FALSE)</f>
        <v>Rugissement</v>
      </c>
      <c r="R56" s="12" t="str" cm="1">
        <f t="array" ref="R56">VLOOKUP(Table3[[#This Row],[Name]],+Table1[[Name]:[END]],R$1,FALSE)</f>
        <v>Normal</v>
      </c>
      <c r="S56" s="12" t="str" cm="1">
        <f t="array" ref="S56">VLOOKUP(Table3[[#This Row],[Name]],+Table1[[Name]:[END]],S$1,FALSE)</f>
        <v>Statut</v>
      </c>
      <c r="T56" s="12" cm="1">
        <f t="array" ref="T56">VLOOKUP(Table3[[#This Row],[Name]],+Table1[[Name]:[END]],T$1,FALSE)</f>
        <v>0</v>
      </c>
      <c r="U56" s="12" cm="1">
        <f t="array" ref="U56">VLOOKUP(Table3[[#This Row],[Name]],+Table1[[Name]:[END]],U$1,FALSE)</f>
        <v>6</v>
      </c>
      <c r="V56" s="12" t="str" cm="1">
        <f t="array" ref="V56">VLOOKUP(Table3[[#This Row],[Name]],+Table1[[Name]:[END]],V$1,FALSE)</f>
        <v>Le lanceur pousse un cri tout mimi pour tromper la vigilance de l'ennemi et baisser son Attaque de 1 niveau.</v>
      </c>
      <c r="W56" s="12" t="str" cm="1">
        <f t="array" ref="W56">VLOOKUP(Table3[[#This Row],[Name]],+Table1[[Name]:[END]],W$1,FALSE)</f>
        <v>Doduo-RFVF.png</v>
      </c>
      <c r="X56" s="12" cm="1">
        <f t="array" ref="X56">VLOOKUP(Table3[[#This Row],[Name]],+Table1[[Name]:[END]],X$1,FALSE)</f>
        <v>1</v>
      </c>
      <c r="Y56" s="12" cm="1">
        <f t="array" ref="Y56">VLOOKUP(Table3[[#This Row],[Name]],+Table1[[Name]:[END]],Y$1,FALSE)</f>
        <v>1</v>
      </c>
      <c r="Z56" s="12" cm="1">
        <f t="array" ref="Z56">VLOOKUP(Table3[[#This Row],[Name]],+Table1[[Name]:[END]],Z$1,FALSE)</f>
        <v>1</v>
      </c>
      <c r="AA56" s="12" cm="1">
        <f t="array" ref="AA56">VLOOKUP(Table3[[#This Row],[Name]],+Table1[[Name]:[END]],AA$1,FALSE)</f>
        <v>1</v>
      </c>
      <c r="AB56" s="12" cm="1">
        <f t="array" ref="AB56">VLOOKUP(Table3[[#This Row],[Name]],+Table1[[Name]:[END]],AB$1,FALSE)</f>
        <v>2</v>
      </c>
      <c r="AC56" s="12" cm="1">
        <f t="array" ref="AC56">VLOOKUP(Table3[[#This Row],[Name]],+Table1[[Name]:[END]],AC$1,FALSE)</f>
        <v>1</v>
      </c>
      <c r="AD56" s="12" cm="1">
        <f t="array" ref="AD56">VLOOKUP(Table3[[#This Row],[Name]],+Table1[[Name]:[END]],AD$1,FALSE)</f>
        <v>1</v>
      </c>
      <c r="AE56" s="12" cm="1">
        <f t="array" ref="AE56">VLOOKUP(Table3[[#This Row],[Name]],+Table1[[Name]:[END]],AE$1,FALSE)</f>
        <v>2</v>
      </c>
      <c r="AF56" s="12" t="str" cm="1">
        <f t="array" ref="AF56">VLOOKUP(Table3[[#This Row],[Name]],+Table1[[Name]:[END]],AF$1,FALSE)</f>
        <v>1/2</v>
      </c>
      <c r="AG56" s="12" cm="1">
        <f t="array" ref="AG56">VLOOKUP(Table3[[#This Row],[Name]],+Table1[[Name]:[END]],AG$1,FALSE)</f>
        <v>1</v>
      </c>
      <c r="AH56" s="12" t="str" cm="1">
        <f t="array" ref="AH56">VLOOKUP(Table3[[#This Row],[Name]],+Table1[[Name]:[END]],AH$1,FALSE)</f>
        <v>1/2</v>
      </c>
      <c r="AI56" s="12" cm="1">
        <f t="array" ref="AI56">VLOOKUP(Table3[[#This Row],[Name]],+Table1[[Name]:[END]],AI$1,FALSE)</f>
        <v>1</v>
      </c>
      <c r="AJ56" s="12" cm="1">
        <f t="array" ref="AJ56">VLOOKUP(Table3[[#This Row],[Name]],+Table1[[Name]:[END]],AJ$1,FALSE)</f>
        <v>1</v>
      </c>
      <c r="AK56" s="12" cm="1">
        <f t="array" ref="AK56">VLOOKUP(Table3[[#This Row],[Name]],+Table1[[Name]:[END]],AK$1,FALSE)</f>
        <v>2</v>
      </c>
      <c r="AL56" s="12" cm="1">
        <f t="array" ref="AL56">VLOOKUP(Table3[[#This Row],[Name]],+Table1[[Name]:[END]],AL$1,FALSE)</f>
        <v>0</v>
      </c>
      <c r="AM56" s="12" cm="1">
        <f t="array" ref="AM56">VLOOKUP(Table3[[#This Row],[Name]],+Table1[[Name]:[END]],AM$1,FALSE)</f>
        <v>0</v>
      </c>
      <c r="AN56" s="12" cm="1">
        <f t="array" ref="AN56">VLOOKUP(Table3[[#This Row],[Name]],+Table1[[Name]:[END]],AN$1,FALSE)</f>
        <v>1</v>
      </c>
      <c r="AO56" s="12" cm="1">
        <f t="array" ref="AO56">VLOOKUP(Table3[[#This Row],[Name]],+Table1[[Name]:[END]],AO$1,FALSE)</f>
        <v>1</v>
      </c>
      <c r="AP56" s="12" t="str" cm="1">
        <f t="array" ref="AP56">VLOOKUP(Table3[[#This Row],[Name]],+Table1[[Name]:[END]],AP$1,FALSE)</f>
        <v>1-3</v>
      </c>
      <c r="AQ56" s="12" t="str" cm="1">
        <f t="array" ref="AQ56">VLOOKUP(Table3[[#This Row],[Name]],+Table1[[Name]:[END]],AQ$1,FALSE)</f>
        <v>4-6</v>
      </c>
      <c r="AR56" s="12" t="str" cm="1">
        <f t="array" ref="AR56">VLOOKUP(Table3[[#This Row],[Name]],+Table1[[Name]:[END]],AR$1,FALSE)</f>
        <v>Evolue avec 3 super bonbons en</v>
      </c>
      <c r="AS56" s="12" t="str" cm="1">
        <f t="array" ref="AS56">IF(VLOOKUP(Table3[[#This Row],[Name]],+Table1[[Name]:[END]],AS$1,FALSE)=0,"",VLOOKUP(Table3[[#This Row],[Name]],+Table1[[Name]:[END]],AS$1,FALSE))</f>
        <v>Dodrio</v>
      </c>
      <c r="AT56" s="12" t="str" cm="1">
        <f t="array" ref="AT56">VLOOKUP(Table3[[#This Row],[Name]],+Table1[[Name]:[END]],AT$1,FALSE)</f>
        <v>#084</v>
      </c>
      <c r="AU56" s="12" cm="1">
        <f t="array" ref="AU56">VLOOKUP(Table3[[#This Row],[Name]],+Table1[[Name]:[END]],AU$1,FALSE)</f>
        <v>84</v>
      </c>
      <c r="AV56" s="12" t="str" cm="1">
        <f t="array" ref="AV56">VLOOKUP(Table3[[#This Row],[Name]],+Table1[[Name]:[END]],AV$1,FALSE)</f>
        <v>Normal Vol</v>
      </c>
      <c r="AW56" s="12" cm="1">
        <f t="array" ref="AW56">VLOOKUP(Table3[[#This Row],[Name]],+Table1[[Name]:[END]],AW$1,FALSE)</f>
        <v>0</v>
      </c>
    </row>
    <row r="57" spans="1:49" x14ac:dyDescent="0.2">
      <c r="A57" s="18" t="s">
        <v>1250</v>
      </c>
      <c r="B57" s="12" t="str" cm="1">
        <f t="array" ref="B57">VLOOKUP(Table3[[#This Row],[Name]],+Table1[[Name]:[END]],B$1,FALSE)</f>
        <v>Normal</v>
      </c>
      <c r="C57" s="12" t="str" cm="1">
        <f t="array" ref="C57">VLOOKUP(Table3[[#This Row],[Name]],+Table1[[Name]:[END]],C$1,FALSE)</f>
        <v>Vol</v>
      </c>
      <c r="D57" s="12" cm="1">
        <f t="array" ref="D57">VLOOKUP(Table3[[#This Row],[Name]],+Table1[[Name]:[END]],D$1,FALSE)</f>
        <v>30</v>
      </c>
      <c r="E57" s="12" cm="1">
        <f t="array" ref="E57">VLOOKUP(Table3[[#This Row],[Name]],+Table1[[Name]:[END]],E$1,FALSE)</f>
        <v>27</v>
      </c>
      <c r="F57" s="12" cm="1">
        <f t="array" ref="F57">VLOOKUP(Table3[[#This Row],[Name]],+Table1[[Name]:[END]],F$1,FALSE)</f>
        <v>11</v>
      </c>
      <c r="G57" s="12" cm="1">
        <f t="array" ref="G57">VLOOKUP(Table3[[#This Row],[Name]],+Table1[[Name]:[END]],G$1,FALSE)</f>
        <v>7</v>
      </c>
      <c r="H57" s="12" cm="1">
        <f t="array" ref="H57">VLOOKUP(Table3[[#This Row],[Name]],+Table1[[Name]:[END]],H$1,FALSE)</f>
        <v>6</v>
      </c>
      <c r="I57" s="12" cm="1">
        <f t="array" ref="I57">VLOOKUP(Table3[[#This Row],[Name]],+Table1[[Name]:[END]],I$1,FALSE)</f>
        <v>6</v>
      </c>
      <c r="J57" s="12" cm="1">
        <f t="array" ref="J57">VLOOKUP(Table3[[#This Row],[Name]],+Table1[[Name]:[END]],J$1,FALSE)</f>
        <v>0</v>
      </c>
      <c r="K57" s="12" t="str" cm="1">
        <f t="array" ref="K57">VLOOKUP(Table3[[#This Row],[Name]],+Table1[[Name]:[END]],K$1,FALSE)</f>
        <v>Mimique</v>
      </c>
      <c r="L57" s="12" t="str" cm="1">
        <f t="array" ref="L57">VLOOKUP(Table3[[#This Row],[Name]],+Table1[[Name]:[END]],L$1,FALSE)</f>
        <v>Vol</v>
      </c>
      <c r="M57" s="12" t="str" cm="1">
        <f t="array" ref="M57">VLOOKUP(Table3[[#This Row],[Name]],+Table1[[Name]:[END]],M$1,FALSE)</f>
        <v>Statut</v>
      </c>
      <c r="N57" s="12" cm="1">
        <f t="array" ref="N57">VLOOKUP(Table3[[#This Row],[Name]],+Table1[[Name]:[END]],N$1,FALSE)</f>
        <v>0</v>
      </c>
      <c r="O57" s="12" cm="1">
        <f t="array" ref="O57">VLOOKUP(Table3[[#This Row],[Name]],+Table1[[Name]:[END]],O$1,FALSE)</f>
        <v>0</v>
      </c>
      <c r="P57" s="12" t="str" cm="1">
        <f t="array" ref="P57">VLOOKUP(Table3[[#This Row],[Name]],+Table1[[Name]:[END]],P$1,FALSE)</f>
        <v>Le lanceur riposte à l'attaque de l'ennemi avec la même attaque. Ne fonctionne que si le pokemon est touche.</v>
      </c>
      <c r="Q57" s="12" t="str" cm="1">
        <f t="array" ref="Q57">VLOOKUP(Table3[[#This Row],[Name]],+Table1[[Name]:[END]],Q$1,FALSE)</f>
        <v>Ultrason</v>
      </c>
      <c r="R57" s="12" t="str" cm="1">
        <f t="array" ref="R57">VLOOKUP(Table3[[#This Row],[Name]],+Table1[[Name]:[END]],R$1,FALSE)</f>
        <v>Normal</v>
      </c>
      <c r="S57" s="12" t="str" cm="1">
        <f t="array" ref="S57">VLOOKUP(Table3[[#This Row],[Name]],+Table1[[Name]:[END]],S$1,FALSE)</f>
        <v>Statut</v>
      </c>
      <c r="T57" s="12" cm="1">
        <f t="array" ref="T57">VLOOKUP(Table3[[#This Row],[Name]],+Table1[[Name]:[END]],T$1,FALSE)</f>
        <v>0</v>
      </c>
      <c r="U57" s="12" cm="1">
        <f t="array" ref="U57">VLOOKUP(Table3[[#This Row],[Name]],+Table1[[Name]:[END]],U$1,FALSE)</f>
        <v>3</v>
      </c>
      <c r="V57" s="12" t="str" cm="1">
        <f t="array" ref="V57">VLOOKUP(Table3[[#This Row],[Name]],+Table1[[Name]:[END]],V$1,FALSE)</f>
        <v>Le lanceur produit d'étranges ondes sonores qui le rends confus pendant 3 tours. La confusion est active avec une Precision de 2 et pokemon s'attaque lui-meme.</v>
      </c>
      <c r="W57" s="12" t="str" cm="1">
        <f t="array" ref="W57">VLOOKUP(Table3[[#This Row],[Name]],+Table1[[Name]:[END]],W$1,FALSE)</f>
        <v>Dodrio-RFVF.png</v>
      </c>
      <c r="X57" s="12" cm="1">
        <f t="array" ref="X57">VLOOKUP(Table3[[#This Row],[Name]],+Table1[[Name]:[END]],X$1,FALSE)</f>
        <v>1</v>
      </c>
      <c r="Y57" s="12" cm="1">
        <f t="array" ref="Y57">VLOOKUP(Table3[[#This Row],[Name]],+Table1[[Name]:[END]],Y$1,FALSE)</f>
        <v>1</v>
      </c>
      <c r="Z57" s="12" cm="1">
        <f t="array" ref="Z57">VLOOKUP(Table3[[#This Row],[Name]],+Table1[[Name]:[END]],Z$1,FALSE)</f>
        <v>1</v>
      </c>
      <c r="AA57" s="12" cm="1">
        <f t="array" ref="AA57">VLOOKUP(Table3[[#This Row],[Name]],+Table1[[Name]:[END]],AA$1,FALSE)</f>
        <v>1</v>
      </c>
      <c r="AB57" s="12" cm="1">
        <f t="array" ref="AB57">VLOOKUP(Table3[[#This Row],[Name]],+Table1[[Name]:[END]],AB$1,FALSE)</f>
        <v>2</v>
      </c>
      <c r="AC57" s="12" cm="1">
        <f t="array" ref="AC57">VLOOKUP(Table3[[#This Row],[Name]],+Table1[[Name]:[END]],AC$1,FALSE)</f>
        <v>1</v>
      </c>
      <c r="AD57" s="12" cm="1">
        <f t="array" ref="AD57">VLOOKUP(Table3[[#This Row],[Name]],+Table1[[Name]:[END]],AD$1,FALSE)</f>
        <v>1</v>
      </c>
      <c r="AE57" s="12" cm="1">
        <f t="array" ref="AE57">VLOOKUP(Table3[[#This Row],[Name]],+Table1[[Name]:[END]],AE$1,FALSE)</f>
        <v>2</v>
      </c>
      <c r="AF57" s="12" t="str" cm="1">
        <f t="array" ref="AF57">VLOOKUP(Table3[[#This Row],[Name]],+Table1[[Name]:[END]],AF$1,FALSE)</f>
        <v>1/2</v>
      </c>
      <c r="AG57" s="12" cm="1">
        <f t="array" ref="AG57">VLOOKUP(Table3[[#This Row],[Name]],+Table1[[Name]:[END]],AG$1,FALSE)</f>
        <v>1</v>
      </c>
      <c r="AH57" s="12" t="str" cm="1">
        <f t="array" ref="AH57">VLOOKUP(Table3[[#This Row],[Name]],+Table1[[Name]:[END]],AH$1,FALSE)</f>
        <v>1/2</v>
      </c>
      <c r="AI57" s="12" cm="1">
        <f t="array" ref="AI57">VLOOKUP(Table3[[#This Row],[Name]],+Table1[[Name]:[END]],AI$1,FALSE)</f>
        <v>1</v>
      </c>
      <c r="AJ57" s="12" cm="1">
        <f t="array" ref="AJ57">VLOOKUP(Table3[[#This Row],[Name]],+Table1[[Name]:[END]],AJ$1,FALSE)</f>
        <v>1</v>
      </c>
      <c r="AK57" s="12" cm="1">
        <f t="array" ref="AK57">VLOOKUP(Table3[[#This Row],[Name]],+Table1[[Name]:[END]],AK$1,FALSE)</f>
        <v>2</v>
      </c>
      <c r="AL57" s="12" cm="1">
        <f t="array" ref="AL57">VLOOKUP(Table3[[#This Row],[Name]],+Table1[[Name]:[END]],AL$1,FALSE)</f>
        <v>0</v>
      </c>
      <c r="AM57" s="12" cm="1">
        <f t="array" ref="AM57">VLOOKUP(Table3[[#This Row],[Name]],+Table1[[Name]:[END]],AM$1,FALSE)</f>
        <v>0</v>
      </c>
      <c r="AN57" s="12" cm="1">
        <f t="array" ref="AN57">VLOOKUP(Table3[[#This Row],[Name]],+Table1[[Name]:[END]],AN$1,FALSE)</f>
        <v>1</v>
      </c>
      <c r="AO57" s="12" cm="1">
        <f t="array" ref="AO57">VLOOKUP(Table3[[#This Row],[Name]],+Table1[[Name]:[END]],AO$1,FALSE)</f>
        <v>1</v>
      </c>
      <c r="AP57" s="12" t="str" cm="1">
        <f t="array" ref="AP57">VLOOKUP(Table3[[#This Row],[Name]],+Table1[[Name]:[END]],AP$1,FALSE)</f>
        <v>1-3</v>
      </c>
      <c r="AQ57" s="12" t="str" cm="1">
        <f t="array" ref="AQ57">VLOOKUP(Table3[[#This Row],[Name]],+Table1[[Name]:[END]],AQ$1,FALSE)</f>
        <v>4-6</v>
      </c>
      <c r="AR57" s="12" t="str" cm="1">
        <f t="array" ref="AR57">VLOOKUP(Table3[[#This Row],[Name]],+Table1[[Name]:[END]],AR$1,FALSE)</f>
        <v/>
      </c>
      <c r="AS57" s="12" t="str" cm="1">
        <f t="array" ref="AS57">IF(VLOOKUP(Table3[[#This Row],[Name]],+Table1[[Name]:[END]],AS$1,FALSE)=0,"",VLOOKUP(Table3[[#This Row],[Name]],+Table1[[Name]:[END]],AS$1,FALSE))</f>
        <v/>
      </c>
      <c r="AT57" s="12" t="str" cm="1">
        <f t="array" ref="AT57">VLOOKUP(Table3[[#This Row],[Name]],+Table1[[Name]:[END]],AT$1,FALSE)</f>
        <v>#085</v>
      </c>
      <c r="AU57" s="12" cm="1">
        <f t="array" ref="AU57">VLOOKUP(Table3[[#This Row],[Name]],+Table1[[Name]:[END]],AU$1,FALSE)</f>
        <v>85</v>
      </c>
      <c r="AV57" s="12" t="str" cm="1">
        <f t="array" ref="AV57">VLOOKUP(Table3[[#This Row],[Name]],+Table1[[Name]:[END]],AV$1,FALSE)</f>
        <v>Normal Vol</v>
      </c>
      <c r="AW57" s="12" cm="1">
        <f t="array" ref="AW57">VLOOKUP(Table3[[#This Row],[Name]],+Table1[[Name]:[END]],AW$1,FALSE)</f>
        <v>1</v>
      </c>
    </row>
    <row r="58" spans="1:49" x14ac:dyDescent="0.2">
      <c r="A58" s="18" t="s">
        <v>1252</v>
      </c>
      <c r="B58" s="12" t="str" cm="1">
        <f t="array" ref="B58">VLOOKUP(Table3[[#This Row],[Name]],+Table1[[Name]:[END]],B$1,FALSE)</f>
        <v>Eau</v>
      </c>
      <c r="C58" s="12" t="str" cm="1">
        <f t="array" ref="C58">VLOOKUP(Table3[[#This Row],[Name]],+Table1[[Name]:[END]],C$1,FALSE)</f>
        <v>Eau</v>
      </c>
      <c r="D58" s="12" cm="1">
        <f t="array" ref="D58">VLOOKUP(Table3[[#This Row],[Name]],+Table1[[Name]:[END]],D$1,FALSE)</f>
        <v>32</v>
      </c>
      <c r="E58" s="12" cm="1">
        <f t="array" ref="E58">VLOOKUP(Table3[[#This Row],[Name]],+Table1[[Name]:[END]],E$1,FALSE)</f>
        <v>11</v>
      </c>
      <c r="F58" s="12" cm="1">
        <f t="array" ref="F58">VLOOKUP(Table3[[#This Row],[Name]],+Table1[[Name]:[END]],F$1,FALSE)</f>
        <v>4</v>
      </c>
      <c r="G58" s="12" cm="1">
        <f t="array" ref="G58">VLOOKUP(Table3[[#This Row],[Name]],+Table1[[Name]:[END]],G$1,FALSE)</f>
        <v>5</v>
      </c>
      <c r="H58" s="12" cm="1">
        <f t="array" ref="H58">VLOOKUP(Table3[[#This Row],[Name]],+Table1[[Name]:[END]],H$1,FALSE)</f>
        <v>4</v>
      </c>
      <c r="I58" s="12" cm="1">
        <f t="array" ref="I58">VLOOKUP(Table3[[#This Row],[Name]],+Table1[[Name]:[END]],I$1,FALSE)</f>
        <v>7</v>
      </c>
      <c r="J58" s="12" cm="1">
        <f t="array" ref="J58">VLOOKUP(Table3[[#This Row],[Name]],+Table1[[Name]:[END]],J$1,FALSE)</f>
        <v>3</v>
      </c>
      <c r="K58" s="12" t="str" cm="1">
        <f t="array" ref="K58">VLOOKUP(Table3[[#This Row],[Name]],+Table1[[Name]:[END]],K$1,FALSE)</f>
        <v>Coup d'Boule</v>
      </c>
      <c r="L58" s="12" t="str" cm="1">
        <f t="array" ref="L58">VLOOKUP(Table3[[#This Row],[Name]],+Table1[[Name]:[END]],L$1,FALSE)</f>
        <v>Normal</v>
      </c>
      <c r="M58" s="12" t="str" cm="1">
        <f t="array" ref="M58">VLOOKUP(Table3[[#This Row],[Name]],+Table1[[Name]:[END]],M$1,FALSE)</f>
        <v>Physique</v>
      </c>
      <c r="N58" s="12" cm="1">
        <f t="array" ref="N58">VLOOKUP(Table3[[#This Row],[Name]],+Table1[[Name]:[END]],N$1,FALSE)</f>
        <v>7</v>
      </c>
      <c r="O58" s="12" cm="1">
        <f t="array" ref="O58">VLOOKUP(Table3[[#This Row],[Name]],+Table1[[Name]:[END]],O$1,FALSE)</f>
        <v>6</v>
      </c>
      <c r="P58" s="12" t="str" cm="1">
        <f t="array" ref="P58">VLOOKUP(Table3[[#This Row],[Name]],+Table1[[Name]:[END]],P$1,FALSE)</f>
        <v>Le lanceur donne un coup de tête. Apeure avec une precision de 2 empechant l'adversaire d'attaquer ce tour.</v>
      </c>
      <c r="Q58" s="12" t="str" cm="1">
        <f t="array" ref="Q58">VLOOKUP(Table3[[#This Row],[Name]],+Table1[[Name]:[END]],Q$1,FALSE)</f>
        <v>Rugissement</v>
      </c>
      <c r="R58" s="12" t="str" cm="1">
        <f t="array" ref="R58">VLOOKUP(Table3[[#This Row],[Name]],+Table1[[Name]:[END]],R$1,FALSE)</f>
        <v>Normal</v>
      </c>
      <c r="S58" s="12" t="str" cm="1">
        <f t="array" ref="S58">VLOOKUP(Table3[[#This Row],[Name]],+Table1[[Name]:[END]],S$1,FALSE)</f>
        <v>Statut</v>
      </c>
      <c r="T58" s="12" cm="1">
        <f t="array" ref="T58">VLOOKUP(Table3[[#This Row],[Name]],+Table1[[Name]:[END]],T$1,FALSE)</f>
        <v>0</v>
      </c>
      <c r="U58" s="12" cm="1">
        <f t="array" ref="U58">VLOOKUP(Table3[[#This Row],[Name]],+Table1[[Name]:[END]],U$1,FALSE)</f>
        <v>6</v>
      </c>
      <c r="V58" s="12" t="str" cm="1">
        <f t="array" ref="V58">VLOOKUP(Table3[[#This Row],[Name]],+Table1[[Name]:[END]],V$1,FALSE)</f>
        <v>Le lanceur pousse un cri tout mimi pour tromper la vigilance de l'ennemi et baisser son Attaque de 1 niveau.</v>
      </c>
      <c r="W58" s="12" t="str" cm="1">
        <f t="array" ref="W58">VLOOKUP(Table3[[#This Row],[Name]],+Table1[[Name]:[END]],W$1,FALSE)</f>
        <v>Otaria-RFVF.png</v>
      </c>
      <c r="X58" s="12" t="str" cm="1">
        <f t="array" ref="X58">VLOOKUP(Table3[[#This Row],[Name]],+Table1[[Name]:[END]],X$1,FALSE)</f>
        <v>1/2</v>
      </c>
      <c r="Y58" s="12" cm="1">
        <f t="array" ref="Y58">VLOOKUP(Table3[[#This Row],[Name]],+Table1[[Name]:[END]],Y$1,FALSE)</f>
        <v>1</v>
      </c>
      <c r="Z58" s="12" cm="1">
        <f t="array" ref="Z58">VLOOKUP(Table3[[#This Row],[Name]],+Table1[[Name]:[END]],Z$1,FALSE)</f>
        <v>1</v>
      </c>
      <c r="AA58" s="12" t="str" cm="1">
        <f t="array" ref="AA58">VLOOKUP(Table3[[#This Row],[Name]],+Table1[[Name]:[END]],AA$1,FALSE)</f>
        <v>1/2</v>
      </c>
      <c r="AB58" s="12" cm="1">
        <f t="array" ref="AB58">VLOOKUP(Table3[[#This Row],[Name]],+Table1[[Name]:[END]],AB$1,FALSE)</f>
        <v>2</v>
      </c>
      <c r="AC58" s="12" cm="1">
        <f t="array" ref="AC58">VLOOKUP(Table3[[#This Row],[Name]],+Table1[[Name]:[END]],AC$1,FALSE)</f>
        <v>1</v>
      </c>
      <c r="AD58" s="12" t="str" cm="1">
        <f t="array" ref="AD58">VLOOKUP(Table3[[#This Row],[Name]],+Table1[[Name]:[END]],AD$1,FALSE)</f>
        <v>1/2</v>
      </c>
      <c r="AE58" s="12" t="str" cm="1">
        <f t="array" ref="AE58">VLOOKUP(Table3[[#This Row],[Name]],+Table1[[Name]:[END]],AE$1,FALSE)</f>
        <v>1/2</v>
      </c>
      <c r="AF58" s="12" cm="1">
        <f t="array" ref="AF58">VLOOKUP(Table3[[#This Row],[Name]],+Table1[[Name]:[END]],AF$1,FALSE)</f>
        <v>1</v>
      </c>
      <c r="AG58" s="12" cm="1">
        <f t="array" ref="AG58">VLOOKUP(Table3[[#This Row],[Name]],+Table1[[Name]:[END]],AG$1,FALSE)</f>
        <v>1</v>
      </c>
      <c r="AH58" s="12" cm="1">
        <f t="array" ref="AH58">VLOOKUP(Table3[[#This Row],[Name]],+Table1[[Name]:[END]],AH$1,FALSE)</f>
        <v>2</v>
      </c>
      <c r="AI58" s="12" cm="1">
        <f t="array" ref="AI58">VLOOKUP(Table3[[#This Row],[Name]],+Table1[[Name]:[END]],AI$1,FALSE)</f>
        <v>1</v>
      </c>
      <c r="AJ58" s="12" cm="1">
        <f t="array" ref="AJ58">VLOOKUP(Table3[[#This Row],[Name]],+Table1[[Name]:[END]],AJ$1,FALSE)</f>
        <v>1</v>
      </c>
      <c r="AK58" s="12" cm="1">
        <f t="array" ref="AK58">VLOOKUP(Table3[[#This Row],[Name]],+Table1[[Name]:[END]],AK$1,FALSE)</f>
        <v>1</v>
      </c>
      <c r="AL58" s="12" cm="1">
        <f t="array" ref="AL58">VLOOKUP(Table3[[#This Row],[Name]],+Table1[[Name]:[END]],AL$1,FALSE)</f>
        <v>1</v>
      </c>
      <c r="AM58" s="12" cm="1">
        <f t="array" ref="AM58">VLOOKUP(Table3[[#This Row],[Name]],+Table1[[Name]:[END]],AM$1,FALSE)</f>
        <v>1</v>
      </c>
      <c r="AN58" s="12" cm="1">
        <f t="array" ref="AN58">VLOOKUP(Table3[[#This Row],[Name]],+Table1[[Name]:[END]],AN$1,FALSE)</f>
        <v>1</v>
      </c>
      <c r="AO58" s="12" cm="1">
        <f t="array" ref="AO58">VLOOKUP(Table3[[#This Row],[Name]],+Table1[[Name]:[END]],AO$1,FALSE)</f>
        <v>1</v>
      </c>
      <c r="AP58" s="12" t="str" cm="1">
        <f t="array" ref="AP58">VLOOKUP(Table3[[#This Row],[Name]],+Table1[[Name]:[END]],AP$1,FALSE)</f>
        <v>1-3</v>
      </c>
      <c r="AQ58" s="12" t="str" cm="1">
        <f t="array" ref="AQ58">VLOOKUP(Table3[[#This Row],[Name]],+Table1[[Name]:[END]],AQ$1,FALSE)</f>
        <v>4-6</v>
      </c>
      <c r="AR58" s="12" t="str" cm="1">
        <f t="array" ref="AR58">VLOOKUP(Table3[[#This Row],[Name]],+Table1[[Name]:[END]],AR$1,FALSE)</f>
        <v>Evolue avec 3 super bonbons en</v>
      </c>
      <c r="AS58" s="12" t="str" cm="1">
        <f t="array" ref="AS58">IF(VLOOKUP(Table3[[#This Row],[Name]],+Table1[[Name]:[END]],AS$1,FALSE)=0,"",VLOOKUP(Table3[[#This Row],[Name]],+Table1[[Name]:[END]],AS$1,FALSE))</f>
        <v>Lamantine</v>
      </c>
      <c r="AT58" s="12" t="str" cm="1">
        <f t="array" ref="AT58">VLOOKUP(Table3[[#This Row],[Name]],+Table1[[Name]:[END]],AT$1,FALSE)</f>
        <v>#086</v>
      </c>
      <c r="AU58" s="12" cm="1">
        <f t="array" ref="AU58">VLOOKUP(Table3[[#This Row],[Name]],+Table1[[Name]:[END]],AU$1,FALSE)</f>
        <v>86</v>
      </c>
      <c r="AV58" s="12" t="str" cm="1">
        <f t="array" ref="AV58">VLOOKUP(Table3[[#This Row],[Name]],+Table1[[Name]:[END]],AV$1,FALSE)</f>
        <v>Eau Eau</v>
      </c>
      <c r="AW58" s="12" cm="1">
        <f t="array" ref="AW58">VLOOKUP(Table3[[#This Row],[Name]],+Table1[[Name]:[END]],AW$1,FALSE)</f>
        <v>0</v>
      </c>
    </row>
    <row r="59" spans="1:49" x14ac:dyDescent="0.2">
      <c r="A59" s="18" t="s">
        <v>1256</v>
      </c>
      <c r="B59" s="12" t="str" cm="1">
        <f t="array" ref="B59">VLOOKUP(Table3[[#This Row],[Name]],+Table1[[Name]:[END]],B$1,FALSE)</f>
        <v>Poison</v>
      </c>
      <c r="C59" s="12" t="str" cm="1">
        <f t="array" ref="C59">VLOOKUP(Table3[[#This Row],[Name]],+Table1[[Name]:[END]],C$1,FALSE)</f>
        <v>Poison</v>
      </c>
      <c r="D59" s="12" cm="1">
        <f t="array" ref="D59">VLOOKUP(Table3[[#This Row],[Name]],+Table1[[Name]:[END]],D$1,FALSE)</f>
        <v>40</v>
      </c>
      <c r="E59" s="12" cm="1">
        <f t="array" ref="E59">VLOOKUP(Table3[[#This Row],[Name]],+Table1[[Name]:[END]],E$1,FALSE)</f>
        <v>6</v>
      </c>
      <c r="F59" s="12" cm="1">
        <f t="array" ref="F59">VLOOKUP(Table3[[#This Row],[Name]],+Table1[[Name]:[END]],F$1,FALSE)</f>
        <v>8</v>
      </c>
      <c r="G59" s="12" cm="1">
        <f t="array" ref="G59">VLOOKUP(Table3[[#This Row],[Name]],+Table1[[Name]:[END]],G$1,FALSE)</f>
        <v>5</v>
      </c>
      <c r="H59" s="12" cm="1">
        <f t="array" ref="H59">VLOOKUP(Table3[[#This Row],[Name]],+Table1[[Name]:[END]],H$1,FALSE)</f>
        <v>4</v>
      </c>
      <c r="I59" s="12" cm="1">
        <f t="array" ref="I59">VLOOKUP(Table3[[#This Row],[Name]],+Table1[[Name]:[END]],I$1,FALSE)</f>
        <v>5</v>
      </c>
      <c r="J59" s="12" cm="1">
        <f t="array" ref="J59">VLOOKUP(Table3[[#This Row],[Name]],+Table1[[Name]:[END]],J$1,FALSE)</f>
        <v>3</v>
      </c>
      <c r="K59" s="12" t="str" cm="1">
        <f t="array" ref="K59">VLOOKUP(Table3[[#This Row],[Name]],+Table1[[Name]:[END]],K$1,FALSE)</f>
        <v>Ecras'Face</v>
      </c>
      <c r="L59" s="12" t="str" cm="1">
        <f t="array" ref="L59">VLOOKUP(Table3[[#This Row],[Name]],+Table1[[Name]:[END]],L$1,FALSE)</f>
        <v>Normal</v>
      </c>
      <c r="M59" s="12" t="str" cm="1">
        <f t="array" ref="M59">VLOOKUP(Table3[[#This Row],[Name]],+Table1[[Name]:[END]],M$1,FALSE)</f>
        <v>Physique</v>
      </c>
      <c r="N59" s="12" cm="1">
        <f t="array" ref="N59">VLOOKUP(Table3[[#This Row],[Name]],+Table1[[Name]:[END]],N$1,FALSE)</f>
        <v>4</v>
      </c>
      <c r="O59" s="12" cm="1">
        <f t="array" ref="O59">VLOOKUP(Table3[[#This Row],[Name]],+Table1[[Name]:[END]],O$1,FALSE)</f>
        <v>6</v>
      </c>
      <c r="P59" s="12" t="str" cm="1">
        <f t="array" ref="P59">VLOOKUP(Table3[[#This Row],[Name]],+Table1[[Name]:[END]],P$1,FALSE)</f>
        <v>Écrase l'ennemi avec les pattes avant ou la queue, par exemple.</v>
      </c>
      <c r="Q59" s="12" t="str" cm="1">
        <f t="array" ref="Q59">VLOOKUP(Table3[[#This Row],[Name]],+Table1[[Name]:[END]],Q$1,FALSE)</f>
        <v>Gaz Toxik</v>
      </c>
      <c r="R59" s="12" t="str" cm="1">
        <f t="array" ref="R59">VLOOKUP(Table3[[#This Row],[Name]],+Table1[[Name]:[END]],R$1,FALSE)</f>
        <v>Poison</v>
      </c>
      <c r="S59" s="12" t="str" cm="1">
        <f t="array" ref="S59">VLOOKUP(Table3[[#This Row],[Name]],+Table1[[Name]:[END]],S$1,FALSE)</f>
        <v>Statut</v>
      </c>
      <c r="T59" s="12" cm="1">
        <f t="array" ref="T59">VLOOKUP(Table3[[#This Row],[Name]],+Table1[[Name]:[END]],T$1,FALSE)</f>
        <v>0</v>
      </c>
      <c r="U59" s="12" cm="1">
        <f t="array" ref="U59">VLOOKUP(Table3[[#This Row],[Name]],+Table1[[Name]:[END]],U$1,FALSE)</f>
        <v>5</v>
      </c>
      <c r="V59" s="12" t="str" cm="1">
        <f t="array" ref="V59">VLOOKUP(Table3[[#This Row],[Name]],+Table1[[Name]:[END]],V$1,FALSE)</f>
        <v>Un nuage de gaz toxique est projeté au visage de l’ennemi pour l’empoisonner et lui fait perdre 6 des PV chaque tour.</v>
      </c>
      <c r="W59" s="12" t="str" cm="1">
        <f t="array" ref="W59">VLOOKUP(Table3[[#This Row],[Name]],+Table1[[Name]:[END]],W$1,FALSE)</f>
        <v>Tadmorv-RFVF.png</v>
      </c>
      <c r="X59" s="12" cm="1">
        <f t="array" ref="X59">VLOOKUP(Table3[[#This Row],[Name]],+Table1[[Name]:[END]],X$1,FALSE)</f>
        <v>1</v>
      </c>
      <c r="Y59" s="12" t="str" cm="1">
        <f t="array" ref="Y59">VLOOKUP(Table3[[#This Row],[Name]],+Table1[[Name]:[END]],Y$1,FALSE)</f>
        <v>1/2</v>
      </c>
      <c r="Z59" s="12" cm="1">
        <f t="array" ref="Z59">VLOOKUP(Table3[[#This Row],[Name]],+Table1[[Name]:[END]],Z$1,FALSE)</f>
        <v>1</v>
      </c>
      <c r="AA59" s="12" cm="1">
        <f t="array" ref="AA59">VLOOKUP(Table3[[#This Row],[Name]],+Table1[[Name]:[END]],AA$1,FALSE)</f>
        <v>1</v>
      </c>
      <c r="AB59" s="12" cm="1">
        <f t="array" ref="AB59">VLOOKUP(Table3[[#This Row],[Name]],+Table1[[Name]:[END]],AB$1,FALSE)</f>
        <v>1</v>
      </c>
      <c r="AC59" s="12" t="str" cm="1">
        <f t="array" ref="AC59">VLOOKUP(Table3[[#This Row],[Name]],+Table1[[Name]:[END]],AC$1,FALSE)</f>
        <v>1/2</v>
      </c>
      <c r="AD59" s="12" cm="1">
        <f t="array" ref="AD59">VLOOKUP(Table3[[#This Row],[Name]],+Table1[[Name]:[END]],AD$1,FALSE)</f>
        <v>1</v>
      </c>
      <c r="AE59" s="12" cm="1">
        <f t="array" ref="AE59">VLOOKUP(Table3[[#This Row],[Name]],+Table1[[Name]:[END]],AE$1,FALSE)</f>
        <v>1</v>
      </c>
      <c r="AF59" s="12" t="str" cm="1">
        <f t="array" ref="AF59">VLOOKUP(Table3[[#This Row],[Name]],+Table1[[Name]:[END]],AF$1,FALSE)</f>
        <v>1/2</v>
      </c>
      <c r="AG59" s="12" cm="1">
        <f t="array" ref="AG59">VLOOKUP(Table3[[#This Row],[Name]],+Table1[[Name]:[END]],AG$1,FALSE)</f>
        <v>1</v>
      </c>
      <c r="AH59" s="12" t="str" cm="1">
        <f t="array" ref="AH59">VLOOKUP(Table3[[#This Row],[Name]],+Table1[[Name]:[END]],AH$1,FALSE)</f>
        <v>1/2</v>
      </c>
      <c r="AI59" s="12" t="str" cm="1">
        <f t="array" ref="AI59">VLOOKUP(Table3[[#This Row],[Name]],+Table1[[Name]:[END]],AI$1,FALSE)</f>
        <v>1/2</v>
      </c>
      <c r="AJ59" s="12" cm="1">
        <f t="array" ref="AJ59">VLOOKUP(Table3[[#This Row],[Name]],+Table1[[Name]:[END]],AJ$1,FALSE)</f>
        <v>2</v>
      </c>
      <c r="AK59" s="12" cm="1">
        <f t="array" ref="AK59">VLOOKUP(Table3[[#This Row],[Name]],+Table1[[Name]:[END]],AK$1,FALSE)</f>
        <v>1</v>
      </c>
      <c r="AL59" s="12" cm="1">
        <f t="array" ref="AL59">VLOOKUP(Table3[[#This Row],[Name]],+Table1[[Name]:[END]],AL$1,FALSE)</f>
        <v>2</v>
      </c>
      <c r="AM59" s="12" cm="1">
        <f t="array" ref="AM59">VLOOKUP(Table3[[#This Row],[Name]],+Table1[[Name]:[END]],AM$1,FALSE)</f>
        <v>1</v>
      </c>
      <c r="AN59" s="12" cm="1">
        <f t="array" ref="AN59">VLOOKUP(Table3[[#This Row],[Name]],+Table1[[Name]:[END]],AN$1,FALSE)</f>
        <v>1</v>
      </c>
      <c r="AO59" s="12" cm="1">
        <f t="array" ref="AO59">VLOOKUP(Table3[[#This Row],[Name]],+Table1[[Name]:[END]],AO$1,FALSE)</f>
        <v>1</v>
      </c>
      <c r="AP59" s="12" t="str" cm="1">
        <f t="array" ref="AP59">VLOOKUP(Table3[[#This Row],[Name]],+Table1[[Name]:[END]],AP$1,FALSE)</f>
        <v>1-3</v>
      </c>
      <c r="AQ59" s="12" t="str" cm="1">
        <f t="array" ref="AQ59">VLOOKUP(Table3[[#This Row],[Name]],+Table1[[Name]:[END]],AQ$1,FALSE)</f>
        <v>4-6</v>
      </c>
      <c r="AR59" s="12" t="str" cm="1">
        <f t="array" ref="AR59">VLOOKUP(Table3[[#This Row],[Name]],+Table1[[Name]:[END]],AR$1,FALSE)</f>
        <v>Evolue avec 4 super bonbons en</v>
      </c>
      <c r="AS59" s="12" t="str" cm="1">
        <f t="array" ref="AS59">IF(VLOOKUP(Table3[[#This Row],[Name]],+Table1[[Name]:[END]],AS$1,FALSE)=0,"",VLOOKUP(Table3[[#This Row],[Name]],+Table1[[Name]:[END]],AS$1,FALSE))</f>
        <v>Grotadmorv</v>
      </c>
      <c r="AT59" s="12" t="str" cm="1">
        <f t="array" ref="AT59">VLOOKUP(Table3[[#This Row],[Name]],+Table1[[Name]:[END]],AT$1,FALSE)</f>
        <v>#088</v>
      </c>
      <c r="AU59" s="12" cm="1">
        <f t="array" ref="AU59">VLOOKUP(Table3[[#This Row],[Name]],+Table1[[Name]:[END]],AU$1,FALSE)</f>
        <v>88</v>
      </c>
      <c r="AV59" s="12" t="str" cm="1">
        <f t="array" ref="AV59">VLOOKUP(Table3[[#This Row],[Name]],+Table1[[Name]:[END]],AV$1,FALSE)</f>
        <v>Poison Poison</v>
      </c>
      <c r="AW59" s="12" cm="1">
        <f t="array" ref="AW59">VLOOKUP(Table3[[#This Row],[Name]],+Table1[[Name]:[END]],AW$1,FALSE)</f>
        <v>0</v>
      </c>
    </row>
    <row r="60" spans="1:49" x14ac:dyDescent="0.2">
      <c r="A60" s="18" t="s">
        <v>205</v>
      </c>
      <c r="B60" s="12" t="str" cm="1">
        <f t="array" ref="B60">VLOOKUP(Table3[[#This Row],[Name]],+Table1[[Name]:[END]],B$1,FALSE)</f>
        <v>Roche</v>
      </c>
      <c r="C60" s="12" t="str" cm="1">
        <f t="array" ref="C60">VLOOKUP(Table3[[#This Row],[Name]],+Table1[[Name]:[END]],C$1,FALSE)</f>
        <v>Sol</v>
      </c>
      <c r="D60" s="12" cm="1">
        <f t="array" ref="D60">VLOOKUP(Table3[[#This Row],[Name]],+Table1[[Name]:[END]],D$1,FALSE)</f>
        <v>17</v>
      </c>
      <c r="E60" s="12" cm="1">
        <f t="array" ref="E60">VLOOKUP(Table3[[#This Row],[Name]],+Table1[[Name]:[END]],E$1,FALSE)</f>
        <v>17</v>
      </c>
      <c r="F60" s="12" cm="1">
        <f t="array" ref="F60">VLOOKUP(Table3[[#This Row],[Name]],+Table1[[Name]:[END]],F$1,FALSE)</f>
        <v>4</v>
      </c>
      <c r="G60" s="12" cm="1">
        <f t="array" ref="G60">VLOOKUP(Table3[[#This Row],[Name]],+Table1[[Name]:[END]],G$1,FALSE)</f>
        <v>16</v>
      </c>
      <c r="H60" s="12" cm="1">
        <f t="array" ref="H60">VLOOKUP(Table3[[#This Row],[Name]],+Table1[[Name]:[END]],H$1,FALSE)</f>
        <v>3</v>
      </c>
      <c r="I60" s="12" cm="1">
        <f t="array" ref="I60">VLOOKUP(Table3[[#This Row],[Name]],+Table1[[Name]:[END]],I$1,FALSE)</f>
        <v>4</v>
      </c>
      <c r="J60" s="12" cm="1">
        <f t="array" ref="J60">VLOOKUP(Table3[[#This Row],[Name]],+Table1[[Name]:[END]],J$1,FALSE)</f>
        <v>0</v>
      </c>
      <c r="K60" s="12" t="str" cm="1">
        <f t="array" ref="K60">VLOOKUP(Table3[[#This Row],[Name]],+Table1[[Name]:[END]],K$1,FALSE)</f>
        <v>Etreinte</v>
      </c>
      <c r="L60" s="12" t="str" cm="1">
        <f t="array" ref="L60">VLOOKUP(Table3[[#This Row],[Name]],+Table1[[Name]:[END]],L$1,FALSE)</f>
        <v>Normal</v>
      </c>
      <c r="M60" s="12" t="str" cm="1">
        <f t="array" ref="M60">VLOOKUP(Table3[[#This Row],[Name]],+Table1[[Name]:[END]],M$1,FALSE)</f>
        <v>Physique</v>
      </c>
      <c r="N60" s="12" cm="1">
        <f t="array" ref="N60">VLOOKUP(Table3[[#This Row],[Name]],+Table1[[Name]:[END]],N$1,FALSE)</f>
        <v>2</v>
      </c>
      <c r="O60" s="12" cm="1">
        <f t="array" ref="O60">VLOOKUP(Table3[[#This Row],[Name]],+Table1[[Name]:[END]],O$1,FALSE)</f>
        <v>4</v>
      </c>
      <c r="P60" s="12" t="str" cm="1">
        <f t="array" ref="P60">VLOOKUP(Table3[[#This Row],[Name]],+Table1[[Name]:[END]],P$1,FALSE)</f>
        <v>Ligote l'ennemi avec les tentacules ou le corps pour l'écraser durant 4 tours. Fait perdre 3 PV par tour</v>
      </c>
      <c r="Q60" s="12" t="str" cm="1">
        <f t="array" ref="Q60">VLOOKUP(Table3[[#This Row],[Name]],+Table1[[Name]:[END]],Q$1,FALSE)</f>
        <v>Armure</v>
      </c>
      <c r="R60" s="12" t="str" cm="1">
        <f t="array" ref="R60">VLOOKUP(Table3[[#This Row],[Name]],+Table1[[Name]:[END]],R$1,FALSE)</f>
        <v>Normal</v>
      </c>
      <c r="S60" s="12" t="str" cm="1">
        <f t="array" ref="S60">VLOOKUP(Table3[[#This Row],[Name]],+Table1[[Name]:[END]],S$1,FALSE)</f>
        <v>Statut</v>
      </c>
      <c r="T60" s="12" cm="1">
        <f t="array" ref="T60">VLOOKUP(Table3[[#This Row],[Name]],+Table1[[Name]:[END]],T$1,FALSE)</f>
        <v>0</v>
      </c>
      <c r="U60" s="12" cm="1">
        <f t="array" ref="U60">VLOOKUP(Table3[[#This Row],[Name]],+Table1[[Name]:[END]],U$1,FALSE)</f>
        <v>0</v>
      </c>
      <c r="V60" s="12" t="str" cm="1">
        <f t="array" ref="V60">VLOOKUP(Table3[[#This Row],[Name]],+Table1[[Name]:[END]],V$1,FALSE)</f>
        <v>Le lanceur contracte tous ses muscles pour augmenter sa Défense. Augmente la defense de 1 niveau.</v>
      </c>
      <c r="W60" s="12" t="str" cm="1">
        <f t="array" ref="W60">VLOOKUP(Table3[[#This Row],[Name]],+Table1[[Name]:[END]],W$1,FALSE)</f>
        <v>Onix-RFVF.png</v>
      </c>
      <c r="X60" s="12" cm="1">
        <f t="array" ref="X60">VLOOKUP(Table3[[#This Row],[Name]],+Table1[[Name]:[END]],X$1,FALSE)</f>
        <v>2</v>
      </c>
      <c r="Y60" s="12" cm="1">
        <f t="array" ref="Y60">VLOOKUP(Table3[[#This Row],[Name]],+Table1[[Name]:[END]],Y$1,FALSE)</f>
        <v>2</v>
      </c>
      <c r="Z60" s="12" cm="1">
        <f t="array" ref="Z60">VLOOKUP(Table3[[#This Row],[Name]],+Table1[[Name]:[END]],Z$1,FALSE)</f>
        <v>1</v>
      </c>
      <c r="AA60" s="12" cm="1">
        <f t="array" ref="AA60">VLOOKUP(Table3[[#This Row],[Name]],+Table1[[Name]:[END]],AA$1,FALSE)</f>
        <v>4</v>
      </c>
      <c r="AB60" s="12" cm="1">
        <f t="array" ref="AB60">VLOOKUP(Table3[[#This Row],[Name]],+Table1[[Name]:[END]],AB$1,FALSE)</f>
        <v>0</v>
      </c>
      <c r="AC60" s="12" cm="1">
        <f t="array" ref="AC60">VLOOKUP(Table3[[#This Row],[Name]],+Table1[[Name]:[END]],AC$1,FALSE)</f>
        <v>1</v>
      </c>
      <c r="AD60" s="12" t="str" cm="1">
        <f t="array" ref="AD60">VLOOKUP(Table3[[#This Row],[Name]],+Table1[[Name]:[END]],AD$1,FALSE)</f>
        <v>1/2</v>
      </c>
      <c r="AE60" s="12" cm="1">
        <f t="array" ref="AE60">VLOOKUP(Table3[[#This Row],[Name]],+Table1[[Name]:[END]],AE$1,FALSE)</f>
        <v>2</v>
      </c>
      <c r="AF60" s="12" cm="1">
        <f t="array" ref="AF60">VLOOKUP(Table3[[#This Row],[Name]],+Table1[[Name]:[END]],AF$1,FALSE)</f>
        <v>1</v>
      </c>
      <c r="AG60" s="12" t="str" cm="1">
        <f t="array" ref="AG60">VLOOKUP(Table3[[#This Row],[Name]],+Table1[[Name]:[END]],AG$1,FALSE)</f>
        <v>1/2</v>
      </c>
      <c r="AH60" s="12" cm="1">
        <f t="array" ref="AH60">VLOOKUP(Table3[[#This Row],[Name]],+Table1[[Name]:[END]],AH$1,FALSE)</f>
        <v>4</v>
      </c>
      <c r="AI60" s="12" t="str" cm="1">
        <f t="array" ref="AI60">VLOOKUP(Table3[[#This Row],[Name]],+Table1[[Name]:[END]],AI$1,FALSE)</f>
        <v>1/4</v>
      </c>
      <c r="AJ60" s="12" cm="1">
        <f t="array" ref="AJ60">VLOOKUP(Table3[[#This Row],[Name]],+Table1[[Name]:[END]],AJ$1,FALSE)</f>
        <v>1</v>
      </c>
      <c r="AK60" s="12" t="str" cm="1">
        <f t="array" ref="AK60">VLOOKUP(Table3[[#This Row],[Name]],+Table1[[Name]:[END]],AK$1,FALSE)</f>
        <v>1/2</v>
      </c>
      <c r="AL60" s="12" cm="1">
        <f t="array" ref="AL60">VLOOKUP(Table3[[#This Row],[Name]],+Table1[[Name]:[END]],AL$1,FALSE)</f>
        <v>2</v>
      </c>
      <c r="AM60" s="12" cm="1">
        <f t="array" ref="AM60">VLOOKUP(Table3[[#This Row],[Name]],+Table1[[Name]:[END]],AM$1,FALSE)</f>
        <v>1</v>
      </c>
      <c r="AN60" s="12" cm="1">
        <f t="array" ref="AN60">VLOOKUP(Table3[[#This Row],[Name]],+Table1[[Name]:[END]],AN$1,FALSE)</f>
        <v>1</v>
      </c>
      <c r="AO60" s="12" t="str" cm="1">
        <f t="array" ref="AO60">VLOOKUP(Table3[[#This Row],[Name]],+Table1[[Name]:[END]],AO$1,FALSE)</f>
        <v>1/2</v>
      </c>
      <c r="AP60" s="12" t="str" cm="1">
        <f t="array" ref="AP60">VLOOKUP(Table3[[#This Row],[Name]],+Table1[[Name]:[END]],AP$1,FALSE)</f>
        <v>1-3</v>
      </c>
      <c r="AQ60" s="12" t="str" cm="1">
        <f t="array" ref="AQ60">VLOOKUP(Table3[[#This Row],[Name]],+Table1[[Name]:[END]],AQ$1,FALSE)</f>
        <v>4-6</v>
      </c>
      <c r="AR60" s="12" t="str" cm="1">
        <f t="array" ref="AR60">VLOOKUP(Table3[[#This Row],[Name]],+Table1[[Name]:[END]],AR$1,FALSE)</f>
        <v>Echange avec "Bonbon Evolution"</v>
      </c>
      <c r="AS60" s="12" t="str" cm="1">
        <f t="array" ref="AS60">IF(VLOOKUP(Table3[[#This Row],[Name]],+Table1[[Name]:[END]],AS$1,FALSE)=0,"",VLOOKUP(Table3[[#This Row],[Name]],+Table1[[Name]:[END]],AS$1,FALSE))</f>
        <v>Steelix</v>
      </c>
      <c r="AT60" s="12" t="str" cm="1">
        <f t="array" ref="AT60">VLOOKUP(Table3[[#This Row],[Name]],+Table1[[Name]:[END]],AT$1,FALSE)</f>
        <v>#095</v>
      </c>
      <c r="AU60" s="12" cm="1">
        <f t="array" ref="AU60">VLOOKUP(Table3[[#This Row],[Name]],+Table1[[Name]:[END]],AU$1,FALSE)</f>
        <v>95</v>
      </c>
      <c r="AV60" s="12" t="str" cm="1">
        <f t="array" ref="AV60">VLOOKUP(Table3[[#This Row],[Name]],+Table1[[Name]:[END]],AV$1,FALSE)</f>
        <v>Roche Sol</v>
      </c>
      <c r="AW60" s="12" cm="1">
        <f t="array" ref="AW60">VLOOKUP(Table3[[#This Row],[Name]],+Table1[[Name]:[END]],AW$1,FALSE)</f>
        <v>0</v>
      </c>
    </row>
    <row r="61" spans="1:49" x14ac:dyDescent="0.2">
      <c r="A61" s="18" t="s">
        <v>1264</v>
      </c>
      <c r="B61" s="12" t="str" cm="1">
        <f t="array" ref="B61">VLOOKUP(Table3[[#This Row],[Name]],+Table1[[Name]:[END]],B$1,FALSE)</f>
        <v>Electrik</v>
      </c>
      <c r="C61" s="12" t="str" cm="1">
        <f t="array" ref="C61">VLOOKUP(Table3[[#This Row],[Name]],+Table1[[Name]:[END]],C$1,FALSE)</f>
        <v>Electrik</v>
      </c>
      <c r="D61" s="12" cm="1">
        <f t="array" ref="D61">VLOOKUP(Table3[[#This Row],[Name]],+Table1[[Name]:[END]],D$1,FALSE)</f>
        <v>20</v>
      </c>
      <c r="E61" s="12" cm="1">
        <f t="array" ref="E61">VLOOKUP(Table3[[#This Row],[Name]],+Table1[[Name]:[END]],E$1,FALSE)</f>
        <v>25</v>
      </c>
      <c r="F61" s="12" cm="1">
        <f t="array" ref="F61">VLOOKUP(Table3[[#This Row],[Name]],+Table1[[Name]:[END]],F$1,FALSE)</f>
        <v>3</v>
      </c>
      <c r="G61" s="12" cm="1">
        <f t="array" ref="G61">VLOOKUP(Table3[[#This Row],[Name]],+Table1[[Name]:[END]],G$1,FALSE)</f>
        <v>5</v>
      </c>
      <c r="H61" s="12" cm="1">
        <f t="array" ref="H61">VLOOKUP(Table3[[#This Row],[Name]],+Table1[[Name]:[END]],H$1,FALSE)</f>
        <v>5</v>
      </c>
      <c r="I61" s="12" cm="1">
        <f t="array" ref="I61">VLOOKUP(Table3[[#This Row],[Name]],+Table1[[Name]:[END]],I$1,FALSE)</f>
        <v>5</v>
      </c>
      <c r="J61" s="12" cm="1">
        <f t="array" ref="J61">VLOOKUP(Table3[[#This Row],[Name]],+Table1[[Name]:[END]],J$1,FALSE)</f>
        <v>3</v>
      </c>
      <c r="K61" s="12" t="str" cm="1">
        <f t="array" ref="K61">VLOOKUP(Table3[[#This Row],[Name]],+Table1[[Name]:[END]],K$1,FALSE)</f>
        <v>Chargeur</v>
      </c>
      <c r="L61" s="12" t="str" cm="1">
        <f t="array" ref="L61">VLOOKUP(Table3[[#This Row],[Name]],+Table1[[Name]:[END]],L$1,FALSE)</f>
        <v>Electrik</v>
      </c>
      <c r="M61" s="12" t="str" cm="1">
        <f t="array" ref="M61">VLOOKUP(Table3[[#This Row],[Name]],+Table1[[Name]:[END]],M$1,FALSE)</f>
        <v>Statut</v>
      </c>
      <c r="N61" s="12" cm="1">
        <f t="array" ref="N61">VLOOKUP(Table3[[#This Row],[Name]],+Table1[[Name]:[END]],N$1,FALSE)</f>
        <v>0</v>
      </c>
      <c r="O61" s="12" cm="1">
        <f t="array" ref="O61">VLOOKUP(Table3[[#This Row],[Name]],+Table1[[Name]:[END]],O$1,FALSE)</f>
        <v>0</v>
      </c>
      <c r="P61" s="12" t="str" cm="1">
        <f t="array" ref="P61">VLOOKUP(Table3[[#This Row],[Name]],+Table1[[Name]:[END]],P$1,FALSE)</f>
        <v>Le lanceur concentre sa puissance pour sa prochaine attaque Électrik, la puissance est multipliee par 2. Augmente sa Défense Spéciale de 1 niveau.</v>
      </c>
      <c r="Q61" s="12" t="str" cm="1">
        <f t="array" ref="Q61">VLOOKUP(Table3[[#This Row],[Name]],+Table1[[Name]:[END]],Q$1,FALSE)</f>
        <v>Eclair</v>
      </c>
      <c r="R61" s="12" t="str" cm="1">
        <f t="array" ref="R61">VLOOKUP(Table3[[#This Row],[Name]],+Table1[[Name]:[END]],R$1,FALSE)</f>
        <v>Electrik</v>
      </c>
      <c r="S61" s="12" t="str" cm="1">
        <f t="array" ref="S61">VLOOKUP(Table3[[#This Row],[Name]],+Table1[[Name]:[END]],S$1,FALSE)</f>
        <v>Special</v>
      </c>
      <c r="T61" s="12" cm="1">
        <f t="array" ref="T61">VLOOKUP(Table3[[#This Row],[Name]],+Table1[[Name]:[END]],T$1,FALSE)</f>
        <v>4</v>
      </c>
      <c r="U61" s="12" cm="1">
        <f t="array" ref="U61">VLOOKUP(Table3[[#This Row],[Name]],+Table1[[Name]:[END]],U$1,FALSE)</f>
        <v>6</v>
      </c>
      <c r="V61" s="12" t="str" cm="1">
        <f t="array" ref="V61">VLOOKUP(Table3[[#This Row],[Name]],+Table1[[Name]:[END]],V$1,FALSE)</f>
        <v>Une décharge électrique tombe sur l'ennemi. Paralyse avec une precision de 1. La paralysie empeche d'attaquer sur 1-2.</v>
      </c>
      <c r="W61" s="12" t="str" cm="1">
        <f t="array" ref="W61">VLOOKUP(Table3[[#This Row],[Name]],+Table1[[Name]:[END]],W$1,FALSE)</f>
        <v>Voltorbe-RFVF.png</v>
      </c>
      <c r="X61" s="12" t="str" cm="1">
        <f t="array" ref="X61">VLOOKUP(Table3[[#This Row],[Name]],+Table1[[Name]:[END]],X$1,FALSE)</f>
        <v>1/2</v>
      </c>
      <c r="Y61" s="12" cm="1">
        <f t="array" ref="Y61">VLOOKUP(Table3[[#This Row],[Name]],+Table1[[Name]:[END]],Y$1,FALSE)</f>
        <v>1</v>
      </c>
      <c r="Z61" s="12" cm="1">
        <f t="array" ref="Z61">VLOOKUP(Table3[[#This Row],[Name]],+Table1[[Name]:[END]],Z$1,FALSE)</f>
        <v>1</v>
      </c>
      <c r="AA61" s="12" cm="1">
        <f t="array" ref="AA61">VLOOKUP(Table3[[#This Row],[Name]],+Table1[[Name]:[END]],AA$1,FALSE)</f>
        <v>1</v>
      </c>
      <c r="AB61" s="12" t="str" cm="1">
        <f t="array" ref="AB61">VLOOKUP(Table3[[#This Row],[Name]],+Table1[[Name]:[END]],AB$1,FALSE)</f>
        <v>1/2</v>
      </c>
      <c r="AC61" s="12" cm="1">
        <f t="array" ref="AC61">VLOOKUP(Table3[[#This Row],[Name]],+Table1[[Name]:[END]],AC$1,FALSE)</f>
        <v>1</v>
      </c>
      <c r="AD61" s="12" cm="1">
        <f t="array" ref="AD61">VLOOKUP(Table3[[#This Row],[Name]],+Table1[[Name]:[END]],AD$1,FALSE)</f>
        <v>1</v>
      </c>
      <c r="AE61" s="12" cm="1">
        <f t="array" ref="AE61">VLOOKUP(Table3[[#This Row],[Name]],+Table1[[Name]:[END]],AE$1,FALSE)</f>
        <v>1</v>
      </c>
      <c r="AF61" s="12" cm="1">
        <f t="array" ref="AF61">VLOOKUP(Table3[[#This Row],[Name]],+Table1[[Name]:[END]],AF$1,FALSE)</f>
        <v>1</v>
      </c>
      <c r="AG61" s="12" cm="1">
        <f t="array" ref="AG61">VLOOKUP(Table3[[#This Row],[Name]],+Table1[[Name]:[END]],AG$1,FALSE)</f>
        <v>1</v>
      </c>
      <c r="AH61" s="12" cm="1">
        <f t="array" ref="AH61">VLOOKUP(Table3[[#This Row],[Name]],+Table1[[Name]:[END]],AH$1,FALSE)</f>
        <v>1</v>
      </c>
      <c r="AI61" s="12" cm="1">
        <f t="array" ref="AI61">VLOOKUP(Table3[[#This Row],[Name]],+Table1[[Name]:[END]],AI$1,FALSE)</f>
        <v>1</v>
      </c>
      <c r="AJ61" s="12" cm="1">
        <f t="array" ref="AJ61">VLOOKUP(Table3[[#This Row],[Name]],+Table1[[Name]:[END]],AJ$1,FALSE)</f>
        <v>1</v>
      </c>
      <c r="AK61" s="12" cm="1">
        <f t="array" ref="AK61">VLOOKUP(Table3[[#This Row],[Name]],+Table1[[Name]:[END]],AK$1,FALSE)</f>
        <v>1</v>
      </c>
      <c r="AL61" s="12" cm="1">
        <f t="array" ref="AL61">VLOOKUP(Table3[[#This Row],[Name]],+Table1[[Name]:[END]],AL$1,FALSE)</f>
        <v>2</v>
      </c>
      <c r="AM61" s="12" cm="1">
        <f t="array" ref="AM61">VLOOKUP(Table3[[#This Row],[Name]],+Table1[[Name]:[END]],AM$1,FALSE)</f>
        <v>1</v>
      </c>
      <c r="AN61" s="12" cm="1">
        <f t="array" ref="AN61">VLOOKUP(Table3[[#This Row],[Name]],+Table1[[Name]:[END]],AN$1,FALSE)</f>
        <v>1</v>
      </c>
      <c r="AO61" s="12" t="str" cm="1">
        <f t="array" ref="AO61">VLOOKUP(Table3[[#This Row],[Name]],+Table1[[Name]:[END]],AO$1,FALSE)</f>
        <v>1/2</v>
      </c>
      <c r="AP61" s="12" t="str" cm="1">
        <f t="array" ref="AP61">VLOOKUP(Table3[[#This Row],[Name]],+Table1[[Name]:[END]],AP$1,FALSE)</f>
        <v>1-3</v>
      </c>
      <c r="AQ61" s="12" t="str" cm="1">
        <f t="array" ref="AQ61">VLOOKUP(Table3[[#This Row],[Name]],+Table1[[Name]:[END]],AQ$1,FALSE)</f>
        <v>4-6</v>
      </c>
      <c r="AR61" s="12" t="str" cm="1">
        <f t="array" ref="AR61">VLOOKUP(Table3[[#This Row],[Name]],+Table1[[Name]:[END]],AR$1,FALSE)</f>
        <v>Evolue avec 3 super bonbons en</v>
      </c>
      <c r="AS61" s="12" t="str" cm="1">
        <f t="array" ref="AS61">IF(VLOOKUP(Table3[[#This Row],[Name]],+Table1[[Name]:[END]],AS$1,FALSE)=0,"",VLOOKUP(Table3[[#This Row],[Name]],+Table1[[Name]:[END]],AS$1,FALSE))</f>
        <v>Électrode</v>
      </c>
      <c r="AT61" s="12" t="str" cm="1">
        <f t="array" ref="AT61">VLOOKUP(Table3[[#This Row],[Name]],+Table1[[Name]:[END]],AT$1,FALSE)</f>
        <v>#100</v>
      </c>
      <c r="AU61" s="12" cm="1">
        <f t="array" ref="AU61">VLOOKUP(Table3[[#This Row],[Name]],+Table1[[Name]:[END]],AU$1,FALSE)</f>
        <v>100</v>
      </c>
      <c r="AV61" s="12" t="str" cm="1">
        <f t="array" ref="AV61">VLOOKUP(Table3[[#This Row],[Name]],+Table1[[Name]:[END]],AV$1,FALSE)</f>
        <v>Electrik Electrik</v>
      </c>
      <c r="AW61" s="12" cm="1">
        <f t="array" ref="AW61">VLOOKUP(Table3[[#This Row],[Name]],+Table1[[Name]:[END]],AW$1,FALSE)</f>
        <v>0</v>
      </c>
    </row>
    <row r="62" spans="1:49" x14ac:dyDescent="0.2">
      <c r="A62" s="18" t="s">
        <v>1266</v>
      </c>
      <c r="B62" s="12" t="str" cm="1">
        <f t="array" ref="B62">VLOOKUP(Table3[[#This Row],[Name]],+Table1[[Name]:[END]],B$1,FALSE)</f>
        <v>Electrik</v>
      </c>
      <c r="C62" s="12" t="str" cm="1">
        <f t="array" ref="C62">VLOOKUP(Table3[[#This Row],[Name]],+Table1[[Name]:[END]],C$1,FALSE)</f>
        <v>Electrik</v>
      </c>
      <c r="D62" s="12" cm="1">
        <f t="array" ref="D62">VLOOKUP(Table3[[#This Row],[Name]],+Table1[[Name]:[END]],D$1,FALSE)</f>
        <v>30</v>
      </c>
      <c r="E62" s="12" cm="1">
        <f t="array" ref="E62">VLOOKUP(Table3[[#This Row],[Name]],+Table1[[Name]:[END]],E$1,FALSE)</f>
        <v>37</v>
      </c>
      <c r="F62" s="12" cm="1">
        <f t="array" ref="F62">VLOOKUP(Table3[[#This Row],[Name]],+Table1[[Name]:[END]],F$1,FALSE)</f>
        <v>5</v>
      </c>
      <c r="G62" s="12" cm="1">
        <f t="array" ref="G62">VLOOKUP(Table3[[#This Row],[Name]],+Table1[[Name]:[END]],G$1,FALSE)</f>
        <v>7</v>
      </c>
      <c r="H62" s="12" cm="1">
        <f t="array" ref="H62">VLOOKUP(Table3[[#This Row],[Name]],+Table1[[Name]:[END]],H$1,FALSE)</f>
        <v>8</v>
      </c>
      <c r="I62" s="12" cm="1">
        <f t="array" ref="I62">VLOOKUP(Table3[[#This Row],[Name]],+Table1[[Name]:[END]],I$1,FALSE)</f>
        <v>8</v>
      </c>
      <c r="J62" s="12" cm="1">
        <f t="array" ref="J62">VLOOKUP(Table3[[#This Row],[Name]],+Table1[[Name]:[END]],J$1,FALSE)</f>
        <v>1</v>
      </c>
      <c r="K62" s="12" t="str" cm="1">
        <f t="array" ref="K62">VLOOKUP(Table3[[#This Row],[Name]],+Table1[[Name]:[END]],K$1,FALSE)</f>
        <v>Magne-Contrôle</v>
      </c>
      <c r="L62" s="12" t="str" cm="1">
        <f t="array" ref="L62">VLOOKUP(Table3[[#This Row],[Name]],+Table1[[Name]:[END]],L$1,FALSE)</f>
        <v>Electrik</v>
      </c>
      <c r="M62" s="12" t="str" cm="1">
        <f t="array" ref="M62">VLOOKUP(Table3[[#This Row],[Name]],+Table1[[Name]:[END]],M$1,FALSE)</f>
        <v>Statut</v>
      </c>
      <c r="N62" s="12" cm="1">
        <f t="array" ref="N62">VLOOKUP(Table3[[#This Row],[Name]],+Table1[[Name]:[END]],N$1,FALSE)</f>
        <v>0</v>
      </c>
      <c r="O62" s="12" cm="1">
        <f t="array" ref="O62">VLOOKUP(Table3[[#This Row],[Name]],+Table1[[Name]:[END]],O$1,FALSE)</f>
        <v>0</v>
      </c>
      <c r="P62" s="12" t="str" cm="1">
        <f t="array" ref="P62">VLOOKUP(Table3[[#This Row],[Name]],+Table1[[Name]:[END]],P$1,FALSE)</f>
        <v>Manipule les champs magnétiques pour augmenter la Défense et la Défense Spéciale des Pokémon alliés.</v>
      </c>
      <c r="Q62" s="12" t="str" cm="1">
        <f t="array" ref="Q62">VLOOKUP(Table3[[#This Row],[Name]],+Table1[[Name]:[END]],Q$1,FALSE)</f>
        <v>Chargeur</v>
      </c>
      <c r="R62" s="12" t="str" cm="1">
        <f t="array" ref="R62">VLOOKUP(Table3[[#This Row],[Name]],+Table1[[Name]:[END]],R$1,FALSE)</f>
        <v>Electrik</v>
      </c>
      <c r="S62" s="12" t="str" cm="1">
        <f t="array" ref="S62">VLOOKUP(Table3[[#This Row],[Name]],+Table1[[Name]:[END]],S$1,FALSE)</f>
        <v>Statut</v>
      </c>
      <c r="T62" s="12" cm="1">
        <f t="array" ref="T62">VLOOKUP(Table3[[#This Row],[Name]],+Table1[[Name]:[END]],T$1,FALSE)</f>
        <v>0</v>
      </c>
      <c r="U62" s="12" cm="1">
        <f t="array" ref="U62">VLOOKUP(Table3[[#This Row],[Name]],+Table1[[Name]:[END]],U$1,FALSE)</f>
        <v>0</v>
      </c>
      <c r="V62" s="12" t="str" cm="1">
        <f t="array" ref="V62">VLOOKUP(Table3[[#This Row],[Name]],+Table1[[Name]:[END]],V$1,FALSE)</f>
        <v>Le lanceur concentre sa puissance pour sa prochaine attaque Électrik, la puissance est multipliee par 2. Augmente sa Défense Spéciale de 1 niveau.</v>
      </c>
      <c r="W62" s="12" t="str" cm="1">
        <f t="array" ref="W62">VLOOKUP(Table3[[#This Row],[Name]],+Table1[[Name]:[END]],W$1,FALSE)</f>
        <v>Électrode-RFVF.png</v>
      </c>
      <c r="X62" s="12" t="str" cm="1">
        <f t="array" ref="X62">VLOOKUP(Table3[[#This Row],[Name]],+Table1[[Name]:[END]],X$1,FALSE)</f>
        <v>1/2</v>
      </c>
      <c r="Y62" s="12" cm="1">
        <f t="array" ref="Y62">VLOOKUP(Table3[[#This Row],[Name]],+Table1[[Name]:[END]],Y$1,FALSE)</f>
        <v>1</v>
      </c>
      <c r="Z62" s="12" cm="1">
        <f t="array" ref="Z62">VLOOKUP(Table3[[#This Row],[Name]],+Table1[[Name]:[END]],Z$1,FALSE)</f>
        <v>1</v>
      </c>
      <c r="AA62" s="12" cm="1">
        <f t="array" ref="AA62">VLOOKUP(Table3[[#This Row],[Name]],+Table1[[Name]:[END]],AA$1,FALSE)</f>
        <v>1</v>
      </c>
      <c r="AB62" s="12" t="str" cm="1">
        <f t="array" ref="AB62">VLOOKUP(Table3[[#This Row],[Name]],+Table1[[Name]:[END]],AB$1,FALSE)</f>
        <v>1/2</v>
      </c>
      <c r="AC62" s="12" cm="1">
        <f t="array" ref="AC62">VLOOKUP(Table3[[#This Row],[Name]],+Table1[[Name]:[END]],AC$1,FALSE)</f>
        <v>1</v>
      </c>
      <c r="AD62" s="12" cm="1">
        <f t="array" ref="AD62">VLOOKUP(Table3[[#This Row],[Name]],+Table1[[Name]:[END]],AD$1,FALSE)</f>
        <v>1</v>
      </c>
      <c r="AE62" s="12" cm="1">
        <f t="array" ref="AE62">VLOOKUP(Table3[[#This Row],[Name]],+Table1[[Name]:[END]],AE$1,FALSE)</f>
        <v>1</v>
      </c>
      <c r="AF62" s="12" cm="1">
        <f t="array" ref="AF62">VLOOKUP(Table3[[#This Row],[Name]],+Table1[[Name]:[END]],AF$1,FALSE)</f>
        <v>1</v>
      </c>
      <c r="AG62" s="12" cm="1">
        <f t="array" ref="AG62">VLOOKUP(Table3[[#This Row],[Name]],+Table1[[Name]:[END]],AG$1,FALSE)</f>
        <v>1</v>
      </c>
      <c r="AH62" s="12" cm="1">
        <f t="array" ref="AH62">VLOOKUP(Table3[[#This Row],[Name]],+Table1[[Name]:[END]],AH$1,FALSE)</f>
        <v>1</v>
      </c>
      <c r="AI62" s="12" cm="1">
        <f t="array" ref="AI62">VLOOKUP(Table3[[#This Row],[Name]],+Table1[[Name]:[END]],AI$1,FALSE)</f>
        <v>1</v>
      </c>
      <c r="AJ62" s="12" cm="1">
        <f t="array" ref="AJ62">VLOOKUP(Table3[[#This Row],[Name]],+Table1[[Name]:[END]],AJ$1,FALSE)</f>
        <v>1</v>
      </c>
      <c r="AK62" s="12" cm="1">
        <f t="array" ref="AK62">VLOOKUP(Table3[[#This Row],[Name]],+Table1[[Name]:[END]],AK$1,FALSE)</f>
        <v>1</v>
      </c>
      <c r="AL62" s="12" cm="1">
        <f t="array" ref="AL62">VLOOKUP(Table3[[#This Row],[Name]],+Table1[[Name]:[END]],AL$1,FALSE)</f>
        <v>2</v>
      </c>
      <c r="AM62" s="12" cm="1">
        <f t="array" ref="AM62">VLOOKUP(Table3[[#This Row],[Name]],+Table1[[Name]:[END]],AM$1,FALSE)</f>
        <v>1</v>
      </c>
      <c r="AN62" s="12" cm="1">
        <f t="array" ref="AN62">VLOOKUP(Table3[[#This Row],[Name]],+Table1[[Name]:[END]],AN$1,FALSE)</f>
        <v>1</v>
      </c>
      <c r="AO62" s="12" t="str" cm="1">
        <f t="array" ref="AO62">VLOOKUP(Table3[[#This Row],[Name]],+Table1[[Name]:[END]],AO$1,FALSE)</f>
        <v>1/2</v>
      </c>
      <c r="AP62" s="12" t="str" cm="1">
        <f t="array" ref="AP62">VLOOKUP(Table3[[#This Row],[Name]],+Table1[[Name]:[END]],AP$1,FALSE)</f>
        <v>1-3</v>
      </c>
      <c r="AQ62" s="12" t="str" cm="1">
        <f t="array" ref="AQ62">VLOOKUP(Table3[[#This Row],[Name]],+Table1[[Name]:[END]],AQ$1,FALSE)</f>
        <v>4-6</v>
      </c>
      <c r="AR62" s="12" t="str" cm="1">
        <f t="array" ref="AR62">VLOOKUP(Table3[[#This Row],[Name]],+Table1[[Name]:[END]],AR$1,FALSE)</f>
        <v/>
      </c>
      <c r="AS62" s="12" t="str" cm="1">
        <f t="array" ref="AS62">IF(VLOOKUP(Table3[[#This Row],[Name]],+Table1[[Name]:[END]],AS$1,FALSE)=0,"",VLOOKUP(Table3[[#This Row],[Name]],+Table1[[Name]:[END]],AS$1,FALSE))</f>
        <v/>
      </c>
      <c r="AT62" s="12" t="str" cm="1">
        <f t="array" ref="AT62">VLOOKUP(Table3[[#This Row],[Name]],+Table1[[Name]:[END]],AT$1,FALSE)</f>
        <v>#101</v>
      </c>
      <c r="AU62" s="12" cm="1">
        <f t="array" ref="AU62">VLOOKUP(Table3[[#This Row],[Name]],+Table1[[Name]:[END]],AU$1,FALSE)</f>
        <v>101</v>
      </c>
      <c r="AV62" s="12" t="str" cm="1">
        <f t="array" ref="AV62">VLOOKUP(Table3[[#This Row],[Name]],+Table1[[Name]:[END]],AV$1,FALSE)</f>
        <v>Electrik Electrik</v>
      </c>
      <c r="AW62" s="12" cm="1">
        <f t="array" ref="AW62">VLOOKUP(Table3[[#This Row],[Name]],+Table1[[Name]:[END]],AW$1,FALSE)</f>
        <v>1</v>
      </c>
    </row>
    <row r="63" spans="1:49" x14ac:dyDescent="0.2">
      <c r="A63" s="18" t="s">
        <v>1273</v>
      </c>
      <c r="B63" s="12" t="str" cm="1">
        <f t="array" ref="B63">VLOOKUP(Table3[[#This Row],[Name]],+Table1[[Name]:[END]],B$1,FALSE)</f>
        <v>Sol</v>
      </c>
      <c r="C63" s="12" t="str" cm="1">
        <f t="array" ref="C63">VLOOKUP(Table3[[#This Row],[Name]],+Table1[[Name]:[END]],C$1,FALSE)</f>
        <v>Sol</v>
      </c>
      <c r="D63" s="12" cm="1">
        <f t="array" ref="D63">VLOOKUP(Table3[[#This Row],[Name]],+Table1[[Name]:[END]],D$1,FALSE)</f>
        <v>25</v>
      </c>
      <c r="E63" s="12" cm="1">
        <f t="array" ref="E63">VLOOKUP(Table3[[#This Row],[Name]],+Table1[[Name]:[END]],E$1,FALSE)</f>
        <v>8</v>
      </c>
      <c r="F63" s="12" cm="1">
        <f t="array" ref="F63">VLOOKUP(Table3[[#This Row],[Name]],+Table1[[Name]:[END]],F$1,FALSE)</f>
        <v>5</v>
      </c>
      <c r="G63" s="12" cm="1">
        <f t="array" ref="G63">VLOOKUP(Table3[[#This Row],[Name]],+Table1[[Name]:[END]],G$1,FALSE)</f>
        <v>9</v>
      </c>
      <c r="H63" s="12" cm="1">
        <f t="array" ref="H63">VLOOKUP(Table3[[#This Row],[Name]],+Table1[[Name]:[END]],H$1,FALSE)</f>
        <v>4</v>
      </c>
      <c r="I63" s="12" cm="1">
        <f t="array" ref="I63">VLOOKUP(Table3[[#This Row],[Name]],+Table1[[Name]:[END]],I$1,FALSE)</f>
        <v>5</v>
      </c>
      <c r="J63" s="12" cm="1">
        <f t="array" ref="J63">VLOOKUP(Table3[[#This Row],[Name]],+Table1[[Name]:[END]],J$1,FALSE)</f>
        <v>3</v>
      </c>
      <c r="K63" s="12" t="str" cm="1">
        <f t="array" ref="K63">VLOOKUP(Table3[[#This Row],[Name]],+Table1[[Name]:[END]],K$1,FALSE)</f>
        <v>Rugissement</v>
      </c>
      <c r="L63" s="12" t="str" cm="1">
        <f t="array" ref="L63">VLOOKUP(Table3[[#This Row],[Name]],+Table1[[Name]:[END]],L$1,FALSE)</f>
        <v>Normal</v>
      </c>
      <c r="M63" s="12" t="str" cm="1">
        <f t="array" ref="M63">VLOOKUP(Table3[[#This Row],[Name]],+Table1[[Name]:[END]],M$1,FALSE)</f>
        <v>Statut</v>
      </c>
      <c r="N63" s="12" cm="1">
        <f t="array" ref="N63">VLOOKUP(Table3[[#This Row],[Name]],+Table1[[Name]:[END]],N$1,FALSE)</f>
        <v>0</v>
      </c>
      <c r="O63" s="12" cm="1">
        <f t="array" ref="O63">VLOOKUP(Table3[[#This Row],[Name]],+Table1[[Name]:[END]],O$1,FALSE)</f>
        <v>6</v>
      </c>
      <c r="P63" s="12" t="str" cm="1">
        <f t="array" ref="P63">VLOOKUP(Table3[[#This Row],[Name]],+Table1[[Name]:[END]],P$1,FALSE)</f>
        <v>Le lanceur pousse un cri tout mimi pour tromper la vigilance de l'ennemi et baisser son Attaque de 1 niveau.</v>
      </c>
      <c r="Q63" s="12" t="str" cm="1">
        <f t="array" ref="Q63">VLOOKUP(Table3[[#This Row],[Name]],+Table1[[Name]:[END]],Q$1,FALSE)</f>
        <v>Mimi-Queue</v>
      </c>
      <c r="R63" s="12" t="str" cm="1">
        <f t="array" ref="R63">VLOOKUP(Table3[[#This Row],[Name]],+Table1[[Name]:[END]],R$1,FALSE)</f>
        <v>Normal</v>
      </c>
      <c r="S63" s="12" t="str" cm="1">
        <f t="array" ref="S63">VLOOKUP(Table3[[#This Row],[Name]],+Table1[[Name]:[END]],S$1,FALSE)</f>
        <v>Statut</v>
      </c>
      <c r="T63" s="12" cm="1">
        <f t="array" ref="T63">VLOOKUP(Table3[[#This Row],[Name]],+Table1[[Name]:[END]],T$1,FALSE)</f>
        <v>0</v>
      </c>
      <c r="U63" s="12" cm="1">
        <f t="array" ref="U63">VLOOKUP(Table3[[#This Row],[Name]],+Table1[[Name]:[END]],U$1,FALSE)</f>
        <v>6</v>
      </c>
      <c r="V63" s="12" t="str" cm="1">
        <f t="array" ref="V63">VLOOKUP(Table3[[#This Row],[Name]],+Table1[[Name]:[END]],V$1,FALSE)</f>
        <v>Le lanceur remue son adorable queue pour tromper la vigilance de l'ennemi et baisser sa Défense de 1 niveau.</v>
      </c>
      <c r="W63" s="12" t="str" cm="1">
        <f t="array" ref="W63">VLOOKUP(Table3[[#This Row],[Name]],+Table1[[Name]:[END]],W$1,FALSE)</f>
        <v>Osselait-RFVF.png</v>
      </c>
      <c r="X63" s="12" cm="1">
        <f t="array" ref="X63">VLOOKUP(Table3[[#This Row],[Name]],+Table1[[Name]:[END]],X$1,FALSE)</f>
        <v>1</v>
      </c>
      <c r="Y63" s="12" cm="1">
        <f t="array" ref="Y63">VLOOKUP(Table3[[#This Row],[Name]],+Table1[[Name]:[END]],Y$1,FALSE)</f>
        <v>1</v>
      </c>
      <c r="Z63" s="12" cm="1">
        <f t="array" ref="Z63">VLOOKUP(Table3[[#This Row],[Name]],+Table1[[Name]:[END]],Z$1,FALSE)</f>
        <v>1</v>
      </c>
      <c r="AA63" s="12" cm="1">
        <f t="array" ref="AA63">VLOOKUP(Table3[[#This Row],[Name]],+Table1[[Name]:[END]],AA$1,FALSE)</f>
        <v>2</v>
      </c>
      <c r="AB63" s="12" cm="1">
        <f t="array" ref="AB63">VLOOKUP(Table3[[#This Row],[Name]],+Table1[[Name]:[END]],AB$1,FALSE)</f>
        <v>0</v>
      </c>
      <c r="AC63" s="12" cm="1">
        <f t="array" ref="AC63">VLOOKUP(Table3[[#This Row],[Name]],+Table1[[Name]:[END]],AC$1,FALSE)</f>
        <v>1</v>
      </c>
      <c r="AD63" s="12" cm="1">
        <f t="array" ref="AD63">VLOOKUP(Table3[[#This Row],[Name]],+Table1[[Name]:[END]],AD$1,FALSE)</f>
        <v>1</v>
      </c>
      <c r="AE63" s="12" cm="1">
        <f t="array" ref="AE63">VLOOKUP(Table3[[#This Row],[Name]],+Table1[[Name]:[END]],AE$1,FALSE)</f>
        <v>2</v>
      </c>
      <c r="AF63" s="12" cm="1">
        <f t="array" ref="AF63">VLOOKUP(Table3[[#This Row],[Name]],+Table1[[Name]:[END]],AF$1,FALSE)</f>
        <v>1</v>
      </c>
      <c r="AG63" s="12" cm="1">
        <f t="array" ref="AG63">VLOOKUP(Table3[[#This Row],[Name]],+Table1[[Name]:[END]],AG$1,FALSE)</f>
        <v>1</v>
      </c>
      <c r="AH63" s="12" cm="1">
        <f t="array" ref="AH63">VLOOKUP(Table3[[#This Row],[Name]],+Table1[[Name]:[END]],AH$1,FALSE)</f>
        <v>2</v>
      </c>
      <c r="AI63" s="12" t="str" cm="1">
        <f t="array" ref="AI63">VLOOKUP(Table3[[#This Row],[Name]],+Table1[[Name]:[END]],AI$1,FALSE)</f>
        <v>1/2</v>
      </c>
      <c r="AJ63" s="12" cm="1">
        <f t="array" ref="AJ63">VLOOKUP(Table3[[#This Row],[Name]],+Table1[[Name]:[END]],AJ$1,FALSE)</f>
        <v>1</v>
      </c>
      <c r="AK63" s="12" t="str" cm="1">
        <f t="array" ref="AK63">VLOOKUP(Table3[[#This Row],[Name]],+Table1[[Name]:[END]],AK$1,FALSE)</f>
        <v>1/2</v>
      </c>
      <c r="AL63" s="12" cm="1">
        <f t="array" ref="AL63">VLOOKUP(Table3[[#This Row],[Name]],+Table1[[Name]:[END]],AL$1,FALSE)</f>
        <v>1</v>
      </c>
      <c r="AM63" s="12" cm="1">
        <f t="array" ref="AM63">VLOOKUP(Table3[[#This Row],[Name]],+Table1[[Name]:[END]],AM$1,FALSE)</f>
        <v>1</v>
      </c>
      <c r="AN63" s="12" cm="1">
        <f t="array" ref="AN63">VLOOKUP(Table3[[#This Row],[Name]],+Table1[[Name]:[END]],AN$1,FALSE)</f>
        <v>1</v>
      </c>
      <c r="AO63" s="12" cm="1">
        <f t="array" ref="AO63">VLOOKUP(Table3[[#This Row],[Name]],+Table1[[Name]:[END]],AO$1,FALSE)</f>
        <v>1</v>
      </c>
      <c r="AP63" s="12" t="str" cm="1">
        <f t="array" ref="AP63">VLOOKUP(Table3[[#This Row],[Name]],+Table1[[Name]:[END]],AP$1,FALSE)</f>
        <v>1-3</v>
      </c>
      <c r="AQ63" s="12" t="str" cm="1">
        <f t="array" ref="AQ63">VLOOKUP(Table3[[#This Row],[Name]],+Table1[[Name]:[END]],AQ$1,FALSE)</f>
        <v>4-6</v>
      </c>
      <c r="AR63" s="12" t="str" cm="1">
        <f t="array" ref="AR63">VLOOKUP(Table3[[#This Row],[Name]],+Table1[[Name]:[END]],AR$1,FALSE)</f>
        <v>Evolue avec 3 super bonbons en</v>
      </c>
      <c r="AS63" s="12" t="str" cm="1">
        <f t="array" ref="AS63">IF(VLOOKUP(Table3[[#This Row],[Name]],+Table1[[Name]:[END]],AS$1,FALSE)=0,"",VLOOKUP(Table3[[#This Row],[Name]],+Table1[[Name]:[END]],AS$1,FALSE))</f>
        <v>Ossatueur</v>
      </c>
      <c r="AT63" s="12" t="str" cm="1">
        <f t="array" ref="AT63">VLOOKUP(Table3[[#This Row],[Name]],+Table1[[Name]:[END]],AT$1,FALSE)</f>
        <v>#104</v>
      </c>
      <c r="AU63" s="12" cm="1">
        <f t="array" ref="AU63">VLOOKUP(Table3[[#This Row],[Name]],+Table1[[Name]:[END]],AU$1,FALSE)</f>
        <v>104</v>
      </c>
      <c r="AV63" s="12" t="str" cm="1">
        <f t="array" ref="AV63">VLOOKUP(Table3[[#This Row],[Name]],+Table1[[Name]:[END]],AV$1,FALSE)</f>
        <v>Sol Sol</v>
      </c>
      <c r="AW63" s="12" cm="1">
        <f t="array" ref="AW63">VLOOKUP(Table3[[#This Row],[Name]],+Table1[[Name]:[END]],AW$1,FALSE)</f>
        <v>0</v>
      </c>
    </row>
    <row r="64" spans="1:49" x14ac:dyDescent="0.2">
      <c r="A64" s="18" t="s">
        <v>1275</v>
      </c>
      <c r="B64" s="12" t="str" cm="1">
        <f t="array" ref="B64">VLOOKUP(Table3[[#This Row],[Name]],+Table1[[Name]:[END]],B$1,FALSE)</f>
        <v>Sol</v>
      </c>
      <c r="C64" s="12" t="str" cm="1">
        <f t="array" ref="C64">VLOOKUP(Table3[[#This Row],[Name]],+Table1[[Name]:[END]],C$1,FALSE)</f>
        <v>Sol</v>
      </c>
      <c r="D64" s="12" cm="1">
        <f t="array" ref="D64">VLOOKUP(Table3[[#This Row],[Name]],+Table1[[Name]:[END]],D$1,FALSE)</f>
        <v>30</v>
      </c>
      <c r="E64" s="12" cm="1">
        <f t="array" ref="E64">VLOOKUP(Table3[[#This Row],[Name]],+Table1[[Name]:[END]],E$1,FALSE)</f>
        <v>11</v>
      </c>
      <c r="F64" s="12" cm="1">
        <f t="array" ref="F64">VLOOKUP(Table3[[#This Row],[Name]],+Table1[[Name]:[END]],F$1,FALSE)</f>
        <v>8</v>
      </c>
      <c r="G64" s="12" cm="1">
        <f t="array" ref="G64">VLOOKUP(Table3[[#This Row],[Name]],+Table1[[Name]:[END]],G$1,FALSE)</f>
        <v>11</v>
      </c>
      <c r="H64" s="12" cm="1">
        <f t="array" ref="H64">VLOOKUP(Table3[[#This Row],[Name]],+Table1[[Name]:[END]],H$1,FALSE)</f>
        <v>5</v>
      </c>
      <c r="I64" s="12" cm="1">
        <f t="array" ref="I64">VLOOKUP(Table3[[#This Row],[Name]],+Table1[[Name]:[END]],I$1,FALSE)</f>
        <v>8</v>
      </c>
      <c r="J64" s="12" cm="1">
        <f t="array" ref="J64">VLOOKUP(Table3[[#This Row],[Name]],+Table1[[Name]:[END]],J$1,FALSE)</f>
        <v>1</v>
      </c>
      <c r="K64" s="12" t="str" cm="1">
        <f t="array" ref="K64">VLOOKUP(Table3[[#This Row],[Name]],+Table1[[Name]:[END]],K$1,FALSE)</f>
        <v>Rugissement</v>
      </c>
      <c r="L64" s="12" t="str" cm="1">
        <f t="array" ref="L64">VLOOKUP(Table3[[#This Row],[Name]],+Table1[[Name]:[END]],L$1,FALSE)</f>
        <v>Normal</v>
      </c>
      <c r="M64" s="12" t="str" cm="1">
        <f t="array" ref="M64">VLOOKUP(Table3[[#This Row],[Name]],+Table1[[Name]:[END]],M$1,FALSE)</f>
        <v>Statut</v>
      </c>
      <c r="N64" s="12" cm="1">
        <f t="array" ref="N64">VLOOKUP(Table3[[#This Row],[Name]],+Table1[[Name]:[END]],N$1,FALSE)</f>
        <v>0</v>
      </c>
      <c r="O64" s="12" cm="1">
        <f t="array" ref="O64">VLOOKUP(Table3[[#This Row],[Name]],+Table1[[Name]:[END]],O$1,FALSE)</f>
        <v>6</v>
      </c>
      <c r="P64" s="12" t="str" cm="1">
        <f t="array" ref="P64">VLOOKUP(Table3[[#This Row],[Name]],+Table1[[Name]:[END]],P$1,FALSE)</f>
        <v>Le lanceur pousse un cri tout mimi pour tromper la vigilance de l'ennemi et baisser son Attaque de 1 niveau.</v>
      </c>
      <c r="Q64" s="12" t="str" cm="1">
        <f t="array" ref="Q64">VLOOKUP(Table3[[#This Row],[Name]],+Table1[[Name]:[END]],Q$1,FALSE)</f>
        <v>Mimi-Queue</v>
      </c>
      <c r="R64" s="12" t="str" cm="1">
        <f t="array" ref="R64">VLOOKUP(Table3[[#This Row],[Name]],+Table1[[Name]:[END]],R$1,FALSE)</f>
        <v>Normal</v>
      </c>
      <c r="S64" s="12" t="str" cm="1">
        <f t="array" ref="S64">VLOOKUP(Table3[[#This Row],[Name]],+Table1[[Name]:[END]],S$1,FALSE)</f>
        <v>Statut</v>
      </c>
      <c r="T64" s="12" cm="1">
        <f t="array" ref="T64">VLOOKUP(Table3[[#This Row],[Name]],+Table1[[Name]:[END]],T$1,FALSE)</f>
        <v>0</v>
      </c>
      <c r="U64" s="12" cm="1">
        <f t="array" ref="U64">VLOOKUP(Table3[[#This Row],[Name]],+Table1[[Name]:[END]],U$1,FALSE)</f>
        <v>6</v>
      </c>
      <c r="V64" s="12" t="str" cm="1">
        <f t="array" ref="V64">VLOOKUP(Table3[[#This Row],[Name]],+Table1[[Name]:[END]],V$1,FALSE)</f>
        <v>Le lanceur remue son adorable queue pour tromper la vigilance de l'ennemi et baisser sa Défense de 1 niveau.</v>
      </c>
      <c r="W64" s="12" t="str" cm="1">
        <f t="array" ref="W64">VLOOKUP(Table3[[#This Row],[Name]],+Table1[[Name]:[END]],W$1,FALSE)</f>
        <v>Ossatueur-RFVF.png</v>
      </c>
      <c r="X64" s="12" cm="1">
        <f t="array" ref="X64">VLOOKUP(Table3[[#This Row],[Name]],+Table1[[Name]:[END]],X$1,FALSE)</f>
        <v>1</v>
      </c>
      <c r="Y64" s="12" cm="1">
        <f t="array" ref="Y64">VLOOKUP(Table3[[#This Row],[Name]],+Table1[[Name]:[END]],Y$1,FALSE)</f>
        <v>1</v>
      </c>
      <c r="Z64" s="12" cm="1">
        <f t="array" ref="Z64">VLOOKUP(Table3[[#This Row],[Name]],+Table1[[Name]:[END]],Z$1,FALSE)</f>
        <v>1</v>
      </c>
      <c r="AA64" s="12" cm="1">
        <f t="array" ref="AA64">VLOOKUP(Table3[[#This Row],[Name]],+Table1[[Name]:[END]],AA$1,FALSE)</f>
        <v>2</v>
      </c>
      <c r="AB64" s="12" cm="1">
        <f t="array" ref="AB64">VLOOKUP(Table3[[#This Row],[Name]],+Table1[[Name]:[END]],AB$1,FALSE)</f>
        <v>0</v>
      </c>
      <c r="AC64" s="12" cm="1">
        <f t="array" ref="AC64">VLOOKUP(Table3[[#This Row],[Name]],+Table1[[Name]:[END]],AC$1,FALSE)</f>
        <v>1</v>
      </c>
      <c r="AD64" s="12" cm="1">
        <f t="array" ref="AD64">VLOOKUP(Table3[[#This Row],[Name]],+Table1[[Name]:[END]],AD$1,FALSE)</f>
        <v>1</v>
      </c>
      <c r="AE64" s="12" cm="1">
        <f t="array" ref="AE64">VLOOKUP(Table3[[#This Row],[Name]],+Table1[[Name]:[END]],AE$1,FALSE)</f>
        <v>2</v>
      </c>
      <c r="AF64" s="12" cm="1">
        <f t="array" ref="AF64">VLOOKUP(Table3[[#This Row],[Name]],+Table1[[Name]:[END]],AF$1,FALSE)</f>
        <v>1</v>
      </c>
      <c r="AG64" s="12" cm="1">
        <f t="array" ref="AG64">VLOOKUP(Table3[[#This Row],[Name]],+Table1[[Name]:[END]],AG$1,FALSE)</f>
        <v>1</v>
      </c>
      <c r="AH64" s="12" cm="1">
        <f t="array" ref="AH64">VLOOKUP(Table3[[#This Row],[Name]],+Table1[[Name]:[END]],AH$1,FALSE)</f>
        <v>2</v>
      </c>
      <c r="AI64" s="12" t="str" cm="1">
        <f t="array" ref="AI64">VLOOKUP(Table3[[#This Row],[Name]],+Table1[[Name]:[END]],AI$1,FALSE)</f>
        <v>1/2</v>
      </c>
      <c r="AJ64" s="12" cm="1">
        <f t="array" ref="AJ64">VLOOKUP(Table3[[#This Row],[Name]],+Table1[[Name]:[END]],AJ$1,FALSE)</f>
        <v>1</v>
      </c>
      <c r="AK64" s="12" t="str" cm="1">
        <f t="array" ref="AK64">VLOOKUP(Table3[[#This Row],[Name]],+Table1[[Name]:[END]],AK$1,FALSE)</f>
        <v>1/2</v>
      </c>
      <c r="AL64" s="12" cm="1">
        <f t="array" ref="AL64">VLOOKUP(Table3[[#This Row],[Name]],+Table1[[Name]:[END]],AL$1,FALSE)</f>
        <v>1</v>
      </c>
      <c r="AM64" s="12" cm="1">
        <f t="array" ref="AM64">VLOOKUP(Table3[[#This Row],[Name]],+Table1[[Name]:[END]],AM$1,FALSE)</f>
        <v>1</v>
      </c>
      <c r="AN64" s="12" cm="1">
        <f t="array" ref="AN64">VLOOKUP(Table3[[#This Row],[Name]],+Table1[[Name]:[END]],AN$1,FALSE)</f>
        <v>1</v>
      </c>
      <c r="AO64" s="12" cm="1">
        <f t="array" ref="AO64">VLOOKUP(Table3[[#This Row],[Name]],+Table1[[Name]:[END]],AO$1,FALSE)</f>
        <v>1</v>
      </c>
      <c r="AP64" s="12" t="str" cm="1">
        <f t="array" ref="AP64">VLOOKUP(Table3[[#This Row],[Name]],+Table1[[Name]:[END]],AP$1,FALSE)</f>
        <v>1-3</v>
      </c>
      <c r="AQ64" s="12" t="str" cm="1">
        <f t="array" ref="AQ64">VLOOKUP(Table3[[#This Row],[Name]],+Table1[[Name]:[END]],AQ$1,FALSE)</f>
        <v>4-6</v>
      </c>
      <c r="AR64" s="12" t="str" cm="1">
        <f t="array" ref="AR64">VLOOKUP(Table3[[#This Row],[Name]],+Table1[[Name]:[END]],AR$1,FALSE)</f>
        <v/>
      </c>
      <c r="AS64" s="12" t="str" cm="1">
        <f t="array" ref="AS64">IF(VLOOKUP(Table3[[#This Row],[Name]],+Table1[[Name]:[END]],AS$1,FALSE)=0,"",VLOOKUP(Table3[[#This Row],[Name]],+Table1[[Name]:[END]],AS$1,FALSE))</f>
        <v/>
      </c>
      <c r="AT64" s="12" t="str" cm="1">
        <f t="array" ref="AT64">VLOOKUP(Table3[[#This Row],[Name]],+Table1[[Name]:[END]],AT$1,FALSE)</f>
        <v>#105</v>
      </c>
      <c r="AU64" s="12" cm="1">
        <f t="array" ref="AU64">VLOOKUP(Table3[[#This Row],[Name]],+Table1[[Name]:[END]],AU$1,FALSE)</f>
        <v>105</v>
      </c>
      <c r="AV64" s="12" t="str" cm="1">
        <f t="array" ref="AV64">VLOOKUP(Table3[[#This Row],[Name]],+Table1[[Name]:[END]],AV$1,FALSE)</f>
        <v>Sol Sol</v>
      </c>
      <c r="AW64" s="12" cm="1">
        <f t="array" ref="AW64">VLOOKUP(Table3[[#This Row],[Name]],+Table1[[Name]:[END]],AW$1,FALSE)</f>
        <v>1</v>
      </c>
    </row>
    <row r="65" spans="1:49" x14ac:dyDescent="0.2">
      <c r="A65" s="18" t="s">
        <v>276</v>
      </c>
      <c r="B65" s="12" t="str" cm="1">
        <f t="array" ref="B65">VLOOKUP(Table3[[#This Row],[Name]],+Table1[[Name]:[END]],B$1,FALSE)</f>
        <v>Poison</v>
      </c>
      <c r="C65" s="12" t="str" cm="1">
        <f t="array" ref="C65">VLOOKUP(Table3[[#This Row],[Name]],+Table1[[Name]:[END]],C$1,FALSE)</f>
        <v>Poison</v>
      </c>
      <c r="D65" s="12" cm="1">
        <f t="array" ref="D65">VLOOKUP(Table3[[#This Row],[Name]],+Table1[[Name]:[END]],D$1,FALSE)</f>
        <v>20</v>
      </c>
      <c r="E65" s="12" cm="1">
        <f t="array" ref="E65">VLOOKUP(Table3[[#This Row],[Name]],+Table1[[Name]:[END]],E$1,FALSE)</f>
        <v>8</v>
      </c>
      <c r="F65" s="12" cm="1">
        <f t="array" ref="F65">VLOOKUP(Table3[[#This Row],[Name]],+Table1[[Name]:[END]],F$1,FALSE)</f>
        <v>6</v>
      </c>
      <c r="G65" s="12" cm="1">
        <f t="array" ref="G65">VLOOKUP(Table3[[#This Row],[Name]],+Table1[[Name]:[END]],G$1,FALSE)</f>
        <v>9</v>
      </c>
      <c r="H65" s="12" cm="1">
        <f t="array" ref="H65">VLOOKUP(Table3[[#This Row],[Name]],+Table1[[Name]:[END]],H$1,FALSE)</f>
        <v>6</v>
      </c>
      <c r="I65" s="12" cm="1">
        <f t="array" ref="I65">VLOOKUP(Table3[[#This Row],[Name]],+Table1[[Name]:[END]],I$1,FALSE)</f>
        <v>4</v>
      </c>
      <c r="J65" s="12" cm="1">
        <f t="array" ref="J65">VLOOKUP(Table3[[#This Row],[Name]],+Table1[[Name]:[END]],J$1,FALSE)</f>
        <v>3</v>
      </c>
      <c r="K65" s="12" t="str" cm="1">
        <f t="array" ref="K65">VLOOKUP(Table3[[#This Row],[Name]],+Table1[[Name]:[END]],K$1,FALSE)</f>
        <v>Gaz Toxik</v>
      </c>
      <c r="L65" s="12" t="str" cm="1">
        <f t="array" ref="L65">VLOOKUP(Table3[[#This Row],[Name]],+Table1[[Name]:[END]],L$1,FALSE)</f>
        <v>Poison</v>
      </c>
      <c r="M65" s="12" t="str" cm="1">
        <f t="array" ref="M65">VLOOKUP(Table3[[#This Row],[Name]],+Table1[[Name]:[END]],M$1,FALSE)</f>
        <v>Statut</v>
      </c>
      <c r="N65" s="12" cm="1">
        <f t="array" ref="N65">VLOOKUP(Table3[[#This Row],[Name]],+Table1[[Name]:[END]],N$1,FALSE)</f>
        <v>0</v>
      </c>
      <c r="O65" s="12" cm="1">
        <f t="array" ref="O65">VLOOKUP(Table3[[#This Row],[Name]],+Table1[[Name]:[END]],O$1,FALSE)</f>
        <v>5</v>
      </c>
      <c r="P65" s="12" t="str" cm="1">
        <f t="array" ref="P65">VLOOKUP(Table3[[#This Row],[Name]],+Table1[[Name]:[END]],P$1,FALSE)</f>
        <v>Un nuage de gaz toxique est projeté au visage de l’ennemi pour l’empoisonner et lui fait perdre 6 des PV chaque tour.</v>
      </c>
      <c r="Q65" s="12" t="str" cm="1">
        <f t="array" ref="Q65">VLOOKUP(Table3[[#This Row],[Name]],+Table1[[Name]:[END]],Q$1,FALSE)</f>
        <v>Puredpois</v>
      </c>
      <c r="R65" s="12" t="str" cm="1">
        <f t="array" ref="R65">VLOOKUP(Table3[[#This Row],[Name]],+Table1[[Name]:[END]],R$1,FALSE)</f>
        <v>Poison</v>
      </c>
      <c r="S65" s="12" t="str" cm="1">
        <f t="array" ref="S65">VLOOKUP(Table3[[#This Row],[Name]],+Table1[[Name]:[END]],S$1,FALSE)</f>
        <v>Special</v>
      </c>
      <c r="T65" s="12" cm="1">
        <f t="array" ref="T65">VLOOKUP(Table3[[#This Row],[Name]],+Table1[[Name]:[END]],T$1,FALSE)</f>
        <v>3</v>
      </c>
      <c r="U65" s="12" cm="1">
        <f t="array" ref="U65">VLOOKUP(Table3[[#This Row],[Name]],+Table1[[Name]:[END]],U$1,FALSE)</f>
        <v>2</v>
      </c>
      <c r="V65" s="12" t="str" cm="1">
        <f t="array" ref="V65">VLOOKUP(Table3[[#This Row],[Name]],+Table1[[Name]:[END]],V$1,FALSE)</f>
        <v>Inflige des degats et empoisonne avec une precision de 2 lui faisant perdre 6 PV chaque tour.</v>
      </c>
      <c r="W65" s="12" t="str" cm="1">
        <f t="array" ref="W65">VLOOKUP(Table3[[#This Row],[Name]],+Table1[[Name]:[END]],W$1,FALSE)</f>
        <v>Smogo-RFVF.png</v>
      </c>
      <c r="X65" s="12" cm="1">
        <f t="array" ref="X65">VLOOKUP(Table3[[#This Row],[Name]],+Table1[[Name]:[END]],X$1,FALSE)</f>
        <v>1</v>
      </c>
      <c r="Y65" s="12" t="str" cm="1">
        <f t="array" ref="Y65">VLOOKUP(Table3[[#This Row],[Name]],+Table1[[Name]:[END]],Y$1,FALSE)</f>
        <v>1/2</v>
      </c>
      <c r="Z65" s="12" cm="1">
        <f t="array" ref="Z65">VLOOKUP(Table3[[#This Row],[Name]],+Table1[[Name]:[END]],Z$1,FALSE)</f>
        <v>1</v>
      </c>
      <c r="AA65" s="12" cm="1">
        <f t="array" ref="AA65">VLOOKUP(Table3[[#This Row],[Name]],+Table1[[Name]:[END]],AA$1,FALSE)</f>
        <v>1</v>
      </c>
      <c r="AB65" s="12" cm="1">
        <f t="array" ref="AB65">VLOOKUP(Table3[[#This Row],[Name]],+Table1[[Name]:[END]],AB$1,FALSE)</f>
        <v>1</v>
      </c>
      <c r="AC65" s="12" t="str" cm="1">
        <f t="array" ref="AC65">VLOOKUP(Table3[[#This Row],[Name]],+Table1[[Name]:[END]],AC$1,FALSE)</f>
        <v>1/2</v>
      </c>
      <c r="AD65" s="12" cm="1">
        <f t="array" ref="AD65">VLOOKUP(Table3[[#This Row],[Name]],+Table1[[Name]:[END]],AD$1,FALSE)</f>
        <v>1</v>
      </c>
      <c r="AE65" s="12" cm="1">
        <f t="array" ref="AE65">VLOOKUP(Table3[[#This Row],[Name]],+Table1[[Name]:[END]],AE$1,FALSE)</f>
        <v>1</v>
      </c>
      <c r="AF65" s="12" t="str" cm="1">
        <f t="array" ref="AF65">VLOOKUP(Table3[[#This Row],[Name]],+Table1[[Name]:[END]],AF$1,FALSE)</f>
        <v>1/2</v>
      </c>
      <c r="AG65" s="12" cm="1">
        <f t="array" ref="AG65">VLOOKUP(Table3[[#This Row],[Name]],+Table1[[Name]:[END]],AG$1,FALSE)</f>
        <v>1</v>
      </c>
      <c r="AH65" s="12" t="str" cm="1">
        <f t="array" ref="AH65">VLOOKUP(Table3[[#This Row],[Name]],+Table1[[Name]:[END]],AH$1,FALSE)</f>
        <v>1/2</v>
      </c>
      <c r="AI65" s="12" t="str" cm="1">
        <f t="array" ref="AI65">VLOOKUP(Table3[[#This Row],[Name]],+Table1[[Name]:[END]],AI$1,FALSE)</f>
        <v>1/2</v>
      </c>
      <c r="AJ65" s="12" cm="1">
        <f t="array" ref="AJ65">VLOOKUP(Table3[[#This Row],[Name]],+Table1[[Name]:[END]],AJ$1,FALSE)</f>
        <v>2</v>
      </c>
      <c r="AK65" s="12" cm="1">
        <f t="array" ref="AK65">VLOOKUP(Table3[[#This Row],[Name]],+Table1[[Name]:[END]],AK$1,FALSE)</f>
        <v>1</v>
      </c>
      <c r="AL65" s="12" cm="1">
        <f t="array" ref="AL65">VLOOKUP(Table3[[#This Row],[Name]],+Table1[[Name]:[END]],AL$1,FALSE)</f>
        <v>2</v>
      </c>
      <c r="AM65" s="12" cm="1">
        <f t="array" ref="AM65">VLOOKUP(Table3[[#This Row],[Name]],+Table1[[Name]:[END]],AM$1,FALSE)</f>
        <v>1</v>
      </c>
      <c r="AN65" s="12" cm="1">
        <f t="array" ref="AN65">VLOOKUP(Table3[[#This Row],[Name]],+Table1[[Name]:[END]],AN$1,FALSE)</f>
        <v>1</v>
      </c>
      <c r="AO65" s="12" cm="1">
        <f t="array" ref="AO65">VLOOKUP(Table3[[#This Row],[Name]],+Table1[[Name]:[END]],AO$1,FALSE)</f>
        <v>1</v>
      </c>
      <c r="AP65" s="12" t="str" cm="1">
        <f t="array" ref="AP65">VLOOKUP(Table3[[#This Row],[Name]],+Table1[[Name]:[END]],AP$1,FALSE)</f>
        <v>1-3</v>
      </c>
      <c r="AQ65" s="12" t="str" cm="1">
        <f t="array" ref="AQ65">VLOOKUP(Table3[[#This Row],[Name]],+Table1[[Name]:[END]],AQ$1,FALSE)</f>
        <v>4-6</v>
      </c>
      <c r="AR65" s="12" t="str" cm="1">
        <f t="array" ref="AR65">VLOOKUP(Table3[[#This Row],[Name]],+Table1[[Name]:[END]],AR$1,FALSE)</f>
        <v>Evolue avec 4 super bonbons en</v>
      </c>
      <c r="AS65" s="12" t="str" cm="1">
        <f t="array" ref="AS65">IF(VLOOKUP(Table3[[#This Row],[Name]],+Table1[[Name]:[END]],AS$1,FALSE)=0,"",VLOOKUP(Table3[[#This Row],[Name]],+Table1[[Name]:[END]],AS$1,FALSE))</f>
        <v>Smogogo</v>
      </c>
      <c r="AT65" s="12" t="str" cm="1">
        <f t="array" ref="AT65">VLOOKUP(Table3[[#This Row],[Name]],+Table1[[Name]:[END]],AT$1,FALSE)</f>
        <v>#109</v>
      </c>
      <c r="AU65" s="12" cm="1">
        <f t="array" ref="AU65">VLOOKUP(Table3[[#This Row],[Name]],+Table1[[Name]:[END]],AU$1,FALSE)</f>
        <v>109</v>
      </c>
      <c r="AV65" s="12" t="str" cm="1">
        <f t="array" ref="AV65">VLOOKUP(Table3[[#This Row],[Name]],+Table1[[Name]:[END]],AV$1,FALSE)</f>
        <v>Poison Poison</v>
      </c>
      <c r="AW65" s="12" cm="1">
        <f t="array" ref="AW65">VLOOKUP(Table3[[#This Row],[Name]],+Table1[[Name]:[END]],AW$1,FALSE)</f>
        <v>0</v>
      </c>
    </row>
    <row r="66" spans="1:49" x14ac:dyDescent="0.2">
      <c r="A66" s="18" t="s">
        <v>172</v>
      </c>
      <c r="B66" s="12" t="str" cm="1">
        <f t="array" ref="B66">VLOOKUP(Table3[[#This Row],[Name]],+Table1[[Name]:[END]],B$1,FALSE)</f>
        <v>Eau</v>
      </c>
      <c r="C66" s="12" t="str" cm="1">
        <f t="array" ref="C66">VLOOKUP(Table3[[#This Row],[Name]],+Table1[[Name]:[END]],C$1,FALSE)</f>
        <v>Eau</v>
      </c>
      <c r="D66" s="12" cm="1">
        <f t="array" ref="D66">VLOOKUP(Table3[[#This Row],[Name]],+Table1[[Name]:[END]],D$1,FALSE)</f>
        <v>22</v>
      </c>
      <c r="E66" s="12" cm="1">
        <f t="array" ref="E66">VLOOKUP(Table3[[#This Row],[Name]],+Table1[[Name]:[END]],E$1,FALSE)</f>
        <v>15</v>
      </c>
      <c r="F66" s="12" cm="1">
        <f t="array" ref="F66">VLOOKUP(Table3[[#This Row],[Name]],+Table1[[Name]:[END]],F$1,FALSE)</f>
        <v>6</v>
      </c>
      <c r="G66" s="12" cm="1">
        <f t="array" ref="G66">VLOOKUP(Table3[[#This Row],[Name]],+Table1[[Name]:[END]],G$1,FALSE)</f>
        <v>6</v>
      </c>
      <c r="H66" s="12" cm="1">
        <f t="array" ref="H66">VLOOKUP(Table3[[#This Row],[Name]],+Table1[[Name]:[END]],H$1,FALSE)</f>
        <v>3</v>
      </c>
      <c r="I66" s="12" cm="1">
        <f t="array" ref="I66">VLOOKUP(Table3[[#This Row],[Name]],+Table1[[Name]:[END]],I$1,FALSE)</f>
        <v>5</v>
      </c>
      <c r="J66" s="12" cm="1">
        <f t="array" ref="J66">VLOOKUP(Table3[[#This Row],[Name]],+Table1[[Name]:[END]],J$1,FALSE)</f>
        <v>4</v>
      </c>
      <c r="K66" s="12" t="str" cm="1">
        <f t="array" ref="K66">VLOOKUP(Table3[[#This Row],[Name]],+Table1[[Name]:[END]],K$1,FALSE)</f>
        <v>Picpic</v>
      </c>
      <c r="L66" s="12" t="str" cm="1">
        <f t="array" ref="L66">VLOOKUP(Table3[[#This Row],[Name]],+Table1[[Name]:[END]],L$1,FALSE)</f>
        <v>Vol</v>
      </c>
      <c r="M66" s="12" t="str" cm="1">
        <f t="array" ref="M66">VLOOKUP(Table3[[#This Row],[Name]],+Table1[[Name]:[END]],M$1,FALSE)</f>
        <v>Physique</v>
      </c>
      <c r="N66" s="12" cm="1">
        <f t="array" ref="N66">VLOOKUP(Table3[[#This Row],[Name]],+Table1[[Name]:[END]],N$1,FALSE)</f>
        <v>4</v>
      </c>
      <c r="O66" s="12" cm="1">
        <f t="array" ref="O66">VLOOKUP(Table3[[#This Row],[Name]],+Table1[[Name]:[END]],O$1,FALSE)</f>
        <v>6</v>
      </c>
      <c r="P66" s="12" t="str" cm="1">
        <f t="array" ref="P66">VLOOKUP(Table3[[#This Row],[Name]],+Table1[[Name]:[END]],P$1,FALSE)</f>
        <v>Frappe l'ennemi d'un bec pointu ou d'une corne pour infliger des dégâts.</v>
      </c>
      <c r="Q66" s="12" t="str" cm="1">
        <f t="array" ref="Q66">VLOOKUP(Table3[[#This Row],[Name]],+Table1[[Name]:[END]],Q$1,FALSE)</f>
        <v>Mimi-Queue</v>
      </c>
      <c r="R66" s="12" t="str" cm="1">
        <f t="array" ref="R66">VLOOKUP(Table3[[#This Row],[Name]],+Table1[[Name]:[END]],R$1,FALSE)</f>
        <v>Normal</v>
      </c>
      <c r="S66" s="12" t="str" cm="1">
        <f t="array" ref="S66">VLOOKUP(Table3[[#This Row],[Name]],+Table1[[Name]:[END]],S$1,FALSE)</f>
        <v>Statut</v>
      </c>
      <c r="T66" s="12" cm="1">
        <f t="array" ref="T66">VLOOKUP(Table3[[#This Row],[Name]],+Table1[[Name]:[END]],T$1,FALSE)</f>
        <v>0</v>
      </c>
      <c r="U66" s="12" cm="1">
        <f t="array" ref="U66">VLOOKUP(Table3[[#This Row],[Name]],+Table1[[Name]:[END]],U$1,FALSE)</f>
        <v>6</v>
      </c>
      <c r="V66" s="12" t="str" cm="1">
        <f t="array" ref="V66">VLOOKUP(Table3[[#This Row],[Name]],+Table1[[Name]:[END]],V$1,FALSE)</f>
        <v>Le lanceur remue son adorable queue pour tromper la vigilance de l'ennemi et baisser sa Défense de 1 niveau.</v>
      </c>
      <c r="W66" s="12" t="str" cm="1">
        <f t="array" ref="W66">VLOOKUP(Table3[[#This Row],[Name]],+Table1[[Name]:[END]],W$1,FALSE)</f>
        <v>Poissirène-RFVF.png</v>
      </c>
      <c r="X66" s="12" t="str" cm="1">
        <f t="array" ref="X66">VLOOKUP(Table3[[#This Row],[Name]],+Table1[[Name]:[END]],X$1,FALSE)</f>
        <v>1/2</v>
      </c>
      <c r="Y66" s="12" cm="1">
        <f t="array" ref="Y66">VLOOKUP(Table3[[#This Row],[Name]],+Table1[[Name]:[END]],Y$1,FALSE)</f>
        <v>1</v>
      </c>
      <c r="Z66" s="12" cm="1">
        <f t="array" ref="Z66">VLOOKUP(Table3[[#This Row],[Name]],+Table1[[Name]:[END]],Z$1,FALSE)</f>
        <v>1</v>
      </c>
      <c r="AA66" s="12" t="str" cm="1">
        <f t="array" ref="AA66">VLOOKUP(Table3[[#This Row],[Name]],+Table1[[Name]:[END]],AA$1,FALSE)</f>
        <v>1/2</v>
      </c>
      <c r="AB66" s="12" cm="1">
        <f t="array" ref="AB66">VLOOKUP(Table3[[#This Row],[Name]],+Table1[[Name]:[END]],AB$1,FALSE)</f>
        <v>2</v>
      </c>
      <c r="AC66" s="12" cm="1">
        <f t="array" ref="AC66">VLOOKUP(Table3[[#This Row],[Name]],+Table1[[Name]:[END]],AC$1,FALSE)</f>
        <v>1</v>
      </c>
      <c r="AD66" s="12" t="str" cm="1">
        <f t="array" ref="AD66">VLOOKUP(Table3[[#This Row],[Name]],+Table1[[Name]:[END]],AD$1,FALSE)</f>
        <v>1/2</v>
      </c>
      <c r="AE66" s="12" t="str" cm="1">
        <f t="array" ref="AE66">VLOOKUP(Table3[[#This Row],[Name]],+Table1[[Name]:[END]],AE$1,FALSE)</f>
        <v>1/2</v>
      </c>
      <c r="AF66" s="12" cm="1">
        <f t="array" ref="AF66">VLOOKUP(Table3[[#This Row],[Name]],+Table1[[Name]:[END]],AF$1,FALSE)</f>
        <v>1</v>
      </c>
      <c r="AG66" s="12" cm="1">
        <f t="array" ref="AG66">VLOOKUP(Table3[[#This Row],[Name]],+Table1[[Name]:[END]],AG$1,FALSE)</f>
        <v>1</v>
      </c>
      <c r="AH66" s="12" cm="1">
        <f t="array" ref="AH66">VLOOKUP(Table3[[#This Row],[Name]],+Table1[[Name]:[END]],AH$1,FALSE)</f>
        <v>2</v>
      </c>
      <c r="AI66" s="12" cm="1">
        <f t="array" ref="AI66">VLOOKUP(Table3[[#This Row],[Name]],+Table1[[Name]:[END]],AI$1,FALSE)</f>
        <v>1</v>
      </c>
      <c r="AJ66" s="12" cm="1">
        <f t="array" ref="AJ66">VLOOKUP(Table3[[#This Row],[Name]],+Table1[[Name]:[END]],AJ$1,FALSE)</f>
        <v>1</v>
      </c>
      <c r="AK66" s="12" cm="1">
        <f t="array" ref="AK66">VLOOKUP(Table3[[#This Row],[Name]],+Table1[[Name]:[END]],AK$1,FALSE)</f>
        <v>1</v>
      </c>
      <c r="AL66" s="12" cm="1">
        <f t="array" ref="AL66">VLOOKUP(Table3[[#This Row],[Name]],+Table1[[Name]:[END]],AL$1,FALSE)</f>
        <v>1</v>
      </c>
      <c r="AM66" s="12" cm="1">
        <f t="array" ref="AM66">VLOOKUP(Table3[[#This Row],[Name]],+Table1[[Name]:[END]],AM$1,FALSE)</f>
        <v>1</v>
      </c>
      <c r="AN66" s="12" cm="1">
        <f t="array" ref="AN66">VLOOKUP(Table3[[#This Row],[Name]],+Table1[[Name]:[END]],AN$1,FALSE)</f>
        <v>1</v>
      </c>
      <c r="AO66" s="12" cm="1">
        <f t="array" ref="AO66">VLOOKUP(Table3[[#This Row],[Name]],+Table1[[Name]:[END]],AO$1,FALSE)</f>
        <v>1</v>
      </c>
      <c r="AP66" s="12" t="str" cm="1">
        <f t="array" ref="AP66">VLOOKUP(Table3[[#This Row],[Name]],+Table1[[Name]:[END]],AP$1,FALSE)</f>
        <v>1-3</v>
      </c>
      <c r="AQ66" s="12" t="str" cm="1">
        <f t="array" ref="AQ66">VLOOKUP(Table3[[#This Row],[Name]],+Table1[[Name]:[END]],AQ$1,FALSE)</f>
        <v>4-6</v>
      </c>
      <c r="AR66" s="12" t="str" cm="1">
        <f t="array" ref="AR66">VLOOKUP(Table3[[#This Row],[Name]],+Table1[[Name]:[END]],AR$1,FALSE)</f>
        <v>Evolue avec 3 super bonbons en</v>
      </c>
      <c r="AS66" s="12" t="str" cm="1">
        <f t="array" ref="AS66">IF(VLOOKUP(Table3[[#This Row],[Name]],+Table1[[Name]:[END]],AS$1,FALSE)=0,"",VLOOKUP(Table3[[#This Row],[Name]],+Table1[[Name]:[END]],AS$1,FALSE))</f>
        <v>Poissoroy</v>
      </c>
      <c r="AT66" s="12" t="str" cm="1">
        <f t="array" ref="AT66">VLOOKUP(Table3[[#This Row],[Name]],+Table1[[Name]:[END]],AT$1,FALSE)</f>
        <v>#118</v>
      </c>
      <c r="AU66" s="12" cm="1">
        <f t="array" ref="AU66">VLOOKUP(Table3[[#This Row],[Name]],+Table1[[Name]:[END]],AU$1,FALSE)</f>
        <v>118</v>
      </c>
      <c r="AV66" s="12" t="str" cm="1">
        <f t="array" ref="AV66">VLOOKUP(Table3[[#This Row],[Name]],+Table1[[Name]:[END]],AV$1,FALSE)</f>
        <v>Eau Eau</v>
      </c>
      <c r="AW66" s="12" cm="1">
        <f t="array" ref="AW66">VLOOKUP(Table3[[#This Row],[Name]],+Table1[[Name]:[END]],AW$1,FALSE)</f>
        <v>0</v>
      </c>
    </row>
    <row r="67" spans="1:49" x14ac:dyDescent="0.2">
      <c r="A67" s="18" t="s">
        <v>173</v>
      </c>
      <c r="B67" s="12" t="str" cm="1">
        <f t="array" ref="B67">VLOOKUP(Table3[[#This Row],[Name]],+Table1[[Name]:[END]],B$1,FALSE)</f>
        <v>Eau</v>
      </c>
      <c r="C67" s="12" t="str" cm="1">
        <f t="array" ref="C67">VLOOKUP(Table3[[#This Row],[Name]],+Table1[[Name]:[END]],C$1,FALSE)</f>
        <v>Eau</v>
      </c>
      <c r="D67" s="12" cm="1">
        <f t="array" ref="D67">VLOOKUP(Table3[[#This Row],[Name]],+Table1[[Name]:[END]],D$1,FALSE)</f>
        <v>40</v>
      </c>
      <c r="E67" s="12" cm="1">
        <f t="array" ref="E67">VLOOKUP(Table3[[#This Row],[Name]],+Table1[[Name]:[END]],E$1,FALSE)</f>
        <v>17</v>
      </c>
      <c r="F67" s="12" cm="1">
        <f t="array" ref="F67">VLOOKUP(Table3[[#This Row],[Name]],+Table1[[Name]:[END]],F$1,FALSE)</f>
        <v>9</v>
      </c>
      <c r="G67" s="12" cm="1">
        <f t="array" ref="G67">VLOOKUP(Table3[[#This Row],[Name]],+Table1[[Name]:[END]],G$1,FALSE)</f>
        <v>6</v>
      </c>
      <c r="H67" s="12" cm="1">
        <f t="array" ref="H67">VLOOKUP(Table3[[#This Row],[Name]],+Table1[[Name]:[END]],H$1,FALSE)</f>
        <v>6</v>
      </c>
      <c r="I67" s="12" cm="1">
        <f t="array" ref="I67">VLOOKUP(Table3[[#This Row],[Name]],+Table1[[Name]:[END]],I$1,FALSE)</f>
        <v>8</v>
      </c>
      <c r="J67" s="12" cm="1">
        <f t="array" ref="J67">VLOOKUP(Table3[[#This Row],[Name]],+Table1[[Name]:[END]],J$1,FALSE)</f>
        <v>1</v>
      </c>
      <c r="K67" s="12" t="str" cm="1">
        <f t="array" ref="K67">VLOOKUP(Table3[[#This Row],[Name]],+Table1[[Name]:[END]],K$1,FALSE)</f>
        <v>Picpic</v>
      </c>
      <c r="L67" s="12" t="str" cm="1">
        <f t="array" ref="L67">VLOOKUP(Table3[[#This Row],[Name]],+Table1[[Name]:[END]],L$1,FALSE)</f>
        <v>Vol</v>
      </c>
      <c r="M67" s="12" t="str" cm="1">
        <f t="array" ref="M67">VLOOKUP(Table3[[#This Row],[Name]],+Table1[[Name]:[END]],M$1,FALSE)</f>
        <v>Physique</v>
      </c>
      <c r="N67" s="12" cm="1">
        <f t="array" ref="N67">VLOOKUP(Table3[[#This Row],[Name]],+Table1[[Name]:[END]],N$1,FALSE)</f>
        <v>4</v>
      </c>
      <c r="O67" s="12" cm="1">
        <f t="array" ref="O67">VLOOKUP(Table3[[#This Row],[Name]],+Table1[[Name]:[END]],O$1,FALSE)</f>
        <v>6</v>
      </c>
      <c r="P67" s="12" t="str" cm="1">
        <f t="array" ref="P67">VLOOKUP(Table3[[#This Row],[Name]],+Table1[[Name]:[END]],P$1,FALSE)</f>
        <v>Frappe l'ennemi d'un bec pointu ou d'une corne pour infliger des dégâts.</v>
      </c>
      <c r="Q67" s="12" t="str" cm="1">
        <f t="array" ref="Q67">VLOOKUP(Table3[[#This Row],[Name]],+Table1[[Name]:[END]],Q$1,FALSE)</f>
        <v>Mimi-Queue</v>
      </c>
      <c r="R67" s="12" t="str" cm="1">
        <f t="array" ref="R67">VLOOKUP(Table3[[#This Row],[Name]],+Table1[[Name]:[END]],R$1,FALSE)</f>
        <v>Normal</v>
      </c>
      <c r="S67" s="12" t="str" cm="1">
        <f t="array" ref="S67">VLOOKUP(Table3[[#This Row],[Name]],+Table1[[Name]:[END]],S$1,FALSE)</f>
        <v>Statut</v>
      </c>
      <c r="T67" s="12" cm="1">
        <f t="array" ref="T67">VLOOKUP(Table3[[#This Row],[Name]],+Table1[[Name]:[END]],T$1,FALSE)</f>
        <v>0</v>
      </c>
      <c r="U67" s="12" cm="1">
        <f t="array" ref="U67">VLOOKUP(Table3[[#This Row],[Name]],+Table1[[Name]:[END]],U$1,FALSE)</f>
        <v>6</v>
      </c>
      <c r="V67" s="12" t="str" cm="1">
        <f t="array" ref="V67">VLOOKUP(Table3[[#This Row],[Name]],+Table1[[Name]:[END]],V$1,FALSE)</f>
        <v>Le lanceur remue son adorable queue pour tromper la vigilance de l'ennemi et baisser sa Défense de 1 niveau.</v>
      </c>
      <c r="W67" s="12" t="str" cm="1">
        <f t="array" ref="W67">VLOOKUP(Table3[[#This Row],[Name]],+Table1[[Name]:[END]],W$1,FALSE)</f>
        <v>Poissoroy-RFVF.png</v>
      </c>
      <c r="X67" s="12" t="str" cm="1">
        <f t="array" ref="X67">VLOOKUP(Table3[[#This Row],[Name]],+Table1[[Name]:[END]],X$1,FALSE)</f>
        <v>1/2</v>
      </c>
      <c r="Y67" s="12" cm="1">
        <f t="array" ref="Y67">VLOOKUP(Table3[[#This Row],[Name]],+Table1[[Name]:[END]],Y$1,FALSE)</f>
        <v>1</v>
      </c>
      <c r="Z67" s="12" cm="1">
        <f t="array" ref="Z67">VLOOKUP(Table3[[#This Row],[Name]],+Table1[[Name]:[END]],Z$1,FALSE)</f>
        <v>1</v>
      </c>
      <c r="AA67" s="12" t="str" cm="1">
        <f t="array" ref="AA67">VLOOKUP(Table3[[#This Row],[Name]],+Table1[[Name]:[END]],AA$1,FALSE)</f>
        <v>1/2</v>
      </c>
      <c r="AB67" s="12" cm="1">
        <f t="array" ref="AB67">VLOOKUP(Table3[[#This Row],[Name]],+Table1[[Name]:[END]],AB$1,FALSE)</f>
        <v>2</v>
      </c>
      <c r="AC67" s="12" cm="1">
        <f t="array" ref="AC67">VLOOKUP(Table3[[#This Row],[Name]],+Table1[[Name]:[END]],AC$1,FALSE)</f>
        <v>1</v>
      </c>
      <c r="AD67" s="12" t="str" cm="1">
        <f t="array" ref="AD67">VLOOKUP(Table3[[#This Row],[Name]],+Table1[[Name]:[END]],AD$1,FALSE)</f>
        <v>1/2</v>
      </c>
      <c r="AE67" s="12" t="str" cm="1">
        <f t="array" ref="AE67">VLOOKUP(Table3[[#This Row],[Name]],+Table1[[Name]:[END]],AE$1,FALSE)</f>
        <v>1/2</v>
      </c>
      <c r="AF67" s="12" cm="1">
        <f t="array" ref="AF67">VLOOKUP(Table3[[#This Row],[Name]],+Table1[[Name]:[END]],AF$1,FALSE)</f>
        <v>1</v>
      </c>
      <c r="AG67" s="12" cm="1">
        <f t="array" ref="AG67">VLOOKUP(Table3[[#This Row],[Name]],+Table1[[Name]:[END]],AG$1,FALSE)</f>
        <v>1</v>
      </c>
      <c r="AH67" s="12" cm="1">
        <f t="array" ref="AH67">VLOOKUP(Table3[[#This Row],[Name]],+Table1[[Name]:[END]],AH$1,FALSE)</f>
        <v>2</v>
      </c>
      <c r="AI67" s="12" cm="1">
        <f t="array" ref="AI67">VLOOKUP(Table3[[#This Row],[Name]],+Table1[[Name]:[END]],AI$1,FALSE)</f>
        <v>1</v>
      </c>
      <c r="AJ67" s="12" cm="1">
        <f t="array" ref="AJ67">VLOOKUP(Table3[[#This Row],[Name]],+Table1[[Name]:[END]],AJ$1,FALSE)</f>
        <v>1</v>
      </c>
      <c r="AK67" s="12" cm="1">
        <f t="array" ref="AK67">VLOOKUP(Table3[[#This Row],[Name]],+Table1[[Name]:[END]],AK$1,FALSE)</f>
        <v>1</v>
      </c>
      <c r="AL67" s="12" cm="1">
        <f t="array" ref="AL67">VLOOKUP(Table3[[#This Row],[Name]],+Table1[[Name]:[END]],AL$1,FALSE)</f>
        <v>1</v>
      </c>
      <c r="AM67" s="12" cm="1">
        <f t="array" ref="AM67">VLOOKUP(Table3[[#This Row],[Name]],+Table1[[Name]:[END]],AM$1,FALSE)</f>
        <v>1</v>
      </c>
      <c r="AN67" s="12" cm="1">
        <f t="array" ref="AN67">VLOOKUP(Table3[[#This Row],[Name]],+Table1[[Name]:[END]],AN$1,FALSE)</f>
        <v>1</v>
      </c>
      <c r="AO67" s="12" cm="1">
        <f t="array" ref="AO67">VLOOKUP(Table3[[#This Row],[Name]],+Table1[[Name]:[END]],AO$1,FALSE)</f>
        <v>1</v>
      </c>
      <c r="AP67" s="12" t="str" cm="1">
        <f t="array" ref="AP67">VLOOKUP(Table3[[#This Row],[Name]],+Table1[[Name]:[END]],AP$1,FALSE)</f>
        <v>1-3</v>
      </c>
      <c r="AQ67" s="12" t="str" cm="1">
        <f t="array" ref="AQ67">VLOOKUP(Table3[[#This Row],[Name]],+Table1[[Name]:[END]],AQ$1,FALSE)</f>
        <v>4-6</v>
      </c>
      <c r="AR67" s="12" t="str" cm="1">
        <f t="array" ref="AR67">VLOOKUP(Table3[[#This Row],[Name]],+Table1[[Name]:[END]],AR$1,FALSE)</f>
        <v/>
      </c>
      <c r="AS67" s="12" t="str" cm="1">
        <f t="array" ref="AS67">IF(VLOOKUP(Table3[[#This Row],[Name]],+Table1[[Name]:[END]],AS$1,FALSE)=0,"",VLOOKUP(Table3[[#This Row],[Name]],+Table1[[Name]:[END]],AS$1,FALSE))</f>
        <v/>
      </c>
      <c r="AT67" s="12" t="str" cm="1">
        <f t="array" ref="AT67">VLOOKUP(Table3[[#This Row],[Name]],+Table1[[Name]:[END]],AT$1,FALSE)</f>
        <v>#119</v>
      </c>
      <c r="AU67" s="12" cm="1">
        <f t="array" ref="AU67">VLOOKUP(Table3[[#This Row],[Name]],+Table1[[Name]:[END]],AU$1,FALSE)</f>
        <v>119</v>
      </c>
      <c r="AV67" s="12" t="str" cm="1">
        <f t="array" ref="AV67">VLOOKUP(Table3[[#This Row],[Name]],+Table1[[Name]:[END]],AV$1,FALSE)</f>
        <v>Eau Eau</v>
      </c>
      <c r="AW67" s="12" cm="1">
        <f t="array" ref="AW67">VLOOKUP(Table3[[#This Row],[Name]],+Table1[[Name]:[END]],AW$1,FALSE)</f>
        <v>1</v>
      </c>
    </row>
    <row r="68" spans="1:49" x14ac:dyDescent="0.2">
      <c r="A68" s="18" t="s">
        <v>1289</v>
      </c>
      <c r="B68" s="12" t="str" cm="1">
        <f t="array" ref="B68">VLOOKUP(Table3[[#This Row],[Name]],+Table1[[Name]:[END]],B$1,FALSE)</f>
        <v>Eau</v>
      </c>
      <c r="C68" s="12" t="str" cm="1">
        <f t="array" ref="C68">VLOOKUP(Table3[[#This Row],[Name]],+Table1[[Name]:[END]],C$1,FALSE)</f>
        <v>Eau</v>
      </c>
      <c r="D68" s="12" cm="1">
        <f t="array" ref="D68">VLOOKUP(Table3[[#This Row],[Name]],+Table1[[Name]:[END]],D$1,FALSE)</f>
        <v>15</v>
      </c>
      <c r="E68" s="12" cm="1">
        <f t="array" ref="E68">VLOOKUP(Table3[[#This Row],[Name]],+Table1[[Name]:[END]],E$1,FALSE)</f>
        <v>21</v>
      </c>
      <c r="F68" s="12" cm="1">
        <f t="array" ref="F68">VLOOKUP(Table3[[#This Row],[Name]],+Table1[[Name]:[END]],F$1,FALSE)</f>
        <v>4</v>
      </c>
      <c r="G68" s="12" cm="1">
        <f t="array" ref="G68">VLOOKUP(Table3[[#This Row],[Name]],+Table1[[Name]:[END]],G$1,FALSE)</f>
        <v>5</v>
      </c>
      <c r="H68" s="12" cm="1">
        <f t="array" ref="H68">VLOOKUP(Table3[[#This Row],[Name]],+Table1[[Name]:[END]],H$1,FALSE)</f>
        <v>7</v>
      </c>
      <c r="I68" s="12" cm="1">
        <f t="array" ref="I68">VLOOKUP(Table3[[#This Row],[Name]],+Table1[[Name]:[END]],I$1,FALSE)</f>
        <v>5</v>
      </c>
      <c r="J68" s="12" cm="1">
        <f t="array" ref="J68">VLOOKUP(Table3[[#This Row],[Name]],+Table1[[Name]:[END]],J$1,FALSE)</f>
        <v>4</v>
      </c>
      <c r="K68" s="12" t="str" cm="1">
        <f t="array" ref="K68">VLOOKUP(Table3[[#This Row],[Name]],+Table1[[Name]:[END]],K$1,FALSE)</f>
        <v>Charge</v>
      </c>
      <c r="L68" s="12" t="str" cm="1">
        <f t="array" ref="L68">VLOOKUP(Table3[[#This Row],[Name]],+Table1[[Name]:[END]],L$1,FALSE)</f>
        <v>Normal</v>
      </c>
      <c r="M68" s="12" t="str" cm="1">
        <f t="array" ref="M68">VLOOKUP(Table3[[#This Row],[Name]],+Table1[[Name]:[END]],M$1,FALSE)</f>
        <v>Physique</v>
      </c>
      <c r="N68" s="12" cm="1">
        <f t="array" ref="N68">VLOOKUP(Table3[[#This Row],[Name]],+Table1[[Name]:[END]],N$1,FALSE)</f>
        <v>4</v>
      </c>
      <c r="O68" s="12" cm="1">
        <f t="array" ref="O68">VLOOKUP(Table3[[#This Row],[Name]],+Table1[[Name]:[END]],O$1,FALSE)</f>
        <v>6</v>
      </c>
      <c r="P68" s="12" t="str" cm="1">
        <f t="array" ref="P68">VLOOKUP(Table3[[#This Row],[Name]],+Table1[[Name]:[END]],P$1,FALSE)</f>
        <v>Le lanceur charge l'ennemi et le percute de tout son poids.</v>
      </c>
      <c r="Q68" s="12" t="str" cm="1">
        <f t="array" ref="Q68">VLOOKUP(Table3[[#This Row],[Name]],+Table1[[Name]:[END]],Q$1,FALSE)</f>
        <v>Armure</v>
      </c>
      <c r="R68" s="12" t="str" cm="1">
        <f t="array" ref="R68">VLOOKUP(Table3[[#This Row],[Name]],+Table1[[Name]:[END]],R$1,FALSE)</f>
        <v>Normal</v>
      </c>
      <c r="S68" s="12" t="str" cm="1">
        <f t="array" ref="S68">VLOOKUP(Table3[[#This Row],[Name]],+Table1[[Name]:[END]],S$1,FALSE)</f>
        <v>Statut</v>
      </c>
      <c r="T68" s="12" cm="1">
        <f t="array" ref="T68">VLOOKUP(Table3[[#This Row],[Name]],+Table1[[Name]:[END]],T$1,FALSE)</f>
        <v>0</v>
      </c>
      <c r="U68" s="12" cm="1">
        <f t="array" ref="U68">VLOOKUP(Table3[[#This Row],[Name]],+Table1[[Name]:[END]],U$1,FALSE)</f>
        <v>0</v>
      </c>
      <c r="V68" s="12" t="str" cm="1">
        <f t="array" ref="V68">VLOOKUP(Table3[[#This Row],[Name]],+Table1[[Name]:[END]],V$1,FALSE)</f>
        <v>Le lanceur contracte tous ses muscles pour augmenter sa Défense. Augmente la defense de 1 niveau.</v>
      </c>
      <c r="W68" s="12" t="str" cm="1">
        <f t="array" ref="W68">VLOOKUP(Table3[[#This Row],[Name]],+Table1[[Name]:[END]],W$1,FALSE)</f>
        <v>Stari-RFVF.png</v>
      </c>
      <c r="X68" s="12" t="str" cm="1">
        <f t="array" ref="X68">VLOOKUP(Table3[[#This Row],[Name]],+Table1[[Name]:[END]],X$1,FALSE)</f>
        <v>1/2</v>
      </c>
      <c r="Y68" s="12" cm="1">
        <f t="array" ref="Y68">VLOOKUP(Table3[[#This Row],[Name]],+Table1[[Name]:[END]],Y$1,FALSE)</f>
        <v>1</v>
      </c>
      <c r="Z68" s="12" cm="1">
        <f t="array" ref="Z68">VLOOKUP(Table3[[#This Row],[Name]],+Table1[[Name]:[END]],Z$1,FALSE)</f>
        <v>1</v>
      </c>
      <c r="AA68" s="12" t="str" cm="1">
        <f t="array" ref="AA68">VLOOKUP(Table3[[#This Row],[Name]],+Table1[[Name]:[END]],AA$1,FALSE)</f>
        <v>1/2</v>
      </c>
      <c r="AB68" s="12" cm="1">
        <f t="array" ref="AB68">VLOOKUP(Table3[[#This Row],[Name]],+Table1[[Name]:[END]],AB$1,FALSE)</f>
        <v>2</v>
      </c>
      <c r="AC68" s="12" cm="1">
        <f t="array" ref="AC68">VLOOKUP(Table3[[#This Row],[Name]],+Table1[[Name]:[END]],AC$1,FALSE)</f>
        <v>1</v>
      </c>
      <c r="AD68" s="12" t="str" cm="1">
        <f t="array" ref="AD68">VLOOKUP(Table3[[#This Row],[Name]],+Table1[[Name]:[END]],AD$1,FALSE)</f>
        <v>1/2</v>
      </c>
      <c r="AE68" s="12" t="str" cm="1">
        <f t="array" ref="AE68">VLOOKUP(Table3[[#This Row],[Name]],+Table1[[Name]:[END]],AE$1,FALSE)</f>
        <v>1/2</v>
      </c>
      <c r="AF68" s="12" cm="1">
        <f t="array" ref="AF68">VLOOKUP(Table3[[#This Row],[Name]],+Table1[[Name]:[END]],AF$1,FALSE)</f>
        <v>1</v>
      </c>
      <c r="AG68" s="12" cm="1">
        <f t="array" ref="AG68">VLOOKUP(Table3[[#This Row],[Name]],+Table1[[Name]:[END]],AG$1,FALSE)</f>
        <v>1</v>
      </c>
      <c r="AH68" s="12" cm="1">
        <f t="array" ref="AH68">VLOOKUP(Table3[[#This Row],[Name]],+Table1[[Name]:[END]],AH$1,FALSE)</f>
        <v>2</v>
      </c>
      <c r="AI68" s="12" cm="1">
        <f t="array" ref="AI68">VLOOKUP(Table3[[#This Row],[Name]],+Table1[[Name]:[END]],AI$1,FALSE)</f>
        <v>1</v>
      </c>
      <c r="AJ68" s="12" cm="1">
        <f t="array" ref="AJ68">VLOOKUP(Table3[[#This Row],[Name]],+Table1[[Name]:[END]],AJ$1,FALSE)</f>
        <v>1</v>
      </c>
      <c r="AK68" s="12" cm="1">
        <f t="array" ref="AK68">VLOOKUP(Table3[[#This Row],[Name]],+Table1[[Name]:[END]],AK$1,FALSE)</f>
        <v>1</v>
      </c>
      <c r="AL68" s="12" cm="1">
        <f t="array" ref="AL68">VLOOKUP(Table3[[#This Row],[Name]],+Table1[[Name]:[END]],AL$1,FALSE)</f>
        <v>1</v>
      </c>
      <c r="AM68" s="12" cm="1">
        <f t="array" ref="AM68">VLOOKUP(Table3[[#This Row],[Name]],+Table1[[Name]:[END]],AM$1,FALSE)</f>
        <v>1</v>
      </c>
      <c r="AN68" s="12" cm="1">
        <f t="array" ref="AN68">VLOOKUP(Table3[[#This Row],[Name]],+Table1[[Name]:[END]],AN$1,FALSE)</f>
        <v>1</v>
      </c>
      <c r="AO68" s="12" cm="1">
        <f t="array" ref="AO68">VLOOKUP(Table3[[#This Row],[Name]],+Table1[[Name]:[END]],AO$1,FALSE)</f>
        <v>1</v>
      </c>
      <c r="AP68" s="12" t="str" cm="1">
        <f t="array" ref="AP68">VLOOKUP(Table3[[#This Row],[Name]],+Table1[[Name]:[END]],AP$1,FALSE)</f>
        <v>1-3</v>
      </c>
      <c r="AQ68" s="12" t="str" cm="1">
        <f t="array" ref="AQ68">VLOOKUP(Table3[[#This Row],[Name]],+Table1[[Name]:[END]],AQ$1,FALSE)</f>
        <v>4-6</v>
      </c>
      <c r="AR68" s="12" t="str" cm="1">
        <f t="array" ref="AR68">VLOOKUP(Table3[[#This Row],[Name]],+Table1[[Name]:[END]],AR$1,FALSE)</f>
        <v>Evolue avec "Pierre Eau" en</v>
      </c>
      <c r="AS68" s="12" t="str" cm="1">
        <f t="array" ref="AS68">IF(VLOOKUP(Table3[[#This Row],[Name]],+Table1[[Name]:[END]],AS$1,FALSE)=0,"",VLOOKUP(Table3[[#This Row],[Name]],+Table1[[Name]:[END]],AS$1,FALSE))</f>
        <v>Staross</v>
      </c>
      <c r="AT68" s="12" t="str" cm="1">
        <f t="array" ref="AT68">VLOOKUP(Table3[[#This Row],[Name]],+Table1[[Name]:[END]],AT$1,FALSE)</f>
        <v>#120</v>
      </c>
      <c r="AU68" s="12" cm="1">
        <f t="array" ref="AU68">VLOOKUP(Table3[[#This Row],[Name]],+Table1[[Name]:[END]],AU$1,FALSE)</f>
        <v>120</v>
      </c>
      <c r="AV68" s="12" t="str" cm="1">
        <f t="array" ref="AV68">VLOOKUP(Table3[[#This Row],[Name]],+Table1[[Name]:[END]],AV$1,FALSE)</f>
        <v>Eau Eau</v>
      </c>
      <c r="AW68" s="12" cm="1">
        <f t="array" ref="AW68">VLOOKUP(Table3[[#This Row],[Name]],+Table1[[Name]:[END]],AW$1,FALSE)</f>
        <v>0</v>
      </c>
    </row>
    <row r="69" spans="1:49" x14ac:dyDescent="0.2">
      <c r="A69" s="18" t="s">
        <v>387</v>
      </c>
      <c r="B69" s="12" t="str" cm="1">
        <f t="array" ref="B69">VLOOKUP(Table3[[#This Row],[Name]],+Table1[[Name]:[END]],B$1,FALSE)</f>
        <v>Eau</v>
      </c>
      <c r="C69" s="12" t="str" cm="1">
        <f t="array" ref="C69">VLOOKUP(Table3[[#This Row],[Name]],+Table1[[Name]:[END]],C$1,FALSE)</f>
        <v>Glace</v>
      </c>
      <c r="D69" s="12" cm="1">
        <f t="array" ref="D69">VLOOKUP(Table3[[#This Row],[Name]],+Table1[[Name]:[END]],D$1,FALSE)</f>
        <v>65</v>
      </c>
      <c r="E69" s="12" cm="1">
        <f t="array" ref="E69">VLOOKUP(Table3[[#This Row],[Name]],+Table1[[Name]:[END]],E$1,FALSE)</f>
        <v>15</v>
      </c>
      <c r="F69" s="12" cm="1">
        <f t="array" ref="F69">VLOOKUP(Table3[[#This Row],[Name]],+Table1[[Name]:[END]],F$1,FALSE)</f>
        <v>8</v>
      </c>
      <c r="G69" s="12" cm="1">
        <f t="array" ref="G69">VLOOKUP(Table3[[#This Row],[Name]],+Table1[[Name]:[END]],G$1,FALSE)</f>
        <v>8</v>
      </c>
      <c r="H69" s="12" cm="1">
        <f t="array" ref="H69">VLOOKUP(Table3[[#This Row],[Name]],+Table1[[Name]:[END]],H$1,FALSE)</f>
        <v>8</v>
      </c>
      <c r="I69" s="12" cm="1">
        <f t="array" ref="I69">VLOOKUP(Table3[[#This Row],[Name]],+Table1[[Name]:[END]],I$1,FALSE)</f>
        <v>9</v>
      </c>
      <c r="J69" s="12" cm="1">
        <f t="array" ref="J69">VLOOKUP(Table3[[#This Row],[Name]],+Table1[[Name]:[END]],J$1,FALSE)</f>
        <v>0</v>
      </c>
      <c r="K69" s="12" t="str" cm="1">
        <f t="array" ref="K69">VLOOKUP(Table3[[#This Row],[Name]],+Table1[[Name]:[END]],K$1,FALSE)</f>
        <v>Berceuse</v>
      </c>
      <c r="L69" s="12" t="str" cm="1">
        <f t="array" ref="L69">VLOOKUP(Table3[[#This Row],[Name]],+Table1[[Name]:[END]],L$1,FALSE)</f>
        <v>Normal</v>
      </c>
      <c r="M69" s="12" t="str" cm="1">
        <f t="array" ref="M69">VLOOKUP(Table3[[#This Row],[Name]],+Table1[[Name]:[END]],M$1,FALSE)</f>
        <v>Statut</v>
      </c>
      <c r="N69" s="12" cm="1">
        <f t="array" ref="N69">VLOOKUP(Table3[[#This Row],[Name]],+Table1[[Name]:[END]],N$1,FALSE)</f>
        <v>0</v>
      </c>
      <c r="O69" s="12" cm="1">
        <f t="array" ref="O69">VLOOKUP(Table3[[#This Row],[Name]],+Table1[[Name]:[END]],O$1,FALSE)</f>
        <v>1</v>
      </c>
      <c r="P69" s="12" t="str" cm="1">
        <f t="array" ref="P69">VLOOKUP(Table3[[#This Row],[Name]],+Table1[[Name]:[END]],P$1,FALSE)</f>
        <v>Une berceuse plonge l'ennemi dans un profond sommeil. Endormi, le pokemon ne peut attaquer pendant 2 tours.</v>
      </c>
      <c r="Q69" s="12" t="str" cm="1">
        <f t="array" ref="Q69">VLOOKUP(Table3[[#This Row],[Name]],+Table1[[Name]:[END]],Q$1,FALSE)</f>
        <v>Surf</v>
      </c>
      <c r="R69" s="12" t="str" cm="1">
        <f t="array" ref="R69">VLOOKUP(Table3[[#This Row],[Name]],+Table1[[Name]:[END]],R$1,FALSE)</f>
        <v>Eau</v>
      </c>
      <c r="S69" s="12" t="str" cm="1">
        <f t="array" ref="S69">VLOOKUP(Table3[[#This Row],[Name]],+Table1[[Name]:[END]],S$1,FALSE)</f>
        <v>Special</v>
      </c>
      <c r="T69" s="12" cm="1">
        <f t="array" ref="T69">VLOOKUP(Table3[[#This Row],[Name]],+Table1[[Name]:[END]],T$1,FALSE)</f>
        <v>9</v>
      </c>
      <c r="U69" s="12" cm="1">
        <f t="array" ref="U69">VLOOKUP(Table3[[#This Row],[Name]],+Table1[[Name]:[END]],U$1,FALSE)</f>
        <v>6</v>
      </c>
      <c r="V69" s="12" t="str" cm="1">
        <f t="array" ref="V69">VLOOKUP(Table3[[#This Row],[Name]],+Table1[[Name]:[END]],V$1,FALSE)</f>
        <v>Cree une gigantesque vague qui emporte tous les pokemons.</v>
      </c>
      <c r="W69" s="12" t="str" cm="1">
        <f t="array" ref="W69">VLOOKUP(Table3[[#This Row],[Name]],+Table1[[Name]:[END]],W$1,FALSE)</f>
        <v>Lokhlass-RFVF.png</v>
      </c>
      <c r="X69" s="12" cm="1">
        <f t="array" ref="X69">VLOOKUP(Table3[[#This Row],[Name]],+Table1[[Name]:[END]],X$1,FALSE)</f>
        <v>1</v>
      </c>
      <c r="Y69" s="12" cm="1">
        <f t="array" ref="Y69">VLOOKUP(Table3[[#This Row],[Name]],+Table1[[Name]:[END]],Y$1,FALSE)</f>
        <v>2</v>
      </c>
      <c r="Z69" s="12" cm="1">
        <f t="array" ref="Z69">VLOOKUP(Table3[[#This Row],[Name]],+Table1[[Name]:[END]],Z$1,FALSE)</f>
        <v>1</v>
      </c>
      <c r="AA69" s="12" t="str" cm="1">
        <f t="array" ref="AA69">VLOOKUP(Table3[[#This Row],[Name]],+Table1[[Name]:[END]],AA$1,FALSE)</f>
        <v>1/2</v>
      </c>
      <c r="AB69" s="12" cm="1">
        <f t="array" ref="AB69">VLOOKUP(Table3[[#This Row],[Name]],+Table1[[Name]:[END]],AB$1,FALSE)</f>
        <v>2</v>
      </c>
      <c r="AC69" s="12" cm="1">
        <f t="array" ref="AC69">VLOOKUP(Table3[[#This Row],[Name]],+Table1[[Name]:[END]],AC$1,FALSE)</f>
        <v>1</v>
      </c>
      <c r="AD69" s="12" cm="1">
        <f t="array" ref="AD69">VLOOKUP(Table3[[#This Row],[Name]],+Table1[[Name]:[END]],AD$1,FALSE)</f>
        <v>1</v>
      </c>
      <c r="AE69" s="12" t="str" cm="1">
        <f t="array" ref="AE69">VLOOKUP(Table3[[#This Row],[Name]],+Table1[[Name]:[END]],AE$1,FALSE)</f>
        <v>1/4</v>
      </c>
      <c r="AF69" s="12" cm="1">
        <f t="array" ref="AF69">VLOOKUP(Table3[[#This Row],[Name]],+Table1[[Name]:[END]],AF$1,FALSE)</f>
        <v>1</v>
      </c>
      <c r="AG69" s="12" cm="1">
        <f t="array" ref="AG69">VLOOKUP(Table3[[#This Row],[Name]],+Table1[[Name]:[END]],AG$1,FALSE)</f>
        <v>1</v>
      </c>
      <c r="AH69" s="12" cm="1">
        <f t="array" ref="AH69">VLOOKUP(Table3[[#This Row],[Name]],+Table1[[Name]:[END]],AH$1,FALSE)</f>
        <v>2</v>
      </c>
      <c r="AI69" s="12" cm="1">
        <f t="array" ref="AI69">VLOOKUP(Table3[[#This Row],[Name]],+Table1[[Name]:[END]],AI$1,FALSE)</f>
        <v>1</v>
      </c>
      <c r="AJ69" s="12" cm="1">
        <f t="array" ref="AJ69">VLOOKUP(Table3[[#This Row],[Name]],+Table1[[Name]:[END]],AJ$1,FALSE)</f>
        <v>1</v>
      </c>
      <c r="AK69" s="12" cm="1">
        <f t="array" ref="AK69">VLOOKUP(Table3[[#This Row],[Name]],+Table1[[Name]:[END]],AK$1,FALSE)</f>
        <v>2</v>
      </c>
      <c r="AL69" s="12" cm="1">
        <f t="array" ref="AL69">VLOOKUP(Table3[[#This Row],[Name]],+Table1[[Name]:[END]],AL$1,FALSE)</f>
        <v>1</v>
      </c>
      <c r="AM69" s="12" cm="1">
        <f t="array" ref="AM69">VLOOKUP(Table3[[#This Row],[Name]],+Table1[[Name]:[END]],AM$1,FALSE)</f>
        <v>1</v>
      </c>
      <c r="AN69" s="12" cm="1">
        <f t="array" ref="AN69">VLOOKUP(Table3[[#This Row],[Name]],+Table1[[Name]:[END]],AN$1,FALSE)</f>
        <v>1</v>
      </c>
      <c r="AO69" s="12" cm="1">
        <f t="array" ref="AO69">VLOOKUP(Table3[[#This Row],[Name]],+Table1[[Name]:[END]],AO$1,FALSE)</f>
        <v>1</v>
      </c>
      <c r="AP69" s="12" t="str" cm="1">
        <f t="array" ref="AP69">VLOOKUP(Table3[[#This Row],[Name]],+Table1[[Name]:[END]],AP$1,FALSE)</f>
        <v>1-3</v>
      </c>
      <c r="AQ69" s="12" t="str" cm="1">
        <f t="array" ref="AQ69">VLOOKUP(Table3[[#This Row],[Name]],+Table1[[Name]:[END]],AQ$1,FALSE)</f>
        <v>4-6</v>
      </c>
      <c r="AR69" s="12" t="str" cm="1">
        <f t="array" ref="AR69">VLOOKUP(Table3[[#This Row],[Name]],+Table1[[Name]:[END]],AR$1,FALSE)</f>
        <v/>
      </c>
      <c r="AS69" s="12" t="str" cm="1">
        <f t="array" ref="AS69">IF(VLOOKUP(Table3[[#This Row],[Name]],+Table1[[Name]:[END]],AS$1,FALSE)=0,"",VLOOKUP(Table3[[#This Row],[Name]],+Table1[[Name]:[END]],AS$1,FALSE))</f>
        <v/>
      </c>
      <c r="AT69" s="12" t="str" cm="1">
        <f t="array" ref="AT69">VLOOKUP(Table3[[#This Row],[Name]],+Table1[[Name]:[END]],AT$1,FALSE)</f>
        <v>#131</v>
      </c>
      <c r="AU69" s="12" cm="1">
        <f t="array" ref="AU69">VLOOKUP(Table3[[#This Row],[Name]],+Table1[[Name]:[END]],AU$1,FALSE)</f>
        <v>131</v>
      </c>
      <c r="AV69" s="12" t="str" cm="1">
        <f t="array" ref="AV69">VLOOKUP(Table3[[#This Row],[Name]],+Table1[[Name]:[END]],AV$1,FALSE)</f>
        <v>Eau Glace</v>
      </c>
      <c r="AW69" s="12" cm="1">
        <f t="array" ref="AW69">VLOOKUP(Table3[[#This Row],[Name]],+Table1[[Name]:[END]],AW$1,FALSE)</f>
        <v>0</v>
      </c>
    </row>
    <row r="70" spans="1:49" x14ac:dyDescent="0.2">
      <c r="A70" s="18" t="s">
        <v>223</v>
      </c>
      <c r="B70" s="12" t="str" cm="1">
        <f t="array" ref="B70">VLOOKUP(Table3[[#This Row],[Name]],+Table1[[Name]:[END]],B$1,FALSE)</f>
        <v>Normal</v>
      </c>
      <c r="C70" s="12" t="str" cm="1">
        <f t="array" ref="C70">VLOOKUP(Table3[[#This Row],[Name]],+Table1[[Name]:[END]],C$1,FALSE)</f>
        <v>Normal</v>
      </c>
      <c r="D70" s="12" cm="1">
        <f t="array" ref="D70">VLOOKUP(Table3[[#This Row],[Name]],+Table1[[Name]:[END]],D$1,FALSE)</f>
        <v>27</v>
      </c>
      <c r="E70" s="12" cm="1">
        <f t="array" ref="E70">VLOOKUP(Table3[[#This Row],[Name]],+Table1[[Name]:[END]],E$1,FALSE)</f>
        <v>13</v>
      </c>
      <c r="F70" s="12" cm="1">
        <f t="array" ref="F70">VLOOKUP(Table3[[#This Row],[Name]],+Table1[[Name]:[END]],F$1,FALSE)</f>
        <v>5</v>
      </c>
      <c r="G70" s="12" cm="1">
        <f t="array" ref="G70">VLOOKUP(Table3[[#This Row],[Name]],+Table1[[Name]:[END]],G$1,FALSE)</f>
        <v>5</v>
      </c>
      <c r="H70" s="12" cm="1">
        <f t="array" ref="H70">VLOOKUP(Table3[[#This Row],[Name]],+Table1[[Name]:[END]],H$1,FALSE)</f>
        <v>4</v>
      </c>
      <c r="I70" s="12" cm="1">
        <f t="array" ref="I70">VLOOKUP(Table3[[#This Row],[Name]],+Table1[[Name]:[END]],I$1,FALSE)</f>
        <v>6</v>
      </c>
      <c r="J70" s="12" cm="1">
        <f t="array" ref="J70">VLOOKUP(Table3[[#This Row],[Name]],+Table1[[Name]:[END]],J$1,FALSE)</f>
        <v>0</v>
      </c>
      <c r="K70" s="12" t="str" cm="1">
        <f t="array" ref="K70">VLOOKUP(Table3[[#This Row],[Name]],+Table1[[Name]:[END]],K$1,FALSE)</f>
        <v>Implore</v>
      </c>
      <c r="L70" s="12" t="str" cm="1">
        <f t="array" ref="L70">VLOOKUP(Table3[[#This Row],[Name]],+Table1[[Name]:[END]],L$1,FALSE)</f>
        <v>Normal</v>
      </c>
      <c r="M70" s="12" t="str" cm="1">
        <f t="array" ref="M70">VLOOKUP(Table3[[#This Row],[Name]],+Table1[[Name]:[END]],M$1,FALSE)</f>
        <v>Physique</v>
      </c>
      <c r="N70" s="12" cm="1">
        <f t="array" ref="N70">VLOOKUP(Table3[[#This Row],[Name]],+Table1[[Name]:[END]],N$1,FALSE)</f>
        <v>6</v>
      </c>
      <c r="O70" s="12" cm="1">
        <f t="array" ref="O70">VLOOKUP(Table3[[#This Row],[Name]],+Table1[[Name]:[END]],O$1,FALSE)</f>
        <v>6</v>
      </c>
      <c r="P70" s="12" t="str" cm="1">
        <f t="array" ref="P70">VLOOKUP(Table3[[#This Row],[Name]],+Table1[[Name]:[END]],P$1,FALSE)</f>
        <v>Le lanceur s'approche de la cible avec un air angélique afin de dérober l'objet qu'elle tient.</v>
      </c>
      <c r="Q70" s="12" t="str" cm="1">
        <f t="array" ref="Q70">VLOOKUP(Table3[[#This Row],[Name]],+Table1[[Name]:[END]],Q$1,FALSE)</f>
        <v>Coup d'Main</v>
      </c>
      <c r="R70" s="12" t="str" cm="1">
        <f t="array" ref="R70">VLOOKUP(Table3[[#This Row],[Name]],+Table1[[Name]:[END]],R$1,FALSE)</f>
        <v>Normal</v>
      </c>
      <c r="S70" s="12" t="str" cm="1">
        <f t="array" ref="S70">VLOOKUP(Table3[[#This Row],[Name]],+Table1[[Name]:[END]],S$1,FALSE)</f>
        <v>Statut</v>
      </c>
      <c r="T70" s="12" cm="1">
        <f t="array" ref="T70">VLOOKUP(Table3[[#This Row],[Name]],+Table1[[Name]:[END]],T$1,FALSE)</f>
        <v>0</v>
      </c>
      <c r="U70" s="12" cm="1">
        <f t="array" ref="U70">VLOOKUP(Table3[[#This Row],[Name]],+Table1[[Name]:[END]],U$1,FALSE)</f>
        <v>0</v>
      </c>
      <c r="V70" s="12" t="str" cm="1">
        <f t="array" ref="V70">VLOOKUP(Table3[[#This Row],[Name]],+Table1[[Name]:[END]],V$1,FALSE)</f>
        <v>Une capacité qui augmente la puissance d'attaque d'un allié de 50%.</v>
      </c>
      <c r="W70" s="12" t="str" cm="1">
        <f t="array" ref="W70">VLOOKUP(Table3[[#This Row],[Name]],+Table1[[Name]:[END]],W$1,FALSE)</f>
        <v>Évoli-RFVF.png</v>
      </c>
      <c r="X70" s="12" cm="1">
        <f t="array" ref="X70">VLOOKUP(Table3[[#This Row],[Name]],+Table1[[Name]:[END]],X$1,FALSE)</f>
        <v>1</v>
      </c>
      <c r="Y70" s="12" cm="1">
        <f t="array" ref="Y70">VLOOKUP(Table3[[#This Row],[Name]],+Table1[[Name]:[END]],Y$1,FALSE)</f>
        <v>2</v>
      </c>
      <c r="Z70" s="12" cm="1">
        <f t="array" ref="Z70">VLOOKUP(Table3[[#This Row],[Name]],+Table1[[Name]:[END]],Z$1,FALSE)</f>
        <v>1</v>
      </c>
      <c r="AA70" s="12" cm="1">
        <f t="array" ref="AA70">VLOOKUP(Table3[[#This Row],[Name]],+Table1[[Name]:[END]],AA$1,FALSE)</f>
        <v>1</v>
      </c>
      <c r="AB70" s="12" cm="1">
        <f t="array" ref="AB70">VLOOKUP(Table3[[#This Row],[Name]],+Table1[[Name]:[END]],AB$1,FALSE)</f>
        <v>1</v>
      </c>
      <c r="AC70" s="12" cm="1">
        <f t="array" ref="AC70">VLOOKUP(Table3[[#This Row],[Name]],+Table1[[Name]:[END]],AC$1,FALSE)</f>
        <v>1</v>
      </c>
      <c r="AD70" s="12" cm="1">
        <f t="array" ref="AD70">VLOOKUP(Table3[[#This Row],[Name]],+Table1[[Name]:[END]],AD$1,FALSE)</f>
        <v>1</v>
      </c>
      <c r="AE70" s="12" cm="1">
        <f t="array" ref="AE70">VLOOKUP(Table3[[#This Row],[Name]],+Table1[[Name]:[END]],AE$1,FALSE)</f>
        <v>1</v>
      </c>
      <c r="AF70" s="12" cm="1">
        <f t="array" ref="AF70">VLOOKUP(Table3[[#This Row],[Name]],+Table1[[Name]:[END]],AF$1,FALSE)</f>
        <v>1</v>
      </c>
      <c r="AG70" s="12" cm="1">
        <f t="array" ref="AG70">VLOOKUP(Table3[[#This Row],[Name]],+Table1[[Name]:[END]],AG$1,FALSE)</f>
        <v>1</v>
      </c>
      <c r="AH70" s="12" cm="1">
        <f t="array" ref="AH70">VLOOKUP(Table3[[#This Row],[Name]],+Table1[[Name]:[END]],AH$1,FALSE)</f>
        <v>1</v>
      </c>
      <c r="AI70" s="12" cm="1">
        <f t="array" ref="AI70">VLOOKUP(Table3[[#This Row],[Name]],+Table1[[Name]:[END]],AI$1,FALSE)</f>
        <v>1</v>
      </c>
      <c r="AJ70" s="12" cm="1">
        <f t="array" ref="AJ70">VLOOKUP(Table3[[#This Row],[Name]],+Table1[[Name]:[END]],AJ$1,FALSE)</f>
        <v>1</v>
      </c>
      <c r="AK70" s="12" cm="1">
        <f t="array" ref="AK70">VLOOKUP(Table3[[#This Row],[Name]],+Table1[[Name]:[END]],AK$1,FALSE)</f>
        <v>1</v>
      </c>
      <c r="AL70" s="12" cm="1">
        <f t="array" ref="AL70">VLOOKUP(Table3[[#This Row],[Name]],+Table1[[Name]:[END]],AL$1,FALSE)</f>
        <v>1</v>
      </c>
      <c r="AM70" s="12" cm="1">
        <f t="array" ref="AM70">VLOOKUP(Table3[[#This Row],[Name]],+Table1[[Name]:[END]],AM$1,FALSE)</f>
        <v>0</v>
      </c>
      <c r="AN70" s="12" cm="1">
        <f t="array" ref="AN70">VLOOKUP(Table3[[#This Row],[Name]],+Table1[[Name]:[END]],AN$1,FALSE)</f>
        <v>1</v>
      </c>
      <c r="AO70" s="12" cm="1">
        <f t="array" ref="AO70">VLOOKUP(Table3[[#This Row],[Name]],+Table1[[Name]:[END]],AO$1,FALSE)</f>
        <v>1</v>
      </c>
      <c r="AP70" s="12" t="str" cm="1">
        <f t="array" ref="AP70">VLOOKUP(Table3[[#This Row],[Name]],+Table1[[Name]:[END]],AP$1,FALSE)</f>
        <v>1-3</v>
      </c>
      <c r="AQ70" s="12" t="str" cm="1">
        <f t="array" ref="AQ70">VLOOKUP(Table3[[#This Row],[Name]],+Table1[[Name]:[END]],AQ$1,FALSE)</f>
        <v>4-6</v>
      </c>
      <c r="AR70" s="12" t="str" cm="1">
        <f t="array" ref="AR70">VLOOKUP(Table3[[#This Row],[Name]],+Table1[[Name]:[END]],AR$1,FALSE)</f>
        <v>Evolue differemment selon la pierre ou le bonbon donne.</v>
      </c>
      <c r="AS70" s="12" t="str" cm="1">
        <f t="array" ref="AS70">IF(VLOOKUP(Table3[[#This Row],[Name]],+Table1[[Name]:[END]],AS$1,FALSE)=0,"",VLOOKUP(Table3[[#This Row],[Name]],+Table1[[Name]:[END]],AS$1,FALSE))</f>
        <v xml:space="preserve"> </v>
      </c>
      <c r="AT70" s="12" t="str" cm="1">
        <f t="array" ref="AT70">VLOOKUP(Table3[[#This Row],[Name]],+Table1[[Name]:[END]],AT$1,FALSE)</f>
        <v>#133</v>
      </c>
      <c r="AU70" s="12" cm="1">
        <f t="array" ref="AU70">VLOOKUP(Table3[[#This Row],[Name]],+Table1[[Name]:[END]],AU$1,FALSE)</f>
        <v>133</v>
      </c>
      <c r="AV70" s="12" t="str" cm="1">
        <f t="array" ref="AV70">VLOOKUP(Table3[[#This Row],[Name]],+Table1[[Name]:[END]],AV$1,FALSE)</f>
        <v>Normal Normal</v>
      </c>
      <c r="AW70" s="12" cm="1">
        <f t="array" ref="AW70">VLOOKUP(Table3[[#This Row],[Name]],+Table1[[Name]:[END]],AW$1,FALSE)</f>
        <v>0</v>
      </c>
    </row>
    <row r="71" spans="1:49" x14ac:dyDescent="0.2">
      <c r="A71" s="18" t="s">
        <v>224</v>
      </c>
      <c r="B71" s="12" t="str" cm="1">
        <f t="array" ref="B71">VLOOKUP(Table3[[#This Row],[Name]],+Table1[[Name]:[END]],B$1,FALSE)</f>
        <v>Eau</v>
      </c>
      <c r="C71" s="12" t="str" cm="1">
        <f t="array" ref="C71">VLOOKUP(Table3[[#This Row],[Name]],+Table1[[Name]:[END]],C$1,FALSE)</f>
        <v>Eau</v>
      </c>
      <c r="D71" s="12" cm="1">
        <f t="array" ref="D71">VLOOKUP(Table3[[#This Row],[Name]],+Table1[[Name]:[END]],D$1,FALSE)</f>
        <v>65</v>
      </c>
      <c r="E71" s="12" cm="1">
        <f t="array" ref="E71">VLOOKUP(Table3[[#This Row],[Name]],+Table1[[Name]:[END]],E$1,FALSE)</f>
        <v>16</v>
      </c>
      <c r="F71" s="12" cm="1">
        <f t="array" ref="F71">VLOOKUP(Table3[[#This Row],[Name]],+Table1[[Name]:[END]],F$1,FALSE)</f>
        <v>6</v>
      </c>
      <c r="G71" s="12" cm="1">
        <f t="array" ref="G71">VLOOKUP(Table3[[#This Row],[Name]],+Table1[[Name]:[END]],G$1,FALSE)</f>
        <v>6</v>
      </c>
      <c r="H71" s="12" cm="1">
        <f t="array" ref="H71">VLOOKUP(Table3[[#This Row],[Name]],+Table1[[Name]:[END]],H$1,FALSE)</f>
        <v>11</v>
      </c>
      <c r="I71" s="12" cm="1">
        <f t="array" ref="I71">VLOOKUP(Table3[[#This Row],[Name]],+Table1[[Name]:[END]],I$1,FALSE)</f>
        <v>9</v>
      </c>
      <c r="J71" s="12" cm="1">
        <f t="array" ref="J71">VLOOKUP(Table3[[#This Row],[Name]],+Table1[[Name]:[END]],J$1,FALSE)</f>
        <v>0</v>
      </c>
      <c r="K71" s="12" t="str" cm="1">
        <f t="array" ref="K71">VLOOKUP(Table3[[#This Row],[Name]],+Table1[[Name]:[END]],K$1,FALSE)</f>
        <v>Pistolet à O</v>
      </c>
      <c r="L71" s="12" t="str" cm="1">
        <f t="array" ref="L71">VLOOKUP(Table3[[#This Row],[Name]],+Table1[[Name]:[END]],L$1,FALSE)</f>
        <v>Eau</v>
      </c>
      <c r="M71" s="12" t="str" cm="1">
        <f t="array" ref="M71">VLOOKUP(Table3[[#This Row],[Name]],+Table1[[Name]:[END]],M$1,FALSE)</f>
        <v>Special</v>
      </c>
      <c r="N71" s="12" cm="1">
        <f t="array" ref="N71">VLOOKUP(Table3[[#This Row],[Name]],+Table1[[Name]:[END]],N$1,FALSE)</f>
        <v>4</v>
      </c>
      <c r="O71" s="12" cm="1">
        <f t="array" ref="O71">VLOOKUP(Table3[[#This Row],[Name]],+Table1[[Name]:[END]],O$1,FALSE)</f>
        <v>6</v>
      </c>
      <c r="P71" s="12" t="str" cm="1">
        <f t="array" ref="P71">VLOOKUP(Table3[[#This Row],[Name]],+Table1[[Name]:[END]],P$1,FALSE)</f>
        <v>De l'eau est projetée avec force sur l'ennemi.</v>
      </c>
      <c r="Q71" s="12" t="str" cm="1">
        <f t="array" ref="Q71">VLOOKUP(Table3[[#This Row],[Name]],+Table1[[Name]:[END]],Q$1,FALSE)</f>
        <v>Coup d'Main</v>
      </c>
      <c r="R71" s="12" t="str" cm="1">
        <f t="array" ref="R71">VLOOKUP(Table3[[#This Row],[Name]],+Table1[[Name]:[END]],R$1,FALSE)</f>
        <v>Normal</v>
      </c>
      <c r="S71" s="12" t="str" cm="1">
        <f t="array" ref="S71">VLOOKUP(Table3[[#This Row],[Name]],+Table1[[Name]:[END]],S$1,FALSE)</f>
        <v>Statut</v>
      </c>
      <c r="T71" s="12" cm="1">
        <f t="array" ref="T71">VLOOKUP(Table3[[#This Row],[Name]],+Table1[[Name]:[END]],T$1,FALSE)</f>
        <v>0</v>
      </c>
      <c r="U71" s="12" cm="1">
        <f t="array" ref="U71">VLOOKUP(Table3[[#This Row],[Name]],+Table1[[Name]:[END]],U$1,FALSE)</f>
        <v>0</v>
      </c>
      <c r="V71" s="12" t="str" cm="1">
        <f t="array" ref="V71">VLOOKUP(Table3[[#This Row],[Name]],+Table1[[Name]:[END]],V$1,FALSE)</f>
        <v>Une capacité qui augmente la puissance d'attaque d'un allié de 50%.</v>
      </c>
      <c r="W71" s="12" t="str" cm="1">
        <f t="array" ref="W71">VLOOKUP(Table3[[#This Row],[Name]],+Table1[[Name]:[END]],W$1,FALSE)</f>
        <v>Aquali-RFVF.png</v>
      </c>
      <c r="X71" s="12" t="str" cm="1">
        <f t="array" ref="X71">VLOOKUP(Table3[[#This Row],[Name]],+Table1[[Name]:[END]],X$1,FALSE)</f>
        <v>1/2</v>
      </c>
      <c r="Y71" s="12" cm="1">
        <f t="array" ref="Y71">VLOOKUP(Table3[[#This Row],[Name]],+Table1[[Name]:[END]],Y$1,FALSE)</f>
        <v>1</v>
      </c>
      <c r="Z71" s="12" cm="1">
        <f t="array" ref="Z71">VLOOKUP(Table3[[#This Row],[Name]],+Table1[[Name]:[END]],Z$1,FALSE)</f>
        <v>1</v>
      </c>
      <c r="AA71" s="12" t="str" cm="1">
        <f t="array" ref="AA71">VLOOKUP(Table3[[#This Row],[Name]],+Table1[[Name]:[END]],AA$1,FALSE)</f>
        <v>1/2</v>
      </c>
      <c r="AB71" s="12" cm="1">
        <f t="array" ref="AB71">VLOOKUP(Table3[[#This Row],[Name]],+Table1[[Name]:[END]],AB$1,FALSE)</f>
        <v>2</v>
      </c>
      <c r="AC71" s="12" cm="1">
        <f t="array" ref="AC71">VLOOKUP(Table3[[#This Row],[Name]],+Table1[[Name]:[END]],AC$1,FALSE)</f>
        <v>1</v>
      </c>
      <c r="AD71" s="12" t="str" cm="1">
        <f t="array" ref="AD71">VLOOKUP(Table3[[#This Row],[Name]],+Table1[[Name]:[END]],AD$1,FALSE)</f>
        <v>1/2</v>
      </c>
      <c r="AE71" s="12" t="str" cm="1">
        <f t="array" ref="AE71">VLOOKUP(Table3[[#This Row],[Name]],+Table1[[Name]:[END]],AE$1,FALSE)</f>
        <v>1/2</v>
      </c>
      <c r="AF71" s="12" cm="1">
        <f t="array" ref="AF71">VLOOKUP(Table3[[#This Row],[Name]],+Table1[[Name]:[END]],AF$1,FALSE)</f>
        <v>1</v>
      </c>
      <c r="AG71" s="12" cm="1">
        <f t="array" ref="AG71">VLOOKUP(Table3[[#This Row],[Name]],+Table1[[Name]:[END]],AG$1,FALSE)</f>
        <v>1</v>
      </c>
      <c r="AH71" s="12" cm="1">
        <f t="array" ref="AH71">VLOOKUP(Table3[[#This Row],[Name]],+Table1[[Name]:[END]],AH$1,FALSE)</f>
        <v>2</v>
      </c>
      <c r="AI71" s="12" cm="1">
        <f t="array" ref="AI71">VLOOKUP(Table3[[#This Row],[Name]],+Table1[[Name]:[END]],AI$1,FALSE)</f>
        <v>1</v>
      </c>
      <c r="AJ71" s="12" cm="1">
        <f t="array" ref="AJ71">VLOOKUP(Table3[[#This Row],[Name]],+Table1[[Name]:[END]],AJ$1,FALSE)</f>
        <v>1</v>
      </c>
      <c r="AK71" s="12" cm="1">
        <f t="array" ref="AK71">VLOOKUP(Table3[[#This Row],[Name]],+Table1[[Name]:[END]],AK$1,FALSE)</f>
        <v>1</v>
      </c>
      <c r="AL71" s="12" cm="1">
        <f t="array" ref="AL71">VLOOKUP(Table3[[#This Row],[Name]],+Table1[[Name]:[END]],AL$1,FALSE)</f>
        <v>1</v>
      </c>
      <c r="AM71" s="12" cm="1">
        <f t="array" ref="AM71">VLOOKUP(Table3[[#This Row],[Name]],+Table1[[Name]:[END]],AM$1,FALSE)</f>
        <v>1</v>
      </c>
      <c r="AN71" s="12" cm="1">
        <f t="array" ref="AN71">VLOOKUP(Table3[[#This Row],[Name]],+Table1[[Name]:[END]],AN$1,FALSE)</f>
        <v>1</v>
      </c>
      <c r="AO71" s="12" cm="1">
        <f t="array" ref="AO71">VLOOKUP(Table3[[#This Row],[Name]],+Table1[[Name]:[END]],AO$1,FALSE)</f>
        <v>1</v>
      </c>
      <c r="AP71" s="12" t="str" cm="1">
        <f t="array" ref="AP71">VLOOKUP(Table3[[#This Row],[Name]],+Table1[[Name]:[END]],AP$1,FALSE)</f>
        <v>1-3</v>
      </c>
      <c r="AQ71" s="12" t="str" cm="1">
        <f t="array" ref="AQ71">VLOOKUP(Table3[[#This Row],[Name]],+Table1[[Name]:[END]],AQ$1,FALSE)</f>
        <v>4-6</v>
      </c>
      <c r="AR71" s="12" t="str" cm="1">
        <f t="array" ref="AR71">VLOOKUP(Table3[[#This Row],[Name]],+Table1[[Name]:[END]],AR$1,FALSE)</f>
        <v>Evolution avec "Pierre Eau"</v>
      </c>
      <c r="AS71" s="12" t="str" cm="1">
        <f t="array" ref="AS71">IF(VLOOKUP(Table3[[#This Row],[Name]],+Table1[[Name]:[END]],AS$1,FALSE)=0,"",VLOOKUP(Table3[[#This Row],[Name]],+Table1[[Name]:[END]],AS$1,FALSE))</f>
        <v>Evoli</v>
      </c>
      <c r="AT71" s="12" t="str" cm="1">
        <f t="array" ref="AT71">VLOOKUP(Table3[[#This Row],[Name]],+Table1[[Name]:[END]],AT$1,FALSE)</f>
        <v>#134</v>
      </c>
      <c r="AU71" s="12" cm="1">
        <f t="array" ref="AU71">VLOOKUP(Table3[[#This Row],[Name]],+Table1[[Name]:[END]],AU$1,FALSE)</f>
        <v>134</v>
      </c>
      <c r="AV71" s="12" t="str" cm="1">
        <f t="array" ref="AV71">VLOOKUP(Table3[[#This Row],[Name]],+Table1[[Name]:[END]],AV$1,FALSE)</f>
        <v>Eau Eau</v>
      </c>
      <c r="AW71" s="12" cm="1">
        <f t="array" ref="AW71">VLOOKUP(Table3[[#This Row],[Name]],+Table1[[Name]:[END]],AW$1,FALSE)</f>
        <v>1</v>
      </c>
    </row>
    <row r="72" spans="1:49" x14ac:dyDescent="0.2">
      <c r="A72" s="18" t="s">
        <v>225</v>
      </c>
      <c r="B72" s="12" t="str" cm="1">
        <f t="array" ref="B72">VLOOKUP(Table3[[#This Row],[Name]],+Table1[[Name]:[END]],B$1,FALSE)</f>
        <v>Electrik</v>
      </c>
      <c r="C72" s="12" t="str" cm="1">
        <f t="array" ref="C72">VLOOKUP(Table3[[#This Row],[Name]],+Table1[[Name]:[END]],C$1,FALSE)</f>
        <v>Electrik</v>
      </c>
      <c r="D72" s="12" cm="1">
        <f t="array" ref="D72">VLOOKUP(Table3[[#This Row],[Name]],+Table1[[Name]:[END]],D$1,FALSE)</f>
        <v>32</v>
      </c>
      <c r="E72" s="12" cm="1">
        <f t="array" ref="E72">VLOOKUP(Table3[[#This Row],[Name]],+Table1[[Name]:[END]],E$1,FALSE)</f>
        <v>32</v>
      </c>
      <c r="F72" s="12" cm="1">
        <f t="array" ref="F72">VLOOKUP(Table3[[#This Row],[Name]],+Table1[[Name]:[END]],F$1,FALSE)</f>
        <v>6</v>
      </c>
      <c r="G72" s="12" cm="1">
        <f t="array" ref="G72">VLOOKUP(Table3[[#This Row],[Name]],+Table1[[Name]:[END]],G$1,FALSE)</f>
        <v>6</v>
      </c>
      <c r="H72" s="12" cm="1">
        <f t="array" ref="H72">VLOOKUP(Table3[[#This Row],[Name]],+Table1[[Name]:[END]],H$1,FALSE)</f>
        <v>11</v>
      </c>
      <c r="I72" s="12" cm="1">
        <f t="array" ref="I72">VLOOKUP(Table3[[#This Row],[Name]],+Table1[[Name]:[END]],I$1,FALSE)</f>
        <v>9</v>
      </c>
      <c r="J72" s="12" cm="1">
        <f t="array" ref="J72">VLOOKUP(Table3[[#This Row],[Name]],+Table1[[Name]:[END]],J$1,FALSE)</f>
        <v>0</v>
      </c>
      <c r="K72" s="12" t="str" cm="1">
        <f t="array" ref="K72">VLOOKUP(Table3[[#This Row],[Name]],+Table1[[Name]:[END]],K$1,FALSE)</f>
        <v>Eclair</v>
      </c>
      <c r="L72" s="12" t="str" cm="1">
        <f t="array" ref="L72">VLOOKUP(Table3[[#This Row],[Name]],+Table1[[Name]:[END]],L$1,FALSE)</f>
        <v>Electrik</v>
      </c>
      <c r="M72" s="12" t="str" cm="1">
        <f t="array" ref="M72">VLOOKUP(Table3[[#This Row],[Name]],+Table1[[Name]:[END]],M$1,FALSE)</f>
        <v>Special</v>
      </c>
      <c r="N72" s="12" cm="1">
        <f t="array" ref="N72">VLOOKUP(Table3[[#This Row],[Name]],+Table1[[Name]:[END]],N$1,FALSE)</f>
        <v>4</v>
      </c>
      <c r="O72" s="12" cm="1">
        <f t="array" ref="O72">VLOOKUP(Table3[[#This Row],[Name]],+Table1[[Name]:[END]],O$1,FALSE)</f>
        <v>6</v>
      </c>
      <c r="P72" s="12" t="str" cm="1">
        <f t="array" ref="P72">VLOOKUP(Table3[[#This Row],[Name]],+Table1[[Name]:[END]],P$1,FALSE)</f>
        <v>Une décharge électrique tombe sur l'ennemi. Paralyse avec une precision de 1. La paralysie empeche d'attaquer sur 1-2.</v>
      </c>
      <c r="Q72" s="12" t="str" cm="1">
        <f t="array" ref="Q72">VLOOKUP(Table3[[#This Row],[Name]],+Table1[[Name]:[END]],Q$1,FALSE)</f>
        <v>Coup d'Main</v>
      </c>
      <c r="R72" s="12" t="str" cm="1">
        <f t="array" ref="R72">VLOOKUP(Table3[[#This Row],[Name]],+Table1[[Name]:[END]],R$1,FALSE)</f>
        <v>Normal</v>
      </c>
      <c r="S72" s="12" t="str" cm="1">
        <f t="array" ref="S72">VLOOKUP(Table3[[#This Row],[Name]],+Table1[[Name]:[END]],S$1,FALSE)</f>
        <v>Statut</v>
      </c>
      <c r="T72" s="12" cm="1">
        <f t="array" ref="T72">VLOOKUP(Table3[[#This Row],[Name]],+Table1[[Name]:[END]],T$1,FALSE)</f>
        <v>0</v>
      </c>
      <c r="U72" s="12" cm="1">
        <f t="array" ref="U72">VLOOKUP(Table3[[#This Row],[Name]],+Table1[[Name]:[END]],U$1,FALSE)</f>
        <v>0</v>
      </c>
      <c r="V72" s="12" t="str" cm="1">
        <f t="array" ref="V72">VLOOKUP(Table3[[#This Row],[Name]],+Table1[[Name]:[END]],V$1,FALSE)</f>
        <v>Une capacité qui augmente la puissance d'attaque d'un allié de 50%.</v>
      </c>
      <c r="W72" s="12" t="str" cm="1">
        <f t="array" ref="W72">VLOOKUP(Table3[[#This Row],[Name]],+Table1[[Name]:[END]],W$1,FALSE)</f>
        <v>Voltali-RFVF.png</v>
      </c>
      <c r="X72" s="12" t="str" cm="1">
        <f t="array" ref="X72">VLOOKUP(Table3[[#This Row],[Name]],+Table1[[Name]:[END]],X$1,FALSE)</f>
        <v>1/2</v>
      </c>
      <c r="Y72" s="12" cm="1">
        <f t="array" ref="Y72">VLOOKUP(Table3[[#This Row],[Name]],+Table1[[Name]:[END]],Y$1,FALSE)</f>
        <v>1</v>
      </c>
      <c r="Z72" s="12" cm="1">
        <f t="array" ref="Z72">VLOOKUP(Table3[[#This Row],[Name]],+Table1[[Name]:[END]],Z$1,FALSE)</f>
        <v>1</v>
      </c>
      <c r="AA72" s="12" cm="1">
        <f t="array" ref="AA72">VLOOKUP(Table3[[#This Row],[Name]],+Table1[[Name]:[END]],AA$1,FALSE)</f>
        <v>1</v>
      </c>
      <c r="AB72" s="12" t="str" cm="1">
        <f t="array" ref="AB72">VLOOKUP(Table3[[#This Row],[Name]],+Table1[[Name]:[END]],AB$1,FALSE)</f>
        <v>1/2</v>
      </c>
      <c r="AC72" s="12" cm="1">
        <f t="array" ref="AC72">VLOOKUP(Table3[[#This Row],[Name]],+Table1[[Name]:[END]],AC$1,FALSE)</f>
        <v>1</v>
      </c>
      <c r="AD72" s="12" cm="1">
        <f t="array" ref="AD72">VLOOKUP(Table3[[#This Row],[Name]],+Table1[[Name]:[END]],AD$1,FALSE)</f>
        <v>1</v>
      </c>
      <c r="AE72" s="12" cm="1">
        <f t="array" ref="AE72">VLOOKUP(Table3[[#This Row],[Name]],+Table1[[Name]:[END]],AE$1,FALSE)</f>
        <v>1</v>
      </c>
      <c r="AF72" s="12" cm="1">
        <f t="array" ref="AF72">VLOOKUP(Table3[[#This Row],[Name]],+Table1[[Name]:[END]],AF$1,FALSE)</f>
        <v>1</v>
      </c>
      <c r="AG72" s="12" cm="1">
        <f t="array" ref="AG72">VLOOKUP(Table3[[#This Row],[Name]],+Table1[[Name]:[END]],AG$1,FALSE)</f>
        <v>1</v>
      </c>
      <c r="AH72" s="12" cm="1">
        <f t="array" ref="AH72">VLOOKUP(Table3[[#This Row],[Name]],+Table1[[Name]:[END]],AH$1,FALSE)</f>
        <v>1</v>
      </c>
      <c r="AI72" s="12" cm="1">
        <f t="array" ref="AI72">VLOOKUP(Table3[[#This Row],[Name]],+Table1[[Name]:[END]],AI$1,FALSE)</f>
        <v>1</v>
      </c>
      <c r="AJ72" s="12" cm="1">
        <f t="array" ref="AJ72">VLOOKUP(Table3[[#This Row],[Name]],+Table1[[Name]:[END]],AJ$1,FALSE)</f>
        <v>1</v>
      </c>
      <c r="AK72" s="12" cm="1">
        <f t="array" ref="AK72">VLOOKUP(Table3[[#This Row],[Name]],+Table1[[Name]:[END]],AK$1,FALSE)</f>
        <v>1</v>
      </c>
      <c r="AL72" s="12" cm="1">
        <f t="array" ref="AL72">VLOOKUP(Table3[[#This Row],[Name]],+Table1[[Name]:[END]],AL$1,FALSE)</f>
        <v>2</v>
      </c>
      <c r="AM72" s="12" cm="1">
        <f t="array" ref="AM72">VLOOKUP(Table3[[#This Row],[Name]],+Table1[[Name]:[END]],AM$1,FALSE)</f>
        <v>1</v>
      </c>
      <c r="AN72" s="12" cm="1">
        <f t="array" ref="AN72">VLOOKUP(Table3[[#This Row],[Name]],+Table1[[Name]:[END]],AN$1,FALSE)</f>
        <v>1</v>
      </c>
      <c r="AO72" s="12" t="str" cm="1">
        <f t="array" ref="AO72">VLOOKUP(Table3[[#This Row],[Name]],+Table1[[Name]:[END]],AO$1,FALSE)</f>
        <v>1/2</v>
      </c>
      <c r="AP72" s="12" t="str" cm="1">
        <f t="array" ref="AP72">VLOOKUP(Table3[[#This Row],[Name]],+Table1[[Name]:[END]],AP$1,FALSE)</f>
        <v>1-3</v>
      </c>
      <c r="AQ72" s="12" t="str" cm="1">
        <f t="array" ref="AQ72">VLOOKUP(Table3[[#This Row],[Name]],+Table1[[Name]:[END]],AQ$1,FALSE)</f>
        <v>4-6</v>
      </c>
      <c r="AR72" s="12" t="str" cm="1">
        <f t="array" ref="AR72">VLOOKUP(Table3[[#This Row],[Name]],+Table1[[Name]:[END]],AR$1,FALSE)</f>
        <v>Evolution avec "Pierre Foudre"</v>
      </c>
      <c r="AS72" s="12" t="str" cm="1">
        <f t="array" ref="AS72">IF(VLOOKUP(Table3[[#This Row],[Name]],+Table1[[Name]:[END]],AS$1,FALSE)=0,"",VLOOKUP(Table3[[#This Row],[Name]],+Table1[[Name]:[END]],AS$1,FALSE))</f>
        <v>Evoli</v>
      </c>
      <c r="AT72" s="12" t="str" cm="1">
        <f t="array" ref="AT72">VLOOKUP(Table3[[#This Row],[Name]],+Table1[[Name]:[END]],AT$1,FALSE)</f>
        <v>#135</v>
      </c>
      <c r="AU72" s="12" cm="1">
        <f t="array" ref="AU72">VLOOKUP(Table3[[#This Row],[Name]],+Table1[[Name]:[END]],AU$1,FALSE)</f>
        <v>135</v>
      </c>
      <c r="AV72" s="12" t="str" cm="1">
        <f t="array" ref="AV72">VLOOKUP(Table3[[#This Row],[Name]],+Table1[[Name]:[END]],AV$1,FALSE)</f>
        <v>Electrik Electrik</v>
      </c>
      <c r="AW72" s="12" cm="1">
        <f t="array" ref="AW72">VLOOKUP(Table3[[#This Row],[Name]],+Table1[[Name]:[END]],AW$1,FALSE)</f>
        <v>1</v>
      </c>
    </row>
    <row r="73" spans="1:49" x14ac:dyDescent="0.2">
      <c r="A73" s="18" t="s">
        <v>226</v>
      </c>
      <c r="B73" s="12" t="str" cm="1">
        <f t="array" ref="B73">VLOOKUP(Table3[[#This Row],[Name]],+Table1[[Name]:[END]],B$1,FALSE)</f>
        <v>Feu</v>
      </c>
      <c r="C73" s="12" t="str" cm="1">
        <f t="array" ref="C73">VLOOKUP(Table3[[#This Row],[Name]],+Table1[[Name]:[END]],C$1,FALSE)</f>
        <v>Feu</v>
      </c>
      <c r="D73" s="12" cm="1">
        <f t="array" ref="D73">VLOOKUP(Table3[[#This Row],[Name]],+Table1[[Name]:[END]],D$1,FALSE)</f>
        <v>32</v>
      </c>
      <c r="E73" s="12" cm="1">
        <f t="array" ref="E73">VLOOKUP(Table3[[#This Row],[Name]],+Table1[[Name]:[END]],E$1,FALSE)</f>
        <v>16</v>
      </c>
      <c r="F73" s="12" cm="1">
        <f t="array" ref="F73">VLOOKUP(Table3[[#This Row],[Name]],+Table1[[Name]:[END]],F$1,FALSE)</f>
        <v>13</v>
      </c>
      <c r="G73" s="12" cm="1">
        <f t="array" ref="G73">VLOOKUP(Table3[[#This Row],[Name]],+Table1[[Name]:[END]],G$1,FALSE)</f>
        <v>6</v>
      </c>
      <c r="H73" s="12" cm="1">
        <f t="array" ref="H73">VLOOKUP(Table3[[#This Row],[Name]],+Table1[[Name]:[END]],H$1,FALSE)</f>
        <v>9</v>
      </c>
      <c r="I73" s="12" cm="1">
        <f t="array" ref="I73">VLOOKUP(Table3[[#This Row],[Name]],+Table1[[Name]:[END]],I$1,FALSE)</f>
        <v>11</v>
      </c>
      <c r="J73" s="12" cm="1">
        <f t="array" ref="J73">VLOOKUP(Table3[[#This Row],[Name]],+Table1[[Name]:[END]],J$1,FALSE)</f>
        <v>0</v>
      </c>
      <c r="K73" s="12" t="str" cm="1">
        <f t="array" ref="K73">VLOOKUP(Table3[[#This Row],[Name]],+Table1[[Name]:[END]],K$1,FALSE)</f>
        <v>Flammeche</v>
      </c>
      <c r="L73" s="12" t="str" cm="1">
        <f t="array" ref="L73">VLOOKUP(Table3[[#This Row],[Name]],+Table1[[Name]:[END]],L$1,FALSE)</f>
        <v>Feu</v>
      </c>
      <c r="M73" s="12" t="str" cm="1">
        <f t="array" ref="M73">VLOOKUP(Table3[[#This Row],[Name]],+Table1[[Name]:[END]],M$1,FALSE)</f>
        <v>Special</v>
      </c>
      <c r="N73" s="12" cm="1">
        <f t="array" ref="N73">VLOOKUP(Table3[[#This Row],[Name]],+Table1[[Name]:[END]],N$1,FALSE)</f>
        <v>4</v>
      </c>
      <c r="O73" s="12" cm="1">
        <f t="array" ref="O73">VLOOKUP(Table3[[#This Row],[Name]],+Table1[[Name]:[END]],O$1,FALSE)</f>
        <v>6</v>
      </c>
      <c r="P73" s="12" t="str" cm="1">
        <f t="array" ref="P73">VLOOKUP(Table3[[#This Row],[Name]],+Table1[[Name]:[END]],P$1,FALSE)</f>
        <v>L'ennemi est attaqué par une faible flamme. Brûle l'ennemi avec une precision de 1 qui réduit son attaque de moitié et fait perdre 3 PV par tour.</v>
      </c>
      <c r="Q73" s="12" t="str" cm="1">
        <f t="array" ref="Q73">VLOOKUP(Table3[[#This Row],[Name]],+Table1[[Name]:[END]],Q$1,FALSE)</f>
        <v>Coup d'Main</v>
      </c>
      <c r="R73" s="12" t="str" cm="1">
        <f t="array" ref="R73">VLOOKUP(Table3[[#This Row],[Name]],+Table1[[Name]:[END]],R$1,FALSE)</f>
        <v>Normal</v>
      </c>
      <c r="S73" s="12" t="str" cm="1">
        <f t="array" ref="S73">VLOOKUP(Table3[[#This Row],[Name]],+Table1[[Name]:[END]],S$1,FALSE)</f>
        <v>Statut</v>
      </c>
      <c r="T73" s="12" cm="1">
        <f t="array" ref="T73">VLOOKUP(Table3[[#This Row],[Name]],+Table1[[Name]:[END]],T$1,FALSE)</f>
        <v>0</v>
      </c>
      <c r="U73" s="12" cm="1">
        <f t="array" ref="U73">VLOOKUP(Table3[[#This Row],[Name]],+Table1[[Name]:[END]],U$1,FALSE)</f>
        <v>0</v>
      </c>
      <c r="V73" s="12" t="str" cm="1">
        <f t="array" ref="V73">VLOOKUP(Table3[[#This Row],[Name]],+Table1[[Name]:[END]],V$1,FALSE)</f>
        <v>Une capacité qui augmente la puissance d'attaque d'un allié de 50%.</v>
      </c>
      <c r="W73" s="12" t="str" cm="1">
        <f t="array" ref="W73">VLOOKUP(Table3[[#This Row],[Name]],+Table1[[Name]:[END]],W$1,FALSE)</f>
        <v>Pyroli-RFVF.png</v>
      </c>
      <c r="X73" s="12" t="str" cm="1">
        <f t="array" ref="X73">VLOOKUP(Table3[[#This Row],[Name]],+Table1[[Name]:[END]],X$1,FALSE)</f>
        <v>1/2</v>
      </c>
      <c r="Y73" s="12" cm="1">
        <f t="array" ref="Y73">VLOOKUP(Table3[[#This Row],[Name]],+Table1[[Name]:[END]],Y$1,FALSE)</f>
        <v>1</v>
      </c>
      <c r="Z73" s="12" cm="1">
        <f t="array" ref="Z73">VLOOKUP(Table3[[#This Row],[Name]],+Table1[[Name]:[END]],Z$1,FALSE)</f>
        <v>1</v>
      </c>
      <c r="AA73" s="12" cm="1">
        <f t="array" ref="AA73">VLOOKUP(Table3[[#This Row],[Name]],+Table1[[Name]:[END]],AA$1,FALSE)</f>
        <v>2</v>
      </c>
      <c r="AB73" s="12" cm="1">
        <f t="array" ref="AB73">VLOOKUP(Table3[[#This Row],[Name]],+Table1[[Name]:[END]],AB$1,FALSE)</f>
        <v>1</v>
      </c>
      <c r="AC73" s="12" t="str" cm="1">
        <f t="array" ref="AC73">VLOOKUP(Table3[[#This Row],[Name]],+Table1[[Name]:[END]],AC$1,FALSE)</f>
        <v>1/2</v>
      </c>
      <c r="AD73" s="12" t="str" cm="1">
        <f t="array" ref="AD73">VLOOKUP(Table3[[#This Row],[Name]],+Table1[[Name]:[END]],AD$1,FALSE)</f>
        <v>1/2</v>
      </c>
      <c r="AE73" s="12" t="str" cm="1">
        <f t="array" ref="AE73">VLOOKUP(Table3[[#This Row],[Name]],+Table1[[Name]:[END]],AE$1,FALSE)</f>
        <v>1/2</v>
      </c>
      <c r="AF73" s="12" t="str" cm="1">
        <f t="array" ref="AF73">VLOOKUP(Table3[[#This Row],[Name]],+Table1[[Name]:[END]],AF$1,FALSE)</f>
        <v>1/2</v>
      </c>
      <c r="AG73" s="12" cm="1">
        <f t="array" ref="AG73">VLOOKUP(Table3[[#This Row],[Name]],+Table1[[Name]:[END]],AG$1,FALSE)</f>
        <v>1</v>
      </c>
      <c r="AH73" s="12" t="str" cm="1">
        <f t="array" ref="AH73">VLOOKUP(Table3[[#This Row],[Name]],+Table1[[Name]:[END]],AH$1,FALSE)</f>
        <v>1/2</v>
      </c>
      <c r="AI73" s="12" cm="1">
        <f t="array" ref="AI73">VLOOKUP(Table3[[#This Row],[Name]],+Table1[[Name]:[END]],AI$1,FALSE)</f>
        <v>1</v>
      </c>
      <c r="AJ73" s="12" cm="1">
        <f t="array" ref="AJ73">VLOOKUP(Table3[[#This Row],[Name]],+Table1[[Name]:[END]],AJ$1,FALSE)</f>
        <v>1</v>
      </c>
      <c r="AK73" s="12" cm="1">
        <f t="array" ref="AK73">VLOOKUP(Table3[[#This Row],[Name]],+Table1[[Name]:[END]],AK$1,FALSE)</f>
        <v>2</v>
      </c>
      <c r="AL73" s="12" cm="1">
        <f t="array" ref="AL73">VLOOKUP(Table3[[#This Row],[Name]],+Table1[[Name]:[END]],AL$1,FALSE)</f>
        <v>2</v>
      </c>
      <c r="AM73" s="12" cm="1">
        <f t="array" ref="AM73">VLOOKUP(Table3[[#This Row],[Name]],+Table1[[Name]:[END]],AM$1,FALSE)</f>
        <v>1</v>
      </c>
      <c r="AN73" s="12" cm="1">
        <f t="array" ref="AN73">VLOOKUP(Table3[[#This Row],[Name]],+Table1[[Name]:[END]],AN$1,FALSE)</f>
        <v>1</v>
      </c>
      <c r="AO73" s="12" cm="1">
        <f t="array" ref="AO73">VLOOKUP(Table3[[#This Row],[Name]],+Table1[[Name]:[END]],AO$1,FALSE)</f>
        <v>1</v>
      </c>
      <c r="AP73" s="12" t="str" cm="1">
        <f t="array" ref="AP73">VLOOKUP(Table3[[#This Row],[Name]],+Table1[[Name]:[END]],AP$1,FALSE)</f>
        <v>1-3</v>
      </c>
      <c r="AQ73" s="12" t="str" cm="1">
        <f t="array" ref="AQ73">VLOOKUP(Table3[[#This Row],[Name]],+Table1[[Name]:[END]],AQ$1,FALSE)</f>
        <v>4-6</v>
      </c>
      <c r="AR73" s="12" t="str" cm="1">
        <f t="array" ref="AR73">VLOOKUP(Table3[[#This Row],[Name]],+Table1[[Name]:[END]],AR$1,FALSE)</f>
        <v>Evolution avec "Pierre Feu"</v>
      </c>
      <c r="AS73" s="12" t="str" cm="1">
        <f t="array" ref="AS73">IF(VLOOKUP(Table3[[#This Row],[Name]],+Table1[[Name]:[END]],AS$1,FALSE)=0,"",VLOOKUP(Table3[[#This Row],[Name]],+Table1[[Name]:[END]],AS$1,FALSE))</f>
        <v>Evoli</v>
      </c>
      <c r="AT73" s="12" t="str" cm="1">
        <f t="array" ref="AT73">VLOOKUP(Table3[[#This Row],[Name]],+Table1[[Name]:[END]],AT$1,FALSE)</f>
        <v>#136</v>
      </c>
      <c r="AU73" s="12" cm="1">
        <f t="array" ref="AU73">VLOOKUP(Table3[[#This Row],[Name]],+Table1[[Name]:[END]],AU$1,FALSE)</f>
        <v>136</v>
      </c>
      <c r="AV73" s="12" t="str" cm="1">
        <f t="array" ref="AV73">VLOOKUP(Table3[[#This Row],[Name]],+Table1[[Name]:[END]],AV$1,FALSE)</f>
        <v>Feu Feu</v>
      </c>
      <c r="AW73" s="12" cm="1">
        <f t="array" ref="AW73">VLOOKUP(Table3[[#This Row],[Name]],+Table1[[Name]:[END]],AW$1,FALSE)</f>
        <v>1</v>
      </c>
    </row>
    <row r="74" spans="1:49" x14ac:dyDescent="0.2">
      <c r="A74" s="19" t="s">
        <v>423</v>
      </c>
      <c r="B74" s="12" t="str" cm="1">
        <f t="array" ref="B74">VLOOKUP(Table3[[#This Row],[Name]],+Table1[[Name]:[END]],B$1,FALSE)</f>
        <v>Dragon</v>
      </c>
      <c r="C74" s="12" t="str" cm="1">
        <f t="array" ref="C74">VLOOKUP(Table3[[#This Row],[Name]],+Table1[[Name]:[END]],C$1,FALSE)</f>
        <v>Poison</v>
      </c>
      <c r="D74" s="12" cm="1">
        <f t="array" ref="D74">VLOOKUP(Table3[[#This Row],[Name]],+Table1[[Name]:[END]],D$1,FALSE)</f>
        <v>70</v>
      </c>
      <c r="E74" s="12" cm="1">
        <f t="array" ref="E74">VLOOKUP(Table3[[#This Row],[Name]],+Table1[[Name]:[END]],E$1,FALSE)</f>
        <v>32</v>
      </c>
      <c r="F74" s="12" cm="1">
        <f t="array" ref="F74">VLOOKUP(Table3[[#This Row],[Name]],+Table1[[Name]:[END]],F$1,FALSE)</f>
        <v>8</v>
      </c>
      <c r="G74" s="12" cm="1">
        <f t="array" ref="G74">VLOOKUP(Table3[[#This Row],[Name]],+Table1[[Name]:[END]],G$1,FALSE)</f>
        <v>9</v>
      </c>
      <c r="H74" s="12" cm="1">
        <f t="array" ref="H74">VLOOKUP(Table3[[#This Row],[Name]],+Table1[[Name]:[END]],H$1,FALSE)</f>
        <v>14</v>
      </c>
      <c r="I74" s="12" cm="1">
        <f t="array" ref="I74">VLOOKUP(Table3[[#This Row],[Name]],+Table1[[Name]:[END]],I$1,FALSE)</f>
        <v>9</v>
      </c>
      <c r="J74" s="12" cm="1">
        <f t="array" ref="J74">VLOOKUP(Table3[[#This Row],[Name]],+Table1[[Name]:[END]],J$1,FALSE)</f>
        <v>5</v>
      </c>
      <c r="K74" s="12" t="str" cm="1">
        <f t="array" ref="K74">VLOOKUP(Table3[[#This Row],[Name]],+Table1[[Name]:[END]],K$1,FALSE)</f>
        <v>Choc-Venin</v>
      </c>
      <c r="L74" s="12" t="str" cm="1">
        <f t="array" ref="L74">VLOOKUP(Table3[[#This Row],[Name]],+Table1[[Name]:[END]],L$1,FALSE)</f>
        <v>Poison</v>
      </c>
      <c r="M74" s="12" t="str" cm="1">
        <f t="array" ref="M74">VLOOKUP(Table3[[#This Row],[Name]],+Table1[[Name]:[END]],M$1,FALSE)</f>
        <v>Special</v>
      </c>
      <c r="N74" s="12" cm="1">
        <f t="array" ref="N74">VLOOKUP(Table3[[#This Row],[Name]],+Table1[[Name]:[END]],N$1,FALSE)</f>
        <v>6</v>
      </c>
      <c r="O74" s="12" cm="1">
        <f t="array" ref="O74">VLOOKUP(Table3[[#This Row],[Name]],+Table1[[Name]:[END]],O$1,FALSE)</f>
        <v>6</v>
      </c>
      <c r="P74" s="12" t="str" cm="1">
        <f t="array" ref="P74">VLOOKUP(Table3[[#This Row],[Name]],+Table1[[Name]:[END]],P$1,FALSE)</f>
        <v>Fait un coup critique qui multiplie les degats par 2 avec une Precision de 1. Empoisonne avec une precision de 1 lui faisant perdre 6 PV chaque tour.</v>
      </c>
      <c r="Q74" s="12" t="str" cm="1">
        <f t="array" ref="Q74">VLOOKUP(Table3[[#This Row],[Name]],+Table1[[Name]:[END]],Q$1,FALSE)</f>
        <v>Canon Dynamax</v>
      </c>
      <c r="R74" s="12" t="str" cm="1">
        <f t="array" ref="R74">VLOOKUP(Table3[[#This Row],[Name]],+Table1[[Name]:[END]],R$1,FALSE)</f>
        <v>Dragon</v>
      </c>
      <c r="S74" s="12" t="str" cm="1">
        <f t="array" ref="S74">VLOOKUP(Table3[[#This Row],[Name]],+Table1[[Name]:[END]],S$1,FALSE)</f>
        <v>Special</v>
      </c>
      <c r="T74" s="12" cm="1">
        <f t="array" ref="T74">VLOOKUP(Table3[[#This Row],[Name]],+Table1[[Name]:[END]],T$1,FALSE)</f>
        <v>10</v>
      </c>
      <c r="U74" s="12" cm="1">
        <f t="array" ref="U74">VLOOKUP(Table3[[#This Row],[Name]],+Table1[[Name]:[END]],U$1,FALSE)</f>
        <v>6</v>
      </c>
      <c r="V74" s="12" t="str" cm="1">
        <f t="array" ref="V74">VLOOKUP(Table3[[#This Row],[Name]],+Table1[[Name]:[END]],V$1,FALSE)</f>
        <v>Canon Dynamax inflige des dégâts. Si la cible est Dynamaxée, les dégâts de cette capacité sont doublés.</v>
      </c>
      <c r="W74" s="12" t="str" cm="1">
        <f t="array" ref="W74">VLOOKUP(Table3[[#This Row],[Name]],+Table1[[Name]:[END]],W$1,FALSE)</f>
        <v>Éthernatos-EB.png</v>
      </c>
      <c r="X74" s="12" cm="1">
        <f t="array" ref="X74">VLOOKUP(Table3[[#This Row],[Name]],+Table1[[Name]:[END]],X$1,FALSE)</f>
        <v>1</v>
      </c>
      <c r="Y74" s="12" t="str" cm="1">
        <f t="array" ref="Y74">VLOOKUP(Table3[[#This Row],[Name]],+Table1[[Name]:[END]],Y$1,FALSE)</f>
        <v>1/2</v>
      </c>
      <c r="Z74" s="12" cm="1">
        <f t="array" ref="Z74">VLOOKUP(Table3[[#This Row],[Name]],+Table1[[Name]:[END]],Z$1,FALSE)</f>
        <v>2</v>
      </c>
      <c r="AA74" s="12" t="str" cm="1">
        <f t="array" ref="AA74">VLOOKUP(Table3[[#This Row],[Name]],+Table1[[Name]:[END]],AA$1,FALSE)</f>
        <v>1/2</v>
      </c>
      <c r="AB74" s="12" t="str" cm="1">
        <f t="array" ref="AB74">VLOOKUP(Table3[[#This Row],[Name]],+Table1[[Name]:[END]],AB$1,FALSE)</f>
        <v>1/2</v>
      </c>
      <c r="AC74" s="12" cm="1">
        <f t="array" ref="AC74">VLOOKUP(Table3[[#This Row],[Name]],+Table1[[Name]:[END]],AC$1,FALSE)</f>
        <v>1</v>
      </c>
      <c r="AD74" s="12" t="str" cm="1">
        <f t="array" ref="AD74">VLOOKUP(Table3[[#This Row],[Name]],+Table1[[Name]:[END]],AD$1,FALSE)</f>
        <v>1/2</v>
      </c>
      <c r="AE74" s="12" cm="1">
        <f t="array" ref="AE74">VLOOKUP(Table3[[#This Row],[Name]],+Table1[[Name]:[END]],AE$1,FALSE)</f>
        <v>2</v>
      </c>
      <c r="AF74" s="12" t="str" cm="1">
        <f t="array" ref="AF74">VLOOKUP(Table3[[#This Row],[Name]],+Table1[[Name]:[END]],AF$1,FALSE)</f>
        <v>1/2</v>
      </c>
      <c r="AG74" s="12" cm="1">
        <f t="array" ref="AG74">VLOOKUP(Table3[[#This Row],[Name]],+Table1[[Name]:[END]],AG$1,FALSE)</f>
        <v>1</v>
      </c>
      <c r="AH74" s="12" t="str" cm="1">
        <f t="array" ref="AH74">VLOOKUP(Table3[[#This Row],[Name]],+Table1[[Name]:[END]],AH$1,FALSE)</f>
        <v>1/4</v>
      </c>
      <c r="AI74" s="12" t="str" cm="1">
        <f t="array" ref="AI74">VLOOKUP(Table3[[#This Row],[Name]],+Table1[[Name]:[END]],AI$1,FALSE)</f>
        <v>1/2</v>
      </c>
      <c r="AJ74" s="12" cm="1">
        <f t="array" ref="AJ74">VLOOKUP(Table3[[#This Row],[Name]],+Table1[[Name]:[END]],AJ$1,FALSE)</f>
        <v>2</v>
      </c>
      <c r="AK74" s="12" cm="1">
        <f t="array" ref="AK74">VLOOKUP(Table3[[#This Row],[Name]],+Table1[[Name]:[END]],AK$1,FALSE)</f>
        <v>1</v>
      </c>
      <c r="AL74" s="12" cm="1">
        <f t="array" ref="AL74">VLOOKUP(Table3[[#This Row],[Name]],+Table1[[Name]:[END]],AL$1,FALSE)</f>
        <v>2</v>
      </c>
      <c r="AM74" s="12" cm="1">
        <f t="array" ref="AM74">VLOOKUP(Table3[[#This Row],[Name]],+Table1[[Name]:[END]],AM$1,FALSE)</f>
        <v>1</v>
      </c>
      <c r="AN74" s="12" cm="1">
        <f t="array" ref="AN74">VLOOKUP(Table3[[#This Row],[Name]],+Table1[[Name]:[END]],AN$1,FALSE)</f>
        <v>1</v>
      </c>
      <c r="AO74" s="12" cm="1">
        <f t="array" ref="AO74">VLOOKUP(Table3[[#This Row],[Name]],+Table1[[Name]:[END]],AO$1,FALSE)</f>
        <v>1</v>
      </c>
      <c r="AP74" s="12" t="str" cm="1">
        <f t="array" ref="AP74">VLOOKUP(Table3[[#This Row],[Name]],+Table1[[Name]:[END]],AP$1,FALSE)</f>
        <v>1-3</v>
      </c>
      <c r="AQ74" s="12" t="str" cm="1">
        <f t="array" ref="AQ74">VLOOKUP(Table3[[#This Row],[Name]],+Table1[[Name]:[END]],AQ$1,FALSE)</f>
        <v>4-6</v>
      </c>
      <c r="AR74" s="12" t="str" cm="1">
        <f t="array" ref="AR74">VLOOKUP(Table3[[#This Row],[Name]],+Table1[[Name]:[END]],AR$1,FALSE)</f>
        <v/>
      </c>
      <c r="AS74" s="12" t="str" cm="1">
        <f t="array" ref="AS74">IF(VLOOKUP(Table3[[#This Row],[Name]],+Table1[[Name]:[END]],AS$1,FALSE)=0,"",VLOOKUP(Table3[[#This Row],[Name]],+Table1[[Name]:[END]],AS$1,FALSE))</f>
        <v/>
      </c>
      <c r="AT74" s="12" t="str" cm="1">
        <f t="array" ref="AT74">VLOOKUP(Table3[[#This Row],[Name]],+Table1[[Name]:[END]],AT$1,FALSE)</f>
        <v>#890</v>
      </c>
      <c r="AU74" s="12" cm="1">
        <f t="array" ref="AU74">VLOOKUP(Table3[[#This Row],[Name]],+Table1[[Name]:[END]],AU$1,FALSE)</f>
        <v>890</v>
      </c>
      <c r="AV74" s="12" t="str" cm="1">
        <f t="array" ref="AV74">VLOOKUP(Table3[[#This Row],[Name]],+Table1[[Name]:[END]],AV$1,FALSE)</f>
        <v>Dragon Poison</v>
      </c>
      <c r="AW74" s="12" cm="1">
        <f t="array" ref="AW74">VLOOKUP(Table3[[#This Row],[Name]],+Table1[[Name]:[END]],AW$1,FALSE)</f>
        <v>9</v>
      </c>
    </row>
    <row r="75" spans="1:49" x14ac:dyDescent="0.2">
      <c r="A75" s="20" t="s">
        <v>1442</v>
      </c>
      <c r="B75" s="12" t="str" cm="1">
        <f t="array" ref="B75">VLOOKUP(Table3[[#This Row],[Name]],+Table1[[Name]:[END]],B$1,FALSE)</f>
        <v>Poison</v>
      </c>
      <c r="C75" s="12" t="str" cm="1">
        <f t="array" ref="C75">VLOOKUP(Table3[[#This Row],[Name]],+Table1[[Name]:[END]],C$1,FALSE)</f>
        <v>Vol</v>
      </c>
      <c r="D75" s="12" cm="1">
        <f t="array" ref="D75">VLOOKUP(Table3[[#This Row],[Name]],+Table1[[Name]:[END]],D$1,FALSE)</f>
        <v>42</v>
      </c>
      <c r="E75" s="12" cm="1">
        <f t="array" ref="E75">VLOOKUP(Table3[[#This Row],[Name]],+Table1[[Name]:[END]],E$1,FALSE)</f>
        <v>32</v>
      </c>
      <c r="F75" s="12" cm="1">
        <f t="array" ref="F75">VLOOKUP(Table3[[#This Row],[Name]],+Table1[[Name]:[END]],F$1,FALSE)</f>
        <v>9</v>
      </c>
      <c r="G75" s="12" cm="1">
        <f t="array" ref="G75">VLOOKUP(Table3[[#This Row],[Name]],+Table1[[Name]:[END]],G$1,FALSE)</f>
        <v>8</v>
      </c>
      <c r="H75" s="12" cm="1">
        <f t="array" ref="H75">VLOOKUP(Table3[[#This Row],[Name]],+Table1[[Name]:[END]],H$1,FALSE)</f>
        <v>7</v>
      </c>
      <c r="I75" s="12" cm="1">
        <f t="array" ref="I75">VLOOKUP(Table3[[#This Row],[Name]],+Table1[[Name]:[END]],I$1,FALSE)</f>
        <v>8</v>
      </c>
      <c r="J75" s="12" cm="1">
        <f t="array" ref="J75">VLOOKUP(Table3[[#This Row],[Name]],+Table1[[Name]:[END]],J$1,FALSE)</f>
        <v>1</v>
      </c>
      <c r="K75" s="12" t="str" cm="1">
        <f t="array" ref="K75">VLOOKUP(Table3[[#This Row],[Name]],+Table1[[Name]:[END]],K$1,FALSE)</f>
        <v>Poison-Croix</v>
      </c>
      <c r="L75" s="12" t="str" cm="1">
        <f t="array" ref="L75">VLOOKUP(Table3[[#This Row],[Name]],+Table1[[Name]:[END]],L$1,FALSE)</f>
        <v>Poison</v>
      </c>
      <c r="M75" s="12" t="str" cm="1">
        <f t="array" ref="M75">VLOOKUP(Table3[[#This Row],[Name]],+Table1[[Name]:[END]],M$1,FALSE)</f>
        <v>Physique</v>
      </c>
      <c r="N75" s="12" cm="1">
        <f t="array" ref="N75">VLOOKUP(Table3[[#This Row],[Name]],+Table1[[Name]:[END]],N$1,FALSE)</f>
        <v>7</v>
      </c>
      <c r="O75" s="12" cm="1">
        <f t="array" ref="O75">VLOOKUP(Table3[[#This Row],[Name]],+Table1[[Name]:[END]],O$1,FALSE)</f>
        <v>6</v>
      </c>
      <c r="P75" s="12" t="str" cm="1">
        <f t="array" ref="P75">VLOOKUP(Table3[[#This Row],[Name]],+Table1[[Name]:[END]],P$1,FALSE)</f>
        <v>Fait un coup critique qui multiplie les degats par 2 avec une Precision de 1. Empoisonne avec une precision de 1 lui faisant perdre 6 PV chaque tour.</v>
      </c>
      <c r="Q75" s="12" t="str" cm="1">
        <f t="array" ref="Q75">VLOOKUP(Table3[[#This Row],[Name]],+Table1[[Name]:[END]],Q$1,FALSE)</f>
        <v>Vampirisme</v>
      </c>
      <c r="R75" s="12" t="str" cm="1">
        <f t="array" ref="R75">VLOOKUP(Table3[[#This Row],[Name]],+Table1[[Name]:[END]],R$1,FALSE)</f>
        <v>Insecte</v>
      </c>
      <c r="S75" s="12" t="str" cm="1">
        <f t="array" ref="S75">VLOOKUP(Table3[[#This Row],[Name]],+Table1[[Name]:[END]],S$1,FALSE)</f>
        <v>Physique</v>
      </c>
      <c r="T75" s="12" cm="1">
        <f t="array" ref="T75">VLOOKUP(Table3[[#This Row],[Name]],+Table1[[Name]:[END]],T$1,FALSE)</f>
        <v>8</v>
      </c>
      <c r="U75" s="12" cm="1">
        <f t="array" ref="U75">VLOOKUP(Table3[[#This Row],[Name]],+Table1[[Name]:[END]],U$1,FALSE)</f>
        <v>6</v>
      </c>
      <c r="V75" s="12" t="str" cm="1">
        <f t="array" ref="V75">VLOOKUP(Table3[[#This Row],[Name]],+Table1[[Name]:[END]],V$1,FALSE)</f>
        <v>Vampirisme convertit la moitié des dégâts infligés en PV pour le lanceur.</v>
      </c>
      <c r="W75" s="12" t="str" cm="1">
        <f t="array" ref="W75">VLOOKUP(Table3[[#This Row],[Name]],+Table1[[Name]:[END]],W$1,FALSE)</f>
        <v>Nostenfer-HGSS.png</v>
      </c>
      <c r="X75" s="12" cm="1">
        <f t="array" ref="X75">VLOOKUP(Table3[[#This Row],[Name]],+Table1[[Name]:[END]],X$1,FALSE)</f>
        <v>1</v>
      </c>
      <c r="Y75" s="12" t="str" cm="1">
        <f t="array" ref="Y75">VLOOKUP(Table3[[#This Row],[Name]],+Table1[[Name]:[END]],Y$1,FALSE)</f>
        <v>1/4</v>
      </c>
      <c r="Z75" s="12" cm="1">
        <f t="array" ref="Z75">VLOOKUP(Table3[[#This Row],[Name]],+Table1[[Name]:[END]],Z$1,FALSE)</f>
        <v>1</v>
      </c>
      <c r="AA75" s="12" cm="1">
        <f t="array" ref="AA75">VLOOKUP(Table3[[#This Row],[Name]],+Table1[[Name]:[END]],AA$1,FALSE)</f>
        <v>1</v>
      </c>
      <c r="AB75" s="12" cm="1">
        <f t="array" ref="AB75">VLOOKUP(Table3[[#This Row],[Name]],+Table1[[Name]:[END]],AB$1,FALSE)</f>
        <v>2</v>
      </c>
      <c r="AC75" s="12" t="str" cm="1">
        <f t="array" ref="AC75">VLOOKUP(Table3[[#This Row],[Name]],+Table1[[Name]:[END]],AC$1,FALSE)</f>
        <v>1/2</v>
      </c>
      <c r="AD75" s="12" cm="1">
        <f t="array" ref="AD75">VLOOKUP(Table3[[#This Row],[Name]],+Table1[[Name]:[END]],AD$1,FALSE)</f>
        <v>1</v>
      </c>
      <c r="AE75" s="12" cm="1">
        <f t="array" ref="AE75">VLOOKUP(Table3[[#This Row],[Name]],+Table1[[Name]:[END]],AE$1,FALSE)</f>
        <v>2</v>
      </c>
      <c r="AF75" s="12" t="str" cm="1">
        <f t="array" ref="AF75">VLOOKUP(Table3[[#This Row],[Name]],+Table1[[Name]:[END]],AF$1,FALSE)</f>
        <v>1/4</v>
      </c>
      <c r="AG75" s="12" cm="1">
        <f t="array" ref="AG75">VLOOKUP(Table3[[#This Row],[Name]],+Table1[[Name]:[END]],AG$1,FALSE)</f>
        <v>1</v>
      </c>
      <c r="AH75" s="12" t="str" cm="1">
        <f t="array" ref="AH75">VLOOKUP(Table3[[#This Row],[Name]],+Table1[[Name]:[END]],AH$1,FALSE)</f>
        <v>1/4</v>
      </c>
      <c r="AI75" s="12" t="str" cm="1">
        <f t="array" ref="AI75">VLOOKUP(Table3[[#This Row],[Name]],+Table1[[Name]:[END]],AI$1,FALSE)</f>
        <v>1/2</v>
      </c>
      <c r="AJ75" s="12" cm="1">
        <f t="array" ref="AJ75">VLOOKUP(Table3[[#This Row],[Name]],+Table1[[Name]:[END]],AJ$1,FALSE)</f>
        <v>2</v>
      </c>
      <c r="AK75" s="12" cm="1">
        <f t="array" ref="AK75">VLOOKUP(Table3[[#This Row],[Name]],+Table1[[Name]:[END]],AK$1,FALSE)</f>
        <v>2</v>
      </c>
      <c r="AL75" s="12" cm="1">
        <f t="array" ref="AL75">VLOOKUP(Table3[[#This Row],[Name]],+Table1[[Name]:[END]],AL$1,FALSE)</f>
        <v>0</v>
      </c>
      <c r="AM75" s="12" cm="1">
        <f t="array" ref="AM75">VLOOKUP(Table3[[#This Row],[Name]],+Table1[[Name]:[END]],AM$1,FALSE)</f>
        <v>1</v>
      </c>
      <c r="AN75" s="12" cm="1">
        <f t="array" ref="AN75">VLOOKUP(Table3[[#This Row],[Name]],+Table1[[Name]:[END]],AN$1,FALSE)</f>
        <v>1</v>
      </c>
      <c r="AO75" s="12" cm="1">
        <f t="array" ref="AO75">VLOOKUP(Table3[[#This Row],[Name]],+Table1[[Name]:[END]],AO$1,FALSE)</f>
        <v>1</v>
      </c>
      <c r="AP75" s="12" t="str" cm="1">
        <f t="array" ref="AP75">VLOOKUP(Table3[[#This Row],[Name]],+Table1[[Name]:[END]],AP$1,FALSE)</f>
        <v>1-3</v>
      </c>
      <c r="AQ75" s="12" t="str" cm="1">
        <f t="array" ref="AQ75">VLOOKUP(Table3[[#This Row],[Name]],+Table1[[Name]:[END]],AQ$1,FALSE)</f>
        <v>4-6</v>
      </c>
      <c r="AR75" s="12" t="str" cm="1">
        <f t="array" ref="AR75">VLOOKUP(Table3[[#This Row],[Name]],+Table1[[Name]:[END]],AR$1,FALSE)</f>
        <v/>
      </c>
      <c r="AS75" s="12" t="str" cm="1">
        <f t="array" ref="AS75">IF(VLOOKUP(Table3[[#This Row],[Name]],+Table1[[Name]:[END]],AS$1,FALSE)=0,"",VLOOKUP(Table3[[#This Row],[Name]],+Table1[[Name]:[END]],AS$1,FALSE))</f>
        <v/>
      </c>
      <c r="AT75" s="12" t="str" cm="1">
        <f t="array" ref="AT75">VLOOKUP(Table3[[#This Row],[Name]],+Table1[[Name]:[END]],AT$1,FALSE)</f>
        <v>#169</v>
      </c>
      <c r="AU75" s="12" cm="1">
        <f t="array" ref="AU75">VLOOKUP(Table3[[#This Row],[Name]],+Table1[[Name]:[END]],AU$1,FALSE)</f>
        <v>169</v>
      </c>
      <c r="AV75" s="12" t="str" cm="1">
        <f t="array" ref="AV75">VLOOKUP(Table3[[#This Row],[Name]],+Table1[[Name]:[END]],AV$1,FALSE)</f>
        <v>Poison Vol</v>
      </c>
      <c r="AW75" s="12" cm="1">
        <f t="array" ref="AW75">VLOOKUP(Table3[[#This Row],[Name]],+Table1[[Name]:[END]],AW$1,FALSE)</f>
        <v>2</v>
      </c>
    </row>
    <row r="76" spans="1:49" x14ac:dyDescent="0.2">
      <c r="A76" s="20" t="s">
        <v>228</v>
      </c>
      <c r="B76" s="12" t="str" cm="1">
        <f t="array" ref="B76">VLOOKUP(Table3[[#This Row],[Name]],+Table1[[Name]:[END]],B$1,FALSE)</f>
        <v>Tenebres</v>
      </c>
      <c r="C76" s="12" t="str" cm="1">
        <f t="array" ref="C76">VLOOKUP(Table3[[#This Row],[Name]],+Table1[[Name]:[END]],C$1,FALSE)</f>
        <v>Tenebres</v>
      </c>
      <c r="D76" s="12" cm="1">
        <f t="array" ref="D76">VLOOKUP(Table3[[#This Row],[Name]],+Table1[[Name]:[END]],D$1,FALSE)</f>
        <v>47</v>
      </c>
      <c r="E76" s="12" cm="1">
        <f t="array" ref="E76">VLOOKUP(Table3[[#This Row],[Name]],+Table1[[Name]:[END]],E$1,FALSE)</f>
        <v>16</v>
      </c>
      <c r="F76" s="12" cm="1">
        <f t="array" ref="F76">VLOOKUP(Table3[[#This Row],[Name]],+Table1[[Name]:[END]],F$1,FALSE)</f>
        <v>6</v>
      </c>
      <c r="G76" s="12" cm="1">
        <f t="array" ref="G76">VLOOKUP(Table3[[#This Row],[Name]],+Table1[[Name]:[END]],G$1,FALSE)</f>
        <v>11</v>
      </c>
      <c r="H76" s="12" cm="1">
        <f t="array" ref="H76">VLOOKUP(Table3[[#This Row],[Name]],+Table1[[Name]:[END]],H$1,FALSE)</f>
        <v>6</v>
      </c>
      <c r="I76" s="12" cm="1">
        <f t="array" ref="I76">VLOOKUP(Table3[[#This Row],[Name]],+Table1[[Name]:[END]],I$1,FALSE)</f>
        <v>13</v>
      </c>
      <c r="J76" s="12" cm="1">
        <f t="array" ref="J76">VLOOKUP(Table3[[#This Row],[Name]],+Table1[[Name]:[END]],J$1,FALSE)</f>
        <v>0</v>
      </c>
      <c r="K76" s="12" t="str" cm="1">
        <f t="array" ref="K76">VLOOKUP(Table3[[#This Row],[Name]],+Table1[[Name]:[END]],K$1,FALSE)</f>
        <v>Poursuite</v>
      </c>
      <c r="L76" s="12" t="str" cm="1">
        <f t="array" ref="L76">VLOOKUP(Table3[[#This Row],[Name]],+Table1[[Name]:[END]],L$1,FALSE)</f>
        <v>Tenebres</v>
      </c>
      <c r="M76" s="12" t="str" cm="1">
        <f t="array" ref="M76">VLOOKUP(Table3[[#This Row],[Name]],+Table1[[Name]:[END]],M$1,FALSE)</f>
        <v>Physique</v>
      </c>
      <c r="N76" s="12" cm="1">
        <f t="array" ref="N76">VLOOKUP(Table3[[#This Row],[Name]],+Table1[[Name]:[END]],N$1,FALSE)</f>
        <v>4</v>
      </c>
      <c r="O76" s="12" cm="1">
        <f t="array" ref="O76">VLOOKUP(Table3[[#This Row],[Name]],+Table1[[Name]:[END]],O$1,FALSE)</f>
        <v>6</v>
      </c>
      <c r="P76" s="12" t="str" cm="1">
        <f t="array" ref="P76">VLOOKUP(Table3[[#This Row],[Name]],+Table1[[Name]:[END]],P$1,FALSE)</f>
        <v>Une attaque qui inflige deux fois plus de dégâts à un ennemi qui s'apprête à être remplacé.</v>
      </c>
      <c r="Q76" s="12" t="str" cm="1">
        <f t="array" ref="Q76">VLOOKUP(Table3[[#This Row],[Name]],+Table1[[Name]:[END]],Q$1,FALSE)</f>
        <v>Coup d'Main</v>
      </c>
      <c r="R76" s="12" t="str" cm="1">
        <f t="array" ref="R76">VLOOKUP(Table3[[#This Row],[Name]],+Table1[[Name]:[END]],R$1,FALSE)</f>
        <v>Normal</v>
      </c>
      <c r="S76" s="12" t="str" cm="1">
        <f t="array" ref="S76">VLOOKUP(Table3[[#This Row],[Name]],+Table1[[Name]:[END]],S$1,FALSE)</f>
        <v>Statut</v>
      </c>
      <c r="T76" s="12" cm="1">
        <f t="array" ref="T76">VLOOKUP(Table3[[#This Row],[Name]],+Table1[[Name]:[END]],T$1,FALSE)</f>
        <v>0</v>
      </c>
      <c r="U76" s="12" cm="1">
        <f t="array" ref="U76">VLOOKUP(Table3[[#This Row],[Name]],+Table1[[Name]:[END]],U$1,FALSE)</f>
        <v>0</v>
      </c>
      <c r="V76" s="12" t="str" cm="1">
        <f t="array" ref="V76">VLOOKUP(Table3[[#This Row],[Name]],+Table1[[Name]:[END]],V$1,FALSE)</f>
        <v>Une capacité qui augmente la puissance d'attaque d'un allié de 50%.</v>
      </c>
      <c r="W76" s="12" t="str" cm="1">
        <f t="array" ref="W76">VLOOKUP(Table3[[#This Row],[Name]],+Table1[[Name]:[END]],W$1,FALSE)</f>
        <v>Noctali-RFVF.png</v>
      </c>
      <c r="X76" s="12" cm="1">
        <f t="array" ref="X76">VLOOKUP(Table3[[#This Row],[Name]],+Table1[[Name]:[END]],X$1,FALSE)</f>
        <v>1</v>
      </c>
      <c r="Y76" s="12" cm="1">
        <f t="array" ref="Y76">VLOOKUP(Table3[[#This Row],[Name]],+Table1[[Name]:[END]],Y$1,FALSE)</f>
        <v>2</v>
      </c>
      <c r="Z76" s="12" cm="1">
        <f t="array" ref="Z76">VLOOKUP(Table3[[#This Row],[Name]],+Table1[[Name]:[END]],Z$1,FALSE)</f>
        <v>1</v>
      </c>
      <c r="AA76" s="12" cm="1">
        <f t="array" ref="AA76">VLOOKUP(Table3[[#This Row],[Name]],+Table1[[Name]:[END]],AA$1,FALSE)</f>
        <v>1</v>
      </c>
      <c r="AB76" s="12" cm="1">
        <f t="array" ref="AB76">VLOOKUP(Table3[[#This Row],[Name]],+Table1[[Name]:[END]],AB$1,FALSE)</f>
        <v>1</v>
      </c>
      <c r="AC76" s="12" cm="1">
        <f t="array" ref="AC76">VLOOKUP(Table3[[#This Row],[Name]],+Table1[[Name]:[END]],AC$1,FALSE)</f>
        <v>2</v>
      </c>
      <c r="AD76" s="12" cm="1">
        <f t="array" ref="AD76">VLOOKUP(Table3[[#This Row],[Name]],+Table1[[Name]:[END]],AD$1,FALSE)</f>
        <v>1</v>
      </c>
      <c r="AE76" s="12" cm="1">
        <f t="array" ref="AE76">VLOOKUP(Table3[[#This Row],[Name]],+Table1[[Name]:[END]],AE$1,FALSE)</f>
        <v>1</v>
      </c>
      <c r="AF76" s="12" cm="1">
        <f t="array" ref="AF76">VLOOKUP(Table3[[#This Row],[Name]],+Table1[[Name]:[END]],AF$1,FALSE)</f>
        <v>2</v>
      </c>
      <c r="AG76" s="12" cm="1">
        <f t="array" ref="AG76">VLOOKUP(Table3[[#This Row],[Name]],+Table1[[Name]:[END]],AG$1,FALSE)</f>
        <v>1</v>
      </c>
      <c r="AH76" s="12" cm="1">
        <f t="array" ref="AH76">VLOOKUP(Table3[[#This Row],[Name]],+Table1[[Name]:[END]],AH$1,FALSE)</f>
        <v>1</v>
      </c>
      <c r="AI76" s="12" cm="1">
        <f t="array" ref="AI76">VLOOKUP(Table3[[#This Row],[Name]],+Table1[[Name]:[END]],AI$1,FALSE)</f>
        <v>1</v>
      </c>
      <c r="AJ76" s="12" cm="1">
        <f t="array" ref="AJ76">VLOOKUP(Table3[[#This Row],[Name]],+Table1[[Name]:[END]],AJ$1,FALSE)</f>
        <v>0</v>
      </c>
      <c r="AK76" s="12" cm="1">
        <f t="array" ref="AK76">VLOOKUP(Table3[[#This Row],[Name]],+Table1[[Name]:[END]],AK$1,FALSE)</f>
        <v>1</v>
      </c>
      <c r="AL76" s="12" cm="1">
        <f t="array" ref="AL76">VLOOKUP(Table3[[#This Row],[Name]],+Table1[[Name]:[END]],AL$1,FALSE)</f>
        <v>1</v>
      </c>
      <c r="AM76" s="12" t="str" cm="1">
        <f t="array" ref="AM76">VLOOKUP(Table3[[#This Row],[Name]],+Table1[[Name]:[END]],AM$1,FALSE)</f>
        <v>1/2</v>
      </c>
      <c r="AN76" s="12" t="str" cm="1">
        <f t="array" ref="AN76">VLOOKUP(Table3[[#This Row],[Name]],+Table1[[Name]:[END]],AN$1,FALSE)</f>
        <v>1/2</v>
      </c>
      <c r="AO76" s="12" cm="1">
        <f t="array" ref="AO76">VLOOKUP(Table3[[#This Row],[Name]],+Table1[[Name]:[END]],AO$1,FALSE)</f>
        <v>1</v>
      </c>
      <c r="AP76" s="12" t="str" cm="1">
        <f t="array" ref="AP76">VLOOKUP(Table3[[#This Row],[Name]],+Table1[[Name]:[END]],AP$1,FALSE)</f>
        <v>1-3</v>
      </c>
      <c r="AQ76" s="12" t="str" cm="1">
        <f t="array" ref="AQ76">VLOOKUP(Table3[[#This Row],[Name]],+Table1[[Name]:[END]],AQ$1,FALSE)</f>
        <v>4-6</v>
      </c>
      <c r="AR76" s="12" t="str" cm="1">
        <f t="array" ref="AR76">VLOOKUP(Table3[[#This Row],[Name]],+Table1[[Name]:[END]],AR$1,FALSE)</f>
        <v>Evolution avec "Bonbon Bonheur"</v>
      </c>
      <c r="AS76" s="12" t="str" cm="1">
        <f t="array" ref="AS76">IF(VLOOKUP(Table3[[#This Row],[Name]],+Table1[[Name]:[END]],AS$1,FALSE)=0,"",VLOOKUP(Table3[[#This Row],[Name]],+Table1[[Name]:[END]],AS$1,FALSE))</f>
        <v>Evoli</v>
      </c>
      <c r="AT76" s="12" t="str" cm="1">
        <f t="array" ref="AT76">VLOOKUP(Table3[[#This Row],[Name]],+Table1[[Name]:[END]],AT$1,FALSE)</f>
        <v>#197</v>
      </c>
      <c r="AU76" s="12" cm="1">
        <f t="array" ref="AU76">VLOOKUP(Table3[[#This Row],[Name]],+Table1[[Name]:[END]],AU$1,FALSE)</f>
        <v>197</v>
      </c>
      <c r="AV76" s="12" t="str" cm="1">
        <f t="array" ref="AV76">VLOOKUP(Table3[[#This Row],[Name]],+Table1[[Name]:[END]],AV$1,FALSE)</f>
        <v>Tenebres Tenebres</v>
      </c>
      <c r="AW76" s="12" cm="1">
        <f t="array" ref="AW76">VLOOKUP(Table3[[#This Row],[Name]],+Table1[[Name]:[END]],AW$1,FALSE)</f>
        <v>1</v>
      </c>
    </row>
    <row r="77" spans="1:49" x14ac:dyDescent="0.2">
      <c r="A77" s="20" t="s">
        <v>229</v>
      </c>
      <c r="B77" s="12" t="str" cm="1">
        <f t="array" ref="B77">VLOOKUP(Table3[[#This Row],[Name]],+Table1[[Name]:[END]],B$1,FALSE)</f>
        <v>Plante</v>
      </c>
      <c r="C77" s="12" t="str" cm="1">
        <f t="array" ref="C77">VLOOKUP(Table3[[#This Row],[Name]],+Table1[[Name]:[END]],C$1,FALSE)</f>
        <v>Plante</v>
      </c>
      <c r="D77" s="12" cm="1">
        <f t="array" ref="D77">VLOOKUP(Table3[[#This Row],[Name]],+Table1[[Name]:[END]],D$1,FALSE)</f>
        <v>32</v>
      </c>
      <c r="E77" s="12" cm="1">
        <f t="array" ref="E77">VLOOKUP(Table3[[#This Row],[Name]],+Table1[[Name]:[END]],E$1,FALSE)</f>
        <v>23</v>
      </c>
      <c r="F77" s="12" cm="1">
        <f t="array" ref="F77">VLOOKUP(Table3[[#This Row],[Name]],+Table1[[Name]:[END]],F$1,FALSE)</f>
        <v>11</v>
      </c>
      <c r="G77" s="12" cm="1">
        <f t="array" ref="G77">VLOOKUP(Table3[[#This Row],[Name]],+Table1[[Name]:[END]],G$1,FALSE)</f>
        <v>13</v>
      </c>
      <c r="H77" s="12" cm="1">
        <f t="array" ref="H77">VLOOKUP(Table3[[#This Row],[Name]],+Table1[[Name]:[END]],H$1,FALSE)</f>
        <v>6</v>
      </c>
      <c r="I77" s="12" cm="1">
        <f t="array" ref="I77">VLOOKUP(Table3[[#This Row],[Name]],+Table1[[Name]:[END]],I$1,FALSE)</f>
        <v>6</v>
      </c>
      <c r="J77" s="12" cm="1">
        <f t="array" ref="J77">VLOOKUP(Table3[[#This Row],[Name]],+Table1[[Name]:[END]],J$1,FALSE)</f>
        <v>0</v>
      </c>
      <c r="K77" s="12" t="str" cm="1">
        <f t="array" ref="K77">VLOOKUP(Table3[[#This Row],[Name]],+Table1[[Name]:[END]],K$1,FALSE)</f>
        <v>Tranch'Herbe</v>
      </c>
      <c r="L77" s="12" t="str" cm="1">
        <f t="array" ref="L77">VLOOKUP(Table3[[#This Row],[Name]],+Table1[[Name]:[END]],L$1,FALSE)</f>
        <v>Plante</v>
      </c>
      <c r="M77" s="12" t="str" cm="1">
        <f t="array" ref="M77">VLOOKUP(Table3[[#This Row],[Name]],+Table1[[Name]:[END]],M$1,FALSE)</f>
        <v>Physique</v>
      </c>
      <c r="N77" s="12" cm="1">
        <f t="array" ref="N77">VLOOKUP(Table3[[#This Row],[Name]],+Table1[[Name]:[END]],N$1,FALSE)</f>
        <v>6</v>
      </c>
      <c r="O77" s="12" cm="1">
        <f t="array" ref="O77">VLOOKUP(Table3[[#This Row],[Name]],+Table1[[Name]:[END]],O$1,FALSE)</f>
        <v>5</v>
      </c>
      <c r="P77" s="12" t="str" cm="1">
        <f t="array" ref="P77">VLOOKUP(Table3[[#This Row],[Name]],+Table1[[Name]:[END]],P$1,FALSE)</f>
        <v>Des feuilles aiguisées comme des rasoirs entaillent l’ennemi. Fait un coup critique qui multiplie les degats par 2 avec une Precision de 1.</v>
      </c>
      <c r="Q77" s="12" t="str" cm="1">
        <f t="array" ref="Q77">VLOOKUP(Table3[[#This Row],[Name]],+Table1[[Name]:[END]],Q$1,FALSE)</f>
        <v>Coup d'Main</v>
      </c>
      <c r="R77" s="12" t="str" cm="1">
        <f t="array" ref="R77">VLOOKUP(Table3[[#This Row],[Name]],+Table1[[Name]:[END]],R$1,FALSE)</f>
        <v>Normal</v>
      </c>
      <c r="S77" s="12" t="str" cm="1">
        <f t="array" ref="S77">VLOOKUP(Table3[[#This Row],[Name]],+Table1[[Name]:[END]],S$1,FALSE)</f>
        <v>Statut</v>
      </c>
      <c r="T77" s="12" cm="1">
        <f t="array" ref="T77">VLOOKUP(Table3[[#This Row],[Name]],+Table1[[Name]:[END]],T$1,FALSE)</f>
        <v>0</v>
      </c>
      <c r="U77" s="12" cm="1">
        <f t="array" ref="U77">VLOOKUP(Table3[[#This Row],[Name]],+Table1[[Name]:[END]],U$1,FALSE)</f>
        <v>0</v>
      </c>
      <c r="V77" s="12" t="str" cm="1">
        <f t="array" ref="V77">VLOOKUP(Table3[[#This Row],[Name]],+Table1[[Name]:[END]],V$1,FALSE)</f>
        <v>Une capacité qui augmente la puissance d'attaque d'un allié de 50%.</v>
      </c>
      <c r="W77" s="12" t="str" cm="1">
        <f t="array" ref="W77">VLOOKUP(Table3[[#This Row],[Name]],+Table1[[Name]:[END]],W$1,FALSE)</f>
        <v>Phyllali-DP.png</v>
      </c>
      <c r="X77" s="12" cm="1">
        <f t="array" ref="X77">VLOOKUP(Table3[[#This Row],[Name]],+Table1[[Name]:[END]],X$1,FALSE)</f>
        <v>1</v>
      </c>
      <c r="Y77" s="12" cm="1">
        <f t="array" ref="Y77">VLOOKUP(Table3[[#This Row],[Name]],+Table1[[Name]:[END]],Y$1,FALSE)</f>
        <v>1</v>
      </c>
      <c r="Z77" s="12" cm="1">
        <f t="array" ref="Z77">VLOOKUP(Table3[[#This Row],[Name]],+Table1[[Name]:[END]],Z$1,FALSE)</f>
        <v>1</v>
      </c>
      <c r="AA77" s="12" t="str" cm="1">
        <f t="array" ref="AA77">VLOOKUP(Table3[[#This Row],[Name]],+Table1[[Name]:[END]],AA$1,FALSE)</f>
        <v>1/2</v>
      </c>
      <c r="AB77" s="12" t="str" cm="1">
        <f t="array" ref="AB77">VLOOKUP(Table3[[#This Row],[Name]],+Table1[[Name]:[END]],AB$1,FALSE)</f>
        <v>1/2</v>
      </c>
      <c r="AC77" s="12" cm="1">
        <f t="array" ref="AC77">VLOOKUP(Table3[[#This Row],[Name]],+Table1[[Name]:[END]],AC$1,FALSE)</f>
        <v>1</v>
      </c>
      <c r="AD77" s="12" cm="1">
        <f t="array" ref="AD77">VLOOKUP(Table3[[#This Row],[Name]],+Table1[[Name]:[END]],AD$1,FALSE)</f>
        <v>2</v>
      </c>
      <c r="AE77" s="12" cm="1">
        <f t="array" ref="AE77">VLOOKUP(Table3[[#This Row],[Name]],+Table1[[Name]:[END]],AE$1,FALSE)</f>
        <v>2</v>
      </c>
      <c r="AF77" s="12" cm="1">
        <f t="array" ref="AF77">VLOOKUP(Table3[[#This Row],[Name]],+Table1[[Name]:[END]],AF$1,FALSE)</f>
        <v>2</v>
      </c>
      <c r="AG77" s="12" cm="1">
        <f t="array" ref="AG77">VLOOKUP(Table3[[#This Row],[Name]],+Table1[[Name]:[END]],AG$1,FALSE)</f>
        <v>1</v>
      </c>
      <c r="AH77" s="12" t="str" cm="1">
        <f t="array" ref="AH77">VLOOKUP(Table3[[#This Row],[Name]],+Table1[[Name]:[END]],AH$1,FALSE)</f>
        <v>1/2</v>
      </c>
      <c r="AI77" s="12" cm="1">
        <f t="array" ref="AI77">VLOOKUP(Table3[[#This Row],[Name]],+Table1[[Name]:[END]],AI$1,FALSE)</f>
        <v>2</v>
      </c>
      <c r="AJ77" s="12" cm="1">
        <f t="array" ref="AJ77">VLOOKUP(Table3[[#This Row],[Name]],+Table1[[Name]:[END]],AJ$1,FALSE)</f>
        <v>1</v>
      </c>
      <c r="AK77" s="12" cm="1">
        <f t="array" ref="AK77">VLOOKUP(Table3[[#This Row],[Name]],+Table1[[Name]:[END]],AK$1,FALSE)</f>
        <v>1</v>
      </c>
      <c r="AL77" s="12" t="str" cm="1">
        <f t="array" ref="AL77">VLOOKUP(Table3[[#This Row],[Name]],+Table1[[Name]:[END]],AL$1,FALSE)</f>
        <v>1/2</v>
      </c>
      <c r="AM77" s="12" cm="1">
        <f t="array" ref="AM77">VLOOKUP(Table3[[#This Row],[Name]],+Table1[[Name]:[END]],AM$1,FALSE)</f>
        <v>1</v>
      </c>
      <c r="AN77" s="12" cm="1">
        <f t="array" ref="AN77">VLOOKUP(Table3[[#This Row],[Name]],+Table1[[Name]:[END]],AN$1,FALSE)</f>
        <v>1</v>
      </c>
      <c r="AO77" s="12" cm="1">
        <f t="array" ref="AO77">VLOOKUP(Table3[[#This Row],[Name]],+Table1[[Name]:[END]],AO$1,FALSE)</f>
        <v>2</v>
      </c>
      <c r="AP77" s="12" t="str" cm="1">
        <f t="array" ref="AP77">VLOOKUP(Table3[[#This Row],[Name]],+Table1[[Name]:[END]],AP$1,FALSE)</f>
        <v>1-3</v>
      </c>
      <c r="AQ77" s="12" t="str" cm="1">
        <f t="array" ref="AQ77">VLOOKUP(Table3[[#This Row],[Name]],+Table1[[Name]:[END]],AQ$1,FALSE)</f>
        <v>4-6</v>
      </c>
      <c r="AR77" s="12" t="str" cm="1">
        <f t="array" ref="AR77">VLOOKUP(Table3[[#This Row],[Name]],+Table1[[Name]:[END]],AR$1,FALSE)</f>
        <v>Evolution avec "Pierre Plante"</v>
      </c>
      <c r="AS77" s="12" t="str" cm="1">
        <f t="array" ref="AS77">IF(VLOOKUP(Table3[[#This Row],[Name]],+Table1[[Name]:[END]],AS$1,FALSE)=0,"",VLOOKUP(Table3[[#This Row],[Name]],+Table1[[Name]:[END]],AS$1,FALSE))</f>
        <v>Evoli</v>
      </c>
      <c r="AT77" s="12" t="str" cm="1">
        <f t="array" ref="AT77">VLOOKUP(Table3[[#This Row],[Name]],+Table1[[Name]:[END]],AT$1,FALSE)</f>
        <v>#470</v>
      </c>
      <c r="AU77" s="12" cm="1">
        <f t="array" ref="AU77">VLOOKUP(Table3[[#This Row],[Name]],+Table1[[Name]:[END]],AU$1,FALSE)</f>
        <v>470</v>
      </c>
      <c r="AV77" s="12" t="str" cm="1">
        <f t="array" ref="AV77">VLOOKUP(Table3[[#This Row],[Name]],+Table1[[Name]:[END]],AV$1,FALSE)</f>
        <v>Plante Plante</v>
      </c>
      <c r="AW77" s="12" cm="1">
        <f t="array" ref="AW77">VLOOKUP(Table3[[#This Row],[Name]],+Table1[[Name]:[END]],AW$1,FALSE)</f>
        <v>1</v>
      </c>
    </row>
    <row r="78" spans="1:49" x14ac:dyDescent="0.2">
      <c r="A78" s="20" t="s">
        <v>231</v>
      </c>
      <c r="B78" s="12" t="str" cm="1">
        <f t="array" ref="B78">VLOOKUP(Table3[[#This Row],[Name]],+Table1[[Name]:[END]],B$1,FALSE)</f>
        <v>Fee</v>
      </c>
      <c r="C78" s="12" t="str" cm="1">
        <f t="array" ref="C78">VLOOKUP(Table3[[#This Row],[Name]],+Table1[[Name]:[END]],C$1,FALSE)</f>
        <v>Fee</v>
      </c>
      <c r="D78" s="12" cm="1">
        <f t="array" ref="D78">VLOOKUP(Table3[[#This Row],[Name]],+Table1[[Name]:[END]],D$1,FALSE)</f>
        <v>47</v>
      </c>
      <c r="E78" s="12" cm="1">
        <f t="array" ref="E78">VLOOKUP(Table3[[#This Row],[Name]],+Table1[[Name]:[END]],E$1,FALSE)</f>
        <v>15</v>
      </c>
      <c r="F78" s="12" cm="1">
        <f t="array" ref="F78">VLOOKUP(Table3[[#This Row],[Name]],+Table1[[Name]:[END]],F$1,FALSE)</f>
        <v>6</v>
      </c>
      <c r="G78" s="12" cm="1">
        <f t="array" ref="G78">VLOOKUP(Table3[[#This Row],[Name]],+Table1[[Name]:[END]],G$1,FALSE)</f>
        <v>6</v>
      </c>
      <c r="H78" s="12" cm="1">
        <f t="array" ref="H78">VLOOKUP(Table3[[#This Row],[Name]],+Table1[[Name]:[END]],H$1,FALSE)</f>
        <v>11</v>
      </c>
      <c r="I78" s="12" cm="1">
        <f t="array" ref="I78">VLOOKUP(Table3[[#This Row],[Name]],+Table1[[Name]:[END]],I$1,FALSE)</f>
        <v>13</v>
      </c>
      <c r="J78" s="12" cm="1">
        <f t="array" ref="J78">VLOOKUP(Table3[[#This Row],[Name]],+Table1[[Name]:[END]],J$1,FALSE)</f>
        <v>0</v>
      </c>
      <c r="K78" s="12" t="str" cm="1">
        <f t="array" ref="K78">VLOOKUP(Table3[[#This Row],[Name]],+Table1[[Name]:[END]],K$1,FALSE)</f>
        <v>Vent Feerique</v>
      </c>
      <c r="L78" s="12" t="str" cm="1">
        <f t="array" ref="L78">VLOOKUP(Table3[[#This Row],[Name]],+Table1[[Name]:[END]],L$1,FALSE)</f>
        <v>Fee</v>
      </c>
      <c r="M78" s="12" t="str" cm="1">
        <f t="array" ref="M78">VLOOKUP(Table3[[#This Row],[Name]],+Table1[[Name]:[END]],M$1,FALSE)</f>
        <v>Special</v>
      </c>
      <c r="N78" s="12" cm="1">
        <f t="array" ref="N78">VLOOKUP(Table3[[#This Row],[Name]],+Table1[[Name]:[END]],N$1,FALSE)</f>
        <v>4</v>
      </c>
      <c r="O78" s="12" cm="1">
        <f t="array" ref="O78">VLOOKUP(Table3[[#This Row],[Name]],+Table1[[Name]:[END]],O$1,FALSE)</f>
        <v>6</v>
      </c>
      <c r="P78" s="12" t="str" cm="1">
        <f t="array" ref="P78">VLOOKUP(Table3[[#This Row],[Name]],+Table1[[Name]:[END]],P$1,FALSE)</f>
        <v>Déchaîne un vent magique qui cingle l'ennemi.</v>
      </c>
      <c r="Q78" s="12" t="str" cm="1">
        <f t="array" ref="Q78">VLOOKUP(Table3[[#This Row],[Name]],+Table1[[Name]:[END]],Q$1,FALSE)</f>
        <v>Voix Enjôleuse</v>
      </c>
      <c r="R78" s="12" t="str" cm="1">
        <f t="array" ref="R78">VLOOKUP(Table3[[#This Row],[Name]],+Table1[[Name]:[END]],R$1,FALSE)</f>
        <v>Fee</v>
      </c>
      <c r="S78" s="12" t="str" cm="1">
        <f t="array" ref="S78">VLOOKUP(Table3[[#This Row],[Name]],+Table1[[Name]:[END]],S$1,FALSE)</f>
        <v>Special</v>
      </c>
      <c r="T78" s="12" cm="1">
        <f t="array" ref="T78">VLOOKUP(Table3[[#This Row],[Name]],+Table1[[Name]:[END]],T$1,FALSE)</f>
        <v>4</v>
      </c>
      <c r="U78" s="12" cm="1">
        <f t="array" ref="U78">VLOOKUP(Table3[[#This Row],[Name]],+Table1[[Name]:[END]],U$1,FALSE)</f>
        <v>0</v>
      </c>
      <c r="V78" s="12" t="str" cm="1">
        <f t="array" ref="V78">VLOOKUP(Table3[[#This Row],[Name]],+Table1[[Name]:[END]],V$1,FALSE)</f>
        <v>Laisse s'échapper une voix enchanteresse qui inflige des dégâts psychiques à l'ennemi. Touche à coup sûr.</v>
      </c>
      <c r="W78" s="12" t="str" cm="1">
        <f t="array" ref="W78">VLOOKUP(Table3[[#This Row],[Name]],+Table1[[Name]:[END]],W$1,FALSE)</f>
        <v>Nymphali-XY.png</v>
      </c>
      <c r="X78" s="12" cm="1">
        <f t="array" ref="X78">VLOOKUP(Table3[[#This Row],[Name]],+Table1[[Name]:[END]],X$1,FALSE)</f>
        <v>2</v>
      </c>
      <c r="Y78" s="12" t="str" cm="1">
        <f t="array" ref="Y78">VLOOKUP(Table3[[#This Row],[Name]],+Table1[[Name]:[END]],Y$1,FALSE)</f>
        <v>1/2</v>
      </c>
      <c r="Z78" s="12" cm="1">
        <f t="array" ref="Z78">VLOOKUP(Table3[[#This Row],[Name]],+Table1[[Name]:[END]],Z$1,FALSE)</f>
        <v>0</v>
      </c>
      <c r="AA78" s="12" cm="1">
        <f t="array" ref="AA78">VLOOKUP(Table3[[#This Row],[Name]],+Table1[[Name]:[END]],AA$1,FALSE)</f>
        <v>1</v>
      </c>
      <c r="AB78" s="12" cm="1">
        <f t="array" ref="AB78">VLOOKUP(Table3[[#This Row],[Name]],+Table1[[Name]:[END]],AB$1,FALSE)</f>
        <v>1</v>
      </c>
      <c r="AC78" s="12" cm="1">
        <f t="array" ref="AC78">VLOOKUP(Table3[[#This Row],[Name]],+Table1[[Name]:[END]],AC$1,FALSE)</f>
        <v>1</v>
      </c>
      <c r="AD78" s="12" cm="1">
        <f t="array" ref="AD78">VLOOKUP(Table3[[#This Row],[Name]],+Table1[[Name]:[END]],AD$1,FALSE)</f>
        <v>1</v>
      </c>
      <c r="AE78" s="12" cm="1">
        <f t="array" ref="AE78">VLOOKUP(Table3[[#This Row],[Name]],+Table1[[Name]:[END]],AE$1,FALSE)</f>
        <v>1</v>
      </c>
      <c r="AF78" s="12" t="str" cm="1">
        <f t="array" ref="AF78">VLOOKUP(Table3[[#This Row],[Name]],+Table1[[Name]:[END]],AF$1,FALSE)</f>
        <v>1/2</v>
      </c>
      <c r="AG78" s="12" cm="1">
        <f t="array" ref="AG78">VLOOKUP(Table3[[#This Row],[Name]],+Table1[[Name]:[END]],AG$1,FALSE)</f>
        <v>1</v>
      </c>
      <c r="AH78" s="12" cm="1">
        <f t="array" ref="AH78">VLOOKUP(Table3[[#This Row],[Name]],+Table1[[Name]:[END]],AH$1,FALSE)</f>
        <v>1</v>
      </c>
      <c r="AI78" s="12" cm="1">
        <f t="array" ref="AI78">VLOOKUP(Table3[[#This Row],[Name]],+Table1[[Name]:[END]],AI$1,FALSE)</f>
        <v>2</v>
      </c>
      <c r="AJ78" s="12" cm="1">
        <f t="array" ref="AJ78">VLOOKUP(Table3[[#This Row],[Name]],+Table1[[Name]:[END]],AJ$1,FALSE)</f>
        <v>1</v>
      </c>
      <c r="AK78" s="12" cm="1">
        <f t="array" ref="AK78">VLOOKUP(Table3[[#This Row],[Name]],+Table1[[Name]:[END]],AK$1,FALSE)</f>
        <v>1</v>
      </c>
      <c r="AL78" s="12" cm="1">
        <f t="array" ref="AL78">VLOOKUP(Table3[[#This Row],[Name]],+Table1[[Name]:[END]],AL$1,FALSE)</f>
        <v>1</v>
      </c>
      <c r="AM78" s="12" cm="1">
        <f t="array" ref="AM78">VLOOKUP(Table3[[#This Row],[Name]],+Table1[[Name]:[END]],AM$1,FALSE)</f>
        <v>1</v>
      </c>
      <c r="AN78" s="12" t="str" cm="1">
        <f t="array" ref="AN78">VLOOKUP(Table3[[#This Row],[Name]],+Table1[[Name]:[END]],AN$1,FALSE)</f>
        <v>1/2</v>
      </c>
      <c r="AO78" s="12" cm="1">
        <f t="array" ref="AO78">VLOOKUP(Table3[[#This Row],[Name]],+Table1[[Name]:[END]],AO$1,FALSE)</f>
        <v>1</v>
      </c>
      <c r="AP78" s="12" t="str" cm="1">
        <f t="array" ref="AP78">VLOOKUP(Table3[[#This Row],[Name]],+Table1[[Name]:[END]],AP$1,FALSE)</f>
        <v>1-3</v>
      </c>
      <c r="AQ78" s="12" t="str" cm="1">
        <f t="array" ref="AQ78">VLOOKUP(Table3[[#This Row],[Name]],+Table1[[Name]:[END]],AQ$1,FALSE)</f>
        <v>4-6</v>
      </c>
      <c r="AR78" s="12" t="str" cm="1">
        <f t="array" ref="AR78">VLOOKUP(Table3[[#This Row],[Name]],+Table1[[Name]:[END]],AR$1,FALSE)</f>
        <v>Evolution avec "Bonbon Bonheur"</v>
      </c>
      <c r="AS78" s="12" t="str" cm="1">
        <f t="array" ref="AS78">IF(VLOOKUP(Table3[[#This Row],[Name]],+Table1[[Name]:[END]],AS$1,FALSE)=0,"",VLOOKUP(Table3[[#This Row],[Name]],+Table1[[Name]:[END]],AS$1,FALSE))</f>
        <v>Evoli</v>
      </c>
      <c r="AT78" s="12" t="str" cm="1">
        <f t="array" ref="AT78">VLOOKUP(Table3[[#This Row],[Name]],+Table1[[Name]:[END]],AT$1,FALSE)</f>
        <v>#700</v>
      </c>
      <c r="AU78" s="12" cm="1">
        <f t="array" ref="AU78">VLOOKUP(Table3[[#This Row],[Name]],+Table1[[Name]:[END]],AU$1,FALSE)</f>
        <v>700</v>
      </c>
      <c r="AV78" s="12" t="str" cm="1">
        <f t="array" ref="AV78">VLOOKUP(Table3[[#This Row],[Name]],+Table1[[Name]:[END]],AV$1,FALSE)</f>
        <v>Fee Fee</v>
      </c>
      <c r="AW78" s="12" cm="1">
        <f t="array" ref="AW78">VLOOKUP(Table3[[#This Row],[Name]],+Table1[[Name]:[END]],AW$1,FALSE)</f>
        <v>1</v>
      </c>
    </row>
    <row r="79" spans="1:49" x14ac:dyDescent="0.2">
      <c r="A79" s="20" t="s">
        <v>230</v>
      </c>
      <c r="B79" s="12" t="str" cm="1">
        <f t="array" ref="B79">VLOOKUP(Table3[[#This Row],[Name]],+Table1[[Name]:[END]],B$1,FALSE)</f>
        <v>Glace</v>
      </c>
      <c r="C79" s="12" t="str" cm="1">
        <f t="array" ref="C79">VLOOKUP(Table3[[#This Row],[Name]],+Table1[[Name]:[END]],C$1,FALSE)</f>
        <v>Glace</v>
      </c>
      <c r="D79" s="12" cm="1">
        <f t="array" ref="D79">VLOOKUP(Table3[[#This Row],[Name]],+Table1[[Name]:[END]],D$1,FALSE)</f>
        <v>32</v>
      </c>
      <c r="E79" s="12" cm="1">
        <f t="array" ref="E79">VLOOKUP(Table3[[#This Row],[Name]],+Table1[[Name]:[END]],E$1,FALSE)</f>
        <v>16</v>
      </c>
      <c r="F79" s="12" cm="1">
        <f t="array" ref="F79">VLOOKUP(Table3[[#This Row],[Name]],+Table1[[Name]:[END]],F$1,FALSE)</f>
        <v>6</v>
      </c>
      <c r="G79" s="12" cm="1">
        <f t="array" ref="G79">VLOOKUP(Table3[[#This Row],[Name]],+Table1[[Name]:[END]],G$1,FALSE)</f>
        <v>11</v>
      </c>
      <c r="H79" s="12" cm="1">
        <f t="array" ref="H79">VLOOKUP(Table3[[#This Row],[Name]],+Table1[[Name]:[END]],H$1,FALSE)</f>
        <v>13</v>
      </c>
      <c r="I79" s="12" cm="1">
        <f t="array" ref="I79">VLOOKUP(Table3[[#This Row],[Name]],+Table1[[Name]:[END]],I$1,FALSE)</f>
        <v>9</v>
      </c>
      <c r="J79" s="12" cm="1">
        <f t="array" ref="J79">VLOOKUP(Table3[[#This Row],[Name]],+Table1[[Name]:[END]],J$1,FALSE)</f>
        <v>0</v>
      </c>
      <c r="K79" s="12" t="str" cm="1">
        <f t="array" ref="K79">VLOOKUP(Table3[[#This Row],[Name]],+Table1[[Name]:[END]],K$1,FALSE)</f>
        <v>Vent Glace</v>
      </c>
      <c r="L79" s="12" t="str" cm="1">
        <f t="array" ref="L79">VLOOKUP(Table3[[#This Row],[Name]],+Table1[[Name]:[END]],L$1,FALSE)</f>
        <v>Glace</v>
      </c>
      <c r="M79" s="12" t="str" cm="1">
        <f t="array" ref="M79">VLOOKUP(Table3[[#This Row],[Name]],+Table1[[Name]:[END]],M$1,FALSE)</f>
        <v>Special</v>
      </c>
      <c r="N79" s="12" cm="1">
        <f t="array" ref="N79">VLOOKUP(Table3[[#This Row],[Name]],+Table1[[Name]:[END]],N$1,FALSE)</f>
        <v>6</v>
      </c>
      <c r="O79" s="12" cm="1">
        <f t="array" ref="O79">VLOOKUP(Table3[[#This Row],[Name]],+Table1[[Name]:[END]],O$1,FALSE)</f>
        <v>5</v>
      </c>
      <c r="P79" s="12" t="str" cm="1">
        <f t="array" ref="P79">VLOOKUP(Table3[[#This Row],[Name]],+Table1[[Name]:[END]],P$1,FALSE)</f>
        <v>Une bourrasque de vent froid blesse l'ennemi. Baisse sa Vitesse de 1 niveau.</v>
      </c>
      <c r="Q79" s="12" t="str" cm="1">
        <f t="array" ref="Q79">VLOOKUP(Table3[[#This Row],[Name]],+Table1[[Name]:[END]],Q$1,FALSE)</f>
        <v>Coup d'Main</v>
      </c>
      <c r="R79" s="12" t="str" cm="1">
        <f t="array" ref="R79">VLOOKUP(Table3[[#This Row],[Name]],+Table1[[Name]:[END]],R$1,FALSE)</f>
        <v>Normal</v>
      </c>
      <c r="S79" s="12" t="str" cm="1">
        <f t="array" ref="S79">VLOOKUP(Table3[[#This Row],[Name]],+Table1[[Name]:[END]],S$1,FALSE)</f>
        <v>Statut</v>
      </c>
      <c r="T79" s="12" cm="1">
        <f t="array" ref="T79">VLOOKUP(Table3[[#This Row],[Name]],+Table1[[Name]:[END]],T$1,FALSE)</f>
        <v>0</v>
      </c>
      <c r="U79" s="12" cm="1">
        <f t="array" ref="U79">VLOOKUP(Table3[[#This Row],[Name]],+Table1[[Name]:[END]],U$1,FALSE)</f>
        <v>0</v>
      </c>
      <c r="V79" s="12" t="str" cm="1">
        <f t="array" ref="V79">VLOOKUP(Table3[[#This Row],[Name]],+Table1[[Name]:[END]],V$1,FALSE)</f>
        <v>Une capacité qui augmente la puissance d'attaque d'un allié de 50%.</v>
      </c>
      <c r="W79" s="12" t="str" cm="1">
        <f t="array" ref="W79">VLOOKUP(Table3[[#This Row],[Name]],+Table1[[Name]:[END]],W$1,FALSE)</f>
        <v>Givrali-DP.png</v>
      </c>
      <c r="X79" s="12" cm="1">
        <f t="array" ref="X79">VLOOKUP(Table3[[#This Row],[Name]],+Table1[[Name]:[END]],X$1,FALSE)</f>
        <v>2</v>
      </c>
      <c r="Y79" s="12" cm="1">
        <f t="array" ref="Y79">VLOOKUP(Table3[[#This Row],[Name]],+Table1[[Name]:[END]],Y$1,FALSE)</f>
        <v>2</v>
      </c>
      <c r="Z79" s="12" cm="1">
        <f t="array" ref="Z79">VLOOKUP(Table3[[#This Row],[Name]],+Table1[[Name]:[END]],Z$1,FALSE)</f>
        <v>1</v>
      </c>
      <c r="AA79" s="12" cm="1">
        <f t="array" ref="AA79">VLOOKUP(Table3[[#This Row],[Name]],+Table1[[Name]:[END]],AA$1,FALSE)</f>
        <v>1</v>
      </c>
      <c r="AB79" s="12" cm="1">
        <f t="array" ref="AB79">VLOOKUP(Table3[[#This Row],[Name]],+Table1[[Name]:[END]],AB$1,FALSE)</f>
        <v>1</v>
      </c>
      <c r="AC79" s="12" cm="1">
        <f t="array" ref="AC79">VLOOKUP(Table3[[#This Row],[Name]],+Table1[[Name]:[END]],AC$1,FALSE)</f>
        <v>1</v>
      </c>
      <c r="AD79" s="12" cm="1">
        <f t="array" ref="AD79">VLOOKUP(Table3[[#This Row],[Name]],+Table1[[Name]:[END]],AD$1,FALSE)</f>
        <v>2</v>
      </c>
      <c r="AE79" s="12" t="str" cm="1">
        <f t="array" ref="AE79">VLOOKUP(Table3[[#This Row],[Name]],+Table1[[Name]:[END]],AE$1,FALSE)</f>
        <v>1/2</v>
      </c>
      <c r="AF79" s="12" cm="1">
        <f t="array" ref="AF79">VLOOKUP(Table3[[#This Row],[Name]],+Table1[[Name]:[END]],AF$1,FALSE)</f>
        <v>1</v>
      </c>
      <c r="AG79" s="12" cm="1">
        <f t="array" ref="AG79">VLOOKUP(Table3[[#This Row],[Name]],+Table1[[Name]:[END]],AG$1,FALSE)</f>
        <v>1</v>
      </c>
      <c r="AH79" s="12" cm="1">
        <f t="array" ref="AH79">VLOOKUP(Table3[[#This Row],[Name]],+Table1[[Name]:[END]],AH$1,FALSE)</f>
        <v>1</v>
      </c>
      <c r="AI79" s="12" cm="1">
        <f t="array" ref="AI79">VLOOKUP(Table3[[#This Row],[Name]],+Table1[[Name]:[END]],AI$1,FALSE)</f>
        <v>1</v>
      </c>
      <c r="AJ79" s="12" cm="1">
        <f t="array" ref="AJ79">VLOOKUP(Table3[[#This Row],[Name]],+Table1[[Name]:[END]],AJ$1,FALSE)</f>
        <v>1</v>
      </c>
      <c r="AK79" s="12" cm="1">
        <f t="array" ref="AK79">VLOOKUP(Table3[[#This Row],[Name]],+Table1[[Name]:[END]],AK$1,FALSE)</f>
        <v>2</v>
      </c>
      <c r="AL79" s="12" cm="1">
        <f t="array" ref="AL79">VLOOKUP(Table3[[#This Row],[Name]],+Table1[[Name]:[END]],AL$1,FALSE)</f>
        <v>1</v>
      </c>
      <c r="AM79" s="12" cm="1">
        <f t="array" ref="AM79">VLOOKUP(Table3[[#This Row],[Name]],+Table1[[Name]:[END]],AM$1,FALSE)</f>
        <v>1</v>
      </c>
      <c r="AN79" s="12" cm="1">
        <f t="array" ref="AN79">VLOOKUP(Table3[[#This Row],[Name]],+Table1[[Name]:[END]],AN$1,FALSE)</f>
        <v>1</v>
      </c>
      <c r="AO79" s="12" cm="1">
        <f t="array" ref="AO79">VLOOKUP(Table3[[#This Row],[Name]],+Table1[[Name]:[END]],AO$1,FALSE)</f>
        <v>1</v>
      </c>
      <c r="AP79" s="12" t="str" cm="1">
        <f t="array" ref="AP79">VLOOKUP(Table3[[#This Row],[Name]],+Table1[[Name]:[END]],AP$1,FALSE)</f>
        <v>1-3</v>
      </c>
      <c r="AQ79" s="12" t="str" cm="1">
        <f t="array" ref="AQ79">VLOOKUP(Table3[[#This Row],[Name]],+Table1[[Name]:[END]],AQ$1,FALSE)</f>
        <v>4-6</v>
      </c>
      <c r="AR79" s="12" t="str" cm="1">
        <f t="array" ref="AR79">VLOOKUP(Table3[[#This Row],[Name]],+Table1[[Name]:[END]],AR$1,FALSE)</f>
        <v>Evolution avec "Pierre Glace"</v>
      </c>
      <c r="AS79" s="12" t="str" cm="1">
        <f t="array" ref="AS79">IF(VLOOKUP(Table3[[#This Row],[Name]],+Table1[[Name]:[END]],AS$1,FALSE)=0,"",VLOOKUP(Table3[[#This Row],[Name]],+Table1[[Name]:[END]],AS$1,FALSE))</f>
        <v>Evoli</v>
      </c>
      <c r="AT79" s="12" t="str" cm="1">
        <f t="array" ref="AT79">VLOOKUP(Table3[[#This Row],[Name]],+Table1[[Name]:[END]],AT$1,FALSE)</f>
        <v>#471</v>
      </c>
      <c r="AU79" s="12" cm="1">
        <f t="array" ref="AU79">VLOOKUP(Table3[[#This Row],[Name]],+Table1[[Name]:[END]],AU$1,FALSE)</f>
        <v>471</v>
      </c>
      <c r="AV79" s="12" t="str" cm="1">
        <f t="array" ref="AV79">VLOOKUP(Table3[[#This Row],[Name]],+Table1[[Name]:[END]],AV$1,FALSE)</f>
        <v>Glace Glace</v>
      </c>
      <c r="AW79" s="12" cm="1">
        <f t="array" ref="AW79">VLOOKUP(Table3[[#This Row],[Name]],+Table1[[Name]:[END]],AW$1,FALSE)</f>
        <v>1</v>
      </c>
    </row>
    <row r="80" spans="1:49" x14ac:dyDescent="0.2">
      <c r="A80" s="20" t="s">
        <v>227</v>
      </c>
      <c r="B80" s="12" t="str" cm="1">
        <f t="array" ref="B80">VLOOKUP(Table3[[#This Row],[Name]],+Table1[[Name]:[END]],B$1,FALSE)</f>
        <v>Psy</v>
      </c>
      <c r="C80" s="12" t="str" cm="1">
        <f t="array" ref="C80">VLOOKUP(Table3[[#This Row],[Name]],+Table1[[Name]:[END]],C$1,FALSE)</f>
        <v>Psy</v>
      </c>
      <c r="D80" s="12" cm="1">
        <f t="array" ref="D80">VLOOKUP(Table3[[#This Row],[Name]],+Table1[[Name]:[END]],D$1,FALSE)</f>
        <v>32</v>
      </c>
      <c r="E80" s="12" cm="1">
        <f t="array" ref="E80">VLOOKUP(Table3[[#This Row],[Name]],+Table1[[Name]:[END]],E$1,FALSE)</f>
        <v>27</v>
      </c>
      <c r="F80" s="12" cm="1">
        <f t="array" ref="F80">VLOOKUP(Table3[[#This Row],[Name]],+Table1[[Name]:[END]],F$1,FALSE)</f>
        <v>6</v>
      </c>
      <c r="G80" s="12" cm="1">
        <f t="array" ref="G80">VLOOKUP(Table3[[#This Row],[Name]],+Table1[[Name]:[END]],G$1,FALSE)</f>
        <v>6</v>
      </c>
      <c r="H80" s="12" cm="1">
        <f t="array" ref="H80">VLOOKUP(Table3[[#This Row],[Name]],+Table1[[Name]:[END]],H$1,FALSE)</f>
        <v>13</v>
      </c>
      <c r="I80" s="12" cm="1">
        <f t="array" ref="I80">VLOOKUP(Table3[[#This Row],[Name]],+Table1[[Name]:[END]],I$1,FALSE)</f>
        <v>9</v>
      </c>
      <c r="J80" s="12" cm="1">
        <f t="array" ref="J80">VLOOKUP(Table3[[#This Row],[Name]],+Table1[[Name]:[END]],J$1,FALSE)</f>
        <v>0</v>
      </c>
      <c r="K80" s="12" t="str" cm="1">
        <f t="array" ref="K80">VLOOKUP(Table3[[#This Row],[Name]],+Table1[[Name]:[END]],K$1,FALSE)</f>
        <v>Choc Mental</v>
      </c>
      <c r="L80" s="12" t="str" cm="1">
        <f t="array" ref="L80">VLOOKUP(Table3[[#This Row],[Name]],+Table1[[Name]:[END]],L$1,FALSE)</f>
        <v>Psy</v>
      </c>
      <c r="M80" s="12" t="str" cm="1">
        <f t="array" ref="M80">VLOOKUP(Table3[[#This Row],[Name]],+Table1[[Name]:[END]],M$1,FALSE)</f>
        <v>Special</v>
      </c>
      <c r="N80" s="12" cm="1">
        <f t="array" ref="N80">VLOOKUP(Table3[[#This Row],[Name]],+Table1[[Name]:[END]],N$1,FALSE)</f>
        <v>5</v>
      </c>
      <c r="O80" s="12" cm="1">
        <f t="array" ref="O80">VLOOKUP(Table3[[#This Row],[Name]],+Table1[[Name]:[END]],O$1,FALSE)</f>
        <v>6</v>
      </c>
      <c r="P80" s="12" t="str" cm="1">
        <f t="array" ref="P80">VLOOKUP(Table3[[#This Row],[Name]],+Table1[[Name]:[END]],P$1,FALSE)</f>
        <v>Une faible vague télékinétique frappe l'ennemi et le rendre confus avec une Precision de 1 pendant 3 tours. La confusion est active avec une Precision de 2 et pokemon s'attaque lui-meme.</v>
      </c>
      <c r="Q80" s="12" t="str" cm="1">
        <f t="array" ref="Q80">VLOOKUP(Table3[[#This Row],[Name]],+Table1[[Name]:[END]],Q$1,FALSE)</f>
        <v>Coup d'Main</v>
      </c>
      <c r="R80" s="12" t="str" cm="1">
        <f t="array" ref="R80">VLOOKUP(Table3[[#This Row],[Name]],+Table1[[Name]:[END]],R$1,FALSE)</f>
        <v>Normal</v>
      </c>
      <c r="S80" s="12" t="str" cm="1">
        <f t="array" ref="S80">VLOOKUP(Table3[[#This Row],[Name]],+Table1[[Name]:[END]],S$1,FALSE)</f>
        <v>Statut</v>
      </c>
      <c r="T80" s="12" cm="1">
        <f t="array" ref="T80">VLOOKUP(Table3[[#This Row],[Name]],+Table1[[Name]:[END]],T$1,FALSE)</f>
        <v>0</v>
      </c>
      <c r="U80" s="12" cm="1">
        <f t="array" ref="U80">VLOOKUP(Table3[[#This Row],[Name]],+Table1[[Name]:[END]],U$1,FALSE)</f>
        <v>0</v>
      </c>
      <c r="V80" s="12" t="str" cm="1">
        <f t="array" ref="V80">VLOOKUP(Table3[[#This Row],[Name]],+Table1[[Name]:[END]],V$1,FALSE)</f>
        <v>Une capacité qui augmente la puissance d'attaque d'un allié de 50%.</v>
      </c>
      <c r="W80" s="12" t="str" cm="1">
        <f t="array" ref="W80">VLOOKUP(Table3[[#This Row],[Name]],+Table1[[Name]:[END]],W$1,FALSE)</f>
        <v>Mentali-RFVF.png</v>
      </c>
      <c r="X80" s="12" cm="1">
        <f t="array" ref="X80">VLOOKUP(Table3[[#This Row],[Name]],+Table1[[Name]:[END]],X$1,FALSE)</f>
        <v>1</v>
      </c>
      <c r="Y80" s="12" t="str" cm="1">
        <f t="array" ref="Y80">VLOOKUP(Table3[[#This Row],[Name]],+Table1[[Name]:[END]],Y$1,FALSE)</f>
        <v>1/2</v>
      </c>
      <c r="Z80" s="12" cm="1">
        <f t="array" ref="Z80">VLOOKUP(Table3[[#This Row],[Name]],+Table1[[Name]:[END]],Z$1,FALSE)</f>
        <v>1</v>
      </c>
      <c r="AA80" s="12" cm="1">
        <f t="array" ref="AA80">VLOOKUP(Table3[[#This Row],[Name]],+Table1[[Name]:[END]],AA$1,FALSE)</f>
        <v>1</v>
      </c>
      <c r="AB80" s="12" cm="1">
        <f t="array" ref="AB80">VLOOKUP(Table3[[#This Row],[Name]],+Table1[[Name]:[END]],AB$1,FALSE)</f>
        <v>1</v>
      </c>
      <c r="AC80" s="12" cm="1">
        <f t="array" ref="AC80">VLOOKUP(Table3[[#This Row],[Name]],+Table1[[Name]:[END]],AC$1,FALSE)</f>
        <v>1</v>
      </c>
      <c r="AD80" s="12" cm="1">
        <f t="array" ref="AD80">VLOOKUP(Table3[[#This Row],[Name]],+Table1[[Name]:[END]],AD$1,FALSE)</f>
        <v>1</v>
      </c>
      <c r="AE80" s="12" cm="1">
        <f t="array" ref="AE80">VLOOKUP(Table3[[#This Row],[Name]],+Table1[[Name]:[END]],AE$1,FALSE)</f>
        <v>1</v>
      </c>
      <c r="AF80" s="12" cm="1">
        <f t="array" ref="AF80">VLOOKUP(Table3[[#This Row],[Name]],+Table1[[Name]:[END]],AF$1,FALSE)</f>
        <v>2</v>
      </c>
      <c r="AG80" s="12" cm="1">
        <f t="array" ref="AG80">VLOOKUP(Table3[[#This Row],[Name]],+Table1[[Name]:[END]],AG$1,FALSE)</f>
        <v>1</v>
      </c>
      <c r="AH80" s="12" cm="1">
        <f t="array" ref="AH80">VLOOKUP(Table3[[#This Row],[Name]],+Table1[[Name]:[END]],AH$1,FALSE)</f>
        <v>1</v>
      </c>
      <c r="AI80" s="12" cm="1">
        <f t="array" ref="AI80">VLOOKUP(Table3[[#This Row],[Name]],+Table1[[Name]:[END]],AI$1,FALSE)</f>
        <v>1</v>
      </c>
      <c r="AJ80" s="12" t="str" cm="1">
        <f t="array" ref="AJ80">VLOOKUP(Table3[[#This Row],[Name]],+Table1[[Name]:[END]],AJ$1,FALSE)</f>
        <v>1/2</v>
      </c>
      <c r="AK80" s="12" cm="1">
        <f t="array" ref="AK80">VLOOKUP(Table3[[#This Row],[Name]],+Table1[[Name]:[END]],AK$1,FALSE)</f>
        <v>1</v>
      </c>
      <c r="AL80" s="12" cm="1">
        <f t="array" ref="AL80">VLOOKUP(Table3[[#This Row],[Name]],+Table1[[Name]:[END]],AL$1,FALSE)</f>
        <v>1</v>
      </c>
      <c r="AM80" s="12" cm="1">
        <f t="array" ref="AM80">VLOOKUP(Table3[[#This Row],[Name]],+Table1[[Name]:[END]],AM$1,FALSE)</f>
        <v>2</v>
      </c>
      <c r="AN80" s="12" cm="1">
        <f t="array" ref="AN80">VLOOKUP(Table3[[#This Row],[Name]],+Table1[[Name]:[END]],AN$1,FALSE)</f>
        <v>2</v>
      </c>
      <c r="AO80" s="12" cm="1">
        <f t="array" ref="AO80">VLOOKUP(Table3[[#This Row],[Name]],+Table1[[Name]:[END]],AO$1,FALSE)</f>
        <v>1</v>
      </c>
      <c r="AP80" s="12" t="str" cm="1">
        <f t="array" ref="AP80">VLOOKUP(Table3[[#This Row],[Name]],+Table1[[Name]:[END]],AP$1,FALSE)</f>
        <v>1-3</v>
      </c>
      <c r="AQ80" s="12" t="str" cm="1">
        <f t="array" ref="AQ80">VLOOKUP(Table3[[#This Row],[Name]],+Table1[[Name]:[END]],AQ$1,FALSE)</f>
        <v>4-6</v>
      </c>
      <c r="AR80" s="12" t="str" cm="1">
        <f t="array" ref="AR80">VLOOKUP(Table3[[#This Row],[Name]],+Table1[[Name]:[END]],AR$1,FALSE)</f>
        <v>Evolution avec "Bonbon Bonheur"</v>
      </c>
      <c r="AS80" s="12" t="str" cm="1">
        <f t="array" ref="AS80">IF(VLOOKUP(Table3[[#This Row],[Name]],+Table1[[Name]:[END]],AS$1,FALSE)=0,"",VLOOKUP(Table3[[#This Row],[Name]],+Table1[[Name]:[END]],AS$1,FALSE))</f>
        <v>Evoli</v>
      </c>
      <c r="AT80" s="12" t="str" cm="1">
        <f t="array" ref="AT80">VLOOKUP(Table3[[#This Row],[Name]],+Table1[[Name]:[END]],AT$1,FALSE)</f>
        <v>#196</v>
      </c>
      <c r="AU80" s="12" cm="1">
        <f t="array" ref="AU80">VLOOKUP(Table3[[#This Row],[Name]],+Table1[[Name]:[END]],AU$1,FALSE)</f>
        <v>196</v>
      </c>
      <c r="AV80" s="12" t="str" cm="1">
        <f t="array" ref="AV80">VLOOKUP(Table3[[#This Row],[Name]],+Table1[[Name]:[END]],AV$1,FALSE)</f>
        <v>Psy Psy</v>
      </c>
      <c r="AW80" s="12" cm="1">
        <f t="array" ref="AW80">VLOOKUP(Table3[[#This Row],[Name]],+Table1[[Name]:[END]],AW$1,FALSE)</f>
        <v>1</v>
      </c>
    </row>
    <row r="81" spans="1:49" x14ac:dyDescent="0.2">
      <c r="A81" s="20" t="s">
        <v>1291</v>
      </c>
      <c r="B81" s="12" t="str" cm="1">
        <f t="array" ref="B81">VLOOKUP(Table3[[#This Row],[Name]],+Table1[[Name]:[END]],B$1,FALSE)</f>
        <v>Eau</v>
      </c>
      <c r="C81" s="12" t="str" cm="1">
        <f t="array" ref="C81">VLOOKUP(Table3[[#This Row],[Name]],+Table1[[Name]:[END]],C$1,FALSE)</f>
        <v>Psy</v>
      </c>
      <c r="D81" s="12" cm="1">
        <f t="array" ref="D81">VLOOKUP(Table3[[#This Row],[Name]],+Table1[[Name]:[END]],D$1,FALSE)</f>
        <v>30</v>
      </c>
      <c r="E81" s="12" cm="1">
        <f t="array" ref="E81">VLOOKUP(Table3[[#This Row],[Name]],+Table1[[Name]:[END]],E$1,FALSE)</f>
        <v>28</v>
      </c>
      <c r="F81" s="12" cm="1">
        <f t="array" ref="F81">VLOOKUP(Table3[[#This Row],[Name]],+Table1[[Name]:[END]],F$1,FALSE)</f>
        <v>7</v>
      </c>
      <c r="G81" s="12" cm="1">
        <f t="array" ref="G81">VLOOKUP(Table3[[#This Row],[Name]],+Table1[[Name]:[END]],G$1,FALSE)</f>
        <v>8</v>
      </c>
      <c r="H81" s="12" cm="1">
        <f t="array" ref="H81">VLOOKUP(Table3[[#This Row],[Name]],+Table1[[Name]:[END]],H$1,FALSE)</f>
        <v>10</v>
      </c>
      <c r="I81" s="12" cm="1">
        <f t="array" ref="I81">VLOOKUP(Table3[[#This Row],[Name]],+Table1[[Name]:[END]],I$1,FALSE)</f>
        <v>8</v>
      </c>
      <c r="J81" s="12" cm="1">
        <f t="array" ref="J81">VLOOKUP(Table3[[#This Row],[Name]],+Table1[[Name]:[END]],J$1,FALSE)</f>
        <v>1</v>
      </c>
      <c r="K81" s="12" t="str" cm="1">
        <f t="array" ref="K81">VLOOKUP(Table3[[#This Row],[Name]],+Table1[[Name]:[END]],K$1,FALSE)</f>
        <v>Hydrocanon</v>
      </c>
      <c r="L81" s="12" t="str" cm="1">
        <f t="array" ref="L81">VLOOKUP(Table3[[#This Row],[Name]],+Table1[[Name]:[END]],L$1,FALSE)</f>
        <v>Eau</v>
      </c>
      <c r="M81" s="12" t="str" cm="1">
        <f t="array" ref="M81">VLOOKUP(Table3[[#This Row],[Name]],+Table1[[Name]:[END]],M$1,FALSE)</f>
        <v>Special</v>
      </c>
      <c r="N81" s="12" cm="1">
        <f t="array" ref="N81">VLOOKUP(Table3[[#This Row],[Name]],+Table1[[Name]:[END]],N$1,FALSE)</f>
        <v>11</v>
      </c>
      <c r="O81" s="12" cm="1">
        <f t="array" ref="O81">VLOOKUP(Table3[[#This Row],[Name]],+Table1[[Name]:[END]],O$1,FALSE)</f>
        <v>4</v>
      </c>
      <c r="P81" s="12" t="str" cm="1">
        <f t="array" ref="P81">VLOOKUP(Table3[[#This Row],[Name]],+Table1[[Name]:[END]],P$1,FALSE)</f>
        <v>Hydrocanon inflige des dégâts, sans effets secondaire.</v>
      </c>
      <c r="Q81" s="12" t="str" cm="1">
        <f t="array" ref="Q81">VLOOKUP(Table3[[#This Row],[Name]],+Table1[[Name]:[END]],Q$1,FALSE)</f>
        <v>Projecteur</v>
      </c>
      <c r="R81" s="12" t="str" cm="1">
        <f t="array" ref="R81">VLOOKUP(Table3[[#This Row],[Name]],+Table1[[Name]:[END]],R$1,FALSE)</f>
        <v>Normal</v>
      </c>
      <c r="S81" s="12" t="str" cm="1">
        <f t="array" ref="S81">VLOOKUP(Table3[[#This Row],[Name]],+Table1[[Name]:[END]],S$1,FALSE)</f>
        <v>Statut</v>
      </c>
      <c r="T81" s="12" cm="1">
        <f t="array" ref="T81">VLOOKUP(Table3[[#This Row],[Name]],+Table1[[Name]:[END]],T$1,FALSE)</f>
        <v>0</v>
      </c>
      <c r="U81" s="12" cm="1">
        <f t="array" ref="U81">VLOOKUP(Table3[[#This Row],[Name]],+Table1[[Name]:[END]],U$1,FALSE)</f>
        <v>0</v>
      </c>
      <c r="V81" s="12" t="str" cm="1">
        <f t="array" ref="V81">VLOOKUP(Table3[[#This Row],[Name]],+Table1[[Name]:[END]],V$1,FALSE)</f>
        <v>Met un Pokémon sous le feu des projecteurs et force tout le monde à le viser.</v>
      </c>
      <c r="W81" s="12" t="str" cm="1">
        <f t="array" ref="W81">VLOOKUP(Table3[[#This Row],[Name]],+Table1[[Name]:[END]],W$1,FALSE)</f>
        <v>Staross-RFVF.png</v>
      </c>
      <c r="X81" s="12" t="str" cm="1">
        <f t="array" ref="X81">VLOOKUP(Table3[[#This Row],[Name]],+Table1[[Name]:[END]],X$1,FALSE)</f>
        <v>1/2</v>
      </c>
      <c r="Y81" s="12" t="str" cm="1">
        <f t="array" ref="Y81">VLOOKUP(Table3[[#This Row],[Name]],+Table1[[Name]:[END]],Y$1,FALSE)</f>
        <v>1/2</v>
      </c>
      <c r="Z81" s="12" cm="1">
        <f t="array" ref="Z81">VLOOKUP(Table3[[#This Row],[Name]],+Table1[[Name]:[END]],Z$1,FALSE)</f>
        <v>1</v>
      </c>
      <c r="AA81" s="12" t="str" cm="1">
        <f t="array" ref="AA81">VLOOKUP(Table3[[#This Row],[Name]],+Table1[[Name]:[END]],AA$1,FALSE)</f>
        <v>1/2</v>
      </c>
      <c r="AB81" s="12" cm="1">
        <f t="array" ref="AB81">VLOOKUP(Table3[[#This Row],[Name]],+Table1[[Name]:[END]],AB$1,FALSE)</f>
        <v>2</v>
      </c>
      <c r="AC81" s="12" cm="1">
        <f t="array" ref="AC81">VLOOKUP(Table3[[#This Row],[Name]],+Table1[[Name]:[END]],AC$1,FALSE)</f>
        <v>1</v>
      </c>
      <c r="AD81" s="12" t="str" cm="1">
        <f t="array" ref="AD81">VLOOKUP(Table3[[#This Row],[Name]],+Table1[[Name]:[END]],AD$1,FALSE)</f>
        <v>1/2</v>
      </c>
      <c r="AE81" s="12" t="str" cm="1">
        <f t="array" ref="AE81">VLOOKUP(Table3[[#This Row],[Name]],+Table1[[Name]:[END]],AE$1,FALSE)</f>
        <v>1/2</v>
      </c>
      <c r="AF81" s="12" cm="1">
        <f t="array" ref="AF81">VLOOKUP(Table3[[#This Row],[Name]],+Table1[[Name]:[END]],AF$1,FALSE)</f>
        <v>2</v>
      </c>
      <c r="AG81" s="12" cm="1">
        <f t="array" ref="AG81">VLOOKUP(Table3[[#This Row],[Name]],+Table1[[Name]:[END]],AG$1,FALSE)</f>
        <v>1</v>
      </c>
      <c r="AH81" s="12" cm="1">
        <f t="array" ref="AH81">VLOOKUP(Table3[[#This Row],[Name]],+Table1[[Name]:[END]],AH$1,FALSE)</f>
        <v>2</v>
      </c>
      <c r="AI81" s="12" cm="1">
        <f t="array" ref="AI81">VLOOKUP(Table3[[#This Row],[Name]],+Table1[[Name]:[END]],AI$1,FALSE)</f>
        <v>1</v>
      </c>
      <c r="AJ81" s="12" t="str" cm="1">
        <f t="array" ref="AJ81">VLOOKUP(Table3[[#This Row],[Name]],+Table1[[Name]:[END]],AJ$1,FALSE)</f>
        <v>1/2</v>
      </c>
      <c r="AK81" s="12" cm="1">
        <f t="array" ref="AK81">VLOOKUP(Table3[[#This Row],[Name]],+Table1[[Name]:[END]],AK$1,FALSE)</f>
        <v>1</v>
      </c>
      <c r="AL81" s="12" cm="1">
        <f t="array" ref="AL81">VLOOKUP(Table3[[#This Row],[Name]],+Table1[[Name]:[END]],AL$1,FALSE)</f>
        <v>1</v>
      </c>
      <c r="AM81" s="12" cm="1">
        <f t="array" ref="AM81">VLOOKUP(Table3[[#This Row],[Name]],+Table1[[Name]:[END]],AM$1,FALSE)</f>
        <v>2</v>
      </c>
      <c r="AN81" s="12" cm="1">
        <f t="array" ref="AN81">VLOOKUP(Table3[[#This Row],[Name]],+Table1[[Name]:[END]],AN$1,FALSE)</f>
        <v>2</v>
      </c>
      <c r="AO81" s="12" cm="1">
        <f t="array" ref="AO81">VLOOKUP(Table3[[#This Row],[Name]],+Table1[[Name]:[END]],AO$1,FALSE)</f>
        <v>1</v>
      </c>
      <c r="AP81" s="12" t="str" cm="1">
        <f t="array" ref="AP81">VLOOKUP(Table3[[#This Row],[Name]],+Table1[[Name]:[END]],AP$1,FALSE)</f>
        <v>1-3</v>
      </c>
      <c r="AQ81" s="12" t="str" cm="1">
        <f t="array" ref="AQ81">VLOOKUP(Table3[[#This Row],[Name]],+Table1[[Name]:[END]],AQ$1,FALSE)</f>
        <v>4-6</v>
      </c>
      <c r="AR81" s="12" t="str" cm="1">
        <f t="array" ref="AR81">VLOOKUP(Table3[[#This Row],[Name]],+Table1[[Name]:[END]],AR$1,FALSE)</f>
        <v/>
      </c>
      <c r="AS81" s="12" t="str" cm="1">
        <f t="array" ref="AS81">IF(VLOOKUP(Table3[[#This Row],[Name]],+Table1[[Name]:[END]],AS$1,FALSE)=0,"",VLOOKUP(Table3[[#This Row],[Name]],+Table1[[Name]:[END]],AS$1,FALSE))</f>
        <v/>
      </c>
      <c r="AT81" s="12" t="str" cm="1">
        <f t="array" ref="AT81">VLOOKUP(Table3[[#This Row],[Name]],+Table1[[Name]:[END]],AT$1,FALSE)</f>
        <v>#121</v>
      </c>
      <c r="AU81" s="12" cm="1">
        <f t="array" ref="AU81">VLOOKUP(Table3[[#This Row],[Name]],+Table1[[Name]:[END]],AU$1,FALSE)</f>
        <v>121</v>
      </c>
      <c r="AV81" s="12" t="str" cm="1">
        <f t="array" ref="AV81">VLOOKUP(Table3[[#This Row],[Name]],+Table1[[Name]:[END]],AV$1,FALSE)</f>
        <v>Eau Psy</v>
      </c>
      <c r="AW81" s="12" cm="1">
        <f t="array" ref="AW81">VLOOKUP(Table3[[#This Row],[Name]],+Table1[[Name]:[END]],AW$1,FALSE)</f>
        <v>1</v>
      </c>
    </row>
    <row r="82" spans="1:49" x14ac:dyDescent="0.2">
      <c r="A82" s="20" t="s">
        <v>277</v>
      </c>
      <c r="B82" s="12" t="str" cm="1">
        <f t="array" ref="B82">VLOOKUP(Table3[[#This Row],[Name]],+Table1[[Name]:[END]],B$1,FALSE)</f>
        <v>Poison</v>
      </c>
      <c r="C82" s="12" t="str" cm="1">
        <f t="array" ref="C82">VLOOKUP(Table3[[#This Row],[Name]],+Table1[[Name]:[END]],C$1,FALSE)</f>
        <v>Poison</v>
      </c>
      <c r="D82" s="12" cm="1">
        <f t="array" ref="D82">VLOOKUP(Table3[[#This Row],[Name]],+Table1[[Name]:[END]],D$1,FALSE)</f>
        <v>32</v>
      </c>
      <c r="E82" s="12" cm="1">
        <f t="array" ref="E82">VLOOKUP(Table3[[#This Row],[Name]],+Table1[[Name]:[END]],E$1,FALSE)</f>
        <v>15</v>
      </c>
      <c r="F82" s="12" cm="1">
        <f t="array" ref="F82">VLOOKUP(Table3[[#This Row],[Name]],+Table1[[Name]:[END]],F$1,FALSE)</f>
        <v>9</v>
      </c>
      <c r="G82" s="12" cm="1">
        <f t="array" ref="G82">VLOOKUP(Table3[[#This Row],[Name]],+Table1[[Name]:[END]],G$1,FALSE)</f>
        <v>12</v>
      </c>
      <c r="H82" s="12" cm="1">
        <f t="array" ref="H82">VLOOKUP(Table3[[#This Row],[Name]],+Table1[[Name]:[END]],H$1,FALSE)</f>
        <v>8</v>
      </c>
      <c r="I82" s="12" cm="1">
        <f t="array" ref="I82">VLOOKUP(Table3[[#This Row],[Name]],+Table1[[Name]:[END]],I$1,FALSE)</f>
        <v>7</v>
      </c>
      <c r="J82" s="12" cm="1">
        <f t="array" ref="J82">VLOOKUP(Table3[[#This Row],[Name]],+Table1[[Name]:[END]],J$1,FALSE)</f>
        <v>1</v>
      </c>
      <c r="K82" s="12" t="str" cm="1">
        <f t="array" ref="K82">VLOOKUP(Table3[[#This Row],[Name]],+Table1[[Name]:[END]],K$1,FALSE)</f>
        <v>Bombe Beurk</v>
      </c>
      <c r="L82" s="12" t="str" cm="1">
        <f t="array" ref="L82">VLOOKUP(Table3[[#This Row],[Name]],+Table1[[Name]:[END]],L$1,FALSE)</f>
        <v>Poison</v>
      </c>
      <c r="M82" s="12" t="str" cm="1">
        <f t="array" ref="M82">VLOOKUP(Table3[[#This Row],[Name]],+Table1[[Name]:[END]],M$1,FALSE)</f>
        <v>Special</v>
      </c>
      <c r="N82" s="12" cm="1">
        <f t="array" ref="N82">VLOOKUP(Table3[[#This Row],[Name]],+Table1[[Name]:[END]],N$1,FALSE)</f>
        <v>9</v>
      </c>
      <c r="O82" s="12" cm="1">
        <f t="array" ref="O82">VLOOKUP(Table3[[#This Row],[Name]],+Table1[[Name]:[END]],O$1,FALSE)</f>
        <v>6</v>
      </c>
      <c r="P82" s="12" t="str" cm="1">
        <f t="array" ref="P82">VLOOKUP(Table3[[#This Row],[Name]],+Table1[[Name]:[END]],P$1,FALSE)</f>
        <v>Bombe Beurk inflige des dégâts et empoisonne avec une precision de 2 lui faisant perdre 6 PV chaque tour.</v>
      </c>
      <c r="Q82" s="12" t="str" cm="1">
        <f t="array" ref="Q82">VLOOKUP(Table3[[#This Row],[Name]],+Table1[[Name]:[END]],Q$1,FALSE)</f>
        <v>Destruction</v>
      </c>
      <c r="R82" s="12" t="str" cm="1">
        <f t="array" ref="R82">VLOOKUP(Table3[[#This Row],[Name]],+Table1[[Name]:[END]],R$1,FALSE)</f>
        <v>Normal</v>
      </c>
      <c r="S82" s="12" t="str" cm="1">
        <f t="array" ref="S82">VLOOKUP(Table3[[#This Row],[Name]],+Table1[[Name]:[END]],S$1,FALSE)</f>
        <v>Physique</v>
      </c>
      <c r="T82" s="12" cm="1">
        <f t="array" ref="T82">VLOOKUP(Table3[[#This Row],[Name]],+Table1[[Name]:[END]],T$1,FALSE)</f>
        <v>20</v>
      </c>
      <c r="U82" s="12" cm="1">
        <f t="array" ref="U82">VLOOKUP(Table3[[#This Row],[Name]],+Table1[[Name]:[END]],U$1,FALSE)</f>
        <v>6</v>
      </c>
      <c r="V82" s="12" t="str" cm="1">
        <f t="array" ref="V82">VLOOKUP(Table3[[#This Row],[Name]],+Table1[[Name]:[END]],V$1,FALSE)</f>
        <v>Après avoir utilisé la capacité, le lanceur tombe K.O.</v>
      </c>
      <c r="W82" s="12" t="str" cm="1">
        <f t="array" ref="W82">VLOOKUP(Table3[[#This Row],[Name]],+Table1[[Name]:[END]],W$1,FALSE)</f>
        <v>Smogogo-RFVF.png</v>
      </c>
      <c r="X82" s="12" cm="1">
        <f t="array" ref="X82">VLOOKUP(Table3[[#This Row],[Name]],+Table1[[Name]:[END]],X$1,FALSE)</f>
        <v>1</v>
      </c>
      <c r="Y82" s="12" t="str" cm="1">
        <f t="array" ref="Y82">VLOOKUP(Table3[[#This Row],[Name]],+Table1[[Name]:[END]],Y$1,FALSE)</f>
        <v>1/2</v>
      </c>
      <c r="Z82" s="12" cm="1">
        <f t="array" ref="Z82">VLOOKUP(Table3[[#This Row],[Name]],+Table1[[Name]:[END]],Z$1,FALSE)</f>
        <v>1</v>
      </c>
      <c r="AA82" s="12" cm="1">
        <f t="array" ref="AA82">VLOOKUP(Table3[[#This Row],[Name]],+Table1[[Name]:[END]],AA$1,FALSE)</f>
        <v>1</v>
      </c>
      <c r="AB82" s="12" cm="1">
        <f t="array" ref="AB82">VLOOKUP(Table3[[#This Row],[Name]],+Table1[[Name]:[END]],AB$1,FALSE)</f>
        <v>1</v>
      </c>
      <c r="AC82" s="12" t="str" cm="1">
        <f t="array" ref="AC82">VLOOKUP(Table3[[#This Row],[Name]],+Table1[[Name]:[END]],AC$1,FALSE)</f>
        <v>1/2</v>
      </c>
      <c r="AD82" s="12" cm="1">
        <f t="array" ref="AD82">VLOOKUP(Table3[[#This Row],[Name]],+Table1[[Name]:[END]],AD$1,FALSE)</f>
        <v>1</v>
      </c>
      <c r="AE82" s="12" cm="1">
        <f t="array" ref="AE82">VLOOKUP(Table3[[#This Row],[Name]],+Table1[[Name]:[END]],AE$1,FALSE)</f>
        <v>1</v>
      </c>
      <c r="AF82" s="12" t="str" cm="1">
        <f t="array" ref="AF82">VLOOKUP(Table3[[#This Row],[Name]],+Table1[[Name]:[END]],AF$1,FALSE)</f>
        <v>1/2</v>
      </c>
      <c r="AG82" s="12" cm="1">
        <f t="array" ref="AG82">VLOOKUP(Table3[[#This Row],[Name]],+Table1[[Name]:[END]],AG$1,FALSE)</f>
        <v>1</v>
      </c>
      <c r="AH82" s="12" t="str" cm="1">
        <f t="array" ref="AH82">VLOOKUP(Table3[[#This Row],[Name]],+Table1[[Name]:[END]],AH$1,FALSE)</f>
        <v>1/2</v>
      </c>
      <c r="AI82" s="12" t="str" cm="1">
        <f t="array" ref="AI82">VLOOKUP(Table3[[#This Row],[Name]],+Table1[[Name]:[END]],AI$1,FALSE)</f>
        <v>1/2</v>
      </c>
      <c r="AJ82" s="12" cm="1">
        <f t="array" ref="AJ82">VLOOKUP(Table3[[#This Row],[Name]],+Table1[[Name]:[END]],AJ$1,FALSE)</f>
        <v>2</v>
      </c>
      <c r="AK82" s="12" cm="1">
        <f t="array" ref="AK82">VLOOKUP(Table3[[#This Row],[Name]],+Table1[[Name]:[END]],AK$1,FALSE)</f>
        <v>1</v>
      </c>
      <c r="AL82" s="12" cm="1">
        <f t="array" ref="AL82">VLOOKUP(Table3[[#This Row],[Name]],+Table1[[Name]:[END]],AL$1,FALSE)</f>
        <v>2</v>
      </c>
      <c r="AM82" s="12" cm="1">
        <f t="array" ref="AM82">VLOOKUP(Table3[[#This Row],[Name]],+Table1[[Name]:[END]],AM$1,FALSE)</f>
        <v>1</v>
      </c>
      <c r="AN82" s="12" cm="1">
        <f t="array" ref="AN82">VLOOKUP(Table3[[#This Row],[Name]],+Table1[[Name]:[END]],AN$1,FALSE)</f>
        <v>1</v>
      </c>
      <c r="AO82" s="12" cm="1">
        <f t="array" ref="AO82">VLOOKUP(Table3[[#This Row],[Name]],+Table1[[Name]:[END]],AO$1,FALSE)</f>
        <v>1</v>
      </c>
      <c r="AP82" s="12" t="str" cm="1">
        <f t="array" ref="AP82">VLOOKUP(Table3[[#This Row],[Name]],+Table1[[Name]:[END]],AP$1,FALSE)</f>
        <v>1-3</v>
      </c>
      <c r="AQ82" s="12" t="str" cm="1">
        <f t="array" ref="AQ82">VLOOKUP(Table3[[#This Row],[Name]],+Table1[[Name]:[END]],AQ$1,FALSE)</f>
        <v>4-6</v>
      </c>
      <c r="AR82" s="12" t="str" cm="1">
        <f t="array" ref="AR82">VLOOKUP(Table3[[#This Row],[Name]],+Table1[[Name]:[END]],AR$1,FALSE)</f>
        <v/>
      </c>
      <c r="AS82" s="12" t="str" cm="1">
        <f t="array" ref="AS82">IF(VLOOKUP(Table3[[#This Row],[Name]],+Table1[[Name]:[END]],AS$1,FALSE)=0,"",VLOOKUP(Table3[[#This Row],[Name]],+Table1[[Name]:[END]],AS$1,FALSE))</f>
        <v/>
      </c>
      <c r="AT82" s="12" t="str" cm="1">
        <f t="array" ref="AT82">VLOOKUP(Table3[[#This Row],[Name]],+Table1[[Name]:[END]],AT$1,FALSE)</f>
        <v>#110</v>
      </c>
      <c r="AU82" s="12" cm="1">
        <f t="array" ref="AU82">VLOOKUP(Table3[[#This Row],[Name]],+Table1[[Name]:[END]],AU$1,FALSE)</f>
        <v>110</v>
      </c>
      <c r="AV82" s="12" t="str" cm="1">
        <f t="array" ref="AV82">VLOOKUP(Table3[[#This Row],[Name]],+Table1[[Name]:[END]],AV$1,FALSE)</f>
        <v>Poison Poison</v>
      </c>
      <c r="AW82" s="12" cm="1">
        <f t="array" ref="AW82">VLOOKUP(Table3[[#This Row],[Name]],+Table1[[Name]:[END]],AW$1,FALSE)</f>
        <v>1</v>
      </c>
    </row>
    <row r="83" spans="1:49" x14ac:dyDescent="0.2">
      <c r="A83" s="20" t="s">
        <v>1589</v>
      </c>
      <c r="B83" s="12" t="str" cm="1">
        <f t="array" ref="B83">VLOOKUP(Table3[[#This Row],[Name]],+Table1[[Name]:[END]],B$1,FALSE)</f>
        <v>Fee</v>
      </c>
      <c r="C83" s="12" t="str" cm="1">
        <f t="array" ref="C83">VLOOKUP(Table3[[#This Row],[Name]],+Table1[[Name]:[END]],C$1,FALSE)</f>
        <v>Poison</v>
      </c>
      <c r="D83" s="12" cm="1">
        <f t="array" ref="D83">VLOOKUP(Table3[[#This Row],[Name]],+Table1[[Name]:[END]],D$1,FALSE)</f>
        <v>32</v>
      </c>
      <c r="E83" s="12" cm="1">
        <f t="array" ref="E83">VLOOKUP(Table3[[#This Row],[Name]],+Table1[[Name]:[END]],E$1,FALSE)</f>
        <v>15</v>
      </c>
      <c r="F83" s="12" cm="1">
        <f t="array" ref="F83">VLOOKUP(Table3[[#This Row],[Name]],+Table1[[Name]:[END]],F$1,FALSE)</f>
        <v>9</v>
      </c>
      <c r="G83" s="12" cm="1">
        <f t="array" ref="G83">VLOOKUP(Table3[[#This Row],[Name]],+Table1[[Name]:[END]],G$1,FALSE)</f>
        <v>12</v>
      </c>
      <c r="H83" s="12" cm="1">
        <f t="array" ref="H83">VLOOKUP(Table3[[#This Row],[Name]],+Table1[[Name]:[END]],H$1,FALSE)</f>
        <v>8</v>
      </c>
      <c r="I83" s="12" cm="1">
        <f t="array" ref="I83">VLOOKUP(Table3[[#This Row],[Name]],+Table1[[Name]:[END]],I$1,FALSE)</f>
        <v>7</v>
      </c>
      <c r="J83" s="12" cm="1">
        <f t="array" ref="J83">VLOOKUP(Table3[[#This Row],[Name]],+Table1[[Name]:[END]],J$1,FALSE)</f>
        <v>0</v>
      </c>
      <c r="K83" s="12" t="str" cm="1">
        <f t="array" ref="K83">VLOOKUP(Table3[[#This Row],[Name]],+Table1[[Name]:[END]],K$1,FALSE)</f>
        <v>Bombe Beurk</v>
      </c>
      <c r="L83" s="12" t="str" cm="1">
        <f t="array" ref="L83">VLOOKUP(Table3[[#This Row],[Name]],+Table1[[Name]:[END]],L$1,FALSE)</f>
        <v>Poison</v>
      </c>
      <c r="M83" s="12" t="str" cm="1">
        <f t="array" ref="M83">VLOOKUP(Table3[[#This Row],[Name]],+Table1[[Name]:[END]],M$1,FALSE)</f>
        <v>Special</v>
      </c>
      <c r="N83" s="12" cm="1">
        <f t="array" ref="N83">VLOOKUP(Table3[[#This Row],[Name]],+Table1[[Name]:[END]],N$1,FALSE)</f>
        <v>9</v>
      </c>
      <c r="O83" s="12" cm="1">
        <f t="array" ref="O83">VLOOKUP(Table3[[#This Row],[Name]],+Table1[[Name]:[END]],O$1,FALSE)</f>
        <v>6</v>
      </c>
      <c r="P83" s="12" t="str" cm="1">
        <f t="array" ref="P83">VLOOKUP(Table3[[#This Row],[Name]],+Table1[[Name]:[END]],P$1,FALSE)</f>
        <v>Bombe Beurk inflige des dégâts et empoisonne avec une precision de 2 lui faisant perdre 6 PV chaque tour.</v>
      </c>
      <c r="Q83" s="12" t="str" cm="1">
        <f t="array" ref="Q83">VLOOKUP(Table3[[#This Row],[Name]],+Table1[[Name]:[END]],Q$1,FALSE)</f>
        <v>Vapeur Féérique</v>
      </c>
      <c r="R83" s="12" t="str" cm="1">
        <f t="array" ref="R83">VLOOKUP(Table3[[#This Row],[Name]],+Table1[[Name]:[END]],R$1,FALSE)</f>
        <v>Fee</v>
      </c>
      <c r="S83" s="12" t="str" cm="1">
        <f t="array" ref="S83">VLOOKUP(Table3[[#This Row],[Name]],+Table1[[Name]:[END]],S$1,FALSE)</f>
        <v>Special</v>
      </c>
      <c r="T83" s="12" cm="1">
        <f t="array" ref="T83">VLOOKUP(Table3[[#This Row],[Name]],+Table1[[Name]:[END]],T$1,FALSE)</f>
        <v>9</v>
      </c>
      <c r="U83" s="12" cm="1">
        <f t="array" ref="U83">VLOOKUP(Table3[[#This Row],[Name]],+Table1[[Name]:[END]],U$1,FALSE)</f>
        <v>5</v>
      </c>
      <c r="V83" s="12" t="str" cm="1">
        <f t="array" ref="V83">VLOOKUP(Table3[[#This Row],[Name]],+Table1[[Name]:[END]],V$1,FALSE)</f>
        <v>Vapeur Féérique inflige des dégâts et le rendre confus avec une Precision de 1 pendant 3 tours. La confusion est active avec une Precision de 2 et pokemon s'attaque lui-meme.</v>
      </c>
      <c r="W83" s="12" t="str" cm="1">
        <f t="array" ref="W83">VLOOKUP(Table3[[#This Row],[Name]],+Table1[[Name]:[END]],W$1,FALSE)</f>
        <v>Smogogo_de_Galar-EB.png</v>
      </c>
      <c r="X83" s="12" cm="1">
        <f t="array" ref="X83">VLOOKUP(Table3[[#This Row],[Name]],+Table1[[Name]:[END]],X$1,FALSE)</f>
        <v>2</v>
      </c>
      <c r="Y83" s="12" t="str" cm="1">
        <f t="array" ref="Y83">VLOOKUP(Table3[[#This Row],[Name]],+Table1[[Name]:[END]],Y$1,FALSE)</f>
        <v>1/4</v>
      </c>
      <c r="Z83" s="12" cm="1">
        <f t="array" ref="Z83">VLOOKUP(Table3[[#This Row],[Name]],+Table1[[Name]:[END]],Z$1,FALSE)</f>
        <v>0</v>
      </c>
      <c r="AA83" s="12" cm="1">
        <f t="array" ref="AA83">VLOOKUP(Table3[[#This Row],[Name]],+Table1[[Name]:[END]],AA$1,FALSE)</f>
        <v>1</v>
      </c>
      <c r="AB83" s="12" cm="1">
        <f t="array" ref="AB83">VLOOKUP(Table3[[#This Row],[Name]],+Table1[[Name]:[END]],AB$1,FALSE)</f>
        <v>1</v>
      </c>
      <c r="AC83" s="12" t="str" cm="1">
        <f t="array" ref="AC83">VLOOKUP(Table3[[#This Row],[Name]],+Table1[[Name]:[END]],AC$1,FALSE)</f>
        <v>1/2</v>
      </c>
      <c r="AD83" s="12" cm="1">
        <f t="array" ref="AD83">VLOOKUP(Table3[[#This Row],[Name]],+Table1[[Name]:[END]],AD$1,FALSE)</f>
        <v>1</v>
      </c>
      <c r="AE83" s="12" cm="1">
        <f t="array" ref="AE83">VLOOKUP(Table3[[#This Row],[Name]],+Table1[[Name]:[END]],AE$1,FALSE)</f>
        <v>1</v>
      </c>
      <c r="AF83" s="12" t="str" cm="1">
        <f t="array" ref="AF83">VLOOKUP(Table3[[#This Row],[Name]],+Table1[[Name]:[END]],AF$1,FALSE)</f>
        <v>1/4</v>
      </c>
      <c r="AG83" s="12" cm="1">
        <f t="array" ref="AG83">VLOOKUP(Table3[[#This Row],[Name]],+Table1[[Name]:[END]],AG$1,FALSE)</f>
        <v>1</v>
      </c>
      <c r="AH83" s="12" t="str" cm="1">
        <f t="array" ref="AH83">VLOOKUP(Table3[[#This Row],[Name]],+Table1[[Name]:[END]],AH$1,FALSE)</f>
        <v>1/2</v>
      </c>
      <c r="AI83" s="12" cm="1">
        <f t="array" ref="AI83">VLOOKUP(Table3[[#This Row],[Name]],+Table1[[Name]:[END]],AI$1,FALSE)</f>
        <v>1</v>
      </c>
      <c r="AJ83" s="12" cm="1">
        <f t="array" ref="AJ83">VLOOKUP(Table3[[#This Row],[Name]],+Table1[[Name]:[END]],AJ$1,FALSE)</f>
        <v>2</v>
      </c>
      <c r="AK83" s="12" cm="1">
        <f t="array" ref="AK83">VLOOKUP(Table3[[#This Row],[Name]],+Table1[[Name]:[END]],AK$1,FALSE)</f>
        <v>1</v>
      </c>
      <c r="AL83" s="12" cm="1">
        <f t="array" ref="AL83">VLOOKUP(Table3[[#This Row],[Name]],+Table1[[Name]:[END]],AL$1,FALSE)</f>
        <v>2</v>
      </c>
      <c r="AM83" s="12" cm="1">
        <f t="array" ref="AM83">VLOOKUP(Table3[[#This Row],[Name]],+Table1[[Name]:[END]],AM$1,FALSE)</f>
        <v>1</v>
      </c>
      <c r="AN83" s="12" t="str" cm="1">
        <f t="array" ref="AN83">VLOOKUP(Table3[[#This Row],[Name]],+Table1[[Name]:[END]],AN$1,FALSE)</f>
        <v>1/2</v>
      </c>
      <c r="AO83" s="12" cm="1">
        <f t="array" ref="AO83">VLOOKUP(Table3[[#This Row],[Name]],+Table1[[Name]:[END]],AO$1,FALSE)</f>
        <v>1</v>
      </c>
      <c r="AP83" s="12" t="str" cm="1">
        <f t="array" ref="AP83">VLOOKUP(Table3[[#This Row],[Name]],+Table1[[Name]:[END]],AP$1,FALSE)</f>
        <v>1-3</v>
      </c>
      <c r="AQ83" s="12" t="str" cm="1">
        <f t="array" ref="AQ83">VLOOKUP(Table3[[#This Row],[Name]],+Table1[[Name]:[END]],AQ$1,FALSE)</f>
        <v>4-6</v>
      </c>
      <c r="AR83" s="12" t="str" cm="1">
        <f t="array" ref="AR83">VLOOKUP(Table3[[#This Row],[Name]],+Table1[[Name]:[END]],AR$1,FALSE)</f>
        <v>Evolution avec "Pierre Eclat"</v>
      </c>
      <c r="AS83" s="12" t="str" cm="1">
        <f t="array" ref="AS83">IF(VLOOKUP(Table3[[#This Row],[Name]],+Table1[[Name]:[END]],AS$1,FALSE)=0,"",VLOOKUP(Table3[[#This Row],[Name]],+Table1[[Name]:[END]],AS$1,FALSE))</f>
        <v>Smogo</v>
      </c>
      <c r="AT83" s="12" t="str" cm="1">
        <f t="array" ref="AT83">VLOOKUP(Table3[[#This Row],[Name]],+Table1[[Name]:[END]],AT$1,FALSE)</f>
        <v>#110</v>
      </c>
      <c r="AU83" s="12" cm="1">
        <f t="array" ref="AU83">VLOOKUP(Table3[[#This Row],[Name]],+Table1[[Name]:[END]],AU$1,FALSE)</f>
        <v>110</v>
      </c>
      <c r="AV83" s="12" t="str" cm="1">
        <f t="array" ref="AV83">VLOOKUP(Table3[[#This Row],[Name]],+Table1[[Name]:[END]],AV$1,FALSE)</f>
        <v>Fee Poison</v>
      </c>
      <c r="AW83" s="12" cm="1">
        <f t="array" ref="AW83">VLOOKUP(Table3[[#This Row],[Name]],+Table1[[Name]:[END]],AW$1,FALSE)</f>
        <v>1</v>
      </c>
    </row>
    <row r="84" spans="1:49" x14ac:dyDescent="0.2">
      <c r="A84" s="20" t="s">
        <v>206</v>
      </c>
      <c r="B84" s="12" t="str" cm="1">
        <f t="array" ref="B84">VLOOKUP(Table3[[#This Row],[Name]],+Table1[[Name]:[END]],B$1,FALSE)</f>
        <v>Acier</v>
      </c>
      <c r="C84" s="12" t="str" cm="1">
        <f t="array" ref="C84">VLOOKUP(Table3[[#This Row],[Name]],+Table1[[Name]:[END]],C$1,FALSE)</f>
        <v>Sol</v>
      </c>
      <c r="D84" s="12" cm="1">
        <f t="array" ref="D84">VLOOKUP(Table3[[#This Row],[Name]],+Table1[[Name]:[END]],D$1,FALSE)</f>
        <v>37</v>
      </c>
      <c r="E84" s="12" cm="1">
        <f t="array" ref="E84">VLOOKUP(Table3[[#This Row],[Name]],+Table1[[Name]:[END]],E$1,FALSE)</f>
        <v>7</v>
      </c>
      <c r="F84" s="12" cm="1">
        <f t="array" ref="F84">VLOOKUP(Table3[[#This Row],[Name]],+Table1[[Name]:[END]],F$1,FALSE)</f>
        <v>8</v>
      </c>
      <c r="G84" s="12" cm="1">
        <f t="array" ref="G84">VLOOKUP(Table3[[#This Row],[Name]],+Table1[[Name]:[END]],G$1,FALSE)</f>
        <v>20</v>
      </c>
      <c r="H84" s="12" cm="1">
        <f t="array" ref="H84">VLOOKUP(Table3[[#This Row],[Name]],+Table1[[Name]:[END]],H$1,FALSE)</f>
        <v>5</v>
      </c>
      <c r="I84" s="12" cm="1">
        <f t="array" ref="I84">VLOOKUP(Table3[[#This Row],[Name]],+Table1[[Name]:[END]],I$1,FALSE)</f>
        <v>6</v>
      </c>
      <c r="J84" s="12" cm="1">
        <f t="array" ref="J84">VLOOKUP(Table3[[#This Row],[Name]],+Table1[[Name]:[END]],J$1,FALSE)</f>
        <v>0</v>
      </c>
      <c r="K84" s="12" t="str" cm="1">
        <f t="array" ref="K84">VLOOKUP(Table3[[#This Row],[Name]],+Table1[[Name]:[END]],K$1,FALSE)</f>
        <v>Crocs Eclair</v>
      </c>
      <c r="L84" s="12" t="str" cm="1">
        <f t="array" ref="L84">VLOOKUP(Table3[[#This Row],[Name]],+Table1[[Name]:[END]],L$1,FALSE)</f>
        <v>Electrik</v>
      </c>
      <c r="M84" s="12" t="str" cm="1">
        <f t="array" ref="M84">VLOOKUP(Table3[[#This Row],[Name]],+Table1[[Name]:[END]],M$1,FALSE)</f>
        <v>Physique</v>
      </c>
      <c r="N84" s="12" cm="1">
        <f t="array" ref="N84">VLOOKUP(Table3[[#This Row],[Name]],+Table1[[Name]:[END]],N$1,FALSE)</f>
        <v>7</v>
      </c>
      <c r="O84" s="12" cm="1">
        <f t="array" ref="O84">VLOOKUP(Table3[[#This Row],[Name]],+Table1[[Name]:[END]],O$1,FALSE)</f>
        <v>5</v>
      </c>
      <c r="P84" s="12" t="str" cm="1">
        <f t="array" ref="P84">VLOOKUP(Table3[[#This Row],[Name]],+Table1[[Name]:[END]],P$1,FALSE)</f>
        <v>Paralyse avec une precision de 1. La paralysie empeche d'attaquer sur 1-2. Apeure avec une precision de 1 empechant l'adversaire d'attaquer ce tour.</v>
      </c>
      <c r="Q84" s="12" t="str" cm="1">
        <f t="array" ref="Q84">VLOOKUP(Table3[[#This Row],[Name]],+Table1[[Name]:[END]],Q$1,FALSE)</f>
        <v>Crocs Givre</v>
      </c>
      <c r="R84" s="12" t="str" cm="1">
        <f t="array" ref="R84">VLOOKUP(Table3[[#This Row],[Name]],+Table1[[Name]:[END]],R$1,FALSE)</f>
        <v>Glace</v>
      </c>
      <c r="S84" s="12" t="str" cm="1">
        <f t="array" ref="S84">VLOOKUP(Table3[[#This Row],[Name]],+Table1[[Name]:[END]],S$1,FALSE)</f>
        <v>Physique</v>
      </c>
      <c r="T84" s="12" cm="1">
        <f t="array" ref="T84">VLOOKUP(Table3[[#This Row],[Name]],+Table1[[Name]:[END]],T$1,FALSE)</f>
        <v>7</v>
      </c>
      <c r="U84" s="12" cm="1">
        <f t="array" ref="U84">VLOOKUP(Table3[[#This Row],[Name]],+Table1[[Name]:[END]],U$1,FALSE)</f>
        <v>5</v>
      </c>
      <c r="V84" s="12" t="str" cm="1">
        <f t="array" ref="V84">VLOOKUP(Table3[[#This Row],[Name]],+Table1[[Name]:[END]],V$1,FALSE)</f>
        <v>Le lanceur utilise une morsure glaciale. Gele avec une precision de 1 et Apeurer avec une precision de 1. Le pokemon gele ne peut plus attaquer sauf avec une capacite de type feu qui le degele.</v>
      </c>
      <c r="W84" s="12" t="str" cm="1">
        <f t="array" ref="W84">VLOOKUP(Table3[[#This Row],[Name]],+Table1[[Name]:[END]],W$1,FALSE)</f>
        <v>Steelix-HGSS.png</v>
      </c>
      <c r="X84" s="12" t="str" cm="1">
        <f t="array" ref="X84">VLOOKUP(Table3[[#This Row],[Name]],+Table1[[Name]:[END]],X$1,FALSE)</f>
        <v>1/2</v>
      </c>
      <c r="Y84" s="12" cm="1">
        <f t="array" ref="Y84">VLOOKUP(Table3[[#This Row],[Name]],+Table1[[Name]:[END]],Y$1,FALSE)</f>
        <v>2</v>
      </c>
      <c r="Z84" s="12" t="str" cm="1">
        <f t="array" ref="Z84">VLOOKUP(Table3[[#This Row],[Name]],+Table1[[Name]:[END]],Z$1,FALSE)</f>
        <v>1/2</v>
      </c>
      <c r="AA84" s="12" cm="1">
        <f t="array" ref="AA84">VLOOKUP(Table3[[#This Row],[Name]],+Table1[[Name]:[END]],AA$1,FALSE)</f>
        <v>2</v>
      </c>
      <c r="AB84" s="12" cm="1">
        <f t="array" ref="AB84">VLOOKUP(Table3[[#This Row],[Name]],+Table1[[Name]:[END]],AB$1,FALSE)</f>
        <v>0</v>
      </c>
      <c r="AC84" s="12" t="str" cm="1">
        <f t="array" ref="AC84">VLOOKUP(Table3[[#This Row],[Name]],+Table1[[Name]:[END]],AC$1,FALSE)</f>
        <v>1/2</v>
      </c>
      <c r="AD84" s="12" cm="1">
        <f t="array" ref="AD84">VLOOKUP(Table3[[#This Row],[Name]],+Table1[[Name]:[END]],AD$1,FALSE)</f>
        <v>2</v>
      </c>
      <c r="AE84" s="12" cm="1">
        <f t="array" ref="AE84">VLOOKUP(Table3[[#This Row],[Name]],+Table1[[Name]:[END]],AE$1,FALSE)</f>
        <v>1</v>
      </c>
      <c r="AF84" s="12" t="str" cm="1">
        <f t="array" ref="AF84">VLOOKUP(Table3[[#This Row],[Name]],+Table1[[Name]:[END]],AF$1,FALSE)</f>
        <v>1/2</v>
      </c>
      <c r="AG84" s="12" t="str" cm="1">
        <f t="array" ref="AG84">VLOOKUP(Table3[[#This Row],[Name]],+Table1[[Name]:[END]],AG$1,FALSE)</f>
        <v>1/2</v>
      </c>
      <c r="AH84" s="12" cm="1">
        <f t="array" ref="AH84">VLOOKUP(Table3[[#This Row],[Name]],+Table1[[Name]:[END]],AH$1,FALSE)</f>
        <v>1</v>
      </c>
      <c r="AI84" s="12" cm="1">
        <f t="array" ref="AI84">VLOOKUP(Table3[[#This Row],[Name]],+Table1[[Name]:[END]],AI$1,FALSE)</f>
        <v>0</v>
      </c>
      <c r="AJ84" s="12" t="str" cm="1">
        <f t="array" ref="AJ84">VLOOKUP(Table3[[#This Row],[Name]],+Table1[[Name]:[END]],AJ$1,FALSE)</f>
        <v>1/2</v>
      </c>
      <c r="AK84" s="12" t="str" cm="1">
        <f t="array" ref="AK84">VLOOKUP(Table3[[#This Row],[Name]],+Table1[[Name]:[END]],AK$1,FALSE)</f>
        <v>1/4</v>
      </c>
      <c r="AL84" s="12" cm="1">
        <f t="array" ref="AL84">VLOOKUP(Table3[[#This Row],[Name]],+Table1[[Name]:[END]],AL$1,FALSE)</f>
        <v>2</v>
      </c>
      <c r="AM84" s="12" cm="1">
        <f t="array" ref="AM84">VLOOKUP(Table3[[#This Row],[Name]],+Table1[[Name]:[END]],AM$1,FALSE)</f>
        <v>1</v>
      </c>
      <c r="AN84" s="12" cm="1">
        <f t="array" ref="AN84">VLOOKUP(Table3[[#This Row],[Name]],+Table1[[Name]:[END]],AN$1,FALSE)</f>
        <v>1</v>
      </c>
      <c r="AO84" s="12" t="str" cm="1">
        <f t="array" ref="AO84">VLOOKUP(Table3[[#This Row],[Name]],+Table1[[Name]:[END]],AO$1,FALSE)</f>
        <v>1/2</v>
      </c>
      <c r="AP84" s="12" t="str" cm="1">
        <f t="array" ref="AP84">VLOOKUP(Table3[[#This Row],[Name]],+Table1[[Name]:[END]],AP$1,FALSE)</f>
        <v>1-3</v>
      </c>
      <c r="AQ84" s="12" t="str" cm="1">
        <f t="array" ref="AQ84">VLOOKUP(Table3[[#This Row],[Name]],+Table1[[Name]:[END]],AQ$1,FALSE)</f>
        <v>4-6</v>
      </c>
      <c r="AR84" s="12" t="str" cm="1">
        <f t="array" ref="AR84">VLOOKUP(Table3[[#This Row],[Name]],+Table1[[Name]:[END]],AR$1,FALSE)</f>
        <v/>
      </c>
      <c r="AS84" s="12" t="str" cm="1">
        <f t="array" ref="AS84">IF(VLOOKUP(Table3[[#This Row],[Name]],+Table1[[Name]:[END]],AS$1,FALSE)=0,"",VLOOKUP(Table3[[#This Row],[Name]],+Table1[[Name]:[END]],AS$1,FALSE))</f>
        <v/>
      </c>
      <c r="AT84" s="12" t="str" cm="1">
        <f t="array" ref="AT84">VLOOKUP(Table3[[#This Row],[Name]],+Table1[[Name]:[END]],AT$1,FALSE)</f>
        <v>#208</v>
      </c>
      <c r="AU84" s="12" cm="1">
        <f t="array" ref="AU84">VLOOKUP(Table3[[#This Row],[Name]],+Table1[[Name]:[END]],AU$1,FALSE)</f>
        <v>208</v>
      </c>
      <c r="AV84" s="12" t="str" cm="1">
        <f t="array" ref="AV84">VLOOKUP(Table3[[#This Row],[Name]],+Table1[[Name]:[END]],AV$1,FALSE)</f>
        <v>Acier Sol</v>
      </c>
      <c r="AW84" s="12" cm="1">
        <f t="array" ref="AW84">VLOOKUP(Table3[[#This Row],[Name]],+Table1[[Name]:[END]],AW$1,FALSE)</f>
        <v>1</v>
      </c>
    </row>
    <row r="85" spans="1:49" x14ac:dyDescent="0.2">
      <c r="A85" s="20" t="s">
        <v>1196</v>
      </c>
      <c r="B85" s="12" t="str" cm="1">
        <f t="array" ref="B85">VLOOKUP(Table3[[#This Row],[Name]],+Table1[[Name]:[END]],B$1,FALSE)</f>
        <v>Insecte</v>
      </c>
      <c r="C85" s="12" t="str" cm="1">
        <f t="array" ref="C85">VLOOKUP(Table3[[#This Row],[Name]],+Table1[[Name]:[END]],C$1,FALSE)</f>
        <v>Plante</v>
      </c>
      <c r="D85" s="12" cm="1">
        <f t="array" ref="D85">VLOOKUP(Table3[[#This Row],[Name]],+Table1[[Name]:[END]],D$1,FALSE)</f>
        <v>30</v>
      </c>
      <c r="E85" s="12" cm="1">
        <f t="array" ref="E85">VLOOKUP(Table3[[#This Row],[Name]],+Table1[[Name]:[END]],E$1,FALSE)</f>
        <v>7</v>
      </c>
      <c r="F85" s="12" cm="1">
        <f t="array" ref="F85">VLOOKUP(Table3[[#This Row],[Name]],+Table1[[Name]:[END]],F$1,FALSE)</f>
        <v>9</v>
      </c>
      <c r="G85" s="12" cm="1">
        <f t="array" ref="G85">VLOOKUP(Table3[[#This Row],[Name]],+Table1[[Name]:[END]],G$1,FALSE)</f>
        <v>8</v>
      </c>
      <c r="H85" s="12" cm="1">
        <f t="array" ref="H85">VLOOKUP(Table3[[#This Row],[Name]],+Table1[[Name]:[END]],H$1,FALSE)</f>
        <v>6</v>
      </c>
      <c r="I85" s="12" cm="1">
        <f t="array" ref="I85">VLOOKUP(Table3[[#This Row],[Name]],+Table1[[Name]:[END]],I$1,FALSE)</f>
        <v>8</v>
      </c>
      <c r="J85" s="12" cm="1">
        <f t="array" ref="J85">VLOOKUP(Table3[[#This Row],[Name]],+Table1[[Name]:[END]],J$1,FALSE)</f>
        <v>1</v>
      </c>
      <c r="K85" s="12" t="str" cm="1">
        <f t="array" ref="K85">VLOOKUP(Table3[[#This Row],[Name]],+Table1[[Name]:[END]],K$1,FALSE)</f>
        <v>Poison-Croix</v>
      </c>
      <c r="L85" s="12" t="str" cm="1">
        <f t="array" ref="L85">VLOOKUP(Table3[[#This Row],[Name]],+Table1[[Name]:[END]],L$1,FALSE)</f>
        <v>Poison</v>
      </c>
      <c r="M85" s="12" t="str" cm="1">
        <f t="array" ref="M85">VLOOKUP(Table3[[#This Row],[Name]],+Table1[[Name]:[END]],M$1,FALSE)</f>
        <v>Physique</v>
      </c>
      <c r="N85" s="12" cm="1">
        <f t="array" ref="N85">VLOOKUP(Table3[[#This Row],[Name]],+Table1[[Name]:[END]],N$1,FALSE)</f>
        <v>7</v>
      </c>
      <c r="O85" s="12" cm="1">
        <f t="array" ref="O85">VLOOKUP(Table3[[#This Row],[Name]],+Table1[[Name]:[END]],O$1,FALSE)</f>
        <v>6</v>
      </c>
      <c r="P85" s="12" t="str" cm="1">
        <f t="array" ref="P85">VLOOKUP(Table3[[#This Row],[Name]],+Table1[[Name]:[END]],P$1,FALSE)</f>
        <v>Fait un coup critique qui multiplie les degats par 2 avec une Precision de 1. Empoisonne avec une precision de 1 lui faisant perdre 6 PV chaque tour.</v>
      </c>
      <c r="Q85" s="12" t="str" cm="1">
        <f t="array" ref="Q85">VLOOKUP(Table3[[#This Row],[Name]],+Table1[[Name]:[END]],Q$1,FALSE)</f>
        <v>Para-Spore</v>
      </c>
      <c r="R85" s="12" t="str" cm="1">
        <f t="array" ref="R85">VLOOKUP(Table3[[#This Row],[Name]],+Table1[[Name]:[END]],R$1,FALSE)</f>
        <v>Plante</v>
      </c>
      <c r="S85" s="12" t="str" cm="1">
        <f t="array" ref="S85">VLOOKUP(Table3[[#This Row],[Name]],+Table1[[Name]:[END]],S$1,FALSE)</f>
        <v>Statut</v>
      </c>
      <c r="T85" s="12" cm="1">
        <f t="array" ref="T85">VLOOKUP(Table3[[#This Row],[Name]],+Table1[[Name]:[END]],T$1,FALSE)</f>
        <v>0</v>
      </c>
      <c r="U85" s="12" cm="1">
        <f t="array" ref="U85">VLOOKUP(Table3[[#This Row],[Name]],+Table1[[Name]:[END]],U$1,FALSE)</f>
        <v>3</v>
      </c>
      <c r="V85" s="12" t="str" cm="1">
        <f t="array" ref="V85">VLOOKUP(Table3[[#This Row],[Name]],+Table1[[Name]:[END]],V$1,FALSE)</f>
        <v>Le lanceur répand sur l'ennemi une poudre qui le paralyse. La paralysie empeche d'attaquer avec une Precision de 2</v>
      </c>
      <c r="W85" s="12" t="str" cm="1">
        <f t="array" ref="W85">VLOOKUP(Table3[[#This Row],[Name]],+Table1[[Name]:[END]],W$1,FALSE)</f>
        <v>Parasect-RFVF.png</v>
      </c>
      <c r="X85" s="12" cm="1">
        <f t="array" ref="X85">VLOOKUP(Table3[[#This Row],[Name]],+Table1[[Name]:[END]],X$1,FALSE)</f>
        <v>1</v>
      </c>
      <c r="Y85" s="12" t="str" cm="1">
        <f t="array" ref="Y85">VLOOKUP(Table3[[#This Row],[Name]],+Table1[[Name]:[END]],Y$1,FALSE)</f>
        <v>1/2</v>
      </c>
      <c r="Z85" s="12" cm="1">
        <f t="array" ref="Z85">VLOOKUP(Table3[[#This Row],[Name]],+Table1[[Name]:[END]],Z$1,FALSE)</f>
        <v>1</v>
      </c>
      <c r="AA85" s="12" t="str" cm="1">
        <f t="array" ref="AA85">VLOOKUP(Table3[[#This Row],[Name]],+Table1[[Name]:[END]],AA$1,FALSE)</f>
        <v>1/2</v>
      </c>
      <c r="AB85" s="12" t="str" cm="1">
        <f t="array" ref="AB85">VLOOKUP(Table3[[#This Row],[Name]],+Table1[[Name]:[END]],AB$1,FALSE)</f>
        <v>1/2</v>
      </c>
      <c r="AC85" s="12" cm="1">
        <f t="array" ref="AC85">VLOOKUP(Table3[[#This Row],[Name]],+Table1[[Name]:[END]],AC$1,FALSE)</f>
        <v>1</v>
      </c>
      <c r="AD85" s="12" cm="1">
        <f t="array" ref="AD85">VLOOKUP(Table3[[#This Row],[Name]],+Table1[[Name]:[END]],AD$1,FALSE)</f>
        <v>4</v>
      </c>
      <c r="AE85" s="12" cm="1">
        <f t="array" ref="AE85">VLOOKUP(Table3[[#This Row],[Name]],+Table1[[Name]:[END]],AE$1,FALSE)</f>
        <v>2</v>
      </c>
      <c r="AF85" s="12" cm="1">
        <f t="array" ref="AF85">VLOOKUP(Table3[[#This Row],[Name]],+Table1[[Name]:[END]],AF$1,FALSE)</f>
        <v>2</v>
      </c>
      <c r="AG85" s="12" cm="1">
        <f t="array" ref="AG85">VLOOKUP(Table3[[#This Row],[Name]],+Table1[[Name]:[END]],AG$1,FALSE)</f>
        <v>1</v>
      </c>
      <c r="AH85" s="12" t="str" cm="1">
        <f t="array" ref="AH85">VLOOKUP(Table3[[#This Row],[Name]],+Table1[[Name]:[END]],AH$1,FALSE)</f>
        <v>1/4</v>
      </c>
      <c r="AI85" s="12" cm="1">
        <f t="array" ref="AI85">VLOOKUP(Table3[[#This Row],[Name]],+Table1[[Name]:[END]],AI$1,FALSE)</f>
        <v>2</v>
      </c>
      <c r="AJ85" s="12" cm="1">
        <f t="array" ref="AJ85">VLOOKUP(Table3[[#This Row],[Name]],+Table1[[Name]:[END]],AJ$1,FALSE)</f>
        <v>1</v>
      </c>
      <c r="AK85" s="12" cm="1">
        <f t="array" ref="AK85">VLOOKUP(Table3[[#This Row],[Name]],+Table1[[Name]:[END]],AK$1,FALSE)</f>
        <v>2</v>
      </c>
      <c r="AL85" s="12" t="str" cm="1">
        <f t="array" ref="AL85">VLOOKUP(Table3[[#This Row],[Name]],+Table1[[Name]:[END]],AL$1,FALSE)</f>
        <v>1/4</v>
      </c>
      <c r="AM85" s="12" cm="1">
        <f t="array" ref="AM85">VLOOKUP(Table3[[#This Row],[Name]],+Table1[[Name]:[END]],AM$1,FALSE)</f>
        <v>1</v>
      </c>
      <c r="AN85" s="12" cm="1">
        <f t="array" ref="AN85">VLOOKUP(Table3[[#This Row],[Name]],+Table1[[Name]:[END]],AN$1,FALSE)</f>
        <v>1</v>
      </c>
      <c r="AO85" s="12" cm="1">
        <f t="array" ref="AO85">VLOOKUP(Table3[[#This Row],[Name]],+Table1[[Name]:[END]],AO$1,FALSE)</f>
        <v>4</v>
      </c>
      <c r="AP85" s="12" t="str" cm="1">
        <f t="array" ref="AP85">VLOOKUP(Table3[[#This Row],[Name]],+Table1[[Name]:[END]],AP$1,FALSE)</f>
        <v>1-3</v>
      </c>
      <c r="AQ85" s="12" t="str" cm="1">
        <f t="array" ref="AQ85">VLOOKUP(Table3[[#This Row],[Name]],+Table1[[Name]:[END]],AQ$1,FALSE)</f>
        <v>4-6</v>
      </c>
      <c r="AR85" s="12" t="str" cm="1">
        <f t="array" ref="AR85">VLOOKUP(Table3[[#This Row],[Name]],+Table1[[Name]:[END]],AR$1,FALSE)</f>
        <v/>
      </c>
      <c r="AS85" s="12" t="str" cm="1">
        <f t="array" ref="AS85">IF(VLOOKUP(Table3[[#This Row],[Name]],+Table1[[Name]:[END]],AS$1,FALSE)=0,"",VLOOKUP(Table3[[#This Row],[Name]],+Table1[[Name]:[END]],AS$1,FALSE))</f>
        <v/>
      </c>
      <c r="AT85" s="12" t="str" cm="1">
        <f t="array" ref="AT85">VLOOKUP(Table3[[#This Row],[Name]],+Table1[[Name]:[END]],AT$1,FALSE)</f>
        <v>#047</v>
      </c>
      <c r="AU85" s="12" cm="1">
        <f t="array" ref="AU85">VLOOKUP(Table3[[#This Row],[Name]],+Table1[[Name]:[END]],AU$1,FALSE)</f>
        <v>47</v>
      </c>
      <c r="AV85" s="12" t="str" cm="1">
        <f t="array" ref="AV85">VLOOKUP(Table3[[#This Row],[Name]],+Table1[[Name]:[END]],AV$1,FALSE)</f>
        <v>Insecte Plante</v>
      </c>
      <c r="AW85" s="12" cm="1">
        <f t="array" ref="AW85">VLOOKUP(Table3[[#This Row],[Name]],+Table1[[Name]:[END]],AW$1,FALSE)</f>
        <v>1</v>
      </c>
    </row>
    <row r="86" spans="1:49" x14ac:dyDescent="0.2">
      <c r="A86" s="20" t="s">
        <v>360</v>
      </c>
      <c r="B86" s="12" t="str" cm="1">
        <f t="array" ref="B86">VLOOKUP(Table3[[#This Row],[Name]],+Table1[[Name]:[END]],B$1,FALSE)</f>
        <v>Feu</v>
      </c>
      <c r="C86" s="12" t="str" cm="1">
        <f t="array" ref="C86">VLOOKUP(Table3[[#This Row],[Name]],+Table1[[Name]:[END]],C$1,FALSE)</f>
        <v>Feu</v>
      </c>
      <c r="D86" s="12" cm="1">
        <f t="array" ref="D86">VLOOKUP(Table3[[#This Row],[Name]],+Table1[[Name]:[END]],D$1,FALSE)</f>
        <v>32</v>
      </c>
      <c r="E86" s="12" cm="1">
        <f t="array" ref="E86">VLOOKUP(Table3[[#This Row],[Name]],+Table1[[Name]:[END]],E$1,FALSE)</f>
        <v>26</v>
      </c>
      <c r="F86" s="12" cm="1">
        <f t="array" ref="F86">VLOOKUP(Table3[[#This Row],[Name]],+Table1[[Name]:[END]],F$1,FALSE)</f>
        <v>10</v>
      </c>
      <c r="G86" s="12" cm="1">
        <f t="array" ref="G86">VLOOKUP(Table3[[#This Row],[Name]],+Table1[[Name]:[END]],G$1,FALSE)</f>
        <v>7</v>
      </c>
      <c r="H86" s="12" cm="1">
        <f t="array" ref="H86">VLOOKUP(Table3[[#This Row],[Name]],+Table1[[Name]:[END]],H$1,FALSE)</f>
        <v>8</v>
      </c>
      <c r="I86" s="12" cm="1">
        <f t="array" ref="I86">VLOOKUP(Table3[[#This Row],[Name]],+Table1[[Name]:[END]],I$1,FALSE)</f>
        <v>8</v>
      </c>
      <c r="J86" s="12" cm="1">
        <f t="array" ref="J86">VLOOKUP(Table3[[#This Row],[Name]],+Table1[[Name]:[END]],J$1,FALSE)</f>
        <v>1</v>
      </c>
      <c r="K86" s="12" t="str" cm="1">
        <f t="array" ref="K86">VLOOKUP(Table3[[#This Row],[Name]],+Table1[[Name]:[END]],K$1,FALSE)</f>
        <v>Coupe Psycho</v>
      </c>
      <c r="L86" s="12" t="str" cm="1">
        <f t="array" ref="L86">VLOOKUP(Table3[[#This Row],[Name]],+Table1[[Name]:[END]],L$1,FALSE)</f>
        <v>Psy</v>
      </c>
      <c r="M86" s="12" t="str" cm="1">
        <f t="array" ref="M86">VLOOKUP(Table3[[#This Row],[Name]],+Table1[[Name]:[END]],M$1,FALSE)</f>
        <v>Physique</v>
      </c>
      <c r="N86" s="12" cm="1">
        <f t="array" ref="N86">VLOOKUP(Table3[[#This Row],[Name]],+Table1[[Name]:[END]],N$1,FALSE)</f>
        <v>7</v>
      </c>
      <c r="O86" s="12" cm="1">
        <f t="array" ref="O86">VLOOKUP(Table3[[#This Row],[Name]],+Table1[[Name]:[END]],O$1,FALSE)</f>
        <v>6</v>
      </c>
      <c r="P86" s="12" t="str" cm="1">
        <f t="array" ref="P86">VLOOKUP(Table3[[#This Row],[Name]],+Table1[[Name]:[END]],P$1,FALSE)</f>
        <v>Coupe Psycho inflige des dommages et fait un coup critique qui multiplie les degats par 2 avec une Precision de 2.</v>
      </c>
      <c r="Q86" s="12" t="str" cm="1">
        <f t="array" ref="Q86">VLOOKUP(Table3[[#This Row],[Name]],+Table1[[Name]:[END]],Q$1,FALSE)</f>
        <v>Megacorne</v>
      </c>
      <c r="R86" s="12" t="str" cm="1">
        <f t="array" ref="R86">VLOOKUP(Table3[[#This Row],[Name]],+Table1[[Name]:[END]],R$1,FALSE)</f>
        <v>Insecte</v>
      </c>
      <c r="S86" s="12" t="str" cm="1">
        <f t="array" ref="S86">VLOOKUP(Table3[[#This Row],[Name]],+Table1[[Name]:[END]],S$1,FALSE)</f>
        <v>Physique</v>
      </c>
      <c r="T86" s="12" cm="1">
        <f t="array" ref="T86">VLOOKUP(Table3[[#This Row],[Name]],+Table1[[Name]:[END]],T$1,FALSE)</f>
        <v>12</v>
      </c>
      <c r="U86" s="12" cm="1">
        <f t="array" ref="U86">VLOOKUP(Table3[[#This Row],[Name]],+Table1[[Name]:[END]],U$1,FALSE)</f>
        <v>4</v>
      </c>
      <c r="V86" s="12" t="str" cm="1">
        <f t="array" ref="V86">VLOOKUP(Table3[[#This Row],[Name]],+Table1[[Name]:[END]],V$1,FALSE)</f>
        <v>Le lanceur utilise ses gigantesques cornes pour charger l'ennemi.</v>
      </c>
      <c r="W86" s="12" t="str" cm="1">
        <f t="array" ref="W86">VLOOKUP(Table3[[#This Row],[Name]],+Table1[[Name]:[END]],W$1,FALSE)</f>
        <v>Galopa-RFVF.png</v>
      </c>
      <c r="X86" s="12" t="str" cm="1">
        <f t="array" ref="X86">VLOOKUP(Table3[[#This Row],[Name]],+Table1[[Name]:[END]],X$1,FALSE)</f>
        <v>1/2</v>
      </c>
      <c r="Y86" s="12" cm="1">
        <f t="array" ref="Y86">VLOOKUP(Table3[[#This Row],[Name]],+Table1[[Name]:[END]],Y$1,FALSE)</f>
        <v>1</v>
      </c>
      <c r="Z86" s="12" cm="1">
        <f t="array" ref="Z86">VLOOKUP(Table3[[#This Row],[Name]],+Table1[[Name]:[END]],Z$1,FALSE)</f>
        <v>1</v>
      </c>
      <c r="AA86" s="12" cm="1">
        <f t="array" ref="AA86">VLOOKUP(Table3[[#This Row],[Name]],+Table1[[Name]:[END]],AA$1,FALSE)</f>
        <v>2</v>
      </c>
      <c r="AB86" s="12" cm="1">
        <f t="array" ref="AB86">VLOOKUP(Table3[[#This Row],[Name]],+Table1[[Name]:[END]],AB$1,FALSE)</f>
        <v>1</v>
      </c>
      <c r="AC86" s="12" t="str" cm="1">
        <f t="array" ref="AC86">VLOOKUP(Table3[[#This Row],[Name]],+Table1[[Name]:[END]],AC$1,FALSE)</f>
        <v>1/2</v>
      </c>
      <c r="AD86" s="12" t="str" cm="1">
        <f t="array" ref="AD86">VLOOKUP(Table3[[#This Row],[Name]],+Table1[[Name]:[END]],AD$1,FALSE)</f>
        <v>1/2</v>
      </c>
      <c r="AE86" s="12" t="str" cm="1">
        <f t="array" ref="AE86">VLOOKUP(Table3[[#This Row],[Name]],+Table1[[Name]:[END]],AE$1,FALSE)</f>
        <v>1/2</v>
      </c>
      <c r="AF86" s="12" t="str" cm="1">
        <f t="array" ref="AF86">VLOOKUP(Table3[[#This Row],[Name]],+Table1[[Name]:[END]],AF$1,FALSE)</f>
        <v>1/2</v>
      </c>
      <c r="AG86" s="12" cm="1">
        <f t="array" ref="AG86">VLOOKUP(Table3[[#This Row],[Name]],+Table1[[Name]:[END]],AG$1,FALSE)</f>
        <v>1</v>
      </c>
      <c r="AH86" s="12" t="str" cm="1">
        <f t="array" ref="AH86">VLOOKUP(Table3[[#This Row],[Name]],+Table1[[Name]:[END]],AH$1,FALSE)</f>
        <v>1/2</v>
      </c>
      <c r="AI86" s="12" cm="1">
        <f t="array" ref="AI86">VLOOKUP(Table3[[#This Row],[Name]],+Table1[[Name]:[END]],AI$1,FALSE)</f>
        <v>1</v>
      </c>
      <c r="AJ86" s="12" cm="1">
        <f t="array" ref="AJ86">VLOOKUP(Table3[[#This Row],[Name]],+Table1[[Name]:[END]],AJ$1,FALSE)</f>
        <v>1</v>
      </c>
      <c r="AK86" s="12" cm="1">
        <f t="array" ref="AK86">VLOOKUP(Table3[[#This Row],[Name]],+Table1[[Name]:[END]],AK$1,FALSE)</f>
        <v>2</v>
      </c>
      <c r="AL86" s="12" cm="1">
        <f t="array" ref="AL86">VLOOKUP(Table3[[#This Row],[Name]],+Table1[[Name]:[END]],AL$1,FALSE)</f>
        <v>2</v>
      </c>
      <c r="AM86" s="12" cm="1">
        <f t="array" ref="AM86">VLOOKUP(Table3[[#This Row],[Name]],+Table1[[Name]:[END]],AM$1,FALSE)</f>
        <v>1</v>
      </c>
      <c r="AN86" s="12" cm="1">
        <f t="array" ref="AN86">VLOOKUP(Table3[[#This Row],[Name]],+Table1[[Name]:[END]],AN$1,FALSE)</f>
        <v>1</v>
      </c>
      <c r="AO86" s="12" cm="1">
        <f t="array" ref="AO86">VLOOKUP(Table3[[#This Row],[Name]],+Table1[[Name]:[END]],AO$1,FALSE)</f>
        <v>1</v>
      </c>
      <c r="AP86" s="12" t="str" cm="1">
        <f t="array" ref="AP86">VLOOKUP(Table3[[#This Row],[Name]],+Table1[[Name]:[END]],AP$1,FALSE)</f>
        <v>1-3</v>
      </c>
      <c r="AQ86" s="12" t="str" cm="1">
        <f t="array" ref="AQ86">VLOOKUP(Table3[[#This Row],[Name]],+Table1[[Name]:[END]],AQ$1,FALSE)</f>
        <v>4-6</v>
      </c>
      <c r="AR86" s="12" t="str" cm="1">
        <f t="array" ref="AR86">VLOOKUP(Table3[[#This Row],[Name]],+Table1[[Name]:[END]],AR$1,FALSE)</f>
        <v/>
      </c>
      <c r="AS86" s="12" t="str" cm="1">
        <f t="array" ref="AS86">IF(VLOOKUP(Table3[[#This Row],[Name]],+Table1[[Name]:[END]],AS$1,FALSE)=0,"",VLOOKUP(Table3[[#This Row],[Name]],+Table1[[Name]:[END]],AS$1,FALSE))</f>
        <v/>
      </c>
      <c r="AT86" s="12" t="str" cm="1">
        <f t="array" ref="AT86">VLOOKUP(Table3[[#This Row],[Name]],+Table1[[Name]:[END]],AT$1,FALSE)</f>
        <v>#078</v>
      </c>
      <c r="AU86" s="12" cm="1">
        <f t="array" ref="AU86">VLOOKUP(Table3[[#This Row],[Name]],+Table1[[Name]:[END]],AU$1,FALSE)</f>
        <v>78</v>
      </c>
      <c r="AV86" s="12" t="str" cm="1">
        <f t="array" ref="AV86">VLOOKUP(Table3[[#This Row],[Name]],+Table1[[Name]:[END]],AV$1,FALSE)</f>
        <v>Feu Feu</v>
      </c>
      <c r="AW86" s="12" cm="1">
        <f t="array" ref="AW86">VLOOKUP(Table3[[#This Row],[Name]],+Table1[[Name]:[END]],AW$1,FALSE)</f>
        <v>1</v>
      </c>
    </row>
    <row r="87" spans="1:49" x14ac:dyDescent="0.2">
      <c r="A87" s="20" t="s">
        <v>1551</v>
      </c>
      <c r="B87" s="12" t="str" cm="1">
        <f t="array" ref="B87">VLOOKUP(Table3[[#This Row],[Name]],+Table1[[Name]:[END]],B$1,FALSE)</f>
        <v>Fee</v>
      </c>
      <c r="C87" s="12" t="str" cm="1">
        <f t="array" ref="C87">VLOOKUP(Table3[[#This Row],[Name]],+Table1[[Name]:[END]],C$1,FALSE)</f>
        <v>Psy</v>
      </c>
      <c r="D87" s="12" cm="1">
        <f t="array" ref="D87">VLOOKUP(Table3[[#This Row],[Name]],+Table1[[Name]:[END]],D$1,FALSE)</f>
        <v>32</v>
      </c>
      <c r="E87" s="12" cm="1">
        <f t="array" ref="E87">VLOOKUP(Table3[[#This Row],[Name]],+Table1[[Name]:[END]],E$1,FALSE)</f>
        <v>26</v>
      </c>
      <c r="F87" s="12" cm="1">
        <f t="array" ref="F87">VLOOKUP(Table3[[#This Row],[Name]],+Table1[[Name]:[END]],F$1,FALSE)</f>
        <v>10</v>
      </c>
      <c r="G87" s="12" cm="1">
        <f t="array" ref="G87">VLOOKUP(Table3[[#This Row],[Name]],+Table1[[Name]:[END]],G$1,FALSE)</f>
        <v>7</v>
      </c>
      <c r="H87" s="12" cm="1">
        <f t="array" ref="H87">VLOOKUP(Table3[[#This Row],[Name]],+Table1[[Name]:[END]],H$1,FALSE)</f>
        <v>8</v>
      </c>
      <c r="I87" s="12" cm="1">
        <f t="array" ref="I87">VLOOKUP(Table3[[#This Row],[Name]],+Table1[[Name]:[END]],I$1,FALSE)</f>
        <v>8</v>
      </c>
      <c r="J87" s="12" cm="1">
        <f t="array" ref="J87">VLOOKUP(Table3[[#This Row],[Name]],+Table1[[Name]:[END]],J$1,FALSE)</f>
        <v>0</v>
      </c>
      <c r="K87" s="12" t="str" cm="1">
        <f t="array" ref="K87">VLOOKUP(Table3[[#This Row],[Name]],+Table1[[Name]:[END]],K$1,FALSE)</f>
        <v>Furie</v>
      </c>
      <c r="L87" s="12" t="str" cm="1">
        <f t="array" ref="L87">VLOOKUP(Table3[[#This Row],[Name]],+Table1[[Name]:[END]],L$1,FALSE)</f>
        <v>Normal</v>
      </c>
      <c r="M87" s="12" t="str" cm="1">
        <f t="array" ref="M87">VLOOKUP(Table3[[#This Row],[Name]],+Table1[[Name]:[END]],M$1,FALSE)</f>
        <v>Physique</v>
      </c>
      <c r="N87" s="12" cm="1">
        <f t="array" ref="N87">VLOOKUP(Table3[[#This Row],[Name]],+Table1[[Name]:[END]],N$1,FALSE)</f>
        <v>2</v>
      </c>
      <c r="O87" s="12" cm="1">
        <f t="array" ref="O87">VLOOKUP(Table3[[#This Row],[Name]],+Table1[[Name]:[END]],O$1,FALSE)</f>
        <v>4</v>
      </c>
      <c r="P87" s="12" t="str" cm="1">
        <f t="array" ref="P87">VLOOKUP(Table3[[#This Row],[Name]],+Table1[[Name]:[END]],P$1,FALSE)</f>
        <v>Frappe l'ennemi avec un bec ou une corne qui touche 2 fois. 3 attaques supplementaires se font avec une Precision de 3.</v>
      </c>
      <c r="Q87" s="12" t="str" cm="1">
        <f t="array" ref="Q87">VLOOKUP(Table3[[#This Row],[Name]],+Table1[[Name]:[END]],Q$1,FALSE)</f>
        <v>Direct Toxik</v>
      </c>
      <c r="R87" s="12" t="str" cm="1">
        <f t="array" ref="R87">VLOOKUP(Table3[[#This Row],[Name]],+Table1[[Name]:[END]],R$1,FALSE)</f>
        <v>Poison</v>
      </c>
      <c r="S87" s="12" t="str" cm="1">
        <f t="array" ref="S87">VLOOKUP(Table3[[#This Row],[Name]],+Table1[[Name]:[END]],S$1,FALSE)</f>
        <v>Physique</v>
      </c>
      <c r="T87" s="12" cm="1">
        <f t="array" ref="T87">VLOOKUP(Table3[[#This Row],[Name]],+Table1[[Name]:[END]],T$1,FALSE)</f>
        <v>8</v>
      </c>
      <c r="U87" s="12" cm="1">
        <f t="array" ref="U87">VLOOKUP(Table3[[#This Row],[Name]],+Table1[[Name]:[END]],U$1,FALSE)</f>
        <v>6</v>
      </c>
      <c r="V87" s="12" t="str" cm="1">
        <f t="array" ref="V87">VLOOKUP(Table3[[#This Row],[Name]],+Table1[[Name]:[END]],V$1,FALSE)</f>
        <v>Direct Toxik inflige des dégâts et empoisonne avec une precision de 2 lui faisant perdre 6 PV chaque tour.</v>
      </c>
      <c r="W87" s="12" t="str" cm="1">
        <f t="array" ref="W87">VLOOKUP(Table3[[#This Row],[Name]],+Table1[[Name]:[END]],W$1,FALSE)</f>
        <v>Galopa_de_Galar-EB.png</v>
      </c>
      <c r="X87" s="12" cm="1">
        <f t="array" ref="X87">VLOOKUP(Table3[[#This Row],[Name]],+Table1[[Name]:[END]],X$1,FALSE)</f>
        <v>2</v>
      </c>
      <c r="Y87" s="12" t="str" cm="1">
        <f t="array" ref="Y87">VLOOKUP(Table3[[#This Row],[Name]],+Table1[[Name]:[END]],Y$1,FALSE)</f>
        <v>1/4</v>
      </c>
      <c r="Z87" s="12" cm="1">
        <f t="array" ref="Z87">VLOOKUP(Table3[[#This Row],[Name]],+Table1[[Name]:[END]],Z$1,FALSE)</f>
        <v>0</v>
      </c>
      <c r="AA87" s="12" cm="1">
        <f t="array" ref="AA87">VLOOKUP(Table3[[#This Row],[Name]],+Table1[[Name]:[END]],AA$1,FALSE)</f>
        <v>1</v>
      </c>
      <c r="AB87" s="12" cm="1">
        <f t="array" ref="AB87">VLOOKUP(Table3[[#This Row],[Name]],+Table1[[Name]:[END]],AB$1,FALSE)</f>
        <v>1</v>
      </c>
      <c r="AC87" s="12" cm="1">
        <f t="array" ref="AC87">VLOOKUP(Table3[[#This Row],[Name]],+Table1[[Name]:[END]],AC$1,FALSE)</f>
        <v>1</v>
      </c>
      <c r="AD87" s="12" cm="1">
        <f t="array" ref="AD87">VLOOKUP(Table3[[#This Row],[Name]],+Table1[[Name]:[END]],AD$1,FALSE)</f>
        <v>1</v>
      </c>
      <c r="AE87" s="12" cm="1">
        <f t="array" ref="AE87">VLOOKUP(Table3[[#This Row],[Name]],+Table1[[Name]:[END]],AE$1,FALSE)</f>
        <v>1</v>
      </c>
      <c r="AF87" s="12" cm="1">
        <f t="array" ref="AF87">VLOOKUP(Table3[[#This Row],[Name]],+Table1[[Name]:[END]],AF$1,FALSE)</f>
        <v>1</v>
      </c>
      <c r="AG87" s="12" cm="1">
        <f t="array" ref="AG87">VLOOKUP(Table3[[#This Row],[Name]],+Table1[[Name]:[END]],AG$1,FALSE)</f>
        <v>1</v>
      </c>
      <c r="AH87" s="12" cm="1">
        <f t="array" ref="AH87">VLOOKUP(Table3[[#This Row],[Name]],+Table1[[Name]:[END]],AH$1,FALSE)</f>
        <v>1</v>
      </c>
      <c r="AI87" s="12" cm="1">
        <f t="array" ref="AI87">VLOOKUP(Table3[[#This Row],[Name]],+Table1[[Name]:[END]],AI$1,FALSE)</f>
        <v>2</v>
      </c>
      <c r="AJ87" s="12" t="str" cm="1">
        <f t="array" ref="AJ87">VLOOKUP(Table3[[#This Row],[Name]],+Table1[[Name]:[END]],AJ$1,FALSE)</f>
        <v>1/2</v>
      </c>
      <c r="AK87" s="12" cm="1">
        <f t="array" ref="AK87">VLOOKUP(Table3[[#This Row],[Name]],+Table1[[Name]:[END]],AK$1,FALSE)</f>
        <v>1</v>
      </c>
      <c r="AL87" s="12" cm="1">
        <f t="array" ref="AL87">VLOOKUP(Table3[[#This Row],[Name]],+Table1[[Name]:[END]],AL$1,FALSE)</f>
        <v>1</v>
      </c>
      <c r="AM87" s="12" cm="1">
        <f t="array" ref="AM87">VLOOKUP(Table3[[#This Row],[Name]],+Table1[[Name]:[END]],AM$1,FALSE)</f>
        <v>2</v>
      </c>
      <c r="AN87" s="12" cm="1">
        <f t="array" ref="AN87">VLOOKUP(Table3[[#This Row],[Name]],+Table1[[Name]:[END]],AN$1,FALSE)</f>
        <v>1</v>
      </c>
      <c r="AO87" s="12" cm="1">
        <f t="array" ref="AO87">VLOOKUP(Table3[[#This Row],[Name]],+Table1[[Name]:[END]],AO$1,FALSE)</f>
        <v>1</v>
      </c>
      <c r="AP87" s="12" t="str" cm="1">
        <f t="array" ref="AP87">VLOOKUP(Table3[[#This Row],[Name]],+Table1[[Name]:[END]],AP$1,FALSE)</f>
        <v>1-3</v>
      </c>
      <c r="AQ87" s="12" t="str" cm="1">
        <f t="array" ref="AQ87">VLOOKUP(Table3[[#This Row],[Name]],+Table1[[Name]:[END]],AQ$1,FALSE)</f>
        <v>4-6</v>
      </c>
      <c r="AR87" s="12" t="str" cm="1">
        <f t="array" ref="AR87">VLOOKUP(Table3[[#This Row],[Name]],+Table1[[Name]:[END]],AR$1,FALSE)</f>
        <v/>
      </c>
      <c r="AS87" s="12" t="str" cm="1">
        <f t="array" ref="AS87">IF(VLOOKUP(Table3[[#This Row],[Name]],+Table1[[Name]:[END]],AS$1,FALSE)=0,"",VLOOKUP(Table3[[#This Row],[Name]],+Table1[[Name]:[END]],AS$1,FALSE))</f>
        <v/>
      </c>
      <c r="AT87" s="12" t="str" cm="1">
        <f t="array" ref="AT87">VLOOKUP(Table3[[#This Row],[Name]],+Table1[[Name]:[END]],AT$1,FALSE)</f>
        <v>#078</v>
      </c>
      <c r="AU87" s="12" cm="1">
        <f t="array" ref="AU87">VLOOKUP(Table3[[#This Row],[Name]],+Table1[[Name]:[END]],AU$1,FALSE)</f>
        <v>78</v>
      </c>
      <c r="AV87" s="12" t="str" cm="1">
        <f t="array" ref="AV87">VLOOKUP(Table3[[#This Row],[Name]],+Table1[[Name]:[END]],AV$1,FALSE)</f>
        <v>Fee Psy</v>
      </c>
      <c r="AW87" s="12" cm="1">
        <f t="array" ref="AW87">VLOOKUP(Table3[[#This Row],[Name]],+Table1[[Name]:[END]],AW$1,FALSE)</f>
        <v>1</v>
      </c>
    </row>
    <row r="88" spans="1:49" x14ac:dyDescent="0.2">
      <c r="A88" s="20" t="s">
        <v>80</v>
      </c>
      <c r="B88" s="12" t="str" cm="1">
        <f t="array" ref="B88">VLOOKUP(Table3[[#This Row],[Name]],+Table1[[Name]:[END]],B$1,FALSE)</f>
        <v>Plante</v>
      </c>
      <c r="C88" s="12" t="str" cm="1">
        <f t="array" ref="C88">VLOOKUP(Table3[[#This Row],[Name]],+Table1[[Name]:[END]],C$1,FALSE)</f>
        <v>Plante</v>
      </c>
      <c r="D88" s="12" cm="1">
        <f t="array" ref="D88">VLOOKUP(Table3[[#This Row],[Name]],+Table1[[Name]:[END]],D$1,FALSE)</f>
        <v>37</v>
      </c>
      <c r="E88" s="12" cm="1">
        <f t="array" ref="E88">VLOOKUP(Table3[[#This Row],[Name]],+Table1[[Name]:[END]],E$1,FALSE)</f>
        <v>12</v>
      </c>
      <c r="F88" s="12" cm="1">
        <f t="array" ref="F88">VLOOKUP(Table3[[#This Row],[Name]],+Table1[[Name]:[END]],F$1,FALSE)</f>
        <v>8</v>
      </c>
      <c r="G88" s="12" cm="1">
        <f t="array" ref="G88">VLOOKUP(Table3[[#This Row],[Name]],+Table1[[Name]:[END]],G$1,FALSE)</f>
        <v>8</v>
      </c>
      <c r="H88" s="12" cm="1">
        <f t="array" ref="H88">VLOOKUP(Table3[[#This Row],[Name]],+Table1[[Name]:[END]],H$1,FALSE)</f>
        <v>9</v>
      </c>
      <c r="I88" s="12" cm="1">
        <f t="array" ref="I88">VLOOKUP(Table3[[#This Row],[Name]],+Table1[[Name]:[END]],I$1,FALSE)</f>
        <v>10</v>
      </c>
      <c r="J88" s="12" cm="1">
        <f t="array" ref="J88">VLOOKUP(Table3[[#This Row],[Name]],+Table1[[Name]:[END]],J$1,FALSE)</f>
        <v>0</v>
      </c>
      <c r="K88" s="12" t="str" cm="1">
        <f t="array" ref="K88">VLOOKUP(Table3[[#This Row],[Name]],+Table1[[Name]:[END]],K$1,FALSE)</f>
        <v>Feuille Magik</v>
      </c>
      <c r="L88" s="12" t="str" cm="1">
        <f t="array" ref="L88">VLOOKUP(Table3[[#This Row],[Name]],+Table1[[Name]:[END]],L$1,FALSE)</f>
        <v>Plante</v>
      </c>
      <c r="M88" s="12" t="str" cm="1">
        <f t="array" ref="M88">VLOOKUP(Table3[[#This Row],[Name]],+Table1[[Name]:[END]],M$1,FALSE)</f>
        <v>Special</v>
      </c>
      <c r="N88" s="12" cm="1">
        <f t="array" ref="N88">VLOOKUP(Table3[[#This Row],[Name]],+Table1[[Name]:[END]],N$1,FALSE)</f>
        <v>6</v>
      </c>
      <c r="O88" s="12" cm="1">
        <f t="array" ref="O88">VLOOKUP(Table3[[#This Row],[Name]],+Table1[[Name]:[END]],O$1,FALSE)</f>
        <v>0</v>
      </c>
      <c r="P88" s="12" t="str" cm="1">
        <f t="array" ref="P88">VLOOKUP(Table3[[#This Row],[Name]],+Table1[[Name]:[END]],P$1,FALSE)</f>
        <v>Inflige des dégâts et n'échoue jamais, sauf face à un adversaire au premier tour de Plongée, Tunnel ou Vol.</v>
      </c>
      <c r="Q88" s="12" t="str" cm="1">
        <f t="array" ref="Q88">VLOOKUP(Table3[[#This Row],[Name]],+Table1[[Name]:[END]],Q$1,FALSE)</f>
        <v>Tempete Verte</v>
      </c>
      <c r="R88" s="12" t="str" cm="1">
        <f t="array" ref="R88">VLOOKUP(Table3[[#This Row],[Name]],+Table1[[Name]:[END]],R$1,FALSE)</f>
        <v>Plante</v>
      </c>
      <c r="S88" s="12" t="str" cm="1">
        <f t="array" ref="S88">VLOOKUP(Table3[[#This Row],[Name]],+Table1[[Name]:[END]],S$1,FALSE)</f>
        <v>Special</v>
      </c>
      <c r="T88" s="12" cm="1">
        <f t="array" ref="T88">VLOOKUP(Table3[[#This Row],[Name]],+Table1[[Name]:[END]],T$1,FALSE)</f>
        <v>13</v>
      </c>
      <c r="U88" s="12" cm="1">
        <f t="array" ref="U88">VLOOKUP(Table3[[#This Row],[Name]],+Table1[[Name]:[END]],U$1,FALSE)</f>
        <v>5</v>
      </c>
      <c r="V88" s="12" t="str" cm="1">
        <f t="array" ref="V88">VLOOKUP(Table3[[#This Row],[Name]],+Table1[[Name]:[END]],V$1,FALSE)</f>
        <v>Tempête Verte inflige des dommages et baisse de 2 niveaux l'Attaque Spéciale de l'utilisateur.</v>
      </c>
      <c r="W88" s="12" t="str" cm="1">
        <f t="array" ref="W88">VLOOKUP(Table3[[#This Row],[Name]],+Table1[[Name]:[END]],W$1,FALSE)</f>
        <v>Joliflor-RFVF.png</v>
      </c>
      <c r="X88" s="12" cm="1">
        <f t="array" ref="X88">VLOOKUP(Table3[[#This Row],[Name]],+Table1[[Name]:[END]],X$1,FALSE)</f>
        <v>1</v>
      </c>
      <c r="Y88" s="12" cm="1">
        <f t="array" ref="Y88">VLOOKUP(Table3[[#This Row],[Name]],+Table1[[Name]:[END]],Y$1,FALSE)</f>
        <v>1</v>
      </c>
      <c r="Z88" s="12" cm="1">
        <f t="array" ref="Z88">VLOOKUP(Table3[[#This Row],[Name]],+Table1[[Name]:[END]],Z$1,FALSE)</f>
        <v>1</v>
      </c>
      <c r="AA88" s="12" t="str" cm="1">
        <f t="array" ref="AA88">VLOOKUP(Table3[[#This Row],[Name]],+Table1[[Name]:[END]],AA$1,FALSE)</f>
        <v>1/2</v>
      </c>
      <c r="AB88" s="12" t="str" cm="1">
        <f t="array" ref="AB88">VLOOKUP(Table3[[#This Row],[Name]],+Table1[[Name]:[END]],AB$1,FALSE)</f>
        <v>1/2</v>
      </c>
      <c r="AC88" s="12" cm="1">
        <f t="array" ref="AC88">VLOOKUP(Table3[[#This Row],[Name]],+Table1[[Name]:[END]],AC$1,FALSE)</f>
        <v>1</v>
      </c>
      <c r="AD88" s="12" cm="1">
        <f t="array" ref="AD88">VLOOKUP(Table3[[#This Row],[Name]],+Table1[[Name]:[END]],AD$1,FALSE)</f>
        <v>2</v>
      </c>
      <c r="AE88" s="12" cm="1">
        <f t="array" ref="AE88">VLOOKUP(Table3[[#This Row],[Name]],+Table1[[Name]:[END]],AE$1,FALSE)</f>
        <v>2</v>
      </c>
      <c r="AF88" s="12" cm="1">
        <f t="array" ref="AF88">VLOOKUP(Table3[[#This Row],[Name]],+Table1[[Name]:[END]],AF$1,FALSE)</f>
        <v>2</v>
      </c>
      <c r="AG88" s="12" cm="1">
        <f t="array" ref="AG88">VLOOKUP(Table3[[#This Row],[Name]],+Table1[[Name]:[END]],AG$1,FALSE)</f>
        <v>1</v>
      </c>
      <c r="AH88" s="12" t="str" cm="1">
        <f t="array" ref="AH88">VLOOKUP(Table3[[#This Row],[Name]],+Table1[[Name]:[END]],AH$1,FALSE)</f>
        <v>1/2</v>
      </c>
      <c r="AI88" s="12" cm="1">
        <f t="array" ref="AI88">VLOOKUP(Table3[[#This Row],[Name]],+Table1[[Name]:[END]],AI$1,FALSE)</f>
        <v>2</v>
      </c>
      <c r="AJ88" s="12" cm="1">
        <f t="array" ref="AJ88">VLOOKUP(Table3[[#This Row],[Name]],+Table1[[Name]:[END]],AJ$1,FALSE)</f>
        <v>1</v>
      </c>
      <c r="AK88" s="12" cm="1">
        <f t="array" ref="AK88">VLOOKUP(Table3[[#This Row],[Name]],+Table1[[Name]:[END]],AK$1,FALSE)</f>
        <v>1</v>
      </c>
      <c r="AL88" s="12" t="str" cm="1">
        <f t="array" ref="AL88">VLOOKUP(Table3[[#This Row],[Name]],+Table1[[Name]:[END]],AL$1,FALSE)</f>
        <v>1/2</v>
      </c>
      <c r="AM88" s="12" cm="1">
        <f t="array" ref="AM88">VLOOKUP(Table3[[#This Row],[Name]],+Table1[[Name]:[END]],AM$1,FALSE)</f>
        <v>1</v>
      </c>
      <c r="AN88" s="12" cm="1">
        <f t="array" ref="AN88">VLOOKUP(Table3[[#This Row],[Name]],+Table1[[Name]:[END]],AN$1,FALSE)</f>
        <v>1</v>
      </c>
      <c r="AO88" s="12" cm="1">
        <f t="array" ref="AO88">VLOOKUP(Table3[[#This Row],[Name]],+Table1[[Name]:[END]],AO$1,FALSE)</f>
        <v>2</v>
      </c>
      <c r="AP88" s="12" t="str" cm="1">
        <f t="array" ref="AP88">VLOOKUP(Table3[[#This Row],[Name]],+Table1[[Name]:[END]],AP$1,FALSE)</f>
        <v>1-3</v>
      </c>
      <c r="AQ88" s="12" t="str" cm="1">
        <f t="array" ref="AQ88">VLOOKUP(Table3[[#This Row],[Name]],+Table1[[Name]:[END]],AQ$1,FALSE)</f>
        <v>4-6</v>
      </c>
      <c r="AR88" s="12" t="str" cm="1">
        <f t="array" ref="AR88">VLOOKUP(Table3[[#This Row],[Name]],+Table1[[Name]:[END]],AR$1,FALSE)</f>
        <v>Evolution avec "Pierre Soleil"</v>
      </c>
      <c r="AS88" s="12" t="str" cm="1">
        <f t="array" ref="AS88">IF(VLOOKUP(Table3[[#This Row],[Name]],+Table1[[Name]:[END]],AS$1,FALSE)=0,"",VLOOKUP(Table3[[#This Row],[Name]],+Table1[[Name]:[END]],AS$1,FALSE))</f>
        <v>Ortide</v>
      </c>
      <c r="AT88" s="12" t="str" cm="1">
        <f t="array" ref="AT88">VLOOKUP(Table3[[#This Row],[Name]],+Table1[[Name]:[END]],AT$1,FALSE)</f>
        <v>#182</v>
      </c>
      <c r="AU88" s="12" cm="1">
        <f t="array" ref="AU88">VLOOKUP(Table3[[#This Row],[Name]],+Table1[[Name]:[END]],AU$1,FALSE)</f>
        <v>182</v>
      </c>
      <c r="AV88" s="12" t="str" cm="1">
        <f t="array" ref="AV88">VLOOKUP(Table3[[#This Row],[Name]],+Table1[[Name]:[END]],AV$1,FALSE)</f>
        <v>Plante Plante</v>
      </c>
      <c r="AW88" s="12" cm="1">
        <f t="array" ref="AW88">VLOOKUP(Table3[[#This Row],[Name]],+Table1[[Name]:[END]],AW$1,FALSE)</f>
        <v>2</v>
      </c>
    </row>
    <row r="89" spans="1:49" x14ac:dyDescent="0.2">
      <c r="A89" s="20" t="s">
        <v>79</v>
      </c>
      <c r="B89" s="12" t="str" cm="1">
        <f t="array" ref="B89">VLOOKUP(Table3[[#This Row],[Name]],+Table1[[Name]:[END]],B$1,FALSE)</f>
        <v>Plante</v>
      </c>
      <c r="C89" s="12" t="str" cm="1">
        <f t="array" ref="C89">VLOOKUP(Table3[[#This Row],[Name]],+Table1[[Name]:[END]],C$1,FALSE)</f>
        <v>Poison</v>
      </c>
      <c r="D89" s="12" cm="1">
        <f t="array" ref="D89">VLOOKUP(Table3[[#This Row],[Name]],+Table1[[Name]:[END]],D$1,FALSE)</f>
        <v>37</v>
      </c>
      <c r="E89" s="12" cm="1">
        <f t="array" ref="E89">VLOOKUP(Table3[[#This Row],[Name]],+Table1[[Name]:[END]],E$1,FALSE)</f>
        <v>12</v>
      </c>
      <c r="F89" s="12" cm="1">
        <f t="array" ref="F89">VLOOKUP(Table3[[#This Row],[Name]],+Table1[[Name]:[END]],F$1,FALSE)</f>
        <v>8</v>
      </c>
      <c r="G89" s="12" cm="1">
        <f t="array" ref="G89">VLOOKUP(Table3[[#This Row],[Name]],+Table1[[Name]:[END]],G$1,FALSE)</f>
        <v>8</v>
      </c>
      <c r="H89" s="12" cm="1">
        <f t="array" ref="H89">VLOOKUP(Table3[[#This Row],[Name]],+Table1[[Name]:[END]],H$1,FALSE)</f>
        <v>10</v>
      </c>
      <c r="I89" s="12" cm="1">
        <f t="array" ref="I89">VLOOKUP(Table3[[#This Row],[Name]],+Table1[[Name]:[END]],I$1,FALSE)</f>
        <v>9</v>
      </c>
      <c r="J89" s="12" cm="1">
        <f t="array" ref="J89">VLOOKUP(Table3[[#This Row],[Name]],+Table1[[Name]:[END]],J$1,FALSE)</f>
        <v>0</v>
      </c>
      <c r="K89" s="12" t="str" cm="1">
        <f t="array" ref="K89">VLOOKUP(Table3[[#This Row],[Name]],+Table1[[Name]:[END]],K$1,FALSE)</f>
        <v>Mega-Sangsue</v>
      </c>
      <c r="L89" s="12" t="str" cm="1">
        <f t="array" ref="L89">VLOOKUP(Table3[[#This Row],[Name]],+Table1[[Name]:[END]],L$1,FALSE)</f>
        <v>Plante</v>
      </c>
      <c r="M89" s="12" t="str" cm="1">
        <f t="array" ref="M89">VLOOKUP(Table3[[#This Row],[Name]],+Table1[[Name]:[END]],M$1,FALSE)</f>
        <v>Special</v>
      </c>
      <c r="N89" s="12" cm="1">
        <f t="array" ref="N89">VLOOKUP(Table3[[#This Row],[Name]],+Table1[[Name]:[END]],N$1,FALSE)</f>
        <v>4</v>
      </c>
      <c r="O89" s="12" cm="1">
        <f t="array" ref="O89">VLOOKUP(Table3[[#This Row],[Name]],+Table1[[Name]:[END]],O$1,FALSE)</f>
        <v>6</v>
      </c>
      <c r="P89" s="12" t="str" cm="1">
        <f t="array" ref="P89">VLOOKUP(Table3[[#This Row],[Name]],+Table1[[Name]:[END]],P$1,FALSE)</f>
        <v>50% des degats sont restitues au lanceur.</v>
      </c>
      <c r="Q89" s="12" t="str" cm="1">
        <f t="array" ref="Q89">VLOOKUP(Table3[[#This Row],[Name]],+Table1[[Name]:[END]],Q$1,FALSE)</f>
        <v>Aromatherapie</v>
      </c>
      <c r="R89" s="12" t="str" cm="1">
        <f t="array" ref="R89">VLOOKUP(Table3[[#This Row],[Name]],+Table1[[Name]:[END]],R$1,FALSE)</f>
        <v>Plante</v>
      </c>
      <c r="S89" s="12" t="str" cm="1">
        <f t="array" ref="S89">VLOOKUP(Table3[[#This Row],[Name]],+Table1[[Name]:[END]],S$1,FALSE)</f>
        <v>Statut</v>
      </c>
      <c r="T89" s="12" cm="1">
        <f t="array" ref="T89">VLOOKUP(Table3[[#This Row],[Name]],+Table1[[Name]:[END]],T$1,FALSE)</f>
        <v>0</v>
      </c>
      <c r="U89" s="12" cm="1">
        <f t="array" ref="U89">VLOOKUP(Table3[[#This Row],[Name]],+Table1[[Name]:[END]],U$1,FALSE)</f>
        <v>0</v>
      </c>
      <c r="V89" s="12" t="str" cm="1">
        <f t="array" ref="V89">VLOOKUP(Table3[[#This Row],[Name]],+Table1[[Name]:[END]],V$1,FALSE)</f>
        <v>Tous les Pokémon présents dans l'équipe du lanceur d'Aromathérapie seront soignés de leurs problèmes de statut.</v>
      </c>
      <c r="W89" s="12" t="str" cm="1">
        <f t="array" ref="W89">VLOOKUP(Table3[[#This Row],[Name]],+Table1[[Name]:[END]],W$1,FALSE)</f>
        <v>Rafflesia-RFVF.png</v>
      </c>
      <c r="X89" s="12" cm="1">
        <f t="array" ref="X89">VLOOKUP(Table3[[#This Row],[Name]],+Table1[[Name]:[END]],X$1,FALSE)</f>
        <v>1</v>
      </c>
      <c r="Y89" s="12" t="str" cm="1">
        <f t="array" ref="Y89">VLOOKUP(Table3[[#This Row],[Name]],+Table1[[Name]:[END]],Y$1,FALSE)</f>
        <v>1/2</v>
      </c>
      <c r="Z89" s="12" cm="1">
        <f t="array" ref="Z89">VLOOKUP(Table3[[#This Row],[Name]],+Table1[[Name]:[END]],Z$1,FALSE)</f>
        <v>1</v>
      </c>
      <c r="AA89" s="12" t="str" cm="1">
        <f t="array" ref="AA89">VLOOKUP(Table3[[#This Row],[Name]],+Table1[[Name]:[END]],AA$1,FALSE)</f>
        <v>1/2</v>
      </c>
      <c r="AB89" s="12" t="str" cm="1">
        <f t="array" ref="AB89">VLOOKUP(Table3[[#This Row],[Name]],+Table1[[Name]:[END]],AB$1,FALSE)</f>
        <v>1/2</v>
      </c>
      <c r="AC89" s="12" t="str" cm="1">
        <f t="array" ref="AC89">VLOOKUP(Table3[[#This Row],[Name]],+Table1[[Name]:[END]],AC$1,FALSE)</f>
        <v>1/2</v>
      </c>
      <c r="AD89" s="12" cm="1">
        <f t="array" ref="AD89">VLOOKUP(Table3[[#This Row],[Name]],+Table1[[Name]:[END]],AD$1,FALSE)</f>
        <v>2</v>
      </c>
      <c r="AE89" s="12" cm="1">
        <f t="array" ref="AE89">VLOOKUP(Table3[[#This Row],[Name]],+Table1[[Name]:[END]],AE$1,FALSE)</f>
        <v>2</v>
      </c>
      <c r="AF89" s="12" cm="1">
        <f t="array" ref="AF89">VLOOKUP(Table3[[#This Row],[Name]],+Table1[[Name]:[END]],AF$1,FALSE)</f>
        <v>1</v>
      </c>
      <c r="AG89" s="12" cm="1">
        <f t="array" ref="AG89">VLOOKUP(Table3[[#This Row],[Name]],+Table1[[Name]:[END]],AG$1,FALSE)</f>
        <v>1</v>
      </c>
      <c r="AH89" s="12" t="str" cm="1">
        <f t="array" ref="AH89">VLOOKUP(Table3[[#This Row],[Name]],+Table1[[Name]:[END]],AH$1,FALSE)</f>
        <v>1/4</v>
      </c>
      <c r="AI89" s="12" cm="1">
        <f t="array" ref="AI89">VLOOKUP(Table3[[#This Row],[Name]],+Table1[[Name]:[END]],AI$1,FALSE)</f>
        <v>1</v>
      </c>
      <c r="AJ89" s="12" cm="1">
        <f t="array" ref="AJ89">VLOOKUP(Table3[[#This Row],[Name]],+Table1[[Name]:[END]],AJ$1,FALSE)</f>
        <v>2</v>
      </c>
      <c r="AK89" s="12" cm="1">
        <f t="array" ref="AK89">VLOOKUP(Table3[[#This Row],[Name]],+Table1[[Name]:[END]],AK$1,FALSE)</f>
        <v>1</v>
      </c>
      <c r="AL89" s="12" cm="1">
        <f t="array" ref="AL89">VLOOKUP(Table3[[#This Row],[Name]],+Table1[[Name]:[END]],AL$1,FALSE)</f>
        <v>1</v>
      </c>
      <c r="AM89" s="12" cm="1">
        <f t="array" ref="AM89">VLOOKUP(Table3[[#This Row],[Name]],+Table1[[Name]:[END]],AM$1,FALSE)</f>
        <v>1</v>
      </c>
      <c r="AN89" s="12" cm="1">
        <f t="array" ref="AN89">VLOOKUP(Table3[[#This Row],[Name]],+Table1[[Name]:[END]],AN$1,FALSE)</f>
        <v>1</v>
      </c>
      <c r="AO89" s="12" cm="1">
        <f t="array" ref="AO89">VLOOKUP(Table3[[#This Row],[Name]],+Table1[[Name]:[END]],AO$1,FALSE)</f>
        <v>2</v>
      </c>
      <c r="AP89" s="12" t="str" cm="1">
        <f t="array" ref="AP89">VLOOKUP(Table3[[#This Row],[Name]],+Table1[[Name]:[END]],AP$1,FALSE)</f>
        <v>1-3</v>
      </c>
      <c r="AQ89" s="12" t="str" cm="1">
        <f t="array" ref="AQ89">VLOOKUP(Table3[[#This Row],[Name]],+Table1[[Name]:[END]],AQ$1,FALSE)</f>
        <v>4-6</v>
      </c>
      <c r="AR89" s="12" t="str" cm="1">
        <f t="array" ref="AR89">VLOOKUP(Table3[[#This Row],[Name]],+Table1[[Name]:[END]],AR$1,FALSE)</f>
        <v>Evolution avec "Pierre Plante"</v>
      </c>
      <c r="AS89" s="12" t="str" cm="1">
        <f t="array" ref="AS89">IF(VLOOKUP(Table3[[#This Row],[Name]],+Table1[[Name]:[END]],AS$1,FALSE)=0,"",VLOOKUP(Table3[[#This Row],[Name]],+Table1[[Name]:[END]],AS$1,FALSE))</f>
        <v>Ortide</v>
      </c>
      <c r="AT89" s="12" t="str" cm="1">
        <f t="array" ref="AT89">VLOOKUP(Table3[[#This Row],[Name]],+Table1[[Name]:[END]],AT$1,FALSE)</f>
        <v>#045</v>
      </c>
      <c r="AU89" s="12" cm="1">
        <f t="array" ref="AU89">VLOOKUP(Table3[[#This Row],[Name]],+Table1[[Name]:[END]],AU$1,FALSE)</f>
        <v>45</v>
      </c>
      <c r="AV89" s="12" t="str" cm="1">
        <f t="array" ref="AV89">VLOOKUP(Table3[[#This Row],[Name]],+Table1[[Name]:[END]],AV$1,FALSE)</f>
        <v>Plante Poison</v>
      </c>
      <c r="AW89" s="12" cm="1">
        <f t="array" ref="AW89">VLOOKUP(Table3[[#This Row],[Name]],+Table1[[Name]:[END]],AW$1,FALSE)</f>
        <v>2</v>
      </c>
    </row>
    <row r="90" spans="1:49" x14ac:dyDescent="0.2">
      <c r="A90" s="7" t="s">
        <v>78</v>
      </c>
      <c r="B90" s="12" t="str" cm="1">
        <f t="array" ref="B90">VLOOKUP(Table3[[#This Row],[Name]],+Table1[[Name]:[END]],B$1,FALSE)</f>
        <v>Plante</v>
      </c>
      <c r="C90" s="12" t="str" cm="1">
        <f t="array" ref="C90">VLOOKUP(Table3[[#This Row],[Name]],+Table1[[Name]:[END]],C$1,FALSE)</f>
        <v>Poison</v>
      </c>
      <c r="D90" s="12" cm="1">
        <f t="array" ref="D90">VLOOKUP(Table3[[#This Row],[Name]],+Table1[[Name]:[END]],D$1,FALSE)</f>
        <v>30</v>
      </c>
      <c r="E90" s="12" cm="1">
        <f t="array" ref="E90">VLOOKUP(Table3[[#This Row],[Name]],+Table1[[Name]:[END]],E$1,FALSE)</f>
        <v>10</v>
      </c>
      <c r="F90" s="12" cm="1">
        <f t="array" ref="F90">VLOOKUP(Table3[[#This Row],[Name]],+Table1[[Name]:[END]],F$1,FALSE)</f>
        <v>6</v>
      </c>
      <c r="G90" s="12" cm="1">
        <f t="array" ref="G90">VLOOKUP(Table3[[#This Row],[Name]],+Table1[[Name]:[END]],G$1,FALSE)</f>
        <v>7</v>
      </c>
      <c r="H90" s="12" cm="1">
        <f t="array" ref="H90">VLOOKUP(Table3[[#This Row],[Name]],+Table1[[Name]:[END]],H$1,FALSE)</f>
        <v>8</v>
      </c>
      <c r="I90" s="12" cm="1">
        <f t="array" ref="I90">VLOOKUP(Table3[[#This Row],[Name]],+Table1[[Name]:[END]],I$1,FALSE)</f>
        <v>7</v>
      </c>
      <c r="J90" s="12" cm="1">
        <f t="array" ref="J90">VLOOKUP(Table3[[#This Row],[Name]],+Table1[[Name]:[END]],J$1,FALSE)</f>
        <v>2</v>
      </c>
      <c r="K90" s="12" t="str" cm="1">
        <f t="array" ref="K90">VLOOKUP(Table3[[#This Row],[Name]],+Table1[[Name]:[END]],K$1,FALSE)</f>
        <v>Vampibaiser</v>
      </c>
      <c r="L90" s="12" t="str" cm="1">
        <f t="array" ref="L90">VLOOKUP(Table3[[#This Row],[Name]],+Table1[[Name]:[END]],L$1,FALSE)</f>
        <v>Fee</v>
      </c>
      <c r="M90" s="12" t="str" cm="1">
        <f t="array" ref="M90">VLOOKUP(Table3[[#This Row],[Name]],+Table1[[Name]:[END]],M$1,FALSE)</f>
        <v>Special</v>
      </c>
      <c r="N90" s="12" cm="1">
        <f t="array" ref="N90">VLOOKUP(Table3[[#This Row],[Name]],+Table1[[Name]:[END]],N$1,FALSE)</f>
        <v>5</v>
      </c>
      <c r="O90" s="12" cm="1">
        <f t="array" ref="O90">VLOOKUP(Table3[[#This Row],[Name]],+Table1[[Name]:[END]],O$1,FALSE)</f>
        <v>6</v>
      </c>
      <c r="P90" s="12" t="str" cm="1">
        <f t="array" ref="P90">VLOOKUP(Table3[[#This Row],[Name]],+Table1[[Name]:[END]],P$1,FALSE)</f>
        <v>Aspire la force vitale de l'ennemi par un baiser. Rend au lanceur 75% des dégâts infligés.</v>
      </c>
      <c r="Q90" s="12" t="str" cm="1">
        <f t="array" ref="Q90">VLOOKUP(Table3[[#This Row],[Name]],+Table1[[Name]:[END]],Q$1,FALSE)</f>
        <v>Croissance</v>
      </c>
      <c r="R90" s="12" t="str" cm="1">
        <f t="array" ref="R90">VLOOKUP(Table3[[#This Row],[Name]],+Table1[[Name]:[END]],R$1,FALSE)</f>
        <v>Normal</v>
      </c>
      <c r="S90" s="12" t="str" cm="1">
        <f t="array" ref="S90">VLOOKUP(Table3[[#This Row],[Name]],+Table1[[Name]:[END]],S$1,FALSE)</f>
        <v>Statut</v>
      </c>
      <c r="T90" s="12" cm="1">
        <f t="array" ref="T90">VLOOKUP(Table3[[#This Row],[Name]],+Table1[[Name]:[END]],T$1,FALSE)</f>
        <v>0</v>
      </c>
      <c r="U90" s="12" cm="1">
        <f t="array" ref="U90">VLOOKUP(Table3[[#This Row],[Name]],+Table1[[Name]:[END]],U$1,FALSE)</f>
        <v>0</v>
      </c>
      <c r="V90" s="12" t="str" cm="1">
        <f t="array" ref="V90">VLOOKUP(Table3[[#This Row],[Name]],+Table1[[Name]:[END]],V$1,FALSE)</f>
        <v>Le corps du lanceur se développe. Augmente l'Attaque et l'Attaque Spéciale de 1 niveau</v>
      </c>
      <c r="W90" s="12" t="str" cm="1">
        <f t="array" ref="W90">VLOOKUP(Table3[[#This Row],[Name]],+Table1[[Name]:[END]],W$1,FALSE)</f>
        <v>Ortide-RFVF.png</v>
      </c>
      <c r="X90" s="12" cm="1">
        <f t="array" ref="X90">VLOOKUP(Table3[[#This Row],[Name]],+Table1[[Name]:[END]],X$1,FALSE)</f>
        <v>1</v>
      </c>
      <c r="Y90" s="12" t="str" cm="1">
        <f t="array" ref="Y90">VLOOKUP(Table3[[#This Row],[Name]],+Table1[[Name]:[END]],Y$1,FALSE)</f>
        <v>1/2</v>
      </c>
      <c r="Z90" s="12" cm="1">
        <f t="array" ref="Z90">VLOOKUP(Table3[[#This Row],[Name]],+Table1[[Name]:[END]],Z$1,FALSE)</f>
        <v>1</v>
      </c>
      <c r="AA90" s="12" t="str" cm="1">
        <f t="array" ref="AA90">VLOOKUP(Table3[[#This Row],[Name]],+Table1[[Name]:[END]],AA$1,FALSE)</f>
        <v>1/2</v>
      </c>
      <c r="AB90" s="12" t="str" cm="1">
        <f t="array" ref="AB90">VLOOKUP(Table3[[#This Row],[Name]],+Table1[[Name]:[END]],AB$1,FALSE)</f>
        <v>1/2</v>
      </c>
      <c r="AC90" s="12" t="str" cm="1">
        <f t="array" ref="AC90">VLOOKUP(Table3[[#This Row],[Name]],+Table1[[Name]:[END]],AC$1,FALSE)</f>
        <v>1/2</v>
      </c>
      <c r="AD90" s="12" cm="1">
        <f t="array" ref="AD90">VLOOKUP(Table3[[#This Row],[Name]],+Table1[[Name]:[END]],AD$1,FALSE)</f>
        <v>2</v>
      </c>
      <c r="AE90" s="12" cm="1">
        <f t="array" ref="AE90">VLOOKUP(Table3[[#This Row],[Name]],+Table1[[Name]:[END]],AE$1,FALSE)</f>
        <v>2</v>
      </c>
      <c r="AF90" s="12" cm="1">
        <f t="array" ref="AF90">VLOOKUP(Table3[[#This Row],[Name]],+Table1[[Name]:[END]],AF$1,FALSE)</f>
        <v>1</v>
      </c>
      <c r="AG90" s="12" cm="1">
        <f t="array" ref="AG90">VLOOKUP(Table3[[#This Row],[Name]],+Table1[[Name]:[END]],AG$1,FALSE)</f>
        <v>1</v>
      </c>
      <c r="AH90" s="12" t="str" cm="1">
        <f t="array" ref="AH90">VLOOKUP(Table3[[#This Row],[Name]],+Table1[[Name]:[END]],AH$1,FALSE)</f>
        <v>1/4</v>
      </c>
      <c r="AI90" s="12" cm="1">
        <f t="array" ref="AI90">VLOOKUP(Table3[[#This Row],[Name]],+Table1[[Name]:[END]],AI$1,FALSE)</f>
        <v>1</v>
      </c>
      <c r="AJ90" s="12" cm="1">
        <f t="array" ref="AJ90">VLOOKUP(Table3[[#This Row],[Name]],+Table1[[Name]:[END]],AJ$1,FALSE)</f>
        <v>2</v>
      </c>
      <c r="AK90" s="12" cm="1">
        <f t="array" ref="AK90">VLOOKUP(Table3[[#This Row],[Name]],+Table1[[Name]:[END]],AK$1,FALSE)</f>
        <v>1</v>
      </c>
      <c r="AL90" s="12" cm="1">
        <f t="array" ref="AL90">VLOOKUP(Table3[[#This Row],[Name]],+Table1[[Name]:[END]],AL$1,FALSE)</f>
        <v>1</v>
      </c>
      <c r="AM90" s="12" cm="1">
        <f t="array" ref="AM90">VLOOKUP(Table3[[#This Row],[Name]],+Table1[[Name]:[END]],AM$1,FALSE)</f>
        <v>1</v>
      </c>
      <c r="AN90" s="12" cm="1">
        <f t="array" ref="AN90">VLOOKUP(Table3[[#This Row],[Name]],+Table1[[Name]:[END]],AN$1,FALSE)</f>
        <v>1</v>
      </c>
      <c r="AO90" s="12" cm="1">
        <f t="array" ref="AO90">VLOOKUP(Table3[[#This Row],[Name]],+Table1[[Name]:[END]],AO$1,FALSE)</f>
        <v>2</v>
      </c>
      <c r="AP90" s="12" t="str" cm="1">
        <f t="array" ref="AP90">VLOOKUP(Table3[[#This Row],[Name]],+Table1[[Name]:[END]],AP$1,FALSE)</f>
        <v>1-3</v>
      </c>
      <c r="AQ90" s="12" t="str" cm="1">
        <f t="array" ref="AQ90">VLOOKUP(Table3[[#This Row],[Name]],+Table1[[Name]:[END]],AQ$1,FALSE)</f>
        <v>4-6</v>
      </c>
      <c r="AR90" s="12" t="str" cm="1">
        <f t="array" ref="AR90">VLOOKUP(Table3[[#This Row],[Name]],+Table1[[Name]:[END]],AR$1,FALSE)</f>
        <v>Evolue avec "Pierre Plante" en</v>
      </c>
      <c r="AS90" s="12" t="str" cm="1">
        <f t="array" ref="AS90">IF(VLOOKUP(Table3[[#This Row],[Name]],+Table1[[Name]:[END]],AS$1,FALSE)=0,"",VLOOKUP(Table3[[#This Row],[Name]],+Table1[[Name]:[END]],AS$1,FALSE))</f>
        <v>Rafflesia</v>
      </c>
      <c r="AT90" s="12" t="str" cm="1">
        <f t="array" ref="AT90">VLOOKUP(Table3[[#This Row],[Name]],+Table1[[Name]:[END]],AT$1,FALSE)</f>
        <v>#044</v>
      </c>
      <c r="AU90" s="12" cm="1">
        <f t="array" ref="AU90">VLOOKUP(Table3[[#This Row],[Name]],+Table1[[Name]:[END]],AU$1,FALSE)</f>
        <v>44</v>
      </c>
      <c r="AV90" s="12" t="str" cm="1">
        <f t="array" ref="AV90">VLOOKUP(Table3[[#This Row],[Name]],+Table1[[Name]:[END]],AV$1,FALSE)</f>
        <v>Plante Poison</v>
      </c>
      <c r="AW90" s="12" cm="1">
        <f t="array" ref="AW90">VLOOKUP(Table3[[#This Row],[Name]],+Table1[[Name]:[END]],AW$1,FALSE)</f>
        <v>1</v>
      </c>
    </row>
    <row r="91" spans="1:49" x14ac:dyDescent="0.2">
      <c r="A91" s="20" t="s">
        <v>76</v>
      </c>
      <c r="B91" s="12" t="str" cm="1">
        <f t="array" ref="B91">VLOOKUP(Table3[[#This Row],[Name]],+Table1[[Name]:[END]],B$1,FALSE)</f>
        <v>Plante</v>
      </c>
      <c r="C91" s="12" t="str" cm="1">
        <f t="array" ref="C91">VLOOKUP(Table3[[#This Row],[Name]],+Table1[[Name]:[END]],C$1,FALSE)</f>
        <v>Poison</v>
      </c>
      <c r="D91" s="12" cm="1">
        <f t="array" ref="D91">VLOOKUP(Table3[[#This Row],[Name]],+Table1[[Name]:[END]],D$1,FALSE)</f>
        <v>22</v>
      </c>
      <c r="E91" s="12" cm="1">
        <f t="array" ref="E91">VLOOKUP(Table3[[#This Row],[Name]],+Table1[[Name]:[END]],E$1,FALSE)</f>
        <v>7</v>
      </c>
      <c r="F91" s="12" cm="1">
        <f t="array" ref="F91">VLOOKUP(Table3[[#This Row],[Name]],+Table1[[Name]:[END]],F$1,FALSE)</f>
        <v>5</v>
      </c>
      <c r="G91" s="12" cm="1">
        <f t="array" ref="G91">VLOOKUP(Table3[[#This Row],[Name]],+Table1[[Name]:[END]],G$1,FALSE)</f>
        <v>5</v>
      </c>
      <c r="H91" s="12" cm="1">
        <f t="array" ref="H91">VLOOKUP(Table3[[#This Row],[Name]],+Table1[[Name]:[END]],H$1,FALSE)</f>
        <v>7</v>
      </c>
      <c r="I91" s="12" cm="1">
        <f t="array" ref="I91">VLOOKUP(Table3[[#This Row],[Name]],+Table1[[Name]:[END]],I$1,FALSE)</f>
        <v>6</v>
      </c>
      <c r="J91" s="12" cm="1">
        <f t="array" ref="J91">VLOOKUP(Table3[[#This Row],[Name]],+Table1[[Name]:[END]],J$1,FALSE)</f>
        <v>5</v>
      </c>
      <c r="K91" s="12" t="str" cm="1">
        <f t="array" ref="K91">VLOOKUP(Table3[[#This Row],[Name]],+Table1[[Name]:[END]],K$1,FALSE)</f>
        <v>Vol-Vie</v>
      </c>
      <c r="L91" s="12" t="str" cm="1">
        <f t="array" ref="L91">VLOOKUP(Table3[[#This Row],[Name]],+Table1[[Name]:[END]],L$1,FALSE)</f>
        <v>Plante</v>
      </c>
      <c r="M91" s="12" t="str" cm="1">
        <f t="array" ref="M91">VLOOKUP(Table3[[#This Row],[Name]],+Table1[[Name]:[END]],M$1,FALSE)</f>
        <v>Special</v>
      </c>
      <c r="N91" s="12" cm="1">
        <f t="array" ref="N91">VLOOKUP(Table3[[#This Row],[Name]],+Table1[[Name]:[END]],N$1,FALSE)</f>
        <v>2</v>
      </c>
      <c r="O91" s="12" cm="1">
        <f t="array" ref="O91">VLOOKUP(Table3[[#This Row],[Name]],+Table1[[Name]:[END]],O$1,FALSE)</f>
        <v>6</v>
      </c>
      <c r="P91" s="12" t="str" cm="1">
        <f t="array" ref="P91">VLOOKUP(Table3[[#This Row],[Name]],+Table1[[Name]:[END]],P$1,FALSE)</f>
        <v>Une attaque qui convertit 50% des dégâts infligés en PV pour le lanceur.</v>
      </c>
      <c r="Q91" s="12" t="str" cm="1">
        <f t="array" ref="Q91">VLOOKUP(Table3[[#This Row],[Name]],+Table1[[Name]:[END]],Q$1,FALSE)</f>
        <v>Croissance</v>
      </c>
      <c r="R91" s="12" t="str" cm="1">
        <f t="array" ref="R91">VLOOKUP(Table3[[#This Row],[Name]],+Table1[[Name]:[END]],R$1,FALSE)</f>
        <v>Normal</v>
      </c>
      <c r="S91" s="12" t="str" cm="1">
        <f t="array" ref="S91">VLOOKUP(Table3[[#This Row],[Name]],+Table1[[Name]:[END]],S$1,FALSE)</f>
        <v>Statut</v>
      </c>
      <c r="T91" s="12" cm="1">
        <f t="array" ref="T91">VLOOKUP(Table3[[#This Row],[Name]],+Table1[[Name]:[END]],T$1,FALSE)</f>
        <v>0</v>
      </c>
      <c r="U91" s="12" cm="1">
        <f t="array" ref="U91">VLOOKUP(Table3[[#This Row],[Name]],+Table1[[Name]:[END]],U$1,FALSE)</f>
        <v>0</v>
      </c>
      <c r="V91" s="12" t="str" cm="1">
        <f t="array" ref="V91">VLOOKUP(Table3[[#This Row],[Name]],+Table1[[Name]:[END]],V$1,FALSE)</f>
        <v>Le corps du lanceur se développe. Augmente l'Attaque et l'Attaque Spéciale de 1 niveau</v>
      </c>
      <c r="W91" s="12" t="str" cm="1">
        <f t="array" ref="W91">VLOOKUP(Table3[[#This Row],[Name]],+Table1[[Name]:[END]],W$1,FALSE)</f>
        <v>Mystherbe-RFVF.png</v>
      </c>
      <c r="X91" s="12" cm="1">
        <f t="array" ref="X91">VLOOKUP(Table3[[#This Row],[Name]],+Table1[[Name]:[END]],X$1,FALSE)</f>
        <v>1</v>
      </c>
      <c r="Y91" s="12" t="str" cm="1">
        <f t="array" ref="Y91">VLOOKUP(Table3[[#This Row],[Name]],+Table1[[Name]:[END]],Y$1,FALSE)</f>
        <v>1/2</v>
      </c>
      <c r="Z91" s="12" cm="1">
        <f t="array" ref="Z91">VLOOKUP(Table3[[#This Row],[Name]],+Table1[[Name]:[END]],Z$1,FALSE)</f>
        <v>1</v>
      </c>
      <c r="AA91" s="12" t="str" cm="1">
        <f t="array" ref="AA91">VLOOKUP(Table3[[#This Row],[Name]],+Table1[[Name]:[END]],AA$1,FALSE)</f>
        <v>1/2</v>
      </c>
      <c r="AB91" s="12" t="str" cm="1">
        <f t="array" ref="AB91">VLOOKUP(Table3[[#This Row],[Name]],+Table1[[Name]:[END]],AB$1,FALSE)</f>
        <v>1/2</v>
      </c>
      <c r="AC91" s="12" t="str" cm="1">
        <f t="array" ref="AC91">VLOOKUP(Table3[[#This Row],[Name]],+Table1[[Name]:[END]],AC$1,FALSE)</f>
        <v>1/2</v>
      </c>
      <c r="AD91" s="12" cm="1">
        <f t="array" ref="AD91">VLOOKUP(Table3[[#This Row],[Name]],+Table1[[Name]:[END]],AD$1,FALSE)</f>
        <v>2</v>
      </c>
      <c r="AE91" s="12" cm="1">
        <f t="array" ref="AE91">VLOOKUP(Table3[[#This Row],[Name]],+Table1[[Name]:[END]],AE$1,FALSE)</f>
        <v>2</v>
      </c>
      <c r="AF91" s="12" cm="1">
        <f t="array" ref="AF91">VLOOKUP(Table3[[#This Row],[Name]],+Table1[[Name]:[END]],AF$1,FALSE)</f>
        <v>1</v>
      </c>
      <c r="AG91" s="12" cm="1">
        <f t="array" ref="AG91">VLOOKUP(Table3[[#This Row],[Name]],+Table1[[Name]:[END]],AG$1,FALSE)</f>
        <v>1</v>
      </c>
      <c r="AH91" s="12" t="str" cm="1">
        <f t="array" ref="AH91">VLOOKUP(Table3[[#This Row],[Name]],+Table1[[Name]:[END]],AH$1,FALSE)</f>
        <v>1/4</v>
      </c>
      <c r="AI91" s="12" cm="1">
        <f t="array" ref="AI91">VLOOKUP(Table3[[#This Row],[Name]],+Table1[[Name]:[END]],AI$1,FALSE)</f>
        <v>1</v>
      </c>
      <c r="AJ91" s="12" cm="1">
        <f t="array" ref="AJ91">VLOOKUP(Table3[[#This Row],[Name]],+Table1[[Name]:[END]],AJ$1,FALSE)</f>
        <v>2</v>
      </c>
      <c r="AK91" s="12" cm="1">
        <f t="array" ref="AK91">VLOOKUP(Table3[[#This Row],[Name]],+Table1[[Name]:[END]],AK$1,FALSE)</f>
        <v>1</v>
      </c>
      <c r="AL91" s="12" cm="1">
        <f t="array" ref="AL91">VLOOKUP(Table3[[#This Row],[Name]],+Table1[[Name]:[END]],AL$1,FALSE)</f>
        <v>1</v>
      </c>
      <c r="AM91" s="12" cm="1">
        <f t="array" ref="AM91">VLOOKUP(Table3[[#This Row],[Name]],+Table1[[Name]:[END]],AM$1,FALSE)</f>
        <v>1</v>
      </c>
      <c r="AN91" s="12" cm="1">
        <f t="array" ref="AN91">VLOOKUP(Table3[[#This Row],[Name]],+Table1[[Name]:[END]],AN$1,FALSE)</f>
        <v>1</v>
      </c>
      <c r="AO91" s="12" cm="1">
        <f t="array" ref="AO91">VLOOKUP(Table3[[#This Row],[Name]],+Table1[[Name]:[END]],AO$1,FALSE)</f>
        <v>2</v>
      </c>
      <c r="AP91" s="12" t="str" cm="1">
        <f t="array" ref="AP91">VLOOKUP(Table3[[#This Row],[Name]],+Table1[[Name]:[END]],AP$1,FALSE)</f>
        <v>1-3</v>
      </c>
      <c r="AQ91" s="12" t="str" cm="1">
        <f t="array" ref="AQ91">VLOOKUP(Table3[[#This Row],[Name]],+Table1[[Name]:[END]],AQ$1,FALSE)</f>
        <v>4-6</v>
      </c>
      <c r="AR91" s="12" t="str" cm="1">
        <f t="array" ref="AR91">VLOOKUP(Table3[[#This Row],[Name]],+Table1[[Name]:[END]],AR$1,FALSE)</f>
        <v>Evolue avec 2 super bonbons en</v>
      </c>
      <c r="AS91" s="12" t="str" cm="1">
        <f t="array" ref="AS91">IF(VLOOKUP(Table3[[#This Row],[Name]],+Table1[[Name]:[END]],AS$1,FALSE)=0,"",VLOOKUP(Table3[[#This Row],[Name]],+Table1[[Name]:[END]],AS$1,FALSE))</f>
        <v>Ortide</v>
      </c>
      <c r="AT91" s="12" t="str" cm="1">
        <f t="array" ref="AT91">VLOOKUP(Table3[[#This Row],[Name]],+Table1[[Name]:[END]],AT$1,FALSE)</f>
        <v>#043</v>
      </c>
      <c r="AU91" s="12" cm="1">
        <f t="array" ref="AU91">VLOOKUP(Table3[[#This Row],[Name]],+Table1[[Name]:[END]],AU$1,FALSE)</f>
        <v>43</v>
      </c>
      <c r="AV91" s="12" t="str" cm="1">
        <f t="array" ref="AV91">VLOOKUP(Table3[[#This Row],[Name]],+Table1[[Name]:[END]],AV$1,FALSE)</f>
        <v>Plante Poison</v>
      </c>
      <c r="AW91" s="12" cm="1">
        <f t="array" ref="AW91">VLOOKUP(Table3[[#This Row],[Name]],+Table1[[Name]:[END]],AW$1,FALSE)</f>
        <v>0</v>
      </c>
    </row>
    <row r="92" spans="1:49" x14ac:dyDescent="0.2">
      <c r="A92" s="7" t="s">
        <v>1198</v>
      </c>
      <c r="B92" s="21" t="str" cm="1">
        <f t="array" ref="B92">VLOOKUP(Table3[[#This Row],[Name]],+Table1[[Name]:[END]],B$1,FALSE)</f>
        <v>Insecte</v>
      </c>
      <c r="C92" s="21" t="str" cm="1">
        <f t="array" ref="C92">VLOOKUP(Table3[[#This Row],[Name]],+Table1[[Name]:[END]],C$1,FALSE)</f>
        <v>Poison</v>
      </c>
      <c r="D92" s="21" cm="1">
        <f t="array" ref="D92">VLOOKUP(Table3[[#This Row],[Name]],+Table1[[Name]:[END]],D$1,FALSE)</f>
        <v>30</v>
      </c>
      <c r="E92" s="21" cm="1">
        <f t="array" ref="E92">VLOOKUP(Table3[[#This Row],[Name]],+Table1[[Name]:[END]],E$1,FALSE)</f>
        <v>11</v>
      </c>
      <c r="F92" s="21" cm="1">
        <f t="array" ref="F92">VLOOKUP(Table3[[#This Row],[Name]],+Table1[[Name]:[END]],F$1,FALSE)</f>
        <v>5</v>
      </c>
      <c r="G92" s="21" cm="1">
        <f t="array" ref="G92">VLOOKUP(Table3[[#This Row],[Name]],+Table1[[Name]:[END]],G$1,FALSE)</f>
        <v>5</v>
      </c>
      <c r="H92" s="21" cm="1">
        <f t="array" ref="H92">VLOOKUP(Table3[[#This Row],[Name]],+Table1[[Name]:[END]],H$1,FALSE)</f>
        <v>4</v>
      </c>
      <c r="I92" s="21" cm="1">
        <f t="array" ref="I92">VLOOKUP(Table3[[#This Row],[Name]],+Table1[[Name]:[END]],I$1,FALSE)</f>
        <v>5</v>
      </c>
      <c r="J92" s="21" cm="1">
        <f t="array" ref="J92">VLOOKUP(Table3[[#This Row],[Name]],+Table1[[Name]:[END]],J$1,FALSE)</f>
        <v>3</v>
      </c>
      <c r="K92" s="21" t="str" cm="1">
        <f t="array" ref="K92">VLOOKUP(Table3[[#This Row],[Name]],+Table1[[Name]:[END]],K$1,FALSE)</f>
        <v>Poudre Toxik</v>
      </c>
      <c r="L92" s="21" t="str" cm="1">
        <f t="array" ref="L92">VLOOKUP(Table3[[#This Row],[Name]],+Table1[[Name]:[END]],L$1,FALSE)</f>
        <v>Poison</v>
      </c>
      <c r="M92" s="21" t="str" cm="1">
        <f t="array" ref="M92">VLOOKUP(Table3[[#This Row],[Name]],+Table1[[Name]:[END]],M$1,FALSE)</f>
        <v>Statut</v>
      </c>
      <c r="N92" s="21" cm="1">
        <f t="array" ref="N92">VLOOKUP(Table3[[#This Row],[Name]],+Table1[[Name]:[END]],N$1,FALSE)</f>
        <v>0</v>
      </c>
      <c r="O92" s="21" cm="1">
        <f t="array" ref="O92">VLOOKUP(Table3[[#This Row],[Name]],+Table1[[Name]:[END]],O$1,FALSE)</f>
        <v>3</v>
      </c>
      <c r="P92" s="21" t="str" cm="1">
        <f t="array" ref="P92">VLOOKUP(Table3[[#This Row],[Name]],+Table1[[Name]:[END]],P$1,FALSE)</f>
        <v>Empoisonne avec une precision de 1 lui faisant perdre 6 PV chaque tour si il n'est pas de type Acier ou Poison.</v>
      </c>
      <c r="Q92" s="21" t="str" cm="1">
        <f t="array" ref="Q92">VLOOKUP(Table3[[#This Row],[Name]],+Table1[[Name]:[END]],Q$1,FALSE)</f>
        <v>Entrave</v>
      </c>
      <c r="R92" s="21" t="str" cm="1">
        <f t="array" ref="R92">VLOOKUP(Table3[[#This Row],[Name]],+Table1[[Name]:[END]],R$1,FALSE)</f>
        <v>Normal</v>
      </c>
      <c r="S92" s="21" t="str" cm="1">
        <f t="array" ref="S92">VLOOKUP(Table3[[#This Row],[Name]],+Table1[[Name]:[END]],S$1,FALSE)</f>
        <v>Statut</v>
      </c>
      <c r="T92" s="21" cm="1">
        <f t="array" ref="T92">VLOOKUP(Table3[[#This Row],[Name]],+Table1[[Name]:[END]],T$1,FALSE)</f>
        <v>0</v>
      </c>
      <c r="U92" s="21" cm="1">
        <f t="array" ref="U92">VLOOKUP(Table3[[#This Row],[Name]],+Table1[[Name]:[END]],U$1,FALSE)</f>
        <v>6</v>
      </c>
      <c r="V92" s="21" t="str" cm="1">
        <f t="array" ref="V92">VLOOKUP(Table3[[#This Row],[Name]],+Table1[[Name]:[END]],V$1,FALSE)</f>
        <v>Empêche l'ennemi d'employer à nouveau sa dernière attaque pendant 4 tours.</v>
      </c>
      <c r="W92" s="21" t="str" cm="1">
        <f t="array" ref="W92">VLOOKUP(Table3[[#This Row],[Name]],+Table1[[Name]:[END]],W$1,FALSE)</f>
        <v>Mimitoss-RFVF.png</v>
      </c>
      <c r="X92" s="21" cm="1">
        <f t="array" ref="X92">VLOOKUP(Table3[[#This Row],[Name]],+Table1[[Name]:[END]],X$1,FALSE)</f>
        <v>1</v>
      </c>
      <c r="Y92" s="21" t="str" cm="1">
        <f t="array" ref="Y92">VLOOKUP(Table3[[#This Row],[Name]],+Table1[[Name]:[END]],Y$1,FALSE)</f>
        <v>1/4</v>
      </c>
      <c r="Z92" s="21" cm="1">
        <f t="array" ref="Z92">VLOOKUP(Table3[[#This Row],[Name]],+Table1[[Name]:[END]],Z$1,FALSE)</f>
        <v>1</v>
      </c>
      <c r="AA92" s="21" cm="1">
        <f t="array" ref="AA92">VLOOKUP(Table3[[#This Row],[Name]],+Table1[[Name]:[END]],AA$1,FALSE)</f>
        <v>1</v>
      </c>
      <c r="AB92" s="21" cm="1">
        <f t="array" ref="AB92">VLOOKUP(Table3[[#This Row],[Name]],+Table1[[Name]:[END]],AB$1,FALSE)</f>
        <v>1</v>
      </c>
      <c r="AC92" s="21" t="str" cm="1">
        <f t="array" ref="AC92">VLOOKUP(Table3[[#This Row],[Name]],+Table1[[Name]:[END]],AC$1,FALSE)</f>
        <v>1/2</v>
      </c>
      <c r="AD92" s="21" cm="1">
        <f t="array" ref="AD92">VLOOKUP(Table3[[#This Row],[Name]],+Table1[[Name]:[END]],AD$1,FALSE)</f>
        <v>2</v>
      </c>
      <c r="AE92" s="21" cm="1">
        <f t="array" ref="AE92">VLOOKUP(Table3[[#This Row],[Name]],+Table1[[Name]:[END]],AE$1,FALSE)</f>
        <v>1</v>
      </c>
      <c r="AF92" s="21" t="str" cm="1">
        <f t="array" ref="AF92">VLOOKUP(Table3[[#This Row],[Name]],+Table1[[Name]:[END]],AF$1,FALSE)</f>
        <v>1/2</v>
      </c>
      <c r="AG92" s="21" cm="1">
        <f t="array" ref="AG92">VLOOKUP(Table3[[#This Row],[Name]],+Table1[[Name]:[END]],AG$1,FALSE)</f>
        <v>1</v>
      </c>
      <c r="AH92" s="21" t="str" cm="1">
        <f t="array" ref="AH92">VLOOKUP(Table3[[#This Row],[Name]],+Table1[[Name]:[END]],AH$1,FALSE)</f>
        <v>1/4</v>
      </c>
      <c r="AI92" s="21" t="str" cm="1">
        <f t="array" ref="AI92">VLOOKUP(Table3[[#This Row],[Name]],+Table1[[Name]:[END]],AI$1,FALSE)</f>
        <v>1/2</v>
      </c>
      <c r="AJ92" s="21" cm="1">
        <f t="array" ref="AJ92">VLOOKUP(Table3[[#This Row],[Name]],+Table1[[Name]:[END]],AJ$1,FALSE)</f>
        <v>2</v>
      </c>
      <c r="AK92" s="21" cm="1">
        <f t="array" ref="AK92">VLOOKUP(Table3[[#This Row],[Name]],+Table1[[Name]:[END]],AK$1,FALSE)</f>
        <v>2</v>
      </c>
      <c r="AL92" s="21" cm="1">
        <f t="array" ref="AL92">VLOOKUP(Table3[[#This Row],[Name]],+Table1[[Name]:[END]],AL$1,FALSE)</f>
        <v>1</v>
      </c>
      <c r="AM92" s="21" cm="1">
        <f t="array" ref="AM92">VLOOKUP(Table3[[#This Row],[Name]],+Table1[[Name]:[END]],AM$1,FALSE)</f>
        <v>1</v>
      </c>
      <c r="AN92" s="21" cm="1">
        <f t="array" ref="AN92">VLOOKUP(Table3[[#This Row],[Name]],+Table1[[Name]:[END]],AN$1,FALSE)</f>
        <v>1</v>
      </c>
      <c r="AO92" s="21" cm="1">
        <f t="array" ref="AO92">VLOOKUP(Table3[[#This Row],[Name]],+Table1[[Name]:[END]],AO$1,FALSE)</f>
        <v>2</v>
      </c>
      <c r="AP92" s="21" t="str" cm="1">
        <f t="array" ref="AP92">VLOOKUP(Table3[[#This Row],[Name]],+Table1[[Name]:[END]],AP$1,FALSE)</f>
        <v>1-3</v>
      </c>
      <c r="AQ92" s="21" t="str" cm="1">
        <f t="array" ref="AQ92">VLOOKUP(Table3[[#This Row],[Name]],+Table1[[Name]:[END]],AQ$1,FALSE)</f>
        <v>4-6</v>
      </c>
      <c r="AR92" s="21" t="str" cm="1">
        <f t="array" ref="AR92">VLOOKUP(Table3[[#This Row],[Name]],+Table1[[Name]:[END]],AR$1,FALSE)</f>
        <v>Evolue avec 3 super bonbons en</v>
      </c>
      <c r="AS92" s="21" t="str" cm="1">
        <f t="array" ref="AS92">IF(VLOOKUP(Table3[[#This Row],[Name]],+Table1[[Name]:[END]],AS$1,FALSE)=0,"",VLOOKUP(Table3[[#This Row],[Name]],+Table1[[Name]:[END]],AS$1,FALSE))</f>
        <v>Aéromite</v>
      </c>
      <c r="AT92" s="21" t="str" cm="1">
        <f t="array" ref="AT92">VLOOKUP(Table3[[#This Row],[Name]],+Table1[[Name]:[END]],AT$1,FALSE)</f>
        <v>#048</v>
      </c>
      <c r="AU92" s="21" cm="1">
        <f t="array" ref="AU92">VLOOKUP(Table3[[#This Row],[Name]],+Table1[[Name]:[END]],AU$1,FALSE)</f>
        <v>48</v>
      </c>
      <c r="AV92" s="21" t="str" cm="1">
        <f t="array" ref="AV92">VLOOKUP(Table3[[#This Row],[Name]],+Table1[[Name]:[END]],AV$1,FALSE)</f>
        <v>Insecte Poison</v>
      </c>
      <c r="AW92" s="21" cm="1">
        <f t="array" ref="AW92">VLOOKUP(Table3[[#This Row],[Name]],+Table1[[Name]:[END]],AW$1,FALSE)</f>
        <v>0</v>
      </c>
    </row>
    <row r="93" spans="1:49" x14ac:dyDescent="0.2">
      <c r="A93" s="7" t="s">
        <v>1200</v>
      </c>
      <c r="B93" s="5" t="str" cm="1">
        <f t="array" ref="B93">VLOOKUP(Table3[[#This Row],[Name]],+Table1[[Name]:[END]],B$1,FALSE)</f>
        <v>Insecte</v>
      </c>
      <c r="C93" s="5" t="str" cm="1">
        <f t="array" ref="C93">VLOOKUP(Table3[[#This Row],[Name]],+Table1[[Name]:[END]],C$1,FALSE)</f>
        <v>Poison</v>
      </c>
      <c r="D93" s="5" cm="1">
        <f t="array" ref="D93">VLOOKUP(Table3[[#This Row],[Name]],+Table1[[Name]:[END]],D$1,FALSE)</f>
        <v>35</v>
      </c>
      <c r="E93" s="5" cm="1">
        <f t="array" ref="E93">VLOOKUP(Table3[[#This Row],[Name]],+Table1[[Name]:[END]],E$1,FALSE)</f>
        <v>22</v>
      </c>
      <c r="F93" s="5" cm="1">
        <f t="array" ref="F93">VLOOKUP(Table3[[#This Row],[Name]],+Table1[[Name]:[END]],F$1,FALSE)</f>
        <v>6</v>
      </c>
      <c r="G93" s="5" cm="1">
        <f t="array" ref="G93">VLOOKUP(Table3[[#This Row],[Name]],+Table1[[Name]:[END]],G$1,FALSE)</f>
        <v>6</v>
      </c>
      <c r="H93" s="5" cm="1">
        <f t="array" ref="H93">VLOOKUP(Table3[[#This Row],[Name]],+Table1[[Name]:[END]],H$1,FALSE)</f>
        <v>9</v>
      </c>
      <c r="I93" s="5" cm="1">
        <f t="array" ref="I93">VLOOKUP(Table3[[#This Row],[Name]],+Table1[[Name]:[END]],I$1,FALSE)</f>
        <v>7</v>
      </c>
      <c r="J93" s="5" cm="1">
        <f t="array" ref="J93">VLOOKUP(Table3[[#This Row],[Name]],+Table1[[Name]:[END]],J$1,FALSE)</f>
        <v>1</v>
      </c>
      <c r="K93" s="5" t="str" cm="1">
        <f t="array" ref="K93">VLOOKUP(Table3[[#This Row],[Name]],+Table1[[Name]:[END]],K$1,FALSE)</f>
        <v>Tornade</v>
      </c>
      <c r="L93" s="5" t="str" cm="1">
        <f t="array" ref="L93">VLOOKUP(Table3[[#This Row],[Name]],+Table1[[Name]:[END]],L$1,FALSE)</f>
        <v>Vol</v>
      </c>
      <c r="M93" s="5" t="str" cm="1">
        <f t="array" ref="M93">VLOOKUP(Table3[[#This Row],[Name]],+Table1[[Name]:[END]],M$1,FALSE)</f>
        <v>Special</v>
      </c>
      <c r="N93" s="5" cm="1">
        <f t="array" ref="N93">VLOOKUP(Table3[[#This Row],[Name]],+Table1[[Name]:[END]],N$1,FALSE)</f>
        <v>4</v>
      </c>
      <c r="O93" s="5" cm="1">
        <f t="array" ref="O93">VLOOKUP(Table3[[#This Row],[Name]],+Table1[[Name]:[END]],O$1,FALSE)</f>
        <v>6</v>
      </c>
      <c r="P93" s="5" t="str" cm="1">
        <f t="array" ref="P93">VLOOKUP(Table3[[#This Row],[Name]],+Table1[[Name]:[END]],P$1,FALSE)</f>
        <v>Le lanceur bat des ailes pour générer une bourrasque qui blesse l'ennemi.</v>
      </c>
      <c r="Q93" s="5" t="str" cm="1">
        <f t="array" ref="Q93">VLOOKUP(Table3[[#This Row],[Name]],+Table1[[Name]:[END]],Q$1,FALSE)</f>
        <v>Papillodanse</v>
      </c>
      <c r="R93" s="5" t="str" cm="1">
        <f t="array" ref="R93">VLOOKUP(Table3[[#This Row],[Name]],+Table1[[Name]:[END]],R$1,FALSE)</f>
        <v>Insecte</v>
      </c>
      <c r="S93" s="5" t="str" cm="1">
        <f t="array" ref="S93">VLOOKUP(Table3[[#This Row],[Name]],+Table1[[Name]:[END]],S$1,FALSE)</f>
        <v>Statut</v>
      </c>
      <c r="T93" s="5" cm="1">
        <f t="array" ref="T93">VLOOKUP(Table3[[#This Row],[Name]],+Table1[[Name]:[END]],T$1,FALSE)</f>
        <v>0</v>
      </c>
      <c r="U93" s="5" cm="1">
        <f t="array" ref="U93">VLOOKUP(Table3[[#This Row],[Name]],+Table1[[Name]:[END]],U$1,FALSE)</f>
        <v>0</v>
      </c>
      <c r="V93" s="5" t="str" cm="1">
        <f t="array" ref="V93">VLOOKUP(Table3[[#This Row],[Name]],+Table1[[Name]:[END]],V$1,FALSE)</f>
        <v>Gagne 1 niveau d'Attaque Spéciale, Défense Spéciale et Vitesse.</v>
      </c>
      <c r="W93" s="5" t="str" cm="1">
        <f t="array" ref="W93">VLOOKUP(Table3[[#This Row],[Name]],+Table1[[Name]:[END]],W$1,FALSE)</f>
        <v>Aéromite-RFVF.png</v>
      </c>
      <c r="X93" s="5" cm="1">
        <f t="array" ref="X93">VLOOKUP(Table3[[#This Row],[Name]],+Table1[[Name]:[END]],X$1,FALSE)</f>
        <v>1</v>
      </c>
      <c r="Y93" s="5" t="str" cm="1">
        <f t="array" ref="Y93">VLOOKUP(Table3[[#This Row],[Name]],+Table1[[Name]:[END]],Y$1,FALSE)</f>
        <v>1/4</v>
      </c>
      <c r="Z93" s="5" cm="1">
        <f t="array" ref="Z93">VLOOKUP(Table3[[#This Row],[Name]],+Table1[[Name]:[END]],Z$1,FALSE)</f>
        <v>1</v>
      </c>
      <c r="AA93" s="5" cm="1">
        <f t="array" ref="AA93">VLOOKUP(Table3[[#This Row],[Name]],+Table1[[Name]:[END]],AA$1,FALSE)</f>
        <v>1</v>
      </c>
      <c r="AB93" s="5" cm="1">
        <f t="array" ref="AB93">VLOOKUP(Table3[[#This Row],[Name]],+Table1[[Name]:[END]],AB$1,FALSE)</f>
        <v>1</v>
      </c>
      <c r="AC93" s="5" t="str" cm="1">
        <f t="array" ref="AC93">VLOOKUP(Table3[[#This Row],[Name]],+Table1[[Name]:[END]],AC$1,FALSE)</f>
        <v>1/2</v>
      </c>
      <c r="AD93" s="5" cm="1">
        <f t="array" ref="AD93">VLOOKUP(Table3[[#This Row],[Name]],+Table1[[Name]:[END]],AD$1,FALSE)</f>
        <v>2</v>
      </c>
      <c r="AE93" s="5" cm="1">
        <f t="array" ref="AE93">VLOOKUP(Table3[[#This Row],[Name]],+Table1[[Name]:[END]],AE$1,FALSE)</f>
        <v>1</v>
      </c>
      <c r="AF93" s="5" t="str" cm="1">
        <f t="array" ref="AF93">VLOOKUP(Table3[[#This Row],[Name]],+Table1[[Name]:[END]],AF$1,FALSE)</f>
        <v>1/2</v>
      </c>
      <c r="AG93" s="5" cm="1">
        <f t="array" ref="AG93">VLOOKUP(Table3[[#This Row],[Name]],+Table1[[Name]:[END]],AG$1,FALSE)</f>
        <v>1</v>
      </c>
      <c r="AH93" s="5" t="str" cm="1">
        <f t="array" ref="AH93">VLOOKUP(Table3[[#This Row],[Name]],+Table1[[Name]:[END]],AH$1,FALSE)</f>
        <v>1/4</v>
      </c>
      <c r="AI93" s="5" t="str" cm="1">
        <f t="array" ref="AI93">VLOOKUP(Table3[[#This Row],[Name]],+Table1[[Name]:[END]],AI$1,FALSE)</f>
        <v>1/2</v>
      </c>
      <c r="AJ93" s="5" cm="1">
        <f t="array" ref="AJ93">VLOOKUP(Table3[[#This Row],[Name]],+Table1[[Name]:[END]],AJ$1,FALSE)</f>
        <v>2</v>
      </c>
      <c r="AK93" s="5" cm="1">
        <f t="array" ref="AK93">VLOOKUP(Table3[[#This Row],[Name]],+Table1[[Name]:[END]],AK$1,FALSE)</f>
        <v>2</v>
      </c>
      <c r="AL93" s="5" cm="1">
        <f t="array" ref="AL93">VLOOKUP(Table3[[#This Row],[Name]],+Table1[[Name]:[END]],AL$1,FALSE)</f>
        <v>1</v>
      </c>
      <c r="AM93" s="5" cm="1">
        <f t="array" ref="AM93">VLOOKUP(Table3[[#This Row],[Name]],+Table1[[Name]:[END]],AM$1,FALSE)</f>
        <v>1</v>
      </c>
      <c r="AN93" s="5" cm="1">
        <f t="array" ref="AN93">VLOOKUP(Table3[[#This Row],[Name]],+Table1[[Name]:[END]],AN$1,FALSE)</f>
        <v>1</v>
      </c>
      <c r="AO93" s="5" cm="1">
        <f t="array" ref="AO93">VLOOKUP(Table3[[#This Row],[Name]],+Table1[[Name]:[END]],AO$1,FALSE)</f>
        <v>2</v>
      </c>
      <c r="AP93" s="5" t="str" cm="1">
        <f t="array" ref="AP93">VLOOKUP(Table3[[#This Row],[Name]],+Table1[[Name]:[END]],AP$1,FALSE)</f>
        <v>1-3</v>
      </c>
      <c r="AQ93" s="5" t="str" cm="1">
        <f t="array" ref="AQ93">VLOOKUP(Table3[[#This Row],[Name]],+Table1[[Name]:[END]],AQ$1,FALSE)</f>
        <v>4-6</v>
      </c>
      <c r="AR93" s="5" t="str" cm="1">
        <f t="array" ref="AR93">VLOOKUP(Table3[[#This Row],[Name]],+Table1[[Name]:[END]],AR$1,FALSE)</f>
        <v/>
      </c>
      <c r="AS93" s="5" t="str" cm="1">
        <f t="array" ref="AS93">IF(VLOOKUP(Table3[[#This Row],[Name]],+Table1[[Name]:[END]],AS$1,FALSE)=0,"",VLOOKUP(Table3[[#This Row],[Name]],+Table1[[Name]:[END]],AS$1,FALSE))</f>
        <v/>
      </c>
      <c r="AT93" s="5" t="str" cm="1">
        <f t="array" ref="AT93">VLOOKUP(Table3[[#This Row],[Name]],+Table1[[Name]:[END]],AT$1,FALSE)</f>
        <v>#049</v>
      </c>
      <c r="AU93" s="5" cm="1">
        <f t="array" ref="AU93">VLOOKUP(Table3[[#This Row],[Name]],+Table1[[Name]:[END]],AU$1,FALSE)</f>
        <v>49</v>
      </c>
      <c r="AV93" s="5" t="str" cm="1">
        <f t="array" ref="AV93">VLOOKUP(Table3[[#This Row],[Name]],+Table1[[Name]:[END]],AV$1,FALSE)</f>
        <v>Insecte Poison</v>
      </c>
      <c r="AW93" s="5" cm="1">
        <f t="array" ref="AW93">VLOOKUP(Table3[[#This Row],[Name]],+Table1[[Name]:[END]],AW$1,FALSE)</f>
        <v>1</v>
      </c>
    </row>
    <row r="94" spans="1:49" x14ac:dyDescent="0.2">
      <c r="A94" s="19" t="s">
        <v>1519</v>
      </c>
      <c r="B94" s="5" t="str" cm="1">
        <f t="array" ref="B94">VLOOKUP(Table3[[#This Row],[Name]],+Table1[[Name]:[END]],B$1,FALSE)</f>
        <v>Acier</v>
      </c>
      <c r="C94" s="5" t="str" cm="1">
        <f t="array" ref="C94">VLOOKUP(Table3[[#This Row],[Name]],+Table1[[Name]:[END]],C$1,FALSE)</f>
        <v>Acier</v>
      </c>
      <c r="D94" s="5" cm="1">
        <f t="array" ref="D94">VLOOKUP(Table3[[#This Row],[Name]],+Table1[[Name]:[END]],D$1,FALSE)</f>
        <v>25</v>
      </c>
      <c r="E94" s="5" cm="1">
        <f t="array" ref="E94">VLOOKUP(Table3[[#This Row],[Name]],+Table1[[Name]:[END]],E$1,FALSE)</f>
        <v>10</v>
      </c>
      <c r="F94" s="5" cm="1">
        <f t="array" ref="F94">VLOOKUP(Table3[[#This Row],[Name]],+Table1[[Name]:[END]],F$1,FALSE)</f>
        <v>6</v>
      </c>
      <c r="G94" s="5" cm="1">
        <f t="array" ref="G94">VLOOKUP(Table3[[#This Row],[Name]],+Table1[[Name]:[END]],G$1,FALSE)</f>
        <v>5</v>
      </c>
      <c r="H94" s="5" cm="1">
        <f t="array" ref="H94">VLOOKUP(Table3[[#This Row],[Name]],+Table1[[Name]:[END]],H$1,FALSE)</f>
        <v>4</v>
      </c>
      <c r="I94" s="5" cm="1">
        <f t="array" ref="I94">VLOOKUP(Table3[[#This Row],[Name]],+Table1[[Name]:[END]],I$1,FALSE)</f>
        <v>4</v>
      </c>
      <c r="J94" s="5" cm="1">
        <f t="array" ref="J94">VLOOKUP(Table3[[#This Row],[Name]],+Table1[[Name]:[END]],J$1,FALSE)</f>
        <v>5</v>
      </c>
      <c r="K94" s="5" t="str" cm="1">
        <f t="array" ref="K94">VLOOKUP(Table3[[#This Row],[Name]],+Table1[[Name]:[END]],K$1,FALSE)</f>
        <v>Bluff</v>
      </c>
      <c r="L94" s="5" t="str" cm="1">
        <f t="array" ref="L94">VLOOKUP(Table3[[#This Row],[Name]],+Table1[[Name]:[END]],L$1,FALSE)</f>
        <v>Normal</v>
      </c>
      <c r="M94" s="5" t="str" cm="1">
        <f t="array" ref="M94">VLOOKUP(Table3[[#This Row],[Name]],+Table1[[Name]:[END]],M$1,FALSE)</f>
        <v>Physique</v>
      </c>
      <c r="N94" s="5" cm="1">
        <f t="array" ref="N94">VLOOKUP(Table3[[#This Row],[Name]],+Table1[[Name]:[END]],N$1,FALSE)</f>
        <v>4</v>
      </c>
      <c r="O94" s="5" cm="1">
        <f t="array" ref="O94">VLOOKUP(Table3[[#This Row],[Name]],+Table1[[Name]:[END]],O$1,FALSE)</f>
        <v>6</v>
      </c>
      <c r="P94" s="5" t="str" cm="1">
        <f t="array" ref="P94">VLOOKUP(Table3[[#This Row],[Name]],+Table1[[Name]:[END]],P$1,FALSE)</f>
        <v>Ne s'utilise qu'au premier tour. Bluff frappe en premier, inflige des dommages au Pokémon adverse et Apeure avec une precision de 2 empechant l'adversaire d'attaquer ce tour.</v>
      </c>
      <c r="Q94" s="5" t="str" cm="1">
        <f t="array" ref="Q94">VLOOKUP(Table3[[#This Row],[Name]],+Table1[[Name]:[END]],Q$1,FALSE)</f>
        <v>Rugissement</v>
      </c>
      <c r="R94" s="5" t="str" cm="1">
        <f t="array" ref="R94">VLOOKUP(Table3[[#This Row],[Name]],+Table1[[Name]:[END]],R$1,FALSE)</f>
        <v>Normal</v>
      </c>
      <c r="S94" s="5" t="str" cm="1">
        <f t="array" ref="S94">VLOOKUP(Table3[[#This Row],[Name]],+Table1[[Name]:[END]],S$1,FALSE)</f>
        <v>Statut</v>
      </c>
      <c r="T94" s="5" cm="1">
        <f t="array" ref="T94">VLOOKUP(Table3[[#This Row],[Name]],+Table1[[Name]:[END]],T$1,FALSE)</f>
        <v>0</v>
      </c>
      <c r="U94" s="5" cm="1">
        <f t="array" ref="U94">VLOOKUP(Table3[[#This Row],[Name]],+Table1[[Name]:[END]],U$1,FALSE)</f>
        <v>6</v>
      </c>
      <c r="V94" s="5" t="str" cm="1">
        <f t="array" ref="V94">VLOOKUP(Table3[[#This Row],[Name]],+Table1[[Name]:[END]],V$1,FALSE)</f>
        <v>Le lanceur pousse un cri tout mimi pour tromper la vigilance de l'ennemi et baisser son Attaque de 1 niveau.</v>
      </c>
      <c r="W94" s="5" t="str" cm="1">
        <f t="array" ref="W94">VLOOKUP(Table3[[#This Row],[Name]],+Table1[[Name]:[END]],W$1,FALSE)</f>
        <v>Miaouss_de_Galar-EB.png</v>
      </c>
      <c r="X94" s="5" t="str" cm="1">
        <f t="array" ref="X94">VLOOKUP(Table3[[#This Row],[Name]],+Table1[[Name]:[END]],X$1,FALSE)</f>
        <v>1/2</v>
      </c>
      <c r="Y94" s="5" cm="1">
        <f t="array" ref="Y94">VLOOKUP(Table3[[#This Row],[Name]],+Table1[[Name]:[END]],Y$1,FALSE)</f>
        <v>2</v>
      </c>
      <c r="Z94" s="5" t="str" cm="1">
        <f t="array" ref="Z94">VLOOKUP(Table3[[#This Row],[Name]],+Table1[[Name]:[END]],Z$1,FALSE)</f>
        <v>1/2</v>
      </c>
      <c r="AA94" s="5" cm="1">
        <f t="array" ref="AA94">VLOOKUP(Table3[[#This Row],[Name]],+Table1[[Name]:[END]],AA$1,FALSE)</f>
        <v>1</v>
      </c>
      <c r="AB94" s="5" cm="1">
        <f t="array" ref="AB94">VLOOKUP(Table3[[#This Row],[Name]],+Table1[[Name]:[END]],AB$1,FALSE)</f>
        <v>1</v>
      </c>
      <c r="AC94" s="5" t="str" cm="1">
        <f t="array" ref="AC94">VLOOKUP(Table3[[#This Row],[Name]],+Table1[[Name]:[END]],AC$1,FALSE)</f>
        <v>1/2</v>
      </c>
      <c r="AD94" s="5" cm="1">
        <f t="array" ref="AD94">VLOOKUP(Table3[[#This Row],[Name]],+Table1[[Name]:[END]],AD$1,FALSE)</f>
        <v>2</v>
      </c>
      <c r="AE94" s="5" t="str" cm="1">
        <f t="array" ref="AE94">VLOOKUP(Table3[[#This Row],[Name]],+Table1[[Name]:[END]],AE$1,FALSE)</f>
        <v>1/2</v>
      </c>
      <c r="AF94" s="5" t="str" cm="1">
        <f t="array" ref="AF94">VLOOKUP(Table3[[#This Row],[Name]],+Table1[[Name]:[END]],AF$1,FALSE)</f>
        <v>1/2</v>
      </c>
      <c r="AG94" s="5" t="str" cm="1">
        <f t="array" ref="AG94">VLOOKUP(Table3[[#This Row],[Name]],+Table1[[Name]:[END]],AG$1,FALSE)</f>
        <v>1/2</v>
      </c>
      <c r="AH94" s="5" t="str" cm="1">
        <f t="array" ref="AH94">VLOOKUP(Table3[[#This Row],[Name]],+Table1[[Name]:[END]],AH$1,FALSE)</f>
        <v>1/2</v>
      </c>
      <c r="AI94" s="5" cm="1">
        <f t="array" ref="AI94">VLOOKUP(Table3[[#This Row],[Name]],+Table1[[Name]:[END]],AI$1,FALSE)</f>
        <v>0</v>
      </c>
      <c r="AJ94" s="5" t="str" cm="1">
        <f t="array" ref="AJ94">VLOOKUP(Table3[[#This Row],[Name]],+Table1[[Name]:[END]],AJ$1,FALSE)</f>
        <v>1/2</v>
      </c>
      <c r="AK94" s="5" t="str" cm="1">
        <f t="array" ref="AK94">VLOOKUP(Table3[[#This Row],[Name]],+Table1[[Name]:[END]],AK$1,FALSE)</f>
        <v>1/2</v>
      </c>
      <c r="AL94" s="5" cm="1">
        <f t="array" ref="AL94">VLOOKUP(Table3[[#This Row],[Name]],+Table1[[Name]:[END]],AL$1,FALSE)</f>
        <v>2</v>
      </c>
      <c r="AM94" s="5" cm="1">
        <f t="array" ref="AM94">VLOOKUP(Table3[[#This Row],[Name]],+Table1[[Name]:[END]],AM$1,FALSE)</f>
        <v>1</v>
      </c>
      <c r="AN94" s="5" cm="1">
        <f t="array" ref="AN94">VLOOKUP(Table3[[#This Row],[Name]],+Table1[[Name]:[END]],AN$1,FALSE)</f>
        <v>1</v>
      </c>
      <c r="AO94" s="5" t="str" cm="1">
        <f t="array" ref="AO94">VLOOKUP(Table3[[#This Row],[Name]],+Table1[[Name]:[END]],AO$1,FALSE)</f>
        <v>1/2</v>
      </c>
      <c r="AP94" s="5" t="str" cm="1">
        <f t="array" ref="AP94">VLOOKUP(Table3[[#This Row],[Name]],+Table1[[Name]:[END]],AP$1,FALSE)</f>
        <v>1-3</v>
      </c>
      <c r="AQ94" s="5" t="str" cm="1">
        <f t="array" ref="AQ94">VLOOKUP(Table3[[#This Row],[Name]],+Table1[[Name]:[END]],AQ$1,FALSE)</f>
        <v>4-6</v>
      </c>
      <c r="AR94" s="5" t="str" cm="1">
        <f t="array" ref="AR94">VLOOKUP(Table3[[#This Row],[Name]],+Table1[[Name]:[END]],AR$1,FALSE)</f>
        <v>Evolue avec 3 super bonbons en</v>
      </c>
      <c r="AS94" s="5" t="str" cm="1">
        <f t="array" ref="AS94">IF(VLOOKUP(Table3[[#This Row],[Name]],+Table1[[Name]:[END]],AS$1,FALSE)=0,"",VLOOKUP(Table3[[#This Row],[Name]],+Table1[[Name]:[END]],AS$1,FALSE))</f>
        <v>Berserkatt</v>
      </c>
      <c r="AT94" s="5" t="str" cm="1">
        <f t="array" ref="AT94">VLOOKUP(Table3[[#This Row],[Name]],+Table1[[Name]:[END]],AT$1,FALSE)</f>
        <v>#052</v>
      </c>
      <c r="AU94" s="5" cm="1">
        <f t="array" ref="AU94">VLOOKUP(Table3[[#This Row],[Name]],+Table1[[Name]:[END]],AU$1,FALSE)</f>
        <v>52</v>
      </c>
      <c r="AV94" s="5" t="str" cm="1">
        <f t="array" ref="AV94">VLOOKUP(Table3[[#This Row],[Name]],+Table1[[Name]:[END]],AV$1,FALSE)</f>
        <v>Acier Acier</v>
      </c>
      <c r="AW94" s="5" cm="1">
        <f t="array" ref="AW94">VLOOKUP(Table3[[#This Row],[Name]],+Table1[[Name]:[END]],AW$1,FALSE)</f>
        <v>0</v>
      </c>
    </row>
    <row r="95" spans="1:49" x14ac:dyDescent="0.2">
      <c r="A95" s="20" t="s">
        <v>211</v>
      </c>
      <c r="B95" s="21" t="str" cm="1">
        <f t="array" ref="B95">VLOOKUP(Table3[[#This Row],[Name]],+Table1[[Name]:[END]],B$1,FALSE)</f>
        <v>Normal</v>
      </c>
      <c r="C95" s="21" t="str" cm="1">
        <f t="array" ref="C95">VLOOKUP(Table3[[#This Row],[Name]],+Table1[[Name]:[END]],C$1,FALSE)</f>
        <v>Normal</v>
      </c>
      <c r="D95" s="21" cm="1">
        <f t="array" ref="D95">VLOOKUP(Table3[[#This Row],[Name]],+Table1[[Name]:[END]],D$1,FALSE)</f>
        <v>32</v>
      </c>
      <c r="E95" s="21" cm="1">
        <f t="array" ref="E95">VLOOKUP(Table3[[#This Row],[Name]],+Table1[[Name]:[END]],E$1,FALSE)</f>
        <v>28</v>
      </c>
      <c r="F95" s="21" cm="1">
        <f t="array" ref="F95">VLOOKUP(Table3[[#This Row],[Name]],+Table1[[Name]:[END]],F$1,FALSE)</f>
        <v>7</v>
      </c>
      <c r="G95" s="21" cm="1">
        <f t="array" ref="G95">VLOOKUP(Table3[[#This Row],[Name]],+Table1[[Name]:[END]],G$1,FALSE)</f>
        <v>6</v>
      </c>
      <c r="H95" s="21" cm="1">
        <f t="array" ref="H95">VLOOKUP(Table3[[#This Row],[Name]],+Table1[[Name]:[END]],H$1,FALSE)</f>
        <v>6</v>
      </c>
      <c r="I95" s="21" cm="1">
        <f t="array" ref="I95">VLOOKUP(Table3[[#This Row],[Name]],+Table1[[Name]:[END]],I$1,FALSE)</f>
        <v>6</v>
      </c>
      <c r="J95" s="21" cm="1">
        <f t="array" ref="J95">VLOOKUP(Table3[[#This Row],[Name]],+Table1[[Name]:[END]],J$1,FALSE)</f>
        <v>1</v>
      </c>
      <c r="K95" s="21" t="str" cm="1">
        <f t="array" ref="K95">VLOOKUP(Table3[[#This Row],[Name]],+Table1[[Name]:[END]],K$1,FALSE)</f>
        <v>Meteores</v>
      </c>
      <c r="L95" s="21" t="str" cm="1">
        <f t="array" ref="L95">VLOOKUP(Table3[[#This Row],[Name]],+Table1[[Name]:[END]],L$1,FALSE)</f>
        <v>Normal</v>
      </c>
      <c r="M95" s="21" t="str" cm="1">
        <f t="array" ref="M95">VLOOKUP(Table3[[#This Row],[Name]],+Table1[[Name]:[END]],M$1,FALSE)</f>
        <v>Special</v>
      </c>
      <c r="N95" s="21" cm="1">
        <f t="array" ref="N95">VLOOKUP(Table3[[#This Row],[Name]],+Table1[[Name]:[END]],N$1,FALSE)</f>
        <v>6</v>
      </c>
      <c r="O95" s="21" cm="1">
        <f t="array" ref="O95">VLOOKUP(Table3[[#This Row],[Name]],+Table1[[Name]:[END]],O$1,FALSE)</f>
        <v>0</v>
      </c>
      <c r="P95" s="21" t="str" cm="1">
        <f t="array" ref="P95">VLOOKUP(Table3[[#This Row],[Name]],+Table1[[Name]:[END]],P$1,FALSE)</f>
        <v>Météores inflige des dégâts et possède la particularité de ne pas être affectée par les modifications de précision ou d'esquive.</v>
      </c>
      <c r="Q95" s="21" t="str" cm="1">
        <f t="array" ref="Q95">VLOOKUP(Table3[[#This Row],[Name]],+Table1[[Name]:[END]],Q$1,FALSE)</f>
        <v>Câlinerie</v>
      </c>
      <c r="R95" s="21" t="str" cm="1">
        <f t="array" ref="R95">VLOOKUP(Table3[[#This Row],[Name]],+Table1[[Name]:[END]],R$1,FALSE)</f>
        <v>Fee</v>
      </c>
      <c r="S95" s="21" t="str" cm="1">
        <f t="array" ref="S95">VLOOKUP(Table3[[#This Row],[Name]],+Table1[[Name]:[END]],S$1,FALSE)</f>
        <v>Physique</v>
      </c>
      <c r="T95" s="21" cm="1">
        <f t="array" ref="T95">VLOOKUP(Table3[[#This Row],[Name]],+Table1[[Name]:[END]],T$1,FALSE)</f>
        <v>9</v>
      </c>
      <c r="U95" s="21" cm="1">
        <f t="array" ref="U95">VLOOKUP(Table3[[#This Row],[Name]],+Table1[[Name]:[END]],U$1,FALSE)</f>
        <v>5</v>
      </c>
      <c r="V95" s="21" t="str" cm="1">
        <f t="array" ref="V95">VLOOKUP(Table3[[#This Row],[Name]],+Table1[[Name]:[END]],V$1,FALSE)</f>
        <v>Attaque l'ennemi avec un câlin. Diminue l'Attaque de 1 niveau avec une Precision de 1.</v>
      </c>
      <c r="W95" s="21" t="str" cm="1">
        <f t="array" ref="W95">VLOOKUP(Table3[[#This Row],[Name]],+Table1[[Name]:[END]],W$1,FALSE)</f>
        <v>Persian-RFVF.png</v>
      </c>
      <c r="X95" s="21" cm="1">
        <f t="array" ref="X95">VLOOKUP(Table3[[#This Row],[Name]],+Table1[[Name]:[END]],X$1,FALSE)</f>
        <v>1</v>
      </c>
      <c r="Y95" s="21" cm="1">
        <f t="array" ref="Y95">VLOOKUP(Table3[[#This Row],[Name]],+Table1[[Name]:[END]],Y$1,FALSE)</f>
        <v>2</v>
      </c>
      <c r="Z95" s="21" cm="1">
        <f t="array" ref="Z95">VLOOKUP(Table3[[#This Row],[Name]],+Table1[[Name]:[END]],Z$1,FALSE)</f>
        <v>1</v>
      </c>
      <c r="AA95" s="21" cm="1">
        <f t="array" ref="AA95">VLOOKUP(Table3[[#This Row],[Name]],+Table1[[Name]:[END]],AA$1,FALSE)</f>
        <v>1</v>
      </c>
      <c r="AB95" s="21" cm="1">
        <f t="array" ref="AB95">VLOOKUP(Table3[[#This Row],[Name]],+Table1[[Name]:[END]],AB$1,FALSE)</f>
        <v>1</v>
      </c>
      <c r="AC95" s="21" cm="1">
        <f t="array" ref="AC95">VLOOKUP(Table3[[#This Row],[Name]],+Table1[[Name]:[END]],AC$1,FALSE)</f>
        <v>1</v>
      </c>
      <c r="AD95" s="21" cm="1">
        <f t="array" ref="AD95">VLOOKUP(Table3[[#This Row],[Name]],+Table1[[Name]:[END]],AD$1,FALSE)</f>
        <v>1</v>
      </c>
      <c r="AE95" s="21" cm="1">
        <f t="array" ref="AE95">VLOOKUP(Table3[[#This Row],[Name]],+Table1[[Name]:[END]],AE$1,FALSE)</f>
        <v>1</v>
      </c>
      <c r="AF95" s="21" cm="1">
        <f t="array" ref="AF95">VLOOKUP(Table3[[#This Row],[Name]],+Table1[[Name]:[END]],AF$1,FALSE)</f>
        <v>1</v>
      </c>
      <c r="AG95" s="21" cm="1">
        <f t="array" ref="AG95">VLOOKUP(Table3[[#This Row],[Name]],+Table1[[Name]:[END]],AG$1,FALSE)</f>
        <v>1</v>
      </c>
      <c r="AH95" s="21" cm="1">
        <f t="array" ref="AH95">VLOOKUP(Table3[[#This Row],[Name]],+Table1[[Name]:[END]],AH$1,FALSE)</f>
        <v>1</v>
      </c>
      <c r="AI95" s="21" cm="1">
        <f t="array" ref="AI95">VLOOKUP(Table3[[#This Row],[Name]],+Table1[[Name]:[END]],AI$1,FALSE)</f>
        <v>1</v>
      </c>
      <c r="AJ95" s="21" cm="1">
        <f t="array" ref="AJ95">VLOOKUP(Table3[[#This Row],[Name]],+Table1[[Name]:[END]],AJ$1,FALSE)</f>
        <v>1</v>
      </c>
      <c r="AK95" s="21" cm="1">
        <f t="array" ref="AK95">VLOOKUP(Table3[[#This Row],[Name]],+Table1[[Name]:[END]],AK$1,FALSE)</f>
        <v>1</v>
      </c>
      <c r="AL95" s="21" cm="1">
        <f t="array" ref="AL95">VLOOKUP(Table3[[#This Row],[Name]],+Table1[[Name]:[END]],AL$1,FALSE)</f>
        <v>1</v>
      </c>
      <c r="AM95" s="21" cm="1">
        <f t="array" ref="AM95">VLOOKUP(Table3[[#This Row],[Name]],+Table1[[Name]:[END]],AM$1,FALSE)</f>
        <v>0</v>
      </c>
      <c r="AN95" s="21" cm="1">
        <f t="array" ref="AN95">VLOOKUP(Table3[[#This Row],[Name]],+Table1[[Name]:[END]],AN$1,FALSE)</f>
        <v>1</v>
      </c>
      <c r="AO95" s="21" cm="1">
        <f t="array" ref="AO95">VLOOKUP(Table3[[#This Row],[Name]],+Table1[[Name]:[END]],AO$1,FALSE)</f>
        <v>1</v>
      </c>
      <c r="AP95" s="21" t="str" cm="1">
        <f t="array" ref="AP95">VLOOKUP(Table3[[#This Row],[Name]],+Table1[[Name]:[END]],AP$1,FALSE)</f>
        <v>1-3</v>
      </c>
      <c r="AQ95" s="21" t="str" cm="1">
        <f t="array" ref="AQ95">VLOOKUP(Table3[[#This Row],[Name]],+Table1[[Name]:[END]],AQ$1,FALSE)</f>
        <v>4-6</v>
      </c>
      <c r="AR95" s="21" t="str" cm="1">
        <f t="array" ref="AR95">VLOOKUP(Table3[[#This Row],[Name]],+Table1[[Name]:[END]],AR$1,FALSE)</f>
        <v/>
      </c>
      <c r="AS95" s="21" t="str" cm="1">
        <f t="array" ref="AS95">IF(VLOOKUP(Table3[[#This Row],[Name]],+Table1[[Name]:[END]],AS$1,FALSE)=0,"",VLOOKUP(Table3[[#This Row],[Name]],+Table1[[Name]:[END]],AS$1,FALSE))</f>
        <v/>
      </c>
      <c r="AT95" s="21" t="str" cm="1">
        <f t="array" ref="AT95">VLOOKUP(Table3[[#This Row],[Name]],+Table1[[Name]:[END]],AT$1,FALSE)</f>
        <v>#053</v>
      </c>
      <c r="AU95" s="21" cm="1">
        <f t="array" ref="AU95">VLOOKUP(Table3[[#This Row],[Name]],+Table1[[Name]:[END]],AU$1,FALSE)</f>
        <v>53</v>
      </c>
      <c r="AV95" s="21" t="str" cm="1">
        <f t="array" ref="AV95">VLOOKUP(Table3[[#This Row],[Name]],+Table1[[Name]:[END]],AV$1,FALSE)</f>
        <v>Normal Normal</v>
      </c>
      <c r="AW95" s="21" cm="1">
        <f t="array" ref="AW95">VLOOKUP(Table3[[#This Row],[Name]],+Table1[[Name]:[END]],AW$1,FALSE)</f>
        <v>1</v>
      </c>
    </row>
    <row r="96" spans="1:49" x14ac:dyDescent="0.2">
      <c r="A96" s="20" t="s">
        <v>210</v>
      </c>
      <c r="B96" s="21" t="str" cm="1">
        <f t="array" ref="B96">VLOOKUP(Table3[[#This Row],[Name]],+Table1[[Name]:[END]],B$1,FALSE)</f>
        <v>Acier</v>
      </c>
      <c r="C96" s="21" t="str" cm="1">
        <f t="array" ref="C96">VLOOKUP(Table3[[#This Row],[Name]],+Table1[[Name]:[END]],C$1,FALSE)</f>
        <v>Acier</v>
      </c>
      <c r="D96" s="21" cm="1">
        <f t="array" ref="D96">VLOOKUP(Table3[[#This Row],[Name]],+Table1[[Name]:[END]],D$1,FALSE)</f>
        <v>35</v>
      </c>
      <c r="E96" s="21" cm="1">
        <f t="array" ref="E96">VLOOKUP(Table3[[#This Row],[Name]],+Table1[[Name]:[END]],E$1,FALSE)</f>
        <v>12</v>
      </c>
      <c r="F96" s="21" cm="1">
        <f t="array" ref="F96">VLOOKUP(Table3[[#This Row],[Name]],+Table1[[Name]:[END]],F$1,FALSE)</f>
        <v>11</v>
      </c>
      <c r="G96" s="21" cm="1">
        <f t="array" ref="G96">VLOOKUP(Table3[[#This Row],[Name]],+Table1[[Name]:[END]],G$1,FALSE)</f>
        <v>10</v>
      </c>
      <c r="H96" s="21" cm="1">
        <f t="array" ref="H96">VLOOKUP(Table3[[#This Row],[Name]],+Table1[[Name]:[END]],H$1,FALSE)</f>
        <v>5</v>
      </c>
      <c r="I96" s="21" cm="1">
        <f t="array" ref="I96">VLOOKUP(Table3[[#This Row],[Name]],+Table1[[Name]:[END]],I$1,FALSE)</f>
        <v>6</v>
      </c>
      <c r="J96" s="21" cm="1">
        <f t="array" ref="J96">VLOOKUP(Table3[[#This Row],[Name]],+Table1[[Name]:[END]],J$1,FALSE)</f>
        <v>0</v>
      </c>
      <c r="K96" s="21" t="str" cm="1">
        <f t="array" ref="K96">VLOOKUP(Table3[[#This Row],[Name]],+Table1[[Name]:[END]],K$1,FALSE)</f>
        <v>Tete de Fer</v>
      </c>
      <c r="L96" s="21" t="str" cm="1">
        <f t="array" ref="L96">VLOOKUP(Table3[[#This Row],[Name]],+Table1[[Name]:[END]],L$1,FALSE)</f>
        <v>Acier</v>
      </c>
      <c r="M96" s="21" t="str" cm="1">
        <f t="array" ref="M96">VLOOKUP(Table3[[#This Row],[Name]],+Table1[[Name]:[END]],M$1,FALSE)</f>
        <v>Physique</v>
      </c>
      <c r="N96" s="21" cm="1">
        <f t="array" ref="N96">VLOOKUP(Table3[[#This Row],[Name]],+Table1[[Name]:[END]],N$1,FALSE)</f>
        <v>8</v>
      </c>
      <c r="O96" s="21" cm="1">
        <f t="array" ref="O96">VLOOKUP(Table3[[#This Row],[Name]],+Table1[[Name]:[END]],O$1,FALSE)</f>
        <v>6</v>
      </c>
      <c r="P96" s="21" t="str" cm="1">
        <f t="array" ref="P96">VLOOKUP(Table3[[#This Row],[Name]],+Table1[[Name]:[END]],P$1,FALSE)</f>
        <v>Tête de Fer inflige des dégâts et apeure avec une precision de 2 empechant l'adversaire d'attaquer ce tour.</v>
      </c>
      <c r="Q96" s="21" t="str" cm="1">
        <f t="array" ref="Q96">VLOOKUP(Table3[[#This Row],[Name]],+Table1[[Name]:[END]],Q$1,FALSE)</f>
        <v>Fulmifer</v>
      </c>
      <c r="R96" s="21" t="str" cm="1">
        <f t="array" ref="R96">VLOOKUP(Table3[[#This Row],[Name]],+Table1[[Name]:[END]],R$1,FALSE)</f>
        <v>Acier</v>
      </c>
      <c r="S96" s="21" t="str" cm="1">
        <f t="array" ref="S96">VLOOKUP(Table3[[#This Row],[Name]],+Table1[[Name]:[END]],S$1,FALSE)</f>
        <v>Physique</v>
      </c>
      <c r="T96" s="21" cm="1">
        <f t="array" ref="T96">VLOOKUP(Table3[[#This Row],[Name]],+Table1[[Name]:[END]],T$1,FALSE)</f>
        <v>0</v>
      </c>
      <c r="U96" s="21" cm="1">
        <f t="array" ref="U96">VLOOKUP(Table3[[#This Row],[Name]],+Table1[[Name]:[END]],U$1,FALSE)</f>
        <v>6</v>
      </c>
      <c r="V96" s="21" t="str" cm="1">
        <f t="array" ref="V96">VLOOKUP(Table3[[#This Row],[Name]],+Table1[[Name]:[END]],V$1,FALSE)</f>
        <v>Inflige a l'adversaire 1.5x les degats subis par le pokemon ce meme tour.</v>
      </c>
      <c r="W96" s="21" t="str" cm="1">
        <f t="array" ref="W96">VLOOKUP(Table3[[#This Row],[Name]],+Table1[[Name]:[END]],W$1,FALSE)</f>
        <v>Berserkatt-EB.png</v>
      </c>
      <c r="X96" s="21" t="str" cm="1">
        <f t="array" ref="X96">VLOOKUP(Table3[[#This Row],[Name]],+Table1[[Name]:[END]],X$1,FALSE)</f>
        <v>1/2</v>
      </c>
      <c r="Y96" s="21" cm="1">
        <f t="array" ref="Y96">VLOOKUP(Table3[[#This Row],[Name]],+Table1[[Name]:[END]],Y$1,FALSE)</f>
        <v>2</v>
      </c>
      <c r="Z96" s="21" t="str" cm="1">
        <f t="array" ref="Z96">VLOOKUP(Table3[[#This Row],[Name]],+Table1[[Name]:[END]],Z$1,FALSE)</f>
        <v>1/2</v>
      </c>
      <c r="AA96" s="21" cm="1">
        <f t="array" ref="AA96">VLOOKUP(Table3[[#This Row],[Name]],+Table1[[Name]:[END]],AA$1,FALSE)</f>
        <v>1</v>
      </c>
      <c r="AB96" s="21" cm="1">
        <f t="array" ref="AB96">VLOOKUP(Table3[[#This Row],[Name]],+Table1[[Name]:[END]],AB$1,FALSE)</f>
        <v>1</v>
      </c>
      <c r="AC96" s="21" t="str" cm="1">
        <f t="array" ref="AC96">VLOOKUP(Table3[[#This Row],[Name]],+Table1[[Name]:[END]],AC$1,FALSE)</f>
        <v>1/2</v>
      </c>
      <c r="AD96" s="21" cm="1">
        <f t="array" ref="AD96">VLOOKUP(Table3[[#This Row],[Name]],+Table1[[Name]:[END]],AD$1,FALSE)</f>
        <v>2</v>
      </c>
      <c r="AE96" s="21" t="str" cm="1">
        <f t="array" ref="AE96">VLOOKUP(Table3[[#This Row],[Name]],+Table1[[Name]:[END]],AE$1,FALSE)</f>
        <v>1/2</v>
      </c>
      <c r="AF96" s="21" t="str" cm="1">
        <f t="array" ref="AF96">VLOOKUP(Table3[[#This Row],[Name]],+Table1[[Name]:[END]],AF$1,FALSE)</f>
        <v>1/2</v>
      </c>
      <c r="AG96" s="21" t="str" cm="1">
        <f t="array" ref="AG96">VLOOKUP(Table3[[#This Row],[Name]],+Table1[[Name]:[END]],AG$1,FALSE)</f>
        <v>1/2</v>
      </c>
      <c r="AH96" s="21" t="str" cm="1">
        <f t="array" ref="AH96">VLOOKUP(Table3[[#This Row],[Name]],+Table1[[Name]:[END]],AH$1,FALSE)</f>
        <v>1/2</v>
      </c>
      <c r="AI96" s="21" cm="1">
        <f t="array" ref="AI96">VLOOKUP(Table3[[#This Row],[Name]],+Table1[[Name]:[END]],AI$1,FALSE)</f>
        <v>0</v>
      </c>
      <c r="AJ96" s="21" t="str" cm="1">
        <f t="array" ref="AJ96">VLOOKUP(Table3[[#This Row],[Name]],+Table1[[Name]:[END]],AJ$1,FALSE)</f>
        <v>1/2</v>
      </c>
      <c r="AK96" s="21" t="str" cm="1">
        <f t="array" ref="AK96">VLOOKUP(Table3[[#This Row],[Name]],+Table1[[Name]:[END]],AK$1,FALSE)</f>
        <v>1/2</v>
      </c>
      <c r="AL96" s="21" cm="1">
        <f t="array" ref="AL96">VLOOKUP(Table3[[#This Row],[Name]],+Table1[[Name]:[END]],AL$1,FALSE)</f>
        <v>2</v>
      </c>
      <c r="AM96" s="21" cm="1">
        <f t="array" ref="AM96">VLOOKUP(Table3[[#This Row],[Name]],+Table1[[Name]:[END]],AM$1,FALSE)</f>
        <v>1</v>
      </c>
      <c r="AN96" s="21" cm="1">
        <f t="array" ref="AN96">VLOOKUP(Table3[[#This Row],[Name]],+Table1[[Name]:[END]],AN$1,FALSE)</f>
        <v>1</v>
      </c>
      <c r="AO96" s="21" t="str" cm="1">
        <f t="array" ref="AO96">VLOOKUP(Table3[[#This Row],[Name]],+Table1[[Name]:[END]],AO$1,FALSE)</f>
        <v>1/2</v>
      </c>
      <c r="AP96" s="21" t="str" cm="1">
        <f t="array" ref="AP96">VLOOKUP(Table3[[#This Row],[Name]],+Table1[[Name]:[END]],AP$1,FALSE)</f>
        <v>1-3</v>
      </c>
      <c r="AQ96" s="21" t="str" cm="1">
        <f t="array" ref="AQ96">VLOOKUP(Table3[[#This Row],[Name]],+Table1[[Name]:[END]],AQ$1,FALSE)</f>
        <v>4-6</v>
      </c>
      <c r="AR96" s="21" t="str" cm="1">
        <f t="array" ref="AR96">VLOOKUP(Table3[[#This Row],[Name]],+Table1[[Name]:[END]],AR$1,FALSE)</f>
        <v/>
      </c>
      <c r="AS96" s="21" t="str" cm="1">
        <f t="array" ref="AS96">IF(VLOOKUP(Table3[[#This Row],[Name]],+Table1[[Name]:[END]],AS$1,FALSE)=0,"",VLOOKUP(Table3[[#This Row],[Name]],+Table1[[Name]:[END]],AS$1,FALSE))</f>
        <v/>
      </c>
      <c r="AT96" s="21" t="str" cm="1">
        <f t="array" ref="AT96">VLOOKUP(Table3[[#This Row],[Name]],+Table1[[Name]:[END]],AT$1,FALSE)</f>
        <v>#863</v>
      </c>
      <c r="AU96" s="21" cm="1">
        <f t="array" ref="AU96">VLOOKUP(Table3[[#This Row],[Name]],+Table1[[Name]:[END]],AU$1,FALSE)</f>
        <v>863</v>
      </c>
      <c r="AV96" s="21" t="str" cm="1">
        <f t="array" ref="AV96">VLOOKUP(Table3[[#This Row],[Name]],+Table1[[Name]:[END]],AV$1,FALSE)</f>
        <v>Acier Acier</v>
      </c>
      <c r="AW96" s="21" cm="1">
        <f t="array" ref="AW96">VLOOKUP(Table3[[#This Row],[Name]],+Table1[[Name]:[END]],AW$1,FALSE)</f>
        <v>1</v>
      </c>
    </row>
    <row r="97" spans="1:49" x14ac:dyDescent="0.2">
      <c r="A97" s="20" t="s">
        <v>246</v>
      </c>
      <c r="B97" s="21" t="str" cm="1">
        <f t="array" ref="B97">VLOOKUP(Table3[[#This Row],[Name]],+Table1[[Name]:[END]],B$1,FALSE)</f>
        <v>Combat</v>
      </c>
      <c r="C97" s="21" t="str" cm="1">
        <f t="array" ref="C97">VLOOKUP(Table3[[#This Row],[Name]],+Table1[[Name]:[END]],C$1,FALSE)</f>
        <v>Combat</v>
      </c>
      <c r="D97" s="21" cm="1">
        <f t="array" ref="D97">VLOOKUP(Table3[[#This Row],[Name]],+Table1[[Name]:[END]],D$1,FALSE)</f>
        <v>31</v>
      </c>
      <c r="E97" s="21" cm="1">
        <f t="array" ref="E97">VLOOKUP(Table3[[#This Row],[Name]],+Table1[[Name]:[END]],E$1,FALSE)</f>
        <v>16</v>
      </c>
      <c r="F97" s="21" cm="1">
        <f t="array" ref="F97">VLOOKUP(Table3[[#This Row],[Name]],+Table1[[Name]:[END]],F$1,FALSE)</f>
        <v>13</v>
      </c>
      <c r="G97" s="21" cm="1">
        <f t="array" ref="G97">VLOOKUP(Table3[[#This Row],[Name]],+Table1[[Name]:[END]],G$1,FALSE)</f>
        <v>9</v>
      </c>
      <c r="H97" s="21" cm="1">
        <f t="array" ref="H97">VLOOKUP(Table3[[#This Row],[Name]],+Table1[[Name]:[END]],H$1,FALSE)</f>
        <v>6</v>
      </c>
      <c r="I97" s="21" cm="1">
        <f t="array" ref="I97">VLOOKUP(Table3[[#This Row],[Name]],+Table1[[Name]:[END]],I$1,FALSE)</f>
        <v>8</v>
      </c>
      <c r="J97" s="21" cm="1">
        <f t="array" ref="J97">VLOOKUP(Table3[[#This Row],[Name]],+Table1[[Name]:[END]],J$1,FALSE)</f>
        <v>0</v>
      </c>
      <c r="K97" s="21" t="str" cm="1">
        <f t="array" ref="K97">VLOOKUP(Table3[[#This Row],[Name]],+Table1[[Name]:[END]],K$1,FALSE)</f>
        <v>Mur de Fer</v>
      </c>
      <c r="L97" s="21" t="str" cm="1">
        <f t="array" ref="L97">VLOOKUP(Table3[[#This Row],[Name]],+Table1[[Name]:[END]],L$1,FALSE)</f>
        <v>Acier</v>
      </c>
      <c r="M97" s="21" t="str" cm="1">
        <f t="array" ref="M97">VLOOKUP(Table3[[#This Row],[Name]],+Table1[[Name]:[END]],M$1,FALSE)</f>
        <v>Statut</v>
      </c>
      <c r="N97" s="21" cm="1">
        <f t="array" ref="N97">VLOOKUP(Table3[[#This Row],[Name]],+Table1[[Name]:[END]],N$1,FALSE)</f>
        <v>0</v>
      </c>
      <c r="O97" s="21" cm="1">
        <f t="array" ref="O97">VLOOKUP(Table3[[#This Row],[Name]],+Table1[[Name]:[END]],O$1,FALSE)</f>
        <v>0</v>
      </c>
      <c r="P97" s="21" t="str" cm="1">
        <f t="array" ref="P97">VLOOKUP(Table3[[#This Row],[Name]],+Table1[[Name]:[END]],P$1,FALSE)</f>
        <v>L'épiderme du lanceur devient dur comme du fer, ce qui augmente Défense de 2 niveaux.</v>
      </c>
      <c r="Q97" s="21" t="str" cm="1">
        <f t="array" ref="Q97">VLOOKUP(Table3[[#This Row],[Name]],+Table1[[Name]:[END]],Q$1,FALSE)</f>
        <v>Escarmouche</v>
      </c>
      <c r="R97" s="21" t="str" cm="1">
        <f t="array" ref="R97">VLOOKUP(Table3[[#This Row],[Name]],+Table1[[Name]:[END]],R$1,FALSE)</f>
        <v>Insecte</v>
      </c>
      <c r="S97" s="21" t="str" cm="1">
        <f t="array" ref="S97">VLOOKUP(Table3[[#This Row],[Name]],+Table1[[Name]:[END]],S$1,FALSE)</f>
        <v>Physique</v>
      </c>
      <c r="T97" s="21" cm="1">
        <f t="array" ref="T97">VLOOKUP(Table3[[#This Row],[Name]],+Table1[[Name]:[END]],T$1,FALSE)</f>
        <v>9</v>
      </c>
      <c r="U97" s="21" cm="1">
        <f t="array" ref="U97">VLOOKUP(Table3[[#This Row],[Name]],+Table1[[Name]:[END]],U$1,FALSE)</f>
        <v>6</v>
      </c>
      <c r="V97" s="21" t="str" cm="1">
        <f t="array" ref="V97">VLOOKUP(Table3[[#This Row],[Name]],+Table1[[Name]:[END]],V$1,FALSE)</f>
        <v>Escarmouche est une capacité prioritaire qui inflige des dégâts, mais qui ne fonctionne que lors du premier tour où son lanceur est appelé au combat.</v>
      </c>
      <c r="W97" s="21" t="str" cm="1">
        <f t="array" ref="W97">VLOOKUP(Table3[[#This Row],[Name]],+Table1[[Name]:[END]],W$1,FALSE)</f>
        <v>Palarticho-EB.png</v>
      </c>
      <c r="X97" s="21" cm="1">
        <f t="array" ref="X97">VLOOKUP(Table3[[#This Row],[Name]],+Table1[[Name]:[END]],X$1,FALSE)</f>
        <v>1</v>
      </c>
      <c r="Y97" s="21" cm="1">
        <f t="array" ref="Y97">VLOOKUP(Table3[[#This Row],[Name]],+Table1[[Name]:[END]],Y$1,FALSE)</f>
        <v>1</v>
      </c>
      <c r="Z97" s="21" cm="1">
        <f t="array" ref="Z97">VLOOKUP(Table3[[#This Row],[Name]],+Table1[[Name]:[END]],Z$1,FALSE)</f>
        <v>1</v>
      </c>
      <c r="AA97" s="21" cm="1">
        <f t="array" ref="AA97">VLOOKUP(Table3[[#This Row],[Name]],+Table1[[Name]:[END]],AA$1,FALSE)</f>
        <v>1</v>
      </c>
      <c r="AB97" s="21" cm="1">
        <f t="array" ref="AB97">VLOOKUP(Table3[[#This Row],[Name]],+Table1[[Name]:[END]],AB$1,FALSE)</f>
        <v>1</v>
      </c>
      <c r="AC97" s="21" cm="1">
        <f t="array" ref="AC97">VLOOKUP(Table3[[#This Row],[Name]],+Table1[[Name]:[END]],AC$1,FALSE)</f>
        <v>2</v>
      </c>
      <c r="AD97" s="21" cm="1">
        <f t="array" ref="AD97">VLOOKUP(Table3[[#This Row],[Name]],+Table1[[Name]:[END]],AD$1,FALSE)</f>
        <v>1</v>
      </c>
      <c r="AE97" s="21" cm="1">
        <f t="array" ref="AE97">VLOOKUP(Table3[[#This Row],[Name]],+Table1[[Name]:[END]],AE$1,FALSE)</f>
        <v>1</v>
      </c>
      <c r="AF97" s="21" t="str" cm="1">
        <f t="array" ref="AF97">VLOOKUP(Table3[[#This Row],[Name]],+Table1[[Name]:[END]],AF$1,FALSE)</f>
        <v>1/2</v>
      </c>
      <c r="AG97" s="21" cm="1">
        <f t="array" ref="AG97">VLOOKUP(Table3[[#This Row],[Name]],+Table1[[Name]:[END]],AG$1,FALSE)</f>
        <v>1</v>
      </c>
      <c r="AH97" s="21" cm="1">
        <f t="array" ref="AH97">VLOOKUP(Table3[[#This Row],[Name]],+Table1[[Name]:[END]],AH$1,FALSE)</f>
        <v>1</v>
      </c>
      <c r="AI97" s="21" cm="1">
        <f t="array" ref="AI97">VLOOKUP(Table3[[#This Row],[Name]],+Table1[[Name]:[END]],AI$1,FALSE)</f>
        <v>1</v>
      </c>
      <c r="AJ97" s="21" cm="1">
        <f t="array" ref="AJ97">VLOOKUP(Table3[[#This Row],[Name]],+Table1[[Name]:[END]],AJ$1,FALSE)</f>
        <v>2</v>
      </c>
      <c r="AK97" s="21" t="str" cm="1">
        <f t="array" ref="AK97">VLOOKUP(Table3[[#This Row],[Name]],+Table1[[Name]:[END]],AK$1,FALSE)</f>
        <v>1/2</v>
      </c>
      <c r="AL97" s="21" cm="1">
        <f t="array" ref="AL97">VLOOKUP(Table3[[#This Row],[Name]],+Table1[[Name]:[END]],AL$1,FALSE)</f>
        <v>1</v>
      </c>
      <c r="AM97" s="21" cm="1">
        <f t="array" ref="AM97">VLOOKUP(Table3[[#This Row],[Name]],+Table1[[Name]:[END]],AM$1,FALSE)</f>
        <v>1</v>
      </c>
      <c r="AN97" s="21" t="str" cm="1">
        <f t="array" ref="AN97">VLOOKUP(Table3[[#This Row],[Name]],+Table1[[Name]:[END]],AN$1,FALSE)</f>
        <v>1/2</v>
      </c>
      <c r="AO97" s="21" cm="1">
        <f t="array" ref="AO97">VLOOKUP(Table3[[#This Row],[Name]],+Table1[[Name]:[END]],AO$1,FALSE)</f>
        <v>2</v>
      </c>
      <c r="AP97" s="21" t="str" cm="1">
        <f t="array" ref="AP97">VLOOKUP(Table3[[#This Row],[Name]],+Table1[[Name]:[END]],AP$1,FALSE)</f>
        <v>1-3</v>
      </c>
      <c r="AQ97" s="21" t="str" cm="1">
        <f t="array" ref="AQ97">VLOOKUP(Table3[[#This Row],[Name]],+Table1[[Name]:[END]],AQ$1,FALSE)</f>
        <v>4-6</v>
      </c>
      <c r="AR97" s="21" t="str" cm="1">
        <f t="array" ref="AR97">VLOOKUP(Table3[[#This Row],[Name]],+Table1[[Name]:[END]],AR$1,FALSE)</f>
        <v/>
      </c>
      <c r="AS97" s="21" t="str" cm="1">
        <f t="array" ref="AS97">IF(VLOOKUP(Table3[[#This Row],[Name]],+Table1[[Name]:[END]],AS$1,FALSE)=0,"",VLOOKUP(Table3[[#This Row],[Name]],+Table1[[Name]:[END]],AS$1,FALSE))</f>
        <v/>
      </c>
      <c r="AT97" s="21" t="str" cm="1">
        <f t="array" ref="AT97">VLOOKUP(Table3[[#This Row],[Name]],+Table1[[Name]:[END]],AT$1,FALSE)</f>
        <v>#865</v>
      </c>
      <c r="AU97" s="21" cm="1">
        <f t="array" ref="AU97">VLOOKUP(Table3[[#This Row],[Name]],+Table1[[Name]:[END]],AU$1,FALSE)</f>
        <v>865</v>
      </c>
      <c r="AV97" s="21" t="str" cm="1">
        <f t="array" ref="AV97">VLOOKUP(Table3[[#This Row],[Name]],+Table1[[Name]:[END]],AV$1,FALSE)</f>
        <v>Combat Combat</v>
      </c>
      <c r="AW97" s="21" cm="1">
        <f t="array" ref="AW97">VLOOKUP(Table3[[#This Row],[Name]],+Table1[[Name]:[END]],AW$1,FALSE)</f>
        <v>1</v>
      </c>
    </row>
    <row r="98" spans="1:49" x14ac:dyDescent="0.2">
      <c r="A98" s="20" t="s">
        <v>1258</v>
      </c>
      <c r="B98" s="21" t="str" cm="1">
        <f t="array" ref="B98">VLOOKUP(Table3[[#This Row],[Name]],+Table1[[Name]:[END]],B$1,FALSE)</f>
        <v>Poison</v>
      </c>
      <c r="C98" s="21" t="str" cm="1">
        <f t="array" ref="C98">VLOOKUP(Table3[[#This Row],[Name]],+Table1[[Name]:[END]],C$1,FALSE)</f>
        <v>Poison</v>
      </c>
      <c r="D98" s="21" cm="1">
        <f t="array" ref="D98">VLOOKUP(Table3[[#This Row],[Name]],+Table1[[Name]:[END]],D$1,FALSE)</f>
        <v>52</v>
      </c>
      <c r="E98" s="21" cm="1">
        <f t="array" ref="E98">VLOOKUP(Table3[[#This Row],[Name]],+Table1[[Name]:[END]],E$1,FALSE)</f>
        <v>12</v>
      </c>
      <c r="F98" s="21" cm="1">
        <f t="array" ref="F98">VLOOKUP(Table3[[#This Row],[Name]],+Table1[[Name]:[END]],F$1,FALSE)</f>
        <v>10</v>
      </c>
      <c r="G98" s="21" cm="1">
        <f t="array" ref="G98">VLOOKUP(Table3[[#This Row],[Name]],+Table1[[Name]:[END]],G$1,FALSE)</f>
        <v>7</v>
      </c>
      <c r="H98" s="21" cm="1">
        <f t="array" ref="H98">VLOOKUP(Table3[[#This Row],[Name]],+Table1[[Name]:[END]],H$1,FALSE)</f>
        <v>6</v>
      </c>
      <c r="I98" s="21" cm="1">
        <f t="array" ref="I98">VLOOKUP(Table3[[#This Row],[Name]],+Table1[[Name]:[END]],I$1,FALSE)</f>
        <v>10</v>
      </c>
      <c r="J98" s="21" cm="1">
        <f t="array" ref="J98">VLOOKUP(Table3[[#This Row],[Name]],+Table1[[Name]:[END]],J$1,FALSE)</f>
        <v>1</v>
      </c>
      <c r="K98" s="21" t="str" cm="1">
        <f t="array" ref="K98">VLOOKUP(Table3[[#This Row],[Name]],+Table1[[Name]:[END]],K$1,FALSE)</f>
        <v>Buee Noire</v>
      </c>
      <c r="L98" s="21" t="str" cm="1">
        <f t="array" ref="L98">VLOOKUP(Table3[[#This Row],[Name]],+Table1[[Name]:[END]],L$1,FALSE)</f>
        <v>Glace</v>
      </c>
      <c r="M98" s="21" t="str" cm="1">
        <f t="array" ref="M98">VLOOKUP(Table3[[#This Row],[Name]],+Table1[[Name]:[END]],M$1,FALSE)</f>
        <v>Statut</v>
      </c>
      <c r="N98" s="21" cm="1">
        <f t="array" ref="N98">VLOOKUP(Table3[[#This Row],[Name]],+Table1[[Name]:[END]],N$1,FALSE)</f>
        <v>0</v>
      </c>
      <c r="O98" s="21" cm="1">
        <f t="array" ref="O98">VLOOKUP(Table3[[#This Row],[Name]],+Table1[[Name]:[END]],O$1,FALSE)</f>
        <v>0</v>
      </c>
      <c r="P98" s="21" t="str" cm="1">
        <f t="array" ref="P98">VLOOKUP(Table3[[#This Row],[Name]],+Table1[[Name]:[END]],P$1,FALSE)</f>
        <v>Buée Noire annule tout changement de statistique des Pokémon présents sur le terrain</v>
      </c>
      <c r="Q98" s="21" t="str" cm="1">
        <f t="array" ref="Q98">VLOOKUP(Table3[[#This Row],[Name]],+Table1[[Name]:[END]],Q$1,FALSE)</f>
        <v>Detritus</v>
      </c>
      <c r="R98" s="21" t="str" cm="1">
        <f t="array" ref="R98">VLOOKUP(Table3[[#This Row],[Name]],+Table1[[Name]:[END]],R$1,FALSE)</f>
        <v>Poison</v>
      </c>
      <c r="S98" s="21" t="str" cm="1">
        <f t="array" ref="S98">VLOOKUP(Table3[[#This Row],[Name]],+Table1[[Name]:[END]],S$1,FALSE)</f>
        <v>Special</v>
      </c>
      <c r="T98" s="21" cm="1">
        <f t="array" ref="T98">VLOOKUP(Table3[[#This Row],[Name]],+Table1[[Name]:[END]],T$1,FALSE)</f>
        <v>7</v>
      </c>
      <c r="U98" s="21" cm="1">
        <f t="array" ref="U98">VLOOKUP(Table3[[#This Row],[Name]],+Table1[[Name]:[END]],U$1,FALSE)</f>
        <v>6</v>
      </c>
      <c r="V98" s="21" t="str" cm="1">
        <f t="array" ref="V98">VLOOKUP(Table3[[#This Row],[Name]],+Table1[[Name]:[END]],V$1,FALSE)</f>
        <v>Cette capacité empoisonne avec une precision de 2 lui faisant perdre 6 PV chaque tour.</v>
      </c>
      <c r="W98" s="21" t="str" cm="1">
        <f t="array" ref="W98">VLOOKUP(Table3[[#This Row],[Name]],+Table1[[Name]:[END]],W$1,FALSE)</f>
        <v>Grotadmorv-RFVF.png</v>
      </c>
      <c r="X98" s="21" cm="1">
        <f t="array" ref="X98">VLOOKUP(Table3[[#This Row],[Name]],+Table1[[Name]:[END]],X$1,FALSE)</f>
        <v>1</v>
      </c>
      <c r="Y98" s="21" t="str" cm="1">
        <f t="array" ref="Y98">VLOOKUP(Table3[[#This Row],[Name]],+Table1[[Name]:[END]],Y$1,FALSE)</f>
        <v>1/2</v>
      </c>
      <c r="Z98" s="21" cm="1">
        <f t="array" ref="Z98">VLOOKUP(Table3[[#This Row],[Name]],+Table1[[Name]:[END]],Z$1,FALSE)</f>
        <v>1</v>
      </c>
      <c r="AA98" s="21" cm="1">
        <f t="array" ref="AA98">VLOOKUP(Table3[[#This Row],[Name]],+Table1[[Name]:[END]],AA$1,FALSE)</f>
        <v>1</v>
      </c>
      <c r="AB98" s="21" cm="1">
        <f t="array" ref="AB98">VLOOKUP(Table3[[#This Row],[Name]],+Table1[[Name]:[END]],AB$1,FALSE)</f>
        <v>1</v>
      </c>
      <c r="AC98" s="21" t="str" cm="1">
        <f t="array" ref="AC98">VLOOKUP(Table3[[#This Row],[Name]],+Table1[[Name]:[END]],AC$1,FALSE)</f>
        <v>1/2</v>
      </c>
      <c r="AD98" s="21" cm="1">
        <f t="array" ref="AD98">VLOOKUP(Table3[[#This Row],[Name]],+Table1[[Name]:[END]],AD$1,FALSE)</f>
        <v>1</v>
      </c>
      <c r="AE98" s="21" cm="1">
        <f t="array" ref="AE98">VLOOKUP(Table3[[#This Row],[Name]],+Table1[[Name]:[END]],AE$1,FALSE)</f>
        <v>1</v>
      </c>
      <c r="AF98" s="21" t="str" cm="1">
        <f t="array" ref="AF98">VLOOKUP(Table3[[#This Row],[Name]],+Table1[[Name]:[END]],AF$1,FALSE)</f>
        <v>1/2</v>
      </c>
      <c r="AG98" s="21" cm="1">
        <f t="array" ref="AG98">VLOOKUP(Table3[[#This Row],[Name]],+Table1[[Name]:[END]],AG$1,FALSE)</f>
        <v>1</v>
      </c>
      <c r="AH98" s="21" t="str" cm="1">
        <f t="array" ref="AH98">VLOOKUP(Table3[[#This Row],[Name]],+Table1[[Name]:[END]],AH$1,FALSE)</f>
        <v>1/2</v>
      </c>
      <c r="AI98" s="21" t="str" cm="1">
        <f t="array" ref="AI98">VLOOKUP(Table3[[#This Row],[Name]],+Table1[[Name]:[END]],AI$1,FALSE)</f>
        <v>1/2</v>
      </c>
      <c r="AJ98" s="21" cm="1">
        <f t="array" ref="AJ98">VLOOKUP(Table3[[#This Row],[Name]],+Table1[[Name]:[END]],AJ$1,FALSE)</f>
        <v>2</v>
      </c>
      <c r="AK98" s="21" cm="1">
        <f t="array" ref="AK98">VLOOKUP(Table3[[#This Row],[Name]],+Table1[[Name]:[END]],AK$1,FALSE)</f>
        <v>1</v>
      </c>
      <c r="AL98" s="21" cm="1">
        <f t="array" ref="AL98">VLOOKUP(Table3[[#This Row],[Name]],+Table1[[Name]:[END]],AL$1,FALSE)</f>
        <v>2</v>
      </c>
      <c r="AM98" s="21" cm="1">
        <f t="array" ref="AM98">VLOOKUP(Table3[[#This Row],[Name]],+Table1[[Name]:[END]],AM$1,FALSE)</f>
        <v>1</v>
      </c>
      <c r="AN98" s="21" cm="1">
        <f t="array" ref="AN98">VLOOKUP(Table3[[#This Row],[Name]],+Table1[[Name]:[END]],AN$1,FALSE)</f>
        <v>1</v>
      </c>
      <c r="AO98" s="21" cm="1">
        <f t="array" ref="AO98">VLOOKUP(Table3[[#This Row],[Name]],+Table1[[Name]:[END]],AO$1,FALSE)</f>
        <v>1</v>
      </c>
      <c r="AP98" s="21" t="str" cm="1">
        <f t="array" ref="AP98">VLOOKUP(Table3[[#This Row],[Name]],+Table1[[Name]:[END]],AP$1,FALSE)</f>
        <v>1-3</v>
      </c>
      <c r="AQ98" s="21" t="str" cm="1">
        <f t="array" ref="AQ98">VLOOKUP(Table3[[#This Row],[Name]],+Table1[[Name]:[END]],AQ$1,FALSE)</f>
        <v>4-6</v>
      </c>
      <c r="AR98" s="21" t="str" cm="1">
        <f t="array" ref="AR98">VLOOKUP(Table3[[#This Row],[Name]],+Table1[[Name]:[END]],AR$1,FALSE)</f>
        <v/>
      </c>
      <c r="AS98" s="21" t="str" cm="1">
        <f t="array" ref="AS98">IF(VLOOKUP(Table3[[#This Row],[Name]],+Table1[[Name]:[END]],AS$1,FALSE)=0,"",VLOOKUP(Table3[[#This Row],[Name]],+Table1[[Name]:[END]],AS$1,FALSE))</f>
        <v/>
      </c>
      <c r="AT98" s="21" t="str" cm="1">
        <f t="array" ref="AT98">VLOOKUP(Table3[[#This Row],[Name]],+Table1[[Name]:[END]],AT$1,FALSE)</f>
        <v>#089</v>
      </c>
      <c r="AU98" s="21" cm="1">
        <f t="array" ref="AU98">VLOOKUP(Table3[[#This Row],[Name]],+Table1[[Name]:[END]],AU$1,FALSE)</f>
        <v>89</v>
      </c>
      <c r="AV98" s="21" t="str" cm="1">
        <f t="array" ref="AV98">VLOOKUP(Table3[[#This Row],[Name]],+Table1[[Name]:[END]],AV$1,FALSE)</f>
        <v>Poison Poison</v>
      </c>
      <c r="AW98" s="21" cm="1">
        <f t="array" ref="AW98">VLOOKUP(Table3[[#This Row],[Name]],+Table1[[Name]:[END]],AW$1,FALSE)</f>
        <v>1</v>
      </c>
    </row>
    <row r="99" spans="1:49" x14ac:dyDescent="0.2">
      <c r="A99" s="20" t="s">
        <v>1254</v>
      </c>
      <c r="B99" s="21" t="str" cm="1">
        <f t="array" ref="B99">VLOOKUP(Table3[[#This Row],[Name]],+Table1[[Name]:[END]],B$1,FALSE)</f>
        <v>Eau</v>
      </c>
      <c r="C99" s="21" t="str" cm="1">
        <f t="array" ref="C99">VLOOKUP(Table3[[#This Row],[Name]],+Table1[[Name]:[END]],C$1,FALSE)</f>
        <v>Glace</v>
      </c>
      <c r="D99" s="21" cm="1">
        <f t="array" ref="D99">VLOOKUP(Table3[[#This Row],[Name]],+Table1[[Name]:[END]],D$1,FALSE)</f>
        <v>45</v>
      </c>
      <c r="E99" s="21" cm="1">
        <f t="array" ref="E99">VLOOKUP(Table3[[#This Row],[Name]],+Table1[[Name]:[END]],E$1,FALSE)</f>
        <v>17</v>
      </c>
      <c r="F99" s="21" cm="1">
        <f t="array" ref="F99">VLOOKUP(Table3[[#This Row],[Name]],+Table1[[Name]:[END]],F$1,FALSE)</f>
        <v>7</v>
      </c>
      <c r="G99" s="21" cm="1">
        <f t="array" ref="G99">VLOOKUP(Table3[[#This Row],[Name]],+Table1[[Name]:[END]],G$1,FALSE)</f>
        <v>8</v>
      </c>
      <c r="H99" s="21" cm="1">
        <f t="array" ref="H99">VLOOKUP(Table3[[#This Row],[Name]],+Table1[[Name]:[END]],H$1,FALSE)</f>
        <v>7</v>
      </c>
      <c r="I99" s="21" cm="1">
        <f t="array" ref="I99">VLOOKUP(Table3[[#This Row],[Name]],+Table1[[Name]:[END]],I$1,FALSE)</f>
        <v>9</v>
      </c>
      <c r="J99" s="21" cm="1">
        <f t="array" ref="J99">VLOOKUP(Table3[[#This Row],[Name]],+Table1[[Name]:[END]],J$1,FALSE)</f>
        <v>1</v>
      </c>
      <c r="K99" s="21" t="str" cm="1">
        <f t="array" ref="K99">VLOOKUP(Table3[[#This Row],[Name]],+Table1[[Name]:[END]],K$1,FALSE)</f>
        <v>Glaciation</v>
      </c>
      <c r="L99" s="21" t="str" cm="1">
        <f t="array" ref="L99">VLOOKUP(Table3[[#This Row],[Name]],+Table1[[Name]:[END]],L$1,FALSE)</f>
        <v>Glace</v>
      </c>
      <c r="M99" s="21" t="str" cm="1">
        <f t="array" ref="M99">VLOOKUP(Table3[[#This Row],[Name]],+Table1[[Name]:[END]],M$1,FALSE)</f>
        <v>Special</v>
      </c>
      <c r="N99" s="21" cm="1">
        <f t="array" ref="N99">VLOOKUP(Table3[[#This Row],[Name]],+Table1[[Name]:[END]],N$1,FALSE)</f>
        <v>0</v>
      </c>
      <c r="O99" s="21" cm="1">
        <f t="array" ref="O99">VLOOKUP(Table3[[#This Row],[Name]],+Table1[[Name]:[END]],O$1,FALSE)</f>
        <v>0</v>
      </c>
      <c r="P99" s="21" t="str" cm="1">
        <f t="array" ref="P99">VLOOKUP(Table3[[#This Row],[Name]],+Table1[[Name]:[END]],P$1,FALSE)</f>
        <v>Si Glaciation est réussie elle met l'adversaire K.O. en un coup. La precision augmente pour chaque Niveau.</v>
      </c>
      <c r="Q99" s="21" t="str" cm="1">
        <f t="array" ref="Q99">VLOOKUP(Table3[[#This Row],[Name]],+Table1[[Name]:[END]],Q$1,FALSE)</f>
        <v>Empal'Korne</v>
      </c>
      <c r="R99" s="21" t="str" cm="1">
        <f t="array" ref="R99">VLOOKUP(Table3[[#This Row],[Name]],+Table1[[Name]:[END]],R$1,FALSE)</f>
        <v>Normal</v>
      </c>
      <c r="S99" s="21" t="str" cm="1">
        <f t="array" ref="S99">VLOOKUP(Table3[[#This Row],[Name]],+Table1[[Name]:[END]],S$1,FALSE)</f>
        <v>Physique</v>
      </c>
      <c r="T99" s="21" cm="1">
        <f t="array" ref="T99">VLOOKUP(Table3[[#This Row],[Name]],+Table1[[Name]:[END]],T$1,FALSE)</f>
        <v>0</v>
      </c>
      <c r="U99" s="21" cm="1">
        <f t="array" ref="U99">VLOOKUP(Table3[[#This Row],[Name]],+Table1[[Name]:[END]],U$1,FALSE)</f>
        <v>0</v>
      </c>
      <c r="V99" s="21" t="str" cm="1">
        <f t="array" ref="V99">VLOOKUP(Table3[[#This Row],[Name]],+Table1[[Name]:[END]],V$1,FALSE)</f>
        <v>Si l'attaque reussie, elle met KO l'adversaire. La Precision augmente de 1 par niveau.</v>
      </c>
      <c r="W99" s="21" t="str" cm="1">
        <f t="array" ref="W99">VLOOKUP(Table3[[#This Row],[Name]],+Table1[[Name]:[END]],W$1,FALSE)</f>
        <v>Lamantine-RFVF.png</v>
      </c>
      <c r="X99" s="21" cm="1">
        <f t="array" ref="X99">VLOOKUP(Table3[[#This Row],[Name]],+Table1[[Name]:[END]],X$1,FALSE)</f>
        <v>1</v>
      </c>
      <c r="Y99" s="21" cm="1">
        <f t="array" ref="Y99">VLOOKUP(Table3[[#This Row],[Name]],+Table1[[Name]:[END]],Y$1,FALSE)</f>
        <v>2</v>
      </c>
      <c r="Z99" s="21" cm="1">
        <f t="array" ref="Z99">VLOOKUP(Table3[[#This Row],[Name]],+Table1[[Name]:[END]],Z$1,FALSE)</f>
        <v>1</v>
      </c>
      <c r="AA99" s="21" t="str" cm="1">
        <f t="array" ref="AA99">VLOOKUP(Table3[[#This Row],[Name]],+Table1[[Name]:[END]],AA$1,FALSE)</f>
        <v>1/2</v>
      </c>
      <c r="AB99" s="21" cm="1">
        <f t="array" ref="AB99">VLOOKUP(Table3[[#This Row],[Name]],+Table1[[Name]:[END]],AB$1,FALSE)</f>
        <v>2</v>
      </c>
      <c r="AC99" s="21" cm="1">
        <f t="array" ref="AC99">VLOOKUP(Table3[[#This Row],[Name]],+Table1[[Name]:[END]],AC$1,FALSE)</f>
        <v>1</v>
      </c>
      <c r="AD99" s="21" cm="1">
        <f t="array" ref="AD99">VLOOKUP(Table3[[#This Row],[Name]],+Table1[[Name]:[END]],AD$1,FALSE)</f>
        <v>1</v>
      </c>
      <c r="AE99" s="21" t="str" cm="1">
        <f t="array" ref="AE99">VLOOKUP(Table3[[#This Row],[Name]],+Table1[[Name]:[END]],AE$1,FALSE)</f>
        <v>1/4</v>
      </c>
      <c r="AF99" s="21" cm="1">
        <f t="array" ref="AF99">VLOOKUP(Table3[[#This Row],[Name]],+Table1[[Name]:[END]],AF$1,FALSE)</f>
        <v>1</v>
      </c>
      <c r="AG99" s="21" cm="1">
        <f t="array" ref="AG99">VLOOKUP(Table3[[#This Row],[Name]],+Table1[[Name]:[END]],AG$1,FALSE)</f>
        <v>1</v>
      </c>
      <c r="AH99" s="21" cm="1">
        <f t="array" ref="AH99">VLOOKUP(Table3[[#This Row],[Name]],+Table1[[Name]:[END]],AH$1,FALSE)</f>
        <v>2</v>
      </c>
      <c r="AI99" s="21" cm="1">
        <f t="array" ref="AI99">VLOOKUP(Table3[[#This Row],[Name]],+Table1[[Name]:[END]],AI$1,FALSE)</f>
        <v>1</v>
      </c>
      <c r="AJ99" s="21" cm="1">
        <f t="array" ref="AJ99">VLOOKUP(Table3[[#This Row],[Name]],+Table1[[Name]:[END]],AJ$1,FALSE)</f>
        <v>1</v>
      </c>
      <c r="AK99" s="21" cm="1">
        <f t="array" ref="AK99">VLOOKUP(Table3[[#This Row],[Name]],+Table1[[Name]:[END]],AK$1,FALSE)</f>
        <v>2</v>
      </c>
      <c r="AL99" s="21" cm="1">
        <f t="array" ref="AL99">VLOOKUP(Table3[[#This Row],[Name]],+Table1[[Name]:[END]],AL$1,FALSE)</f>
        <v>1</v>
      </c>
      <c r="AM99" s="21" cm="1">
        <f t="array" ref="AM99">VLOOKUP(Table3[[#This Row],[Name]],+Table1[[Name]:[END]],AM$1,FALSE)</f>
        <v>1</v>
      </c>
      <c r="AN99" s="21" cm="1">
        <f t="array" ref="AN99">VLOOKUP(Table3[[#This Row],[Name]],+Table1[[Name]:[END]],AN$1,FALSE)</f>
        <v>1</v>
      </c>
      <c r="AO99" s="21" cm="1">
        <f t="array" ref="AO99">VLOOKUP(Table3[[#This Row],[Name]],+Table1[[Name]:[END]],AO$1,FALSE)</f>
        <v>1</v>
      </c>
      <c r="AP99" s="21" t="str" cm="1">
        <f t="array" ref="AP99">VLOOKUP(Table3[[#This Row],[Name]],+Table1[[Name]:[END]],AP$1,FALSE)</f>
        <v>1-3</v>
      </c>
      <c r="AQ99" s="21" t="str" cm="1">
        <f t="array" ref="AQ99">VLOOKUP(Table3[[#This Row],[Name]],+Table1[[Name]:[END]],AQ$1,FALSE)</f>
        <v>4-6</v>
      </c>
      <c r="AR99" s="21" t="str" cm="1">
        <f t="array" ref="AR99">VLOOKUP(Table3[[#This Row],[Name]],+Table1[[Name]:[END]],AR$1,FALSE)</f>
        <v/>
      </c>
      <c r="AS99" s="21" t="str" cm="1">
        <f t="array" ref="AS99">IF(VLOOKUP(Table3[[#This Row],[Name]],+Table1[[Name]:[END]],AS$1,FALSE)=0,"",VLOOKUP(Table3[[#This Row],[Name]],+Table1[[Name]:[END]],AS$1,FALSE))</f>
        <v/>
      </c>
      <c r="AT99" s="21" t="str" cm="1">
        <f t="array" ref="AT99">VLOOKUP(Table3[[#This Row],[Name]],+Table1[[Name]:[END]],AT$1,FALSE)</f>
        <v>#087</v>
      </c>
      <c r="AU99" s="21" cm="1">
        <f t="array" ref="AU99">VLOOKUP(Table3[[#This Row],[Name]],+Table1[[Name]:[END]],AU$1,FALSE)</f>
        <v>87</v>
      </c>
      <c r="AV99" s="21" t="str" cm="1">
        <f t="array" ref="AV99">VLOOKUP(Table3[[#This Row],[Name]],+Table1[[Name]:[END]],AV$1,FALSE)</f>
        <v>Eau Glace</v>
      </c>
      <c r="AW99" s="21" cm="1">
        <f t="array" ref="AW99">VLOOKUP(Table3[[#This Row],[Name]],+Table1[[Name]:[END]],AW$1,FALSE)</f>
        <v>1</v>
      </c>
    </row>
    <row r="100" spans="1:49" x14ac:dyDescent="0.2">
      <c r="A100" s="20" t="s">
        <v>1204</v>
      </c>
      <c r="B100" s="21" t="str" cm="1">
        <f t="array" ref="B100">VLOOKUP(Table3[[#This Row],[Name]],+Table1[[Name]:[END]],B$1,FALSE)</f>
        <v>Eau</v>
      </c>
      <c r="C100" s="21" t="str" cm="1">
        <f t="array" ref="C100">VLOOKUP(Table3[[#This Row],[Name]],+Table1[[Name]:[END]],C$1,FALSE)</f>
        <v>Eau</v>
      </c>
      <c r="D100" s="21" cm="1">
        <f t="array" ref="D100">VLOOKUP(Table3[[#This Row],[Name]],+Table1[[Name]:[END]],D$1,FALSE)</f>
        <v>40</v>
      </c>
      <c r="E100" s="21" cm="1">
        <f t="array" ref="E100">VLOOKUP(Table3[[#This Row],[Name]],+Table1[[Name]:[END]],E$1,FALSE)</f>
        <v>21</v>
      </c>
      <c r="F100" s="21" cm="1">
        <f t="array" ref="F100">VLOOKUP(Table3[[#This Row],[Name]],+Table1[[Name]:[END]],F$1,FALSE)</f>
        <v>8</v>
      </c>
      <c r="G100" s="21" cm="1">
        <f t="array" ref="G100">VLOOKUP(Table3[[#This Row],[Name]],+Table1[[Name]:[END]],G$1,FALSE)</f>
        <v>7</v>
      </c>
      <c r="H100" s="21" cm="1">
        <f t="array" ref="H100">VLOOKUP(Table3[[#This Row],[Name]],+Table1[[Name]:[END]],H$1,FALSE)</f>
        <v>9</v>
      </c>
      <c r="I100" s="21" cm="1">
        <f t="array" ref="I100">VLOOKUP(Table3[[#This Row],[Name]],+Table1[[Name]:[END]],I$1,FALSE)</f>
        <v>8</v>
      </c>
      <c r="J100" s="21" cm="1">
        <f t="array" ref="J100">VLOOKUP(Table3[[#This Row],[Name]],+Table1[[Name]:[END]],J$1,FALSE)</f>
        <v>1</v>
      </c>
      <c r="K100" s="21" t="str" cm="1">
        <f t="array" ref="K100">VLOOKUP(Table3[[#This Row],[Name]],+Table1[[Name]:[END]],K$1,FALSE)</f>
        <v>Moi d'Abord</v>
      </c>
      <c r="L100" s="21" t="str" cm="1">
        <f t="array" ref="L100">VLOOKUP(Table3[[#This Row],[Name]],+Table1[[Name]:[END]],L$1,FALSE)</f>
        <v>Normal</v>
      </c>
      <c r="M100" s="21" t="str" cm="1">
        <f t="array" ref="M100">VLOOKUP(Table3[[#This Row],[Name]],+Table1[[Name]:[END]],M$1,FALSE)</f>
        <v>Statut</v>
      </c>
      <c r="N100" s="21" cm="1">
        <f t="array" ref="N100">VLOOKUP(Table3[[#This Row],[Name]],+Table1[[Name]:[END]],N$1,FALSE)</f>
        <v>0</v>
      </c>
      <c r="O100" s="21" cm="1">
        <f t="array" ref="O100">VLOOKUP(Table3[[#This Row],[Name]],+Table1[[Name]:[END]],O$1,FALSE)</f>
        <v>0</v>
      </c>
      <c r="P100" s="21" t="str" cm="1">
        <f t="array" ref="P100">VLOOKUP(Table3[[#This Row],[Name]],+Table1[[Name]:[END]],P$1,FALSE)</f>
        <v>Moi d'Abord est une capacité assez particulière qui permet d'utiliser la capacité qu'un adversaire s'apprête a lancer avec une puissance augmentee de 50%.</v>
      </c>
      <c r="Q100" s="21" t="str" cm="1">
        <f t="array" ref="Q100">VLOOKUP(Table3[[#This Row],[Name]],+Table1[[Name]:[END]],Q$1,FALSE)</f>
        <v>Aqua-Jet</v>
      </c>
      <c r="R100" s="21" t="str" cm="1">
        <f t="array" ref="R100">VLOOKUP(Table3[[#This Row],[Name]],+Table1[[Name]:[END]],R$1,FALSE)</f>
        <v>Eau</v>
      </c>
      <c r="S100" s="21" t="str" cm="1">
        <f t="array" ref="S100">VLOOKUP(Table3[[#This Row],[Name]],+Table1[[Name]:[END]],S$1,FALSE)</f>
        <v>Physique</v>
      </c>
      <c r="T100" s="21" cm="1">
        <f t="array" ref="T100">VLOOKUP(Table3[[#This Row],[Name]],+Table1[[Name]:[END]],T$1,FALSE)</f>
        <v>4</v>
      </c>
      <c r="U100" s="21" cm="1">
        <f t="array" ref="U100">VLOOKUP(Table3[[#This Row],[Name]],+Table1[[Name]:[END]],U$1,FALSE)</f>
        <v>6</v>
      </c>
      <c r="V100" s="21" t="str" cm="1">
        <f t="array" ref="V100">VLOOKUP(Table3[[#This Row],[Name]],+Table1[[Name]:[END]],V$1,FALSE)</f>
        <v>Aqua-Jet est une capacité à priorité accrue : face à une capacité standard, l'utilisateur frappe toujours en premier.</v>
      </c>
      <c r="W100" s="21" t="str" cm="1">
        <f t="array" ref="W100">VLOOKUP(Table3[[#This Row],[Name]],+Table1[[Name]:[END]],W$1,FALSE)</f>
        <v>Akwakwak-RFVF.png</v>
      </c>
      <c r="X100" s="21" t="str" cm="1">
        <f t="array" ref="X100">VLOOKUP(Table3[[#This Row],[Name]],+Table1[[Name]:[END]],X$1,FALSE)</f>
        <v>1/2</v>
      </c>
      <c r="Y100" s="21" cm="1">
        <f t="array" ref="Y100">VLOOKUP(Table3[[#This Row],[Name]],+Table1[[Name]:[END]],Y$1,FALSE)</f>
        <v>1</v>
      </c>
      <c r="Z100" s="21" cm="1">
        <f t="array" ref="Z100">VLOOKUP(Table3[[#This Row],[Name]],+Table1[[Name]:[END]],Z$1,FALSE)</f>
        <v>1</v>
      </c>
      <c r="AA100" s="21" t="str" cm="1">
        <f t="array" ref="AA100">VLOOKUP(Table3[[#This Row],[Name]],+Table1[[Name]:[END]],AA$1,FALSE)</f>
        <v>1/2</v>
      </c>
      <c r="AB100" s="21" cm="1">
        <f t="array" ref="AB100">VLOOKUP(Table3[[#This Row],[Name]],+Table1[[Name]:[END]],AB$1,FALSE)</f>
        <v>2</v>
      </c>
      <c r="AC100" s="21" cm="1">
        <f t="array" ref="AC100">VLOOKUP(Table3[[#This Row],[Name]],+Table1[[Name]:[END]],AC$1,FALSE)</f>
        <v>1</v>
      </c>
      <c r="AD100" s="21" t="str" cm="1">
        <f t="array" ref="AD100">VLOOKUP(Table3[[#This Row],[Name]],+Table1[[Name]:[END]],AD$1,FALSE)</f>
        <v>1/2</v>
      </c>
      <c r="AE100" s="21" t="str" cm="1">
        <f t="array" ref="AE100">VLOOKUP(Table3[[#This Row],[Name]],+Table1[[Name]:[END]],AE$1,FALSE)</f>
        <v>1/2</v>
      </c>
      <c r="AF100" s="21" cm="1">
        <f t="array" ref="AF100">VLOOKUP(Table3[[#This Row],[Name]],+Table1[[Name]:[END]],AF$1,FALSE)</f>
        <v>1</v>
      </c>
      <c r="AG100" s="21" cm="1">
        <f t="array" ref="AG100">VLOOKUP(Table3[[#This Row],[Name]],+Table1[[Name]:[END]],AG$1,FALSE)</f>
        <v>1</v>
      </c>
      <c r="AH100" s="21" cm="1">
        <f t="array" ref="AH100">VLOOKUP(Table3[[#This Row],[Name]],+Table1[[Name]:[END]],AH$1,FALSE)</f>
        <v>2</v>
      </c>
      <c r="AI100" s="21" cm="1">
        <f t="array" ref="AI100">VLOOKUP(Table3[[#This Row],[Name]],+Table1[[Name]:[END]],AI$1,FALSE)</f>
        <v>1</v>
      </c>
      <c r="AJ100" s="21" cm="1">
        <f t="array" ref="AJ100">VLOOKUP(Table3[[#This Row],[Name]],+Table1[[Name]:[END]],AJ$1,FALSE)</f>
        <v>1</v>
      </c>
      <c r="AK100" s="21" cm="1">
        <f t="array" ref="AK100">VLOOKUP(Table3[[#This Row],[Name]],+Table1[[Name]:[END]],AK$1,FALSE)</f>
        <v>1</v>
      </c>
      <c r="AL100" s="21" cm="1">
        <f t="array" ref="AL100">VLOOKUP(Table3[[#This Row],[Name]],+Table1[[Name]:[END]],AL$1,FALSE)</f>
        <v>1</v>
      </c>
      <c r="AM100" s="21" cm="1">
        <f t="array" ref="AM100">VLOOKUP(Table3[[#This Row],[Name]],+Table1[[Name]:[END]],AM$1,FALSE)</f>
        <v>1</v>
      </c>
      <c r="AN100" s="21" cm="1">
        <f t="array" ref="AN100">VLOOKUP(Table3[[#This Row],[Name]],+Table1[[Name]:[END]],AN$1,FALSE)</f>
        <v>1</v>
      </c>
      <c r="AO100" s="21" cm="1">
        <f t="array" ref="AO100">VLOOKUP(Table3[[#This Row],[Name]],+Table1[[Name]:[END]],AO$1,FALSE)</f>
        <v>1</v>
      </c>
      <c r="AP100" s="21" t="str" cm="1">
        <f t="array" ref="AP100">VLOOKUP(Table3[[#This Row],[Name]],+Table1[[Name]:[END]],AP$1,FALSE)</f>
        <v>1-3</v>
      </c>
      <c r="AQ100" s="21" t="str" cm="1">
        <f t="array" ref="AQ100">VLOOKUP(Table3[[#This Row],[Name]],+Table1[[Name]:[END]],AQ$1,FALSE)</f>
        <v>4-6</v>
      </c>
      <c r="AR100" s="21" t="str" cm="1">
        <f t="array" ref="AR100">VLOOKUP(Table3[[#This Row],[Name]],+Table1[[Name]:[END]],AR$1,FALSE)</f>
        <v/>
      </c>
      <c r="AS100" s="21" t="str" cm="1">
        <f t="array" ref="AS100">IF(VLOOKUP(Table3[[#This Row],[Name]],+Table1[[Name]:[END]],AS$1,FALSE)=0,"",VLOOKUP(Table3[[#This Row],[Name]],+Table1[[Name]:[END]],AS$1,FALSE))</f>
        <v/>
      </c>
      <c r="AT100" s="21" t="str" cm="1">
        <f t="array" ref="AT100">VLOOKUP(Table3[[#This Row],[Name]],+Table1[[Name]:[END]],AT$1,FALSE)</f>
        <v>#055</v>
      </c>
      <c r="AU100" s="21" cm="1">
        <f t="array" ref="AU100">VLOOKUP(Table3[[#This Row],[Name]],+Table1[[Name]:[END]],AU$1,FALSE)</f>
        <v>55</v>
      </c>
      <c r="AV100" s="21" t="str" cm="1">
        <f t="array" ref="AV100">VLOOKUP(Table3[[#This Row],[Name]],+Table1[[Name]:[END]],AV$1,FALSE)</f>
        <v>Eau Eau</v>
      </c>
      <c r="AW100" s="21" cm="1">
        <f t="array" ref="AW100">VLOOKUP(Table3[[#This Row],[Name]],+Table1[[Name]:[END]],AW$1,FALSE)</f>
        <v>1</v>
      </c>
    </row>
    <row r="101" spans="1:49" x14ac:dyDescent="0.2">
      <c r="A101" s="19" t="s">
        <v>167</v>
      </c>
      <c r="B101" s="5" t="str" cm="1">
        <f t="array" ref="B101">VLOOKUP(Table3[[#This Row],[Name]],+Table1[[Name]:[END]],B$1,FALSE)</f>
        <v>Poison</v>
      </c>
      <c r="C101" s="5" t="str" cm="1">
        <f t="array" ref="C101">VLOOKUP(Table3[[#This Row],[Name]],+Table1[[Name]:[END]],C$1,FALSE)</f>
        <v>Spectre</v>
      </c>
      <c r="D101" s="5" cm="1">
        <f t="array" ref="D101">VLOOKUP(Table3[[#This Row],[Name]],+Table1[[Name]:[END]],D$1,FALSE)</f>
        <v>15</v>
      </c>
      <c r="E101" s="5" cm="1">
        <f t="array" ref="E101">VLOOKUP(Table3[[#This Row],[Name]],+Table1[[Name]:[END]],E$1,FALSE)</f>
        <v>20</v>
      </c>
      <c r="F101" s="5" cm="1">
        <f t="array" ref="F101">VLOOKUP(Table3[[#This Row],[Name]],+Table1[[Name]:[END]],F$1,FALSE)</f>
        <v>3</v>
      </c>
      <c r="G101" s="5" cm="1">
        <f t="array" ref="G101">VLOOKUP(Table3[[#This Row],[Name]],+Table1[[Name]:[END]],G$1,FALSE)</f>
        <v>3</v>
      </c>
      <c r="H101" s="5" cm="1">
        <f t="array" ref="H101">VLOOKUP(Table3[[#This Row],[Name]],+Table1[[Name]:[END]],H$1,FALSE)</f>
        <v>10</v>
      </c>
      <c r="I101" s="5" cm="1">
        <f t="array" ref="I101">VLOOKUP(Table3[[#This Row],[Name]],+Table1[[Name]:[END]],I$1,FALSE)</f>
        <v>3</v>
      </c>
      <c r="J101" s="5" cm="1">
        <f t="array" ref="J101">VLOOKUP(Table3[[#This Row],[Name]],+Table1[[Name]:[END]],J$1,FALSE)</f>
        <v>3</v>
      </c>
      <c r="K101" s="5" t="str" cm="1">
        <f t="array" ref="K101">VLOOKUP(Table3[[#This Row],[Name]],+Table1[[Name]:[END]],K$1,FALSE)</f>
        <v>Hypnose</v>
      </c>
      <c r="L101" s="5" t="str" cm="1">
        <f t="array" ref="L101">VLOOKUP(Table3[[#This Row],[Name]],+Table1[[Name]:[END]],L$1,FALSE)</f>
        <v>Psy</v>
      </c>
      <c r="M101" s="5" t="str" cm="1">
        <f t="array" ref="M101">VLOOKUP(Table3[[#This Row],[Name]],+Table1[[Name]:[END]],M$1,FALSE)</f>
        <v>Statut</v>
      </c>
      <c r="N101" s="5" cm="1">
        <f t="array" ref="N101">VLOOKUP(Table3[[#This Row],[Name]],+Table1[[Name]:[END]],N$1,FALSE)</f>
        <v>0</v>
      </c>
      <c r="O101" s="5" cm="1">
        <f t="array" ref="O101">VLOOKUP(Table3[[#This Row],[Name]],+Table1[[Name]:[END]],O$1,FALSE)</f>
        <v>1</v>
      </c>
      <c r="P101" s="5" t="str" cm="1">
        <f t="array" ref="P101">VLOOKUP(Table3[[#This Row],[Name]],+Table1[[Name]:[END]],P$1,FALSE)</f>
        <v>Hypnose endort la cible. Malgré son type Psy, elle fonctionne tout de même sur les Pokémon de type Ténèbres. Endormi, le pokemon ne peut attaquer pendant 2 tours.</v>
      </c>
      <c r="Q101" s="5" t="str" cm="1">
        <f t="array" ref="Q101">VLOOKUP(Table3[[#This Row],[Name]],+Table1[[Name]:[END]],Q$1,FALSE)</f>
        <v>Lechouille</v>
      </c>
      <c r="R101" s="5" t="str" cm="1">
        <f t="array" ref="R101">VLOOKUP(Table3[[#This Row],[Name]],+Table1[[Name]:[END]],R$1,FALSE)</f>
        <v>Spectre</v>
      </c>
      <c r="S101" s="5" t="str" cm="1">
        <f t="array" ref="S101">VLOOKUP(Table3[[#This Row],[Name]],+Table1[[Name]:[END]],S$1,FALSE)</f>
        <v>Physique</v>
      </c>
      <c r="T101" s="5" cm="1">
        <f t="array" ref="T101">VLOOKUP(Table3[[#This Row],[Name]],+Table1[[Name]:[END]],T$1,FALSE)</f>
        <v>3</v>
      </c>
      <c r="U101" s="5" cm="1">
        <f t="array" ref="U101">VLOOKUP(Table3[[#This Row],[Name]],+Table1[[Name]:[END]],U$1,FALSE)</f>
        <v>6</v>
      </c>
      <c r="V101" s="5" t="str" cm="1">
        <f t="array" ref="V101">VLOOKUP(Table3[[#This Row],[Name]],+Table1[[Name]:[END]],V$1,FALSE)</f>
        <v>Un grand coup de langue qui inflige des dégâts à l'ennemi. Paralyse avec une precision de 2. La paralysie empeche d'attaquer sur 1-2.</v>
      </c>
      <c r="W101" s="5" t="str" cm="1">
        <f t="array" ref="W101">VLOOKUP(Table3[[#This Row],[Name]],+Table1[[Name]:[END]],W$1,FALSE)</f>
        <v>Fantominus-RFVF.png</v>
      </c>
      <c r="X101" s="5" cm="1">
        <f t="array" ref="X101">VLOOKUP(Table3[[#This Row],[Name]],+Table1[[Name]:[END]],X$1,FALSE)</f>
        <v>1</v>
      </c>
      <c r="Y101" s="5" cm="1">
        <f t="array" ref="Y101">VLOOKUP(Table3[[#This Row],[Name]],+Table1[[Name]:[END]],Y$1,FALSE)</f>
        <v>0</v>
      </c>
      <c r="Z101" s="5" cm="1">
        <f t="array" ref="Z101">VLOOKUP(Table3[[#This Row],[Name]],+Table1[[Name]:[END]],Z$1,FALSE)</f>
        <v>1</v>
      </c>
      <c r="AA101" s="5" cm="1">
        <f t="array" ref="AA101">VLOOKUP(Table3[[#This Row],[Name]],+Table1[[Name]:[END]],AA$1,FALSE)</f>
        <v>1</v>
      </c>
      <c r="AB101" s="5" cm="1">
        <f t="array" ref="AB101">VLOOKUP(Table3[[#This Row],[Name]],+Table1[[Name]:[END]],AB$1,FALSE)</f>
        <v>1</v>
      </c>
      <c r="AC101" s="5" t="str" cm="1">
        <f t="array" ref="AC101">VLOOKUP(Table3[[#This Row],[Name]],+Table1[[Name]:[END]],AC$1,FALSE)</f>
        <v>1/2</v>
      </c>
      <c r="AD101" s="5" cm="1">
        <f t="array" ref="AD101">VLOOKUP(Table3[[#This Row],[Name]],+Table1[[Name]:[END]],AD$1,FALSE)</f>
        <v>1</v>
      </c>
      <c r="AE101" s="5" cm="1">
        <f t="array" ref="AE101">VLOOKUP(Table3[[#This Row],[Name]],+Table1[[Name]:[END]],AE$1,FALSE)</f>
        <v>1</v>
      </c>
      <c r="AF101" s="5" t="str" cm="1">
        <f t="array" ref="AF101">VLOOKUP(Table3[[#This Row],[Name]],+Table1[[Name]:[END]],AF$1,FALSE)</f>
        <v>1/4</v>
      </c>
      <c r="AG101" s="5" cm="1">
        <f t="array" ref="AG101">VLOOKUP(Table3[[#This Row],[Name]],+Table1[[Name]:[END]],AG$1,FALSE)</f>
        <v>0</v>
      </c>
      <c r="AH101" s="5" t="str" cm="1">
        <f t="array" ref="AH101">VLOOKUP(Table3[[#This Row],[Name]],+Table1[[Name]:[END]],AH$1,FALSE)</f>
        <v>1/2</v>
      </c>
      <c r="AI101" s="5" t="str" cm="1">
        <f t="array" ref="AI101">VLOOKUP(Table3[[#This Row],[Name]],+Table1[[Name]:[END]],AI$1,FALSE)</f>
        <v>1/4</v>
      </c>
      <c r="AJ101" s="5" cm="1">
        <f t="array" ref="AJ101">VLOOKUP(Table3[[#This Row],[Name]],+Table1[[Name]:[END]],AJ$1,FALSE)</f>
        <v>2</v>
      </c>
      <c r="AK101" s="5" cm="1">
        <f t="array" ref="AK101">VLOOKUP(Table3[[#This Row],[Name]],+Table1[[Name]:[END]],AK$1,FALSE)</f>
        <v>1</v>
      </c>
      <c r="AL101" s="5" cm="1">
        <f t="array" ref="AL101">VLOOKUP(Table3[[#This Row],[Name]],+Table1[[Name]:[END]],AL$1,FALSE)</f>
        <v>2</v>
      </c>
      <c r="AM101" s="5" cm="1">
        <f t="array" ref="AM101">VLOOKUP(Table3[[#This Row],[Name]],+Table1[[Name]:[END]],AM$1,FALSE)</f>
        <v>2</v>
      </c>
      <c r="AN101" s="5" cm="1">
        <f t="array" ref="AN101">VLOOKUP(Table3[[#This Row],[Name]],+Table1[[Name]:[END]],AN$1,FALSE)</f>
        <v>2</v>
      </c>
      <c r="AO101" s="5" cm="1">
        <f t="array" ref="AO101">VLOOKUP(Table3[[#This Row],[Name]],+Table1[[Name]:[END]],AO$1,FALSE)</f>
        <v>1</v>
      </c>
      <c r="AP101" s="5" t="str" cm="1">
        <f t="array" ref="AP101">VLOOKUP(Table3[[#This Row],[Name]],+Table1[[Name]:[END]],AP$1,FALSE)</f>
        <v>1-3</v>
      </c>
      <c r="AQ101" s="5" t="str" cm="1">
        <f t="array" ref="AQ101">VLOOKUP(Table3[[#This Row],[Name]],+Table1[[Name]:[END]],AQ$1,FALSE)</f>
        <v>4-6</v>
      </c>
      <c r="AR101" s="5" t="str" cm="1">
        <f t="array" ref="AR101">VLOOKUP(Table3[[#This Row],[Name]],+Table1[[Name]:[END]],AR$1,FALSE)</f>
        <v>Evolue avec 2 super bonbons en</v>
      </c>
      <c r="AS101" s="5" t="str" cm="1">
        <f t="array" ref="AS101">IF(VLOOKUP(Table3[[#This Row],[Name]],+Table1[[Name]:[END]],AS$1,FALSE)=0,"",VLOOKUP(Table3[[#This Row],[Name]],+Table1[[Name]:[END]],AS$1,FALSE))</f>
        <v>Spectrum</v>
      </c>
      <c r="AT101" s="5" t="str" cm="1">
        <f t="array" ref="AT101">VLOOKUP(Table3[[#This Row],[Name]],+Table1[[Name]:[END]],AT$1,FALSE)</f>
        <v>#092</v>
      </c>
      <c r="AU101" s="5" cm="1">
        <f t="array" ref="AU101">VLOOKUP(Table3[[#This Row],[Name]],+Table1[[Name]:[END]],AU$1,FALSE)</f>
        <v>92</v>
      </c>
      <c r="AV101" s="5" t="str" cm="1">
        <f t="array" ref="AV101">VLOOKUP(Table3[[#This Row],[Name]],+Table1[[Name]:[END]],AV$1,FALSE)</f>
        <v>Poison Spectre</v>
      </c>
      <c r="AW101" s="5" cm="1">
        <f t="array" ref="AW101">VLOOKUP(Table3[[#This Row],[Name]],+Table1[[Name]:[END]],AW$1,FALSE)</f>
        <v>0</v>
      </c>
    </row>
    <row r="102" spans="1:49" x14ac:dyDescent="0.2">
      <c r="A102" s="19" t="s">
        <v>168</v>
      </c>
      <c r="B102" s="5" t="str" cm="1">
        <f t="array" ref="B102">VLOOKUP(Table3[[#This Row],[Name]],+Table1[[Name]:[END]],B$1,FALSE)</f>
        <v>Poison</v>
      </c>
      <c r="C102" s="5" t="str" cm="1">
        <f t="array" ref="C102">VLOOKUP(Table3[[#This Row],[Name]],+Table1[[Name]:[END]],C$1,FALSE)</f>
        <v>Spectre</v>
      </c>
      <c r="D102" s="5" cm="1">
        <f t="array" ref="D102">VLOOKUP(Table3[[#This Row],[Name]],+Table1[[Name]:[END]],D$1,FALSE)</f>
        <v>22</v>
      </c>
      <c r="E102" s="5" cm="1">
        <f t="array" ref="E102">VLOOKUP(Table3[[#This Row],[Name]],+Table1[[Name]:[END]],E$1,FALSE)</f>
        <v>23</v>
      </c>
      <c r="F102" s="5" cm="1">
        <f t="array" ref="F102">VLOOKUP(Table3[[#This Row],[Name]],+Table1[[Name]:[END]],F$1,FALSE)</f>
        <v>5</v>
      </c>
      <c r="G102" s="5" cm="1">
        <f t="array" ref="G102">VLOOKUP(Table3[[#This Row],[Name]],+Table1[[Name]:[END]],G$1,FALSE)</f>
        <v>4</v>
      </c>
      <c r="H102" s="5" cm="1">
        <f t="array" ref="H102">VLOOKUP(Table3[[#This Row],[Name]],+Table1[[Name]:[END]],H$1,FALSE)</f>
        <v>11</v>
      </c>
      <c r="I102" s="5" cm="1">
        <f t="array" ref="I102">VLOOKUP(Table3[[#This Row],[Name]],+Table1[[Name]:[END]],I$1,FALSE)</f>
        <v>5</v>
      </c>
      <c r="J102" s="5" cm="1">
        <f t="array" ref="J102">VLOOKUP(Table3[[#This Row],[Name]],+Table1[[Name]:[END]],J$1,FALSE)</f>
        <v>1</v>
      </c>
      <c r="K102" s="5" t="str" cm="1">
        <f t="array" ref="K102">VLOOKUP(Table3[[#This Row],[Name]],+Table1[[Name]:[END]],K$1,FALSE)</f>
        <v>Poing Ombre</v>
      </c>
      <c r="L102" s="5" t="str" cm="1">
        <f t="array" ref="L102">VLOOKUP(Table3[[#This Row],[Name]],+Table1[[Name]:[END]],L$1,FALSE)</f>
        <v>Spectre</v>
      </c>
      <c r="M102" s="5" t="str" cm="1">
        <f t="array" ref="M102">VLOOKUP(Table3[[#This Row],[Name]],+Table1[[Name]:[END]],M$1,FALSE)</f>
        <v>Physique</v>
      </c>
      <c r="N102" s="5" cm="1">
        <f t="array" ref="N102">VLOOKUP(Table3[[#This Row],[Name]],+Table1[[Name]:[END]],N$1,FALSE)</f>
        <v>6</v>
      </c>
      <c r="O102" s="5" cm="1">
        <f t="array" ref="O102">VLOOKUP(Table3[[#This Row],[Name]],+Table1[[Name]:[END]],O$1,FALSE)</f>
        <v>0</v>
      </c>
      <c r="P102" s="5" t="str" cm="1">
        <f t="array" ref="P102">VLOOKUP(Table3[[#This Row],[Name]],+Table1[[Name]:[END]],P$1,FALSE)</f>
        <v>Poing Ombre inflige des dégâts et n'échoue jamais</v>
      </c>
      <c r="Q102" s="5" t="str" cm="1">
        <f t="array" ref="Q102">VLOOKUP(Table3[[#This Row],[Name]],+Table1[[Name]:[END]],Q$1,FALSE)</f>
        <v>Hypnose</v>
      </c>
      <c r="R102" s="5" t="str" cm="1">
        <f t="array" ref="R102">VLOOKUP(Table3[[#This Row],[Name]],+Table1[[Name]:[END]],R$1,FALSE)</f>
        <v>Psy</v>
      </c>
      <c r="S102" s="5" t="str" cm="1">
        <f t="array" ref="S102">VLOOKUP(Table3[[#This Row],[Name]],+Table1[[Name]:[END]],S$1,FALSE)</f>
        <v>Statut</v>
      </c>
      <c r="T102" s="5" cm="1">
        <f t="array" ref="T102">VLOOKUP(Table3[[#This Row],[Name]],+Table1[[Name]:[END]],T$1,FALSE)</f>
        <v>0</v>
      </c>
      <c r="U102" s="5" cm="1">
        <f t="array" ref="U102">VLOOKUP(Table3[[#This Row],[Name]],+Table1[[Name]:[END]],U$1,FALSE)</f>
        <v>1</v>
      </c>
      <c r="V102" s="5" t="str" cm="1">
        <f t="array" ref="V102">VLOOKUP(Table3[[#This Row],[Name]],+Table1[[Name]:[END]],V$1,FALSE)</f>
        <v>Hypnose endort la cible. Malgré son type Psy, elle fonctionne tout de même sur les Pokémon de type Ténèbres. Endormi, le pokemon ne peut attaquer pendant 2 tours.</v>
      </c>
      <c r="W102" s="5" t="str" cm="1">
        <f t="array" ref="W102">VLOOKUP(Table3[[#This Row],[Name]],+Table1[[Name]:[END]],W$1,FALSE)</f>
        <v>Spectrum-RFVF.png</v>
      </c>
      <c r="X102" s="5" cm="1">
        <f t="array" ref="X102">VLOOKUP(Table3[[#This Row],[Name]],+Table1[[Name]:[END]],X$1,FALSE)</f>
        <v>1</v>
      </c>
      <c r="Y102" s="5" cm="1">
        <f t="array" ref="Y102">VLOOKUP(Table3[[#This Row],[Name]],+Table1[[Name]:[END]],Y$1,FALSE)</f>
        <v>0</v>
      </c>
      <c r="Z102" s="5" cm="1">
        <f t="array" ref="Z102">VLOOKUP(Table3[[#This Row],[Name]],+Table1[[Name]:[END]],Z$1,FALSE)</f>
        <v>1</v>
      </c>
      <c r="AA102" s="5" cm="1">
        <f t="array" ref="AA102">VLOOKUP(Table3[[#This Row],[Name]],+Table1[[Name]:[END]],AA$1,FALSE)</f>
        <v>1</v>
      </c>
      <c r="AB102" s="5" cm="1">
        <f t="array" ref="AB102">VLOOKUP(Table3[[#This Row],[Name]],+Table1[[Name]:[END]],AB$1,FALSE)</f>
        <v>1</v>
      </c>
      <c r="AC102" s="5" t="str" cm="1">
        <f t="array" ref="AC102">VLOOKUP(Table3[[#This Row],[Name]],+Table1[[Name]:[END]],AC$1,FALSE)</f>
        <v>1/2</v>
      </c>
      <c r="AD102" s="5" cm="1">
        <f t="array" ref="AD102">VLOOKUP(Table3[[#This Row],[Name]],+Table1[[Name]:[END]],AD$1,FALSE)</f>
        <v>1</v>
      </c>
      <c r="AE102" s="5" cm="1">
        <f t="array" ref="AE102">VLOOKUP(Table3[[#This Row],[Name]],+Table1[[Name]:[END]],AE$1,FALSE)</f>
        <v>1</v>
      </c>
      <c r="AF102" s="5" t="str" cm="1">
        <f t="array" ref="AF102">VLOOKUP(Table3[[#This Row],[Name]],+Table1[[Name]:[END]],AF$1,FALSE)</f>
        <v>1/4</v>
      </c>
      <c r="AG102" s="5" cm="1">
        <f t="array" ref="AG102">VLOOKUP(Table3[[#This Row],[Name]],+Table1[[Name]:[END]],AG$1,FALSE)</f>
        <v>0</v>
      </c>
      <c r="AH102" s="5" t="str" cm="1">
        <f t="array" ref="AH102">VLOOKUP(Table3[[#This Row],[Name]],+Table1[[Name]:[END]],AH$1,FALSE)</f>
        <v>1/2</v>
      </c>
      <c r="AI102" s="5" t="str" cm="1">
        <f t="array" ref="AI102">VLOOKUP(Table3[[#This Row],[Name]],+Table1[[Name]:[END]],AI$1,FALSE)</f>
        <v>1/4</v>
      </c>
      <c r="AJ102" s="5" cm="1">
        <f t="array" ref="AJ102">VLOOKUP(Table3[[#This Row],[Name]],+Table1[[Name]:[END]],AJ$1,FALSE)</f>
        <v>2</v>
      </c>
      <c r="AK102" s="5" cm="1">
        <f t="array" ref="AK102">VLOOKUP(Table3[[#This Row],[Name]],+Table1[[Name]:[END]],AK$1,FALSE)</f>
        <v>1</v>
      </c>
      <c r="AL102" s="5" cm="1">
        <f t="array" ref="AL102">VLOOKUP(Table3[[#This Row],[Name]],+Table1[[Name]:[END]],AL$1,FALSE)</f>
        <v>2</v>
      </c>
      <c r="AM102" s="5" cm="1">
        <f t="array" ref="AM102">VLOOKUP(Table3[[#This Row],[Name]],+Table1[[Name]:[END]],AM$1,FALSE)</f>
        <v>2</v>
      </c>
      <c r="AN102" s="5" cm="1">
        <f t="array" ref="AN102">VLOOKUP(Table3[[#This Row],[Name]],+Table1[[Name]:[END]],AN$1,FALSE)</f>
        <v>2</v>
      </c>
      <c r="AO102" s="5" cm="1">
        <f t="array" ref="AO102">VLOOKUP(Table3[[#This Row],[Name]],+Table1[[Name]:[END]],AO$1,FALSE)</f>
        <v>1</v>
      </c>
      <c r="AP102" s="5" t="str" cm="1">
        <f t="array" ref="AP102">VLOOKUP(Table3[[#This Row],[Name]],+Table1[[Name]:[END]],AP$1,FALSE)</f>
        <v>1-3</v>
      </c>
      <c r="AQ102" s="5" t="str" cm="1">
        <f t="array" ref="AQ102">VLOOKUP(Table3[[#This Row],[Name]],+Table1[[Name]:[END]],AQ$1,FALSE)</f>
        <v>4-6</v>
      </c>
      <c r="AR102" s="5" t="str" cm="1">
        <f t="array" ref="AR102">VLOOKUP(Table3[[#This Row],[Name]],+Table1[[Name]:[END]],AR$1,FALSE)</f>
        <v>Evolue avec "Bonbon Echange"</v>
      </c>
      <c r="AS102" s="5" t="str" cm="1">
        <f t="array" ref="AS102">IF(VLOOKUP(Table3[[#This Row],[Name]],+Table1[[Name]:[END]],AS$1,FALSE)=0,"",VLOOKUP(Table3[[#This Row],[Name]],+Table1[[Name]:[END]],AS$1,FALSE))</f>
        <v>Ectoplasma</v>
      </c>
      <c r="AT102" s="5" t="str" cm="1">
        <f t="array" ref="AT102">VLOOKUP(Table3[[#This Row],[Name]],+Table1[[Name]:[END]],AT$1,FALSE)</f>
        <v>#093</v>
      </c>
      <c r="AU102" s="5" cm="1">
        <f t="array" ref="AU102">VLOOKUP(Table3[[#This Row],[Name]],+Table1[[Name]:[END]],AU$1,FALSE)</f>
        <v>93</v>
      </c>
      <c r="AV102" s="5" t="str" cm="1">
        <f t="array" ref="AV102">VLOOKUP(Table3[[#This Row],[Name]],+Table1[[Name]:[END]],AV$1,FALSE)</f>
        <v>Poison Spectre</v>
      </c>
      <c r="AW102" s="5" cm="1">
        <f t="array" ref="AW102">VLOOKUP(Table3[[#This Row],[Name]],+Table1[[Name]:[END]],AW$1,FALSE)</f>
        <v>1</v>
      </c>
    </row>
    <row r="103" spans="1:49" x14ac:dyDescent="0.2">
      <c r="A103" s="20" t="s">
        <v>169</v>
      </c>
      <c r="B103" s="21" t="str" cm="1">
        <f t="array" ref="B103">VLOOKUP(Table3[[#This Row],[Name]],+Table1[[Name]:[END]],B$1,FALSE)</f>
        <v>Poison</v>
      </c>
      <c r="C103" s="21" t="str" cm="1">
        <f t="array" ref="C103">VLOOKUP(Table3[[#This Row],[Name]],+Table1[[Name]:[END]],C$1,FALSE)</f>
        <v>Spectre</v>
      </c>
      <c r="D103" s="21" cm="1">
        <f t="array" ref="D103">VLOOKUP(Table3[[#This Row],[Name]],+Table1[[Name]:[END]],D$1,FALSE)</f>
        <v>30</v>
      </c>
      <c r="E103" s="21" cm="1">
        <f t="array" ref="E103">VLOOKUP(Table3[[#This Row],[Name]],+Table1[[Name]:[END]],E$1,FALSE)</f>
        <v>27</v>
      </c>
      <c r="F103" s="21" cm="1">
        <f t="array" ref="F103">VLOOKUP(Table3[[#This Row],[Name]],+Table1[[Name]:[END]],F$1,FALSE)</f>
        <v>6</v>
      </c>
      <c r="G103" s="21" cm="1">
        <f t="array" ref="G103">VLOOKUP(Table3[[#This Row],[Name]],+Table1[[Name]:[END]],G$1,FALSE)</f>
        <v>6</v>
      </c>
      <c r="H103" s="21" cm="1">
        <f t="array" ref="H103">VLOOKUP(Table3[[#This Row],[Name]],+Table1[[Name]:[END]],H$1,FALSE)</f>
        <v>13</v>
      </c>
      <c r="I103" s="21" cm="1">
        <f t="array" ref="I103">VLOOKUP(Table3[[#This Row],[Name]],+Table1[[Name]:[END]],I$1,FALSE)</f>
        <v>7</v>
      </c>
      <c r="J103" s="21" cm="1">
        <f t="array" ref="J103">VLOOKUP(Table3[[#This Row],[Name]],+Table1[[Name]:[END]],J$1,FALSE)</f>
        <v>0</v>
      </c>
      <c r="K103" s="21" t="str" cm="1">
        <f t="array" ref="K103">VLOOKUP(Table3[[#This Row],[Name]],+Table1[[Name]:[END]],K$1,FALSE)</f>
        <v>Griffe Ombre</v>
      </c>
      <c r="L103" s="21" t="str" cm="1">
        <f t="array" ref="L103">VLOOKUP(Table3[[#This Row],[Name]],+Table1[[Name]:[END]],L$1,FALSE)</f>
        <v>Spectre</v>
      </c>
      <c r="M103" s="21" t="str" cm="1">
        <f t="array" ref="M103">VLOOKUP(Table3[[#This Row],[Name]],+Table1[[Name]:[END]],M$1,FALSE)</f>
        <v>Physique</v>
      </c>
      <c r="N103" s="21" cm="1">
        <f t="array" ref="N103">VLOOKUP(Table3[[#This Row],[Name]],+Table1[[Name]:[END]],N$1,FALSE)</f>
        <v>7</v>
      </c>
      <c r="O103" s="21" cm="1">
        <f t="array" ref="O103">VLOOKUP(Table3[[#This Row],[Name]],+Table1[[Name]:[END]],O$1,FALSE)</f>
        <v>6</v>
      </c>
      <c r="P103" s="21" t="str" cm="1">
        <f t="array" ref="P103">VLOOKUP(Table3[[#This Row],[Name]],+Table1[[Name]:[END]],P$1,FALSE)</f>
        <v>Attaque avec une griffe puissante faite d’ombres. Fait un coup critique qui multiplie les degats par 2 avec une Precision de 1.</v>
      </c>
      <c r="Q103" s="21" t="str" cm="1">
        <f t="array" ref="Q103">VLOOKUP(Table3[[#This Row],[Name]],+Table1[[Name]:[END]],Q$1,FALSE)</f>
        <v>Queue-Poison</v>
      </c>
      <c r="R103" s="21" t="str" cm="1">
        <f t="array" ref="R103">VLOOKUP(Table3[[#This Row],[Name]],+Table1[[Name]:[END]],R$1,FALSE)</f>
        <v>Poison</v>
      </c>
      <c r="S103" s="21" t="str" cm="1">
        <f t="array" ref="S103">VLOOKUP(Table3[[#This Row],[Name]],+Table1[[Name]:[END]],S$1,FALSE)</f>
        <v>Physique</v>
      </c>
      <c r="T103" s="21" cm="1">
        <f t="array" ref="T103">VLOOKUP(Table3[[#This Row],[Name]],+Table1[[Name]:[END]],T$1,FALSE)</f>
        <v>5</v>
      </c>
      <c r="U103" s="21" cm="1">
        <f t="array" ref="U103">VLOOKUP(Table3[[#This Row],[Name]],+Table1[[Name]:[END]],U$1,FALSE)</f>
        <v>6</v>
      </c>
      <c r="V103" s="21" t="str" cm="1">
        <f t="array" ref="V103">VLOOKUP(Table3[[#This Row],[Name]],+Table1[[Name]:[END]],V$1,FALSE)</f>
        <v>Fait un coup critique qui multiplie les degats par 2 avec une Precision de 1. Empoisonne avec une precision de 1 lui faisant perdre 6 PV chaque tour.</v>
      </c>
      <c r="W103" s="21" t="str" cm="1">
        <f t="array" ref="W103">VLOOKUP(Table3[[#This Row],[Name]],+Table1[[Name]:[END]],W$1,FALSE)</f>
        <v>Ectoplasma-RFVF.png</v>
      </c>
      <c r="X103" s="21" cm="1">
        <f t="array" ref="X103">VLOOKUP(Table3[[#This Row],[Name]],+Table1[[Name]:[END]],X$1,FALSE)</f>
        <v>1</v>
      </c>
      <c r="Y103" s="21" cm="1">
        <f t="array" ref="Y103">VLOOKUP(Table3[[#This Row],[Name]],+Table1[[Name]:[END]],Y$1,FALSE)</f>
        <v>0</v>
      </c>
      <c r="Z103" s="21" cm="1">
        <f t="array" ref="Z103">VLOOKUP(Table3[[#This Row],[Name]],+Table1[[Name]:[END]],Z$1,FALSE)</f>
        <v>1</v>
      </c>
      <c r="AA103" s="21" cm="1">
        <f t="array" ref="AA103">VLOOKUP(Table3[[#This Row],[Name]],+Table1[[Name]:[END]],AA$1,FALSE)</f>
        <v>1</v>
      </c>
      <c r="AB103" s="21" cm="1">
        <f t="array" ref="AB103">VLOOKUP(Table3[[#This Row],[Name]],+Table1[[Name]:[END]],AB$1,FALSE)</f>
        <v>1</v>
      </c>
      <c r="AC103" s="21" t="str" cm="1">
        <f t="array" ref="AC103">VLOOKUP(Table3[[#This Row],[Name]],+Table1[[Name]:[END]],AC$1,FALSE)</f>
        <v>1/2</v>
      </c>
      <c r="AD103" s="21" cm="1">
        <f t="array" ref="AD103">VLOOKUP(Table3[[#This Row],[Name]],+Table1[[Name]:[END]],AD$1,FALSE)</f>
        <v>1</v>
      </c>
      <c r="AE103" s="21" cm="1">
        <f t="array" ref="AE103">VLOOKUP(Table3[[#This Row],[Name]],+Table1[[Name]:[END]],AE$1,FALSE)</f>
        <v>1</v>
      </c>
      <c r="AF103" s="21" t="str" cm="1">
        <f t="array" ref="AF103">VLOOKUP(Table3[[#This Row],[Name]],+Table1[[Name]:[END]],AF$1,FALSE)</f>
        <v>1/4</v>
      </c>
      <c r="AG103" s="21" cm="1">
        <f t="array" ref="AG103">VLOOKUP(Table3[[#This Row],[Name]],+Table1[[Name]:[END]],AG$1,FALSE)</f>
        <v>0</v>
      </c>
      <c r="AH103" s="21" t="str" cm="1">
        <f t="array" ref="AH103">VLOOKUP(Table3[[#This Row],[Name]],+Table1[[Name]:[END]],AH$1,FALSE)</f>
        <v>1/2</v>
      </c>
      <c r="AI103" s="21" t="str" cm="1">
        <f t="array" ref="AI103">VLOOKUP(Table3[[#This Row],[Name]],+Table1[[Name]:[END]],AI$1,FALSE)</f>
        <v>1/4</v>
      </c>
      <c r="AJ103" s="21" cm="1">
        <f t="array" ref="AJ103">VLOOKUP(Table3[[#This Row],[Name]],+Table1[[Name]:[END]],AJ$1,FALSE)</f>
        <v>2</v>
      </c>
      <c r="AK103" s="21" cm="1">
        <f t="array" ref="AK103">VLOOKUP(Table3[[#This Row],[Name]],+Table1[[Name]:[END]],AK$1,FALSE)</f>
        <v>1</v>
      </c>
      <c r="AL103" s="21" cm="1">
        <f t="array" ref="AL103">VLOOKUP(Table3[[#This Row],[Name]],+Table1[[Name]:[END]],AL$1,FALSE)</f>
        <v>2</v>
      </c>
      <c r="AM103" s="21" cm="1">
        <f t="array" ref="AM103">VLOOKUP(Table3[[#This Row],[Name]],+Table1[[Name]:[END]],AM$1,FALSE)</f>
        <v>2</v>
      </c>
      <c r="AN103" s="21" cm="1">
        <f t="array" ref="AN103">VLOOKUP(Table3[[#This Row],[Name]],+Table1[[Name]:[END]],AN$1,FALSE)</f>
        <v>2</v>
      </c>
      <c r="AO103" s="21" cm="1">
        <f t="array" ref="AO103">VLOOKUP(Table3[[#This Row],[Name]],+Table1[[Name]:[END]],AO$1,FALSE)</f>
        <v>1</v>
      </c>
      <c r="AP103" s="21" t="str" cm="1">
        <f t="array" ref="AP103">VLOOKUP(Table3[[#This Row],[Name]],+Table1[[Name]:[END]],AP$1,FALSE)</f>
        <v>1-3</v>
      </c>
      <c r="AQ103" s="21" t="str" cm="1">
        <f t="array" ref="AQ103">VLOOKUP(Table3[[#This Row],[Name]],+Table1[[Name]:[END]],AQ$1,FALSE)</f>
        <v>4-6</v>
      </c>
      <c r="AR103" s="21" t="str" cm="1">
        <f t="array" ref="AR103">VLOOKUP(Table3[[#This Row],[Name]],+Table1[[Name]:[END]],AR$1,FALSE)</f>
        <v/>
      </c>
      <c r="AS103" s="21" t="str" cm="1">
        <f t="array" ref="AS103">IF(VLOOKUP(Table3[[#This Row],[Name]],+Table1[[Name]:[END]],AS$1,FALSE)=0,"",VLOOKUP(Table3[[#This Row],[Name]],+Table1[[Name]:[END]],AS$1,FALSE))</f>
        <v/>
      </c>
      <c r="AT103" s="21" t="str" cm="1">
        <f t="array" ref="AT103">VLOOKUP(Table3[[#This Row],[Name]],+Table1[[Name]:[END]],AT$1,FALSE)</f>
        <v>#094</v>
      </c>
      <c r="AU103" s="21" cm="1">
        <f t="array" ref="AU103">VLOOKUP(Table3[[#This Row],[Name]],+Table1[[Name]:[END]],AU$1,FALSE)</f>
        <v>94</v>
      </c>
      <c r="AV103" s="21" t="str" cm="1">
        <f t="array" ref="AV103">VLOOKUP(Table3[[#This Row],[Name]],+Table1[[Name]:[END]],AV$1,FALSE)</f>
        <v>Poison Spectre</v>
      </c>
      <c r="AW103" s="21" cm="1">
        <f t="array" ref="AW103">VLOOKUP(Table3[[#This Row],[Name]],+Table1[[Name]:[END]],AW$1,FALSE)</f>
        <v>2</v>
      </c>
    </row>
    <row r="104" spans="1:49" x14ac:dyDescent="0.2">
      <c r="A104" s="19" t="s">
        <v>421</v>
      </c>
      <c r="B104" s="5" t="str" cm="1">
        <f t="array" ref="B104">VLOOKUP(Table3[[#This Row],[Name]],+Table1[[Name]:[END]],B$1,FALSE)</f>
        <v>Acier</v>
      </c>
      <c r="C104" s="5" t="str" cm="1">
        <f t="array" ref="C104">VLOOKUP(Table3[[#This Row],[Name]],+Table1[[Name]:[END]],C$1,FALSE)</f>
        <v>Fee</v>
      </c>
      <c r="D104" s="5" cm="1">
        <f t="array" ref="D104">VLOOKUP(Table3[[#This Row],[Name]],+Table1[[Name]:[END]],D$1,FALSE)</f>
        <v>46</v>
      </c>
      <c r="E104" s="5" cm="1">
        <f t="array" ref="E104">VLOOKUP(Table3[[#This Row],[Name]],+Table1[[Name]:[END]],E$1,FALSE)</f>
        <v>34</v>
      </c>
      <c r="F104" s="5" cm="1">
        <f t="array" ref="F104">VLOOKUP(Table3[[#This Row],[Name]],+Table1[[Name]:[END]],F$1,FALSE)</f>
        <v>13</v>
      </c>
      <c r="G104" s="5" cm="1">
        <f t="array" ref="G104">VLOOKUP(Table3[[#This Row],[Name]],+Table1[[Name]:[END]],G$1,FALSE)</f>
        <v>11</v>
      </c>
      <c r="H104" s="5" cm="1">
        <f t="array" ref="H104">VLOOKUP(Table3[[#This Row],[Name]],+Table1[[Name]:[END]],H$1,FALSE)</f>
        <v>8</v>
      </c>
      <c r="I104" s="5" cm="1">
        <f t="array" ref="I104">VLOOKUP(Table3[[#This Row],[Name]],+Table1[[Name]:[END]],I$1,FALSE)</f>
        <v>11</v>
      </c>
      <c r="J104" s="5" cm="1">
        <f t="array" ref="J104">VLOOKUP(Table3[[#This Row],[Name]],+Table1[[Name]:[END]],J$1,FALSE)</f>
        <v>0</v>
      </c>
      <c r="K104" s="5" t="str" cm="1">
        <f t="array" ref="K104">VLOOKUP(Table3[[#This Row],[Name]],+Table1[[Name]:[END]],K$1,FALSE)</f>
        <v>Gladius Maximus</v>
      </c>
      <c r="L104" s="5" t="str" cm="1">
        <f t="array" ref="L104">VLOOKUP(Table3[[#This Row],[Name]],+Table1[[Name]:[END]],L$1,FALSE)</f>
        <v>Psy</v>
      </c>
      <c r="M104" s="5" t="str" cm="1">
        <f t="array" ref="M104">VLOOKUP(Table3[[#This Row],[Name]],+Table1[[Name]:[END]],M$1,FALSE)</f>
        <v>Special</v>
      </c>
      <c r="N104" s="5" cm="1">
        <f t="array" ref="N104">VLOOKUP(Table3[[#This Row],[Name]],+Table1[[Name]:[END]],N$1,FALSE)</f>
        <v>9</v>
      </c>
      <c r="O104" s="5" cm="1">
        <f t="array" ref="O104">VLOOKUP(Table3[[#This Row],[Name]],+Table1[[Name]:[END]],O$1,FALSE)</f>
        <v>6</v>
      </c>
      <c r="P104" s="5" t="str" cm="1">
        <f t="array" ref="P104">VLOOKUP(Table3[[#This Row],[Name]],+Table1[[Name]:[END]],P$1,FALSE)</f>
        <v>Gladius Maximus inflige des dégâts. Si la cible est dynamaxée, les dégâts de cette capacité sont doublés.</v>
      </c>
      <c r="Q104" s="5" t="str" cm="1">
        <f t="array" ref="Q104">VLOOKUP(Table3[[#This Row],[Name]],+Table1[[Name]:[END]],Q$1,FALSE)</f>
        <v>Prevention</v>
      </c>
      <c r="R104" s="5" t="str" cm="1">
        <f t="array" ref="R104">VLOOKUP(Table3[[#This Row],[Name]],+Table1[[Name]:[END]],R$1,FALSE)</f>
        <v>Combat</v>
      </c>
      <c r="S104" s="5" t="str" cm="1">
        <f t="array" ref="S104">VLOOKUP(Table3[[#This Row],[Name]],+Table1[[Name]:[END]],S$1,FALSE)</f>
        <v>Statut</v>
      </c>
      <c r="T104" s="5" cm="1">
        <f t="array" ref="T104">VLOOKUP(Table3[[#This Row],[Name]],+Table1[[Name]:[END]],T$1,FALSE)</f>
        <v>0</v>
      </c>
      <c r="U104" s="5" cm="1">
        <f t="array" ref="U104">VLOOKUP(Table3[[#This Row],[Name]],+Table1[[Name]:[END]],U$1,FALSE)</f>
        <v>0</v>
      </c>
      <c r="V104" s="5" t="str" cm="1">
        <f t="array" ref="V104">VLOOKUP(Table3[[#This Row],[Name]],+Table1[[Name]:[END]],V$1,FALSE)</f>
        <v>Le lanceur et son équipe sont protégés contre les attaques prioritaires.</v>
      </c>
      <c r="W104" s="5" t="str" cm="1">
        <f t="array" ref="W104">VLOOKUP(Table3[[#This Row],[Name]],+Table1[[Name]:[END]],W$1,FALSE)</f>
        <v>Zacian_(Épée_Suprême)-EB.png</v>
      </c>
      <c r="X104" s="5" cm="1">
        <f t="array" ref="X104">VLOOKUP(Table3[[#This Row],[Name]],+Table1[[Name]:[END]],X$1,FALSE)</f>
        <v>1</v>
      </c>
      <c r="Y104" s="5" cm="1">
        <f t="array" ref="Y104">VLOOKUP(Table3[[#This Row],[Name]],+Table1[[Name]:[END]],Y$1,FALSE)</f>
        <v>1</v>
      </c>
      <c r="Z104" s="5" cm="1">
        <f t="array" ref="Z104">VLOOKUP(Table3[[#This Row],[Name]],+Table1[[Name]:[END]],Z$1,FALSE)</f>
        <v>0</v>
      </c>
      <c r="AA104" s="5" cm="1">
        <f t="array" ref="AA104">VLOOKUP(Table3[[#This Row],[Name]],+Table1[[Name]:[END]],AA$1,FALSE)</f>
        <v>1</v>
      </c>
      <c r="AB104" s="5" cm="1">
        <f t="array" ref="AB104">VLOOKUP(Table3[[#This Row],[Name]],+Table1[[Name]:[END]],AB$1,FALSE)</f>
        <v>1</v>
      </c>
      <c r="AC104" s="5" t="str" cm="1">
        <f t="array" ref="AC104">VLOOKUP(Table3[[#This Row],[Name]],+Table1[[Name]:[END]],AC$1,FALSE)</f>
        <v>1/2</v>
      </c>
      <c r="AD104" s="5" cm="1">
        <f t="array" ref="AD104">VLOOKUP(Table3[[#This Row],[Name]],+Table1[[Name]:[END]],AD$1,FALSE)</f>
        <v>2</v>
      </c>
      <c r="AE104" s="5" t="str" cm="1">
        <f t="array" ref="AE104">VLOOKUP(Table3[[#This Row],[Name]],+Table1[[Name]:[END]],AE$1,FALSE)</f>
        <v>1/2</v>
      </c>
      <c r="AF104" s="5" t="str" cm="1">
        <f t="array" ref="AF104">VLOOKUP(Table3[[#This Row],[Name]],+Table1[[Name]:[END]],AF$1,FALSE)</f>
        <v>1/4</v>
      </c>
      <c r="AG104" s="5" t="str" cm="1">
        <f t="array" ref="AG104">VLOOKUP(Table3[[#This Row],[Name]],+Table1[[Name]:[END]],AG$1,FALSE)</f>
        <v>1/2</v>
      </c>
      <c r="AH104" s="5" t="str" cm="1">
        <f t="array" ref="AH104">VLOOKUP(Table3[[#This Row],[Name]],+Table1[[Name]:[END]],AH$1,FALSE)</f>
        <v>1/2</v>
      </c>
      <c r="AI104" s="5" cm="1">
        <f t="array" ref="AI104">VLOOKUP(Table3[[#This Row],[Name]],+Table1[[Name]:[END]],AI$1,FALSE)</f>
        <v>0</v>
      </c>
      <c r="AJ104" s="5" t="str" cm="1">
        <f t="array" ref="AJ104">VLOOKUP(Table3[[#This Row],[Name]],+Table1[[Name]:[END]],AJ$1,FALSE)</f>
        <v>1/2</v>
      </c>
      <c r="AK104" s="5" t="str" cm="1">
        <f t="array" ref="AK104">VLOOKUP(Table3[[#This Row],[Name]],+Table1[[Name]:[END]],AK$1,FALSE)</f>
        <v>1/2</v>
      </c>
      <c r="AL104" s="5" cm="1">
        <f t="array" ref="AL104">VLOOKUP(Table3[[#This Row],[Name]],+Table1[[Name]:[END]],AL$1,FALSE)</f>
        <v>2</v>
      </c>
      <c r="AM104" s="5" cm="1">
        <f t="array" ref="AM104">VLOOKUP(Table3[[#This Row],[Name]],+Table1[[Name]:[END]],AM$1,FALSE)</f>
        <v>1</v>
      </c>
      <c r="AN104" s="5" t="str" cm="1">
        <f t="array" ref="AN104">VLOOKUP(Table3[[#This Row],[Name]],+Table1[[Name]:[END]],AN$1,FALSE)</f>
        <v>1/2</v>
      </c>
      <c r="AO104" s="5" t="str" cm="1">
        <f t="array" ref="AO104">VLOOKUP(Table3[[#This Row],[Name]],+Table1[[Name]:[END]],AO$1,FALSE)</f>
        <v>1/2</v>
      </c>
      <c r="AP104" s="5" t="str" cm="1">
        <f t="array" ref="AP104">VLOOKUP(Table3[[#This Row],[Name]],+Table1[[Name]:[END]],AP$1,FALSE)</f>
        <v>1-3</v>
      </c>
      <c r="AQ104" s="5" t="str" cm="1">
        <f t="array" ref="AQ104">VLOOKUP(Table3[[#This Row],[Name]],+Table1[[Name]:[END]],AQ$1,FALSE)</f>
        <v>4-6</v>
      </c>
      <c r="AR104" s="5" t="str" cm="1">
        <f t="array" ref="AR104">VLOOKUP(Table3[[#This Row],[Name]],+Table1[[Name]:[END]],AR$1,FALSE)</f>
        <v/>
      </c>
      <c r="AS104" s="5" t="str" cm="1">
        <f t="array" ref="AS104">IF(VLOOKUP(Table3[[#This Row],[Name]],+Table1[[Name]:[END]],AS$1,FALSE)=0,"",VLOOKUP(Table3[[#This Row],[Name]],+Table1[[Name]:[END]],AS$1,FALSE))</f>
        <v/>
      </c>
      <c r="AT104" s="5" t="str" cm="1">
        <f t="array" ref="AT104">VLOOKUP(Table3[[#This Row],[Name]],+Table1[[Name]:[END]],AT$1,FALSE)</f>
        <v>#888</v>
      </c>
      <c r="AU104" s="5" cm="1">
        <f t="array" ref="AU104">VLOOKUP(Table3[[#This Row],[Name]],+Table1[[Name]:[END]],AU$1,FALSE)</f>
        <v>888</v>
      </c>
      <c r="AV104" s="5" t="str" cm="1">
        <f t="array" ref="AV104">VLOOKUP(Table3[[#This Row],[Name]],+Table1[[Name]:[END]],AV$1,FALSE)</f>
        <v>Acier Fee</v>
      </c>
      <c r="AW104" s="21" cm="1">
        <f t="array" ref="AW104">VLOOKUP(Table3[[#This Row],[Name]],+Table1[[Name]:[END]],AW$1,FALSE)</f>
        <v>9</v>
      </c>
    </row>
    <row r="105" spans="1:49" x14ac:dyDescent="0.2">
      <c r="A105" s="20" t="s">
        <v>422</v>
      </c>
      <c r="B105" s="21" t="str" cm="1">
        <f t="array" ref="B105">VLOOKUP(Table3[[#This Row],[Name]],+Table1[[Name]:[END]],B$1,FALSE)</f>
        <v>Acier</v>
      </c>
      <c r="C105" s="21" t="str" cm="1">
        <f t="array" ref="C105">VLOOKUP(Table3[[#This Row],[Name]],+Table1[[Name]:[END]],C$1,FALSE)</f>
        <v>Combat</v>
      </c>
      <c r="D105" s="21" cm="1">
        <f t="array" ref="D105">VLOOKUP(Table3[[#This Row],[Name]],+Table1[[Name]:[END]],D$1,FALSE)</f>
        <v>46</v>
      </c>
      <c r="E105" s="21" cm="1">
        <f t="array" ref="E105">VLOOKUP(Table3[[#This Row],[Name]],+Table1[[Name]:[END]],E$1,FALSE)</f>
        <v>34</v>
      </c>
      <c r="F105" s="21" cm="1">
        <f t="array" ref="F105">VLOOKUP(Table3[[#This Row],[Name]],+Table1[[Name]:[END]],F$1,FALSE)</f>
        <v>13</v>
      </c>
      <c r="G105" s="21" cm="1">
        <f t="array" ref="G105">VLOOKUP(Table3[[#This Row],[Name]],+Table1[[Name]:[END]],G$1,FALSE)</f>
        <v>11</v>
      </c>
      <c r="H105" s="21" cm="1">
        <f t="array" ref="H105">VLOOKUP(Table3[[#This Row],[Name]],+Table1[[Name]:[END]],H$1,FALSE)</f>
        <v>8</v>
      </c>
      <c r="I105" s="21" cm="1">
        <f t="array" ref="I105">VLOOKUP(Table3[[#This Row],[Name]],+Table1[[Name]:[END]],I$1,FALSE)</f>
        <v>11</v>
      </c>
      <c r="J105" s="21" cm="1">
        <f t="array" ref="J105">VLOOKUP(Table3[[#This Row],[Name]],+Table1[[Name]:[END]],J$1,FALSE)</f>
        <v>0</v>
      </c>
      <c r="K105" s="21" t="str" cm="1">
        <f t="array" ref="K105">VLOOKUP(Table3[[#This Row],[Name]],+Table1[[Name]:[END]],K$1,FALSE)</f>
        <v>Aegis Maxima</v>
      </c>
      <c r="L105" s="21" t="str" cm="1">
        <f t="array" ref="L105">VLOOKUP(Table3[[#This Row],[Name]],+Table1[[Name]:[END]],L$1,FALSE)</f>
        <v>Acier</v>
      </c>
      <c r="M105" s="21" t="str" cm="1">
        <f t="array" ref="M105">VLOOKUP(Table3[[#This Row],[Name]],+Table1[[Name]:[END]],M$1,FALSE)</f>
        <v>Physique</v>
      </c>
      <c r="N105" s="21" cm="1">
        <f t="array" ref="N105">VLOOKUP(Table3[[#This Row],[Name]],+Table1[[Name]:[END]],N$1,FALSE)</f>
        <v>10</v>
      </c>
      <c r="O105" s="21" cm="1">
        <f t="array" ref="O105">VLOOKUP(Table3[[#This Row],[Name]],+Table1[[Name]:[END]],O$1,FALSE)</f>
        <v>6</v>
      </c>
      <c r="P105" s="21" t="str" cm="1">
        <f t="array" ref="P105">VLOOKUP(Table3[[#This Row],[Name]],+Table1[[Name]:[END]],P$1,FALSE)</f>
        <v>Aegis Maxima inflige des dégâts. Si la cible est Dynamaxée, les dégâts de cette capacité sont doublés.</v>
      </c>
      <c r="Q105" s="21" t="str" cm="1">
        <f t="array" ref="Q105">VLOOKUP(Table3[[#This Row],[Name]],+Table1[[Name]:[END]],Q$1,FALSE)</f>
        <v>Garde Large</v>
      </c>
      <c r="R105" s="21" t="str" cm="1">
        <f t="array" ref="R105">VLOOKUP(Table3[[#This Row],[Name]],+Table1[[Name]:[END]],R$1,FALSE)</f>
        <v>Roche</v>
      </c>
      <c r="S105" s="21" t="str" cm="1">
        <f t="array" ref="S105">VLOOKUP(Table3[[#This Row],[Name]],+Table1[[Name]:[END]],S$1,FALSE)</f>
        <v>Statut</v>
      </c>
      <c r="T105" s="21" cm="1">
        <f t="array" ref="T105">VLOOKUP(Table3[[#This Row],[Name]],+Table1[[Name]:[END]],T$1,FALSE)</f>
        <v>0</v>
      </c>
      <c r="U105" s="21" cm="1">
        <f t="array" ref="U105">VLOOKUP(Table3[[#This Row],[Name]],+Table1[[Name]:[END]],U$1,FALSE)</f>
        <v>0</v>
      </c>
      <c r="V105" s="21" t="str" cm="1">
        <f t="array" ref="V105">VLOOKUP(Table3[[#This Row],[Name]],+Table1[[Name]:[END]],V$1,FALSE)</f>
        <v>Annule les attaques visant toute l'équipe pendant un tour.</v>
      </c>
      <c r="W105" s="21" t="str" cm="1">
        <f t="array" ref="W105">VLOOKUP(Table3[[#This Row],[Name]],+Table1[[Name]:[END]],W$1,FALSE)</f>
        <v>Zamazenta_(Bouclier_Suprême)-EB.png</v>
      </c>
      <c r="X105" s="21" t="str" cm="1">
        <f t="array" ref="X105">VLOOKUP(Table3[[#This Row],[Name]],+Table1[[Name]:[END]],X$1,FALSE)</f>
        <v>1/2</v>
      </c>
      <c r="Y105" s="21" cm="1">
        <f t="array" ref="Y105">VLOOKUP(Table3[[#This Row],[Name]],+Table1[[Name]:[END]],Y$1,FALSE)</f>
        <v>2</v>
      </c>
      <c r="Z105" s="21" t="str" cm="1">
        <f t="array" ref="Z105">VLOOKUP(Table3[[#This Row],[Name]],+Table1[[Name]:[END]],Z$1,FALSE)</f>
        <v>1/2</v>
      </c>
      <c r="AA105" s="21" cm="1">
        <f t="array" ref="AA105">VLOOKUP(Table3[[#This Row],[Name]],+Table1[[Name]:[END]],AA$1,FALSE)</f>
        <v>1</v>
      </c>
      <c r="AB105" s="21" cm="1">
        <f t="array" ref="AB105">VLOOKUP(Table3[[#This Row],[Name]],+Table1[[Name]:[END]],AB$1,FALSE)</f>
        <v>1</v>
      </c>
      <c r="AC105" s="21" cm="1">
        <f t="array" ref="AC105">VLOOKUP(Table3[[#This Row],[Name]],+Table1[[Name]:[END]],AC$1,FALSE)</f>
        <v>1</v>
      </c>
      <c r="AD105" s="21" cm="1">
        <f t="array" ref="AD105">VLOOKUP(Table3[[#This Row],[Name]],+Table1[[Name]:[END]],AD$1,FALSE)</f>
        <v>2</v>
      </c>
      <c r="AE105" s="21" t="str" cm="1">
        <f t="array" ref="AE105">VLOOKUP(Table3[[#This Row],[Name]],+Table1[[Name]:[END]],AE$1,FALSE)</f>
        <v>1/2</v>
      </c>
      <c r="AF105" s="21" t="str" cm="1">
        <f t="array" ref="AF105">VLOOKUP(Table3[[#This Row],[Name]],+Table1[[Name]:[END]],AF$1,FALSE)</f>
        <v>1/4</v>
      </c>
      <c r="AG105" s="21" t="str" cm="1">
        <f t="array" ref="AG105">VLOOKUP(Table3[[#This Row],[Name]],+Table1[[Name]:[END]],AG$1,FALSE)</f>
        <v>1/2</v>
      </c>
      <c r="AH105" s="21" t="str" cm="1">
        <f t="array" ref="AH105">VLOOKUP(Table3[[#This Row],[Name]],+Table1[[Name]:[END]],AH$1,FALSE)</f>
        <v>1/2</v>
      </c>
      <c r="AI105" s="21" cm="1">
        <f t="array" ref="AI105">VLOOKUP(Table3[[#This Row],[Name]],+Table1[[Name]:[END]],AI$1,FALSE)</f>
        <v>0</v>
      </c>
      <c r="AJ105" s="21" cm="1">
        <f t="array" ref="AJ105">VLOOKUP(Table3[[#This Row],[Name]],+Table1[[Name]:[END]],AJ$1,FALSE)</f>
        <v>1</v>
      </c>
      <c r="AK105" s="21" t="str" cm="1">
        <f t="array" ref="AK105">VLOOKUP(Table3[[#This Row],[Name]],+Table1[[Name]:[END]],AK$1,FALSE)</f>
        <v>1/4</v>
      </c>
      <c r="AL105" s="21" cm="1">
        <f t="array" ref="AL105">VLOOKUP(Table3[[#This Row],[Name]],+Table1[[Name]:[END]],AL$1,FALSE)</f>
        <v>2</v>
      </c>
      <c r="AM105" s="21" cm="1">
        <f t="array" ref="AM105">VLOOKUP(Table3[[#This Row],[Name]],+Table1[[Name]:[END]],AM$1,FALSE)</f>
        <v>1</v>
      </c>
      <c r="AN105" s="21" t="str" cm="1">
        <f t="array" ref="AN105">VLOOKUP(Table3[[#This Row],[Name]],+Table1[[Name]:[END]],AN$1,FALSE)</f>
        <v>1/2</v>
      </c>
      <c r="AO105" s="21" cm="1">
        <f t="array" ref="AO105">VLOOKUP(Table3[[#This Row],[Name]],+Table1[[Name]:[END]],AO$1,FALSE)</f>
        <v>1</v>
      </c>
      <c r="AP105" s="21" t="str" cm="1">
        <f t="array" ref="AP105">VLOOKUP(Table3[[#This Row],[Name]],+Table1[[Name]:[END]],AP$1,FALSE)</f>
        <v>1-3</v>
      </c>
      <c r="AQ105" s="21" t="str" cm="1">
        <f t="array" ref="AQ105">VLOOKUP(Table3[[#This Row],[Name]],+Table1[[Name]:[END]],AQ$1,FALSE)</f>
        <v>4-6</v>
      </c>
      <c r="AR105" s="21" t="str" cm="1">
        <f t="array" ref="AR105">VLOOKUP(Table3[[#This Row],[Name]],+Table1[[Name]:[END]],AR$1,FALSE)</f>
        <v/>
      </c>
      <c r="AS105" s="21" t="str" cm="1">
        <f t="array" ref="AS105">IF(VLOOKUP(Table3[[#This Row],[Name]],+Table1[[Name]:[END]],AS$1,FALSE)=0,"",VLOOKUP(Table3[[#This Row],[Name]],+Table1[[Name]:[END]],AS$1,FALSE))</f>
        <v/>
      </c>
      <c r="AT105" s="21" t="str" cm="1">
        <f t="array" ref="AT105">VLOOKUP(Table3[[#This Row],[Name]],+Table1[[Name]:[END]],AT$1,FALSE)</f>
        <v>#889</v>
      </c>
      <c r="AU105" s="21" cm="1">
        <f t="array" ref="AU105">VLOOKUP(Table3[[#This Row],[Name]],+Table1[[Name]:[END]],AU$1,FALSE)</f>
        <v>889</v>
      </c>
      <c r="AV105" s="21" t="str" cm="1">
        <f t="array" ref="AV105">VLOOKUP(Table3[[#This Row],[Name]],+Table1[[Name]:[END]],AV$1,FALSE)</f>
        <v>Acier Combat</v>
      </c>
      <c r="AW105" s="21" cm="1">
        <f t="array" ref="AW105">VLOOKUP(Table3[[#This Row],[Name]],+Table1[[Name]:[END]],AW$1,FALSE)</f>
        <v>9</v>
      </c>
    </row>
    <row r="106" spans="1:49" x14ac:dyDescent="0.2">
      <c r="A106" s="20" t="s">
        <v>1334</v>
      </c>
      <c r="B106" s="21" t="str" cm="1">
        <f t="array" ref="B106">VLOOKUP(Table3[[#This Row],[Name]],+Table1[[Name]:[END]],B$1,FALSE)</f>
        <v>Psy</v>
      </c>
      <c r="C106" s="21" t="str" cm="1">
        <f t="array" ref="C106">VLOOKUP(Table3[[#This Row],[Name]],+Table1[[Name]:[END]],C$1,FALSE)</f>
        <v>Psy</v>
      </c>
      <c r="D106" s="21" cm="1">
        <f t="array" ref="D106">VLOOKUP(Table3[[#This Row],[Name]],+Table1[[Name]:[END]],D$1,FALSE)</f>
        <v>50</v>
      </c>
      <c r="E106" s="21" cm="1">
        <f t="array" ref="E106">VLOOKUP(Table3[[#This Row],[Name]],+Table1[[Name]:[END]],E$1,FALSE)</f>
        <v>25</v>
      </c>
      <c r="F106" s="21" cm="1">
        <f t="array" ref="F106">VLOOKUP(Table3[[#This Row],[Name]],+Table1[[Name]:[END]],F$1,FALSE)</f>
        <v>10</v>
      </c>
      <c r="G106" s="21" cm="1">
        <f t="array" ref="G106">VLOOKUP(Table3[[#This Row],[Name]],+Table1[[Name]:[END]],G$1,FALSE)</f>
        <v>10</v>
      </c>
      <c r="H106" s="21" cm="1">
        <f t="array" ref="H106">VLOOKUP(Table3[[#This Row],[Name]],+Table1[[Name]:[END]],H$1,FALSE)</f>
        <v>10</v>
      </c>
      <c r="I106" s="21" cm="1">
        <f t="array" ref="I106">VLOOKUP(Table3[[#This Row],[Name]],+Table1[[Name]:[END]],I$1,FALSE)</f>
        <v>10</v>
      </c>
      <c r="J106" s="21" cm="1">
        <f t="array" ref="J106">VLOOKUP(Table3[[#This Row],[Name]],+Table1[[Name]:[END]],J$1,FALSE)</f>
        <v>0</v>
      </c>
      <c r="K106" s="21" t="str" cm="1">
        <f t="array" ref="K106">VLOOKUP(Table3[[#This Row],[Name]],+Table1[[Name]:[END]],K$1,FALSE)</f>
        <v>Psyko</v>
      </c>
      <c r="L106" s="21" t="str" cm="1">
        <f t="array" ref="L106">VLOOKUP(Table3[[#This Row],[Name]],+Table1[[Name]:[END]],L$1,FALSE)</f>
        <v>Psy</v>
      </c>
      <c r="M106" s="21" t="str" cm="1">
        <f t="array" ref="M106">VLOOKUP(Table3[[#This Row],[Name]],+Table1[[Name]:[END]],M$1,FALSE)</f>
        <v>Special</v>
      </c>
      <c r="N106" s="21" cm="1">
        <f t="array" ref="N106">VLOOKUP(Table3[[#This Row],[Name]],+Table1[[Name]:[END]],N$1,FALSE)</f>
        <v>9</v>
      </c>
      <c r="O106" s="21" cm="1">
        <f t="array" ref="O106">VLOOKUP(Table3[[#This Row],[Name]],+Table1[[Name]:[END]],O$1,FALSE)</f>
        <v>6</v>
      </c>
      <c r="P106" s="21" t="str" cm="1">
        <f t="array" ref="P106">VLOOKUP(Table3[[#This Row],[Name]],+Table1[[Name]:[END]],P$1,FALSE)</f>
        <v>Psyko inflige des dégâts et baisse de 1 niveau la Défense Spéciale de la cible avec une Precision de 1</v>
      </c>
      <c r="Q106" s="21" t="str" cm="1">
        <f t="array" ref="Q106">VLOOKUP(Table3[[#This Row],[Name]],+Table1[[Name]:[END]],Q$1,FALSE)</f>
        <v>Copie Type</v>
      </c>
      <c r="R106" s="21" t="str" cm="1">
        <f t="array" ref="R106">VLOOKUP(Table3[[#This Row],[Name]],+Table1[[Name]:[END]],R$1,FALSE)</f>
        <v>Normal</v>
      </c>
      <c r="S106" s="21" t="str" cm="1">
        <f t="array" ref="S106">VLOOKUP(Table3[[#This Row],[Name]],+Table1[[Name]:[END]],S$1,FALSE)</f>
        <v>Statut</v>
      </c>
      <c r="T106" s="21" cm="1">
        <f t="array" ref="T106">VLOOKUP(Table3[[#This Row],[Name]],+Table1[[Name]:[END]],T$1,FALSE)</f>
        <v>0</v>
      </c>
      <c r="U106" s="21" cm="1">
        <f t="array" ref="U106">VLOOKUP(Table3[[#This Row],[Name]],+Table1[[Name]:[END]],U$1,FALSE)</f>
        <v>0</v>
      </c>
      <c r="V106" s="21" t="str" cm="1">
        <f t="array" ref="V106">VLOOKUP(Table3[[#This Row],[Name]],+Table1[[Name]:[END]],V$1,FALSE)</f>
        <v>Le lanceur copie le type de la cible et devient du même type. Echoue face aux pokemons a 2 types</v>
      </c>
      <c r="W106" s="21" t="str" cm="1">
        <f t="array" ref="W106">VLOOKUP(Table3[[#This Row],[Name]],+Table1[[Name]:[END]],W$1,FALSE)</f>
        <v>Mew-RFVF.png</v>
      </c>
      <c r="X106" s="21" cm="1">
        <f t="array" ref="X106">VLOOKUP(Table3[[#This Row],[Name]],+Table1[[Name]:[END]],X$1,FALSE)</f>
        <v>1</v>
      </c>
      <c r="Y106" s="21" t="str" cm="1">
        <f t="array" ref="Y106">VLOOKUP(Table3[[#This Row],[Name]],+Table1[[Name]:[END]],Y$1,FALSE)</f>
        <v>1/2</v>
      </c>
      <c r="Z106" s="21" cm="1">
        <f t="array" ref="Z106">VLOOKUP(Table3[[#This Row],[Name]],+Table1[[Name]:[END]],Z$1,FALSE)</f>
        <v>1</v>
      </c>
      <c r="AA106" s="21" cm="1">
        <f t="array" ref="AA106">VLOOKUP(Table3[[#This Row],[Name]],+Table1[[Name]:[END]],AA$1,FALSE)</f>
        <v>1</v>
      </c>
      <c r="AB106" s="21" cm="1">
        <f t="array" ref="AB106">VLOOKUP(Table3[[#This Row],[Name]],+Table1[[Name]:[END]],AB$1,FALSE)</f>
        <v>1</v>
      </c>
      <c r="AC106" s="21" cm="1">
        <f t="array" ref="AC106">VLOOKUP(Table3[[#This Row],[Name]],+Table1[[Name]:[END]],AC$1,FALSE)</f>
        <v>1</v>
      </c>
      <c r="AD106" s="21" cm="1">
        <f t="array" ref="AD106">VLOOKUP(Table3[[#This Row],[Name]],+Table1[[Name]:[END]],AD$1,FALSE)</f>
        <v>1</v>
      </c>
      <c r="AE106" s="21" cm="1">
        <f t="array" ref="AE106">VLOOKUP(Table3[[#This Row],[Name]],+Table1[[Name]:[END]],AE$1,FALSE)</f>
        <v>1</v>
      </c>
      <c r="AF106" s="21" cm="1">
        <f t="array" ref="AF106">VLOOKUP(Table3[[#This Row],[Name]],+Table1[[Name]:[END]],AF$1,FALSE)</f>
        <v>2</v>
      </c>
      <c r="AG106" s="21" cm="1">
        <f t="array" ref="AG106">VLOOKUP(Table3[[#This Row],[Name]],+Table1[[Name]:[END]],AG$1,FALSE)</f>
        <v>1</v>
      </c>
      <c r="AH106" s="21" cm="1">
        <f t="array" ref="AH106">VLOOKUP(Table3[[#This Row],[Name]],+Table1[[Name]:[END]],AH$1,FALSE)</f>
        <v>1</v>
      </c>
      <c r="AI106" s="21" cm="1">
        <f t="array" ref="AI106">VLOOKUP(Table3[[#This Row],[Name]],+Table1[[Name]:[END]],AI$1,FALSE)</f>
        <v>1</v>
      </c>
      <c r="AJ106" s="21" t="str" cm="1">
        <f t="array" ref="AJ106">VLOOKUP(Table3[[#This Row],[Name]],+Table1[[Name]:[END]],AJ$1,FALSE)</f>
        <v>1/2</v>
      </c>
      <c r="AK106" s="21" cm="1">
        <f t="array" ref="AK106">VLOOKUP(Table3[[#This Row],[Name]],+Table1[[Name]:[END]],AK$1,FALSE)</f>
        <v>1</v>
      </c>
      <c r="AL106" s="21" cm="1">
        <f t="array" ref="AL106">VLOOKUP(Table3[[#This Row],[Name]],+Table1[[Name]:[END]],AL$1,FALSE)</f>
        <v>1</v>
      </c>
      <c r="AM106" s="21" cm="1">
        <f t="array" ref="AM106">VLOOKUP(Table3[[#This Row],[Name]],+Table1[[Name]:[END]],AM$1,FALSE)</f>
        <v>2</v>
      </c>
      <c r="AN106" s="21" cm="1">
        <f t="array" ref="AN106">VLOOKUP(Table3[[#This Row],[Name]],+Table1[[Name]:[END]],AN$1,FALSE)</f>
        <v>2</v>
      </c>
      <c r="AO106" s="21" cm="1">
        <f t="array" ref="AO106">VLOOKUP(Table3[[#This Row],[Name]],+Table1[[Name]:[END]],AO$1,FALSE)</f>
        <v>1</v>
      </c>
      <c r="AP106" s="21" t="str" cm="1">
        <f t="array" ref="AP106">VLOOKUP(Table3[[#This Row],[Name]],+Table1[[Name]:[END]],AP$1,FALSE)</f>
        <v>1-3</v>
      </c>
      <c r="AQ106" s="21" t="str" cm="1">
        <f t="array" ref="AQ106">VLOOKUP(Table3[[#This Row],[Name]],+Table1[[Name]:[END]],AQ$1,FALSE)</f>
        <v>4-6</v>
      </c>
      <c r="AR106" s="21" t="str" cm="1">
        <f t="array" ref="AR106">VLOOKUP(Table3[[#This Row],[Name]],+Table1[[Name]:[END]],AR$1,FALSE)</f>
        <v/>
      </c>
      <c r="AS106" s="21" t="str" cm="1">
        <f t="array" ref="AS106">IF(VLOOKUP(Table3[[#This Row],[Name]],+Table1[[Name]:[END]],AS$1,FALSE)=0,"",VLOOKUP(Table3[[#This Row],[Name]],+Table1[[Name]:[END]],AS$1,FALSE))</f>
        <v/>
      </c>
      <c r="AT106" s="21" t="str" cm="1">
        <f t="array" ref="AT106">VLOOKUP(Table3[[#This Row],[Name]],+Table1[[Name]:[END]],AT$1,FALSE)</f>
        <v>#151</v>
      </c>
      <c r="AU106" s="21" cm="1">
        <f t="array" ref="AU106">VLOOKUP(Table3[[#This Row],[Name]],+Table1[[Name]:[END]],AU$1,FALSE)</f>
        <v>151</v>
      </c>
      <c r="AV106" s="21" t="str" cm="1">
        <f t="array" ref="AV106">VLOOKUP(Table3[[#This Row],[Name]],+Table1[[Name]:[END]],AV$1,FALSE)</f>
        <v>Psy Psy</v>
      </c>
      <c r="AW106" s="21" cm="1">
        <f t="array" ref="AW106">VLOOKUP(Table3[[#This Row],[Name]],+Table1[[Name]:[END]],AW$1,FALSE)</f>
        <v>9</v>
      </c>
    </row>
    <row r="107" spans="1:49" x14ac:dyDescent="0.2">
      <c r="A107" s="17"/>
      <c r="AT107" s="4"/>
      <c r="AU107" s="4"/>
      <c r="AV107" s="4"/>
      <c r="AW107" s="4"/>
    </row>
    <row r="108" spans="1:49" x14ac:dyDescent="0.2">
      <c r="A108" s="17"/>
      <c r="AT108" s="4"/>
      <c r="AU108" s="4"/>
      <c r="AV108" s="4"/>
      <c r="AW108" s="4"/>
    </row>
    <row r="109" spans="1:49" x14ac:dyDescent="0.2">
      <c r="A109" s="17"/>
      <c r="AT109" s="4"/>
      <c r="AU109" s="4"/>
      <c r="AV109" s="4"/>
      <c r="AW109" s="4"/>
    </row>
    <row r="110" spans="1:49" x14ac:dyDescent="0.2">
      <c r="A110" s="17"/>
      <c r="AT110" s="4"/>
      <c r="AU110" s="4"/>
      <c r="AV110" s="4"/>
      <c r="AW110" s="4"/>
    </row>
    <row r="111" spans="1:49" x14ac:dyDescent="0.2">
      <c r="A111" s="17"/>
      <c r="AT111" s="4"/>
      <c r="AU111" s="4"/>
      <c r="AV111" s="4"/>
      <c r="AW111" s="4"/>
    </row>
    <row r="112" spans="1:49" x14ac:dyDescent="0.2">
      <c r="A112" s="17"/>
      <c r="AT112" s="4"/>
      <c r="AU112" s="4"/>
      <c r="AV112" s="4"/>
      <c r="AW112" s="4"/>
    </row>
    <row r="113" spans="1:49" x14ac:dyDescent="0.2">
      <c r="A113" s="17"/>
      <c r="AT113" s="4"/>
      <c r="AU113" s="4"/>
      <c r="AV113" s="4"/>
      <c r="AW113" s="4"/>
    </row>
    <row r="114" spans="1:49" x14ac:dyDescent="0.2">
      <c r="A114" s="17"/>
      <c r="AT114" s="4"/>
      <c r="AU114" s="4"/>
      <c r="AV114" s="4"/>
      <c r="AW114" s="4"/>
    </row>
    <row r="115" spans="1:49" x14ac:dyDescent="0.2">
      <c r="A115" s="17"/>
      <c r="AT115" s="4"/>
      <c r="AU115" s="4"/>
      <c r="AV115" s="4"/>
      <c r="AW115" s="4"/>
    </row>
    <row r="116" spans="1:49" x14ac:dyDescent="0.2">
      <c r="A116" s="17"/>
      <c r="AT116" s="4"/>
      <c r="AU116" s="4"/>
      <c r="AV116" s="4"/>
      <c r="AW116" s="4"/>
    </row>
    <row r="117" spans="1:49" x14ac:dyDescent="0.2">
      <c r="A117" s="17"/>
      <c r="AT117" s="4"/>
      <c r="AU117" s="4"/>
      <c r="AV117" s="4"/>
      <c r="AW117" s="4"/>
    </row>
    <row r="118" spans="1:49" x14ac:dyDescent="0.2">
      <c r="A118" s="17"/>
      <c r="AT118" s="4"/>
      <c r="AU118" s="4"/>
      <c r="AV118" s="4"/>
      <c r="AW118" s="4"/>
    </row>
    <row r="119" spans="1:49" x14ac:dyDescent="0.2">
      <c r="A119" s="17"/>
      <c r="AT119" s="4"/>
      <c r="AU119" s="4"/>
      <c r="AV119" s="4"/>
      <c r="AW119" s="4"/>
    </row>
    <row r="120" spans="1:49" x14ac:dyDescent="0.2">
      <c r="A120" s="17"/>
      <c r="AT120" s="4"/>
      <c r="AU120" s="4"/>
      <c r="AV120" s="4"/>
      <c r="AW120" s="4"/>
    </row>
    <row r="121" spans="1:49" x14ac:dyDescent="0.2">
      <c r="A121" s="17"/>
      <c r="AT121" s="4"/>
      <c r="AU121" s="4"/>
      <c r="AV121" s="4"/>
      <c r="AW121" s="4"/>
    </row>
    <row r="122" spans="1:49" x14ac:dyDescent="0.2">
      <c r="A122" s="17"/>
      <c r="AT122" s="4"/>
      <c r="AU122" s="4"/>
      <c r="AV122" s="4"/>
      <c r="AW122" s="4"/>
    </row>
    <row r="123" spans="1:49" x14ac:dyDescent="0.2">
      <c r="A123" s="17"/>
      <c r="AT123" s="4"/>
      <c r="AU123" s="4"/>
      <c r="AV123" s="4"/>
      <c r="AW123" s="4"/>
    </row>
    <row r="124" spans="1:49" x14ac:dyDescent="0.2">
      <c r="A124" s="17"/>
      <c r="AT124" s="4"/>
      <c r="AU124" s="4"/>
      <c r="AV124" s="4"/>
      <c r="AW124" s="4"/>
    </row>
    <row r="125" spans="1:49" x14ac:dyDescent="0.2">
      <c r="A125" s="17"/>
      <c r="AT125" s="4"/>
      <c r="AU125" s="4"/>
      <c r="AV125" s="4"/>
      <c r="AW125" s="4"/>
    </row>
    <row r="126" spans="1:49" x14ac:dyDescent="0.2">
      <c r="A126" s="17"/>
      <c r="AT126" s="4"/>
      <c r="AU126" s="4"/>
      <c r="AV126" s="4"/>
      <c r="AW126" s="4"/>
    </row>
    <row r="127" spans="1:49" x14ac:dyDescent="0.2">
      <c r="A127" s="17"/>
      <c r="AT127" s="4"/>
      <c r="AU127" s="4"/>
      <c r="AV127" s="4"/>
      <c r="AW127" s="4"/>
    </row>
    <row r="128" spans="1:49" x14ac:dyDescent="0.2">
      <c r="A128" s="17"/>
      <c r="AT128" s="4"/>
      <c r="AU128" s="4"/>
      <c r="AV128" s="4"/>
      <c r="AW128" s="4"/>
    </row>
    <row r="129" spans="1:49" x14ac:dyDescent="0.2">
      <c r="A129" s="17"/>
      <c r="AT129" s="4"/>
      <c r="AU129" s="4"/>
      <c r="AV129" s="4"/>
      <c r="AW129" s="4"/>
    </row>
    <row r="130" spans="1:49" x14ac:dyDescent="0.2">
      <c r="A130" s="17"/>
      <c r="AT130" s="4"/>
      <c r="AU130" s="4"/>
      <c r="AV130" s="4"/>
      <c r="AW130" s="4"/>
    </row>
    <row r="131" spans="1:49" x14ac:dyDescent="0.2">
      <c r="A131" s="17"/>
      <c r="AT131" s="4"/>
      <c r="AU131" s="4"/>
      <c r="AV131" s="4"/>
      <c r="AW131" s="4"/>
    </row>
    <row r="132" spans="1:49" x14ac:dyDescent="0.2">
      <c r="A132" s="17"/>
      <c r="AT132" s="4"/>
      <c r="AU132" s="4"/>
      <c r="AV132" s="4"/>
      <c r="AW132" s="4"/>
    </row>
    <row r="133" spans="1:49" x14ac:dyDescent="0.2">
      <c r="A133" s="17"/>
      <c r="AT133" s="4"/>
      <c r="AU133" s="4"/>
      <c r="AV133" s="4"/>
      <c r="AW133" s="4"/>
    </row>
    <row r="134" spans="1:49" x14ac:dyDescent="0.2">
      <c r="A134" s="17"/>
      <c r="AT134" s="4"/>
      <c r="AU134" s="4"/>
      <c r="AV134" s="4"/>
      <c r="AW134" s="4"/>
    </row>
    <row r="135" spans="1:49" x14ac:dyDescent="0.2">
      <c r="A135" s="17"/>
      <c r="AT135" s="4"/>
      <c r="AU135" s="4"/>
      <c r="AV135" s="4"/>
      <c r="AW135" s="4"/>
    </row>
    <row r="136" spans="1:49" x14ac:dyDescent="0.2">
      <c r="A136" s="17"/>
      <c r="AT136" s="4"/>
      <c r="AU136" s="4"/>
      <c r="AV136" s="4"/>
      <c r="AW136" s="4"/>
    </row>
    <row r="137" spans="1:49" x14ac:dyDescent="0.2">
      <c r="A137" s="17"/>
      <c r="AT137" s="4"/>
      <c r="AU137" s="4"/>
      <c r="AV137" s="4"/>
      <c r="AW137" s="4"/>
    </row>
    <row r="138" spans="1:49" x14ac:dyDescent="0.2">
      <c r="A138" s="17"/>
      <c r="AT138" s="4"/>
      <c r="AU138" s="4"/>
      <c r="AV138" s="4"/>
      <c r="AW138" s="4"/>
    </row>
    <row r="139" spans="1:49" x14ac:dyDescent="0.2">
      <c r="A139" s="17"/>
      <c r="AT139" s="4"/>
      <c r="AU139" s="4"/>
      <c r="AV139" s="4"/>
      <c r="AW139" s="4"/>
    </row>
    <row r="140" spans="1:49" x14ac:dyDescent="0.2">
      <c r="A140" s="17"/>
      <c r="AT140" s="4"/>
      <c r="AU140" s="4"/>
      <c r="AV140" s="4"/>
      <c r="AW140" s="4"/>
    </row>
    <row r="141" spans="1:49" x14ac:dyDescent="0.2">
      <c r="A141" s="17"/>
      <c r="AT141" s="4"/>
      <c r="AU141" s="4"/>
      <c r="AV141" s="4"/>
      <c r="AW141" s="4"/>
    </row>
    <row r="142" spans="1:49" x14ac:dyDescent="0.2">
      <c r="A142" s="17"/>
      <c r="AT142" s="4"/>
      <c r="AU142" s="4"/>
      <c r="AV142" s="4"/>
      <c r="AW142" s="4"/>
    </row>
    <row r="143" spans="1:49" x14ac:dyDescent="0.2">
      <c r="A143" s="17"/>
      <c r="AT143" s="4"/>
      <c r="AU143" s="4"/>
      <c r="AV143" s="4"/>
      <c r="AW143" s="4"/>
    </row>
    <row r="144" spans="1:49" x14ac:dyDescent="0.2">
      <c r="A144" s="17"/>
      <c r="AT144" s="4"/>
      <c r="AU144" s="4"/>
      <c r="AV144" s="4"/>
      <c r="AW144" s="4"/>
    </row>
    <row r="145" spans="1:49" x14ac:dyDescent="0.2">
      <c r="A145" s="17"/>
      <c r="AT145" s="4"/>
      <c r="AU145" s="4"/>
      <c r="AV145" s="4"/>
      <c r="AW145" s="4"/>
    </row>
    <row r="146" spans="1:49" x14ac:dyDescent="0.2">
      <c r="A146" s="17"/>
      <c r="AT146" s="4"/>
      <c r="AU146" s="4"/>
      <c r="AV146" s="4"/>
      <c r="AW146" s="4"/>
    </row>
    <row r="147" spans="1:49" x14ac:dyDescent="0.2">
      <c r="A147" s="17"/>
      <c r="AT147" s="4"/>
      <c r="AU147" s="4"/>
      <c r="AV147" s="4"/>
      <c r="AW147" s="4"/>
    </row>
    <row r="148" spans="1:49" x14ac:dyDescent="0.2">
      <c r="A148" s="17"/>
      <c r="AT148" s="4"/>
      <c r="AU148" s="4"/>
      <c r="AV148" s="4"/>
      <c r="AW148" s="4"/>
    </row>
    <row r="149" spans="1:49" x14ac:dyDescent="0.2">
      <c r="A149" s="17"/>
      <c r="AT149" s="4"/>
      <c r="AU149" s="4"/>
      <c r="AV149" s="4"/>
      <c r="AW149" s="4"/>
    </row>
    <row r="150" spans="1:49" x14ac:dyDescent="0.2">
      <c r="A150" s="17"/>
      <c r="AT150" s="4"/>
      <c r="AU150" s="4"/>
      <c r="AV150" s="4"/>
      <c r="AW150" s="4"/>
    </row>
    <row r="151" spans="1:49" x14ac:dyDescent="0.2">
      <c r="A151" s="17"/>
      <c r="AT151" s="4"/>
      <c r="AU151" s="4"/>
      <c r="AV151" s="4"/>
      <c r="AW151" s="4"/>
    </row>
    <row r="152" spans="1:49" x14ac:dyDescent="0.2">
      <c r="A152" s="17"/>
      <c r="AT152" s="4"/>
      <c r="AU152" s="4"/>
      <c r="AV152" s="4"/>
      <c r="AW152" s="4"/>
    </row>
    <row r="153" spans="1:49" x14ac:dyDescent="0.2">
      <c r="A153" s="17"/>
      <c r="AT153" s="4"/>
      <c r="AU153" s="4"/>
      <c r="AV153" s="4"/>
      <c r="AW153" s="4"/>
    </row>
    <row r="154" spans="1:49" x14ac:dyDescent="0.2">
      <c r="A154" s="17"/>
      <c r="AT154" s="4"/>
      <c r="AU154" s="4"/>
      <c r="AV154" s="4"/>
      <c r="AW154" s="4"/>
    </row>
    <row r="155" spans="1:49" x14ac:dyDescent="0.2">
      <c r="A155" s="17"/>
      <c r="AT155" s="4"/>
      <c r="AU155" s="4"/>
      <c r="AV155" s="4"/>
      <c r="AW155" s="4"/>
    </row>
    <row r="156" spans="1:49" x14ac:dyDescent="0.2">
      <c r="A156" s="17"/>
      <c r="AT156" s="4"/>
      <c r="AU156" s="4"/>
      <c r="AV156" s="4"/>
      <c r="AW156" s="4"/>
    </row>
    <row r="157" spans="1:49" x14ac:dyDescent="0.2">
      <c r="A157" s="17"/>
      <c r="AT157" s="4"/>
      <c r="AU157" s="4"/>
      <c r="AV157" s="4"/>
      <c r="AW157" s="4"/>
    </row>
    <row r="158" spans="1:49" x14ac:dyDescent="0.2">
      <c r="A158" s="17"/>
      <c r="AT158" s="4"/>
      <c r="AU158" s="4"/>
      <c r="AV158" s="4"/>
      <c r="AW158" s="4"/>
    </row>
    <row r="159" spans="1:49" x14ac:dyDescent="0.2">
      <c r="A159" s="17"/>
      <c r="AT159" s="4"/>
      <c r="AU159" s="4"/>
      <c r="AV159" s="4"/>
      <c r="AW159" s="4"/>
    </row>
    <row r="160" spans="1:49" x14ac:dyDescent="0.2">
      <c r="A160" s="17"/>
      <c r="AT160" s="4"/>
      <c r="AU160" s="4"/>
      <c r="AV160" s="4"/>
      <c r="AW160" s="4"/>
    </row>
    <row r="161" spans="1:49" x14ac:dyDescent="0.2">
      <c r="A161" s="17"/>
      <c r="AT161" s="4"/>
      <c r="AU161" s="4"/>
      <c r="AV161" s="4"/>
      <c r="AW161" s="4"/>
    </row>
    <row r="162" spans="1:49" x14ac:dyDescent="0.2">
      <c r="A162" s="17"/>
      <c r="AT162" s="4"/>
      <c r="AU162" s="4"/>
      <c r="AV162" s="4"/>
      <c r="AW162" s="4"/>
    </row>
    <row r="163" spans="1:49" x14ac:dyDescent="0.2">
      <c r="A163" s="17"/>
      <c r="AT163" s="4"/>
      <c r="AU163" s="4"/>
      <c r="AV163" s="4"/>
      <c r="AW163" s="4"/>
    </row>
    <row r="164" spans="1:49" x14ac:dyDescent="0.2">
      <c r="A164" s="17"/>
      <c r="AT164" s="4"/>
      <c r="AU164" s="4"/>
      <c r="AV164" s="4"/>
      <c r="AW164" s="4"/>
    </row>
    <row r="165" spans="1:49" x14ac:dyDescent="0.2">
      <c r="A165" s="17"/>
      <c r="AT165" s="4"/>
      <c r="AU165" s="4"/>
      <c r="AV165" s="4"/>
      <c r="AW165" s="4"/>
    </row>
    <row r="166" spans="1:49" x14ac:dyDescent="0.2">
      <c r="A166" s="17"/>
      <c r="AT166" s="4"/>
      <c r="AU166" s="4"/>
      <c r="AV166" s="4"/>
      <c r="AW166" s="4"/>
    </row>
    <row r="167" spans="1:49" x14ac:dyDescent="0.2">
      <c r="A167" s="17"/>
      <c r="AT167" s="4"/>
      <c r="AU167" s="4"/>
      <c r="AV167" s="4"/>
      <c r="AW167" s="4"/>
    </row>
    <row r="168" spans="1:49" x14ac:dyDescent="0.2">
      <c r="A168" s="17"/>
      <c r="AT168" s="4"/>
      <c r="AU168" s="4"/>
      <c r="AV168" s="4"/>
      <c r="AW168" s="4"/>
    </row>
    <row r="169" spans="1:49" x14ac:dyDescent="0.2">
      <c r="A169" s="17"/>
      <c r="AT169" s="4"/>
      <c r="AU169" s="4"/>
      <c r="AV169" s="4"/>
      <c r="AW169" s="4"/>
    </row>
    <row r="170" spans="1:49" x14ac:dyDescent="0.2">
      <c r="A170" s="17"/>
      <c r="AT170" s="4"/>
      <c r="AU170" s="4"/>
      <c r="AV170" s="4"/>
      <c r="AW170" s="4"/>
    </row>
    <row r="171" spans="1:49" x14ac:dyDescent="0.2">
      <c r="A171" s="17"/>
      <c r="AT171" s="4"/>
      <c r="AU171" s="4"/>
      <c r="AV171" s="4"/>
      <c r="AW171" s="4"/>
    </row>
    <row r="172" spans="1:49" x14ac:dyDescent="0.2">
      <c r="A172" s="17"/>
      <c r="AT172" s="4"/>
      <c r="AU172" s="4"/>
      <c r="AV172" s="4"/>
      <c r="AW172" s="4"/>
    </row>
    <row r="173" spans="1:49" x14ac:dyDescent="0.2">
      <c r="A173" s="17"/>
      <c r="AT173" s="4"/>
      <c r="AU173" s="4"/>
      <c r="AV173" s="4"/>
      <c r="AW173" s="4"/>
    </row>
    <row r="174" spans="1:49" x14ac:dyDescent="0.2">
      <c r="A174" s="17"/>
      <c r="AT174" s="4"/>
      <c r="AU174" s="4"/>
      <c r="AV174" s="4"/>
      <c r="AW174" s="4"/>
    </row>
    <row r="175" spans="1:49" x14ac:dyDescent="0.2">
      <c r="A175" s="17"/>
      <c r="AT175" s="4"/>
      <c r="AU175" s="4"/>
      <c r="AV175" s="4"/>
      <c r="AW175" s="4"/>
    </row>
    <row r="176" spans="1:49" x14ac:dyDescent="0.2">
      <c r="A176" s="17"/>
      <c r="AT176" s="4"/>
      <c r="AU176" s="4"/>
      <c r="AV176" s="4"/>
      <c r="AW176" s="4"/>
    </row>
    <row r="177" spans="1:49" x14ac:dyDescent="0.2">
      <c r="A177" s="17"/>
      <c r="AT177" s="4"/>
      <c r="AU177" s="4"/>
      <c r="AV177" s="4"/>
      <c r="AW177" s="4"/>
    </row>
    <row r="178" spans="1:49" x14ac:dyDescent="0.2">
      <c r="A178" s="17"/>
      <c r="AT178" s="4"/>
      <c r="AU178" s="4"/>
      <c r="AV178" s="4"/>
      <c r="AW178" s="4"/>
    </row>
    <row r="179" spans="1:49" x14ac:dyDescent="0.2">
      <c r="A179" s="17"/>
      <c r="AT179" s="4"/>
      <c r="AU179" s="4"/>
      <c r="AV179" s="4"/>
      <c r="AW179" s="4"/>
    </row>
    <row r="180" spans="1:49" x14ac:dyDescent="0.2">
      <c r="A180" s="17"/>
      <c r="AT180" s="4"/>
      <c r="AU180" s="4"/>
      <c r="AV180" s="4"/>
      <c r="AW180" s="4"/>
    </row>
    <row r="181" spans="1:49" x14ac:dyDescent="0.2">
      <c r="A181" s="17"/>
      <c r="AT181" s="4"/>
      <c r="AU181" s="4"/>
      <c r="AV181" s="4"/>
      <c r="AW181" s="4"/>
    </row>
    <row r="182" spans="1:49" x14ac:dyDescent="0.2">
      <c r="A182" s="17"/>
      <c r="AT182" s="4"/>
      <c r="AU182" s="4"/>
      <c r="AV182" s="4"/>
      <c r="AW182" s="4"/>
    </row>
    <row r="183" spans="1:49" x14ac:dyDescent="0.2">
      <c r="A183" s="17"/>
      <c r="AT183" s="4"/>
      <c r="AU183" s="4"/>
      <c r="AV183" s="4"/>
      <c r="AW183" s="4"/>
    </row>
    <row r="184" spans="1:49" x14ac:dyDescent="0.2">
      <c r="A184" s="17"/>
      <c r="AT184" s="4"/>
      <c r="AU184" s="4"/>
      <c r="AV184" s="4"/>
      <c r="AW184" s="4"/>
    </row>
    <row r="185" spans="1:49" x14ac:dyDescent="0.2">
      <c r="A185" s="17"/>
      <c r="AT185" s="4"/>
      <c r="AU185" s="4"/>
      <c r="AV185" s="4"/>
      <c r="AW185" s="4"/>
    </row>
    <row r="186" spans="1:49" x14ac:dyDescent="0.2">
      <c r="A186" s="17"/>
      <c r="AT186" s="4"/>
      <c r="AU186" s="4"/>
      <c r="AV186" s="4"/>
      <c r="AW186" s="4"/>
    </row>
    <row r="187" spans="1:49" x14ac:dyDescent="0.2">
      <c r="A187" s="17"/>
      <c r="AT187" s="4"/>
      <c r="AU187" s="4"/>
      <c r="AV187" s="4"/>
      <c r="AW187" s="4"/>
    </row>
    <row r="188" spans="1:49" x14ac:dyDescent="0.2">
      <c r="A188" s="17"/>
      <c r="AT188" s="4"/>
      <c r="AU188" s="4"/>
      <c r="AV188" s="4"/>
      <c r="AW188" s="4"/>
    </row>
    <row r="189" spans="1:49" x14ac:dyDescent="0.2">
      <c r="A189" s="17"/>
      <c r="AT189" s="4"/>
      <c r="AU189" s="4"/>
      <c r="AV189" s="4"/>
      <c r="AW189" s="4"/>
    </row>
    <row r="190" spans="1:49" x14ac:dyDescent="0.2">
      <c r="A190" s="17"/>
      <c r="AT190" s="4"/>
      <c r="AU190" s="4"/>
      <c r="AV190" s="4"/>
      <c r="AW190" s="4"/>
    </row>
    <row r="191" spans="1:49" x14ac:dyDescent="0.2">
      <c r="A191" s="17"/>
      <c r="AT191" s="4"/>
      <c r="AU191" s="4"/>
      <c r="AV191" s="4"/>
      <c r="AW191" s="4"/>
    </row>
    <row r="192" spans="1:49" x14ac:dyDescent="0.2">
      <c r="A192" s="17"/>
      <c r="AT192" s="4"/>
      <c r="AU192" s="4"/>
      <c r="AV192" s="4"/>
      <c r="AW192" s="4"/>
    </row>
    <row r="193" spans="1:49" x14ac:dyDescent="0.2">
      <c r="A193" s="17"/>
      <c r="AT193" s="4"/>
      <c r="AU193" s="4"/>
      <c r="AV193" s="4"/>
      <c r="AW193" s="4"/>
    </row>
    <row r="194" spans="1:49" x14ac:dyDescent="0.2">
      <c r="A194" s="17"/>
      <c r="AT194" s="4"/>
      <c r="AU194" s="4"/>
      <c r="AV194" s="4"/>
      <c r="AW194" s="4"/>
    </row>
    <row r="195" spans="1:49" x14ac:dyDescent="0.2">
      <c r="A195" s="17"/>
      <c r="AT195" s="4"/>
      <c r="AU195" s="4"/>
      <c r="AV195" s="4"/>
      <c r="AW195" s="4"/>
    </row>
    <row r="196" spans="1:49" x14ac:dyDescent="0.2">
      <c r="A196" s="17"/>
      <c r="AT196" s="4"/>
      <c r="AU196" s="4"/>
      <c r="AV196" s="4"/>
      <c r="AW196" s="4"/>
    </row>
    <row r="197" spans="1:49" x14ac:dyDescent="0.2">
      <c r="A197" s="17"/>
      <c r="AT197" s="4"/>
      <c r="AU197" s="4"/>
      <c r="AV197" s="4"/>
      <c r="AW197" s="4"/>
    </row>
    <row r="198" spans="1:49" x14ac:dyDescent="0.2">
      <c r="A198" s="17"/>
      <c r="AT198" s="4"/>
      <c r="AU198" s="4"/>
      <c r="AV198" s="4"/>
      <c r="AW198" s="4"/>
    </row>
    <row r="199" spans="1:49" x14ac:dyDescent="0.2">
      <c r="A199" s="17"/>
      <c r="AT199" s="4"/>
      <c r="AU199" s="4"/>
      <c r="AV199" s="4"/>
      <c r="AW199" s="4"/>
    </row>
    <row r="200" spans="1:49" x14ac:dyDescent="0.2">
      <c r="A200" s="17"/>
      <c r="AT200" s="4"/>
      <c r="AU200" s="4"/>
      <c r="AV200" s="4"/>
      <c r="AW200" s="4"/>
    </row>
    <row r="201" spans="1:49" x14ac:dyDescent="0.2">
      <c r="A201" s="17"/>
      <c r="AT201" s="4"/>
      <c r="AU201" s="4"/>
      <c r="AV201" s="4"/>
      <c r="AW201" s="4"/>
    </row>
    <row r="202" spans="1:49" x14ac:dyDescent="0.2">
      <c r="A202" s="17"/>
      <c r="AT202" s="4"/>
      <c r="AU202" s="4"/>
      <c r="AV202" s="4"/>
      <c r="AW202" s="4"/>
    </row>
    <row r="203" spans="1:49" x14ac:dyDescent="0.2">
      <c r="A203" s="17"/>
      <c r="AT203" s="4"/>
      <c r="AU203" s="4"/>
      <c r="AV203" s="4"/>
      <c r="AW203" s="4"/>
    </row>
    <row r="204" spans="1:49" x14ac:dyDescent="0.2">
      <c r="A204" s="17"/>
      <c r="AT204" s="4"/>
      <c r="AU204" s="4"/>
      <c r="AV204" s="4"/>
      <c r="AW204" s="4"/>
    </row>
    <row r="205" spans="1:49" x14ac:dyDescent="0.2">
      <c r="A205" s="17"/>
      <c r="AT205" s="4"/>
      <c r="AU205" s="4"/>
      <c r="AV205" s="4"/>
      <c r="AW205" s="4"/>
    </row>
    <row r="206" spans="1:49" x14ac:dyDescent="0.2">
      <c r="A206" s="17"/>
      <c r="AT206" s="4"/>
      <c r="AU206" s="4"/>
      <c r="AV206" s="4"/>
      <c r="AW206" s="4"/>
    </row>
    <row r="207" spans="1:49" x14ac:dyDescent="0.2">
      <c r="A207" s="17"/>
      <c r="AT207" s="4"/>
      <c r="AU207" s="4"/>
      <c r="AV207" s="4"/>
      <c r="AW207" s="4"/>
    </row>
    <row r="208" spans="1:49" x14ac:dyDescent="0.2">
      <c r="A208" s="17"/>
      <c r="AT208" s="4"/>
      <c r="AU208" s="4"/>
      <c r="AV208" s="4"/>
      <c r="AW208" s="4"/>
    </row>
    <row r="209" spans="1:49" x14ac:dyDescent="0.2">
      <c r="A209" s="17"/>
      <c r="AT209" s="4"/>
      <c r="AU209" s="4"/>
      <c r="AV209" s="4"/>
      <c r="AW209" s="4"/>
    </row>
    <row r="210" spans="1:49" x14ac:dyDescent="0.2">
      <c r="A210" s="17"/>
      <c r="AT210" s="4"/>
      <c r="AU210" s="4"/>
      <c r="AV210" s="4"/>
      <c r="AW210" s="4"/>
    </row>
    <row r="211" spans="1:49" x14ac:dyDescent="0.2">
      <c r="A211" s="17"/>
      <c r="AT211" s="4"/>
      <c r="AU211" s="4"/>
      <c r="AV211" s="4"/>
      <c r="AW211" s="4"/>
    </row>
    <row r="212" spans="1:49" x14ac:dyDescent="0.2">
      <c r="A212" s="17"/>
      <c r="AT212" s="4"/>
      <c r="AU212" s="4"/>
      <c r="AV212" s="4"/>
      <c r="AW212" s="4"/>
    </row>
    <row r="213" spans="1:49" x14ac:dyDescent="0.2">
      <c r="A213" s="17"/>
      <c r="AT213" s="4"/>
      <c r="AU213" s="4"/>
      <c r="AV213" s="4"/>
      <c r="AW213" s="4"/>
    </row>
    <row r="214" spans="1:49" x14ac:dyDescent="0.2">
      <c r="A214" s="17"/>
      <c r="AT214" s="4"/>
      <c r="AU214" s="4"/>
      <c r="AV214" s="4"/>
      <c r="AW214" s="4"/>
    </row>
    <row r="215" spans="1:49" x14ac:dyDescent="0.2">
      <c r="A215" s="17"/>
      <c r="AT215" s="4"/>
      <c r="AU215" s="4"/>
      <c r="AV215" s="4"/>
      <c r="AW215" s="4"/>
    </row>
    <row r="216" spans="1:49" x14ac:dyDescent="0.2">
      <c r="A216" s="17"/>
      <c r="AT216" s="4"/>
      <c r="AU216" s="4"/>
      <c r="AV216" s="4"/>
      <c r="AW216" s="4"/>
    </row>
    <row r="217" spans="1:49" x14ac:dyDescent="0.2">
      <c r="A217" s="17"/>
      <c r="AT217" s="4"/>
      <c r="AU217" s="4"/>
      <c r="AV217" s="4"/>
      <c r="AW217" s="4"/>
    </row>
    <row r="218" spans="1:49" x14ac:dyDescent="0.2">
      <c r="A218" s="17"/>
      <c r="AT218" s="4"/>
      <c r="AU218" s="4"/>
      <c r="AV218" s="4"/>
      <c r="AW218" s="4"/>
    </row>
    <row r="219" spans="1:49" x14ac:dyDescent="0.2">
      <c r="A219" s="17"/>
      <c r="AT219" s="4"/>
      <c r="AU219" s="4"/>
      <c r="AV219" s="4"/>
      <c r="AW219" s="4"/>
    </row>
    <row r="220" spans="1:49" x14ac:dyDescent="0.2">
      <c r="A220" s="17"/>
      <c r="AT220" s="4"/>
      <c r="AU220" s="4"/>
      <c r="AV220" s="4"/>
      <c r="AW220" s="4"/>
    </row>
    <row r="221" spans="1:49" x14ac:dyDescent="0.2">
      <c r="A221" s="17"/>
      <c r="AT221" s="4"/>
      <c r="AU221" s="4"/>
      <c r="AV221" s="4"/>
      <c r="AW221" s="4"/>
    </row>
    <row r="222" spans="1:49" x14ac:dyDescent="0.2">
      <c r="A222" s="17"/>
      <c r="AT222" s="4"/>
      <c r="AU222" s="4"/>
      <c r="AV222" s="4"/>
      <c r="AW222" s="4"/>
    </row>
    <row r="223" spans="1:49" x14ac:dyDescent="0.2">
      <c r="A223" s="17"/>
      <c r="AT223" s="4"/>
      <c r="AU223" s="4"/>
      <c r="AV223" s="4"/>
      <c r="AW223" s="4"/>
    </row>
    <row r="224" spans="1:49" x14ac:dyDescent="0.2">
      <c r="A224" s="17"/>
      <c r="AT224" s="4"/>
      <c r="AU224" s="4"/>
      <c r="AV224" s="4"/>
      <c r="AW224" s="4"/>
    </row>
    <row r="225" spans="1:49" x14ac:dyDescent="0.2">
      <c r="A225" s="17"/>
      <c r="AT225" s="4"/>
      <c r="AU225" s="4"/>
      <c r="AV225" s="4"/>
      <c r="AW225" s="4"/>
    </row>
    <row r="226" spans="1:49" x14ac:dyDescent="0.2">
      <c r="A226" s="17"/>
      <c r="AT226" s="4"/>
      <c r="AU226" s="4"/>
      <c r="AV226" s="4"/>
      <c r="AW226" s="4"/>
    </row>
    <row r="227" spans="1:49" x14ac:dyDescent="0.2">
      <c r="A227" s="17"/>
      <c r="AT227" s="4"/>
      <c r="AU227" s="4"/>
      <c r="AV227" s="4"/>
      <c r="AW227" s="4"/>
    </row>
    <row r="228" spans="1:49" x14ac:dyDescent="0.2">
      <c r="A228" s="17"/>
      <c r="AT228" s="4"/>
      <c r="AU228" s="4"/>
      <c r="AV228" s="4"/>
      <c r="AW228" s="4"/>
    </row>
    <row r="229" spans="1:49" x14ac:dyDescent="0.2">
      <c r="A229" s="17"/>
      <c r="AT229" s="4"/>
      <c r="AU229" s="4"/>
      <c r="AV229" s="4"/>
      <c r="AW229" s="4"/>
    </row>
    <row r="230" spans="1:49" x14ac:dyDescent="0.2">
      <c r="A230" s="17"/>
      <c r="AT230" s="4"/>
      <c r="AU230" s="4"/>
      <c r="AV230" s="4"/>
      <c r="AW230" s="4"/>
    </row>
    <row r="231" spans="1:49" x14ac:dyDescent="0.2">
      <c r="A231" s="17"/>
      <c r="AT231" s="4"/>
      <c r="AU231" s="4"/>
      <c r="AV231" s="4"/>
      <c r="AW231" s="4"/>
    </row>
    <row r="232" spans="1:49" x14ac:dyDescent="0.2">
      <c r="A232" s="17"/>
      <c r="AT232" s="4"/>
      <c r="AU232" s="4"/>
      <c r="AV232" s="4"/>
      <c r="AW232" s="4"/>
    </row>
    <row r="233" spans="1:49" x14ac:dyDescent="0.2">
      <c r="A233" s="17"/>
      <c r="AT233" s="4"/>
      <c r="AU233" s="4"/>
      <c r="AV233" s="4"/>
      <c r="AW233" s="4"/>
    </row>
    <row r="234" spans="1:49" x14ac:dyDescent="0.2">
      <c r="A234" s="17"/>
      <c r="AT234" s="4"/>
      <c r="AU234" s="4"/>
      <c r="AV234" s="4"/>
      <c r="AW234" s="4"/>
    </row>
    <row r="235" spans="1:49" x14ac:dyDescent="0.2">
      <c r="A235" s="17"/>
      <c r="AT235" s="4"/>
      <c r="AU235" s="4"/>
      <c r="AV235" s="4"/>
      <c r="AW235" s="4"/>
    </row>
    <row r="236" spans="1:49" x14ac:dyDescent="0.2">
      <c r="A236" s="17"/>
      <c r="AT236" s="4"/>
      <c r="AU236" s="4"/>
      <c r="AV236" s="4"/>
      <c r="AW236" s="4"/>
    </row>
    <row r="237" spans="1:49" x14ac:dyDescent="0.2">
      <c r="A237" s="17"/>
      <c r="AT237" s="4"/>
      <c r="AU237" s="4"/>
      <c r="AV237" s="4"/>
      <c r="AW237" s="4"/>
    </row>
    <row r="238" spans="1:49" x14ac:dyDescent="0.2">
      <c r="A238" s="17"/>
      <c r="AT238" s="4"/>
      <c r="AU238" s="4"/>
      <c r="AV238" s="4"/>
      <c r="AW238" s="4"/>
    </row>
    <row r="239" spans="1:49" x14ac:dyDescent="0.2">
      <c r="A239" s="17"/>
      <c r="AT239" s="4"/>
      <c r="AU239" s="4"/>
      <c r="AV239" s="4"/>
      <c r="AW239" s="4"/>
    </row>
    <row r="240" spans="1:49" x14ac:dyDescent="0.2">
      <c r="A240" s="17"/>
      <c r="AT240" s="4"/>
      <c r="AU240" s="4"/>
      <c r="AV240" s="4"/>
      <c r="AW240" s="4"/>
    </row>
    <row r="241" spans="1:49" x14ac:dyDescent="0.2">
      <c r="A241" s="17"/>
      <c r="AT241" s="4"/>
      <c r="AU241" s="4"/>
      <c r="AV241" s="4"/>
      <c r="AW241" s="4"/>
    </row>
    <row r="242" spans="1:49" x14ac:dyDescent="0.2">
      <c r="A242" s="17"/>
      <c r="AT242" s="4"/>
      <c r="AU242" s="4"/>
      <c r="AV242" s="4"/>
      <c r="AW242" s="4"/>
    </row>
    <row r="243" spans="1:49" x14ac:dyDescent="0.2">
      <c r="A243" s="17"/>
      <c r="AT243" s="4"/>
      <c r="AU243" s="4"/>
      <c r="AV243" s="4"/>
      <c r="AW243" s="4"/>
    </row>
    <row r="244" spans="1:49" x14ac:dyDescent="0.2">
      <c r="A244" s="17"/>
      <c r="AT244" s="4"/>
      <c r="AU244" s="4"/>
      <c r="AV244" s="4"/>
      <c r="AW244" s="4"/>
    </row>
    <row r="245" spans="1:49" x14ac:dyDescent="0.2">
      <c r="A245" s="17"/>
      <c r="AT245" s="4"/>
      <c r="AU245" s="4"/>
      <c r="AV245" s="4"/>
      <c r="AW245" s="4"/>
    </row>
    <row r="246" spans="1:49" x14ac:dyDescent="0.2">
      <c r="A246" s="17"/>
      <c r="AT246" s="4"/>
      <c r="AU246" s="4"/>
      <c r="AV246" s="4"/>
      <c r="AW246" s="4"/>
    </row>
    <row r="247" spans="1:49" x14ac:dyDescent="0.2">
      <c r="A247" s="17"/>
      <c r="AT247" s="4"/>
      <c r="AU247" s="4"/>
      <c r="AV247" s="4"/>
      <c r="AW247" s="4"/>
    </row>
    <row r="248" spans="1:49" x14ac:dyDescent="0.2">
      <c r="A248" s="17"/>
      <c r="AT248" s="4"/>
      <c r="AU248" s="4"/>
      <c r="AV248" s="4"/>
      <c r="AW248" s="4"/>
    </row>
    <row r="249" spans="1:49" x14ac:dyDescent="0.2">
      <c r="A249" s="17"/>
      <c r="AT249" s="4"/>
      <c r="AU249" s="4"/>
      <c r="AV249" s="4"/>
      <c r="AW249" s="4"/>
    </row>
    <row r="250" spans="1:49" x14ac:dyDescent="0.2">
      <c r="A250" s="17"/>
      <c r="AT250" s="4"/>
      <c r="AU250" s="4"/>
      <c r="AV250" s="4"/>
      <c r="AW250" s="4"/>
    </row>
    <row r="251" spans="1:49" x14ac:dyDescent="0.2">
      <c r="A251" s="17"/>
      <c r="AT251" s="4"/>
      <c r="AU251" s="4"/>
      <c r="AV251" s="4"/>
      <c r="AW251" s="4"/>
    </row>
    <row r="252" spans="1:49" x14ac:dyDescent="0.2">
      <c r="A252" s="17"/>
      <c r="AT252" s="4"/>
      <c r="AU252" s="4"/>
      <c r="AV252" s="4"/>
      <c r="AW252" s="4"/>
    </row>
    <row r="253" spans="1:49" x14ac:dyDescent="0.2">
      <c r="A253" s="17"/>
      <c r="AT253" s="4"/>
      <c r="AU253" s="4"/>
      <c r="AV253" s="4"/>
      <c r="AW253" s="4"/>
    </row>
    <row r="254" spans="1:49" x14ac:dyDescent="0.2">
      <c r="A254" s="17"/>
      <c r="AT254" s="4"/>
      <c r="AU254" s="4"/>
      <c r="AV254" s="4"/>
      <c r="AW254" s="4"/>
    </row>
    <row r="255" spans="1:49" x14ac:dyDescent="0.2">
      <c r="A255" s="17"/>
      <c r="AT255" s="4"/>
      <c r="AU255" s="4"/>
      <c r="AV255" s="4"/>
      <c r="AW255" s="4"/>
    </row>
    <row r="256" spans="1:49" x14ac:dyDescent="0.2">
      <c r="A256" s="17"/>
      <c r="AT256" s="4"/>
      <c r="AU256" s="4"/>
      <c r="AV256" s="4"/>
      <c r="AW256" s="4"/>
    </row>
    <row r="257" spans="1:49" x14ac:dyDescent="0.2">
      <c r="A257" s="17"/>
      <c r="AT257" s="4"/>
      <c r="AU257" s="4"/>
      <c r="AV257" s="4"/>
      <c r="AW257" s="4"/>
    </row>
    <row r="258" spans="1:49" x14ac:dyDescent="0.2">
      <c r="A258" s="17"/>
      <c r="AT258" s="4"/>
      <c r="AU258" s="4"/>
      <c r="AV258" s="4"/>
      <c r="AW258" s="4"/>
    </row>
    <row r="259" spans="1:49" x14ac:dyDescent="0.2">
      <c r="A259" s="17"/>
      <c r="AT259" s="4"/>
      <c r="AU259" s="4"/>
      <c r="AV259" s="4"/>
      <c r="AW259" s="4"/>
    </row>
    <row r="260" spans="1:49" x14ac:dyDescent="0.2">
      <c r="A260" s="17"/>
      <c r="AT260" s="4"/>
      <c r="AU260" s="4"/>
      <c r="AV260" s="4"/>
      <c r="AW260" s="4"/>
    </row>
    <row r="261" spans="1:49" x14ac:dyDescent="0.2">
      <c r="A261" s="17"/>
      <c r="AT261" s="4"/>
      <c r="AU261" s="4"/>
      <c r="AV261" s="4"/>
      <c r="AW261" s="4"/>
    </row>
    <row r="262" spans="1:49" x14ac:dyDescent="0.2">
      <c r="A262" s="17"/>
      <c r="AT262" s="4"/>
      <c r="AU262" s="4"/>
      <c r="AV262" s="4"/>
      <c r="AW262" s="4"/>
    </row>
    <row r="263" spans="1:49" x14ac:dyDescent="0.2">
      <c r="A263" s="17"/>
      <c r="AT263" s="4"/>
      <c r="AU263" s="4"/>
      <c r="AV263" s="4"/>
      <c r="AW263" s="4"/>
    </row>
    <row r="264" spans="1:49" x14ac:dyDescent="0.2">
      <c r="A264" s="17"/>
      <c r="AT264" s="4"/>
      <c r="AU264" s="4"/>
      <c r="AV264" s="4"/>
      <c r="AW264" s="4"/>
    </row>
    <row r="265" spans="1:49" x14ac:dyDescent="0.2">
      <c r="A265" s="17"/>
      <c r="AT265" s="4"/>
      <c r="AU265" s="4"/>
      <c r="AV265" s="4"/>
      <c r="AW265" s="4"/>
    </row>
    <row r="266" spans="1:49" x14ac:dyDescent="0.2">
      <c r="A266" s="17"/>
      <c r="AT266" s="4"/>
      <c r="AU266" s="4"/>
      <c r="AV266" s="4"/>
      <c r="AW266" s="4"/>
    </row>
    <row r="267" spans="1:49" x14ac:dyDescent="0.2">
      <c r="A267" s="17"/>
      <c r="AT267" s="4"/>
      <c r="AU267" s="4"/>
      <c r="AV267" s="4"/>
      <c r="AW267" s="4"/>
    </row>
    <row r="268" spans="1:49" x14ac:dyDescent="0.2">
      <c r="A268" s="17"/>
      <c r="AT268" s="4"/>
      <c r="AU268" s="4"/>
      <c r="AV268" s="4"/>
      <c r="AW268" s="4"/>
    </row>
    <row r="269" spans="1:49" x14ac:dyDescent="0.2">
      <c r="A269" s="17"/>
      <c r="AT269" s="4"/>
      <c r="AU269" s="4"/>
      <c r="AV269" s="4"/>
      <c r="AW269" s="4"/>
    </row>
    <row r="270" spans="1:49" x14ac:dyDescent="0.2">
      <c r="A270" s="17"/>
      <c r="AT270" s="4"/>
      <c r="AU270" s="4"/>
      <c r="AV270" s="4"/>
      <c r="AW270" s="4"/>
    </row>
    <row r="271" spans="1:49" x14ac:dyDescent="0.2">
      <c r="A271" s="17"/>
      <c r="AT271" s="4"/>
      <c r="AU271" s="4"/>
      <c r="AV271" s="4"/>
      <c r="AW271" s="4"/>
    </row>
    <row r="272" spans="1:49" x14ac:dyDescent="0.2">
      <c r="A272" s="17"/>
      <c r="AT272" s="4"/>
      <c r="AU272" s="4"/>
      <c r="AV272" s="4"/>
      <c r="AW272" s="4"/>
    </row>
    <row r="273" spans="1:49" x14ac:dyDescent="0.2">
      <c r="A273" s="17"/>
      <c r="AT273" s="4"/>
      <c r="AU273" s="4"/>
      <c r="AV273" s="4"/>
      <c r="AW273" s="4"/>
    </row>
    <row r="274" spans="1:49" x14ac:dyDescent="0.2">
      <c r="A274" s="17"/>
      <c r="AT274" s="4"/>
      <c r="AU274" s="4"/>
      <c r="AV274" s="4"/>
      <c r="AW274" s="4"/>
    </row>
    <row r="275" spans="1:49" x14ac:dyDescent="0.2">
      <c r="A275" s="17"/>
      <c r="AT275" s="4"/>
      <c r="AU275" s="4"/>
      <c r="AV275" s="4"/>
      <c r="AW275" s="4"/>
    </row>
    <row r="276" spans="1:49" x14ac:dyDescent="0.2">
      <c r="A276" s="17"/>
      <c r="AT276" s="4"/>
      <c r="AU276" s="4"/>
      <c r="AV276" s="4"/>
      <c r="AW276" s="4"/>
    </row>
    <row r="277" spans="1:49" x14ac:dyDescent="0.2">
      <c r="A277" s="17"/>
      <c r="AT277" s="4"/>
      <c r="AU277" s="4"/>
      <c r="AV277" s="4"/>
      <c r="AW277" s="4"/>
    </row>
    <row r="278" spans="1:49" x14ac:dyDescent="0.2">
      <c r="A278" s="17"/>
      <c r="AT278" s="4"/>
      <c r="AU278" s="4"/>
      <c r="AV278" s="4"/>
      <c r="AW278" s="4"/>
    </row>
    <row r="279" spans="1:49" x14ac:dyDescent="0.2">
      <c r="A279" s="17"/>
      <c r="AT279" s="4"/>
      <c r="AU279" s="4"/>
      <c r="AV279" s="4"/>
      <c r="AW279" s="4"/>
    </row>
    <row r="280" spans="1:49" x14ac:dyDescent="0.2">
      <c r="A280" s="17"/>
      <c r="AT280" s="4"/>
      <c r="AU280" s="4"/>
      <c r="AV280" s="4"/>
      <c r="AW280" s="4"/>
    </row>
    <row r="281" spans="1:49" x14ac:dyDescent="0.2">
      <c r="A281" s="17"/>
      <c r="AT281" s="4"/>
      <c r="AU281" s="4"/>
      <c r="AV281" s="4"/>
      <c r="AW281" s="4"/>
    </row>
    <row r="282" spans="1:49" x14ac:dyDescent="0.2">
      <c r="A282" s="17"/>
      <c r="AT282" s="4"/>
      <c r="AU282" s="4"/>
      <c r="AV282" s="4"/>
      <c r="AW282" s="4"/>
    </row>
    <row r="283" spans="1:49" x14ac:dyDescent="0.2">
      <c r="A283" s="17"/>
      <c r="AT283" s="4"/>
      <c r="AU283" s="4"/>
      <c r="AV283" s="4"/>
      <c r="AW283" s="4"/>
    </row>
    <row r="284" spans="1:49" x14ac:dyDescent="0.2">
      <c r="A284" s="17"/>
      <c r="AT284" s="4"/>
      <c r="AU284" s="4"/>
      <c r="AV284" s="4"/>
      <c r="AW284" s="4"/>
    </row>
    <row r="285" spans="1:49" x14ac:dyDescent="0.2">
      <c r="A285" s="17"/>
      <c r="AT285" s="4"/>
      <c r="AU285" s="4"/>
      <c r="AV285" s="4"/>
      <c r="AW285" s="4"/>
    </row>
    <row r="286" spans="1:49" x14ac:dyDescent="0.2">
      <c r="A286" s="17"/>
      <c r="AT286" s="4"/>
      <c r="AU286" s="4"/>
      <c r="AV286" s="4"/>
      <c r="AW286" s="4"/>
    </row>
    <row r="287" spans="1:49" x14ac:dyDescent="0.2">
      <c r="A287" s="17"/>
      <c r="AT287" s="4"/>
      <c r="AU287" s="4"/>
      <c r="AV287" s="4"/>
      <c r="AW287" s="4"/>
    </row>
    <row r="288" spans="1:49" x14ac:dyDescent="0.2">
      <c r="A288" s="17"/>
      <c r="AT288" s="4"/>
      <c r="AU288" s="4"/>
      <c r="AV288" s="4"/>
      <c r="AW288" s="4"/>
    </row>
    <row r="289" spans="1:49" x14ac:dyDescent="0.2">
      <c r="A289" s="17"/>
      <c r="AT289" s="4"/>
      <c r="AU289" s="4"/>
      <c r="AV289" s="4"/>
      <c r="AW289" s="4"/>
    </row>
    <row r="290" spans="1:49" x14ac:dyDescent="0.2">
      <c r="A290" s="17"/>
      <c r="AT290" s="4"/>
      <c r="AU290" s="4"/>
      <c r="AV290" s="4"/>
      <c r="AW290" s="4"/>
    </row>
    <row r="291" spans="1:49" x14ac:dyDescent="0.2">
      <c r="A291" s="17"/>
      <c r="AT291" s="4"/>
      <c r="AU291" s="4"/>
      <c r="AV291" s="4"/>
      <c r="AW291" s="4"/>
    </row>
    <row r="292" spans="1:49" x14ac:dyDescent="0.2">
      <c r="A292" s="17"/>
      <c r="AT292" s="4"/>
      <c r="AU292" s="4"/>
      <c r="AV292" s="4"/>
      <c r="AW292" s="4"/>
    </row>
    <row r="293" spans="1:49" x14ac:dyDescent="0.2">
      <c r="A293" s="17"/>
      <c r="AT293" s="4"/>
      <c r="AU293" s="4"/>
      <c r="AV293" s="4"/>
      <c r="AW293" s="4"/>
    </row>
    <row r="294" spans="1:49" x14ac:dyDescent="0.2">
      <c r="A294" s="17"/>
      <c r="AT294" s="4"/>
      <c r="AU294" s="4"/>
      <c r="AV294" s="4"/>
      <c r="AW294" s="4"/>
    </row>
    <row r="295" spans="1:49" x14ac:dyDescent="0.2">
      <c r="A295" s="17"/>
      <c r="AT295" s="4"/>
      <c r="AU295" s="4"/>
      <c r="AV295" s="4"/>
      <c r="AW295" s="4"/>
    </row>
    <row r="296" spans="1:49" x14ac:dyDescent="0.2">
      <c r="A296" s="17"/>
      <c r="AT296" s="4"/>
      <c r="AU296" s="4"/>
      <c r="AV296" s="4"/>
      <c r="AW296" s="4"/>
    </row>
    <row r="297" spans="1:49" x14ac:dyDescent="0.2">
      <c r="A297" s="17"/>
      <c r="AT297" s="4"/>
      <c r="AU297" s="4"/>
      <c r="AV297" s="4"/>
      <c r="AW297" s="4"/>
    </row>
    <row r="298" spans="1:49" x14ac:dyDescent="0.2">
      <c r="A298" s="17"/>
      <c r="AT298" s="4"/>
      <c r="AU298" s="4"/>
      <c r="AV298" s="4"/>
      <c r="AW298" s="4"/>
    </row>
    <row r="299" spans="1:49" x14ac:dyDescent="0.2">
      <c r="A299" s="17"/>
      <c r="AT299" s="4"/>
      <c r="AU299" s="4"/>
      <c r="AV299" s="4"/>
      <c r="AW299" s="4"/>
    </row>
    <row r="300" spans="1:49" x14ac:dyDescent="0.2">
      <c r="A300" s="17"/>
      <c r="AT300" s="4"/>
      <c r="AU300" s="4"/>
      <c r="AV300" s="4"/>
      <c r="AW300" s="4"/>
    </row>
    <row r="301" spans="1:49" x14ac:dyDescent="0.2">
      <c r="A301" s="17"/>
      <c r="AT301" s="4"/>
      <c r="AU301" s="4"/>
      <c r="AV301" s="4"/>
      <c r="AW301" s="4"/>
    </row>
    <row r="302" spans="1:49" x14ac:dyDescent="0.2">
      <c r="A302" s="17"/>
      <c r="AT302" s="4"/>
      <c r="AU302" s="4"/>
      <c r="AV302" s="4"/>
      <c r="AW302" s="4"/>
    </row>
    <row r="303" spans="1:49" x14ac:dyDescent="0.2">
      <c r="A303" s="17"/>
      <c r="AT303" s="4"/>
      <c r="AU303" s="4"/>
      <c r="AV303" s="4"/>
      <c r="AW303" s="4"/>
    </row>
    <row r="304" spans="1:49" x14ac:dyDescent="0.2">
      <c r="A304" s="17"/>
      <c r="AT304" s="4"/>
      <c r="AU304" s="4"/>
      <c r="AV304" s="4"/>
      <c r="AW304" s="4"/>
    </row>
    <row r="305" spans="1:49" x14ac:dyDescent="0.2">
      <c r="A305" s="17"/>
      <c r="AT305" s="4"/>
      <c r="AU305" s="4"/>
      <c r="AV305" s="4"/>
      <c r="AW305" s="4"/>
    </row>
    <row r="306" spans="1:49" x14ac:dyDescent="0.2">
      <c r="A306" s="17"/>
      <c r="AT306" s="4"/>
      <c r="AU306" s="4"/>
      <c r="AV306" s="4"/>
      <c r="AW306" s="4"/>
    </row>
    <row r="307" spans="1:49" x14ac:dyDescent="0.2">
      <c r="A307" s="17"/>
      <c r="AT307" s="4"/>
      <c r="AU307" s="4"/>
      <c r="AV307" s="4"/>
      <c r="AW307" s="4"/>
    </row>
    <row r="308" spans="1:49" x14ac:dyDescent="0.2">
      <c r="A308" s="17"/>
      <c r="AT308" s="4"/>
      <c r="AU308" s="4"/>
      <c r="AV308" s="4"/>
      <c r="AW308" s="4"/>
    </row>
    <row r="309" spans="1:49" x14ac:dyDescent="0.2">
      <c r="A309" s="17"/>
      <c r="AT309" s="4"/>
      <c r="AU309" s="4"/>
      <c r="AV309" s="4"/>
      <c r="AW309" s="4"/>
    </row>
    <row r="310" spans="1:49" x14ac:dyDescent="0.2">
      <c r="A310" s="17"/>
      <c r="AT310" s="4"/>
      <c r="AU310" s="4"/>
      <c r="AV310" s="4"/>
      <c r="AW310" s="4"/>
    </row>
    <row r="311" spans="1:49" x14ac:dyDescent="0.2">
      <c r="A311" s="17"/>
      <c r="AT311" s="4"/>
      <c r="AU311" s="4"/>
      <c r="AV311" s="4"/>
      <c r="AW311" s="4"/>
    </row>
    <row r="312" spans="1:49" x14ac:dyDescent="0.2">
      <c r="A312" s="17"/>
      <c r="AT312" s="4"/>
      <c r="AU312" s="4"/>
      <c r="AV312" s="4"/>
      <c r="AW312" s="4"/>
    </row>
    <row r="313" spans="1:49" x14ac:dyDescent="0.2">
      <c r="A313" s="17"/>
      <c r="AT313" s="4"/>
      <c r="AU313" s="4"/>
      <c r="AV313" s="4"/>
      <c r="AW313" s="4"/>
    </row>
    <row r="314" spans="1:49" x14ac:dyDescent="0.2">
      <c r="A314" s="17"/>
      <c r="AT314" s="4"/>
      <c r="AU314" s="4"/>
      <c r="AV314" s="4"/>
      <c r="AW314" s="4"/>
    </row>
    <row r="315" spans="1:49" x14ac:dyDescent="0.2">
      <c r="A315" s="17"/>
      <c r="AT315" s="4"/>
      <c r="AU315" s="4"/>
      <c r="AV315" s="4"/>
      <c r="AW315" s="4"/>
    </row>
    <row r="316" spans="1:49" x14ac:dyDescent="0.2">
      <c r="A316" s="17"/>
      <c r="AT316" s="4"/>
      <c r="AU316" s="4"/>
      <c r="AV316" s="4"/>
      <c r="AW316" s="4"/>
    </row>
    <row r="317" spans="1:49" x14ac:dyDescent="0.2">
      <c r="A317" s="17"/>
      <c r="AT317" s="4"/>
      <c r="AU317" s="4"/>
      <c r="AV317" s="4"/>
      <c r="AW317" s="4"/>
    </row>
    <row r="318" spans="1:49" x14ac:dyDescent="0.2">
      <c r="A318" s="17"/>
      <c r="AT318" s="4"/>
      <c r="AU318" s="4"/>
      <c r="AV318" s="4"/>
      <c r="AW318" s="4"/>
    </row>
    <row r="319" spans="1:49" x14ac:dyDescent="0.2">
      <c r="A319" s="17"/>
      <c r="AT319" s="4"/>
      <c r="AU319" s="4"/>
      <c r="AV319" s="4"/>
      <c r="AW319" s="4"/>
    </row>
    <row r="320" spans="1:49" x14ac:dyDescent="0.2">
      <c r="A320" s="17"/>
      <c r="AT320" s="4"/>
      <c r="AU320" s="4"/>
      <c r="AV320" s="4"/>
      <c r="AW320" s="4"/>
    </row>
    <row r="321" spans="1:49" x14ac:dyDescent="0.2">
      <c r="A321" s="17"/>
      <c r="AT321" s="4"/>
      <c r="AU321" s="4"/>
      <c r="AV321" s="4"/>
      <c r="AW321" s="4"/>
    </row>
    <row r="322" spans="1:49" x14ac:dyDescent="0.2">
      <c r="A322" s="17"/>
      <c r="AT322" s="4"/>
      <c r="AU322" s="4"/>
      <c r="AV322" s="4"/>
      <c r="AW322" s="4"/>
    </row>
    <row r="323" spans="1:49" x14ac:dyDescent="0.2">
      <c r="A323" s="17"/>
      <c r="AT323" s="4"/>
      <c r="AU323" s="4"/>
      <c r="AV323" s="4"/>
      <c r="AW323" s="4"/>
    </row>
    <row r="324" spans="1:49" x14ac:dyDescent="0.2">
      <c r="A324" s="17"/>
      <c r="AT324" s="4"/>
      <c r="AU324" s="4"/>
      <c r="AV324" s="4"/>
      <c r="AW324" s="4"/>
    </row>
    <row r="325" spans="1:49" x14ac:dyDescent="0.2">
      <c r="A325" s="17"/>
      <c r="AT325" s="4"/>
      <c r="AU325" s="4"/>
      <c r="AV325" s="4"/>
      <c r="AW325" s="4"/>
    </row>
    <row r="326" spans="1:49" x14ac:dyDescent="0.2">
      <c r="A326" s="17"/>
      <c r="AT326" s="4"/>
      <c r="AU326" s="4"/>
      <c r="AV326" s="4"/>
      <c r="AW326" s="4"/>
    </row>
    <row r="327" spans="1:49" x14ac:dyDescent="0.2">
      <c r="A327" s="17"/>
      <c r="AT327" s="4"/>
      <c r="AU327" s="4"/>
      <c r="AV327" s="4"/>
      <c r="AW327" s="4"/>
    </row>
    <row r="328" spans="1:49" x14ac:dyDescent="0.2">
      <c r="A328" s="17"/>
      <c r="AT328" s="4"/>
      <c r="AU328" s="4"/>
      <c r="AV328" s="4"/>
      <c r="AW328" s="4"/>
    </row>
    <row r="329" spans="1:49" x14ac:dyDescent="0.2">
      <c r="A329" s="17"/>
      <c r="AT329" s="4"/>
      <c r="AU329" s="4"/>
      <c r="AV329" s="4"/>
      <c r="AW329" s="4"/>
    </row>
    <row r="330" spans="1:49" x14ac:dyDescent="0.2">
      <c r="A330" s="17"/>
      <c r="AT330" s="4"/>
      <c r="AU330" s="4"/>
      <c r="AV330" s="4"/>
      <c r="AW330" s="4"/>
    </row>
    <row r="331" spans="1:49" x14ac:dyDescent="0.2">
      <c r="A331" s="17"/>
      <c r="AT331" s="4"/>
      <c r="AU331" s="4"/>
      <c r="AV331" s="4"/>
      <c r="AW331" s="4"/>
    </row>
    <row r="332" spans="1:49" x14ac:dyDescent="0.2">
      <c r="A332" s="17"/>
      <c r="AT332" s="4"/>
      <c r="AU332" s="4"/>
      <c r="AV332" s="4"/>
      <c r="AW332" s="4"/>
    </row>
    <row r="333" spans="1:49" x14ac:dyDescent="0.2">
      <c r="A333" s="17"/>
      <c r="AT333" s="4"/>
      <c r="AU333" s="4"/>
      <c r="AV333" s="4"/>
      <c r="AW333" s="4"/>
    </row>
    <row r="334" spans="1:49" x14ac:dyDescent="0.2">
      <c r="A334" s="17"/>
      <c r="AT334" s="4"/>
      <c r="AU334" s="4"/>
      <c r="AV334" s="4"/>
      <c r="AW334" s="4"/>
    </row>
    <row r="335" spans="1:49" x14ac:dyDescent="0.2">
      <c r="A335" s="17"/>
      <c r="AT335" s="4"/>
      <c r="AU335" s="4"/>
      <c r="AV335" s="4"/>
      <c r="AW335" s="4"/>
    </row>
    <row r="336" spans="1:49" x14ac:dyDescent="0.2">
      <c r="A336" s="17"/>
      <c r="AT336" s="4"/>
      <c r="AU336" s="4"/>
      <c r="AV336" s="4"/>
      <c r="AW336" s="4"/>
    </row>
    <row r="337" spans="1:49" x14ac:dyDescent="0.2">
      <c r="A337" s="17"/>
      <c r="AT337" s="4"/>
      <c r="AU337" s="4"/>
      <c r="AV337" s="4"/>
      <c r="AW337" s="4"/>
    </row>
    <row r="338" spans="1:49" x14ac:dyDescent="0.2">
      <c r="A338" s="17"/>
      <c r="AT338" s="4"/>
      <c r="AU338" s="4"/>
      <c r="AV338" s="4"/>
      <c r="AW338" s="4"/>
    </row>
    <row r="339" spans="1:49" x14ac:dyDescent="0.2">
      <c r="A339" s="17"/>
      <c r="AT339" s="4"/>
      <c r="AU339" s="4"/>
      <c r="AV339" s="4"/>
      <c r="AW339" s="4"/>
    </row>
    <row r="340" spans="1:49" x14ac:dyDescent="0.2">
      <c r="A340" s="17"/>
      <c r="AT340" s="4"/>
      <c r="AU340" s="4"/>
      <c r="AV340" s="4"/>
      <c r="AW340" s="4"/>
    </row>
    <row r="341" spans="1:49" x14ac:dyDescent="0.2">
      <c r="A341" s="17"/>
      <c r="AT341" s="4"/>
      <c r="AU341" s="4"/>
      <c r="AV341" s="4"/>
      <c r="AW341" s="4"/>
    </row>
    <row r="342" spans="1:49" x14ac:dyDescent="0.2">
      <c r="A342" s="17"/>
      <c r="AT342" s="4"/>
      <c r="AU342" s="4"/>
      <c r="AV342" s="4"/>
      <c r="AW342" s="4"/>
    </row>
    <row r="343" spans="1:49" x14ac:dyDescent="0.2">
      <c r="A343" s="17"/>
      <c r="AT343" s="4"/>
      <c r="AU343" s="4"/>
      <c r="AV343" s="4"/>
      <c r="AW343" s="4"/>
    </row>
    <row r="344" spans="1:49" x14ac:dyDescent="0.2">
      <c r="A344" s="17"/>
      <c r="AT344" s="4"/>
      <c r="AU344" s="4"/>
      <c r="AV344" s="4"/>
      <c r="AW344" s="4"/>
    </row>
    <row r="345" spans="1:49" x14ac:dyDescent="0.2">
      <c r="A345" s="17"/>
      <c r="AT345" s="4"/>
      <c r="AU345" s="4"/>
      <c r="AV345" s="4"/>
      <c r="AW345" s="4"/>
    </row>
    <row r="346" spans="1:49" x14ac:dyDescent="0.2">
      <c r="A346" s="17"/>
      <c r="AT346" s="4"/>
      <c r="AU346" s="4"/>
      <c r="AV346" s="4"/>
      <c r="AW346" s="4"/>
    </row>
    <row r="347" spans="1:49" x14ac:dyDescent="0.2">
      <c r="A347" s="17"/>
      <c r="AT347" s="4"/>
      <c r="AU347" s="4"/>
      <c r="AV347" s="4"/>
      <c r="AW347" s="4"/>
    </row>
    <row r="348" spans="1:49" x14ac:dyDescent="0.2">
      <c r="A348" s="17"/>
      <c r="AT348" s="4"/>
      <c r="AU348" s="4"/>
      <c r="AV348" s="4"/>
      <c r="AW348" s="4"/>
    </row>
    <row r="349" spans="1:49" x14ac:dyDescent="0.2">
      <c r="A349" s="17"/>
      <c r="AT349" s="4"/>
      <c r="AU349" s="4"/>
      <c r="AV349" s="4"/>
      <c r="AW349" s="4"/>
    </row>
    <row r="350" spans="1:49" x14ac:dyDescent="0.2">
      <c r="A350" s="17"/>
      <c r="AT350" s="4"/>
      <c r="AU350" s="4"/>
      <c r="AV350" s="4"/>
      <c r="AW350" s="4"/>
    </row>
    <row r="351" spans="1:49" x14ac:dyDescent="0.2">
      <c r="A351" s="17"/>
      <c r="AT351" s="4"/>
      <c r="AU351" s="4"/>
      <c r="AV351" s="4"/>
      <c r="AW351" s="4"/>
    </row>
    <row r="352" spans="1:49" x14ac:dyDescent="0.2">
      <c r="A352" s="17"/>
      <c r="AT352" s="4"/>
      <c r="AU352" s="4"/>
      <c r="AV352" s="4"/>
      <c r="AW352" s="4"/>
    </row>
    <row r="353" spans="1:49" x14ac:dyDescent="0.2">
      <c r="A353" s="17"/>
      <c r="AT353" s="4"/>
      <c r="AU353" s="4"/>
      <c r="AV353" s="4"/>
      <c r="AW353" s="4"/>
    </row>
    <row r="354" spans="1:49" x14ac:dyDescent="0.2">
      <c r="A354" s="17"/>
      <c r="AT354" s="4"/>
      <c r="AU354" s="4"/>
      <c r="AV354" s="4"/>
      <c r="AW354" s="4"/>
    </row>
    <row r="355" spans="1:49" x14ac:dyDescent="0.2">
      <c r="A355" s="17"/>
      <c r="AT355" s="4"/>
      <c r="AU355" s="4"/>
      <c r="AV355" s="4"/>
      <c r="AW355" s="4"/>
    </row>
    <row r="356" spans="1:49" x14ac:dyDescent="0.2">
      <c r="A356" s="17"/>
      <c r="AT356" s="4"/>
      <c r="AU356" s="4"/>
      <c r="AV356" s="4"/>
      <c r="AW356" s="4"/>
    </row>
    <row r="357" spans="1:49" x14ac:dyDescent="0.2">
      <c r="A357" s="17"/>
      <c r="AT357" s="4"/>
      <c r="AU357" s="4"/>
      <c r="AV357" s="4"/>
      <c r="AW357" s="4"/>
    </row>
    <row r="358" spans="1:49" x14ac:dyDescent="0.2">
      <c r="A358" s="17"/>
      <c r="AT358" s="4"/>
      <c r="AU358" s="4"/>
      <c r="AV358" s="4"/>
      <c r="AW358" s="4"/>
    </row>
    <row r="359" spans="1:49" x14ac:dyDescent="0.2">
      <c r="A359" s="17"/>
      <c r="AT359" s="4"/>
      <c r="AU359" s="4"/>
      <c r="AV359" s="4"/>
      <c r="AW359" s="4"/>
    </row>
    <row r="360" spans="1:49" x14ac:dyDescent="0.2">
      <c r="A360" s="17"/>
      <c r="AT360" s="4"/>
      <c r="AU360" s="4"/>
      <c r="AV360" s="4"/>
      <c r="AW360" s="4"/>
    </row>
    <row r="361" spans="1:49" x14ac:dyDescent="0.2">
      <c r="A361" s="17"/>
      <c r="AT361" s="4"/>
      <c r="AU361" s="4"/>
      <c r="AV361" s="4"/>
      <c r="AW361" s="4"/>
    </row>
    <row r="362" spans="1:49" x14ac:dyDescent="0.2">
      <c r="A362" s="17"/>
      <c r="AT362" s="4"/>
      <c r="AU362" s="4"/>
      <c r="AV362" s="4"/>
      <c r="AW362" s="4"/>
    </row>
    <row r="363" spans="1:49" x14ac:dyDescent="0.2">
      <c r="A363" s="17"/>
      <c r="AT363" s="4"/>
      <c r="AU363" s="4"/>
      <c r="AV363" s="4"/>
      <c r="AW363" s="4"/>
    </row>
    <row r="364" spans="1:49" x14ac:dyDescent="0.2">
      <c r="A364" s="17"/>
      <c r="AT364" s="4"/>
      <c r="AU364" s="4"/>
      <c r="AV364" s="4"/>
      <c r="AW364" s="4"/>
    </row>
    <row r="365" spans="1:49" x14ac:dyDescent="0.2">
      <c r="A365" s="17"/>
      <c r="AT365" s="4"/>
      <c r="AU365" s="4"/>
      <c r="AV365" s="4"/>
      <c r="AW365" s="4"/>
    </row>
    <row r="366" spans="1:49" x14ac:dyDescent="0.2">
      <c r="A366" s="17"/>
      <c r="AT366" s="4"/>
      <c r="AU366" s="4"/>
      <c r="AV366" s="4"/>
      <c r="AW366" s="4"/>
    </row>
    <row r="367" spans="1:49" x14ac:dyDescent="0.2">
      <c r="A367" s="17"/>
      <c r="AT367" s="4"/>
      <c r="AU367" s="4"/>
      <c r="AV367" s="4"/>
      <c r="AW367" s="4"/>
    </row>
    <row r="368" spans="1:49" x14ac:dyDescent="0.2">
      <c r="A368" s="17"/>
      <c r="AT368" s="4"/>
      <c r="AU368" s="4"/>
      <c r="AV368" s="4"/>
      <c r="AW368" s="4"/>
    </row>
    <row r="369" spans="1:49" x14ac:dyDescent="0.2">
      <c r="A369" s="17"/>
      <c r="AT369" s="4"/>
      <c r="AU369" s="4"/>
      <c r="AV369" s="4"/>
      <c r="AW369" s="4"/>
    </row>
    <row r="370" spans="1:49" x14ac:dyDescent="0.2">
      <c r="A370" s="17"/>
      <c r="AT370" s="4"/>
      <c r="AU370" s="4"/>
      <c r="AV370" s="4"/>
      <c r="AW370" s="4"/>
    </row>
    <row r="371" spans="1:49" x14ac:dyDescent="0.2">
      <c r="A371" s="17"/>
      <c r="AT371" s="4"/>
      <c r="AU371" s="4"/>
      <c r="AV371" s="4"/>
      <c r="AW371" s="4"/>
    </row>
    <row r="372" spans="1:49" x14ac:dyDescent="0.2">
      <c r="A372" s="17"/>
      <c r="AT372" s="4"/>
      <c r="AU372" s="4"/>
      <c r="AV372" s="4"/>
      <c r="AW372" s="4"/>
    </row>
    <row r="373" spans="1:49" x14ac:dyDescent="0.2">
      <c r="A373" s="17"/>
      <c r="AT373" s="4"/>
      <c r="AU373" s="4"/>
      <c r="AV373" s="4"/>
      <c r="AW373" s="4"/>
    </row>
    <row r="374" spans="1:49" x14ac:dyDescent="0.2">
      <c r="A374" s="17"/>
      <c r="AT374" s="4"/>
      <c r="AU374" s="4"/>
      <c r="AV374" s="4"/>
      <c r="AW374" s="4"/>
    </row>
    <row r="375" spans="1:49" x14ac:dyDescent="0.2">
      <c r="A375" s="17"/>
      <c r="AT375" s="4"/>
      <c r="AU375" s="4"/>
      <c r="AV375" s="4"/>
      <c r="AW375" s="4"/>
    </row>
    <row r="376" spans="1:49" x14ac:dyDescent="0.2">
      <c r="A376" s="17"/>
      <c r="AT376" s="4"/>
      <c r="AU376" s="4"/>
      <c r="AV376" s="4"/>
      <c r="AW376" s="4"/>
    </row>
    <row r="377" spans="1:49" x14ac:dyDescent="0.2">
      <c r="A377" s="17"/>
      <c r="AT377" s="4"/>
      <c r="AU377" s="4"/>
      <c r="AV377" s="4"/>
      <c r="AW377" s="4"/>
    </row>
    <row r="378" spans="1:49" x14ac:dyDescent="0.2">
      <c r="A378" s="17"/>
      <c r="AT378" s="4"/>
      <c r="AU378" s="4"/>
      <c r="AV378" s="4"/>
      <c r="AW378" s="4"/>
    </row>
    <row r="379" spans="1:49" x14ac:dyDescent="0.2">
      <c r="A379" s="17"/>
      <c r="AT379" s="4"/>
      <c r="AU379" s="4"/>
      <c r="AV379" s="4"/>
      <c r="AW379" s="4"/>
    </row>
    <row r="380" spans="1:49" x14ac:dyDescent="0.2">
      <c r="A380" s="17"/>
      <c r="AT380" s="4"/>
      <c r="AU380" s="4"/>
      <c r="AV380" s="4"/>
      <c r="AW380" s="4"/>
    </row>
    <row r="381" spans="1:49" x14ac:dyDescent="0.2">
      <c r="A381" s="17"/>
      <c r="AT381" s="4"/>
      <c r="AU381" s="4"/>
      <c r="AV381" s="4"/>
      <c r="AW381" s="4"/>
    </row>
    <row r="382" spans="1:49" x14ac:dyDescent="0.2">
      <c r="A382" s="17"/>
      <c r="AT382" s="4"/>
      <c r="AU382" s="4"/>
      <c r="AV382" s="4"/>
      <c r="AW382" s="4"/>
    </row>
    <row r="383" spans="1:49" x14ac:dyDescent="0.2">
      <c r="A383" s="17"/>
      <c r="AT383" s="4"/>
      <c r="AU383" s="4"/>
      <c r="AV383" s="4"/>
      <c r="AW383" s="4"/>
    </row>
    <row r="384" spans="1:49" x14ac:dyDescent="0.2">
      <c r="A384" s="17"/>
      <c r="AT384" s="4"/>
      <c r="AU384" s="4"/>
      <c r="AV384" s="4"/>
      <c r="AW384" s="4"/>
    </row>
    <row r="385" spans="1:49" x14ac:dyDescent="0.2">
      <c r="A385" s="17"/>
      <c r="AT385" s="4"/>
      <c r="AU385" s="4"/>
      <c r="AV385" s="4"/>
      <c r="AW385" s="4"/>
    </row>
    <row r="386" spans="1:49" x14ac:dyDescent="0.2">
      <c r="A386" s="17"/>
      <c r="AT386" s="4"/>
      <c r="AU386" s="4"/>
      <c r="AV386" s="4"/>
      <c r="AW386" s="4"/>
    </row>
    <row r="387" spans="1:49" x14ac:dyDescent="0.2">
      <c r="A387" s="17"/>
      <c r="AT387" s="4"/>
      <c r="AU387" s="4"/>
      <c r="AV387" s="4"/>
      <c r="AW387" s="4"/>
    </row>
    <row r="388" spans="1:49" x14ac:dyDescent="0.2">
      <c r="A388" s="17"/>
      <c r="AT388" s="4"/>
      <c r="AU388" s="4"/>
      <c r="AV388" s="4"/>
      <c r="AW388" s="4"/>
    </row>
    <row r="389" spans="1:49" x14ac:dyDescent="0.2">
      <c r="A389" s="17"/>
      <c r="AT389" s="4"/>
      <c r="AU389" s="4"/>
      <c r="AV389" s="4"/>
      <c r="AW389" s="4"/>
    </row>
    <row r="390" spans="1:49" x14ac:dyDescent="0.2">
      <c r="A390" s="17"/>
      <c r="AT390" s="4"/>
      <c r="AU390" s="4"/>
      <c r="AV390" s="4"/>
      <c r="AW390" s="4"/>
    </row>
    <row r="391" spans="1:49" x14ac:dyDescent="0.2">
      <c r="A391" s="17"/>
      <c r="AT391" s="4"/>
      <c r="AU391" s="4"/>
      <c r="AV391" s="4"/>
      <c r="AW391" s="4"/>
    </row>
    <row r="392" spans="1:49" x14ac:dyDescent="0.2">
      <c r="A392" s="17"/>
      <c r="AT392" s="4"/>
      <c r="AU392" s="4"/>
      <c r="AV392" s="4"/>
      <c r="AW392" s="4"/>
    </row>
    <row r="393" spans="1:49" x14ac:dyDescent="0.2">
      <c r="A393" s="17"/>
      <c r="AT393" s="4"/>
      <c r="AU393" s="4"/>
      <c r="AV393" s="4"/>
      <c r="AW393" s="4"/>
    </row>
    <row r="394" spans="1:49" x14ac:dyDescent="0.2">
      <c r="A394" s="17"/>
      <c r="AT394" s="4"/>
      <c r="AU394" s="4"/>
      <c r="AV394" s="4"/>
      <c r="AW394" s="4"/>
    </row>
    <row r="395" spans="1:49" x14ac:dyDescent="0.2">
      <c r="A395" s="17"/>
      <c r="AT395" s="4"/>
      <c r="AU395" s="4"/>
      <c r="AV395" s="4"/>
      <c r="AW395" s="4"/>
    </row>
    <row r="396" spans="1:49" x14ac:dyDescent="0.2">
      <c r="A396" s="17"/>
      <c r="AT396" s="4"/>
      <c r="AU396" s="4"/>
      <c r="AV396" s="4"/>
      <c r="AW396" s="4"/>
    </row>
    <row r="397" spans="1:49" x14ac:dyDescent="0.2">
      <c r="A397" s="17"/>
      <c r="AT397" s="4"/>
      <c r="AU397" s="4"/>
      <c r="AV397" s="4"/>
      <c r="AW397" s="4"/>
    </row>
    <row r="398" spans="1:49" x14ac:dyDescent="0.2">
      <c r="A398" s="17"/>
      <c r="AT398" s="4"/>
      <c r="AU398" s="4"/>
      <c r="AV398" s="4"/>
      <c r="AW398" s="4"/>
    </row>
    <row r="399" spans="1:49" x14ac:dyDescent="0.2">
      <c r="A399" s="17"/>
      <c r="AT399" s="4"/>
      <c r="AU399" s="4"/>
      <c r="AV399" s="4"/>
      <c r="AW399" s="4"/>
    </row>
    <row r="400" spans="1:49" x14ac:dyDescent="0.2">
      <c r="A400" s="17"/>
      <c r="AT400" s="4"/>
      <c r="AU400" s="4"/>
      <c r="AV400" s="4"/>
      <c r="AW400" s="4"/>
    </row>
    <row r="401" spans="1:49" x14ac:dyDescent="0.2">
      <c r="A401" s="17"/>
      <c r="AT401" s="4"/>
      <c r="AU401" s="4"/>
      <c r="AV401" s="4"/>
      <c r="AW401" s="4"/>
    </row>
    <row r="402" spans="1:49" x14ac:dyDescent="0.2">
      <c r="A402" s="17"/>
      <c r="AT402" s="4"/>
      <c r="AU402" s="4"/>
      <c r="AV402" s="4"/>
      <c r="AW402" s="4"/>
    </row>
    <row r="403" spans="1:49" x14ac:dyDescent="0.2">
      <c r="A403" s="17"/>
      <c r="AT403" s="4"/>
      <c r="AU403" s="4"/>
      <c r="AV403" s="4"/>
      <c r="AW403" s="4"/>
    </row>
    <row r="404" spans="1:49" x14ac:dyDescent="0.2">
      <c r="A404" s="17"/>
      <c r="AT404" s="4"/>
      <c r="AU404" s="4"/>
      <c r="AV404" s="4"/>
      <c r="AW404" s="4"/>
    </row>
    <row r="405" spans="1:49" x14ac:dyDescent="0.2">
      <c r="A405" s="17"/>
      <c r="AT405" s="4"/>
      <c r="AU405" s="4"/>
      <c r="AV405" s="4"/>
      <c r="AW405" s="4"/>
    </row>
    <row r="406" spans="1:49" x14ac:dyDescent="0.2">
      <c r="A406" s="17"/>
      <c r="AT406" s="4"/>
      <c r="AU406" s="4"/>
      <c r="AV406" s="4"/>
      <c r="AW406" s="4"/>
    </row>
    <row r="407" spans="1:49" x14ac:dyDescent="0.2">
      <c r="A407" s="17"/>
      <c r="AT407" s="4"/>
      <c r="AU407" s="4"/>
      <c r="AV407" s="4"/>
      <c r="AW407" s="4"/>
    </row>
    <row r="408" spans="1:49" x14ac:dyDescent="0.2">
      <c r="A408" s="17"/>
      <c r="AT408" s="4"/>
      <c r="AU408" s="4"/>
      <c r="AV408" s="4"/>
      <c r="AW408" s="4"/>
    </row>
    <row r="409" spans="1:49" x14ac:dyDescent="0.2">
      <c r="A409" s="17"/>
      <c r="AT409" s="4"/>
      <c r="AU409" s="4"/>
      <c r="AV409" s="4"/>
      <c r="AW409" s="4"/>
    </row>
    <row r="410" spans="1:49" x14ac:dyDescent="0.2">
      <c r="A410" s="17"/>
      <c r="AT410" s="4"/>
      <c r="AU410" s="4"/>
      <c r="AV410" s="4"/>
      <c r="AW410" s="4"/>
    </row>
    <row r="411" spans="1:49" x14ac:dyDescent="0.2">
      <c r="A411" s="17"/>
      <c r="AT411" s="4"/>
      <c r="AU411" s="4"/>
      <c r="AV411" s="4"/>
      <c r="AW411" s="4"/>
    </row>
    <row r="412" spans="1:49" x14ac:dyDescent="0.2">
      <c r="A412" s="17"/>
      <c r="AT412" s="4"/>
      <c r="AU412" s="4"/>
      <c r="AV412" s="4"/>
      <c r="AW412" s="4"/>
    </row>
    <row r="413" spans="1:49" x14ac:dyDescent="0.2">
      <c r="A413" s="17"/>
      <c r="AT413" s="4"/>
      <c r="AU413" s="4"/>
      <c r="AV413" s="4"/>
      <c r="AW413" s="4"/>
    </row>
    <row r="414" spans="1:49" x14ac:dyDescent="0.2">
      <c r="A414" s="17"/>
      <c r="AT414" s="4"/>
      <c r="AU414" s="4"/>
      <c r="AV414" s="4"/>
      <c r="AW414" s="4"/>
    </row>
    <row r="415" spans="1:49" x14ac:dyDescent="0.2">
      <c r="A415" s="17"/>
      <c r="AT415" s="4"/>
      <c r="AU415" s="4"/>
      <c r="AV415" s="4"/>
      <c r="AW415" s="4"/>
    </row>
    <row r="416" spans="1:49" x14ac:dyDescent="0.2">
      <c r="A416" s="17"/>
      <c r="AT416" s="4"/>
      <c r="AU416" s="4"/>
      <c r="AV416" s="4"/>
      <c r="AW416" s="4"/>
    </row>
    <row r="417" spans="1:49" x14ac:dyDescent="0.2">
      <c r="A417" s="17"/>
      <c r="AT417" s="4"/>
      <c r="AU417" s="4"/>
      <c r="AV417" s="4"/>
      <c r="AW417" s="4"/>
    </row>
    <row r="418" spans="1:49" x14ac:dyDescent="0.2">
      <c r="A418" s="17"/>
      <c r="AT418" s="4"/>
      <c r="AU418" s="4"/>
      <c r="AV418" s="4"/>
      <c r="AW418" s="4"/>
    </row>
    <row r="419" spans="1:49" x14ac:dyDescent="0.2">
      <c r="A419" s="17"/>
      <c r="AT419" s="4"/>
      <c r="AU419" s="4"/>
      <c r="AV419" s="4"/>
      <c r="AW419" s="4"/>
    </row>
    <row r="420" spans="1:49" x14ac:dyDescent="0.2">
      <c r="A420" s="17"/>
      <c r="AT420" s="4"/>
      <c r="AU420" s="4"/>
      <c r="AV420" s="4"/>
      <c r="AW420" s="4"/>
    </row>
    <row r="421" spans="1:49" x14ac:dyDescent="0.2">
      <c r="A421" s="17"/>
      <c r="AT421" s="4"/>
      <c r="AU421" s="4"/>
      <c r="AV421" s="4"/>
      <c r="AW421" s="4"/>
    </row>
    <row r="422" spans="1:49" x14ac:dyDescent="0.2">
      <c r="A422" s="17"/>
      <c r="AT422" s="4"/>
      <c r="AU422" s="4"/>
      <c r="AV422" s="4"/>
      <c r="AW422" s="4"/>
    </row>
    <row r="423" spans="1:49" x14ac:dyDescent="0.2">
      <c r="A423" s="17"/>
      <c r="AT423" s="4"/>
      <c r="AU423" s="4"/>
      <c r="AV423" s="4"/>
      <c r="AW423" s="4"/>
    </row>
    <row r="424" spans="1:49" x14ac:dyDescent="0.2">
      <c r="A424" s="17"/>
      <c r="AT424" s="4"/>
      <c r="AU424" s="4"/>
      <c r="AV424" s="4"/>
      <c r="AW424" s="4"/>
    </row>
    <row r="425" spans="1:49" x14ac:dyDescent="0.2">
      <c r="A425" s="17"/>
      <c r="AT425" s="4"/>
      <c r="AU425" s="4"/>
      <c r="AV425" s="4"/>
      <c r="AW425" s="4"/>
    </row>
    <row r="426" spans="1:49" x14ac:dyDescent="0.2">
      <c r="A426" s="17"/>
      <c r="AT426" s="4"/>
      <c r="AU426" s="4"/>
      <c r="AV426" s="4"/>
      <c r="AW426" s="4"/>
    </row>
    <row r="427" spans="1:49" x14ac:dyDescent="0.2">
      <c r="A427" s="17"/>
      <c r="AT427" s="4"/>
      <c r="AU427" s="4"/>
      <c r="AV427" s="4"/>
      <c r="AW427" s="4"/>
    </row>
    <row r="428" spans="1:49" x14ac:dyDescent="0.2">
      <c r="A428" s="17"/>
      <c r="AT428" s="4"/>
      <c r="AU428" s="4"/>
      <c r="AV428" s="4"/>
      <c r="AW428" s="4"/>
    </row>
    <row r="429" spans="1:49" x14ac:dyDescent="0.2">
      <c r="A429" s="17"/>
      <c r="AT429" s="4"/>
      <c r="AU429" s="4"/>
      <c r="AV429" s="4"/>
      <c r="AW429" s="4"/>
    </row>
    <row r="430" spans="1:49" x14ac:dyDescent="0.2">
      <c r="A430" s="17"/>
      <c r="AT430" s="4"/>
      <c r="AU430" s="4"/>
      <c r="AV430" s="4"/>
      <c r="AW430" s="4"/>
    </row>
    <row r="431" spans="1:49" x14ac:dyDescent="0.2">
      <c r="A431" s="17"/>
      <c r="AT431" s="4"/>
      <c r="AU431" s="4"/>
      <c r="AV431" s="4"/>
      <c r="AW431" s="4"/>
    </row>
    <row r="432" spans="1:49" x14ac:dyDescent="0.2">
      <c r="A432" s="17"/>
      <c r="AT432" s="4"/>
      <c r="AU432" s="4"/>
      <c r="AV432" s="4"/>
      <c r="AW432" s="4"/>
    </row>
    <row r="433" spans="1:49" x14ac:dyDescent="0.2">
      <c r="A433" s="17"/>
      <c r="AT433" s="4"/>
      <c r="AU433" s="4"/>
      <c r="AV433" s="4"/>
      <c r="AW433" s="4"/>
    </row>
    <row r="434" spans="1:49" x14ac:dyDescent="0.2">
      <c r="A434" s="17"/>
      <c r="AT434" s="4"/>
      <c r="AU434" s="4"/>
      <c r="AV434" s="4"/>
      <c r="AW434" s="4"/>
    </row>
    <row r="435" spans="1:49" x14ac:dyDescent="0.2">
      <c r="A435" s="17"/>
      <c r="AT435" s="4"/>
      <c r="AU435" s="4"/>
      <c r="AV435" s="4"/>
      <c r="AW435" s="4"/>
    </row>
    <row r="436" spans="1:49" x14ac:dyDescent="0.2">
      <c r="A436" s="17"/>
      <c r="AT436" s="4"/>
      <c r="AU436" s="4"/>
      <c r="AV436" s="4"/>
      <c r="AW436" s="4"/>
    </row>
    <row r="437" spans="1:49" x14ac:dyDescent="0.2">
      <c r="A437" s="17"/>
      <c r="AT437" s="4"/>
      <c r="AU437" s="4"/>
      <c r="AV437" s="4"/>
      <c r="AW437" s="4"/>
    </row>
    <row r="438" spans="1:49" x14ac:dyDescent="0.2">
      <c r="A438" s="17"/>
      <c r="AT438" s="4"/>
      <c r="AU438" s="4"/>
      <c r="AV438" s="4"/>
      <c r="AW438" s="4"/>
    </row>
    <row r="439" spans="1:49" x14ac:dyDescent="0.2">
      <c r="A439" s="17"/>
      <c r="AT439" s="4"/>
      <c r="AU439" s="4"/>
      <c r="AV439" s="4"/>
      <c r="AW439" s="4"/>
    </row>
    <row r="440" spans="1:49" x14ac:dyDescent="0.2">
      <c r="A440" s="17"/>
      <c r="AT440" s="4"/>
      <c r="AU440" s="4"/>
      <c r="AV440" s="4"/>
      <c r="AW440" s="4"/>
    </row>
    <row r="441" spans="1:49" x14ac:dyDescent="0.2">
      <c r="A441" s="17"/>
      <c r="AT441" s="4"/>
      <c r="AU441" s="4"/>
      <c r="AV441" s="4"/>
      <c r="AW441" s="4"/>
    </row>
    <row r="442" spans="1:49" x14ac:dyDescent="0.2">
      <c r="A442" s="17"/>
      <c r="AT442" s="4"/>
      <c r="AU442" s="4"/>
      <c r="AV442" s="4"/>
      <c r="AW442" s="4"/>
    </row>
    <row r="443" spans="1:49" x14ac:dyDescent="0.2">
      <c r="A443" s="17"/>
      <c r="AT443" s="4"/>
      <c r="AU443" s="4"/>
      <c r="AV443" s="4"/>
      <c r="AW443" s="4"/>
    </row>
    <row r="444" spans="1:49" x14ac:dyDescent="0.2">
      <c r="A444" s="17"/>
      <c r="AT444" s="4"/>
      <c r="AU444" s="4"/>
      <c r="AV444" s="4"/>
      <c r="AW444" s="4"/>
    </row>
    <row r="445" spans="1:49" x14ac:dyDescent="0.2">
      <c r="A445" s="17"/>
      <c r="AT445" s="4"/>
      <c r="AU445" s="4"/>
      <c r="AV445" s="4"/>
      <c r="AW445" s="4"/>
    </row>
    <row r="446" spans="1:49" x14ac:dyDescent="0.2">
      <c r="A446" s="17"/>
      <c r="AT446" s="4"/>
      <c r="AU446" s="4"/>
      <c r="AV446" s="4"/>
      <c r="AW446" s="4"/>
    </row>
    <row r="447" spans="1:49" x14ac:dyDescent="0.2">
      <c r="A447" s="17"/>
      <c r="AT447" s="4"/>
      <c r="AU447" s="4"/>
      <c r="AV447" s="4"/>
      <c r="AW447" s="4"/>
    </row>
    <row r="448" spans="1:49" x14ac:dyDescent="0.2">
      <c r="A448" s="17"/>
      <c r="AT448" s="4"/>
      <c r="AU448" s="4"/>
      <c r="AV448" s="4"/>
      <c r="AW448" s="4"/>
    </row>
    <row r="449" spans="1:49" x14ac:dyDescent="0.2">
      <c r="A449" s="17"/>
      <c r="AT449" s="4"/>
      <c r="AU449" s="4"/>
      <c r="AV449" s="4"/>
      <c r="AW449" s="4"/>
    </row>
    <row r="450" spans="1:49" x14ac:dyDescent="0.2">
      <c r="A450" s="17"/>
      <c r="AT450" s="4"/>
      <c r="AU450" s="4"/>
      <c r="AV450" s="4"/>
      <c r="AW450" s="4"/>
    </row>
    <row r="451" spans="1:49" x14ac:dyDescent="0.2">
      <c r="A451" s="17"/>
      <c r="AT451" s="4"/>
      <c r="AU451" s="4"/>
      <c r="AV451" s="4"/>
      <c r="AW451" s="4"/>
    </row>
    <row r="452" spans="1:49" x14ac:dyDescent="0.2">
      <c r="A452" s="17"/>
      <c r="AT452" s="4"/>
      <c r="AU452" s="4"/>
      <c r="AV452" s="4"/>
      <c r="AW452" s="4"/>
    </row>
    <row r="453" spans="1:49" x14ac:dyDescent="0.2">
      <c r="A453" s="17"/>
      <c r="AT453" s="4"/>
      <c r="AU453" s="4"/>
      <c r="AV453" s="4"/>
      <c r="AW453" s="4"/>
    </row>
    <row r="454" spans="1:49" x14ac:dyDescent="0.2">
      <c r="A454" s="17"/>
      <c r="AT454" s="4"/>
      <c r="AU454" s="4"/>
      <c r="AV454" s="4"/>
      <c r="AW454" s="4"/>
    </row>
    <row r="455" spans="1:49" x14ac:dyDescent="0.2">
      <c r="A455" s="17"/>
      <c r="AT455" s="4"/>
      <c r="AU455" s="4"/>
      <c r="AV455" s="4"/>
      <c r="AW455" s="4"/>
    </row>
    <row r="456" spans="1:49" x14ac:dyDescent="0.2">
      <c r="A456" s="17"/>
      <c r="AT456" s="4"/>
      <c r="AU456" s="4"/>
      <c r="AV456" s="4"/>
      <c r="AW456" s="4"/>
    </row>
    <row r="457" spans="1:49" x14ac:dyDescent="0.2">
      <c r="A457" s="17"/>
      <c r="AT457" s="4"/>
      <c r="AU457" s="4"/>
      <c r="AV457" s="4"/>
      <c r="AW457" s="4"/>
    </row>
    <row r="458" spans="1:49" x14ac:dyDescent="0.2">
      <c r="A458" s="17"/>
      <c r="AT458" s="4"/>
      <c r="AU458" s="4"/>
      <c r="AV458" s="4"/>
      <c r="AW458" s="4"/>
    </row>
    <row r="459" spans="1:49" x14ac:dyDescent="0.2">
      <c r="A459" s="17"/>
      <c r="AT459" s="4"/>
      <c r="AU459" s="4"/>
      <c r="AV459" s="4"/>
      <c r="AW459" s="4"/>
    </row>
    <row r="460" spans="1:49" x14ac:dyDescent="0.2">
      <c r="A460" s="17"/>
      <c r="AT460" s="4"/>
      <c r="AU460" s="4"/>
      <c r="AV460" s="4"/>
      <c r="AW460" s="4"/>
    </row>
    <row r="461" spans="1:49" x14ac:dyDescent="0.2">
      <c r="A461" s="17"/>
      <c r="AT461" s="4"/>
      <c r="AU461" s="4"/>
      <c r="AV461" s="4"/>
      <c r="AW461" s="4"/>
    </row>
    <row r="462" spans="1:49" x14ac:dyDescent="0.2">
      <c r="A462" s="17"/>
      <c r="AT462" s="4"/>
      <c r="AU462" s="4"/>
      <c r="AV462" s="4"/>
      <c r="AW462" s="4"/>
    </row>
    <row r="463" spans="1:49" x14ac:dyDescent="0.2">
      <c r="A463" s="17"/>
      <c r="AT463" s="4"/>
      <c r="AU463" s="4"/>
      <c r="AV463" s="4"/>
      <c r="AW463" s="4"/>
    </row>
    <row r="464" spans="1:49" x14ac:dyDescent="0.2">
      <c r="A464" s="17"/>
      <c r="AT464" s="4"/>
      <c r="AU464" s="4"/>
      <c r="AV464" s="4"/>
      <c r="AW464" s="4"/>
    </row>
    <row r="465" spans="1:49" x14ac:dyDescent="0.2">
      <c r="A465" s="17"/>
      <c r="AT465" s="4"/>
      <c r="AU465" s="4"/>
      <c r="AV465" s="4"/>
      <c r="AW465" s="4"/>
    </row>
    <row r="466" spans="1:49" x14ac:dyDescent="0.2">
      <c r="A466" s="17"/>
      <c r="AT466" s="4"/>
      <c r="AU466" s="4"/>
      <c r="AV466" s="4"/>
      <c r="AW466" s="4"/>
    </row>
    <row r="467" spans="1:49" x14ac:dyDescent="0.2">
      <c r="A467" s="17"/>
      <c r="AT467" s="4"/>
      <c r="AU467" s="4"/>
      <c r="AV467" s="4"/>
      <c r="AW467" s="4"/>
    </row>
    <row r="468" spans="1:49" x14ac:dyDescent="0.2">
      <c r="A468" s="17"/>
      <c r="AT468" s="4"/>
      <c r="AU468" s="4"/>
      <c r="AV468" s="4"/>
      <c r="AW468" s="4"/>
    </row>
    <row r="469" spans="1:49" x14ac:dyDescent="0.2">
      <c r="A469" s="17"/>
      <c r="AT469" s="4"/>
      <c r="AU469" s="4"/>
      <c r="AV469" s="4"/>
      <c r="AW469" s="4"/>
    </row>
    <row r="470" spans="1:49" x14ac:dyDescent="0.2">
      <c r="A470" s="17"/>
      <c r="AT470" s="4"/>
      <c r="AU470" s="4"/>
      <c r="AV470" s="4"/>
      <c r="AW470" s="4"/>
    </row>
    <row r="471" spans="1:49" x14ac:dyDescent="0.2">
      <c r="A471" s="17"/>
      <c r="AT471" s="4"/>
      <c r="AU471" s="4"/>
      <c r="AV471" s="4"/>
      <c r="AW471" s="4"/>
    </row>
    <row r="472" spans="1:49" x14ac:dyDescent="0.2">
      <c r="A472" s="17"/>
      <c r="AT472" s="4"/>
      <c r="AU472" s="4"/>
      <c r="AV472" s="4"/>
      <c r="AW472" s="4"/>
    </row>
    <row r="473" spans="1:49" x14ac:dyDescent="0.2">
      <c r="A473" s="17"/>
      <c r="AT473" s="4"/>
      <c r="AU473" s="4"/>
      <c r="AV473" s="4"/>
      <c r="AW473" s="4"/>
    </row>
    <row r="474" spans="1:49" x14ac:dyDescent="0.2">
      <c r="A474" s="17"/>
      <c r="AT474" s="4"/>
      <c r="AU474" s="4"/>
      <c r="AV474" s="4"/>
      <c r="AW474" s="4"/>
    </row>
    <row r="475" spans="1:49" x14ac:dyDescent="0.2">
      <c r="A475" s="17"/>
      <c r="AT475" s="4"/>
      <c r="AU475" s="4"/>
      <c r="AV475" s="4"/>
      <c r="AW475" s="4"/>
    </row>
    <row r="476" spans="1:49" x14ac:dyDescent="0.2">
      <c r="A476" s="17"/>
      <c r="AT476" s="4"/>
      <c r="AU476" s="4"/>
      <c r="AV476" s="4"/>
      <c r="AW476" s="4"/>
    </row>
    <row r="477" spans="1:49" x14ac:dyDescent="0.2">
      <c r="A477" s="17"/>
      <c r="AT477" s="4"/>
      <c r="AU477" s="4"/>
      <c r="AV477" s="4"/>
      <c r="AW477" s="4"/>
    </row>
    <row r="478" spans="1:49" x14ac:dyDescent="0.2">
      <c r="A478" s="17"/>
      <c r="AT478" s="4"/>
      <c r="AU478" s="4"/>
      <c r="AV478" s="4"/>
      <c r="AW478" s="4"/>
    </row>
    <row r="479" spans="1:49" x14ac:dyDescent="0.2">
      <c r="A479" s="17"/>
      <c r="AT479" s="4"/>
      <c r="AU479" s="4"/>
      <c r="AV479" s="4"/>
      <c r="AW479" s="4"/>
    </row>
  </sheetData>
  <phoneticPr fontId="2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224775C-D57E-FA4D-AFCD-1E2FE9F26BC3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TrafficLights1" iconId="2"/>
              <x14:cfIcon iconSet="3TrafficLights1" iconId="2"/>
              <x14:cfIcon iconSet="3TrafficLights1" iconId="0"/>
            </x14:iconSet>
          </x14:cfRule>
          <xm:sqref>A1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5098-211B-994E-8071-4FAD713FCD34}">
  <dimension ref="A3:B160"/>
  <sheetViews>
    <sheetView topLeftCell="A61" workbookViewId="0">
      <selection activeCell="A84" sqref="A84"/>
    </sheetView>
  </sheetViews>
  <sheetFormatPr baseColWidth="10" defaultRowHeight="16" x14ac:dyDescent="0.2"/>
  <cols>
    <col min="1" max="1" width="19.83203125" bestFit="1" customWidth="1"/>
    <col min="2" max="2" width="13.5" bestFit="1" customWidth="1"/>
    <col min="3" max="3" width="19.83203125" bestFit="1" customWidth="1"/>
  </cols>
  <sheetData>
    <row r="3" spans="1:2" x14ac:dyDescent="0.2">
      <c r="A3" s="9" t="s">
        <v>2047</v>
      </c>
      <c r="B3" t="s">
        <v>2046</v>
      </c>
    </row>
    <row r="4" spans="1:2" x14ac:dyDescent="0.2">
      <c r="A4" s="10" t="s">
        <v>41</v>
      </c>
      <c r="B4" s="4">
        <v>10</v>
      </c>
    </row>
    <row r="5" spans="1:2" x14ac:dyDescent="0.2">
      <c r="A5" s="11" t="s">
        <v>431</v>
      </c>
      <c r="B5" s="4">
        <v>1</v>
      </c>
    </row>
    <row r="6" spans="1:2" x14ac:dyDescent="0.2">
      <c r="A6" s="11" t="s">
        <v>485</v>
      </c>
      <c r="B6" s="4">
        <v>1</v>
      </c>
    </row>
    <row r="7" spans="1:2" x14ac:dyDescent="0.2">
      <c r="A7" s="11" t="s">
        <v>505</v>
      </c>
      <c r="B7" s="4">
        <v>1</v>
      </c>
    </row>
    <row r="8" spans="1:2" x14ac:dyDescent="0.2">
      <c r="A8" s="11" t="s">
        <v>579</v>
      </c>
      <c r="B8" s="4">
        <v>1</v>
      </c>
    </row>
    <row r="9" spans="1:2" x14ac:dyDescent="0.2">
      <c r="A9" s="11" t="s">
        <v>509</v>
      </c>
      <c r="B9" s="4">
        <v>1</v>
      </c>
    </row>
    <row r="10" spans="1:2" x14ac:dyDescent="0.2">
      <c r="A10" s="11" t="s">
        <v>426</v>
      </c>
      <c r="B10" s="4">
        <v>2</v>
      </c>
    </row>
    <row r="11" spans="1:2" x14ac:dyDescent="0.2">
      <c r="A11" s="11" t="s">
        <v>480</v>
      </c>
      <c r="B11" s="4">
        <v>3</v>
      </c>
    </row>
    <row r="12" spans="1:2" x14ac:dyDescent="0.2">
      <c r="A12" s="10" t="s">
        <v>119</v>
      </c>
      <c r="B12" s="4">
        <v>12</v>
      </c>
    </row>
    <row r="13" spans="1:2" x14ac:dyDescent="0.2">
      <c r="A13" s="11" t="s">
        <v>490</v>
      </c>
      <c r="B13" s="4">
        <v>1</v>
      </c>
    </row>
    <row r="14" spans="1:2" x14ac:dyDescent="0.2">
      <c r="A14" s="11" t="s">
        <v>1381</v>
      </c>
      <c r="B14" s="4">
        <v>1</v>
      </c>
    </row>
    <row r="15" spans="1:2" x14ac:dyDescent="0.2">
      <c r="A15" s="11" t="s">
        <v>551</v>
      </c>
      <c r="B15" s="4">
        <v>4</v>
      </c>
    </row>
    <row r="16" spans="1:2" x14ac:dyDescent="0.2">
      <c r="A16" s="11" t="s">
        <v>1098</v>
      </c>
      <c r="B16" s="4">
        <v>1</v>
      </c>
    </row>
    <row r="17" spans="1:2" x14ac:dyDescent="0.2">
      <c r="A17" s="11" t="s">
        <v>1411</v>
      </c>
      <c r="B17" s="4">
        <v>1</v>
      </c>
    </row>
    <row r="18" spans="1:2" x14ac:dyDescent="0.2">
      <c r="A18" s="11" t="s">
        <v>481</v>
      </c>
      <c r="B18" s="4">
        <v>1</v>
      </c>
    </row>
    <row r="19" spans="1:2" x14ac:dyDescent="0.2">
      <c r="A19" s="11" t="s">
        <v>459</v>
      </c>
      <c r="B19" s="4">
        <v>2</v>
      </c>
    </row>
    <row r="20" spans="1:2" x14ac:dyDescent="0.2">
      <c r="A20" s="11" t="s">
        <v>1091</v>
      </c>
      <c r="B20" s="4">
        <v>1</v>
      </c>
    </row>
    <row r="21" spans="1:2" x14ac:dyDescent="0.2">
      <c r="A21" s="10" t="s">
        <v>203</v>
      </c>
      <c r="B21" s="4">
        <v>2</v>
      </c>
    </row>
    <row r="22" spans="1:2" x14ac:dyDescent="0.2">
      <c r="A22" s="11" t="s">
        <v>476</v>
      </c>
      <c r="B22" s="4">
        <v>1</v>
      </c>
    </row>
    <row r="23" spans="1:2" x14ac:dyDescent="0.2">
      <c r="A23" s="11" t="s">
        <v>501</v>
      </c>
      <c r="B23" s="4">
        <v>1</v>
      </c>
    </row>
    <row r="24" spans="1:2" x14ac:dyDescent="0.2">
      <c r="A24" s="10" t="s">
        <v>19</v>
      </c>
      <c r="B24" s="4">
        <v>17</v>
      </c>
    </row>
    <row r="25" spans="1:2" x14ac:dyDescent="0.2">
      <c r="A25" s="11" t="s">
        <v>515</v>
      </c>
      <c r="B25" s="4">
        <v>1</v>
      </c>
    </row>
    <row r="26" spans="1:2" x14ac:dyDescent="0.2">
      <c r="A26" s="11" t="s">
        <v>1081</v>
      </c>
      <c r="B26" s="4">
        <v>6</v>
      </c>
    </row>
    <row r="27" spans="1:2" x14ac:dyDescent="0.2">
      <c r="A27" s="11" t="s">
        <v>493</v>
      </c>
      <c r="B27" s="4">
        <v>4</v>
      </c>
    </row>
    <row r="28" spans="1:2" x14ac:dyDescent="0.2">
      <c r="A28" s="11" t="s">
        <v>1386</v>
      </c>
      <c r="B28" s="4">
        <v>1</v>
      </c>
    </row>
    <row r="29" spans="1:2" x14ac:dyDescent="0.2">
      <c r="A29" s="11" t="s">
        <v>462</v>
      </c>
      <c r="B29" s="4">
        <v>4</v>
      </c>
    </row>
    <row r="30" spans="1:2" x14ac:dyDescent="0.2">
      <c r="A30" s="11" t="s">
        <v>541</v>
      </c>
      <c r="B30" s="4">
        <v>1</v>
      </c>
    </row>
    <row r="31" spans="1:2" x14ac:dyDescent="0.2">
      <c r="A31" s="10" t="s">
        <v>33</v>
      </c>
      <c r="B31" s="4">
        <v>16</v>
      </c>
    </row>
    <row r="32" spans="1:2" x14ac:dyDescent="0.2">
      <c r="A32" s="11" t="s">
        <v>1109</v>
      </c>
      <c r="B32" s="4">
        <v>2</v>
      </c>
    </row>
    <row r="33" spans="1:2" x14ac:dyDescent="0.2">
      <c r="A33" s="11" t="s">
        <v>1356</v>
      </c>
      <c r="B33" s="4">
        <v>6</v>
      </c>
    </row>
    <row r="34" spans="1:2" x14ac:dyDescent="0.2">
      <c r="A34" s="11" t="s">
        <v>1370</v>
      </c>
      <c r="B34" s="4">
        <v>4</v>
      </c>
    </row>
    <row r="35" spans="1:2" x14ac:dyDescent="0.2">
      <c r="A35" s="11" t="s">
        <v>1383</v>
      </c>
      <c r="B35" s="4">
        <v>2</v>
      </c>
    </row>
    <row r="36" spans="1:2" x14ac:dyDescent="0.2">
      <c r="A36" s="11" t="s">
        <v>1403</v>
      </c>
      <c r="B36" s="4">
        <v>1</v>
      </c>
    </row>
    <row r="37" spans="1:2" x14ac:dyDescent="0.2">
      <c r="A37" s="11" t="s">
        <v>600</v>
      </c>
      <c r="B37" s="4">
        <v>1</v>
      </c>
    </row>
    <row r="38" spans="1:2" x14ac:dyDescent="0.2">
      <c r="A38" s="10" t="s">
        <v>146</v>
      </c>
      <c r="B38" s="4">
        <v>5</v>
      </c>
    </row>
    <row r="39" spans="1:2" x14ac:dyDescent="0.2">
      <c r="A39" s="11" t="s">
        <v>1111</v>
      </c>
      <c r="B39" s="4">
        <v>1</v>
      </c>
    </row>
    <row r="40" spans="1:2" x14ac:dyDescent="0.2">
      <c r="A40" s="11" t="s">
        <v>1451</v>
      </c>
      <c r="B40" s="4">
        <v>1</v>
      </c>
    </row>
    <row r="41" spans="1:2" x14ac:dyDescent="0.2">
      <c r="A41" s="11" t="s">
        <v>1117</v>
      </c>
      <c r="B41" s="4">
        <v>1</v>
      </c>
    </row>
    <row r="42" spans="1:2" x14ac:dyDescent="0.2">
      <c r="A42" s="11" t="s">
        <v>1296</v>
      </c>
      <c r="B42" s="4">
        <v>1</v>
      </c>
    </row>
    <row r="43" spans="1:2" x14ac:dyDescent="0.2">
      <c r="A43" s="11" t="s">
        <v>1409</v>
      </c>
      <c r="B43" s="4">
        <v>1</v>
      </c>
    </row>
    <row r="44" spans="1:2" x14ac:dyDescent="0.2">
      <c r="A44" s="10" t="s">
        <v>15</v>
      </c>
      <c r="B44" s="4">
        <v>11</v>
      </c>
    </row>
    <row r="45" spans="1:2" x14ac:dyDescent="0.2">
      <c r="A45" s="11" t="s">
        <v>1079</v>
      </c>
      <c r="B45" s="4">
        <v>1</v>
      </c>
    </row>
    <row r="46" spans="1:2" x14ac:dyDescent="0.2">
      <c r="A46" s="11" t="s">
        <v>512</v>
      </c>
      <c r="B46" s="4">
        <v>1</v>
      </c>
    </row>
    <row r="47" spans="1:2" x14ac:dyDescent="0.2">
      <c r="A47" s="11" t="s">
        <v>1422</v>
      </c>
      <c r="B47" s="4">
        <v>8</v>
      </c>
    </row>
    <row r="48" spans="1:2" x14ac:dyDescent="0.2">
      <c r="A48" s="11" t="s">
        <v>558</v>
      </c>
      <c r="B48" s="4">
        <v>1</v>
      </c>
    </row>
    <row r="49" spans="1:2" x14ac:dyDescent="0.2">
      <c r="A49" s="10" t="s">
        <v>95</v>
      </c>
      <c r="B49" s="4">
        <v>17</v>
      </c>
    </row>
    <row r="50" spans="1:2" x14ac:dyDescent="0.2">
      <c r="A50" s="11" t="s">
        <v>484</v>
      </c>
      <c r="B50" s="4">
        <v>3</v>
      </c>
    </row>
    <row r="51" spans="1:2" x14ac:dyDescent="0.2">
      <c r="A51" s="11" t="s">
        <v>488</v>
      </c>
      <c r="B51" s="4">
        <v>1</v>
      </c>
    </row>
    <row r="52" spans="1:2" x14ac:dyDescent="0.2">
      <c r="A52" s="11" t="s">
        <v>585</v>
      </c>
      <c r="B52" s="4">
        <v>1</v>
      </c>
    </row>
    <row r="53" spans="1:2" x14ac:dyDescent="0.2">
      <c r="A53" s="11" t="s">
        <v>475</v>
      </c>
      <c r="B53" s="4">
        <v>1</v>
      </c>
    </row>
    <row r="54" spans="1:2" x14ac:dyDescent="0.2">
      <c r="A54" s="11" t="s">
        <v>471</v>
      </c>
      <c r="B54" s="4">
        <v>7</v>
      </c>
    </row>
    <row r="55" spans="1:2" x14ac:dyDescent="0.2">
      <c r="A55" s="11" t="s">
        <v>440</v>
      </c>
      <c r="B55" s="4">
        <v>2</v>
      </c>
    </row>
    <row r="56" spans="1:2" x14ac:dyDescent="0.2">
      <c r="A56" s="11" t="s">
        <v>573</v>
      </c>
      <c r="B56" s="4">
        <v>2</v>
      </c>
    </row>
    <row r="57" spans="1:2" x14ac:dyDescent="0.2">
      <c r="A57" s="10" t="s">
        <v>23</v>
      </c>
      <c r="B57" s="4">
        <v>8</v>
      </c>
    </row>
    <row r="58" spans="1:2" x14ac:dyDescent="0.2">
      <c r="A58" s="11" t="s">
        <v>451</v>
      </c>
      <c r="B58" s="4">
        <v>1</v>
      </c>
    </row>
    <row r="59" spans="1:2" x14ac:dyDescent="0.2">
      <c r="A59" s="11" t="s">
        <v>461</v>
      </c>
      <c r="B59" s="4">
        <v>1</v>
      </c>
    </row>
    <row r="60" spans="1:2" x14ac:dyDescent="0.2">
      <c r="A60" s="11" t="s">
        <v>470</v>
      </c>
      <c r="B60" s="4">
        <v>1</v>
      </c>
    </row>
    <row r="61" spans="1:2" x14ac:dyDescent="0.2">
      <c r="A61" s="11" t="s">
        <v>1387</v>
      </c>
      <c r="B61" s="4">
        <v>1</v>
      </c>
    </row>
    <row r="62" spans="1:2" x14ac:dyDescent="0.2">
      <c r="A62" s="11" t="s">
        <v>1080</v>
      </c>
      <c r="B62" s="4">
        <v>4</v>
      </c>
    </row>
    <row r="63" spans="1:2" x14ac:dyDescent="0.2">
      <c r="A63" s="10" t="s">
        <v>36</v>
      </c>
      <c r="B63" s="4">
        <v>182</v>
      </c>
    </row>
    <row r="64" spans="1:2" x14ac:dyDescent="0.2">
      <c r="A64" s="11" t="s">
        <v>438</v>
      </c>
      <c r="B64" s="4">
        <v>2</v>
      </c>
    </row>
    <row r="65" spans="1:2" x14ac:dyDescent="0.2">
      <c r="A65" s="11" t="s">
        <v>577</v>
      </c>
      <c r="B65" s="4">
        <v>4</v>
      </c>
    </row>
    <row r="66" spans="1:2" x14ac:dyDescent="0.2">
      <c r="A66" s="11" t="s">
        <v>535</v>
      </c>
      <c r="B66" s="4">
        <v>2</v>
      </c>
    </row>
    <row r="67" spans="1:2" x14ac:dyDescent="0.2">
      <c r="A67" s="11" t="s">
        <v>531</v>
      </c>
      <c r="B67" s="4">
        <v>1</v>
      </c>
    </row>
    <row r="68" spans="1:2" x14ac:dyDescent="0.2">
      <c r="A68" s="11" t="s">
        <v>1347</v>
      </c>
      <c r="B68" s="4">
        <v>1</v>
      </c>
    </row>
    <row r="69" spans="1:2" x14ac:dyDescent="0.2">
      <c r="A69" s="11" t="s">
        <v>540</v>
      </c>
      <c r="B69" s="4">
        <v>1</v>
      </c>
    </row>
    <row r="70" spans="1:2" x14ac:dyDescent="0.2">
      <c r="A70" s="11" t="s">
        <v>580</v>
      </c>
      <c r="B70" s="4">
        <v>2</v>
      </c>
    </row>
    <row r="71" spans="1:2" x14ac:dyDescent="0.2">
      <c r="A71" s="11" t="s">
        <v>584</v>
      </c>
      <c r="B71" s="4">
        <v>55</v>
      </c>
    </row>
    <row r="72" spans="1:2" x14ac:dyDescent="0.2">
      <c r="A72" s="11" t="s">
        <v>473</v>
      </c>
      <c r="B72" s="4">
        <v>1</v>
      </c>
    </row>
    <row r="73" spans="1:2" x14ac:dyDescent="0.2">
      <c r="A73" s="11" t="s">
        <v>588</v>
      </c>
      <c r="B73" s="4">
        <v>2</v>
      </c>
    </row>
    <row r="74" spans="1:2" x14ac:dyDescent="0.2">
      <c r="A74" s="11" t="s">
        <v>455</v>
      </c>
      <c r="B74" s="4">
        <v>1</v>
      </c>
    </row>
    <row r="75" spans="1:2" x14ac:dyDescent="0.2">
      <c r="A75" s="11" t="s">
        <v>444</v>
      </c>
      <c r="B75" s="4">
        <v>1</v>
      </c>
    </row>
    <row r="76" spans="1:2" x14ac:dyDescent="0.2">
      <c r="A76" s="11" t="s">
        <v>1349</v>
      </c>
      <c r="B76" s="4">
        <v>1</v>
      </c>
    </row>
    <row r="77" spans="1:2" x14ac:dyDescent="0.2">
      <c r="A77" s="11" t="s">
        <v>576</v>
      </c>
      <c r="B77" s="4">
        <v>4</v>
      </c>
    </row>
    <row r="78" spans="1:2" x14ac:dyDescent="0.2">
      <c r="A78" s="11" t="s">
        <v>1099</v>
      </c>
      <c r="B78" s="4">
        <v>1</v>
      </c>
    </row>
    <row r="79" spans="1:2" x14ac:dyDescent="0.2">
      <c r="A79" s="11" t="s">
        <v>506</v>
      </c>
      <c r="B79" s="4">
        <v>2</v>
      </c>
    </row>
    <row r="80" spans="1:2" x14ac:dyDescent="0.2">
      <c r="A80" s="11" t="s">
        <v>1423</v>
      </c>
      <c r="B80" s="4">
        <v>2</v>
      </c>
    </row>
    <row r="81" spans="1:2" x14ac:dyDescent="0.2">
      <c r="A81" s="11" t="s">
        <v>494</v>
      </c>
      <c r="B81" s="4">
        <v>1</v>
      </c>
    </row>
    <row r="82" spans="1:2" x14ac:dyDescent="0.2">
      <c r="A82" s="11" t="s">
        <v>486</v>
      </c>
      <c r="B82" s="4">
        <v>3</v>
      </c>
    </row>
    <row r="83" spans="1:2" x14ac:dyDescent="0.2">
      <c r="A83" s="11" t="s">
        <v>1371</v>
      </c>
      <c r="B83" s="4">
        <v>1</v>
      </c>
    </row>
    <row r="84" spans="1:2" x14ac:dyDescent="0.2">
      <c r="A84" s="11" t="s">
        <v>1369</v>
      </c>
      <c r="B84" s="4">
        <v>17</v>
      </c>
    </row>
    <row r="85" spans="1:2" x14ac:dyDescent="0.2">
      <c r="A85" s="11" t="s">
        <v>430</v>
      </c>
      <c r="B85" s="4">
        <v>1</v>
      </c>
    </row>
    <row r="86" spans="1:2" x14ac:dyDescent="0.2">
      <c r="A86" s="11" t="s">
        <v>1376</v>
      </c>
      <c r="B86" s="4">
        <v>2</v>
      </c>
    </row>
    <row r="87" spans="1:2" x14ac:dyDescent="0.2">
      <c r="A87" s="11" t="s">
        <v>464</v>
      </c>
      <c r="B87" s="4">
        <v>1</v>
      </c>
    </row>
    <row r="88" spans="1:2" x14ac:dyDescent="0.2">
      <c r="A88" s="11" t="s">
        <v>447</v>
      </c>
      <c r="B88" s="4">
        <v>2</v>
      </c>
    </row>
    <row r="89" spans="1:2" x14ac:dyDescent="0.2">
      <c r="A89" s="11" t="s">
        <v>468</v>
      </c>
      <c r="B89" s="4">
        <v>1</v>
      </c>
    </row>
    <row r="90" spans="1:2" x14ac:dyDescent="0.2">
      <c r="A90" s="11" t="s">
        <v>517</v>
      </c>
      <c r="B90" s="4">
        <v>4</v>
      </c>
    </row>
    <row r="91" spans="1:2" x14ac:dyDescent="0.2">
      <c r="A91" s="11" t="s">
        <v>446</v>
      </c>
      <c r="B91" s="4">
        <v>3</v>
      </c>
    </row>
    <row r="92" spans="1:2" x14ac:dyDescent="0.2">
      <c r="A92" s="11" t="s">
        <v>456</v>
      </c>
      <c r="B92" s="4">
        <v>17</v>
      </c>
    </row>
    <row r="93" spans="1:2" x14ac:dyDescent="0.2">
      <c r="A93" s="11" t="s">
        <v>575</v>
      </c>
      <c r="B93" s="4">
        <v>2</v>
      </c>
    </row>
    <row r="94" spans="1:2" x14ac:dyDescent="0.2">
      <c r="A94" s="11" t="s">
        <v>547</v>
      </c>
      <c r="B94" s="4">
        <v>2</v>
      </c>
    </row>
    <row r="95" spans="1:2" x14ac:dyDescent="0.2">
      <c r="A95" s="11" t="s">
        <v>1346</v>
      </c>
      <c r="B95" s="4">
        <v>8</v>
      </c>
    </row>
    <row r="96" spans="1:2" x14ac:dyDescent="0.2">
      <c r="A96" s="11" t="s">
        <v>538</v>
      </c>
      <c r="B96" s="4">
        <v>3</v>
      </c>
    </row>
    <row r="97" spans="1:2" x14ac:dyDescent="0.2">
      <c r="A97" s="11" t="s">
        <v>554</v>
      </c>
      <c r="B97" s="4">
        <v>4</v>
      </c>
    </row>
    <row r="98" spans="1:2" x14ac:dyDescent="0.2">
      <c r="A98" s="11" t="s">
        <v>536</v>
      </c>
      <c r="B98" s="4">
        <v>1</v>
      </c>
    </row>
    <row r="99" spans="1:2" x14ac:dyDescent="0.2">
      <c r="A99" s="11" t="s">
        <v>520</v>
      </c>
      <c r="B99" s="4">
        <v>1</v>
      </c>
    </row>
    <row r="100" spans="1:2" x14ac:dyDescent="0.2">
      <c r="A100" s="11" t="s">
        <v>482</v>
      </c>
      <c r="B100" s="4">
        <v>1</v>
      </c>
    </row>
    <row r="101" spans="1:2" x14ac:dyDescent="0.2">
      <c r="A101" s="11" t="s">
        <v>428</v>
      </c>
      <c r="B101" s="4">
        <v>1</v>
      </c>
    </row>
    <row r="102" spans="1:2" x14ac:dyDescent="0.2">
      <c r="A102" s="11" t="s">
        <v>542</v>
      </c>
      <c r="B102" s="4">
        <v>9</v>
      </c>
    </row>
    <row r="103" spans="1:2" x14ac:dyDescent="0.2">
      <c r="A103" s="11" t="s">
        <v>478</v>
      </c>
      <c r="B103" s="4">
        <v>1</v>
      </c>
    </row>
    <row r="104" spans="1:2" x14ac:dyDescent="0.2">
      <c r="A104" s="11" t="s">
        <v>503</v>
      </c>
      <c r="B104" s="4">
        <v>1</v>
      </c>
    </row>
    <row r="105" spans="1:2" x14ac:dyDescent="0.2">
      <c r="A105" s="11" t="s">
        <v>526</v>
      </c>
      <c r="B105" s="4">
        <v>1</v>
      </c>
    </row>
    <row r="106" spans="1:2" x14ac:dyDescent="0.2">
      <c r="A106" s="11" t="s">
        <v>548</v>
      </c>
      <c r="B106" s="4">
        <v>3</v>
      </c>
    </row>
    <row r="107" spans="1:2" x14ac:dyDescent="0.2">
      <c r="A107" s="11" t="s">
        <v>571</v>
      </c>
      <c r="B107" s="4">
        <v>5</v>
      </c>
    </row>
    <row r="108" spans="1:2" x14ac:dyDescent="0.2">
      <c r="A108" s="11" t="s">
        <v>516</v>
      </c>
      <c r="B108" s="4">
        <v>3</v>
      </c>
    </row>
    <row r="109" spans="1:2" x14ac:dyDescent="0.2">
      <c r="A109" s="10" t="s">
        <v>11</v>
      </c>
      <c r="B109" s="4">
        <v>20</v>
      </c>
    </row>
    <row r="110" spans="1:2" x14ac:dyDescent="0.2">
      <c r="A110" s="11" t="s">
        <v>521</v>
      </c>
      <c r="B110" s="4">
        <v>2</v>
      </c>
    </row>
    <row r="111" spans="1:2" x14ac:dyDescent="0.2">
      <c r="A111" s="11" t="s">
        <v>483</v>
      </c>
      <c r="B111" s="4">
        <v>2</v>
      </c>
    </row>
    <row r="112" spans="1:2" x14ac:dyDescent="0.2">
      <c r="A112" s="11" t="s">
        <v>1078</v>
      </c>
      <c r="B112" s="4">
        <v>1</v>
      </c>
    </row>
    <row r="113" spans="1:2" x14ac:dyDescent="0.2">
      <c r="A113" s="11" t="s">
        <v>1354</v>
      </c>
      <c r="B113" s="4">
        <v>3</v>
      </c>
    </row>
    <row r="114" spans="1:2" x14ac:dyDescent="0.2">
      <c r="A114" s="11" t="s">
        <v>560</v>
      </c>
      <c r="B114" s="4">
        <v>1</v>
      </c>
    </row>
    <row r="115" spans="1:2" x14ac:dyDescent="0.2">
      <c r="A115" s="11" t="s">
        <v>445</v>
      </c>
      <c r="B115" s="4">
        <v>11</v>
      </c>
    </row>
    <row r="116" spans="1:2" x14ac:dyDescent="0.2">
      <c r="A116" s="10" t="s">
        <v>77</v>
      </c>
      <c r="B116" s="4">
        <v>8</v>
      </c>
    </row>
    <row r="117" spans="1:2" x14ac:dyDescent="0.2">
      <c r="A117" s="11" t="s">
        <v>500</v>
      </c>
      <c r="B117" s="4">
        <v>1</v>
      </c>
    </row>
    <row r="118" spans="1:2" x14ac:dyDescent="0.2">
      <c r="A118" s="11" t="s">
        <v>474</v>
      </c>
      <c r="B118" s="4">
        <v>4</v>
      </c>
    </row>
    <row r="119" spans="1:2" x14ac:dyDescent="0.2">
      <c r="A119" s="11" t="s">
        <v>425</v>
      </c>
      <c r="B119" s="4">
        <v>2</v>
      </c>
    </row>
    <row r="120" spans="1:2" x14ac:dyDescent="0.2">
      <c r="A120" s="11" t="s">
        <v>525</v>
      </c>
      <c r="B120" s="4">
        <v>1</v>
      </c>
    </row>
    <row r="121" spans="1:2" x14ac:dyDescent="0.2">
      <c r="A121" s="10" t="s">
        <v>25</v>
      </c>
      <c r="B121" s="4">
        <v>15</v>
      </c>
    </row>
    <row r="122" spans="1:2" x14ac:dyDescent="0.2">
      <c r="A122" s="11" t="s">
        <v>424</v>
      </c>
      <c r="B122" s="4">
        <v>2</v>
      </c>
    </row>
    <row r="123" spans="1:2" x14ac:dyDescent="0.2">
      <c r="A123" s="11" t="s">
        <v>513</v>
      </c>
      <c r="B123" s="4">
        <v>6</v>
      </c>
    </row>
    <row r="124" spans="1:2" x14ac:dyDescent="0.2">
      <c r="A124" s="11" t="s">
        <v>1388</v>
      </c>
      <c r="B124" s="4">
        <v>1</v>
      </c>
    </row>
    <row r="125" spans="1:2" x14ac:dyDescent="0.2">
      <c r="A125" s="11" t="s">
        <v>454</v>
      </c>
      <c r="B125" s="4">
        <v>1</v>
      </c>
    </row>
    <row r="126" spans="1:2" x14ac:dyDescent="0.2">
      <c r="A126" s="11" t="s">
        <v>427</v>
      </c>
      <c r="B126" s="4">
        <v>1</v>
      </c>
    </row>
    <row r="127" spans="1:2" x14ac:dyDescent="0.2">
      <c r="A127" s="11" t="s">
        <v>435</v>
      </c>
      <c r="B127" s="4">
        <v>1</v>
      </c>
    </row>
    <row r="128" spans="1:2" x14ac:dyDescent="0.2">
      <c r="A128" s="11" t="s">
        <v>479</v>
      </c>
      <c r="B128" s="4">
        <v>3</v>
      </c>
    </row>
    <row r="129" spans="1:2" x14ac:dyDescent="0.2">
      <c r="A129" s="10" t="s">
        <v>63</v>
      </c>
      <c r="B129" s="4">
        <v>5</v>
      </c>
    </row>
    <row r="130" spans="1:2" x14ac:dyDescent="0.2">
      <c r="A130" s="11" t="s">
        <v>1089</v>
      </c>
      <c r="B130" s="4">
        <v>1</v>
      </c>
    </row>
    <row r="131" spans="1:2" x14ac:dyDescent="0.2">
      <c r="A131" s="11" t="s">
        <v>448</v>
      </c>
      <c r="B131" s="4">
        <v>1</v>
      </c>
    </row>
    <row r="132" spans="1:2" x14ac:dyDescent="0.2">
      <c r="A132" s="11" t="s">
        <v>522</v>
      </c>
      <c r="B132" s="4">
        <v>3</v>
      </c>
    </row>
    <row r="133" spans="1:2" x14ac:dyDescent="0.2">
      <c r="A133" s="10" t="s">
        <v>70</v>
      </c>
      <c r="B133" s="4">
        <v>12</v>
      </c>
    </row>
    <row r="134" spans="1:2" x14ac:dyDescent="0.2">
      <c r="A134" s="11" t="s">
        <v>442</v>
      </c>
      <c r="B134" s="4">
        <v>1</v>
      </c>
    </row>
    <row r="135" spans="1:2" x14ac:dyDescent="0.2">
      <c r="A135" s="11" t="s">
        <v>1355</v>
      </c>
      <c r="B135" s="4">
        <v>6</v>
      </c>
    </row>
    <row r="136" spans="1:2" x14ac:dyDescent="0.2">
      <c r="A136" s="11" t="s">
        <v>533</v>
      </c>
      <c r="B136" s="4">
        <v>1</v>
      </c>
    </row>
    <row r="137" spans="1:2" x14ac:dyDescent="0.2">
      <c r="A137" s="11" t="s">
        <v>495</v>
      </c>
      <c r="B137" s="4">
        <v>2</v>
      </c>
    </row>
    <row r="138" spans="1:2" x14ac:dyDescent="0.2">
      <c r="A138" s="11" t="s">
        <v>465</v>
      </c>
      <c r="B138" s="4">
        <v>1</v>
      </c>
    </row>
    <row r="139" spans="1:2" x14ac:dyDescent="0.2">
      <c r="A139" s="11" t="s">
        <v>487</v>
      </c>
      <c r="B139" s="4">
        <v>1</v>
      </c>
    </row>
    <row r="140" spans="1:2" x14ac:dyDescent="0.2">
      <c r="A140" s="10" t="s">
        <v>105</v>
      </c>
      <c r="B140" s="4">
        <v>13</v>
      </c>
    </row>
    <row r="141" spans="1:2" x14ac:dyDescent="0.2">
      <c r="A141" s="11" t="s">
        <v>1372</v>
      </c>
      <c r="B141" s="4">
        <v>9</v>
      </c>
    </row>
    <row r="142" spans="1:2" x14ac:dyDescent="0.2">
      <c r="A142" s="11" t="s">
        <v>492</v>
      </c>
      <c r="B142" s="4">
        <v>2</v>
      </c>
    </row>
    <row r="143" spans="1:2" x14ac:dyDescent="0.2">
      <c r="A143" s="11" t="s">
        <v>1402</v>
      </c>
      <c r="B143" s="4">
        <v>1</v>
      </c>
    </row>
    <row r="144" spans="1:2" x14ac:dyDescent="0.2">
      <c r="A144" s="11" t="s">
        <v>1085</v>
      </c>
      <c r="B144" s="4">
        <v>1</v>
      </c>
    </row>
    <row r="145" spans="1:2" x14ac:dyDescent="0.2">
      <c r="A145" s="10" t="s">
        <v>48</v>
      </c>
      <c r="B145" s="4">
        <v>8</v>
      </c>
    </row>
    <row r="146" spans="1:2" x14ac:dyDescent="0.2">
      <c r="A146" s="11" t="s">
        <v>1125</v>
      </c>
      <c r="B146" s="4">
        <v>1</v>
      </c>
    </row>
    <row r="147" spans="1:2" x14ac:dyDescent="0.2">
      <c r="A147" s="11" t="s">
        <v>1122</v>
      </c>
      <c r="B147" s="4">
        <v>1</v>
      </c>
    </row>
    <row r="148" spans="1:2" x14ac:dyDescent="0.2">
      <c r="A148" s="11" t="s">
        <v>1123</v>
      </c>
      <c r="B148" s="4">
        <v>2</v>
      </c>
    </row>
    <row r="149" spans="1:2" x14ac:dyDescent="0.2">
      <c r="A149" s="11" t="s">
        <v>1124</v>
      </c>
      <c r="B149" s="4">
        <v>1</v>
      </c>
    </row>
    <row r="150" spans="1:2" x14ac:dyDescent="0.2">
      <c r="A150" s="11" t="s">
        <v>1165</v>
      </c>
      <c r="B150" s="4">
        <v>1</v>
      </c>
    </row>
    <row r="151" spans="1:2" x14ac:dyDescent="0.2">
      <c r="A151" s="11" t="s">
        <v>1126</v>
      </c>
      <c r="B151" s="4">
        <v>1</v>
      </c>
    </row>
    <row r="152" spans="1:2" x14ac:dyDescent="0.2">
      <c r="A152" s="11" t="s">
        <v>1119</v>
      </c>
      <c r="B152" s="4">
        <v>1</v>
      </c>
    </row>
    <row r="153" spans="1:2" x14ac:dyDescent="0.2">
      <c r="A153" s="10" t="s">
        <v>30</v>
      </c>
      <c r="B153" s="4">
        <v>28</v>
      </c>
    </row>
    <row r="154" spans="1:2" x14ac:dyDescent="0.2">
      <c r="A154" s="11" t="s">
        <v>510</v>
      </c>
      <c r="B154" s="4">
        <v>3</v>
      </c>
    </row>
    <row r="155" spans="1:2" x14ac:dyDescent="0.2">
      <c r="A155" s="11" t="s">
        <v>1353</v>
      </c>
      <c r="B155" s="4">
        <v>1</v>
      </c>
    </row>
    <row r="156" spans="1:2" x14ac:dyDescent="0.2">
      <c r="A156" s="11" t="s">
        <v>429</v>
      </c>
      <c r="B156" s="4">
        <v>2</v>
      </c>
    </row>
    <row r="157" spans="1:2" x14ac:dyDescent="0.2">
      <c r="A157" s="11" t="s">
        <v>527</v>
      </c>
      <c r="B157" s="4">
        <v>12</v>
      </c>
    </row>
    <row r="158" spans="1:2" x14ac:dyDescent="0.2">
      <c r="A158" s="11" t="s">
        <v>508</v>
      </c>
      <c r="B158" s="4">
        <v>9</v>
      </c>
    </row>
    <row r="159" spans="1:2" x14ac:dyDescent="0.2">
      <c r="A159" s="11" t="s">
        <v>443</v>
      </c>
      <c r="B159" s="4">
        <v>1</v>
      </c>
    </row>
    <row r="160" spans="1:2" x14ac:dyDescent="0.2">
      <c r="A160" s="10" t="s">
        <v>2048</v>
      </c>
      <c r="B160" s="4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Mise a jour</vt:lpstr>
      <vt:lpstr>A copier</vt:lpstr>
      <vt:lpstr>Statistiques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2020-01-22T22:14:51Z</dcterms:created>
  <dcterms:modified xsi:type="dcterms:W3CDTF">2020-04-28T10:19:31Z</dcterms:modified>
</cp:coreProperties>
</file>