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david.quinney\OneDrive - Nutanix\Desktop\"/>
    </mc:Choice>
  </mc:AlternateContent>
  <xr:revisionPtr revIDLastSave="0" documentId="8_{9A418AF3-000D-4ADF-A8B9-6AC6670CC9A9}" xr6:coauthVersionLast="47" xr6:coauthVersionMax="47" xr10:uidLastSave="{00000000-0000-0000-0000-000000000000}"/>
  <bookViews>
    <workbookView xWindow="-120" yWindow="-120" windowWidth="38640" windowHeight="15720" xr2:uid="{08B5ECD5-134C-4254-B1D9-55AA0506A256}"/>
  </bookViews>
  <sheets>
    <sheet name="External Ports" sheetId="1" r:id="rId1"/>
    <sheet name="Internal Ports" sheetId="5" r:id="rId2"/>
    <sheet name="Protocols" sheetId="4" r:id="rId3"/>
    <sheet name="Entit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1" i="1" l="1"/>
  <c r="I221" i="1"/>
  <c r="I205" i="1"/>
  <c r="I204"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333" i="1"/>
  <c r="I281" i="1"/>
  <c r="I334" i="1"/>
  <c r="I282" i="1"/>
  <c r="I283" i="1"/>
  <c r="I284" i="1"/>
  <c r="I335" i="1"/>
  <c r="I285" i="1"/>
  <c r="I286" i="1"/>
  <c r="I287" i="1"/>
  <c r="I152" i="1"/>
  <c r="I153" i="1"/>
  <c r="I336" i="1"/>
  <c r="I337" i="1"/>
  <c r="I288" i="1"/>
  <c r="I289" i="1"/>
  <c r="I154" i="1"/>
  <c r="I338" i="1"/>
  <c r="I290" i="1"/>
  <c r="I339" i="1"/>
  <c r="I291" i="1"/>
  <c r="I340" i="1"/>
  <c r="I341" i="1"/>
  <c r="I342" i="1"/>
  <c r="I343" i="1"/>
  <c r="I292" i="1"/>
  <c r="I293" i="1"/>
  <c r="I344" i="1"/>
  <c r="I345" i="1"/>
  <c r="I346" i="1"/>
  <c r="I347" i="1"/>
  <c r="I294" i="1"/>
  <c r="I295" i="1"/>
  <c r="I348" i="1"/>
  <c r="I296" i="1"/>
  <c r="I297" i="1"/>
  <c r="I298" i="1"/>
  <c r="I349" i="1"/>
  <c r="I299" i="1"/>
  <c r="I248" i="1"/>
  <c r="I249" i="1"/>
  <c r="I350" i="1"/>
  <c r="I300" i="1"/>
  <c r="I250" i="1"/>
  <c r="I251" i="1"/>
  <c r="I252" i="1"/>
  <c r="I253" i="1"/>
  <c r="I351" i="1"/>
  <c r="I352" i="1"/>
  <c r="I301" i="1"/>
  <c r="I302" i="1"/>
  <c r="I303" i="1"/>
  <c r="I353" i="1"/>
  <c r="I155" i="1"/>
  <c r="I156" i="1"/>
  <c r="I354" i="1"/>
  <c r="I304" i="1"/>
  <c r="I355" i="1"/>
  <c r="I305" i="1"/>
  <c r="I306" i="1"/>
  <c r="I356" i="1"/>
  <c r="I357" i="1"/>
  <c r="I307" i="1"/>
  <c r="I157" i="1"/>
  <c r="I158" i="1"/>
  <c r="I358" i="1"/>
  <c r="I308" i="1"/>
  <c r="I359" i="1"/>
  <c r="I309" i="1"/>
  <c r="I360" i="1"/>
  <c r="I310"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254" i="1"/>
  <c r="I255" i="1"/>
  <c r="I199" i="1"/>
  <c r="I200" i="1"/>
  <c r="I201" i="1"/>
  <c r="I202" i="1"/>
  <c r="I203" i="1"/>
  <c r="I206" i="1"/>
  <c r="I207" i="1"/>
  <c r="I208" i="1"/>
  <c r="I209" i="1"/>
  <c r="I210" i="1"/>
  <c r="I211" i="1"/>
  <c r="I212" i="1"/>
  <c r="I213" i="1"/>
  <c r="I214" i="1"/>
  <c r="I215" i="1"/>
  <c r="I216" i="1"/>
  <c r="I217" i="1"/>
  <c r="I218" i="1"/>
  <c r="I219" i="1"/>
  <c r="I220" i="1"/>
  <c r="I361" i="1"/>
  <c r="I311"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122" i="1"/>
  <c r="F205" i="1"/>
  <c r="F206" i="1"/>
  <c r="F207" i="1"/>
  <c r="F208" i="1"/>
  <c r="F209" i="1"/>
  <c r="F210" i="1"/>
  <c r="F211" i="1"/>
  <c r="F212" i="1"/>
  <c r="F213" i="1"/>
  <c r="F214" i="1"/>
  <c r="F215" i="1"/>
  <c r="F216" i="1"/>
  <c r="F217" i="1"/>
  <c r="F218" i="1"/>
  <c r="F219" i="1"/>
  <c r="F220" i="1"/>
  <c r="F361" i="1"/>
  <c r="F311" i="1"/>
  <c r="F221" i="1"/>
  <c r="F364" i="1"/>
  <c r="F201" i="1"/>
  <c r="F202" i="1"/>
  <c r="F203" i="1"/>
  <c r="F204" i="1"/>
  <c r="D199" i="1" a="1"/>
  <c r="D199" i="1" s="1"/>
  <c r="D200" i="1" a="1"/>
  <c r="D200" i="1" s="1"/>
  <c r="D201" i="1" a="1"/>
  <c r="D201" i="1" s="1"/>
  <c r="D202" i="1" a="1"/>
  <c r="D202" i="1" s="1"/>
  <c r="D203" i="1" a="1"/>
  <c r="D203" i="1" s="1"/>
  <c r="D204" i="1" a="1"/>
  <c r="D204" i="1" s="1"/>
  <c r="D255" i="1" a="1"/>
  <c r="D255" i="1" s="1"/>
  <c r="D254" i="1" a="1"/>
  <c r="D254" i="1" s="1"/>
  <c r="D198" i="1" a="1"/>
  <c r="D198" i="1" s="1"/>
  <c r="D192" i="1" a="1"/>
  <c r="D192" i="1" s="1"/>
  <c r="D193" i="1" a="1"/>
  <c r="D193" i="1" s="1"/>
  <c r="D194" i="1" a="1"/>
  <c r="D194" i="1" s="1"/>
  <c r="D195" i="1" a="1"/>
  <c r="D195" i="1" s="1"/>
  <c r="D196" i="1" a="1"/>
  <c r="D196" i="1" s="1"/>
  <c r="D197" i="1" a="1"/>
  <c r="D197" i="1" s="1"/>
  <c r="F184" i="1"/>
  <c r="F185" i="1"/>
  <c r="F186" i="1"/>
  <c r="F187" i="1"/>
  <c r="F188" i="1"/>
  <c r="F189" i="1"/>
  <c r="F190" i="1"/>
  <c r="F191" i="1"/>
  <c r="D189" i="1" a="1"/>
  <c r="D189" i="1" s="1"/>
  <c r="D190" i="1" a="1"/>
  <c r="D190" i="1" s="1"/>
  <c r="D191" i="1" a="1"/>
  <c r="D191" i="1" s="1"/>
  <c r="D183" i="1" a="1"/>
  <c r="D183" i="1" s="1"/>
  <c r="D184" i="1" a="1"/>
  <c r="D184" i="1" s="1"/>
  <c r="D185" i="1" a="1"/>
  <c r="D185" i="1" s="1"/>
  <c r="D186" i="1" a="1"/>
  <c r="D186" i="1" s="1"/>
  <c r="D187" i="1" a="1"/>
  <c r="D187" i="1" s="1"/>
  <c r="D188" i="1" a="1"/>
  <c r="D188" i="1" s="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6" i="1"/>
  <c r="I7" i="1"/>
  <c r="I8" i="1"/>
  <c r="I9" i="1"/>
  <c r="I227" i="1"/>
  <c r="I10" i="1"/>
  <c r="I11" i="1"/>
  <c r="I12" i="1"/>
  <c r="I13" i="1"/>
  <c r="I14" i="1"/>
  <c r="I15" i="1"/>
  <c r="I16" i="1"/>
  <c r="I228" i="1"/>
  <c r="I17" i="1"/>
  <c r="I18" i="1"/>
  <c r="I19" i="1"/>
  <c r="I20" i="1"/>
  <c r="I21" i="1"/>
  <c r="I22" i="1"/>
  <c r="I23" i="1"/>
  <c r="I24" i="1"/>
  <c r="I25" i="1"/>
  <c r="I26" i="1"/>
  <c r="I223" i="1"/>
  <c r="I27" i="1"/>
  <c r="I28" i="1"/>
  <c r="I29" i="1"/>
  <c r="I30" i="1"/>
  <c r="I31" i="1"/>
  <c r="I32" i="1"/>
  <c r="I362" i="1"/>
  <c r="I33" i="1"/>
  <c r="I34" i="1"/>
  <c r="I35" i="1"/>
  <c r="I36" i="1"/>
  <c r="I229" i="1"/>
  <c r="I230" i="1"/>
  <c r="I231" i="1"/>
  <c r="I232" i="1"/>
  <c r="I233" i="1"/>
  <c r="I234" i="1"/>
  <c r="I235" i="1"/>
  <c r="I236" i="1"/>
  <c r="I237" i="1"/>
  <c r="I312" i="1"/>
  <c r="I260" i="1"/>
  <c r="I313" i="1"/>
  <c r="I261" i="1"/>
  <c r="I256" i="1"/>
  <c r="I257" i="1"/>
  <c r="I314" i="1"/>
  <c r="I262" i="1"/>
  <c r="I315" i="1"/>
  <c r="I316" i="1"/>
  <c r="I263" i="1"/>
  <c r="I264" i="1"/>
  <c r="I317" i="1"/>
  <c r="I265" i="1"/>
  <c r="I318" i="1"/>
  <c r="I266" i="1"/>
  <c r="I319" i="1"/>
  <c r="I267" i="1"/>
  <c r="I320" i="1"/>
  <c r="I268" i="1"/>
  <c r="I321" i="1"/>
  <c r="I269" i="1"/>
  <c r="I322" i="1"/>
  <c r="I270" i="1"/>
  <c r="I323" i="1"/>
  <c r="I324" i="1"/>
  <c r="I325" i="1"/>
  <c r="I272" i="1"/>
  <c r="I273" i="1"/>
  <c r="I326" i="1"/>
  <c r="I274" i="1"/>
  <c r="I327" i="1"/>
  <c r="I275" i="1"/>
  <c r="I37" i="1"/>
  <c r="I38" i="1"/>
  <c r="I39" i="1"/>
  <c r="I222" i="1"/>
  <c r="I40" i="1"/>
  <c r="I41" i="1"/>
  <c r="I328" i="1"/>
  <c r="I276" i="1"/>
  <c r="I329" i="1"/>
  <c r="I277" i="1"/>
  <c r="I258" i="1"/>
  <c r="I259" i="1"/>
  <c r="I330" i="1"/>
  <c r="I278" i="1"/>
  <c r="I42" i="1"/>
  <c r="I43" i="1"/>
  <c r="I224" i="1"/>
  <c r="I44" i="1"/>
  <c r="I45" i="1"/>
  <c r="I46" i="1"/>
  <c r="I47" i="1"/>
  <c r="I238" i="1"/>
  <c r="I48" i="1"/>
  <c r="I49" i="1"/>
  <c r="I50" i="1"/>
  <c r="I51" i="1"/>
  <c r="I52" i="1"/>
  <c r="I53" i="1"/>
  <c r="I54" i="1"/>
  <c r="I55" i="1"/>
  <c r="I56" i="1"/>
  <c r="I57" i="1"/>
  <c r="I58" i="1"/>
  <c r="I59" i="1"/>
  <c r="I60" i="1"/>
  <c r="I61" i="1"/>
  <c r="I62" i="1"/>
  <c r="I63" i="1"/>
  <c r="I64" i="1"/>
  <c r="I65" i="1"/>
  <c r="I66" i="1"/>
  <c r="I67" i="1"/>
  <c r="I68" i="1"/>
  <c r="I69" i="1"/>
  <c r="I70" i="1"/>
  <c r="I71" i="1"/>
  <c r="I72" i="1"/>
  <c r="I239" i="1"/>
  <c r="I240" i="1"/>
  <c r="I241" i="1"/>
  <c r="I73" i="1"/>
  <c r="I74" i="1"/>
  <c r="I75" i="1"/>
  <c r="I76" i="1"/>
  <c r="I77" i="1"/>
  <c r="I78" i="1"/>
  <c r="I79" i="1"/>
  <c r="I363" i="1"/>
  <c r="I80" i="1"/>
  <c r="I81" i="1"/>
  <c r="I82" i="1"/>
  <c r="I331" i="1"/>
  <c r="I279" i="1"/>
  <c r="I83" i="1"/>
  <c r="I84" i="1"/>
  <c r="I85" i="1"/>
  <c r="I332" i="1"/>
  <c r="I280" i="1"/>
  <c r="I86" i="1"/>
  <c r="I87" i="1"/>
  <c r="I88" i="1"/>
  <c r="I242" i="1"/>
  <c r="I243" i="1"/>
  <c r="I89" i="1"/>
  <c r="I90" i="1"/>
  <c r="I91" i="1"/>
  <c r="I92" i="1"/>
  <c r="I93" i="1"/>
  <c r="I94" i="1"/>
  <c r="I95" i="1"/>
  <c r="I96" i="1"/>
  <c r="I97" i="1"/>
  <c r="I98" i="1"/>
  <c r="I99" i="1"/>
  <c r="I100" i="1"/>
  <c r="I101" i="1"/>
  <c r="I102" i="1"/>
  <c r="I244" i="1"/>
  <c r="I245" i="1"/>
  <c r="I103" i="1"/>
  <c r="I104" i="1"/>
  <c r="I105" i="1"/>
  <c r="I106" i="1"/>
  <c r="I107" i="1"/>
  <c r="I108" i="1"/>
  <c r="I109" i="1"/>
  <c r="I110" i="1"/>
  <c r="I111" i="1"/>
  <c r="I225" i="1"/>
  <c r="I226" i="1"/>
  <c r="I112" i="1"/>
  <c r="I113" i="1"/>
  <c r="I114" i="1"/>
  <c r="I115" i="1"/>
  <c r="I246" i="1"/>
  <c r="I247" i="1"/>
  <c r="I116" i="1"/>
  <c r="I117" i="1"/>
  <c r="I118" i="1"/>
  <c r="I119" i="1"/>
  <c r="I120" i="1"/>
  <c r="I121" i="1"/>
  <c r="I5" i="1"/>
  <c r="H130" i="1"/>
  <c r="H131" i="1"/>
  <c r="H132" i="1"/>
  <c r="H133" i="1"/>
  <c r="H134" i="1"/>
  <c r="H135" i="1"/>
  <c r="H136" i="1"/>
  <c r="H137" i="1"/>
  <c r="H138" i="1"/>
  <c r="H139" i="1"/>
  <c r="H140" i="1"/>
  <c r="H141" i="1"/>
  <c r="H142" i="1"/>
  <c r="H143" i="1"/>
  <c r="H144" i="1"/>
  <c r="H145" i="1"/>
  <c r="H146" i="1"/>
  <c r="H147" i="1"/>
  <c r="H148" i="1"/>
  <c r="H149" i="1"/>
  <c r="H150" i="1"/>
  <c r="H151" i="1"/>
  <c r="H333" i="1"/>
  <c r="H281" i="1"/>
  <c r="H334" i="1"/>
  <c r="H282" i="1"/>
  <c r="H283" i="1"/>
  <c r="H284" i="1"/>
  <c r="H335" i="1"/>
  <c r="H285" i="1"/>
  <c r="H286" i="1"/>
  <c r="H287" i="1"/>
  <c r="H152" i="1"/>
  <c r="H153" i="1"/>
  <c r="H336" i="1"/>
  <c r="H337" i="1"/>
  <c r="H288" i="1"/>
  <c r="H289" i="1"/>
  <c r="H154" i="1"/>
  <c r="H338" i="1"/>
  <c r="H290" i="1"/>
  <c r="H339" i="1"/>
  <c r="H291" i="1"/>
  <c r="H340" i="1"/>
  <c r="H341" i="1"/>
  <c r="H342" i="1"/>
  <c r="H343" i="1"/>
  <c r="H292" i="1"/>
  <c r="H293" i="1"/>
  <c r="H344" i="1"/>
  <c r="H345" i="1"/>
  <c r="H346" i="1"/>
  <c r="H347" i="1"/>
  <c r="H294" i="1"/>
  <c r="H295" i="1"/>
  <c r="H348" i="1"/>
  <c r="H296" i="1"/>
  <c r="H297" i="1"/>
  <c r="H298" i="1"/>
  <c r="H349" i="1"/>
  <c r="H299" i="1"/>
  <c r="H248" i="1"/>
  <c r="H249" i="1"/>
  <c r="H350" i="1"/>
  <c r="H300" i="1"/>
  <c r="H250" i="1"/>
  <c r="H251" i="1"/>
  <c r="H252" i="1"/>
  <c r="H253" i="1"/>
  <c r="H351" i="1"/>
  <c r="H352" i="1"/>
  <c r="H301" i="1"/>
  <c r="H302" i="1"/>
  <c r="H303" i="1"/>
  <c r="H353" i="1"/>
  <c r="H155" i="1"/>
  <c r="H156" i="1"/>
  <c r="H354" i="1"/>
  <c r="H304" i="1"/>
  <c r="H355" i="1"/>
  <c r="H305" i="1"/>
  <c r="H306" i="1"/>
  <c r="H356" i="1"/>
  <c r="H357" i="1"/>
  <c r="H307" i="1"/>
  <c r="H157" i="1"/>
  <c r="H158" i="1"/>
  <c r="H358" i="1"/>
  <c r="H308" i="1"/>
  <c r="H359" i="1"/>
  <c r="H309" i="1"/>
  <c r="H360" i="1"/>
  <c r="H310"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254" i="1"/>
  <c r="H255" i="1"/>
  <c r="H199" i="1"/>
  <c r="H200" i="1"/>
  <c r="H201" i="1"/>
  <c r="H202" i="1"/>
  <c r="H203" i="1"/>
  <c r="H204" i="1"/>
  <c r="H205" i="1"/>
  <c r="H206" i="1"/>
  <c r="H207" i="1"/>
  <c r="H208" i="1"/>
  <c r="H209" i="1"/>
  <c r="H210" i="1"/>
  <c r="H211" i="1"/>
  <c r="H212" i="1"/>
  <c r="H213" i="1"/>
  <c r="H214" i="1"/>
  <c r="H215" i="1"/>
  <c r="H216" i="1"/>
  <c r="H217" i="1"/>
  <c r="H218" i="1"/>
  <c r="H219" i="1"/>
  <c r="H220" i="1"/>
  <c r="H361" i="1"/>
  <c r="H311" i="1"/>
  <c r="H221"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6" i="1"/>
  <c r="H7" i="1"/>
  <c r="H8" i="1"/>
  <c r="H9" i="1"/>
  <c r="H227" i="1"/>
  <c r="H10" i="1"/>
  <c r="H11" i="1"/>
  <c r="H12" i="1"/>
  <c r="H13" i="1"/>
  <c r="H14" i="1"/>
  <c r="H15" i="1"/>
  <c r="H16" i="1"/>
  <c r="H228" i="1"/>
  <c r="H17" i="1"/>
  <c r="H18" i="1"/>
  <c r="H19" i="1"/>
  <c r="H20" i="1"/>
  <c r="H21" i="1"/>
  <c r="H22" i="1"/>
  <c r="H23" i="1"/>
  <c r="H24" i="1"/>
  <c r="H25" i="1"/>
  <c r="H26" i="1"/>
  <c r="H223" i="1"/>
  <c r="H27" i="1"/>
  <c r="H28" i="1"/>
  <c r="H29" i="1"/>
  <c r="H30" i="1"/>
  <c r="H31" i="1"/>
  <c r="H32" i="1"/>
  <c r="H362" i="1"/>
  <c r="H33" i="1"/>
  <c r="H34" i="1"/>
  <c r="H35" i="1"/>
  <c r="H36" i="1"/>
  <c r="H229" i="1"/>
  <c r="H230" i="1"/>
  <c r="H231" i="1"/>
  <c r="H232" i="1"/>
  <c r="H233" i="1"/>
  <c r="H234" i="1"/>
  <c r="H235" i="1"/>
  <c r="H236" i="1"/>
  <c r="H237" i="1"/>
  <c r="H312" i="1"/>
  <c r="H260" i="1"/>
  <c r="H313" i="1"/>
  <c r="H261" i="1"/>
  <c r="H256" i="1"/>
  <c r="H257" i="1"/>
  <c r="H314" i="1"/>
  <c r="H262" i="1"/>
  <c r="H315" i="1"/>
  <c r="H316" i="1"/>
  <c r="H263" i="1"/>
  <c r="H264" i="1"/>
  <c r="H317" i="1"/>
  <c r="H265" i="1"/>
  <c r="H318" i="1"/>
  <c r="H266" i="1"/>
  <c r="H319" i="1"/>
  <c r="H267" i="1"/>
  <c r="H320" i="1"/>
  <c r="H268" i="1"/>
  <c r="H321" i="1"/>
  <c r="H269" i="1"/>
  <c r="H322" i="1"/>
  <c r="H270" i="1"/>
  <c r="H323" i="1"/>
  <c r="H271" i="1"/>
  <c r="H324" i="1"/>
  <c r="H325" i="1"/>
  <c r="H272" i="1"/>
  <c r="H273" i="1"/>
  <c r="H326" i="1"/>
  <c r="H274" i="1"/>
  <c r="H327" i="1"/>
  <c r="H275" i="1"/>
  <c r="H37" i="1"/>
  <c r="H38" i="1"/>
  <c r="H39" i="1"/>
  <c r="H222" i="1"/>
  <c r="H40" i="1"/>
  <c r="H41" i="1"/>
  <c r="H328" i="1"/>
  <c r="H276" i="1"/>
  <c r="H329" i="1"/>
  <c r="H277" i="1"/>
  <c r="H258" i="1"/>
  <c r="H259" i="1"/>
  <c r="H330" i="1"/>
  <c r="H278" i="1"/>
  <c r="H42" i="1"/>
  <c r="H43" i="1"/>
  <c r="H224" i="1"/>
  <c r="H44" i="1"/>
  <c r="H45" i="1"/>
  <c r="H46" i="1"/>
  <c r="H47" i="1"/>
  <c r="H238" i="1"/>
  <c r="H48" i="1"/>
  <c r="H49" i="1"/>
  <c r="H50" i="1"/>
  <c r="H51" i="1"/>
  <c r="H52" i="1"/>
  <c r="H53" i="1"/>
  <c r="H54" i="1"/>
  <c r="H55" i="1"/>
  <c r="H56" i="1"/>
  <c r="H57" i="1"/>
  <c r="H58" i="1"/>
  <c r="H59" i="1"/>
  <c r="H60" i="1"/>
  <c r="H61" i="1"/>
  <c r="H62" i="1"/>
  <c r="H63" i="1"/>
  <c r="H64" i="1"/>
  <c r="H65" i="1"/>
  <c r="H66" i="1"/>
  <c r="H67" i="1"/>
  <c r="H68" i="1"/>
  <c r="H69" i="1"/>
  <c r="H70" i="1"/>
  <c r="H71" i="1"/>
  <c r="H72" i="1"/>
  <c r="H239" i="1"/>
  <c r="H240" i="1"/>
  <c r="H241" i="1"/>
  <c r="H73" i="1"/>
  <c r="H74" i="1"/>
  <c r="H75" i="1"/>
  <c r="H76" i="1"/>
  <c r="H77" i="1"/>
  <c r="H78" i="1"/>
  <c r="H79" i="1"/>
  <c r="H363" i="1"/>
  <c r="H80" i="1"/>
  <c r="H81" i="1"/>
  <c r="H82" i="1"/>
  <c r="H331" i="1"/>
  <c r="H279" i="1"/>
  <c r="H83" i="1"/>
  <c r="H84" i="1"/>
  <c r="H85" i="1"/>
  <c r="H332" i="1"/>
  <c r="H280" i="1"/>
  <c r="H86" i="1"/>
  <c r="H87" i="1"/>
  <c r="H88" i="1"/>
  <c r="H242" i="1"/>
  <c r="H243" i="1"/>
  <c r="H89" i="1"/>
  <c r="H90" i="1"/>
  <c r="H91" i="1"/>
  <c r="H92" i="1"/>
  <c r="H93" i="1"/>
  <c r="H94" i="1"/>
  <c r="H95" i="1"/>
  <c r="H96" i="1"/>
  <c r="H97" i="1"/>
  <c r="H98" i="1"/>
  <c r="H99" i="1"/>
  <c r="H100" i="1"/>
  <c r="H101" i="1"/>
  <c r="H102" i="1"/>
  <c r="H244" i="1"/>
  <c r="H245" i="1"/>
  <c r="H103" i="1"/>
  <c r="H104" i="1"/>
  <c r="H105" i="1"/>
  <c r="H106" i="1"/>
  <c r="H107" i="1"/>
  <c r="H108" i="1"/>
  <c r="H109" i="1"/>
  <c r="H110" i="1"/>
  <c r="H111" i="1"/>
  <c r="H225" i="1"/>
  <c r="H226" i="1"/>
  <c r="H112" i="1"/>
  <c r="H113" i="1"/>
  <c r="H114" i="1"/>
  <c r="H115" i="1"/>
  <c r="H246" i="1"/>
  <c r="H247" i="1"/>
  <c r="H116" i="1"/>
  <c r="H117" i="1"/>
  <c r="H118" i="1"/>
  <c r="H119" i="1"/>
  <c r="H120" i="1"/>
  <c r="H121" i="1"/>
  <c r="H122" i="1"/>
  <c r="H123" i="1"/>
  <c r="H124" i="1"/>
  <c r="H125" i="1"/>
  <c r="H126" i="1"/>
  <c r="H127" i="1"/>
  <c r="H128" i="1"/>
  <c r="H129" i="1"/>
  <c r="H5" i="1"/>
  <c r="F177" i="1"/>
  <c r="F178" i="1"/>
  <c r="F179" i="1"/>
  <c r="F180" i="1"/>
  <c r="F181" i="1"/>
  <c r="F182" i="1"/>
  <c r="D177" i="1" a="1"/>
  <c r="D177" i="1" s="1"/>
  <c r="D178" i="1" a="1"/>
  <c r="D178" i="1" s="1"/>
  <c r="D179" i="1" a="1"/>
  <c r="D179" i="1" s="1"/>
  <c r="D180" i="1" a="1"/>
  <c r="D180" i="1" s="1"/>
  <c r="D181" i="1" a="1"/>
  <c r="D181" i="1" s="1"/>
  <c r="D182" i="1" a="1"/>
  <c r="D182" i="1" s="1"/>
  <c r="D174" i="1" a="1"/>
  <c r="D174" i="1" s="1"/>
  <c r="D175" i="1" a="1"/>
  <c r="D175" i="1" s="1"/>
  <c r="D176" i="1" a="1"/>
  <c r="D176" i="1" s="1"/>
  <c r="D173" i="1" a="1"/>
  <c r="D173" i="1" s="1"/>
  <c r="D172" i="1" a="1"/>
  <c r="D172" i="1" s="1"/>
  <c r="D171" i="1" a="1"/>
  <c r="D171" i="1" s="1"/>
  <c r="D161" i="1" a="1"/>
  <c r="D161" i="1" s="1"/>
  <c r="F161" i="1"/>
  <c r="F154" i="1"/>
  <c r="F338" i="1"/>
  <c r="F290" i="1"/>
  <c r="D356" i="1" a="1"/>
  <c r="D356" i="1" s="1"/>
  <c r="D305" i="1" a="1"/>
  <c r="D305" i="1" s="1"/>
  <c r="F356" i="1"/>
  <c r="F305" i="1"/>
  <c r="F171" i="1"/>
  <c r="F172" i="1"/>
  <c r="F173" i="1"/>
  <c r="F174" i="1"/>
  <c r="F175" i="1"/>
  <c r="F176" i="1"/>
  <c r="F183" i="1"/>
  <c r="F192" i="1"/>
  <c r="F193" i="1"/>
  <c r="F194" i="1"/>
  <c r="F195" i="1"/>
  <c r="F196" i="1"/>
  <c r="F197" i="1"/>
  <c r="F198" i="1"/>
  <c r="F254" i="1"/>
  <c r="F255" i="1"/>
  <c r="F199" i="1"/>
  <c r="F200"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D352" i="1" a="1"/>
  <c r="D352" i="1" s="1"/>
  <c r="F352" i="1"/>
  <c r="D300" i="1" a="1"/>
  <c r="D300" i="1" s="1"/>
  <c r="F291" i="1"/>
  <c r="D344" i="1" a="1"/>
  <c r="D344" i="1" s="1"/>
  <c r="D345" i="1" a="1"/>
  <c r="D345" i="1" s="1"/>
  <c r="D346" i="1" a="1"/>
  <c r="D346" i="1" s="1"/>
  <c r="D347" i="1" a="1"/>
  <c r="D347" i="1" s="1"/>
  <c r="D294" i="1" a="1"/>
  <c r="D294" i="1" s="1"/>
  <c r="D295" i="1" a="1"/>
  <c r="D295" i="1" s="1"/>
  <c r="F344" i="1"/>
  <c r="F345" i="1"/>
  <c r="F346" i="1"/>
  <c r="F347" i="1"/>
  <c r="F294" i="1"/>
  <c r="F295" i="1"/>
  <c r="D341" i="1" a="1"/>
  <c r="D341" i="1" s="1"/>
  <c r="D343" i="1" a="1"/>
  <c r="D343" i="1" s="1"/>
  <c r="F343" i="1"/>
  <c r="D291" i="1" a="1"/>
  <c r="D291" i="1" s="1"/>
  <c r="F341" i="1"/>
  <c r="D335" i="1" a="1"/>
  <c r="D335" i="1" s="1"/>
  <c r="D285" i="1" a="1"/>
  <c r="D285" i="1" s="1"/>
  <c r="D286" i="1" a="1"/>
  <c r="D286" i="1" s="1"/>
  <c r="D287" i="1" a="1"/>
  <c r="D287" i="1" s="1"/>
  <c r="F335" i="1"/>
  <c r="F285" i="1"/>
  <c r="F286" i="1"/>
  <c r="F287" i="1"/>
  <c r="D284" i="1" a="1"/>
  <c r="D284" i="1" s="1"/>
  <c r="F284" i="1"/>
  <c r="D282" i="1" a="1"/>
  <c r="D282" i="1" s="1"/>
  <c r="F282" i="1"/>
  <c r="F292" i="1"/>
  <c r="F342" i="1"/>
  <c r="D288" i="1" a="1"/>
  <c r="D288" i="1" s="1"/>
  <c r="D289" i="1" a="1"/>
  <c r="D289" i="1" s="1"/>
  <c r="D337" i="1" a="1"/>
  <c r="D337" i="1" s="1"/>
  <c r="F288" i="1"/>
  <c r="F289" i="1"/>
  <c r="F337" i="1"/>
  <c r="D153" i="1" a="1"/>
  <c r="D153" i="1" s="1"/>
  <c r="F153" i="1"/>
  <c r="D342" i="1" a="1"/>
  <c r="D342" i="1" s="1"/>
  <c r="D340" i="1" a="1"/>
  <c r="D340" i="1" s="1"/>
  <c r="D339" i="1" a="1"/>
  <c r="D339" i="1" s="1"/>
  <c r="D283" i="1" a="1"/>
  <c r="D283" i="1" s="1"/>
  <c r="D334" i="1" a="1"/>
  <c r="D334" i="1" s="1"/>
  <c r="D148" i="1" a="1"/>
  <c r="D148" i="1" s="1"/>
  <c r="F148" i="1"/>
  <c r="D146" i="1" a="1"/>
  <c r="D146" i="1" s="1"/>
  <c r="F130" i="1"/>
  <c r="F128" i="1"/>
  <c r="F129" i="1"/>
  <c r="F131" i="1"/>
  <c r="F132" i="1"/>
  <c r="F133" i="1"/>
  <c r="F134" i="1"/>
  <c r="F135" i="1"/>
  <c r="F136" i="1"/>
  <c r="F137" i="1"/>
  <c r="F138" i="1"/>
  <c r="F139" i="1"/>
  <c r="F140" i="1"/>
  <c r="F141" i="1"/>
  <c r="F142" i="1"/>
  <c r="F143" i="1"/>
  <c r="F144" i="1"/>
  <c r="F145" i="1"/>
  <c r="F146" i="1"/>
  <c r="F147" i="1"/>
  <c r="F149" i="1"/>
  <c r="F150" i="1"/>
  <c r="F151" i="1"/>
  <c r="F333" i="1"/>
  <c r="F281" i="1"/>
  <c r="F334" i="1"/>
  <c r="F283" i="1"/>
  <c r="F152" i="1"/>
  <c r="F336" i="1"/>
  <c r="F339" i="1"/>
  <c r="F340" i="1"/>
  <c r="F293" i="1"/>
  <c r="F348" i="1"/>
  <c r="F296" i="1"/>
  <c r="F297" i="1"/>
  <c r="F298" i="1"/>
  <c r="F349" i="1"/>
  <c r="F299" i="1"/>
  <c r="F248" i="1"/>
  <c r="F249" i="1"/>
  <c r="F350" i="1"/>
  <c r="F300" i="1"/>
  <c r="F252" i="1"/>
  <c r="F253" i="1"/>
  <c r="F351" i="1"/>
  <c r="F301" i="1"/>
  <c r="F302" i="1"/>
  <c r="F303" i="1"/>
  <c r="F353" i="1"/>
  <c r="F155" i="1"/>
  <c r="F156" i="1"/>
  <c r="F354" i="1"/>
  <c r="F304" i="1"/>
  <c r="F306" i="1"/>
  <c r="F357" i="1"/>
  <c r="F307" i="1"/>
  <c r="F157" i="1"/>
  <c r="F158" i="1"/>
  <c r="F358" i="1"/>
  <c r="F308" i="1"/>
  <c r="F359" i="1"/>
  <c r="F309" i="1"/>
  <c r="F360" i="1"/>
  <c r="F310" i="1"/>
  <c r="F159" i="1"/>
  <c r="F160" i="1"/>
  <c r="F162" i="1"/>
  <c r="F163" i="1"/>
  <c r="F164" i="1"/>
  <c r="F165" i="1"/>
  <c r="F166" i="1"/>
  <c r="F167" i="1"/>
  <c r="F168" i="1"/>
  <c r="F169" i="1"/>
  <c r="F170" i="1"/>
  <c r="D98" i="4"/>
  <c r="D29" i="4"/>
  <c r="D127" i="1" a="1"/>
  <c r="D127" i="1" s="1"/>
  <c r="D119" i="1" a="1"/>
  <c r="D119" i="1" s="1"/>
  <c r="D118" i="1" a="1"/>
  <c r="D118" i="1" s="1"/>
  <c r="D117" i="1" a="1"/>
  <c r="D117" i="1" s="1"/>
  <c r="D32" i="4"/>
  <c r="D112" i="1" a="1"/>
  <c r="D112" i="1" s="1"/>
  <c r="D96" i="1" a="1"/>
  <c r="D96" i="1" s="1"/>
  <c r="D95" i="1" a="1"/>
  <c r="D95" i="1" s="1"/>
  <c r="D94" i="1" a="1"/>
  <c r="D94" i="1" s="1"/>
  <c r="D91" i="1" a="1"/>
  <c r="D91" i="1" s="1"/>
  <c r="D90" i="1" a="1"/>
  <c r="D90" i="1" s="1"/>
  <c r="D89" i="1" a="1"/>
  <c r="D89" i="1" s="1"/>
  <c r="D77" i="4"/>
  <c r="F243" i="1"/>
  <c r="D88" i="1" a="1"/>
  <c r="D88" i="1" s="1"/>
  <c r="D127" i="4"/>
  <c r="F87" i="1" s="1"/>
  <c r="D280" i="1" a="1"/>
  <c r="D280" i="1" s="1"/>
  <c r="D279" i="1" a="1"/>
  <c r="D279" i="1" s="1"/>
  <c r="D82" i="1" a="1"/>
  <c r="D82" i="1" s="1"/>
  <c r="D81" i="1" a="1"/>
  <c r="D81" i="1" s="1"/>
  <c r="D108" i="4"/>
  <c r="D363" i="1" a="1"/>
  <c r="D363" i="1" s="1"/>
  <c r="D79" i="1" a="1"/>
  <c r="D79" i="1" s="1"/>
  <c r="D78" i="1" a="1"/>
  <c r="D78" i="1" s="1"/>
  <c r="D77" i="1" a="1"/>
  <c r="D77" i="1" s="1"/>
  <c r="D76" i="1" a="1"/>
  <c r="D76" i="1" s="1"/>
  <c r="D75" i="1" a="1"/>
  <c r="D75" i="1" s="1"/>
  <c r="D74" i="1" a="1"/>
  <c r="D74" i="1" s="1"/>
  <c r="D73" i="1" a="1"/>
  <c r="D73" i="1" s="1"/>
  <c r="D241" i="1" a="1"/>
  <c r="D241" i="1" s="1"/>
  <c r="D240" i="1" a="1"/>
  <c r="D240" i="1" s="1"/>
  <c r="D140" i="4"/>
  <c r="D71" i="1" a="1"/>
  <c r="D71" i="1" s="1"/>
  <c r="D115" i="4"/>
  <c r="D63" i="1" a="1"/>
  <c r="D63" i="1" s="1"/>
  <c r="D60" i="1" a="1"/>
  <c r="D60" i="1" s="1"/>
  <c r="D50" i="1" a="1"/>
  <c r="D50" i="1" s="1"/>
  <c r="D49" i="1" a="1"/>
  <c r="D49" i="1" s="1"/>
  <c r="D278" i="1" a="1"/>
  <c r="D278" i="1" s="1"/>
  <c r="D330" i="1" a="1"/>
  <c r="D330" i="1" s="1"/>
  <c r="F80" i="1"/>
  <c r="D276" i="1" a="1"/>
  <c r="D276" i="1" s="1"/>
  <c r="D328" i="1" a="1"/>
  <c r="D328" i="1" s="1"/>
  <c r="D41" i="1" a="1"/>
  <c r="D41" i="1" s="1"/>
  <c r="D222" i="1" a="1"/>
  <c r="D222" i="1" s="1"/>
  <c r="D38" i="1" a="1"/>
  <c r="D38" i="1" s="1"/>
  <c r="D275" i="1" a="1"/>
  <c r="D275" i="1" s="1"/>
  <c r="D319" i="1" a="1"/>
  <c r="D319" i="1" s="1"/>
  <c r="D266" i="1" a="1"/>
  <c r="D266" i="1" s="1"/>
  <c r="D327" i="1" a="1"/>
  <c r="D327" i="1" s="1"/>
  <c r="D274" i="1" a="1"/>
  <c r="D274" i="1" s="1"/>
  <c r="D326" i="1" a="1"/>
  <c r="D326" i="1" s="1"/>
  <c r="D273" i="1" a="1"/>
  <c r="D273" i="1" s="1"/>
  <c r="D272" i="1" a="1"/>
  <c r="D272" i="1" s="1"/>
  <c r="D325" i="1" a="1"/>
  <c r="D325" i="1" s="1"/>
  <c r="D324" i="1" a="1"/>
  <c r="D324" i="1" s="1"/>
  <c r="D271" i="1" a="1"/>
  <c r="D271" i="1" s="1"/>
  <c r="D323" i="1" a="1"/>
  <c r="D323" i="1" s="1"/>
  <c r="D270" i="1" a="1"/>
  <c r="D270" i="1" s="1"/>
  <c r="D322" i="1" a="1"/>
  <c r="D322" i="1" s="1"/>
  <c r="D269" i="1" a="1"/>
  <c r="D269" i="1" s="1"/>
  <c r="D268" i="1" a="1"/>
  <c r="D268" i="1" s="1"/>
  <c r="D267" i="1" a="1"/>
  <c r="D267" i="1" s="1"/>
  <c r="D9" i="1" a="1"/>
  <c r="D9" i="1" s="1"/>
  <c r="D227" i="1" a="1"/>
  <c r="D227" i="1" s="1"/>
  <c r="D10" i="1" a="1"/>
  <c r="D10" i="1" s="1"/>
  <c r="D11" i="1" a="1"/>
  <c r="D11" i="1" s="1"/>
  <c r="D12" i="1" a="1"/>
  <c r="D12" i="1" s="1"/>
  <c r="D13" i="1" a="1"/>
  <c r="D13" i="1" s="1"/>
  <c r="D14" i="1" a="1"/>
  <c r="D14" i="1" s="1"/>
  <c r="D15" i="1" a="1"/>
  <c r="D15" i="1" s="1"/>
  <c r="D16" i="1" a="1"/>
  <c r="D16" i="1" s="1"/>
  <c r="D228" i="1" a="1"/>
  <c r="D228" i="1" s="1"/>
  <c r="D17" i="1" a="1"/>
  <c r="D17" i="1" s="1"/>
  <c r="D18" i="1" a="1"/>
  <c r="D18" i="1" s="1"/>
  <c r="D19" i="1" a="1"/>
  <c r="D19" i="1" s="1"/>
  <c r="D20" i="1" a="1"/>
  <c r="D20" i="1" s="1"/>
  <c r="D21" i="1" a="1"/>
  <c r="D21" i="1" s="1"/>
  <c r="D22" i="1" a="1"/>
  <c r="D22" i="1" s="1"/>
  <c r="D23" i="1" a="1"/>
  <c r="D23" i="1" s="1"/>
  <c r="D24" i="1" a="1"/>
  <c r="D24" i="1" s="1"/>
  <c r="D25" i="1" a="1"/>
  <c r="D25" i="1" s="1"/>
  <c r="D26" i="1" a="1"/>
  <c r="D26" i="1" s="1"/>
  <c r="D223" i="1" a="1"/>
  <c r="D223" i="1" s="1"/>
  <c r="D27" i="1" a="1"/>
  <c r="D27" i="1" s="1"/>
  <c r="D28" i="1" a="1"/>
  <c r="D28" i="1" s="1"/>
  <c r="D29" i="1" a="1"/>
  <c r="D29" i="1" s="1"/>
  <c r="D30" i="1" a="1"/>
  <c r="D30" i="1" s="1"/>
  <c r="D31" i="1" a="1"/>
  <c r="D31" i="1" s="1"/>
  <c r="D32" i="1" a="1"/>
  <c r="D32" i="1" s="1"/>
  <c r="D362" i="1" a="1"/>
  <c r="D362" i="1" s="1"/>
  <c r="D33" i="1" a="1"/>
  <c r="D33" i="1" s="1"/>
  <c r="D34" i="1" a="1"/>
  <c r="D34" i="1" s="1"/>
  <c r="D35" i="1" a="1"/>
  <c r="D35" i="1" s="1"/>
  <c r="D36" i="1" a="1"/>
  <c r="D36" i="1" s="1"/>
  <c r="D229" i="1" a="1"/>
  <c r="D229" i="1" s="1"/>
  <c r="D230" i="1" a="1"/>
  <c r="D230" i="1" s="1"/>
  <c r="D231" i="1" a="1"/>
  <c r="D231" i="1" s="1"/>
  <c r="D232" i="1" a="1"/>
  <c r="D232" i="1" s="1"/>
  <c r="D233" i="1" a="1"/>
  <c r="D233" i="1" s="1"/>
  <c r="D234" i="1" a="1"/>
  <c r="D234" i="1" s="1"/>
  <c r="D235" i="1" a="1"/>
  <c r="D235" i="1" s="1"/>
  <c r="D236" i="1" a="1"/>
  <c r="D236" i="1" s="1"/>
  <c r="D237" i="1" a="1"/>
  <c r="D237" i="1" s="1"/>
  <c r="D312" i="1" a="1"/>
  <c r="D312" i="1" s="1"/>
  <c r="D260" i="1" a="1"/>
  <c r="D260" i="1" s="1"/>
  <c r="D314" i="1" a="1"/>
  <c r="D314" i="1" s="1"/>
  <c r="D262" i="1" a="1"/>
  <c r="D262" i="1" s="1"/>
  <c r="D315" i="1" a="1"/>
  <c r="D315" i="1" s="1"/>
  <c r="D316" i="1" a="1"/>
  <c r="D316" i="1" s="1"/>
  <c r="D263" i="1" a="1"/>
  <c r="D263" i="1" s="1"/>
  <c r="D264" i="1" a="1"/>
  <c r="D264" i="1" s="1"/>
  <c r="D317" i="1" a="1"/>
  <c r="D317" i="1" s="1"/>
  <c r="D265" i="1" a="1"/>
  <c r="D265" i="1" s="1"/>
  <c r="D318" i="1" a="1"/>
  <c r="D318" i="1" s="1"/>
  <c r="D7" i="1" a="1"/>
  <c r="D7" i="1" s="1"/>
  <c r="D8" i="1" a="1"/>
  <c r="D8" i="1" s="1"/>
  <c r="F88" i="1" l="1"/>
  <c r="D6" i="5" a="1"/>
  <c r="D6" i="5" s="1"/>
  <c r="D7" i="5" a="1"/>
  <c r="D7" i="5" s="1"/>
  <c r="D8" i="5" a="1"/>
  <c r="D8" i="5" s="1"/>
  <c r="D9" i="5" a="1"/>
  <c r="D9" i="5" s="1"/>
  <c r="D10" i="5" a="1"/>
  <c r="D10" i="5" s="1"/>
  <c r="D11" i="5" a="1"/>
  <c r="D11" i="5" s="1"/>
  <c r="D12" i="5" a="1"/>
  <c r="D12" i="5" s="1"/>
  <c r="D13" i="5" a="1"/>
  <c r="D13" i="5" s="1"/>
  <c r="D14" i="5" a="1"/>
  <c r="D14" i="5" s="1"/>
  <c r="D15" i="5" a="1"/>
  <c r="D15" i="5" s="1"/>
  <c r="D16" i="5" a="1"/>
  <c r="D16" i="5" s="1"/>
  <c r="D17" i="5" a="1"/>
  <c r="D17" i="5" s="1"/>
  <c r="D18" i="5" a="1"/>
  <c r="D18" i="5" s="1"/>
  <c r="D19" i="5" a="1"/>
  <c r="D19" i="5" s="1"/>
  <c r="D20" i="5" a="1"/>
  <c r="D20" i="5" s="1"/>
  <c r="D21" i="5" a="1"/>
  <c r="D21" i="5" s="1"/>
  <c r="D22" i="5" a="1"/>
  <c r="D22" i="5" s="1"/>
  <c r="D23" i="5" a="1"/>
  <c r="D23" i="5" s="1"/>
  <c r="D24" i="5" a="1"/>
  <c r="D24" i="5" s="1"/>
  <c r="D25" i="5" a="1"/>
  <c r="D25" i="5" s="1"/>
  <c r="D26" i="5" a="1"/>
  <c r="D26" i="5" s="1"/>
  <c r="D27" i="5" a="1"/>
  <c r="D27" i="5" s="1"/>
  <c r="D28" i="5" a="1"/>
  <c r="D28" i="5" s="1"/>
  <c r="D29" i="5" a="1"/>
  <c r="D29" i="5" s="1"/>
  <c r="D30" i="5" a="1"/>
  <c r="D30" i="5" s="1"/>
  <c r="D31" i="5" a="1"/>
  <c r="D31" i="5" s="1"/>
  <c r="D32" i="5" a="1"/>
  <c r="D32" i="5" s="1"/>
  <c r="D33" i="5" a="1"/>
  <c r="D33" i="5" s="1"/>
  <c r="D34" i="5" a="1"/>
  <c r="D34" i="5" s="1"/>
  <c r="D35" i="5" a="1"/>
  <c r="D35" i="5" s="1"/>
  <c r="D36" i="5" a="1"/>
  <c r="D36" i="5" s="1"/>
  <c r="D37" i="5" a="1"/>
  <c r="D37" i="5" s="1"/>
  <c r="D38" i="5" a="1"/>
  <c r="D38" i="5" s="1"/>
  <c r="D39" i="5" a="1"/>
  <c r="D39" i="5" s="1"/>
  <c r="D40" i="5" a="1"/>
  <c r="D40" i="5" s="1"/>
  <c r="D41" i="5" a="1"/>
  <c r="D41" i="5" s="1"/>
  <c r="D42" i="5" a="1"/>
  <c r="D42" i="5" s="1"/>
  <c r="D43" i="5" a="1"/>
  <c r="D43" i="5" s="1"/>
  <c r="D44" i="5" a="1"/>
  <c r="D44" i="5" s="1"/>
  <c r="D45" i="5" a="1"/>
  <c r="D45" i="5" s="1"/>
  <c r="D46" i="5" a="1"/>
  <c r="D46" i="5" s="1"/>
  <c r="D47" i="5" a="1"/>
  <c r="D47" i="5" s="1"/>
  <c r="D48" i="5" a="1"/>
  <c r="D48" i="5" s="1"/>
  <c r="D49" i="5" a="1"/>
  <c r="D49" i="5" s="1"/>
  <c r="D50" i="5" a="1"/>
  <c r="D50" i="5" s="1"/>
  <c r="D51" i="5" a="1"/>
  <c r="D51" i="5" s="1"/>
  <c r="D52" i="5" a="1"/>
  <c r="D52" i="5" s="1"/>
  <c r="D53" i="5" a="1"/>
  <c r="D53" i="5" s="1"/>
  <c r="D54" i="5" a="1"/>
  <c r="D54" i="5" s="1"/>
  <c r="D55" i="5" a="1"/>
  <c r="D55" i="5" s="1"/>
  <c r="D56" i="5" a="1"/>
  <c r="D56" i="5" s="1"/>
  <c r="D57" i="5" a="1"/>
  <c r="D57" i="5" s="1"/>
  <c r="D58" i="5" a="1"/>
  <c r="D58" i="5" s="1"/>
  <c r="D59" i="5" a="1"/>
  <c r="D59" i="5" s="1"/>
  <c r="D60" i="5" a="1"/>
  <c r="D60" i="5" s="1"/>
  <c r="D61" i="5" a="1"/>
  <c r="D61" i="5" s="1"/>
  <c r="D62" i="5" a="1"/>
  <c r="D62" i="5" s="1"/>
  <c r="D63" i="5" a="1"/>
  <c r="D63" i="5" s="1"/>
  <c r="D64" i="5" a="1"/>
  <c r="D64" i="5" s="1"/>
  <c r="D65" i="5" a="1"/>
  <c r="D65" i="5" s="1"/>
  <c r="D66" i="5" a="1"/>
  <c r="D66" i="5" s="1"/>
  <c r="D67" i="5" a="1"/>
  <c r="D67" i="5" s="1"/>
  <c r="D68" i="5" a="1"/>
  <c r="D68" i="5" s="1"/>
  <c r="D69" i="5" a="1"/>
  <c r="D69" i="5" s="1"/>
  <c r="D70" i="5" a="1"/>
  <c r="D70" i="5" s="1"/>
  <c r="D71" i="5" a="1"/>
  <c r="D71" i="5" s="1"/>
  <c r="D72" i="5" a="1"/>
  <c r="D72" i="5" s="1"/>
  <c r="D73" i="5" a="1"/>
  <c r="D73" i="5" s="1"/>
  <c r="D74" i="5" a="1"/>
  <c r="D74" i="5" s="1"/>
  <c r="D5" i="5" a="1"/>
  <c r="D5" i="5" s="1"/>
  <c r="D320" i="1" a="1"/>
  <c r="D320" i="1" s="1"/>
  <c r="D321" i="1" a="1"/>
  <c r="D321" i="1" s="1"/>
  <c r="D37" i="1" a="1"/>
  <c r="D37" i="1" s="1"/>
  <c r="D39" i="1" a="1"/>
  <c r="D39" i="1" s="1"/>
  <c r="D40" i="1" a="1"/>
  <c r="D40" i="1" s="1"/>
  <c r="D42" i="1" a="1"/>
  <c r="D42" i="1" s="1"/>
  <c r="D43" i="1" a="1"/>
  <c r="D43" i="1" s="1"/>
  <c r="D224" i="1" a="1"/>
  <c r="D224" i="1" s="1"/>
  <c r="D44" i="1" a="1"/>
  <c r="D44" i="1" s="1"/>
  <c r="D45" i="1" a="1"/>
  <c r="D45" i="1" s="1"/>
  <c r="D46" i="1" a="1"/>
  <c r="D46" i="1" s="1"/>
  <c r="D47" i="1" a="1"/>
  <c r="D47" i="1" s="1"/>
  <c r="D238" i="1" a="1"/>
  <c r="D238" i="1" s="1"/>
  <c r="D51" i="1" a="1"/>
  <c r="D51" i="1" s="1"/>
  <c r="D52" i="1" a="1"/>
  <c r="D52" i="1" s="1"/>
  <c r="D53" i="1" a="1"/>
  <c r="D53" i="1" s="1"/>
  <c r="D54" i="1" a="1"/>
  <c r="D54" i="1" s="1"/>
  <c r="D55" i="1" a="1"/>
  <c r="D55" i="1" s="1"/>
  <c r="D56" i="1" a="1"/>
  <c r="D56" i="1" s="1"/>
  <c r="D57" i="1" a="1"/>
  <c r="D57" i="1" s="1"/>
  <c r="D58" i="1" a="1"/>
  <c r="D58" i="1" s="1"/>
  <c r="D59" i="1" a="1"/>
  <c r="D59" i="1" s="1"/>
  <c r="D61" i="1" a="1"/>
  <c r="D61" i="1" s="1"/>
  <c r="D64" i="1" a="1"/>
  <c r="D64" i="1" s="1"/>
  <c r="D66" i="1" a="1"/>
  <c r="D66" i="1" s="1"/>
  <c r="D67" i="1" a="1"/>
  <c r="D67" i="1" s="1"/>
  <c r="D68" i="1" a="1"/>
  <c r="D68" i="1" s="1"/>
  <c r="D69" i="1" a="1"/>
  <c r="D69" i="1" s="1"/>
  <c r="D70" i="1" a="1"/>
  <c r="D70" i="1" s="1"/>
  <c r="D72" i="1" a="1"/>
  <c r="D72" i="1" s="1"/>
  <c r="D239" i="1" a="1"/>
  <c r="D239" i="1" s="1"/>
  <c r="D80" i="1" a="1"/>
  <c r="D80" i="1" s="1"/>
  <c r="D331" i="1" a="1"/>
  <c r="D331" i="1" s="1"/>
  <c r="D83" i="1" a="1"/>
  <c r="D83" i="1" s="1"/>
  <c r="D84" i="1" a="1"/>
  <c r="D84" i="1" s="1"/>
  <c r="D85" i="1" a="1"/>
  <c r="D85" i="1" s="1"/>
  <c r="D332" i="1" a="1"/>
  <c r="D332" i="1" s="1"/>
  <c r="D87" i="1" a="1"/>
  <c r="D87" i="1" s="1"/>
  <c r="D92" i="1" a="1"/>
  <c r="D92" i="1" s="1"/>
  <c r="D93" i="1" a="1"/>
  <c r="D93" i="1" s="1"/>
  <c r="D97" i="1" a="1"/>
  <c r="D97" i="1" s="1"/>
  <c r="D98" i="1" a="1"/>
  <c r="D98" i="1" s="1"/>
  <c r="D99" i="1" a="1"/>
  <c r="D99" i="1" s="1"/>
  <c r="D100" i="1" a="1"/>
  <c r="D100" i="1" s="1"/>
  <c r="D101" i="1" a="1"/>
  <c r="D101" i="1" s="1"/>
  <c r="D244" i="1" a="1"/>
  <c r="D244" i="1" s="1"/>
  <c r="D103" i="1" a="1"/>
  <c r="D103" i="1" s="1"/>
  <c r="D104" i="1" a="1"/>
  <c r="D104" i="1" s="1"/>
  <c r="D105" i="1" a="1"/>
  <c r="D105" i="1" s="1"/>
  <c r="D106" i="1" a="1"/>
  <c r="D106" i="1" s="1"/>
  <c r="D107" i="1" a="1"/>
  <c r="D107" i="1" s="1"/>
  <c r="D108" i="1" a="1"/>
  <c r="D108" i="1" s="1"/>
  <c r="D109" i="1" a="1"/>
  <c r="D109" i="1" s="1"/>
  <c r="D110" i="1" a="1"/>
  <c r="D110" i="1" s="1"/>
  <c r="D111" i="1" a="1"/>
  <c r="D111" i="1" s="1"/>
  <c r="D225" i="1" a="1"/>
  <c r="D225" i="1" s="1"/>
  <c r="D226" i="1" a="1"/>
  <c r="D226" i="1" s="1"/>
  <c r="D113" i="1" a="1"/>
  <c r="D113" i="1" s="1"/>
  <c r="D114" i="1" a="1"/>
  <c r="D114" i="1" s="1"/>
  <c r="D115" i="1" a="1"/>
  <c r="D115" i="1" s="1"/>
  <c r="D246" i="1" a="1"/>
  <c r="D246" i="1" s="1"/>
  <c r="D247" i="1" a="1"/>
  <c r="D247" i="1" s="1"/>
  <c r="D116" i="1" a="1"/>
  <c r="D116" i="1" s="1"/>
  <c r="D121" i="1" a="1"/>
  <c r="D121" i="1" s="1"/>
  <c r="D122" i="1" a="1"/>
  <c r="D122" i="1" s="1"/>
  <c r="D123" i="1" a="1"/>
  <c r="D123" i="1" s="1"/>
  <c r="D124" i="1" a="1"/>
  <c r="D124" i="1" s="1"/>
  <c r="D125" i="1" a="1"/>
  <c r="D125" i="1" s="1"/>
  <c r="D126" i="1" a="1"/>
  <c r="D126" i="1" s="1"/>
  <c r="D128" i="1" a="1"/>
  <c r="D128" i="1" s="1"/>
  <c r="D129" i="1" a="1"/>
  <c r="D129" i="1" s="1"/>
  <c r="D131" i="1" a="1"/>
  <c r="D131" i="1" s="1"/>
  <c r="D132" i="1" a="1"/>
  <c r="D132" i="1" s="1"/>
  <c r="D133" i="1" a="1"/>
  <c r="D133" i="1" s="1"/>
  <c r="D134" i="1" a="1"/>
  <c r="D134" i="1" s="1"/>
  <c r="D135" i="1" a="1"/>
  <c r="D135" i="1" s="1"/>
  <c r="D137" i="1" a="1"/>
  <c r="D137" i="1" s="1"/>
  <c r="D138" i="1" a="1"/>
  <c r="D138" i="1" s="1"/>
  <c r="D139" i="1" a="1"/>
  <c r="D139" i="1" s="1"/>
  <c r="D140" i="1" a="1"/>
  <c r="D140" i="1" s="1"/>
  <c r="D141" i="1" a="1"/>
  <c r="D141" i="1" s="1"/>
  <c r="D142" i="1" a="1"/>
  <c r="D142" i="1" s="1"/>
  <c r="D143" i="1" a="1"/>
  <c r="D143" i="1" s="1"/>
  <c r="D144" i="1" a="1"/>
  <c r="D144" i="1" s="1"/>
  <c r="D145" i="1" a="1"/>
  <c r="D145" i="1" s="1"/>
  <c r="D147" i="1" a="1"/>
  <c r="D147" i="1" s="1"/>
  <c r="D149" i="1" a="1"/>
  <c r="D149" i="1" s="1"/>
  <c r="D150" i="1" a="1"/>
  <c r="D150" i="1" s="1"/>
  <c r="D151" i="1" a="1"/>
  <c r="D151" i="1" s="1"/>
  <c r="D333" i="1" a="1"/>
  <c r="D333" i="1" s="1"/>
  <c r="D281" i="1" a="1"/>
  <c r="D281" i="1" s="1"/>
  <c r="D152" i="1" a="1"/>
  <c r="D152" i="1" s="1"/>
  <c r="D336" i="1" a="1"/>
  <c r="D336" i="1" s="1"/>
  <c r="D292" i="1" a="1"/>
  <c r="D292" i="1" s="1"/>
  <c r="D293" i="1" a="1"/>
  <c r="D293" i="1" s="1"/>
  <c r="D348" i="1" a="1"/>
  <c r="D348" i="1" s="1"/>
  <c r="D296" i="1" a="1"/>
  <c r="D296" i="1" s="1"/>
  <c r="D297" i="1" a="1"/>
  <c r="D297" i="1" s="1"/>
  <c r="D298" i="1" a="1"/>
  <c r="D298" i="1" s="1"/>
  <c r="D349" i="1" a="1"/>
  <c r="D349" i="1" s="1"/>
  <c r="D299" i="1" a="1"/>
  <c r="D299" i="1" s="1"/>
  <c r="D248" i="1" a="1"/>
  <c r="D248" i="1" s="1"/>
  <c r="D249" i="1" a="1"/>
  <c r="D249" i="1" s="1"/>
  <c r="D350" i="1" a="1"/>
  <c r="D350" i="1" s="1"/>
  <c r="D250" i="1" a="1"/>
  <c r="D250" i="1" s="1"/>
  <c r="D251" i="1" a="1"/>
  <c r="D251" i="1" s="1"/>
  <c r="D252" i="1" a="1"/>
  <c r="D252" i="1" s="1"/>
  <c r="D253" i="1" a="1"/>
  <c r="D253" i="1" s="1"/>
  <c r="D351" i="1" a="1"/>
  <c r="D351" i="1" s="1"/>
  <c r="D301" i="1" a="1"/>
  <c r="D301" i="1" s="1"/>
  <c r="D302" i="1" a="1"/>
  <c r="D302" i="1" s="1"/>
  <c r="D303" i="1" a="1"/>
  <c r="D303" i="1" s="1"/>
  <c r="D353" i="1" a="1"/>
  <c r="D353" i="1" s="1"/>
  <c r="D155" i="1" a="1"/>
  <c r="D155" i="1" s="1"/>
  <c r="D156" i="1" a="1"/>
  <c r="D156" i="1" s="1"/>
  <c r="D354" i="1" a="1"/>
  <c r="D354" i="1" s="1"/>
  <c r="D304" i="1" a="1"/>
  <c r="D304" i="1" s="1"/>
  <c r="D355" i="1" a="1"/>
  <c r="D355" i="1" s="1"/>
  <c r="D306" i="1" a="1"/>
  <c r="D306" i="1" s="1"/>
  <c r="D357" i="1" a="1"/>
  <c r="D357" i="1" s="1"/>
  <c r="D307" i="1" a="1"/>
  <c r="D307" i="1" s="1"/>
  <c r="D157" i="1" a="1"/>
  <c r="D157" i="1" s="1"/>
  <c r="D158" i="1" a="1"/>
  <c r="D158" i="1" s="1"/>
  <c r="D358" i="1" a="1"/>
  <c r="D358" i="1" s="1"/>
  <c r="D308" i="1" a="1"/>
  <c r="D308" i="1" s="1"/>
  <c r="D359" i="1" a="1"/>
  <c r="D359" i="1" s="1"/>
  <c r="D309" i="1" a="1"/>
  <c r="D309" i="1" s="1"/>
  <c r="D159" i="1" a="1"/>
  <c r="D159" i="1" s="1"/>
  <c r="D160" i="1" a="1"/>
  <c r="D160" i="1" s="1"/>
  <c r="D162" i="1" a="1"/>
  <c r="D162" i="1" s="1"/>
  <c r="D163" i="1" a="1"/>
  <c r="D163" i="1" s="1"/>
  <c r="D164" i="1" a="1"/>
  <c r="D164" i="1" s="1"/>
  <c r="D165" i="1" a="1"/>
  <c r="D165" i="1" s="1"/>
  <c r="D166" i="1" a="1"/>
  <c r="D166" i="1" s="1"/>
  <c r="D167" i="1" a="1"/>
  <c r="D167" i="1" s="1"/>
  <c r="D168" i="1" a="1"/>
  <c r="D168" i="1" s="1"/>
  <c r="D169" i="1" a="1"/>
  <c r="D169" i="1" s="1"/>
  <c r="D170" i="1" a="1"/>
  <c r="D170" i="1" s="1"/>
  <c r="D6" i="1" a="1"/>
  <c r="D6" i="1" s="1"/>
  <c r="D5" i="1" a="1"/>
  <c r="D5" i="1" s="1"/>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141" i="4"/>
  <c r="D142" i="4"/>
  <c r="D143" i="4"/>
  <c r="E13" i="5" s="1"/>
  <c r="D144" i="4"/>
  <c r="D145" i="4"/>
  <c r="D146" i="4"/>
  <c r="D147" i="4"/>
  <c r="D148" i="4"/>
  <c r="D149" i="4"/>
  <c r="D150" i="4"/>
  <c r="D151" i="4"/>
  <c r="D152" i="4"/>
  <c r="D153" i="4"/>
  <c r="D154" i="4"/>
  <c r="D155" i="4"/>
  <c r="D156" i="4"/>
  <c r="D157" i="4"/>
  <c r="D158" i="4"/>
  <c r="D2" i="4"/>
  <c r="F124" i="1" s="1"/>
  <c r="D3" i="4"/>
  <c r="F38" i="1" s="1"/>
  <c r="D4" i="4"/>
  <c r="D5" i="4"/>
  <c r="D6" i="4"/>
  <c r="D7" i="4"/>
  <c r="D8" i="4"/>
  <c r="D9" i="4"/>
  <c r="D10" i="4"/>
  <c r="D11" i="4"/>
  <c r="D12" i="4"/>
  <c r="D13" i="4"/>
  <c r="D14" i="4"/>
  <c r="D15" i="4"/>
  <c r="D16" i="4"/>
  <c r="D17" i="4"/>
  <c r="F223" i="1" s="1"/>
  <c r="D18" i="4"/>
  <c r="F19" i="1" s="1"/>
  <c r="D19" i="4"/>
  <c r="F83" i="1" s="1"/>
  <c r="D20" i="4"/>
  <c r="F75" i="1" s="1"/>
  <c r="D21" i="4"/>
  <c r="D22" i="4"/>
  <c r="F239" i="1" s="1"/>
  <c r="D23" i="4"/>
  <c r="D24" i="4"/>
  <c r="D25" i="4"/>
  <c r="D26" i="4"/>
  <c r="D27" i="4"/>
  <c r="D28" i="4"/>
  <c r="D30" i="4"/>
  <c r="F71" i="1" s="1"/>
  <c r="D31" i="4"/>
  <c r="D33" i="4"/>
  <c r="D34" i="4"/>
  <c r="D35" i="4"/>
  <c r="D36" i="4"/>
  <c r="D37" i="4"/>
  <c r="D38" i="4"/>
  <c r="D39" i="4"/>
  <c r="D40" i="4"/>
  <c r="D41" i="4"/>
  <c r="D42" i="4"/>
  <c r="D43" i="4"/>
  <c r="D44" i="4"/>
  <c r="D45" i="4"/>
  <c r="D46" i="4"/>
  <c r="D47" i="4"/>
  <c r="D48" i="4"/>
  <c r="D49" i="4"/>
  <c r="E11" i="5" s="1"/>
  <c r="D50" i="4"/>
  <c r="D51" i="4"/>
  <c r="D52" i="4"/>
  <c r="D53" i="4"/>
  <c r="D54" i="4"/>
  <c r="D55" i="4"/>
  <c r="D56" i="4"/>
  <c r="D57" i="4"/>
  <c r="D58" i="4"/>
  <c r="D59" i="4"/>
  <c r="D60" i="4"/>
  <c r="D61" i="4"/>
  <c r="D62" i="4"/>
  <c r="D63" i="4"/>
  <c r="D64" i="4"/>
  <c r="D65" i="4"/>
  <c r="D66" i="4"/>
  <c r="D67" i="4"/>
  <c r="D68" i="4"/>
  <c r="F16" i="1" s="1"/>
  <c r="D69" i="4"/>
  <c r="D70" i="4"/>
  <c r="D71" i="4"/>
  <c r="D72" i="4"/>
  <c r="F355" i="1" s="1"/>
  <c r="D73" i="4"/>
  <c r="D74" i="4"/>
  <c r="D75" i="4"/>
  <c r="F21" i="1" s="1"/>
  <c r="D76" i="4"/>
  <c r="D78" i="4"/>
  <c r="D79" i="4"/>
  <c r="D80" i="4"/>
  <c r="F85" i="1" s="1"/>
  <c r="D81" i="4"/>
  <c r="F84" i="1" s="1"/>
  <c r="D82" i="4"/>
  <c r="D83" i="4"/>
  <c r="D84" i="4"/>
  <c r="D85" i="4"/>
  <c r="D86" i="4"/>
  <c r="D87" i="4"/>
  <c r="D88" i="4"/>
  <c r="D89" i="4"/>
  <c r="D90" i="4"/>
  <c r="D91" i="4"/>
  <c r="D92" i="4"/>
  <c r="D93" i="4"/>
  <c r="D94" i="4"/>
  <c r="D95" i="4"/>
  <c r="D96" i="4"/>
  <c r="D97" i="4"/>
  <c r="D99" i="4"/>
  <c r="F43" i="1" s="1"/>
  <c r="D100" i="4"/>
  <c r="D101" i="4"/>
  <c r="D102" i="4"/>
  <c r="D103" i="4"/>
  <c r="D104" i="4"/>
  <c r="D105" i="4"/>
  <c r="D106" i="4"/>
  <c r="D107" i="4"/>
  <c r="D109" i="4"/>
  <c r="D110" i="4"/>
  <c r="D111" i="4"/>
  <c r="D112" i="4"/>
  <c r="D113" i="4"/>
  <c r="F244" i="1" s="1"/>
  <c r="D114" i="4"/>
  <c r="D116" i="4"/>
  <c r="F73" i="1" s="1"/>
  <c r="D117" i="4"/>
  <c r="D118" i="4"/>
  <c r="D119" i="4"/>
  <c r="D120" i="4"/>
  <c r="D121" i="4"/>
  <c r="D122" i="4"/>
  <c r="D123" i="4"/>
  <c r="D124" i="4"/>
  <c r="D125" i="4"/>
  <c r="D126" i="4"/>
  <c r="D128" i="4"/>
  <c r="D129" i="4"/>
  <c r="D130" i="4"/>
  <c r="D131" i="4"/>
  <c r="D132" i="4"/>
  <c r="D133" i="4"/>
  <c r="D134" i="4"/>
  <c r="D135" i="4"/>
  <c r="F48" i="1" s="1"/>
  <c r="D136" i="4"/>
  <c r="D137" i="4"/>
  <c r="D138" i="4"/>
  <c r="E10" i="5" s="1"/>
  <c r="D139" i="4"/>
  <c r="E12"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F250" i="1" l="1"/>
  <c r="F251" i="1"/>
  <c r="F123" i="1"/>
  <c r="F126" i="1"/>
  <c r="F127" i="1"/>
  <c r="F125" i="1"/>
  <c r="F119" i="1"/>
  <c r="F120" i="1"/>
  <c r="F121" i="1"/>
  <c r="F122" i="1"/>
  <c r="F118" i="1"/>
  <c r="F117" i="1"/>
  <c r="F116" i="1"/>
  <c r="F93" i="1"/>
  <c r="F247" i="1"/>
  <c r="F100" i="1"/>
  <c r="F114" i="1"/>
  <c r="F115" i="1"/>
  <c r="F89" i="1"/>
  <c r="F91" i="1"/>
  <c r="F90" i="1"/>
  <c r="F113" i="1"/>
  <c r="F86" i="1"/>
  <c r="F112" i="1"/>
  <c r="F246" i="1"/>
  <c r="F82" i="1"/>
  <c r="F94" i="1"/>
  <c r="F95" i="1"/>
  <c r="F101" i="1"/>
  <c r="F96" i="1"/>
  <c r="F242" i="1"/>
  <c r="F245" i="1"/>
  <c r="F98" i="1"/>
  <c r="F99" i="1"/>
  <c r="F102" i="1"/>
  <c r="F234" i="1"/>
  <c r="F104" i="1"/>
  <c r="F105" i="1"/>
  <c r="F106" i="1"/>
  <c r="F97" i="1"/>
  <c r="F107" i="1"/>
  <c r="F108" i="1"/>
  <c r="F109" i="1"/>
  <c r="F103" i="1"/>
  <c r="F92" i="1"/>
  <c r="F226" i="1"/>
  <c r="F225" i="1"/>
  <c r="F111" i="1"/>
  <c r="F110" i="1"/>
  <c r="F76" i="1"/>
  <c r="F5" i="1"/>
  <c r="F81" i="1"/>
  <c r="F331" i="1"/>
  <c r="F279" i="1"/>
  <c r="E7" i="5"/>
  <c r="F332" i="1"/>
  <c r="F280" i="1"/>
  <c r="F240" i="1"/>
  <c r="F69" i="1"/>
  <c r="F363" i="1"/>
  <c r="F79" i="1"/>
  <c r="F77" i="1"/>
  <c r="F78" i="1"/>
  <c r="F65" i="1"/>
  <c r="F29" i="1"/>
  <c r="F74" i="1"/>
  <c r="F241" i="1"/>
  <c r="F72" i="1"/>
  <c r="F56" i="1"/>
  <c r="F68" i="1"/>
  <c r="F58" i="1"/>
  <c r="F228" i="1"/>
  <c r="F57" i="1"/>
  <c r="F70" i="1"/>
  <c r="F230" i="1"/>
  <c r="F62" i="1"/>
  <c r="F66" i="1"/>
  <c r="F67" i="1"/>
  <c r="F237" i="1"/>
  <c r="F64" i="1"/>
  <c r="F53" i="1"/>
  <c r="F15" i="1"/>
  <c r="F233" i="1"/>
  <c r="F231" i="1"/>
  <c r="F61" i="1"/>
  <c r="F63" i="1"/>
  <c r="F55" i="1"/>
  <c r="F24" i="1"/>
  <c r="F54" i="1"/>
  <c r="F34" i="1"/>
  <c r="F59" i="1"/>
  <c r="F60" i="1"/>
  <c r="F52" i="1"/>
  <c r="F27" i="1"/>
  <c r="F316" i="1"/>
  <c r="F51" i="1"/>
  <c r="F50" i="1"/>
  <c r="F22" i="1"/>
  <c r="F232" i="1"/>
  <c r="F35" i="1"/>
  <c r="F227" i="1"/>
  <c r="F276" i="1"/>
  <c r="F278" i="1"/>
  <c r="F330" i="1"/>
  <c r="F320" i="1"/>
  <c r="F268" i="1"/>
  <c r="F312" i="1"/>
  <c r="F23" i="1"/>
  <c r="F32" i="1"/>
  <c r="F39" i="1"/>
  <c r="F222" i="1"/>
  <c r="F26" i="1"/>
  <c r="F45" i="1"/>
  <c r="F46" i="1"/>
  <c r="F47" i="1"/>
  <c r="F238" i="1"/>
  <c r="F37" i="1"/>
  <c r="F42" i="1"/>
  <c r="F44" i="1"/>
  <c r="F236" i="1"/>
  <c r="F31" i="1"/>
  <c r="F321" i="1"/>
  <c r="F269" i="1"/>
  <c r="F229" i="1"/>
  <c r="F20" i="1"/>
  <c r="F224" i="1"/>
  <c r="F11" i="1"/>
  <c r="F41" i="1"/>
  <c r="F313" i="1"/>
  <c r="F325" i="1"/>
  <c r="F261" i="1"/>
  <c r="F272" i="1"/>
  <c r="F273" i="1"/>
  <c r="F329" i="1"/>
  <c r="F326" i="1"/>
  <c r="F277" i="1"/>
  <c r="F274" i="1"/>
  <c r="F327" i="1"/>
  <c r="F258" i="1"/>
  <c r="F275" i="1"/>
  <c r="F259" i="1"/>
  <c r="F266" i="1"/>
  <c r="F265" i="1"/>
  <c r="F323" i="1"/>
  <c r="F256" i="1"/>
  <c r="F271" i="1"/>
  <c r="F257" i="1"/>
  <c r="F324" i="1"/>
  <c r="F49" i="1"/>
  <c r="F33" i="1"/>
  <c r="F318" i="1"/>
  <c r="F264" i="1"/>
  <c r="F263" i="1"/>
  <c r="F315" i="1"/>
  <c r="F262" i="1"/>
  <c r="F235" i="1"/>
  <c r="F10" i="1"/>
  <c r="F40" i="1"/>
  <c r="F314" i="1"/>
  <c r="F260" i="1"/>
  <c r="F317" i="1"/>
  <c r="F322" i="1"/>
  <c r="F270" i="1"/>
  <c r="F328" i="1"/>
  <c r="E5" i="5"/>
  <c r="F319" i="1"/>
  <c r="F267" i="1"/>
  <c r="F36" i="1"/>
  <c r="F9" i="1"/>
  <c r="F18" i="1"/>
  <c r="F14" i="1"/>
  <c r="F8" i="1"/>
  <c r="F362" i="1"/>
  <c r="F13" i="1"/>
  <c r="F7" i="1"/>
  <c r="F12" i="1"/>
  <c r="F6" i="1"/>
  <c r="F17" i="1"/>
  <c r="F28" i="1"/>
  <c r="F30" i="1"/>
  <c r="F25" i="1"/>
  <c r="E9" i="5"/>
  <c r="E6" i="5"/>
  <c r="E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BD593D-DD2B-4754-B1BD-AE9F2E982FF8}" keepAlive="1" name="Query - entities" description="Connection to the 'entities' query in the workbook." type="5" refreshedVersion="0" background="1" saveData="1">
    <dbPr connection="Provider=Microsoft.Mashup.OleDb.1;Data Source=$Workbook$;Location=entities;Extended Properties=&quot;&quot;" command="SELECT * FROM [entiti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<sst xmlns="http://schemas.openxmlformats.org/spreadsheetml/2006/main" count="2165" uniqueCount="433">
  <si>
    <t>Firewall Ports</t>
  </si>
  <si>
    <t>Software Type</t>
  </si>
  <si>
    <t>Source</t>
  </si>
  <si>
    <t>Ports</t>
  </si>
  <si>
    <t>Transfer Protocol</t>
  </si>
  <si>
    <t>Destination</t>
  </si>
  <si>
    <t>Service Flow</t>
  </si>
  <si>
    <t>Additional Notes</t>
  </si>
  <si>
    <t>Internal Notes (Internal Only - Do Not Publish)</t>
  </si>
  <si>
    <t>1-click Upgrade</t>
  </si>
  <si>
    <t xml:space="preserve">Nutanix CVM </t>
  </si>
  <si>
    <t>release-api.nutanix.com</t>
  </si>
  <si>
    <t>It is recommended that the CVM Dataservices IP and CVM VIP are included in these firewall rules, as outbound traffic can bind to these IP addresses</t>
  </si>
  <si>
    <t>Prism Central</t>
  </si>
  <si>
    <t>80, 443</t>
  </si>
  <si>
    <t xml:space="preserve">download.nutanix.com	</t>
  </si>
  <si>
    <t>AHV</t>
  </si>
  <si>
    <t>AHV Host</t>
  </si>
  <si>
    <t>9446, 6652</t>
  </si>
  <si>
    <t>David Quinney:  This is part of flow virtual networking, should this be moved to the flow documentation</t>
  </si>
  <si>
    <t>Administrator Workstation</t>
  </si>
  <si>
    <t>DNS Server</t>
  </si>
  <si>
    <t>NTP Server</t>
  </si>
  <si>
    <t>AOS</t>
  </si>
  <si>
    <t>80, 8443</t>
  </si>
  <si>
    <t>nsc01.nutanix.net, nsc02.nutanix.net</t>
  </si>
  <si>
    <t>Nutanix CVM</t>
  </si>
  <si>
    <t>7030, 22</t>
  </si>
  <si>
    <t>David Quinney: Need to confirm if 7030 can be removed from here</t>
  </si>
  <si>
    <t>7030, 6653</t>
  </si>
  <si>
    <t>David Quinney: I dont think there is a direct flow from Prism Central to AHV over Port 7030 - This one can probably be removed as I assume its an internal port.  In fact, perhaps its best to move this port to the flow virtual networking section?</t>
  </si>
  <si>
    <t>IPFIX Collector</t>
  </si>
  <si>
    <t xml:space="preserve">Port is configurable, TCP Port 4739 is the default port for IPFIX.
</t>
  </si>
  <si>
    <t>IPFIX is part of flow virtual networking, should we move it to the flow virtual networking section?</t>
  </si>
  <si>
    <t>2222, 9440, 22</t>
  </si>
  <si>
    <t>Port 2222 is optional, and used for securly uploading files to DSF</t>
  </si>
  <si>
    <t>SNMP Server (Trap)</t>
  </si>
  <si>
    <t>Syslog Server</t>
  </si>
  <si>
    <t>Key Management Server (KMS)</t>
  </si>
  <si>
    <t xml:space="preserve">Required if using an External KMS Server
It is recommended that the CVM Dataservices IP and CVM VIP are included in these firewall rules, as outbound traffic can bind to these IP addresses
</t>
  </si>
  <si>
    <t>25, 587, 465</t>
  </si>
  <si>
    <t>SMTP Server</t>
  </si>
  <si>
    <t>3268, 3269</t>
  </si>
  <si>
    <t>Active Directory</t>
  </si>
  <si>
    <t>389, 636</t>
  </si>
  <si>
    <t>Open LDAP</t>
  </si>
  <si>
    <t>443, 80</t>
  </si>
  <si>
    <t>SNMP Server (Poll)</t>
  </si>
  <si>
    <t>Flow Network Security Next-Gen</t>
  </si>
  <si>
    <t>135, 3268, 49152-65535</t>
  </si>
  <si>
    <t>WMI log scraping from Prism Central to Active Directory for Identity-based Security and VDI policies. The dynamic RPC range can be restricted if needed</t>
  </si>
  <si>
    <t>David Quinney -
In most cases customers will restrict the RPC range on active directory, this is just the default</t>
  </si>
  <si>
    <t>9300, 9301</t>
  </si>
  <si>
    <t>CSI Volume Driver</t>
  </si>
  <si>
    <t>Kubernetes VLAN</t>
  </si>
  <si>
    <t>Prism Central is supported only from CSI Volume Driver version 3.0</t>
  </si>
  <si>
    <t>9440, 3205, 3260</t>
  </si>
  <si>
    <t>111, 20048, 20049</t>
  </si>
  <si>
    <t>7508, 2049, 20050</t>
  </si>
  <si>
    <t>Collector Portal</t>
  </si>
  <si>
    <t>Collector Desktop Application</t>
  </si>
  <si>
    <t>sizer.nutanix.com</t>
  </si>
  <si>
    <t>David Quinney -
The portal docs list source as "Internet" - which doesn’t seem right.
Also, should we be consolidating Collector Portal and Collector Tool?</t>
  </si>
  <si>
    <t>Collector Tool</t>
  </si>
  <si>
    <t>5985, 5986</t>
  </si>
  <si>
    <t>Hyper-V</t>
  </si>
  <si>
    <t>Microsoft SQL Server</t>
  </si>
  <si>
    <t>VMware vCenter Server</t>
  </si>
  <si>
    <t>NetApp</t>
  </si>
  <si>
    <t>AWS</t>
  </si>
  <si>
    <t>Azure</t>
  </si>
  <si>
    <t>DR - AHV Metro Availability</t>
  </si>
  <si>
    <t>Nutanix CVM AZ1</t>
  </si>
  <si>
    <t>22, 2009, 14119, 14108,  8740, 2090, 2073, 2036, 2030, 2020</t>
  </si>
  <si>
    <t>Nutanix CVM AZ2</t>
  </si>
  <si>
    <t>TCP Ports 14119 and 14108 are used for encryped replication traffic only
It is recommended that the CVM Dataservices IP and CVM VIP are included in these firewall rules, as outbound traffic can bind to these IP addresses</t>
  </si>
  <si>
    <t>22, 2009, 14119, 14108, 8740, 2090, 2073, 2036, 2030, 2020</t>
  </si>
  <si>
    <t>Prism Central AZ1</t>
  </si>
  <si>
    <t>TCP</t>
  </si>
  <si>
    <t>Prism Central AZ2</t>
  </si>
  <si>
    <t>9440, 9300, 9301</t>
  </si>
  <si>
    <t>9440, 9300, 9301, 3205, 3260</t>
  </si>
  <si>
    <t>DR - AHV Metro Availability - CCLM</t>
  </si>
  <si>
    <t>AHV Host AZ1</t>
  </si>
  <si>
    <t>49250-49259</t>
  </si>
  <si>
    <t>AHV Host AZ2</t>
  </si>
  <si>
    <t>DR - Disaster Recovery (formerly Leap)</t>
  </si>
  <si>
    <t>9440, 2009, 2020, 14119, 14108</t>
  </si>
  <si>
    <t>Should we include port 14108 for mTLS replication here?</t>
  </si>
  <si>
    <t>DR - Disaster Recovery as a Service</t>
  </si>
  <si>
    <t>billing-api.nutanix.com</t>
  </si>
  <si>
    <t>ftp.nutanix.com</t>
  </si>
  <si>
    <t>2020, 2009, 9440</t>
  </si>
  <si>
    <t>Nutanix Cloud load balancer route (us-east-1: 206.80.158.0/24, us-west-1: 206.80.144.0/24, eu-germany-1 : 152.89.201.136/29, uk-1: 152.89.201.128/29)</t>
  </si>
  <si>
    <t>Nutanix Disaster Recovery as a Service VPN VM</t>
  </si>
  <si>
    <t>DR - Metro Availability (ESXi and Hyper-V)</t>
  </si>
  <si>
    <t>22, 9440, 2009, 2020, 14119, 14108, 2100, 2020, 2009</t>
  </si>
  <si>
    <t>TCP Ports 14119 and 14108 are used for encryped replication traffic only</t>
  </si>
  <si>
    <t>22, 9440, 2009, 14119, 14108, 2100, 2020, 2009</t>
  </si>
  <si>
    <t>Witness VM for ESXi</t>
  </si>
  <si>
    <t>DR - Protection Domain</t>
  </si>
  <si>
    <t>*.aws.amazon.com, *.amazonaws.com</t>
  </si>
  <si>
    <t>AWS communication for Cloud Connect (configuration and deletion of Cloud Connect sites only)</t>
  </si>
  <si>
    <t>Data Lens</t>
  </si>
  <si>
    <t>Datalens Agent VM</t>
  </si>
  <si>
    <t>Isilon</t>
  </si>
  <si>
    <t>insights.nutanix.com</t>
  </si>
  <si>
    <t>443, 22</t>
  </si>
  <si>
    <t>File Analytics VM</t>
  </si>
  <si>
    <t>File Analytics</t>
  </si>
  <si>
    <t>File Analytics Client</t>
  </si>
  <si>
    <t>443, 3000</t>
  </si>
  <si>
    <t>Nutanix Files Client Network</t>
  </si>
  <si>
    <t>7508, 2049, 20050, 445</t>
  </si>
  <si>
    <t>3205, 3260, 9440</t>
  </si>
  <si>
    <t>22, 443</t>
  </si>
  <si>
    <t>Files</t>
  </si>
  <si>
    <t>9440, 80</t>
  </si>
  <si>
    <t>22, 2027, 2090, 2100, 7502, 9440, 80</t>
  </si>
  <si>
    <t>Nutanix Files Storage Network</t>
  </si>
  <si>
    <t>3205, 3260</t>
  </si>
  <si>
    <t>9444, 9440, 9300, 9301</t>
  </si>
  <si>
    <t>88, 389, 636</t>
  </si>
  <si>
    <t>ICAP Server</t>
  </si>
  <si>
    <t>3268, 3269, 135, 32768-60999, 445</t>
  </si>
  <si>
    <t>Nutanix Files SMB Client</t>
  </si>
  <si>
    <t>Nutanix Files NFS Client</t>
  </si>
  <si>
    <t>Flow Network Security</t>
  </si>
  <si>
    <t>Flow Virtual Networking</t>
  </si>
  <si>
    <t>9300, 9301, 9440</t>
  </si>
  <si>
    <t>Network Gateway VM</t>
  </si>
  <si>
    <t>Network Gateway VM AZ1</t>
  </si>
  <si>
    <t>500, 4500, 4789</t>
  </si>
  <si>
    <t>Network Gateway VM AZ2</t>
  </si>
  <si>
    <t>Router</t>
  </si>
  <si>
    <t>TCP/UDP</t>
  </si>
  <si>
    <t>Foundation</t>
  </si>
  <si>
    <t>Discovery OS</t>
  </si>
  <si>
    <t>IPMI Interface</t>
  </si>
  <si>
    <t>Hypervisor</t>
  </si>
  <si>
    <t>Fabric Interconnect</t>
  </si>
  <si>
    <t>IPMI interface</t>
  </si>
  <si>
    <t>8000, 2049</t>
  </si>
  <si>
    <t>Foundation Central</t>
  </si>
  <si>
    <t>Image Hosting Filer</t>
  </si>
  <si>
    <t>DHCP Server</t>
  </si>
  <si>
    <t>IPMI (NX Series Hardware)</t>
  </si>
  <si>
    <t>5985, 5900, 1900, 443, 80, 22</t>
  </si>
  <si>
    <t>LCM</t>
  </si>
  <si>
    <t>download.nutanix.com, release-api.nutanix.com</t>
  </si>
  <si>
    <t xml:space="preserve">*.cloudfront.net </t>
  </si>
  <si>
    <t>169.254.3.0/24</t>
  </si>
  <si>
    <t>LCM Darksite Webserver</t>
  </si>
  <si>
    <t>Microservices Infrastructure</t>
  </si>
  <si>
    <t>3260, 3205</t>
  </si>
  <si>
    <t xml:space="preserve">https://464585393164.dkr.ecr.us-west-2.amazonaws.com, https://api.ecr.us-west-2.amazonaws.com, https://prod-us-west-2-starport-layer-bucket.s3.us-west-2.amazonaws.com, ∗.docker.io,  ∗.production.cloudflare.docker.com, ∗.nutanix.github.io, ∗.quay.io, https://github.com, ∗.cloudfront.net, https://download.nutanix.com, https://objects.githubusercontent.com/*, production.cloudflare.docker.com	</t>
  </si>
  <si>
    <t>Internal Ports</t>
  </si>
  <si>
    <t>Source and Destination</t>
  </si>
  <si>
    <t>Notes (Internal Only - Do Not Publish)</t>
  </si>
  <si>
    <t>49152-49215</t>
  </si>
  <si>
    <t>7000, 7001, 2121, 2106, 2090, 2036</t>
  </si>
  <si>
    <t>Prism Central Scale-Out VM</t>
  </si>
  <si>
    <t>2106, 2121, 2120, 2036</t>
  </si>
  <si>
    <t>30000-32767</t>
  </si>
  <si>
    <t>Port Number</t>
  </si>
  <si>
    <t>Service</t>
  </si>
  <si>
    <t>Description</t>
  </si>
  <si>
    <t>ICMP</t>
  </si>
  <si>
    <t>Ping</t>
  </si>
  <si>
    <t>FTP</t>
  </si>
  <si>
    <t>SSH</t>
  </si>
  <si>
    <t>SMTP (unencrypted)</t>
  </si>
  <si>
    <t>DNS</t>
  </si>
  <si>
    <t>UDP</t>
  </si>
  <si>
    <t>DHCP Client</t>
  </si>
  <si>
    <t>HTTP</t>
  </si>
  <si>
    <t>Proxy</t>
  </si>
  <si>
    <t>Kerberos</t>
  </si>
  <si>
    <t>NFS Rpcbind</t>
  </si>
  <si>
    <t>NTP</t>
  </si>
  <si>
    <t>RPC</t>
  </si>
  <si>
    <t>NetBIOS</t>
  </si>
  <si>
    <t>SMB</t>
  </si>
  <si>
    <t>SNMP Poll</t>
  </si>
  <si>
    <t>SNMP Trap</t>
  </si>
  <si>
    <t>BGP</t>
  </si>
  <si>
    <t>LDAP</t>
  </si>
  <si>
    <t>HTTPS</t>
  </si>
  <si>
    <t>SMTP (SSL)</t>
  </si>
  <si>
    <t>IKEv2</t>
  </si>
  <si>
    <t>Syslog</t>
  </si>
  <si>
    <t>SMTP (TLS)</t>
  </si>
  <si>
    <t>IPMI</t>
  </si>
  <si>
    <t>LDAPS</t>
  </si>
  <si>
    <t>ICAP</t>
  </si>
  <si>
    <t>SQL Server</t>
  </si>
  <si>
    <t>SSDP</t>
  </si>
  <si>
    <t>Data Transfer</t>
  </si>
  <si>
    <t>Stargate</t>
  </si>
  <si>
    <t>Cerebro</t>
  </si>
  <si>
    <t>Insights</t>
  </si>
  <si>
    <t>Acropolis</t>
  </si>
  <si>
    <t>Anduril</t>
  </si>
  <si>
    <t>NFS</t>
  </si>
  <si>
    <t>Microseg</t>
  </si>
  <si>
    <t>Flow</t>
  </si>
  <si>
    <t>Cadmus</t>
  </si>
  <si>
    <t>Microsegmentation Service</t>
  </si>
  <si>
    <t>NGT</t>
  </si>
  <si>
    <t>Genesis</t>
  </si>
  <si>
    <t>Ergon</t>
  </si>
  <si>
    <t>Metropolis</t>
  </si>
  <si>
    <t>Narsil</t>
  </si>
  <si>
    <t>SFTP</t>
  </si>
  <si>
    <t>ETCD</t>
  </si>
  <si>
    <t>FA UI</t>
  </si>
  <si>
    <t>iSCSI iSNS (Target Discovery)</t>
  </si>
  <si>
    <t>iSCSI Target (Primary Data)</t>
  </si>
  <si>
    <t>iSCSI over TLS/SSL</t>
  </si>
  <si>
    <t>LDAP Global Catalog</t>
  </si>
  <si>
    <t>LDAPS Global Catalog</t>
  </si>
  <si>
    <t>MySQL</t>
  </si>
  <si>
    <t>Windows Cluster</t>
  </si>
  <si>
    <t>Epsilon</t>
  </si>
  <si>
    <t>Service Port</t>
  </si>
  <si>
    <t>Plugin Manager</t>
  </si>
  <si>
    <t>IKEV2 tunnel over NAT</t>
  </si>
  <si>
    <t xml:space="preserve">IPFIX </t>
  </si>
  <si>
    <t>VxLAN</t>
  </si>
  <si>
    <t>PostgreSQL</t>
  </si>
  <si>
    <t>IAM</t>
  </si>
  <si>
    <t>KMIP</t>
  </si>
  <si>
    <t>WinRM over HTTP</t>
  </si>
  <si>
    <t>VNC</t>
  </si>
  <si>
    <t>WinRM over HTTPS</t>
  </si>
  <si>
    <t>Geneve/OVN Controller</t>
  </si>
  <si>
    <t>OVSDB/Hermes</t>
  </si>
  <si>
    <t>Advanced Network Controller</t>
  </si>
  <si>
    <t>Casandra (SSL)</t>
  </si>
  <si>
    <t>AHV Gateway</t>
  </si>
  <si>
    <t>Webhook Authentication</t>
  </si>
  <si>
    <t>Object Replication</t>
  </si>
  <si>
    <t>Federation Controller</t>
  </si>
  <si>
    <t>Federation Metadata</t>
  </si>
  <si>
    <t>Minerva CVM</t>
  </si>
  <si>
    <t>Minerva NVM</t>
  </si>
  <si>
    <t>NFS Statd</t>
  </si>
  <si>
    <t>Replicator</t>
  </si>
  <si>
    <t>Smart Sync</t>
  </si>
  <si>
    <t>Minerva</t>
  </si>
  <si>
    <t>HTTP Alternate</t>
  </si>
  <si>
    <t>IAM v2</t>
  </si>
  <si>
    <t>Remote Support Tunnel</t>
  </si>
  <si>
    <t>Patroni</t>
  </si>
  <si>
    <t>Castor</t>
  </si>
  <si>
    <t>MSP Controller</t>
  </si>
  <si>
    <t>Flow Rest API</t>
  </si>
  <si>
    <t>Prometheus</t>
  </si>
  <si>
    <t>Mercury Fanout gRPC</t>
  </si>
  <si>
    <t>Prism</t>
  </si>
  <si>
    <t>CAC/IAM Proxy</t>
  </si>
  <si>
    <t>Mercury Service Port</t>
  </si>
  <si>
    <t>Stats Collector/Kafka</t>
  </si>
  <si>
    <t>Envoy</t>
  </si>
  <si>
    <t>CMSP Service Registry</t>
  </si>
  <si>
    <t>Kubernetes API Server</t>
  </si>
  <si>
    <t>Kubelet API</t>
  </si>
  <si>
    <t>Kubelet Read-Only API (Deprecated)</t>
  </si>
  <si>
    <t>Kube-proxy Health Check</t>
  </si>
  <si>
    <t>Kube-controller-manager Health Check</t>
  </si>
  <si>
    <t>Kube-scheduler Health Check</t>
  </si>
  <si>
    <t>Kubernetes NodePort Services Start</t>
  </si>
  <si>
    <t>Kubernetes NodePort Services End</t>
  </si>
  <si>
    <t>Node Discovery</t>
  </si>
  <si>
    <t>Stargate mTLS</t>
  </si>
  <si>
    <t>Cerebro gRPC</t>
  </si>
  <si>
    <t>NFS Mountd</t>
  </si>
  <si>
    <t>NFS Lockd</t>
  </si>
  <si>
    <t>IPC</t>
  </si>
  <si>
    <t>MongoDB</t>
  </si>
  <si>
    <t>Kafka</t>
  </si>
  <si>
    <t>Service Registration</t>
  </si>
  <si>
    <t>k8s-cluster-maintainer</t>
  </si>
  <si>
    <t>gRPC</t>
  </si>
  <si>
    <t>Cross-Cluster Live Migration</t>
  </si>
  <si>
    <t>32768-60999</t>
  </si>
  <si>
    <t>Dynamic RPC (Restricted)</t>
  </si>
  <si>
    <t>49152-65535</t>
  </si>
  <si>
    <t xml:space="preserve">Dynamic RPC </t>
  </si>
  <si>
    <t>AHV Live Migration</t>
  </si>
  <si>
    <t>Nodeport Services</t>
  </si>
  <si>
    <t>NDB (SQL Server)</t>
  </si>
  <si>
    <t>Self-Service VM (without VPC)</t>
  </si>
  <si>
    <t>Airgap web server port</t>
  </si>
  <si>
    <t>Airgap VM</t>
  </si>
  <si>
    <t>ESXi Guest VM</t>
  </si>
  <si>
    <t>SCOM Servers</t>
  </si>
  <si>
    <t>External S3 Client</t>
  </si>
  <si>
    <t>BMC IP</t>
  </si>
  <si>
    <t>Cloud API Endpoint</t>
  </si>
  <si>
    <t>Control Plane Subnet</t>
  </si>
  <si>
    <t>Database Instance</t>
  </si>
  <si>
    <t>Prism Central (Image Management)</t>
  </si>
  <si>
    <t>Flow Security Central VM</t>
  </si>
  <si>
    <t>docker.io</t>
  </si>
  <si>
    <t>Nutanix Kubernetes Engine</t>
  </si>
  <si>
    <t xml:space="preserve">download.nutanix.com, docker.io, production.cloudflare.docker.com, api.ecr.us-west-2.amazonaws.com, prod-us-west-2-starport-layer-bucket.s3.us-west-2.amazonaws.com, *.cloudfront.net, *.quay.io , </t>
  </si>
  <si>
    <t>Flow Security Central</t>
  </si>
  <si>
    <t>ESXi Host</t>
  </si>
  <si>
    <t>External Services</t>
  </si>
  <si>
    <t>NDB (1-Click Upgrade)</t>
  </si>
  <si>
    <t>Licensing server</t>
  </si>
  <si>
    <t>Files Manager</t>
  </si>
  <si>
    <t>NDB (Database Server VM)</t>
  </si>
  <si>
    <t>NDB (Multi-cluster Network)</t>
  </si>
  <si>
    <t>NDB (Mongo DB)</t>
  </si>
  <si>
    <t>Nutanix Kubernetes Platform</t>
  </si>
  <si>
    <t>NDB (My SQL and Maria DB)</t>
  </si>
  <si>
    <t>NDB Agent</t>
  </si>
  <si>
    <t>NDB (Oracle)</t>
  </si>
  <si>
    <t>Pulse Support and Alerts</t>
  </si>
  <si>
    <t>Self-Service (formerly Calm)</t>
  </si>
  <si>
    <t>Nutanix Move Appliance</t>
  </si>
  <si>
    <t>Nutanix Objects Storage Network</t>
  </si>
  <si>
    <t>NDB Control Plane (HA)</t>
  </si>
  <si>
    <t>Policy Engine VM</t>
  </si>
  <si>
    <t>NKE (Airgap)</t>
  </si>
  <si>
    <t>Nutanix Central</t>
  </si>
  <si>
    <t>Mirror Registry</t>
  </si>
  <si>
    <t>Nutanix Enterprise AI</t>
  </si>
  <si>
    <t>Nutanix Guest Tools (NGT)</t>
  </si>
  <si>
    <t>NDB Server</t>
  </si>
  <si>
    <t>Self-Service VM</t>
  </si>
  <si>
    <t>Self-Service VM (with VPC)</t>
  </si>
  <si>
    <t>Nutanix Kubernetes Platform (Airgap)</t>
  </si>
  <si>
    <t>NFS Host</t>
  </si>
  <si>
    <t>Nutanix SCOM MP</t>
  </si>
  <si>
    <t>Objects (IAM High Availability Disabled - AHV)</t>
  </si>
  <si>
    <t>Objects (IAM High Availability Disabled - Darksite)</t>
  </si>
  <si>
    <t>Tunnel VM</t>
  </si>
  <si>
    <t>Objects (IAM High Availability Disabled - ESXi)</t>
  </si>
  <si>
    <t>Objects (IAM High Availability Enabled - AHV)</t>
  </si>
  <si>
    <t>Objects (IAM High Availability Enabled - Darksite)</t>
  </si>
  <si>
    <t>Objects (IAM High Availability Enabled - ESXi)</t>
  </si>
  <si>
    <t>Worker subnet</t>
  </si>
  <si>
    <t>Nutanix Objects Public Network</t>
  </si>
  <si>
    <t>On-Demand Cross-Cluster Live Migration (CCLM)</t>
  </si>
  <si>
    <t>X-Ray VM</t>
  </si>
  <si>
    <t>Objects Master VM</t>
  </si>
  <si>
    <t>Remote Support</t>
  </si>
  <si>
    <t>Seamless Licensing</t>
  </si>
  <si>
    <t>Proxy Web Server</t>
  </si>
  <si>
    <t>Public Network</t>
  </si>
  <si>
    <t>SCOM Server</t>
  </si>
  <si>
    <t>User VM</t>
  </si>
  <si>
    <t>Windows Database Server</t>
  </si>
  <si>
    <t>Worker Subnet</t>
  </si>
  <si>
    <t>NDB (Postgres)</t>
  </si>
  <si>
    <t>Dell iDrac</t>
  </si>
  <si>
    <t>Witness VM for AHV</t>
  </si>
  <si>
    <t>Move</t>
  </si>
  <si>
    <t>Windows Guest VM</t>
  </si>
  <si>
    <t>Linux Guest VM</t>
  </si>
  <si>
    <t>NFS Migration Source</t>
  </si>
  <si>
    <t>SMB Migration Source</t>
  </si>
  <si>
    <t>443, 902</t>
  </si>
  <si>
    <t>ESXi Management</t>
  </si>
  <si>
    <t>Source AZ (Used for Diagram Generation)</t>
  </si>
  <si>
    <t>Destination AZ (Used for Diagram Generation)</t>
  </si>
  <si>
    <t>Local AZ</t>
  </si>
  <si>
    <t>Internet Services</t>
  </si>
  <si>
    <t>5985, 5986, 8087</t>
  </si>
  <si>
    <t>Move Hyper-V Agent</t>
  </si>
  <si>
    <t>9440, 2049</t>
  </si>
  <si>
    <t>Client Network</t>
  </si>
  <si>
    <t>AZ1</t>
  </si>
  <si>
    <t>AZ2</t>
  </si>
  <si>
    <t>AZ3</t>
  </si>
  <si>
    <t>*.nutanix.com</t>
  </si>
  <si>
    <t>NDB Managed Windows VM</t>
  </si>
  <si>
    <t>NDB Managed Linux VM</t>
  </si>
  <si>
    <t>Active Directory Web Services</t>
  </si>
  <si>
    <t>Port 9389 must be opened on the domain controller to support NDB (SQL Server) AG provisioning by NDB.</t>
  </si>
  <si>
    <t>NDB Managed MongoDB VM AZ1</t>
  </si>
  <si>
    <t>NDB Managed MongoDB VM AZ2</t>
  </si>
  <si>
    <t>NDB Agent AZ1</t>
  </si>
  <si>
    <t>NDB Agent AZ2</t>
  </si>
  <si>
    <t>NDB Managed Linux VM AZ1</t>
  </si>
  <si>
    <t>NDB Managed Linux VM AZ2</t>
  </si>
  <si>
    <t>NDB Managed Windows VM AZ1</t>
  </si>
  <si>
    <t>NDB Managed Windows VM AZ2</t>
  </si>
  <si>
    <t>MySQL VM</t>
  </si>
  <si>
    <t>MariaDB VM</t>
  </si>
  <si>
    <t>NDB Managed PostgreSQL HAProxy VM AZ1</t>
  </si>
  <si>
    <t>NDB Managed PostgreSQL HA Database VM AZ1</t>
  </si>
  <si>
    <t>NDB Managed PostgreSQL HA Database VM AZ2</t>
  </si>
  <si>
    <t>NDB Managed PostgreSQL HAProxy VM AZ2</t>
  </si>
  <si>
    <t>Database Client</t>
  </si>
  <si>
    <t>7000, 5000, 5001</t>
  </si>
  <si>
    <t>5432, 2379</t>
  </si>
  <si>
    <t>Cassandra (Non-SSL) or HAProxy</t>
  </si>
  <si>
    <t>Image Registry or Postgre SQL Write</t>
  </si>
  <si>
    <t>HAProxy or Postgre SQL Read</t>
  </si>
  <si>
    <t>8679, 5432, 2379, 2380</t>
  </si>
  <si>
    <t>80, 8080</t>
  </si>
  <si>
    <t>2379, 8679</t>
  </si>
  <si>
    <t>NDB Managed SQL Server VM AZ1</t>
  </si>
  <si>
    <t>NDB Managed SQL Server VM AZ2</t>
  </si>
  <si>
    <t>SQL Server Always On</t>
  </si>
  <si>
    <t>135, 49152-65535, 5985, 5022, 3343, 1433, 445</t>
  </si>
  <si>
    <t>NDB HA Proxy VM1</t>
  </si>
  <si>
    <t>NDB HA Proxy VM2</t>
  </si>
  <si>
    <t>NDB API Server VM2</t>
  </si>
  <si>
    <t>NDB Repo Server VM1</t>
  </si>
  <si>
    <t>NDB Repo Server VM2</t>
  </si>
  <si>
    <t>NDB Repo Server VM3</t>
  </si>
  <si>
    <t>NDB Server (API Server VM1)</t>
  </si>
  <si>
    <t>NDB API Server VM3</t>
  </si>
  <si>
    <r>
      <rPr>
        <b/>
        <sz val="11"/>
        <color rgb="FF000000"/>
        <rFont val="Aptos Narrow"/>
        <family val="2"/>
        <scheme val="minor"/>
      </rPr>
      <t xml:space="preserve">Instructions
</t>
    </r>
    <r>
      <rPr>
        <sz val="11"/>
        <color rgb="FF000000"/>
        <rFont val="Aptos Narrow"/>
        <family val="2"/>
        <scheme val="minor"/>
      </rPr>
      <t xml:space="preserve">First of all, determine if your traffic flow is between two different products or if its internal only.  An example of internal only traffic is between CVM and CVM, but is not accessed outside the Nutanix Cluster.  If ports are picked up by a customers security scanner, but dont require access across a firewall they should be addded to the Internal Ports, so they are documented
If the traffic flow is internal, add it to the tab listed "Internal Ports"
If the traffic flow is External, add it to the tab listed "External Ports"
Under Software Type, select the software you are documenting the firewall rule for.
Under Source, use the drop down menu for the source. The source must be associated to a product, or application.  Do not use internal services as a source.  If the source is missing, add it to the entity tab under source, but please determine if the source is already existing before creating it.  Do not use names that are assocated to the same IP address like Prism, Prism Element, CVM, or Controller VM.  The correct term is "Nutanix CVM" - Remember, the purpose of the Ports and Protocols guide is to assist a Network Administrator to open the correct firewall ports for our products to function
Under Ports, define the port as a comma differentiated list, or use a hyphen for a port list.  If the traffic is using ICMP, document it as 0
The transfer protocol will automatically be selected by refering to the "protocols" tab.  If there is a mix of TCP and UDP traffic in the same line, an error will be raised.  Please put seperate transfer protocols on different lines
Under Destination, Select the destination from the dropdown list.  If the destination is missing, please add it to the "Entity" tab under destination
For the service flow, this will be autofilled.  The protocol will be populated from the "Protocols" tab - if the protocol is missing, please add it in
If the flow is bidirectional, add the flow to a second line with the source and destination reversed
The sheet also uses conditional formatting.  If the source and destination are the same, the cell will be highlighted in </t>
    </r>
    <r>
      <rPr>
        <b/>
        <sz val="11"/>
        <color rgb="FF000000"/>
        <rFont val="Aptos Narrow"/>
        <family val="2"/>
        <scheme val="minor"/>
      </rPr>
      <t>RED</t>
    </r>
    <r>
      <rPr>
        <sz val="11"/>
        <color rgb="FF000000"/>
        <rFont val="Aptos Narrow"/>
        <family val="2"/>
        <scheme val="minor"/>
      </rPr>
      <t>,</t>
    </r>
    <r>
      <rPr>
        <sz val="11"/>
        <color rgb="FFFF0000"/>
        <rFont val="Aptos Narrow"/>
        <family val="2"/>
        <scheme val="minor"/>
      </rPr>
      <t xml:space="preserve"> </t>
    </r>
    <r>
      <rPr>
        <sz val="11"/>
        <color rgb="FF000000"/>
        <rFont val="Aptos Narrow"/>
        <family val="2"/>
        <scheme val="minor"/>
      </rPr>
      <t xml:space="preserve">which means the flow is internal.  Please add the flow to internal ports instead in this instance.  If the traffic flow is between datacenters or clusters, you can define the source as "CVM AZ1" and "CVM AZ2" as an example
It the sheet is highlighted in </t>
    </r>
    <r>
      <rPr>
        <b/>
        <sz val="11"/>
        <color rgb="FF000000"/>
        <rFont val="Aptos Narrow"/>
        <family val="2"/>
        <scheme val="minor"/>
      </rPr>
      <t xml:space="preserve">YELLOW, </t>
    </r>
    <r>
      <rPr>
        <sz val="11"/>
        <color rgb="FF000000"/>
        <rFont val="Aptos Narrow"/>
        <family val="2"/>
        <scheme val="minor"/>
      </rPr>
      <t>it means there is multiple flows from the same source and destination across different rows.  Please add all the ports required for a flow to the same row, except if the flow is using UDP for one port, and TCP for the other.
You may use the "additional notes" column for any further description on the purpose of the firewall flow, but this is optional and only needed if further context is required</t>
    </r>
    <r>
      <rPr>
        <sz val="11"/>
        <color theme="1"/>
        <rFont val="Aptos Narrow"/>
        <family val="2"/>
        <scheme val="minor"/>
      </rPr>
      <t xml:space="preserve">
For the "Local AZ" and "Remote AZ", this is autopopulated based on the entities tab</t>
    </r>
  </si>
  <si>
    <t>NDB Server AZ1</t>
  </si>
  <si>
    <t>8679, 5432</t>
  </si>
  <si>
    <t>5000, 5001</t>
  </si>
  <si>
    <t>8679, 2379</t>
  </si>
  <si>
    <t>8679, 5432, 2379</t>
  </si>
  <si>
    <t>9440, 3260, 3205</t>
  </si>
  <si>
    <t>5000, 22</t>
  </si>
  <si>
    <t>Airgap Webserver</t>
  </si>
  <si>
    <t xml:space="preserve">central.nutanix.com, login.nutanix.com, transport.central.nutanix.com	</t>
  </si>
  <si>
    <t xml:space="preserve">huggingface.co, hf.co, api.ngc.nvidia.com, nvcr.io, hub.docker.com, insights.nutanix.com	</t>
  </si>
  <si>
    <t>Nutanix Enterprise AI Cluster</t>
  </si>
  <si>
    <t>Object Store</t>
  </si>
  <si>
    <t>23578, 5000</t>
  </si>
  <si>
    <t>Nutanix Kubernetes Management (NKM)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</si>
</sst>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22"/>
      <color theme="1"/>
      <name val="Montserrat"/>
    </font>
    <font>
      <sz val="8"/>
      <name val="Aptos Narrow"/>
      <family val="2"/>
      <scheme val="minor"/>
    </font>
    <font>
      <b/>
      <sz val="12"/>
      <color theme="0"/>
      <name val="Montserrat"/>
    </font>
    <font>
      <sz val="11"/>
      <color theme="1"/>
      <name val="Montserrat"/>
    </font>
    <font>
      <sz val="11"/>
      <color rgb="FF15171A"/>
      <name val="Arial"/>
      <family val="2"/>
    </font>
    <font>
      <sz val="11"/>
      <color theme="1"/>
      <name val="Aptos Narrow"/>
      <family val="2"/>
      <scheme val="minor"/>
    </font>
    <font>
      <b/>
      <sz val="11"/>
      <color rgb="FF000000"/>
      <name val="Aptos Narrow"/>
      <family val="2"/>
      <scheme val="minor"/>
    </font>
    <font>
      <sz val="11"/>
      <color rgb="FF000000"/>
      <name val="Aptos Narrow"/>
      <family val="2"/>
      <scheme val="minor"/>
    </font>
    <font>
      <sz val="11"/>
      <color rgb="FFFF0000"/>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4B00AA"/>
        <bgColor indexed="64"/>
      </patternFill>
    </fill>
  </fills>
  <borders count="10">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theme="4" tint="0.39997558519241921"/>
      </left>
      <right style="thin">
        <color indexed="64"/>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right style="thin">
        <color indexed="64"/>
      </right>
      <top/>
      <bottom/>
      <diagonal/>
    </border>
    <border>
      <left style="thin">
        <color theme="4" tint="0.39997558519241921"/>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top/>
      <bottom/>
      <diagonal/>
    </border>
  </borders>
  <cellStyleXfs count="1">
    <xf numFmtId="0" fontId="0" fillId="0" borderId="0"/>
  </cellStyleXfs>
  <cellXfs count="27">
    <xf numFmtId="0" fontId="0" fillId="0" borderId="0" xfId="0"/>
    <xf numFmtId="0" fontId="1" fillId="0" borderId="0" xfId="0" applyFont="1"/>
    <xf numFmtId="0" fontId="3" fillId="2" borderId="2" xfId="0" applyFont="1" applyFill="1" applyBorder="1" applyAlignment="1">
      <alignment horizontal="left"/>
    </xf>
    <xf numFmtId="0" fontId="3" fillId="2" borderId="1" xfId="0" applyFont="1" applyFill="1" applyBorder="1" applyAlignment="1">
      <alignment horizontal="left"/>
    </xf>
    <xf numFmtId="49" fontId="3" fillId="2" borderId="1" xfId="0" applyNumberFormat="1" applyFont="1" applyFill="1" applyBorder="1" applyAlignment="1" applyProtection="1">
      <alignment horizontal="left"/>
      <protection locked="0"/>
    </xf>
    <xf numFmtId="0" fontId="4" fillId="0" borderId="0" xfId="0" applyFont="1"/>
    <xf numFmtId="0" fontId="4" fillId="0" borderId="0" xfId="0" applyFont="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left"/>
    </xf>
    <xf numFmtId="0" fontId="0" fillId="0" borderId="0" xfId="0" applyAlignment="1">
      <alignment horizontal="left"/>
    </xf>
    <xf numFmtId="0" fontId="3" fillId="2" borderId="6" xfId="0" applyFont="1" applyFill="1" applyBorder="1" applyAlignment="1">
      <alignment horizontal="left"/>
    </xf>
    <xf numFmtId="0" fontId="0" fillId="0" borderId="0" xfId="0" applyAlignment="1">
      <alignment wrapText="1"/>
    </xf>
    <xf numFmtId="0" fontId="3" fillId="2" borderId="3" xfId="0" applyFont="1" applyFill="1" applyBorder="1" applyAlignment="1">
      <alignment horizontal="left" wrapText="1"/>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vertical="top" wrapText="1"/>
    </xf>
    <xf numFmtId="49" fontId="0" fillId="0" borderId="0" xfId="0" applyNumberFormat="1" applyAlignment="1">
      <alignment wrapText="1"/>
    </xf>
    <xf numFmtId="0" fontId="3" fillId="2" borderId="7" xfId="0" applyFont="1" applyFill="1" applyBorder="1" applyAlignment="1">
      <alignment horizontal="left"/>
    </xf>
    <xf numFmtId="0" fontId="5" fillId="0" borderId="0" xfId="0" applyFont="1"/>
    <xf numFmtId="0" fontId="4" fillId="0" borderId="0" xfId="0" applyFont="1" applyAlignment="1">
      <alignment wrapText="1"/>
    </xf>
    <xf numFmtId="0" fontId="3" fillId="2" borderId="8" xfId="0" applyFont="1" applyFill="1" applyBorder="1" applyAlignment="1">
      <alignment horizontal="left"/>
    </xf>
    <xf numFmtId="0" fontId="3" fillId="2" borderId="9" xfId="0" applyFont="1" applyFill="1" applyBorder="1" applyAlignment="1">
      <alignment horizontal="left" wrapText="1"/>
    </xf>
    <xf numFmtId="0" fontId="0" fillId="0" borderId="0" xfId="0" quotePrefix="1" applyAlignment="1">
      <alignment wrapText="1"/>
    </xf>
    <xf numFmtId="0" fontId="5" fillId="0" borderId="0" xfId="0" applyFont="1" applyAlignment="1">
      <alignment horizontal="left"/>
    </xf>
    <xf numFmtId="0" fontId="4" fillId="0" borderId="0" xfId="0" applyNumberFormat="1" applyFont="1" applyAlignment="1">
      <alignment vertical="top" wrapText="1"/>
    </xf>
    <xf numFmtId="0" fontId="10" fillId="0" borderId="0" xfId="0" applyFont="1" applyAlignment="1">
      <alignment horizontal="left" wrapText="1"/>
    </xf>
    <xf numFmtId="0" fontId="6" fillId="0" borderId="0" xfId="0" applyFont="1" applyAlignment="1">
      <alignment horizontal="left" wrapText="1"/>
    </xf>
  </cellXfs>
  <cellStyles count="1">
    <cellStyle name="Normal" xfId="0" builtinId="0"/>
  </cellStyles>
  <dxfs count="15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border outline="0">
        <top style="thin">
          <color theme="4" tint="0.39997558519241921"/>
        </top>
      </border>
    </dxf>
    <dxf>
      <border outline="0">
        <bottom style="thin">
          <color indexed="64"/>
        </bottom>
      </border>
    </dxf>
    <dxf>
      <alignment horizontal="left" vertical="bottom" textRotation="0" wrapText="0" indent="0" justifyLastLine="0" shrinkToFit="0" readingOrder="0"/>
    </dxf>
    <dxf>
      <font>
        <strike val="0"/>
        <outline val="0"/>
        <shadow val="0"/>
        <u val="none"/>
        <vertAlign val="baseline"/>
        <name val="Montserrat"/>
        <scheme val="none"/>
      </font>
    </dxf>
    <dxf>
      <font>
        <b val="0"/>
        <i val="0"/>
        <strike val="0"/>
        <condense val="0"/>
        <extend val="0"/>
        <outline val="0"/>
        <shadow val="0"/>
        <u val="none"/>
        <vertAlign val="baseline"/>
        <sz val="11"/>
        <color theme="1"/>
        <name val="Montserrat"/>
        <scheme val="none"/>
      </font>
      <alignment horizontal="general" vertical="bottom" textRotation="0" wrapText="1" indent="0" justifyLastLine="0" shrinkToFit="0" readingOrder="0"/>
    </dxf>
    <dxf>
      <font>
        <strike val="0"/>
        <outline val="0"/>
        <shadow val="0"/>
        <u val="none"/>
        <vertAlign val="baseline"/>
        <name val="Montserrat"/>
        <scheme val="none"/>
      </font>
      <numFmt numFmtId="0" formatCode="General"/>
      <alignment vertical="bottom" textRotation="0" wrapText="1" justifyLastLine="0" shrinkToFit="0" readingOrder="0"/>
    </dxf>
    <dxf>
      <font>
        <strike val="0"/>
        <outline val="0"/>
        <shadow val="0"/>
        <u val="none"/>
        <vertAlign val="baseline"/>
        <name val="Montserrat"/>
        <scheme val="none"/>
      </font>
    </dxf>
    <dxf>
      <font>
        <strike val="0"/>
        <outline val="0"/>
        <shadow val="0"/>
        <u val="none"/>
        <vertAlign val="baseline"/>
        <name val="Montserrat"/>
        <scheme val="none"/>
      </font>
      <alignment horizontal="left" vertical="bottom" textRotation="0" wrapText="0" indent="0" justifyLastLine="0" shrinkToFit="0" readingOrder="0"/>
    </dxf>
    <dxf>
      <font>
        <strike val="0"/>
        <outline val="0"/>
        <shadow val="0"/>
        <u val="none"/>
        <vertAlign val="baseline"/>
        <name val="Montserrat"/>
        <scheme val="none"/>
      </font>
    </dxf>
    <dxf>
      <font>
        <strike val="0"/>
        <outline val="0"/>
        <shadow val="0"/>
        <u val="none"/>
        <vertAlign val="baseline"/>
        <name val="Montserrat"/>
        <scheme val="none"/>
      </font>
    </dxf>
    <dxf>
      <font>
        <strike val="0"/>
        <outline val="0"/>
        <shadow val="0"/>
        <u val="none"/>
        <vertAlign val="baseline"/>
        <name val="Montserrat"/>
        <scheme val="none"/>
      </font>
    </dxf>
    <dxf>
      <border outline="0">
        <bottom style="thin">
          <color rgb="FF000000"/>
        </bottom>
      </border>
    </dxf>
    <dxf>
      <font>
        <b/>
        <i val="0"/>
        <strike val="0"/>
        <condense val="0"/>
        <extend val="0"/>
        <outline val="0"/>
        <shadow val="0"/>
        <u val="none"/>
        <vertAlign val="baseline"/>
        <sz val="12"/>
        <color theme="0"/>
        <name val="Montserrat"/>
        <scheme val="none"/>
      </font>
      <fill>
        <patternFill patternType="solid">
          <fgColor indexed="64"/>
          <bgColor rgb="FF4B00AA"/>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name val="Montserrat"/>
        <scheme val="none"/>
      </font>
      <alignment horizontal="general" vertical="top" textRotation="0" wrapText="0" indent="0" justifyLastLine="0" shrinkToFit="0" readingOrder="0"/>
    </dxf>
    <dxf>
      <font>
        <strike val="0"/>
        <outline val="0"/>
        <shadow val="0"/>
        <u val="none"/>
        <vertAlign val="baseline"/>
        <name val="Montserrat"/>
        <scheme val="none"/>
      </font>
      <alignment vertical="top" textRotation="0" indent="0" justifyLastLine="0" shrinkToFit="0" readingOrder="0"/>
    </dxf>
    <dxf>
      <font>
        <strike val="0"/>
        <outline val="0"/>
        <shadow val="0"/>
        <u val="none"/>
        <vertAlign val="baseline"/>
        <name val="Montserrat"/>
        <scheme val="none"/>
      </font>
      <alignment vertical="top" textRotation="0" indent="0" justifyLastLine="0" shrinkToFit="0" readingOrder="0"/>
    </dxf>
    <dxf>
      <font>
        <b val="0"/>
        <i val="0"/>
        <strike val="0"/>
        <condense val="0"/>
        <extend val="0"/>
        <outline val="0"/>
        <shadow val="0"/>
        <u val="none"/>
        <vertAlign val="baseline"/>
        <sz val="11"/>
        <color theme="1"/>
        <name val="Montserrat"/>
        <scheme val="none"/>
      </font>
      <alignment horizontal="general" vertical="top" textRotation="0" wrapText="1" indent="0" justifyLastLine="0" shrinkToFit="0" readingOrder="0"/>
    </dxf>
    <dxf>
      <font>
        <strike val="0"/>
        <outline val="0"/>
        <shadow val="0"/>
        <u val="none"/>
        <vertAlign val="baseline"/>
        <name val="Montserrat"/>
        <scheme val="none"/>
      </font>
      <numFmt numFmtId="0" formatCode="General"/>
      <alignment vertical="top" textRotation="0" wrapText="1" indent="0" justifyLastLine="0" shrinkToFit="0" readingOrder="0"/>
    </dxf>
    <dxf>
      <font>
        <strike val="0"/>
        <outline val="0"/>
        <shadow val="0"/>
        <u val="none"/>
        <vertAlign val="baseline"/>
        <name val="Montserrat"/>
        <scheme val="none"/>
      </font>
      <alignment vertical="top" textRotation="0" indent="0" justifyLastLine="0" shrinkToFit="0" readingOrder="0"/>
    </dxf>
    <dxf>
      <font>
        <strike val="0"/>
        <outline val="0"/>
        <shadow val="0"/>
        <u val="none"/>
        <vertAlign val="baseline"/>
        <name val="Montserrat"/>
        <scheme val="none"/>
      </font>
      <alignment vertical="top" textRotation="0" indent="0" justifyLastLine="0" shrinkToFit="0" readingOrder="0"/>
    </dxf>
    <dxf>
      <font>
        <strike val="0"/>
        <outline val="0"/>
        <shadow val="0"/>
        <u val="none"/>
        <vertAlign val="baseline"/>
        <name val="Montserrat"/>
        <scheme val="none"/>
      </font>
      <alignment horizontal="left" vertical="top" textRotation="0" wrapText="0" indent="0" justifyLastLine="0" shrinkToFit="0" readingOrder="0"/>
    </dxf>
    <dxf>
      <font>
        <strike val="0"/>
        <outline val="0"/>
        <shadow val="0"/>
        <u val="none"/>
        <vertAlign val="baseline"/>
        <name val="Montserrat"/>
        <scheme val="none"/>
      </font>
      <alignment vertical="top" textRotation="0" indent="0" justifyLastLine="0" shrinkToFit="0" readingOrder="0"/>
    </dxf>
    <dxf>
      <font>
        <strike val="0"/>
        <outline val="0"/>
        <shadow val="0"/>
        <u val="none"/>
        <vertAlign val="baseline"/>
        <name val="Montserrat"/>
        <scheme val="none"/>
      </font>
      <alignment vertical="top" textRotation="0" indent="0" justifyLastLine="0" shrinkToFit="0" readingOrder="0"/>
    </dxf>
    <dxf>
      <font>
        <strike val="0"/>
        <outline val="0"/>
        <shadow val="0"/>
        <u val="none"/>
        <vertAlign val="baseline"/>
        <name val="Montserrat"/>
        <scheme val="none"/>
      </font>
      <alignment vertical="top" textRotation="0" indent="0" justifyLastLine="0" shrinkToFit="0" readingOrder="0"/>
    </dxf>
    <dxf>
      <border outline="0">
        <bottom style="thin">
          <color indexed="64"/>
        </bottom>
      </border>
    </dxf>
    <dxf>
      <font>
        <b/>
        <i val="0"/>
        <strike val="0"/>
        <condense val="0"/>
        <extend val="0"/>
        <outline val="0"/>
        <shadow val="0"/>
        <u val="none"/>
        <vertAlign val="baseline"/>
        <sz val="12"/>
        <color theme="0"/>
        <name val="Montserrat"/>
        <scheme val="none"/>
      </font>
      <fill>
        <patternFill patternType="solid">
          <fgColor indexed="64"/>
          <bgColor rgb="FF4B00AA"/>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4EE315-C32E-43E7-9446-A458AF86BB1D}" name="ExternalPorts" displayName="ExternalPorts" ref="A4:J503" totalsRowShown="0" headerRowDxfId="149" dataDxfId="147" headerRowBorderDxfId="148">
  <autoFilter ref="A4:J503" xr:uid="{A34EE315-C32E-43E7-9446-A458AF86BB1D}">
    <filterColumn colId="0">
      <filters>
        <filter val="NDB Control Plane (HA)"/>
      </filters>
    </filterColumn>
  </autoFilter>
  <sortState xmlns:xlrd2="http://schemas.microsoft.com/office/spreadsheetml/2017/richdata2" ref="A269:J327">
    <sortCondition descending="1" ref="H4:H503"/>
  </sortState>
  <tableColumns count="10">
    <tableColumn id="1" xr3:uid="{33EF96DC-976E-4A9F-BAA0-9E38B83897DD}" name="Software Type" dataDxfId="146"/>
    <tableColumn id="2" xr3:uid="{3CB542BF-B60E-4DBC-96B3-D0A6173D67B0}" name="Source" dataDxfId="145"/>
    <tableColumn id="3" xr3:uid="{B96C5C29-0E98-4EC7-A551-1CBDB14FABEF}" name="Ports" dataDxfId="144"/>
    <tableColumn id="4" xr3:uid="{8E43AD2F-80A8-40B2-B1C4-F124513A654E}" name="Transfer Protocol" dataDxfId="143"/>
    <tableColumn id="5" xr3:uid="{0CBF9B81-2DA1-47A2-BF7D-6DA13F8BF3F2}" name="Destination" dataDxfId="142"/>
    <tableColumn id="6" xr3:uid="{1FBF2A82-AEAB-41F2-B09B-46DAF167A499}" name="Service Flow" dataDxfId="141">
      <calculatedColumnFormula>IF(AND(B5&lt;&gt;"",E5&lt;&gt;""),B5 &amp; " to " &amp; E5 &amp; CHAR(10) &amp;
IFERROR(IF(ISERROR(--TRIM(MID(SUBSTITUTE(C5,",",REPT(" ",99)),1,99))),VLOOKUP(TRIM(MID(SUBSTITUTE(C5,",",REPT(" ",99)),1,99)),PortProtocols[],4,FALSE),VLOOKUP(--TRIM(MID(SUBSTITUTE(C5,",",REPT(" ",99)),1,99)),PortProtocols[],4,FALSE)),"") &amp;
IF(TRIM(MID(SUBSTITUTE(C5,",",REPT(" ",99)),99,99))&lt;&gt;"",CHAR(10) &amp; IFERROR(IF(ISERROR(--TRIM(MID(SUBSTITUTE(C5,",",REPT(" ",99)),99,99))),VLOOKUP(TRIM(MID(SUBSTITUTE(C5,",",REPT(" ",99)),99,99)),PortProtocols[],4,FALSE),VLOOKUP(--TRIM(MID(SUBSTITUTE(C5,",",REPT(" ",99)),99,99)),PortProtocols[],4,FALSE)),""),"") &amp;
IF(TRIM(MID(SUBSTITUTE(C5,",",REPT(" ",99)),199,99))&lt;&gt;"",CHAR(10) &amp; IFERROR(IF(ISERROR(--TRIM(MID(SUBSTITUTE(C5,",",REPT(" ",99)),199,99))),VLOOKUP(TRIM(MID(SUBSTITUTE(C5,",",REPT(" ",99)),199,99)),PortProtocols[],4,FALSE),VLOOKUP(--TRIM(MID(SUBSTITUTE(C5,",",REPT(" ",99)),199,99)),PortProtocols[],4,FALSE)),""),"") &amp;
IF(TRIM(MID(SUBSTITUTE(C5,",",REPT(" ",99)),299,99))&lt;&gt;"",CHAR(10) &amp; IFERROR(IF(ISERROR(--TRIM(MID(SUBSTITUTE(C5,",",REPT(" ",99)),299,99))),VLOOKUP(TRIM(MID(SUBSTITUTE(C5,",",REPT(" ",99)),299,99)),PortProtocols[],4,FALSE),VLOOKUP(--TRIM(MID(SUBSTITUTE(C5,",",REPT(" ",99)),299,99)),PortProtocols[],4,FALSE)),""),"") &amp;
IF(TRIM(MID(SUBSTITUTE(C5,",",REPT(" ",99)),399,99))&lt;&gt;"",CHAR(10) &amp; IFERROR(IF(ISERROR(--TRIM(MID(SUBSTITUTE(C5,",",REPT(" ",99)),399,99))),VLOOKUP(TRIM(MID(SUBSTITUTE(C5,",",REPT(" ",99)),399,99)),PortProtocols[],4,FALSE),VLOOKUP(--TRIM(MID(SUBSTITUTE(C5,",",REPT(" ",99)),399,99)),PortProtocols[],4,FALSE)),""),"") &amp;
IF(TRIM(MID(SUBSTITUTE(C5,",",REPT(" ",99)),499,99))&lt;&gt;"",CHAR(10) &amp; IFERROR(IF(ISERROR(--TRIM(MID(SUBSTITUTE(C5,",",REPT(" ",99)),499,99))),VLOOKUP(TRIM(MID(SUBSTITUTE(C5,",",REPT(" ",99)),499,99)),PortProtocols[],4,FALSE),VLOOKUP(--TRIM(MID(SUBSTITUTE(C5,",",REPT(" ",99)),499,99)),PortProtocols[],4,FALSE)),""),"") &amp;
IF(TRIM(MID(SUBSTITUTE(C5,",",REPT(" ",99)),599,99))&lt;&gt;"",CHAR(10) &amp; IFERROR(IF(ISERROR(--TRIM(MID(SUBSTITUTE(C5,",",REPT(" ",99)),599,99))),VLOOKUP(TRIM(MID(SUBSTITUTE(C5,",",REPT(" ",99)),599,99)),PortProtocols[],4,FALSE),VLOOKUP(--TRIM(MID(SUBSTITUTE(C5,",",REPT(" ",99)),599,99)),PortProtocols[],4,FALSE)),""),"") &amp;
IF(TRIM(MID(SUBSTITUTE(C5,",",REPT(" ",99)),699,99))&lt;&gt;"",CHAR(10) &amp; IFERROR(IF(ISERROR(--TRIM(MID(SUBSTITUTE(C5,",",REPT(" ",99)),699,99))),VLOOKUP(TRIM(MID(SUBSTITUTE(C5,",",REPT(" ",99)),699,99)),PortProtocols[],4,FALSE),VLOOKUP(--TRIM(MID(SUBSTITUTE(C5,",",REPT(" ",99)),699,99)),PortProtocols[],4,FALSE)),""),"") &amp;
IF(TRIM(MID(SUBSTITUTE(C5,",",REPT(" ",99)),799,99))&lt;&gt;"",CHAR(10) &amp; IFERROR(IF(ISERROR(--TRIM(MID(SUBSTITUTE(C5,",",REPT(" ",99)),799,99))),VLOOKUP(TRIM(MID(SUBSTITUTE(C5,",",REPT(" ",99)),799,99)),PortProtocols[],4,FALSE),VLOOKUP(--TRIM(MID(SUBSTITUTE(C5,",",REPT(" ",99)),799,99)),PortProtocols[],4,FALSE)),""),"") &amp;
IF(TRIM(MID(SUBSTITUTE(C5,",",REPT(" ",99)),899,99))&lt;&gt;"",CHAR(10) &amp; IFERROR(IF(ISERROR(--TRIM(MID(SUBSTITUTE(C5,",",REPT(" ",99)),899,99))),VLOOKUP(TRIM(MID(SUBSTITUTE(C5,",",REPT(" ",99)),899,99)),PortProtocols[],4,FALSE),VLOOKUP(--TRIM(MID(SUBSTITUTE(C5,",",REPT(" ",99)),899,99)),PortProtocols[],4,FALSE)),""),"") &amp;
IF(TRIM(MID(SUBSTITUTE(C5,",",REPT(" ",99)),999,99))&lt;&gt;"",CHAR(10) &amp; IFERROR(IF(ISERROR(--TRIM(MID(SUBSTITUTE(C5,",",REPT(" ",99)),999,99))),VLOOKUP(TRIM(MID(SUBSTITUTE(C5,",",REPT(" ",99)),999,99)),PortProtocols[],4,FALSE),VLOOKUP(--TRIM(MID(SUBSTITUTE(C5,",",REPT(" ",99)),999,99)),PortProtocols[],4,FALSE)),""),"") &amp;
IF(TRIM(MID(SUBSTITUTE(C5,",",REPT(" ",99)),1099,99))&lt;&gt;"",CHAR(10) &amp; IFERROR(IF(ISERROR(--TRIM(MID(SUBSTITUTE(C5,",",REPT(" ",99)),1099,99))),VLOOKUP(TRIM(MID(SUBSTITUTE(C5,",",REPT(" ",99)),1099,99)),PortProtocols[],4,FALSE),VLOOKUP(--TRIM(MID(SUBSTITUTE(C5,",",REPT(" ",99)),1099,99)),PortProtocols[],4,FALSE)),""),"") &amp;
IF(TRIM(MID(SUBSTITUTE(C5,",",REPT(" ",99)),1199,99))&lt;&gt;"",CHAR(10) &amp; IFERROR(IF(ISERROR(--TRIM(MID(SUBSTITUTE(C5,",",REPT(" ",99)),1199,99))),VLOOKUP(TRIM(MID(SUBSTITUTE(C5,",",REPT(" ",99)),1199,99)),PortProtocols[],4,FALSE),VLOOKUP(--TRIM(MID(SUBSTITUTE(C5,",",REPT(" ",99)),1199,99)),PortProtocols[],4,FALSE)),""),"") &amp;
IF(TRIM(MID(SUBSTITUTE(C5,",",REPT(" ",99)),1299,99))&lt;&gt;"",CHAR(10) &amp; IFERROR(IF(ISERROR(--TRIM(MID(SUBSTITUTE(C5,",",REPT(" ",99)),1299,99))),VLOOKUP(TRIM(MID(SUBSTITUTE(C5,",",REPT(" ",99)),1299,99)),PortProtocols[],4,FALSE),VLOOKUP(--TRIM(MID(SUBSTITUTE(C5,",",REPT(" ",99)),1299,99)),PortProtocols[],4,FALSE)),""),"") &amp;
IF(TRIM(MID(SUBSTITUTE(C5,",",REPT(" ",99)),1399,99))&lt;&gt;"",CHAR(10) &amp; IFERROR(IF(ISERROR(--TRIM(MID(SUBSTITUTE(C5,",",REPT(" ",99)),1399,99))),VLOOKUP(TRIM(MID(SUBSTITUTE(C5,",",REPT(" ",99)),1399,99)),PortProtocols[],4,FALSE),VLOOKUP(--TRIM(MID(SUBSTITUTE(C5,",",REPT(" ",99)),1399,99)),PortProtocols[],4,FALSE)),""),"") &amp;
IF(TRIM(MID(SUBSTITUTE(C5,",",REPT(" ",99)),1499,99))&lt;&gt;"",CHAR(10) &amp; IFERROR(IF(ISERROR(--TRIM(MID(SUBSTITUTE(C5,",",REPT(" ",99)),1499,99))),VLOOKUP(TRIM(MID(SUBSTITUTE(C5,",",REPT(" ",99)),1499,99)),PortProtocols[],4,FALSE),VLOOKUP(--TRIM(MID(SUBSTITUTE(C5,",",REPT(" ",99)),1499,99)),PortProtocols[],4,FALSE)),""),"") &amp;
IF(TRIM(MID(SUBSTITUTE(C5,",",REPT(" ",99)),1599,99))&lt;&gt;"",CHAR(10) &amp; IFERROR(IF(ISERROR(--TRIM(MID(SUBSTITUTE(C5,",",REPT(" ",99)),1599,99))),VLOOKUP(TRIM(MID(SUBSTITUTE(C5,",",REPT(" ",99)),1599,99)),PortProtocols[],4,FALSE),VLOOKUP(--TRIM(MID(SUBSTITUTE(C5,",",REPT(" ",99)),1599,99)),PortProtocols[],4,FALSE)),""),"") &amp;
IF(TRIM(MID(SUBSTITUTE(C5,",",REPT(" ",99)),1699,99))&lt;&gt;"",CHAR(10) &amp; IFERROR(IF(ISERROR(--TRIM(MID(SUBSTITUTE(C5,",",REPT(" ",99)),1699,99))),VLOOKUP(TRIM(MID(SUBSTITUTE(C5,",",REPT(" ",99)),1699,99)),PortProtocols[],4,FALSE),VLOOKUP(--TRIM(MID(SUBSTITUTE(C5,",",REPT(" ",99)),1699,99)),PortProtocols[],4,FALSE)),""),"") &amp;
IF(TRIM(MID(SUBSTITUTE(C5,",",REPT(" ",99)),1799,99))&lt;&gt;"",CHAR(10) &amp; IFERROR(IF(ISERROR(--TRIM(MID(SUBSTITUTE(C5,",",REPT(" ",99)),1799,99))),VLOOKUP(TRIM(MID(SUBSTITUTE(C5,",",REPT(" ",99)),1799,99)),PortProtocols[],4,FALSE),VLOOKUP(--TRIM(MID(SUBSTITUTE(C5,",",REPT(" ",99)),1799,99)),PortProtocols[],4,FALSE)),""),"") &amp;
IF(TRIM(MID(SUBSTITUTE(C5,",",REPT(" ",99)),1899,99))&lt;&gt;"",CHAR(10) &amp; IFERROR(IF(ISERROR(--TRIM(MID(SUBSTITUTE(C5,",",REPT(" ",99)),1899,99))),VLOOKUP(TRIM(MID(SUBSTITUTE(C5,",",REPT(" ",99)),1899,99)),PortProtocols[],4,FALSE),VLOOKUP(--TRIM(MID(SUBSTITUTE(C5,",",REPT(" ",99)),1899,99)),PortProtocols[],4,FALSE)),""),""),
"")</calculatedColumnFormula>
    </tableColumn>
    <tableColumn id="8" xr3:uid="{CCC31E95-AA2F-4D36-8609-5297C2AE8BB1}" name="Additional Notes" dataDxfId="140"/>
    <tableColumn id="7" xr3:uid="{20BB73BD-38AB-4CE3-99B7-123617D27E6A}" name="Source AZ (Used for Diagram Generation)" dataDxfId="139"/>
    <tableColumn id="9" xr3:uid="{44540529-C5E1-4D33-8285-33FF9153C927}" name="Destination AZ (Used for Diagram Generation)" dataDxfId="138"/>
    <tableColumn id="10" xr3:uid="{3D3935E5-8533-4362-8362-E70482F4B1B8}" name="Internal Notes (Internal Only - Do Not Publish)" dataDxfId="13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7FE509-7337-42A2-8922-AA3219639169}" name="InternalPorts" displayName="InternalPorts" ref="A4:G74" totalsRowShown="0" headerRowDxfId="136" dataDxfId="134" headerRowBorderDxfId="135">
  <autoFilter ref="A4:G74" xr:uid="{95CF3000-2E4F-4B34-B833-E69315D5DD2F}"/>
  <tableColumns count="7">
    <tableColumn id="1" xr3:uid="{9593EC22-FF32-4A28-A7B5-C15C5CB220BA}" name="Software Type" dataDxfId="133"/>
    <tableColumn id="2" xr3:uid="{4E4143A5-5B32-46D3-AE8B-562539A74F24}" name="Source and Destination" dataDxfId="132"/>
    <tableColumn id="3" xr3:uid="{99ADF0B0-8281-49AC-A279-AB6701B70FE1}" name="Ports" dataDxfId="131"/>
    <tableColumn id="4" xr3:uid="{E7866E7B-8782-44FA-BFDC-5F40B9DBB954}" name="Transfer Protocol" dataDxfId="130">
      <calculatedColumnFormula array="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calculatedColumnFormula>
    </tableColumn>
    <tableColumn id="6" xr3:uid="{6EE28809-7BF9-4447-B5A9-8DD6DEE91C5E}" name="Service Flow" dataDxfId="129">
      <calculatedColumnFormula>IF(InternalPorts[[#This Row],[Source and Destination]]="","",InternalPorts[[#This Row],[Source and Destination]])</calculatedColumnFormula>
    </tableColumn>
    <tableColumn id="7" xr3:uid="{4E346CC7-B4E3-4DC1-B37B-5C25663504D6}" name="Additional Notes" dataDxfId="128"/>
    <tableColumn id="5" xr3:uid="{464DCE28-1439-49FF-97A5-E937B3F55083}" name="Notes (Internal Only - Do Not Publish)" dataDxfId="1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6C52C7-470C-45C3-A235-94262BAFB3EE}" name="PortProtocols" displayName="PortProtocols" ref="A1:D274" totalsRowShown="0">
  <autoFilter ref="A1:D274" xr:uid="{726C52C7-470C-45C3-A235-94262BAFB3EE}"/>
  <tableColumns count="4">
    <tableColumn id="1" xr3:uid="{74A8002C-21BC-4EF8-9F32-A77B2421CD0F}" name="Port Number" dataDxfId="126"/>
    <tableColumn id="2" xr3:uid="{8D1FDCEA-B34C-4BAE-871F-8EAF9F08EB09}" name="Transfer Protocol"/>
    <tableColumn id="3" xr3:uid="{A9D4FF97-80B3-4BAD-BC70-A6025605731C}" name="Service"/>
    <tableColumn id="4" xr3:uid="{138DFCEE-895C-4E7F-9A83-D59944C1ED31}" name="Description">
      <calculatedColumnFormula>C2 &amp; " (" &amp; A2 &amp; " " &amp; B2 &amp;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46DDA8-1181-4805-A55A-847E78BDF712}" name="entities" displayName="entities" ref="A1:E1048576" totalsRowShown="0" headerRowBorderDxfId="125" tableBorderDxfId="124">
  <autoFilter ref="A1:E1048576" xr:uid="{6346DDA8-1181-4805-A55A-847E78BDF712}"/>
  <sortState xmlns:xlrd2="http://schemas.microsoft.com/office/spreadsheetml/2017/richdata2" ref="A2:E120">
    <sortCondition ref="B1:B120"/>
  </sortState>
  <tableColumns count="5">
    <tableColumn id="1" xr3:uid="{A8FF5F5D-FF53-4C1B-AE93-19D94E064AA6}" name="Software Type"/>
    <tableColumn id="2" xr3:uid="{A63FCBAD-22D8-45A1-9DDE-E252162D0730}" name="Source"/>
    <tableColumn id="4" xr3:uid="{91066156-5CDE-4EC8-9F6D-00DE46AF0E80}" name="Source AZ (Used for Diagram Generation)"/>
    <tableColumn id="3" xr3:uid="{8DABE595-5C1A-436E-9C52-79673805A4E5}" name="Destination"/>
    <tableColumn id="8" xr3:uid="{E77BB827-D1F3-4281-8618-86B1E7F7BE67}" name="Destination AZ (Used for Diagram Gener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80460-445F-4D0F-8135-74726B1F4B8D}">
  <sheetPr codeName="Sheet1"/>
  <dimension ref="A1:M503"/>
  <sheetViews>
    <sheetView tabSelected="1" topLeftCell="A2" zoomScale="55" zoomScaleNormal="55" workbookViewId="0">
      <selection activeCell="D511" sqref="D511"/>
    </sheetView>
  </sheetViews>
  <sheetFormatPr defaultRowHeight="15"/>
  <cols>
    <col min="1" max="1" width="43.42578125" bestFit="1" customWidth="1"/>
    <col min="2" max="2" width="77.85546875" customWidth="1"/>
    <col min="3" max="3" width="69.7109375" bestFit="1" customWidth="1"/>
    <col min="4" max="4" width="60.7109375" bestFit="1" customWidth="1"/>
    <col min="5" max="5" width="160.42578125" bestFit="1" customWidth="1"/>
    <col min="6" max="6" width="106" style="11" bestFit="1" customWidth="1"/>
    <col min="7" max="7" width="63.42578125" style="11" customWidth="1"/>
    <col min="8" max="8" width="57" bestFit="1" customWidth="1"/>
    <col min="9" max="9" width="62.7109375" bestFit="1" customWidth="1"/>
    <col min="10" max="10" width="114.28515625" bestFit="1" customWidth="1"/>
    <col min="11" max="11" width="22.42578125" bestFit="1" customWidth="1"/>
    <col min="12" max="12" width="46.7109375" customWidth="1"/>
  </cols>
  <sheetData>
    <row r="1" spans="1:13" ht="408.75" customHeight="1">
      <c r="A1" s="25" t="s">
        <v>418</v>
      </c>
      <c r="B1" s="26"/>
      <c r="E1" s="16"/>
    </row>
    <row r="2" spans="1:13" ht="233.25" customHeight="1">
      <c r="A2" s="26"/>
      <c r="B2" s="26"/>
    </row>
    <row r="3" spans="1:13" ht="36.75">
      <c r="A3" s="1" t="s">
        <v>0</v>
      </c>
    </row>
    <row r="4" spans="1:13" ht="21">
      <c r="A4" s="2" t="s">
        <v>1</v>
      </c>
      <c r="B4" s="2" t="s">
        <v>2</v>
      </c>
      <c r="C4" s="3" t="s">
        <v>3</v>
      </c>
      <c r="D4" s="4" t="s">
        <v>4</v>
      </c>
      <c r="E4" s="3" t="s">
        <v>5</v>
      </c>
      <c r="F4" s="12" t="s">
        <v>6</v>
      </c>
      <c r="G4" s="21" t="s">
        <v>7</v>
      </c>
      <c r="H4" s="3" t="s">
        <v>367</v>
      </c>
      <c r="I4" s="3" t="s">
        <v>368</v>
      </c>
      <c r="J4" s="20" t="s">
        <v>8</v>
      </c>
    </row>
    <row r="5" spans="1:13" ht="60.75" hidden="1">
      <c r="A5" s="13" t="s">
        <v>9</v>
      </c>
      <c r="B5" s="13" t="s">
        <v>10</v>
      </c>
      <c r="C5" s="14">
        <v>80</v>
      </c>
      <c r="D5" s="13" t="str" cm="1">
        <f t="array" ref="D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 s="13" t="s">
        <v>11</v>
      </c>
      <c r="F5" s="15" t="str">
        <f>IF(AND(B5&lt;&gt;"",E5&lt;&gt;""),B5 &amp; " to " &amp; E5 &amp; CHAR(10) &amp;
IFERROR(IF(ISERROR(--TRIM(MID(SUBSTITUTE(C5,",",REPT(" ",99)),1,99))),VLOOKUP(TRIM(MID(SUBSTITUTE(C5,",",REPT(" ",99)),1,99)),PortProtocols[],4,FALSE),VLOOKUP(--TRIM(MID(SUBSTITUTE(C5,",",REPT(" ",99)),1,99)),PortProtocols[],4,FALSE)),"") &amp;
IF(TRIM(MID(SUBSTITUTE(C5,",",REPT(" ",99)),99,99))&lt;&gt;"",CHAR(10) &amp; IFERROR(IF(ISERROR(--TRIM(MID(SUBSTITUTE(C5,",",REPT(" ",99)),99,99))),VLOOKUP(TRIM(MID(SUBSTITUTE(C5,",",REPT(" ",99)),99,99)),PortProtocols[],4,FALSE),VLOOKUP(--TRIM(MID(SUBSTITUTE(C5,",",REPT(" ",99)),99,99)),PortProtocols[],4,FALSE)),""),"") &amp;
IF(TRIM(MID(SUBSTITUTE(C5,",",REPT(" ",99)),199,99))&lt;&gt;"",CHAR(10) &amp; IFERROR(IF(ISERROR(--TRIM(MID(SUBSTITUTE(C5,",",REPT(" ",99)),199,99))),VLOOKUP(TRIM(MID(SUBSTITUTE(C5,",",REPT(" ",99)),199,99)),PortProtocols[],4,FALSE),VLOOKUP(--TRIM(MID(SUBSTITUTE(C5,",",REPT(" ",99)),199,99)),PortProtocols[],4,FALSE)),""),"") &amp;
IF(TRIM(MID(SUBSTITUTE(C5,",",REPT(" ",99)),299,99))&lt;&gt;"",CHAR(10) &amp; IFERROR(IF(ISERROR(--TRIM(MID(SUBSTITUTE(C5,",",REPT(" ",99)),299,99))),VLOOKUP(TRIM(MID(SUBSTITUTE(C5,",",REPT(" ",99)),299,99)),PortProtocols[],4,FALSE),VLOOKUP(--TRIM(MID(SUBSTITUTE(C5,",",REPT(" ",99)),299,99)),PortProtocols[],4,FALSE)),""),"") &amp;
IF(TRIM(MID(SUBSTITUTE(C5,",",REPT(" ",99)),399,99))&lt;&gt;"",CHAR(10) &amp; IFERROR(IF(ISERROR(--TRIM(MID(SUBSTITUTE(C5,",",REPT(" ",99)),399,99))),VLOOKUP(TRIM(MID(SUBSTITUTE(C5,",",REPT(" ",99)),399,99)),PortProtocols[],4,FALSE),VLOOKUP(--TRIM(MID(SUBSTITUTE(C5,",",REPT(" ",99)),399,99)),PortProtocols[],4,FALSE)),""),"") &amp;
IF(TRIM(MID(SUBSTITUTE(C5,",",REPT(" ",99)),499,99))&lt;&gt;"",CHAR(10) &amp; IFERROR(IF(ISERROR(--TRIM(MID(SUBSTITUTE(C5,",",REPT(" ",99)),499,99))),VLOOKUP(TRIM(MID(SUBSTITUTE(C5,",",REPT(" ",99)),499,99)),PortProtocols[],4,FALSE),VLOOKUP(--TRIM(MID(SUBSTITUTE(C5,",",REPT(" ",99)),499,99)),PortProtocols[],4,FALSE)),""),"") &amp;
IF(TRIM(MID(SUBSTITUTE(C5,",",REPT(" ",99)),599,99))&lt;&gt;"",CHAR(10) &amp; IFERROR(IF(ISERROR(--TRIM(MID(SUBSTITUTE(C5,",",REPT(" ",99)),599,99))),VLOOKUP(TRIM(MID(SUBSTITUTE(C5,",",REPT(" ",99)),599,99)),PortProtocols[],4,FALSE),VLOOKUP(--TRIM(MID(SUBSTITUTE(C5,",",REPT(" ",99)),599,99)),PortProtocols[],4,FALSE)),""),"") &amp;
IF(TRIM(MID(SUBSTITUTE(C5,",",REPT(" ",99)),699,99))&lt;&gt;"",CHAR(10) &amp; IFERROR(IF(ISERROR(--TRIM(MID(SUBSTITUTE(C5,",",REPT(" ",99)),699,99))),VLOOKUP(TRIM(MID(SUBSTITUTE(C5,",",REPT(" ",99)),699,99)),PortProtocols[],4,FALSE),VLOOKUP(--TRIM(MID(SUBSTITUTE(C5,",",REPT(" ",99)),699,99)),PortProtocols[],4,FALSE)),""),"") &amp;
IF(TRIM(MID(SUBSTITUTE(C5,",",REPT(" ",99)),799,99))&lt;&gt;"",CHAR(10) &amp; IFERROR(IF(ISERROR(--TRIM(MID(SUBSTITUTE(C5,",",REPT(" ",99)),799,99))),VLOOKUP(TRIM(MID(SUBSTITUTE(C5,",",REPT(" ",99)),799,99)),PortProtocols[],4,FALSE),VLOOKUP(--TRIM(MID(SUBSTITUTE(C5,",",REPT(" ",99)),799,99)),PortProtocols[],4,FALSE)),""),"") &amp;
IF(TRIM(MID(SUBSTITUTE(C5,",",REPT(" ",99)),899,99))&lt;&gt;"",CHAR(10) &amp; IFERROR(IF(ISERROR(--TRIM(MID(SUBSTITUTE(C5,",",REPT(" ",99)),899,99))),VLOOKUP(TRIM(MID(SUBSTITUTE(C5,",",REPT(" ",99)),899,99)),PortProtocols[],4,FALSE),VLOOKUP(--TRIM(MID(SUBSTITUTE(C5,",",REPT(" ",99)),899,99)),PortProtocols[],4,FALSE)),""),"") &amp;
IF(TRIM(MID(SUBSTITUTE(C5,",",REPT(" ",99)),999,99))&lt;&gt;"",CHAR(10) &amp; IFERROR(IF(ISERROR(--TRIM(MID(SUBSTITUTE(C5,",",REPT(" ",99)),999,99))),VLOOKUP(TRIM(MID(SUBSTITUTE(C5,",",REPT(" ",99)),999,99)),PortProtocols[],4,FALSE),VLOOKUP(--TRIM(MID(SUBSTITUTE(C5,",",REPT(" ",99)),999,99)),PortProtocols[],4,FALSE)),""),"") &amp;
IF(TRIM(MID(SUBSTITUTE(C5,",",REPT(" ",99)),1099,99))&lt;&gt;"",CHAR(10) &amp; IFERROR(IF(ISERROR(--TRIM(MID(SUBSTITUTE(C5,",",REPT(" ",99)),1099,99))),VLOOKUP(TRIM(MID(SUBSTITUTE(C5,",",REPT(" ",99)),1099,99)),PortProtocols[],4,FALSE),VLOOKUP(--TRIM(MID(SUBSTITUTE(C5,",",REPT(" ",99)),1099,99)),PortProtocols[],4,FALSE)),""),"") &amp;
IF(TRIM(MID(SUBSTITUTE(C5,",",REPT(" ",99)),1199,99))&lt;&gt;"",CHAR(10) &amp; IFERROR(IF(ISERROR(--TRIM(MID(SUBSTITUTE(C5,",",REPT(" ",99)),1199,99))),VLOOKUP(TRIM(MID(SUBSTITUTE(C5,",",REPT(" ",99)),1199,99)),PortProtocols[],4,FALSE),VLOOKUP(--TRIM(MID(SUBSTITUTE(C5,",",REPT(" ",99)),1199,99)),PortProtocols[],4,FALSE)),""),"") &amp;
IF(TRIM(MID(SUBSTITUTE(C5,",",REPT(" ",99)),1299,99))&lt;&gt;"",CHAR(10) &amp; IFERROR(IF(ISERROR(--TRIM(MID(SUBSTITUTE(C5,",",REPT(" ",99)),1299,99))),VLOOKUP(TRIM(MID(SUBSTITUTE(C5,",",REPT(" ",99)),1299,99)),PortProtocols[],4,FALSE),VLOOKUP(--TRIM(MID(SUBSTITUTE(C5,",",REPT(" ",99)),1299,99)),PortProtocols[],4,FALSE)),""),"") &amp;
IF(TRIM(MID(SUBSTITUTE(C5,",",REPT(" ",99)),1399,99))&lt;&gt;"",CHAR(10) &amp; IFERROR(IF(ISERROR(--TRIM(MID(SUBSTITUTE(C5,",",REPT(" ",99)),1399,99))),VLOOKUP(TRIM(MID(SUBSTITUTE(C5,",",REPT(" ",99)),1399,99)),PortProtocols[],4,FALSE),VLOOKUP(--TRIM(MID(SUBSTITUTE(C5,",",REPT(" ",99)),1399,99)),PortProtocols[],4,FALSE)),""),"") &amp;
IF(TRIM(MID(SUBSTITUTE(C5,",",REPT(" ",99)),1499,99))&lt;&gt;"",CHAR(10) &amp; IFERROR(IF(ISERROR(--TRIM(MID(SUBSTITUTE(C5,",",REPT(" ",99)),1499,99))),VLOOKUP(TRIM(MID(SUBSTITUTE(C5,",",REPT(" ",99)),1499,99)),PortProtocols[],4,FALSE),VLOOKUP(--TRIM(MID(SUBSTITUTE(C5,",",REPT(" ",99)),1499,99)),PortProtocols[],4,FALSE)),""),"") &amp;
IF(TRIM(MID(SUBSTITUTE(C5,",",REPT(" ",99)),1599,99))&lt;&gt;"",CHAR(10) &amp; IFERROR(IF(ISERROR(--TRIM(MID(SUBSTITUTE(C5,",",REPT(" ",99)),1599,99))),VLOOKUP(TRIM(MID(SUBSTITUTE(C5,",",REPT(" ",99)),1599,99)),PortProtocols[],4,FALSE),VLOOKUP(--TRIM(MID(SUBSTITUTE(C5,",",REPT(" ",99)),1599,99)),PortProtocols[],4,FALSE)),""),"") &amp;
IF(TRIM(MID(SUBSTITUTE(C5,",",REPT(" ",99)),1699,99))&lt;&gt;"",CHAR(10) &amp; IFERROR(IF(ISERROR(--TRIM(MID(SUBSTITUTE(C5,",",REPT(" ",99)),1699,99))),VLOOKUP(TRIM(MID(SUBSTITUTE(C5,",",REPT(" ",99)),1699,99)),PortProtocols[],4,FALSE),VLOOKUP(--TRIM(MID(SUBSTITUTE(C5,",",REPT(" ",99)),1699,99)),PortProtocols[],4,FALSE)),""),"") &amp;
IF(TRIM(MID(SUBSTITUTE(C5,",",REPT(" ",99)),1799,99))&lt;&gt;"",CHAR(10) &amp; IFERROR(IF(ISERROR(--TRIM(MID(SUBSTITUTE(C5,",",REPT(" ",99)),1799,99))),VLOOKUP(TRIM(MID(SUBSTITUTE(C5,",",REPT(" ",99)),1799,99)),PortProtocols[],4,FALSE),VLOOKUP(--TRIM(MID(SUBSTITUTE(C5,",",REPT(" ",99)),1799,99)),PortProtocols[],4,FALSE)),""),"") &amp;
IF(TRIM(MID(SUBSTITUTE(C5,",",REPT(" ",99)),1899,99))&lt;&gt;"",CHAR(10) &amp; IFERROR(IF(ISERROR(--TRIM(MID(SUBSTITUTE(C5,",",REPT(" ",99)),1899,99))),VLOOKUP(TRIM(MID(SUBSTITUTE(C5,",",REPT(" ",99)),1899,99)),PortProtocols[],4,FALSE),VLOOKUP(--TRIM(MID(SUBSTITUTE(C5,",",REPT(" ",99)),1899,99)),PortProtocols[],4,FALSE)),""),""),
"")</f>
        <v>Nutanix CVM  to release-api.nutanix.com
HTTP (80 TCP)</v>
      </c>
      <c r="G5" s="15" t="s">
        <v>12</v>
      </c>
      <c r="H5" s="13" t="str">
        <f>_xlfn.XLOOKUP(ExternalPorts[[#This Row],[Source]],entities[Source],entities[Source AZ (Used for Diagram Generation)],"",0)</f>
        <v>Local AZ</v>
      </c>
      <c r="I5" s="13" t="str">
        <f>_xlfn.XLOOKUP(ExternalPorts[[#This Row],[Destination]],entities[Destination],entities[Destination AZ (Used for Diagram Generation)],"",0)</f>
        <v>Internet Services</v>
      </c>
      <c r="J5" s="13"/>
      <c r="M5" s="22"/>
    </row>
    <row r="6" spans="1:13" ht="40.5" hidden="1">
      <c r="A6" s="13" t="s">
        <v>9</v>
      </c>
      <c r="B6" s="13" t="s">
        <v>13</v>
      </c>
      <c r="C6" s="14">
        <v>80</v>
      </c>
      <c r="D6" s="13" t="str" cm="1">
        <f t="array" ref="D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 s="13" t="s">
        <v>11</v>
      </c>
      <c r="F6" s="15" t="str">
        <f>IF(AND(B6&lt;&gt;"",E6&lt;&gt;""),B6 &amp; " to " &amp; E6 &amp; CHAR(10) &amp;
IFERROR(IF(ISERROR(--TRIM(MID(SUBSTITUTE(C6,",",REPT(" ",99)),1,99))),VLOOKUP(TRIM(MID(SUBSTITUTE(C6,",",REPT(" ",99)),1,99)),PortProtocols[],4,FALSE),VLOOKUP(--TRIM(MID(SUBSTITUTE(C6,",",REPT(" ",99)),1,99)),PortProtocols[],4,FALSE)),"") &amp;
IF(TRIM(MID(SUBSTITUTE(C6,",",REPT(" ",99)),99,99))&lt;&gt;"",CHAR(10) &amp; IFERROR(IF(ISERROR(--TRIM(MID(SUBSTITUTE(C6,",",REPT(" ",99)),99,99))),VLOOKUP(TRIM(MID(SUBSTITUTE(C6,",",REPT(" ",99)),99,99)),PortProtocols[],4,FALSE),VLOOKUP(--TRIM(MID(SUBSTITUTE(C6,",",REPT(" ",99)),99,99)),PortProtocols[],4,FALSE)),""),"") &amp;
IF(TRIM(MID(SUBSTITUTE(C6,",",REPT(" ",99)),199,99))&lt;&gt;"",CHAR(10) &amp; IFERROR(IF(ISERROR(--TRIM(MID(SUBSTITUTE(C6,",",REPT(" ",99)),199,99))),VLOOKUP(TRIM(MID(SUBSTITUTE(C6,",",REPT(" ",99)),199,99)),PortProtocols[],4,FALSE),VLOOKUP(--TRIM(MID(SUBSTITUTE(C6,",",REPT(" ",99)),199,99)),PortProtocols[],4,FALSE)),""),"") &amp;
IF(TRIM(MID(SUBSTITUTE(C6,",",REPT(" ",99)),299,99))&lt;&gt;"",CHAR(10) &amp; IFERROR(IF(ISERROR(--TRIM(MID(SUBSTITUTE(C6,",",REPT(" ",99)),299,99))),VLOOKUP(TRIM(MID(SUBSTITUTE(C6,",",REPT(" ",99)),299,99)),PortProtocols[],4,FALSE),VLOOKUP(--TRIM(MID(SUBSTITUTE(C6,",",REPT(" ",99)),299,99)),PortProtocols[],4,FALSE)),""),"") &amp;
IF(TRIM(MID(SUBSTITUTE(C6,",",REPT(" ",99)),399,99))&lt;&gt;"",CHAR(10) &amp; IFERROR(IF(ISERROR(--TRIM(MID(SUBSTITUTE(C6,",",REPT(" ",99)),399,99))),VLOOKUP(TRIM(MID(SUBSTITUTE(C6,",",REPT(" ",99)),399,99)),PortProtocols[],4,FALSE),VLOOKUP(--TRIM(MID(SUBSTITUTE(C6,",",REPT(" ",99)),399,99)),PortProtocols[],4,FALSE)),""),"") &amp;
IF(TRIM(MID(SUBSTITUTE(C6,",",REPT(" ",99)),499,99))&lt;&gt;"",CHAR(10) &amp; IFERROR(IF(ISERROR(--TRIM(MID(SUBSTITUTE(C6,",",REPT(" ",99)),499,99))),VLOOKUP(TRIM(MID(SUBSTITUTE(C6,",",REPT(" ",99)),499,99)),PortProtocols[],4,FALSE),VLOOKUP(--TRIM(MID(SUBSTITUTE(C6,",",REPT(" ",99)),499,99)),PortProtocols[],4,FALSE)),""),"") &amp;
IF(TRIM(MID(SUBSTITUTE(C6,",",REPT(" ",99)),599,99))&lt;&gt;"",CHAR(10) &amp; IFERROR(IF(ISERROR(--TRIM(MID(SUBSTITUTE(C6,",",REPT(" ",99)),599,99))),VLOOKUP(TRIM(MID(SUBSTITUTE(C6,",",REPT(" ",99)),599,99)),PortProtocols[],4,FALSE),VLOOKUP(--TRIM(MID(SUBSTITUTE(C6,",",REPT(" ",99)),599,99)),PortProtocols[],4,FALSE)),""),"") &amp;
IF(TRIM(MID(SUBSTITUTE(C6,",",REPT(" ",99)),699,99))&lt;&gt;"",CHAR(10) &amp; IFERROR(IF(ISERROR(--TRIM(MID(SUBSTITUTE(C6,",",REPT(" ",99)),699,99))),VLOOKUP(TRIM(MID(SUBSTITUTE(C6,",",REPT(" ",99)),699,99)),PortProtocols[],4,FALSE),VLOOKUP(--TRIM(MID(SUBSTITUTE(C6,",",REPT(" ",99)),699,99)),PortProtocols[],4,FALSE)),""),"") &amp;
IF(TRIM(MID(SUBSTITUTE(C6,",",REPT(" ",99)),799,99))&lt;&gt;"",CHAR(10) &amp; IFERROR(IF(ISERROR(--TRIM(MID(SUBSTITUTE(C6,",",REPT(" ",99)),799,99))),VLOOKUP(TRIM(MID(SUBSTITUTE(C6,",",REPT(" ",99)),799,99)),PortProtocols[],4,FALSE),VLOOKUP(--TRIM(MID(SUBSTITUTE(C6,",",REPT(" ",99)),799,99)),PortProtocols[],4,FALSE)),""),"") &amp;
IF(TRIM(MID(SUBSTITUTE(C6,",",REPT(" ",99)),899,99))&lt;&gt;"",CHAR(10) &amp; IFERROR(IF(ISERROR(--TRIM(MID(SUBSTITUTE(C6,",",REPT(" ",99)),899,99))),VLOOKUP(TRIM(MID(SUBSTITUTE(C6,",",REPT(" ",99)),899,99)),PortProtocols[],4,FALSE),VLOOKUP(--TRIM(MID(SUBSTITUTE(C6,",",REPT(" ",99)),899,99)),PortProtocols[],4,FALSE)),""),"") &amp;
IF(TRIM(MID(SUBSTITUTE(C6,",",REPT(" ",99)),999,99))&lt;&gt;"",CHAR(10) &amp; IFERROR(IF(ISERROR(--TRIM(MID(SUBSTITUTE(C6,",",REPT(" ",99)),999,99))),VLOOKUP(TRIM(MID(SUBSTITUTE(C6,",",REPT(" ",99)),999,99)),PortProtocols[],4,FALSE),VLOOKUP(--TRIM(MID(SUBSTITUTE(C6,",",REPT(" ",99)),999,99)),PortProtocols[],4,FALSE)),""),"") &amp;
IF(TRIM(MID(SUBSTITUTE(C6,",",REPT(" ",99)),1099,99))&lt;&gt;"",CHAR(10) &amp; IFERROR(IF(ISERROR(--TRIM(MID(SUBSTITUTE(C6,",",REPT(" ",99)),1099,99))),VLOOKUP(TRIM(MID(SUBSTITUTE(C6,",",REPT(" ",99)),1099,99)),PortProtocols[],4,FALSE),VLOOKUP(--TRIM(MID(SUBSTITUTE(C6,",",REPT(" ",99)),1099,99)),PortProtocols[],4,FALSE)),""),"") &amp;
IF(TRIM(MID(SUBSTITUTE(C6,",",REPT(" ",99)),1199,99))&lt;&gt;"",CHAR(10) &amp; IFERROR(IF(ISERROR(--TRIM(MID(SUBSTITUTE(C6,",",REPT(" ",99)),1199,99))),VLOOKUP(TRIM(MID(SUBSTITUTE(C6,",",REPT(" ",99)),1199,99)),PortProtocols[],4,FALSE),VLOOKUP(--TRIM(MID(SUBSTITUTE(C6,",",REPT(" ",99)),1199,99)),PortProtocols[],4,FALSE)),""),"") &amp;
IF(TRIM(MID(SUBSTITUTE(C6,",",REPT(" ",99)),1299,99))&lt;&gt;"",CHAR(10) &amp; IFERROR(IF(ISERROR(--TRIM(MID(SUBSTITUTE(C6,",",REPT(" ",99)),1299,99))),VLOOKUP(TRIM(MID(SUBSTITUTE(C6,",",REPT(" ",99)),1299,99)),PortProtocols[],4,FALSE),VLOOKUP(--TRIM(MID(SUBSTITUTE(C6,",",REPT(" ",99)),1299,99)),PortProtocols[],4,FALSE)),""),"") &amp;
IF(TRIM(MID(SUBSTITUTE(C6,",",REPT(" ",99)),1399,99))&lt;&gt;"",CHAR(10) &amp; IFERROR(IF(ISERROR(--TRIM(MID(SUBSTITUTE(C6,",",REPT(" ",99)),1399,99))),VLOOKUP(TRIM(MID(SUBSTITUTE(C6,",",REPT(" ",99)),1399,99)),PortProtocols[],4,FALSE),VLOOKUP(--TRIM(MID(SUBSTITUTE(C6,",",REPT(" ",99)),1399,99)),PortProtocols[],4,FALSE)),""),"") &amp;
IF(TRIM(MID(SUBSTITUTE(C6,",",REPT(" ",99)),1499,99))&lt;&gt;"",CHAR(10) &amp; IFERROR(IF(ISERROR(--TRIM(MID(SUBSTITUTE(C6,",",REPT(" ",99)),1499,99))),VLOOKUP(TRIM(MID(SUBSTITUTE(C6,",",REPT(" ",99)),1499,99)),PortProtocols[],4,FALSE),VLOOKUP(--TRIM(MID(SUBSTITUTE(C6,",",REPT(" ",99)),1499,99)),PortProtocols[],4,FALSE)),""),"") &amp;
IF(TRIM(MID(SUBSTITUTE(C6,",",REPT(" ",99)),1599,99))&lt;&gt;"",CHAR(10) &amp; IFERROR(IF(ISERROR(--TRIM(MID(SUBSTITUTE(C6,",",REPT(" ",99)),1599,99))),VLOOKUP(TRIM(MID(SUBSTITUTE(C6,",",REPT(" ",99)),1599,99)),PortProtocols[],4,FALSE),VLOOKUP(--TRIM(MID(SUBSTITUTE(C6,",",REPT(" ",99)),1599,99)),PortProtocols[],4,FALSE)),""),"") &amp;
IF(TRIM(MID(SUBSTITUTE(C6,",",REPT(" ",99)),1699,99))&lt;&gt;"",CHAR(10) &amp; IFERROR(IF(ISERROR(--TRIM(MID(SUBSTITUTE(C6,",",REPT(" ",99)),1699,99))),VLOOKUP(TRIM(MID(SUBSTITUTE(C6,",",REPT(" ",99)),1699,99)),PortProtocols[],4,FALSE),VLOOKUP(--TRIM(MID(SUBSTITUTE(C6,",",REPT(" ",99)),1699,99)),PortProtocols[],4,FALSE)),""),"") &amp;
IF(TRIM(MID(SUBSTITUTE(C6,",",REPT(" ",99)),1799,99))&lt;&gt;"",CHAR(10) &amp; IFERROR(IF(ISERROR(--TRIM(MID(SUBSTITUTE(C6,",",REPT(" ",99)),1799,99))),VLOOKUP(TRIM(MID(SUBSTITUTE(C6,",",REPT(" ",99)),1799,99)),PortProtocols[],4,FALSE),VLOOKUP(--TRIM(MID(SUBSTITUTE(C6,",",REPT(" ",99)),1799,99)),PortProtocols[],4,FALSE)),""),"") &amp;
IF(TRIM(MID(SUBSTITUTE(C6,",",REPT(" ",99)),1899,99))&lt;&gt;"",CHAR(10) &amp; IFERROR(IF(ISERROR(--TRIM(MID(SUBSTITUTE(C6,",",REPT(" ",99)),1899,99))),VLOOKUP(TRIM(MID(SUBSTITUTE(C6,",",REPT(" ",99)),1899,99)),PortProtocols[],4,FALSE),VLOOKUP(--TRIM(MID(SUBSTITUTE(C6,",",REPT(" ",99)),1899,99)),PortProtocols[],4,FALSE)),""),""),
"")</f>
        <v>Prism Central to release-api.nutanix.com
HTTP (80 TCP)</v>
      </c>
      <c r="G6" s="15"/>
      <c r="H6" s="13" t="str">
        <f>_xlfn.XLOOKUP(ExternalPorts[[#This Row],[Source]],entities[Source],entities[Source AZ (Used for Diagram Generation)],"",0)</f>
        <v>Local AZ</v>
      </c>
      <c r="I6" s="13" t="str">
        <f>_xlfn.XLOOKUP(ExternalPorts[[#This Row],[Destination]],entities[Destination],entities[Destination AZ (Used for Diagram Generation)],"",0)</f>
        <v>Internet Services</v>
      </c>
      <c r="J6" s="13"/>
      <c r="M6" s="22"/>
    </row>
    <row r="7" spans="1:13" ht="60.75" hidden="1">
      <c r="A7" s="13" t="s">
        <v>9</v>
      </c>
      <c r="B7" s="13" t="s">
        <v>10</v>
      </c>
      <c r="C7" s="14" t="s">
        <v>14</v>
      </c>
      <c r="D7" s="13" t="str" cm="1">
        <f t="array" ref="D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 s="13" t="s">
        <v>15</v>
      </c>
      <c r="F7" s="15" t="str">
        <f>IF(AND(B7&lt;&gt;"",E7&lt;&gt;""),B7 &amp; " to " &amp; E7 &amp; CHAR(10) &amp;
IFERROR(IF(ISERROR(--TRIM(MID(SUBSTITUTE(C7,",",REPT(" ",99)),1,99))),VLOOKUP(TRIM(MID(SUBSTITUTE(C7,",",REPT(" ",99)),1,99)),PortProtocols[],4,FALSE),VLOOKUP(--TRIM(MID(SUBSTITUTE(C7,",",REPT(" ",99)),1,99)),PortProtocols[],4,FALSE)),"") &amp;
IF(TRIM(MID(SUBSTITUTE(C7,",",REPT(" ",99)),99,99))&lt;&gt;"",CHAR(10) &amp; IFERROR(IF(ISERROR(--TRIM(MID(SUBSTITUTE(C7,",",REPT(" ",99)),99,99))),VLOOKUP(TRIM(MID(SUBSTITUTE(C7,",",REPT(" ",99)),99,99)),PortProtocols[],4,FALSE),VLOOKUP(--TRIM(MID(SUBSTITUTE(C7,",",REPT(" ",99)),99,99)),PortProtocols[],4,FALSE)),""),"") &amp;
IF(TRIM(MID(SUBSTITUTE(C7,",",REPT(" ",99)),199,99))&lt;&gt;"",CHAR(10) &amp; IFERROR(IF(ISERROR(--TRIM(MID(SUBSTITUTE(C7,",",REPT(" ",99)),199,99))),VLOOKUP(TRIM(MID(SUBSTITUTE(C7,",",REPT(" ",99)),199,99)),PortProtocols[],4,FALSE),VLOOKUP(--TRIM(MID(SUBSTITUTE(C7,",",REPT(" ",99)),199,99)),PortProtocols[],4,FALSE)),""),"") &amp;
IF(TRIM(MID(SUBSTITUTE(C7,",",REPT(" ",99)),299,99))&lt;&gt;"",CHAR(10) &amp; IFERROR(IF(ISERROR(--TRIM(MID(SUBSTITUTE(C7,",",REPT(" ",99)),299,99))),VLOOKUP(TRIM(MID(SUBSTITUTE(C7,",",REPT(" ",99)),299,99)),PortProtocols[],4,FALSE),VLOOKUP(--TRIM(MID(SUBSTITUTE(C7,",",REPT(" ",99)),299,99)),PortProtocols[],4,FALSE)),""),"") &amp;
IF(TRIM(MID(SUBSTITUTE(C7,",",REPT(" ",99)),399,99))&lt;&gt;"",CHAR(10) &amp; IFERROR(IF(ISERROR(--TRIM(MID(SUBSTITUTE(C7,",",REPT(" ",99)),399,99))),VLOOKUP(TRIM(MID(SUBSTITUTE(C7,",",REPT(" ",99)),399,99)),PortProtocols[],4,FALSE),VLOOKUP(--TRIM(MID(SUBSTITUTE(C7,",",REPT(" ",99)),399,99)),PortProtocols[],4,FALSE)),""),"") &amp;
IF(TRIM(MID(SUBSTITUTE(C7,",",REPT(" ",99)),499,99))&lt;&gt;"",CHAR(10) &amp; IFERROR(IF(ISERROR(--TRIM(MID(SUBSTITUTE(C7,",",REPT(" ",99)),499,99))),VLOOKUP(TRIM(MID(SUBSTITUTE(C7,",",REPT(" ",99)),499,99)),PortProtocols[],4,FALSE),VLOOKUP(--TRIM(MID(SUBSTITUTE(C7,",",REPT(" ",99)),499,99)),PortProtocols[],4,FALSE)),""),"") &amp;
IF(TRIM(MID(SUBSTITUTE(C7,",",REPT(" ",99)),599,99))&lt;&gt;"",CHAR(10) &amp; IFERROR(IF(ISERROR(--TRIM(MID(SUBSTITUTE(C7,",",REPT(" ",99)),599,99))),VLOOKUP(TRIM(MID(SUBSTITUTE(C7,",",REPT(" ",99)),599,99)),PortProtocols[],4,FALSE),VLOOKUP(--TRIM(MID(SUBSTITUTE(C7,",",REPT(" ",99)),599,99)),PortProtocols[],4,FALSE)),""),"") &amp;
IF(TRIM(MID(SUBSTITUTE(C7,",",REPT(" ",99)),699,99))&lt;&gt;"",CHAR(10) &amp; IFERROR(IF(ISERROR(--TRIM(MID(SUBSTITUTE(C7,",",REPT(" ",99)),699,99))),VLOOKUP(TRIM(MID(SUBSTITUTE(C7,",",REPT(" ",99)),699,99)),PortProtocols[],4,FALSE),VLOOKUP(--TRIM(MID(SUBSTITUTE(C7,",",REPT(" ",99)),699,99)),PortProtocols[],4,FALSE)),""),"") &amp;
IF(TRIM(MID(SUBSTITUTE(C7,",",REPT(" ",99)),799,99))&lt;&gt;"",CHAR(10) &amp; IFERROR(IF(ISERROR(--TRIM(MID(SUBSTITUTE(C7,",",REPT(" ",99)),799,99))),VLOOKUP(TRIM(MID(SUBSTITUTE(C7,",",REPT(" ",99)),799,99)),PortProtocols[],4,FALSE),VLOOKUP(--TRIM(MID(SUBSTITUTE(C7,",",REPT(" ",99)),799,99)),PortProtocols[],4,FALSE)),""),"") &amp;
IF(TRIM(MID(SUBSTITUTE(C7,",",REPT(" ",99)),899,99))&lt;&gt;"",CHAR(10) &amp; IFERROR(IF(ISERROR(--TRIM(MID(SUBSTITUTE(C7,",",REPT(" ",99)),899,99))),VLOOKUP(TRIM(MID(SUBSTITUTE(C7,",",REPT(" ",99)),899,99)),PortProtocols[],4,FALSE),VLOOKUP(--TRIM(MID(SUBSTITUTE(C7,",",REPT(" ",99)),899,99)),PortProtocols[],4,FALSE)),""),"") &amp;
IF(TRIM(MID(SUBSTITUTE(C7,",",REPT(" ",99)),999,99))&lt;&gt;"",CHAR(10) &amp; IFERROR(IF(ISERROR(--TRIM(MID(SUBSTITUTE(C7,",",REPT(" ",99)),999,99))),VLOOKUP(TRIM(MID(SUBSTITUTE(C7,",",REPT(" ",99)),999,99)),PortProtocols[],4,FALSE),VLOOKUP(--TRIM(MID(SUBSTITUTE(C7,",",REPT(" ",99)),999,99)),PortProtocols[],4,FALSE)),""),"") &amp;
IF(TRIM(MID(SUBSTITUTE(C7,",",REPT(" ",99)),1099,99))&lt;&gt;"",CHAR(10) &amp; IFERROR(IF(ISERROR(--TRIM(MID(SUBSTITUTE(C7,",",REPT(" ",99)),1099,99))),VLOOKUP(TRIM(MID(SUBSTITUTE(C7,",",REPT(" ",99)),1099,99)),PortProtocols[],4,FALSE),VLOOKUP(--TRIM(MID(SUBSTITUTE(C7,",",REPT(" ",99)),1099,99)),PortProtocols[],4,FALSE)),""),"") &amp;
IF(TRIM(MID(SUBSTITUTE(C7,",",REPT(" ",99)),1199,99))&lt;&gt;"",CHAR(10) &amp; IFERROR(IF(ISERROR(--TRIM(MID(SUBSTITUTE(C7,",",REPT(" ",99)),1199,99))),VLOOKUP(TRIM(MID(SUBSTITUTE(C7,",",REPT(" ",99)),1199,99)),PortProtocols[],4,FALSE),VLOOKUP(--TRIM(MID(SUBSTITUTE(C7,",",REPT(" ",99)),1199,99)),PortProtocols[],4,FALSE)),""),"") &amp;
IF(TRIM(MID(SUBSTITUTE(C7,",",REPT(" ",99)),1299,99))&lt;&gt;"",CHAR(10) &amp; IFERROR(IF(ISERROR(--TRIM(MID(SUBSTITUTE(C7,",",REPT(" ",99)),1299,99))),VLOOKUP(TRIM(MID(SUBSTITUTE(C7,",",REPT(" ",99)),1299,99)),PortProtocols[],4,FALSE),VLOOKUP(--TRIM(MID(SUBSTITUTE(C7,",",REPT(" ",99)),1299,99)),PortProtocols[],4,FALSE)),""),"") &amp;
IF(TRIM(MID(SUBSTITUTE(C7,",",REPT(" ",99)),1399,99))&lt;&gt;"",CHAR(10) &amp; IFERROR(IF(ISERROR(--TRIM(MID(SUBSTITUTE(C7,",",REPT(" ",99)),1399,99))),VLOOKUP(TRIM(MID(SUBSTITUTE(C7,",",REPT(" ",99)),1399,99)),PortProtocols[],4,FALSE),VLOOKUP(--TRIM(MID(SUBSTITUTE(C7,",",REPT(" ",99)),1399,99)),PortProtocols[],4,FALSE)),""),"") &amp;
IF(TRIM(MID(SUBSTITUTE(C7,",",REPT(" ",99)),1499,99))&lt;&gt;"",CHAR(10) &amp; IFERROR(IF(ISERROR(--TRIM(MID(SUBSTITUTE(C7,",",REPT(" ",99)),1499,99))),VLOOKUP(TRIM(MID(SUBSTITUTE(C7,",",REPT(" ",99)),1499,99)),PortProtocols[],4,FALSE),VLOOKUP(--TRIM(MID(SUBSTITUTE(C7,",",REPT(" ",99)),1499,99)),PortProtocols[],4,FALSE)),""),"") &amp;
IF(TRIM(MID(SUBSTITUTE(C7,",",REPT(" ",99)),1599,99))&lt;&gt;"",CHAR(10) &amp; IFERROR(IF(ISERROR(--TRIM(MID(SUBSTITUTE(C7,",",REPT(" ",99)),1599,99))),VLOOKUP(TRIM(MID(SUBSTITUTE(C7,",",REPT(" ",99)),1599,99)),PortProtocols[],4,FALSE),VLOOKUP(--TRIM(MID(SUBSTITUTE(C7,",",REPT(" ",99)),1599,99)),PortProtocols[],4,FALSE)),""),"") &amp;
IF(TRIM(MID(SUBSTITUTE(C7,",",REPT(" ",99)),1699,99))&lt;&gt;"",CHAR(10) &amp; IFERROR(IF(ISERROR(--TRIM(MID(SUBSTITUTE(C7,",",REPT(" ",99)),1699,99))),VLOOKUP(TRIM(MID(SUBSTITUTE(C7,",",REPT(" ",99)),1699,99)),PortProtocols[],4,FALSE),VLOOKUP(--TRIM(MID(SUBSTITUTE(C7,",",REPT(" ",99)),1699,99)),PortProtocols[],4,FALSE)),""),"") &amp;
IF(TRIM(MID(SUBSTITUTE(C7,",",REPT(" ",99)),1799,99))&lt;&gt;"",CHAR(10) &amp; IFERROR(IF(ISERROR(--TRIM(MID(SUBSTITUTE(C7,",",REPT(" ",99)),1799,99))),VLOOKUP(TRIM(MID(SUBSTITUTE(C7,",",REPT(" ",99)),1799,99)),PortProtocols[],4,FALSE),VLOOKUP(--TRIM(MID(SUBSTITUTE(C7,",",REPT(" ",99)),1799,99)),PortProtocols[],4,FALSE)),""),"") &amp;
IF(TRIM(MID(SUBSTITUTE(C7,",",REPT(" ",99)),1899,99))&lt;&gt;"",CHAR(10) &amp; IFERROR(IF(ISERROR(--TRIM(MID(SUBSTITUTE(C7,",",REPT(" ",99)),1899,99))),VLOOKUP(TRIM(MID(SUBSTITUTE(C7,",",REPT(" ",99)),1899,99)),PortProtocols[],4,FALSE),VLOOKUP(--TRIM(MID(SUBSTITUTE(C7,",",REPT(" ",99)),1899,99)),PortProtocols[],4,FALSE)),""),""),
"")</f>
        <v>Nutanix CVM  to download.nutanix.com	
HTTP (80 TCP)
HTTPS (443 TCP)</v>
      </c>
      <c r="G7" s="15" t="s">
        <v>12</v>
      </c>
      <c r="H7" s="13" t="str">
        <f>_xlfn.XLOOKUP(ExternalPorts[[#This Row],[Source]],entities[Source],entities[Source AZ (Used for Diagram Generation)],"",0)</f>
        <v>Local AZ</v>
      </c>
      <c r="I7" s="13" t="str">
        <f>_xlfn.XLOOKUP(ExternalPorts[[#This Row],[Destination]],entities[Destination],entities[Destination AZ (Used for Diagram Generation)],"",0)</f>
        <v>Internet Services</v>
      </c>
      <c r="J7" s="13"/>
      <c r="M7" s="22"/>
    </row>
    <row r="8" spans="1:13" ht="60.75" hidden="1">
      <c r="A8" s="13" t="s">
        <v>9</v>
      </c>
      <c r="B8" s="13" t="s">
        <v>13</v>
      </c>
      <c r="C8" s="14" t="s">
        <v>14</v>
      </c>
      <c r="D8" s="13" t="str" cm="1">
        <f t="array" ref="D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 s="13" t="s">
        <v>15</v>
      </c>
      <c r="F8" s="15" t="str">
        <f>IF(AND(B8&lt;&gt;"",E8&lt;&gt;""),B8 &amp; " to " &amp; E8 &amp; CHAR(10) &amp;
IFERROR(IF(ISERROR(--TRIM(MID(SUBSTITUTE(C8,",",REPT(" ",99)),1,99))),VLOOKUP(TRIM(MID(SUBSTITUTE(C8,",",REPT(" ",99)),1,99)),PortProtocols[],4,FALSE),VLOOKUP(--TRIM(MID(SUBSTITUTE(C8,",",REPT(" ",99)),1,99)),PortProtocols[],4,FALSE)),"") &amp;
IF(TRIM(MID(SUBSTITUTE(C8,",",REPT(" ",99)),99,99))&lt;&gt;"",CHAR(10) &amp; IFERROR(IF(ISERROR(--TRIM(MID(SUBSTITUTE(C8,",",REPT(" ",99)),99,99))),VLOOKUP(TRIM(MID(SUBSTITUTE(C8,",",REPT(" ",99)),99,99)),PortProtocols[],4,FALSE),VLOOKUP(--TRIM(MID(SUBSTITUTE(C8,",",REPT(" ",99)),99,99)),PortProtocols[],4,FALSE)),""),"") &amp;
IF(TRIM(MID(SUBSTITUTE(C8,",",REPT(" ",99)),199,99))&lt;&gt;"",CHAR(10) &amp; IFERROR(IF(ISERROR(--TRIM(MID(SUBSTITUTE(C8,",",REPT(" ",99)),199,99))),VLOOKUP(TRIM(MID(SUBSTITUTE(C8,",",REPT(" ",99)),199,99)),PortProtocols[],4,FALSE),VLOOKUP(--TRIM(MID(SUBSTITUTE(C8,",",REPT(" ",99)),199,99)),PortProtocols[],4,FALSE)),""),"") &amp;
IF(TRIM(MID(SUBSTITUTE(C8,",",REPT(" ",99)),299,99))&lt;&gt;"",CHAR(10) &amp; IFERROR(IF(ISERROR(--TRIM(MID(SUBSTITUTE(C8,",",REPT(" ",99)),299,99))),VLOOKUP(TRIM(MID(SUBSTITUTE(C8,",",REPT(" ",99)),299,99)),PortProtocols[],4,FALSE),VLOOKUP(--TRIM(MID(SUBSTITUTE(C8,",",REPT(" ",99)),299,99)),PortProtocols[],4,FALSE)),""),"") &amp;
IF(TRIM(MID(SUBSTITUTE(C8,",",REPT(" ",99)),399,99))&lt;&gt;"",CHAR(10) &amp; IFERROR(IF(ISERROR(--TRIM(MID(SUBSTITUTE(C8,",",REPT(" ",99)),399,99))),VLOOKUP(TRIM(MID(SUBSTITUTE(C8,",",REPT(" ",99)),399,99)),PortProtocols[],4,FALSE),VLOOKUP(--TRIM(MID(SUBSTITUTE(C8,",",REPT(" ",99)),399,99)),PortProtocols[],4,FALSE)),""),"") &amp;
IF(TRIM(MID(SUBSTITUTE(C8,",",REPT(" ",99)),499,99))&lt;&gt;"",CHAR(10) &amp; IFERROR(IF(ISERROR(--TRIM(MID(SUBSTITUTE(C8,",",REPT(" ",99)),499,99))),VLOOKUP(TRIM(MID(SUBSTITUTE(C8,",",REPT(" ",99)),499,99)),PortProtocols[],4,FALSE),VLOOKUP(--TRIM(MID(SUBSTITUTE(C8,",",REPT(" ",99)),499,99)),PortProtocols[],4,FALSE)),""),"") &amp;
IF(TRIM(MID(SUBSTITUTE(C8,",",REPT(" ",99)),599,99))&lt;&gt;"",CHAR(10) &amp; IFERROR(IF(ISERROR(--TRIM(MID(SUBSTITUTE(C8,",",REPT(" ",99)),599,99))),VLOOKUP(TRIM(MID(SUBSTITUTE(C8,",",REPT(" ",99)),599,99)),PortProtocols[],4,FALSE),VLOOKUP(--TRIM(MID(SUBSTITUTE(C8,",",REPT(" ",99)),599,99)),PortProtocols[],4,FALSE)),""),"") &amp;
IF(TRIM(MID(SUBSTITUTE(C8,",",REPT(" ",99)),699,99))&lt;&gt;"",CHAR(10) &amp; IFERROR(IF(ISERROR(--TRIM(MID(SUBSTITUTE(C8,",",REPT(" ",99)),699,99))),VLOOKUP(TRIM(MID(SUBSTITUTE(C8,",",REPT(" ",99)),699,99)),PortProtocols[],4,FALSE),VLOOKUP(--TRIM(MID(SUBSTITUTE(C8,",",REPT(" ",99)),699,99)),PortProtocols[],4,FALSE)),""),"") &amp;
IF(TRIM(MID(SUBSTITUTE(C8,",",REPT(" ",99)),799,99))&lt;&gt;"",CHAR(10) &amp; IFERROR(IF(ISERROR(--TRIM(MID(SUBSTITUTE(C8,",",REPT(" ",99)),799,99))),VLOOKUP(TRIM(MID(SUBSTITUTE(C8,",",REPT(" ",99)),799,99)),PortProtocols[],4,FALSE),VLOOKUP(--TRIM(MID(SUBSTITUTE(C8,",",REPT(" ",99)),799,99)),PortProtocols[],4,FALSE)),""),"") &amp;
IF(TRIM(MID(SUBSTITUTE(C8,",",REPT(" ",99)),899,99))&lt;&gt;"",CHAR(10) &amp; IFERROR(IF(ISERROR(--TRIM(MID(SUBSTITUTE(C8,",",REPT(" ",99)),899,99))),VLOOKUP(TRIM(MID(SUBSTITUTE(C8,",",REPT(" ",99)),899,99)),PortProtocols[],4,FALSE),VLOOKUP(--TRIM(MID(SUBSTITUTE(C8,",",REPT(" ",99)),899,99)),PortProtocols[],4,FALSE)),""),"") &amp;
IF(TRIM(MID(SUBSTITUTE(C8,",",REPT(" ",99)),999,99))&lt;&gt;"",CHAR(10) &amp; IFERROR(IF(ISERROR(--TRIM(MID(SUBSTITUTE(C8,",",REPT(" ",99)),999,99))),VLOOKUP(TRIM(MID(SUBSTITUTE(C8,",",REPT(" ",99)),999,99)),PortProtocols[],4,FALSE),VLOOKUP(--TRIM(MID(SUBSTITUTE(C8,",",REPT(" ",99)),999,99)),PortProtocols[],4,FALSE)),""),"") &amp;
IF(TRIM(MID(SUBSTITUTE(C8,",",REPT(" ",99)),1099,99))&lt;&gt;"",CHAR(10) &amp; IFERROR(IF(ISERROR(--TRIM(MID(SUBSTITUTE(C8,",",REPT(" ",99)),1099,99))),VLOOKUP(TRIM(MID(SUBSTITUTE(C8,",",REPT(" ",99)),1099,99)),PortProtocols[],4,FALSE),VLOOKUP(--TRIM(MID(SUBSTITUTE(C8,",",REPT(" ",99)),1099,99)),PortProtocols[],4,FALSE)),""),"") &amp;
IF(TRIM(MID(SUBSTITUTE(C8,",",REPT(" ",99)),1199,99))&lt;&gt;"",CHAR(10) &amp; IFERROR(IF(ISERROR(--TRIM(MID(SUBSTITUTE(C8,",",REPT(" ",99)),1199,99))),VLOOKUP(TRIM(MID(SUBSTITUTE(C8,",",REPT(" ",99)),1199,99)),PortProtocols[],4,FALSE),VLOOKUP(--TRIM(MID(SUBSTITUTE(C8,",",REPT(" ",99)),1199,99)),PortProtocols[],4,FALSE)),""),"") &amp;
IF(TRIM(MID(SUBSTITUTE(C8,",",REPT(" ",99)),1299,99))&lt;&gt;"",CHAR(10) &amp; IFERROR(IF(ISERROR(--TRIM(MID(SUBSTITUTE(C8,",",REPT(" ",99)),1299,99))),VLOOKUP(TRIM(MID(SUBSTITUTE(C8,",",REPT(" ",99)),1299,99)),PortProtocols[],4,FALSE),VLOOKUP(--TRIM(MID(SUBSTITUTE(C8,",",REPT(" ",99)),1299,99)),PortProtocols[],4,FALSE)),""),"") &amp;
IF(TRIM(MID(SUBSTITUTE(C8,",",REPT(" ",99)),1399,99))&lt;&gt;"",CHAR(10) &amp; IFERROR(IF(ISERROR(--TRIM(MID(SUBSTITUTE(C8,",",REPT(" ",99)),1399,99))),VLOOKUP(TRIM(MID(SUBSTITUTE(C8,",",REPT(" ",99)),1399,99)),PortProtocols[],4,FALSE),VLOOKUP(--TRIM(MID(SUBSTITUTE(C8,",",REPT(" ",99)),1399,99)),PortProtocols[],4,FALSE)),""),"") &amp;
IF(TRIM(MID(SUBSTITUTE(C8,",",REPT(" ",99)),1499,99))&lt;&gt;"",CHAR(10) &amp; IFERROR(IF(ISERROR(--TRIM(MID(SUBSTITUTE(C8,",",REPT(" ",99)),1499,99))),VLOOKUP(TRIM(MID(SUBSTITUTE(C8,",",REPT(" ",99)),1499,99)),PortProtocols[],4,FALSE),VLOOKUP(--TRIM(MID(SUBSTITUTE(C8,",",REPT(" ",99)),1499,99)),PortProtocols[],4,FALSE)),""),"") &amp;
IF(TRIM(MID(SUBSTITUTE(C8,",",REPT(" ",99)),1599,99))&lt;&gt;"",CHAR(10) &amp; IFERROR(IF(ISERROR(--TRIM(MID(SUBSTITUTE(C8,",",REPT(" ",99)),1599,99))),VLOOKUP(TRIM(MID(SUBSTITUTE(C8,",",REPT(" ",99)),1599,99)),PortProtocols[],4,FALSE),VLOOKUP(--TRIM(MID(SUBSTITUTE(C8,",",REPT(" ",99)),1599,99)),PortProtocols[],4,FALSE)),""),"") &amp;
IF(TRIM(MID(SUBSTITUTE(C8,",",REPT(" ",99)),1699,99))&lt;&gt;"",CHAR(10) &amp; IFERROR(IF(ISERROR(--TRIM(MID(SUBSTITUTE(C8,",",REPT(" ",99)),1699,99))),VLOOKUP(TRIM(MID(SUBSTITUTE(C8,",",REPT(" ",99)),1699,99)),PortProtocols[],4,FALSE),VLOOKUP(--TRIM(MID(SUBSTITUTE(C8,",",REPT(" ",99)),1699,99)),PortProtocols[],4,FALSE)),""),"") &amp;
IF(TRIM(MID(SUBSTITUTE(C8,",",REPT(" ",99)),1799,99))&lt;&gt;"",CHAR(10) &amp; IFERROR(IF(ISERROR(--TRIM(MID(SUBSTITUTE(C8,",",REPT(" ",99)),1799,99))),VLOOKUP(TRIM(MID(SUBSTITUTE(C8,",",REPT(" ",99)),1799,99)),PortProtocols[],4,FALSE),VLOOKUP(--TRIM(MID(SUBSTITUTE(C8,",",REPT(" ",99)),1799,99)),PortProtocols[],4,FALSE)),""),"") &amp;
IF(TRIM(MID(SUBSTITUTE(C8,",",REPT(" ",99)),1899,99))&lt;&gt;"",CHAR(10) &amp; IFERROR(IF(ISERROR(--TRIM(MID(SUBSTITUTE(C8,",",REPT(" ",99)),1899,99))),VLOOKUP(TRIM(MID(SUBSTITUTE(C8,",",REPT(" ",99)),1899,99)),PortProtocols[],4,FALSE),VLOOKUP(--TRIM(MID(SUBSTITUTE(C8,",",REPT(" ",99)),1899,99)),PortProtocols[],4,FALSE)),""),""),
"")</f>
        <v>Prism Central to download.nutanix.com	
HTTP (80 TCP)
HTTPS (443 TCP)</v>
      </c>
      <c r="G8" s="15"/>
      <c r="H8" s="13" t="str">
        <f>_xlfn.XLOOKUP(ExternalPorts[[#This Row],[Source]],entities[Source],entities[Source AZ (Used for Diagram Generation)],"",0)</f>
        <v>Local AZ</v>
      </c>
      <c r="I8" s="13" t="str">
        <f>_xlfn.XLOOKUP(ExternalPorts[[#This Row],[Destination]],entities[Destination],entities[Destination AZ (Used for Diagram Generation)],"",0)</f>
        <v>Internet Services</v>
      </c>
      <c r="J8" s="13"/>
      <c r="M8" s="22"/>
    </row>
    <row r="9" spans="1:13" ht="60.75" hidden="1">
      <c r="A9" s="13" t="s">
        <v>16</v>
      </c>
      <c r="B9" s="13" t="s">
        <v>17</v>
      </c>
      <c r="C9" s="14" t="s">
        <v>18</v>
      </c>
      <c r="D9" s="13" t="str" cm="1">
        <f t="array" ref="D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 s="13" t="s">
        <v>13</v>
      </c>
      <c r="F9" s="15" t="str">
        <f>IF(AND(B9&lt;&gt;"",E9&lt;&gt;""),B9 &amp; " to " &amp; E9 &amp; CHAR(10) &amp;
IFERROR(IF(ISERROR(--TRIM(MID(SUBSTITUTE(C9,",",REPT(" ",99)),1,99))),VLOOKUP(TRIM(MID(SUBSTITUTE(C9,",",REPT(" ",99)),1,99)),PortProtocols[],4,FALSE),VLOOKUP(--TRIM(MID(SUBSTITUTE(C9,",",REPT(" ",99)),1,99)),PortProtocols[],4,FALSE)),"") &amp;
IF(TRIM(MID(SUBSTITUTE(C9,",",REPT(" ",99)),99,99))&lt;&gt;"",CHAR(10) &amp; IFERROR(IF(ISERROR(--TRIM(MID(SUBSTITUTE(C9,",",REPT(" ",99)),99,99))),VLOOKUP(TRIM(MID(SUBSTITUTE(C9,",",REPT(" ",99)),99,99)),PortProtocols[],4,FALSE),VLOOKUP(--TRIM(MID(SUBSTITUTE(C9,",",REPT(" ",99)),99,99)),PortProtocols[],4,FALSE)),""),"") &amp;
IF(TRIM(MID(SUBSTITUTE(C9,",",REPT(" ",99)),199,99))&lt;&gt;"",CHAR(10) &amp; IFERROR(IF(ISERROR(--TRIM(MID(SUBSTITUTE(C9,",",REPT(" ",99)),199,99))),VLOOKUP(TRIM(MID(SUBSTITUTE(C9,",",REPT(" ",99)),199,99)),PortProtocols[],4,FALSE),VLOOKUP(--TRIM(MID(SUBSTITUTE(C9,",",REPT(" ",99)),199,99)),PortProtocols[],4,FALSE)),""),"") &amp;
IF(TRIM(MID(SUBSTITUTE(C9,",",REPT(" ",99)),299,99))&lt;&gt;"",CHAR(10) &amp; IFERROR(IF(ISERROR(--TRIM(MID(SUBSTITUTE(C9,",",REPT(" ",99)),299,99))),VLOOKUP(TRIM(MID(SUBSTITUTE(C9,",",REPT(" ",99)),299,99)),PortProtocols[],4,FALSE),VLOOKUP(--TRIM(MID(SUBSTITUTE(C9,",",REPT(" ",99)),299,99)),PortProtocols[],4,FALSE)),""),"") &amp;
IF(TRIM(MID(SUBSTITUTE(C9,",",REPT(" ",99)),399,99))&lt;&gt;"",CHAR(10) &amp; IFERROR(IF(ISERROR(--TRIM(MID(SUBSTITUTE(C9,",",REPT(" ",99)),399,99))),VLOOKUP(TRIM(MID(SUBSTITUTE(C9,",",REPT(" ",99)),399,99)),PortProtocols[],4,FALSE),VLOOKUP(--TRIM(MID(SUBSTITUTE(C9,",",REPT(" ",99)),399,99)),PortProtocols[],4,FALSE)),""),"") &amp;
IF(TRIM(MID(SUBSTITUTE(C9,",",REPT(" ",99)),499,99))&lt;&gt;"",CHAR(10) &amp; IFERROR(IF(ISERROR(--TRIM(MID(SUBSTITUTE(C9,",",REPT(" ",99)),499,99))),VLOOKUP(TRIM(MID(SUBSTITUTE(C9,",",REPT(" ",99)),499,99)),PortProtocols[],4,FALSE),VLOOKUP(--TRIM(MID(SUBSTITUTE(C9,",",REPT(" ",99)),499,99)),PortProtocols[],4,FALSE)),""),"") &amp;
IF(TRIM(MID(SUBSTITUTE(C9,",",REPT(" ",99)),599,99))&lt;&gt;"",CHAR(10) &amp; IFERROR(IF(ISERROR(--TRIM(MID(SUBSTITUTE(C9,",",REPT(" ",99)),599,99))),VLOOKUP(TRIM(MID(SUBSTITUTE(C9,",",REPT(" ",99)),599,99)),PortProtocols[],4,FALSE),VLOOKUP(--TRIM(MID(SUBSTITUTE(C9,",",REPT(" ",99)),599,99)),PortProtocols[],4,FALSE)),""),"") &amp;
IF(TRIM(MID(SUBSTITUTE(C9,",",REPT(" ",99)),699,99))&lt;&gt;"",CHAR(10) &amp; IFERROR(IF(ISERROR(--TRIM(MID(SUBSTITUTE(C9,",",REPT(" ",99)),699,99))),VLOOKUP(TRIM(MID(SUBSTITUTE(C9,",",REPT(" ",99)),699,99)),PortProtocols[],4,FALSE),VLOOKUP(--TRIM(MID(SUBSTITUTE(C9,",",REPT(" ",99)),699,99)),PortProtocols[],4,FALSE)),""),"") &amp;
IF(TRIM(MID(SUBSTITUTE(C9,",",REPT(" ",99)),799,99))&lt;&gt;"",CHAR(10) &amp; IFERROR(IF(ISERROR(--TRIM(MID(SUBSTITUTE(C9,",",REPT(" ",99)),799,99))),VLOOKUP(TRIM(MID(SUBSTITUTE(C9,",",REPT(" ",99)),799,99)),PortProtocols[],4,FALSE),VLOOKUP(--TRIM(MID(SUBSTITUTE(C9,",",REPT(" ",99)),799,99)),PortProtocols[],4,FALSE)),""),"") &amp;
IF(TRIM(MID(SUBSTITUTE(C9,",",REPT(" ",99)),899,99))&lt;&gt;"",CHAR(10) &amp; IFERROR(IF(ISERROR(--TRIM(MID(SUBSTITUTE(C9,",",REPT(" ",99)),899,99))),VLOOKUP(TRIM(MID(SUBSTITUTE(C9,",",REPT(" ",99)),899,99)),PortProtocols[],4,FALSE),VLOOKUP(--TRIM(MID(SUBSTITUTE(C9,",",REPT(" ",99)),899,99)),PortProtocols[],4,FALSE)),""),"") &amp;
IF(TRIM(MID(SUBSTITUTE(C9,",",REPT(" ",99)),999,99))&lt;&gt;"",CHAR(10) &amp; IFERROR(IF(ISERROR(--TRIM(MID(SUBSTITUTE(C9,",",REPT(" ",99)),999,99))),VLOOKUP(TRIM(MID(SUBSTITUTE(C9,",",REPT(" ",99)),999,99)),PortProtocols[],4,FALSE),VLOOKUP(--TRIM(MID(SUBSTITUTE(C9,",",REPT(" ",99)),999,99)),PortProtocols[],4,FALSE)),""),"") &amp;
IF(TRIM(MID(SUBSTITUTE(C9,",",REPT(" ",99)),1099,99))&lt;&gt;"",CHAR(10) &amp; IFERROR(IF(ISERROR(--TRIM(MID(SUBSTITUTE(C9,",",REPT(" ",99)),1099,99))),VLOOKUP(TRIM(MID(SUBSTITUTE(C9,",",REPT(" ",99)),1099,99)),PortProtocols[],4,FALSE),VLOOKUP(--TRIM(MID(SUBSTITUTE(C9,",",REPT(" ",99)),1099,99)),PortProtocols[],4,FALSE)),""),"") &amp;
IF(TRIM(MID(SUBSTITUTE(C9,",",REPT(" ",99)),1199,99))&lt;&gt;"",CHAR(10) &amp; IFERROR(IF(ISERROR(--TRIM(MID(SUBSTITUTE(C9,",",REPT(" ",99)),1199,99))),VLOOKUP(TRIM(MID(SUBSTITUTE(C9,",",REPT(" ",99)),1199,99)),PortProtocols[],4,FALSE),VLOOKUP(--TRIM(MID(SUBSTITUTE(C9,",",REPT(" ",99)),1199,99)),PortProtocols[],4,FALSE)),""),"") &amp;
IF(TRIM(MID(SUBSTITUTE(C9,",",REPT(" ",99)),1299,99))&lt;&gt;"",CHAR(10) &amp; IFERROR(IF(ISERROR(--TRIM(MID(SUBSTITUTE(C9,",",REPT(" ",99)),1299,99))),VLOOKUP(TRIM(MID(SUBSTITUTE(C9,",",REPT(" ",99)),1299,99)),PortProtocols[],4,FALSE),VLOOKUP(--TRIM(MID(SUBSTITUTE(C9,",",REPT(" ",99)),1299,99)),PortProtocols[],4,FALSE)),""),"") &amp;
IF(TRIM(MID(SUBSTITUTE(C9,",",REPT(" ",99)),1399,99))&lt;&gt;"",CHAR(10) &amp; IFERROR(IF(ISERROR(--TRIM(MID(SUBSTITUTE(C9,",",REPT(" ",99)),1399,99))),VLOOKUP(TRIM(MID(SUBSTITUTE(C9,",",REPT(" ",99)),1399,99)),PortProtocols[],4,FALSE),VLOOKUP(--TRIM(MID(SUBSTITUTE(C9,",",REPT(" ",99)),1399,99)),PortProtocols[],4,FALSE)),""),"") &amp;
IF(TRIM(MID(SUBSTITUTE(C9,",",REPT(" ",99)),1499,99))&lt;&gt;"",CHAR(10) &amp; IFERROR(IF(ISERROR(--TRIM(MID(SUBSTITUTE(C9,",",REPT(" ",99)),1499,99))),VLOOKUP(TRIM(MID(SUBSTITUTE(C9,",",REPT(" ",99)),1499,99)),PortProtocols[],4,FALSE),VLOOKUP(--TRIM(MID(SUBSTITUTE(C9,",",REPT(" ",99)),1499,99)),PortProtocols[],4,FALSE)),""),"") &amp;
IF(TRIM(MID(SUBSTITUTE(C9,",",REPT(" ",99)),1599,99))&lt;&gt;"",CHAR(10) &amp; IFERROR(IF(ISERROR(--TRIM(MID(SUBSTITUTE(C9,",",REPT(" ",99)),1599,99))),VLOOKUP(TRIM(MID(SUBSTITUTE(C9,",",REPT(" ",99)),1599,99)),PortProtocols[],4,FALSE),VLOOKUP(--TRIM(MID(SUBSTITUTE(C9,",",REPT(" ",99)),1599,99)),PortProtocols[],4,FALSE)),""),"") &amp;
IF(TRIM(MID(SUBSTITUTE(C9,",",REPT(" ",99)),1699,99))&lt;&gt;"",CHAR(10) &amp; IFERROR(IF(ISERROR(--TRIM(MID(SUBSTITUTE(C9,",",REPT(" ",99)),1699,99))),VLOOKUP(TRIM(MID(SUBSTITUTE(C9,",",REPT(" ",99)),1699,99)),PortProtocols[],4,FALSE),VLOOKUP(--TRIM(MID(SUBSTITUTE(C9,",",REPT(" ",99)),1699,99)),PortProtocols[],4,FALSE)),""),"") &amp;
IF(TRIM(MID(SUBSTITUTE(C9,",",REPT(" ",99)),1799,99))&lt;&gt;"",CHAR(10) &amp; IFERROR(IF(ISERROR(--TRIM(MID(SUBSTITUTE(C9,",",REPT(" ",99)),1799,99))),VLOOKUP(TRIM(MID(SUBSTITUTE(C9,",",REPT(" ",99)),1799,99)),PortProtocols[],4,FALSE),VLOOKUP(--TRIM(MID(SUBSTITUTE(C9,",",REPT(" ",99)),1799,99)),PortProtocols[],4,FALSE)),""),"") &amp;
IF(TRIM(MID(SUBSTITUTE(C9,",",REPT(" ",99)),1899,99))&lt;&gt;"",CHAR(10) &amp; IFERROR(IF(ISERROR(--TRIM(MID(SUBSTITUTE(C9,",",REPT(" ",99)),1899,99))),VLOOKUP(TRIM(MID(SUBSTITUTE(C9,",",REPT(" ",99)),1899,99)),PortProtocols[],4,FALSE),VLOOKUP(--TRIM(MID(SUBSTITUTE(C9,",",REPT(" ",99)),1899,99)),PortProtocols[],4,FALSE)),""),""),
"")</f>
        <v>AHV Host to Prism Central
Stats Collector/Kafka (9446 TCP)
OVSDB/Hermes (6652 TCP)</v>
      </c>
      <c r="G9" s="15"/>
      <c r="H9" s="13" t="str">
        <f>_xlfn.XLOOKUP(ExternalPorts[[#This Row],[Source]],entities[Source],entities[Source AZ (Used for Diagram Generation)],"",0)</f>
        <v>Local AZ</v>
      </c>
      <c r="I9" s="13" t="str">
        <f>_xlfn.XLOOKUP(ExternalPorts[[#This Row],[Destination]],entities[Destination],entities[Destination AZ (Used for Diagram Generation)],"",0)</f>
        <v>Local AZ</v>
      </c>
      <c r="J9" s="13" t="s">
        <v>19</v>
      </c>
      <c r="M9" s="22"/>
    </row>
    <row r="10" spans="1:13" ht="40.5" hidden="1">
      <c r="A10" s="13" t="s">
        <v>16</v>
      </c>
      <c r="B10" s="13" t="s">
        <v>17</v>
      </c>
      <c r="C10" s="14">
        <v>53</v>
      </c>
      <c r="D10" s="13" t="str" cm="1">
        <f t="array" ref="D1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0" s="13" t="s">
        <v>21</v>
      </c>
      <c r="F10" s="15" t="str">
        <f>IF(AND(B10&lt;&gt;"",E10&lt;&gt;""),B10 &amp; " to " &amp; E10 &amp; CHAR(10) &amp;
IFERROR(IF(ISERROR(--TRIM(MID(SUBSTITUTE(C10,",",REPT(" ",99)),1,99))),VLOOKUP(TRIM(MID(SUBSTITUTE(C10,",",REPT(" ",99)),1,99)),PortProtocols[],4,FALSE),VLOOKUP(--TRIM(MID(SUBSTITUTE(C10,",",REPT(" ",99)),1,99)),PortProtocols[],4,FALSE)),"") &amp;
IF(TRIM(MID(SUBSTITUTE(C10,",",REPT(" ",99)),99,99))&lt;&gt;"",CHAR(10) &amp; IFERROR(IF(ISERROR(--TRIM(MID(SUBSTITUTE(C10,",",REPT(" ",99)),99,99))),VLOOKUP(TRIM(MID(SUBSTITUTE(C10,",",REPT(" ",99)),99,99)),PortProtocols[],4,FALSE),VLOOKUP(--TRIM(MID(SUBSTITUTE(C10,",",REPT(" ",99)),99,99)),PortProtocols[],4,FALSE)),""),"") &amp;
IF(TRIM(MID(SUBSTITUTE(C10,",",REPT(" ",99)),199,99))&lt;&gt;"",CHAR(10) &amp; IFERROR(IF(ISERROR(--TRIM(MID(SUBSTITUTE(C10,",",REPT(" ",99)),199,99))),VLOOKUP(TRIM(MID(SUBSTITUTE(C10,",",REPT(" ",99)),199,99)),PortProtocols[],4,FALSE),VLOOKUP(--TRIM(MID(SUBSTITUTE(C10,",",REPT(" ",99)),199,99)),PortProtocols[],4,FALSE)),""),"") &amp;
IF(TRIM(MID(SUBSTITUTE(C10,",",REPT(" ",99)),299,99))&lt;&gt;"",CHAR(10) &amp; IFERROR(IF(ISERROR(--TRIM(MID(SUBSTITUTE(C10,",",REPT(" ",99)),299,99))),VLOOKUP(TRIM(MID(SUBSTITUTE(C10,",",REPT(" ",99)),299,99)),PortProtocols[],4,FALSE),VLOOKUP(--TRIM(MID(SUBSTITUTE(C10,",",REPT(" ",99)),299,99)),PortProtocols[],4,FALSE)),""),"") &amp;
IF(TRIM(MID(SUBSTITUTE(C10,",",REPT(" ",99)),399,99))&lt;&gt;"",CHAR(10) &amp; IFERROR(IF(ISERROR(--TRIM(MID(SUBSTITUTE(C10,",",REPT(" ",99)),399,99))),VLOOKUP(TRIM(MID(SUBSTITUTE(C10,",",REPT(" ",99)),399,99)),PortProtocols[],4,FALSE),VLOOKUP(--TRIM(MID(SUBSTITUTE(C10,",",REPT(" ",99)),399,99)),PortProtocols[],4,FALSE)),""),"") &amp;
IF(TRIM(MID(SUBSTITUTE(C10,",",REPT(" ",99)),499,99))&lt;&gt;"",CHAR(10) &amp; IFERROR(IF(ISERROR(--TRIM(MID(SUBSTITUTE(C10,",",REPT(" ",99)),499,99))),VLOOKUP(TRIM(MID(SUBSTITUTE(C10,",",REPT(" ",99)),499,99)),PortProtocols[],4,FALSE),VLOOKUP(--TRIM(MID(SUBSTITUTE(C10,",",REPT(" ",99)),499,99)),PortProtocols[],4,FALSE)),""),"") &amp;
IF(TRIM(MID(SUBSTITUTE(C10,",",REPT(" ",99)),599,99))&lt;&gt;"",CHAR(10) &amp; IFERROR(IF(ISERROR(--TRIM(MID(SUBSTITUTE(C10,",",REPT(" ",99)),599,99))),VLOOKUP(TRIM(MID(SUBSTITUTE(C10,",",REPT(" ",99)),599,99)),PortProtocols[],4,FALSE),VLOOKUP(--TRIM(MID(SUBSTITUTE(C10,",",REPT(" ",99)),599,99)),PortProtocols[],4,FALSE)),""),"") &amp;
IF(TRIM(MID(SUBSTITUTE(C10,",",REPT(" ",99)),699,99))&lt;&gt;"",CHAR(10) &amp; IFERROR(IF(ISERROR(--TRIM(MID(SUBSTITUTE(C10,",",REPT(" ",99)),699,99))),VLOOKUP(TRIM(MID(SUBSTITUTE(C10,",",REPT(" ",99)),699,99)),PortProtocols[],4,FALSE),VLOOKUP(--TRIM(MID(SUBSTITUTE(C10,",",REPT(" ",99)),699,99)),PortProtocols[],4,FALSE)),""),"") &amp;
IF(TRIM(MID(SUBSTITUTE(C10,",",REPT(" ",99)),799,99))&lt;&gt;"",CHAR(10) &amp; IFERROR(IF(ISERROR(--TRIM(MID(SUBSTITUTE(C10,",",REPT(" ",99)),799,99))),VLOOKUP(TRIM(MID(SUBSTITUTE(C10,",",REPT(" ",99)),799,99)),PortProtocols[],4,FALSE),VLOOKUP(--TRIM(MID(SUBSTITUTE(C10,",",REPT(" ",99)),799,99)),PortProtocols[],4,FALSE)),""),"") &amp;
IF(TRIM(MID(SUBSTITUTE(C10,",",REPT(" ",99)),899,99))&lt;&gt;"",CHAR(10) &amp; IFERROR(IF(ISERROR(--TRIM(MID(SUBSTITUTE(C10,",",REPT(" ",99)),899,99))),VLOOKUP(TRIM(MID(SUBSTITUTE(C10,",",REPT(" ",99)),899,99)),PortProtocols[],4,FALSE),VLOOKUP(--TRIM(MID(SUBSTITUTE(C10,",",REPT(" ",99)),899,99)),PortProtocols[],4,FALSE)),""),"") &amp;
IF(TRIM(MID(SUBSTITUTE(C10,",",REPT(" ",99)),999,99))&lt;&gt;"",CHAR(10) &amp; IFERROR(IF(ISERROR(--TRIM(MID(SUBSTITUTE(C10,",",REPT(" ",99)),999,99))),VLOOKUP(TRIM(MID(SUBSTITUTE(C10,",",REPT(" ",99)),999,99)),PortProtocols[],4,FALSE),VLOOKUP(--TRIM(MID(SUBSTITUTE(C10,",",REPT(" ",99)),999,99)),PortProtocols[],4,FALSE)),""),"") &amp;
IF(TRIM(MID(SUBSTITUTE(C10,",",REPT(" ",99)),1099,99))&lt;&gt;"",CHAR(10) &amp; IFERROR(IF(ISERROR(--TRIM(MID(SUBSTITUTE(C10,",",REPT(" ",99)),1099,99))),VLOOKUP(TRIM(MID(SUBSTITUTE(C10,",",REPT(" ",99)),1099,99)),PortProtocols[],4,FALSE),VLOOKUP(--TRIM(MID(SUBSTITUTE(C10,",",REPT(" ",99)),1099,99)),PortProtocols[],4,FALSE)),""),"") &amp;
IF(TRIM(MID(SUBSTITUTE(C10,",",REPT(" ",99)),1199,99))&lt;&gt;"",CHAR(10) &amp; IFERROR(IF(ISERROR(--TRIM(MID(SUBSTITUTE(C10,",",REPT(" ",99)),1199,99))),VLOOKUP(TRIM(MID(SUBSTITUTE(C10,",",REPT(" ",99)),1199,99)),PortProtocols[],4,FALSE),VLOOKUP(--TRIM(MID(SUBSTITUTE(C10,",",REPT(" ",99)),1199,99)),PortProtocols[],4,FALSE)),""),"") &amp;
IF(TRIM(MID(SUBSTITUTE(C10,",",REPT(" ",99)),1299,99))&lt;&gt;"",CHAR(10) &amp; IFERROR(IF(ISERROR(--TRIM(MID(SUBSTITUTE(C10,",",REPT(" ",99)),1299,99))),VLOOKUP(TRIM(MID(SUBSTITUTE(C10,",",REPT(" ",99)),1299,99)),PortProtocols[],4,FALSE),VLOOKUP(--TRIM(MID(SUBSTITUTE(C10,",",REPT(" ",99)),1299,99)),PortProtocols[],4,FALSE)),""),"") &amp;
IF(TRIM(MID(SUBSTITUTE(C10,",",REPT(" ",99)),1399,99))&lt;&gt;"",CHAR(10) &amp; IFERROR(IF(ISERROR(--TRIM(MID(SUBSTITUTE(C10,",",REPT(" ",99)),1399,99))),VLOOKUP(TRIM(MID(SUBSTITUTE(C10,",",REPT(" ",99)),1399,99)),PortProtocols[],4,FALSE),VLOOKUP(--TRIM(MID(SUBSTITUTE(C10,",",REPT(" ",99)),1399,99)),PortProtocols[],4,FALSE)),""),"") &amp;
IF(TRIM(MID(SUBSTITUTE(C10,",",REPT(" ",99)),1499,99))&lt;&gt;"",CHAR(10) &amp; IFERROR(IF(ISERROR(--TRIM(MID(SUBSTITUTE(C10,",",REPT(" ",99)),1499,99))),VLOOKUP(TRIM(MID(SUBSTITUTE(C10,",",REPT(" ",99)),1499,99)),PortProtocols[],4,FALSE),VLOOKUP(--TRIM(MID(SUBSTITUTE(C10,",",REPT(" ",99)),1499,99)),PortProtocols[],4,FALSE)),""),"") &amp;
IF(TRIM(MID(SUBSTITUTE(C10,",",REPT(" ",99)),1599,99))&lt;&gt;"",CHAR(10) &amp; IFERROR(IF(ISERROR(--TRIM(MID(SUBSTITUTE(C10,",",REPT(" ",99)),1599,99))),VLOOKUP(TRIM(MID(SUBSTITUTE(C10,",",REPT(" ",99)),1599,99)),PortProtocols[],4,FALSE),VLOOKUP(--TRIM(MID(SUBSTITUTE(C10,",",REPT(" ",99)),1599,99)),PortProtocols[],4,FALSE)),""),"") &amp;
IF(TRIM(MID(SUBSTITUTE(C10,",",REPT(" ",99)),1699,99))&lt;&gt;"",CHAR(10) &amp; IFERROR(IF(ISERROR(--TRIM(MID(SUBSTITUTE(C10,",",REPT(" ",99)),1699,99))),VLOOKUP(TRIM(MID(SUBSTITUTE(C10,",",REPT(" ",99)),1699,99)),PortProtocols[],4,FALSE),VLOOKUP(--TRIM(MID(SUBSTITUTE(C10,",",REPT(" ",99)),1699,99)),PortProtocols[],4,FALSE)),""),"") &amp;
IF(TRIM(MID(SUBSTITUTE(C10,",",REPT(" ",99)),1799,99))&lt;&gt;"",CHAR(10) &amp; IFERROR(IF(ISERROR(--TRIM(MID(SUBSTITUTE(C10,",",REPT(" ",99)),1799,99))),VLOOKUP(TRIM(MID(SUBSTITUTE(C10,",",REPT(" ",99)),1799,99)),PortProtocols[],4,FALSE),VLOOKUP(--TRIM(MID(SUBSTITUTE(C10,",",REPT(" ",99)),1799,99)),PortProtocols[],4,FALSE)),""),"") &amp;
IF(TRIM(MID(SUBSTITUTE(C10,",",REPT(" ",99)),1899,99))&lt;&gt;"",CHAR(10) &amp; IFERROR(IF(ISERROR(--TRIM(MID(SUBSTITUTE(C10,",",REPT(" ",99)),1899,99))),VLOOKUP(TRIM(MID(SUBSTITUTE(C10,",",REPT(" ",99)),1899,99)),PortProtocols[],4,FALSE),VLOOKUP(--TRIM(MID(SUBSTITUTE(C10,",",REPT(" ",99)),1899,99)),PortProtocols[],4,FALSE)),""),""),
"")</f>
        <v>AHV Host to DNS Server
DNS (53 TCP/UDP)</v>
      </c>
      <c r="G10" s="15"/>
      <c r="H10" s="13" t="str">
        <f>_xlfn.XLOOKUP(ExternalPorts[[#This Row],[Source]],entities[Source],entities[Source AZ (Used for Diagram Generation)],"",0)</f>
        <v>Local AZ</v>
      </c>
      <c r="I10" s="13" t="str">
        <f>_xlfn.XLOOKUP(ExternalPorts[[#This Row],[Destination]],entities[Destination],entities[Destination AZ (Used for Diagram Generation)],"",0)</f>
        <v>External Services</v>
      </c>
      <c r="J10" s="13"/>
      <c r="M10" s="22"/>
    </row>
    <row r="11" spans="1:13" ht="40.5" hidden="1">
      <c r="A11" s="13" t="s">
        <v>16</v>
      </c>
      <c r="B11" s="13" t="s">
        <v>17</v>
      </c>
      <c r="C11" s="14">
        <v>123</v>
      </c>
      <c r="D11" s="13" t="str" cm="1">
        <f t="array" ref="D1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1" s="13" t="s">
        <v>22</v>
      </c>
      <c r="F11" s="15" t="str">
        <f>IF(AND(B11&lt;&gt;"",E11&lt;&gt;""),B11 &amp; " to " &amp; E11 &amp; CHAR(10) &amp;
IFERROR(IF(ISERROR(--TRIM(MID(SUBSTITUTE(C11,",",REPT(" ",99)),1,99))),VLOOKUP(TRIM(MID(SUBSTITUTE(C11,",",REPT(" ",99)),1,99)),PortProtocols[],4,FALSE),VLOOKUP(--TRIM(MID(SUBSTITUTE(C11,",",REPT(" ",99)),1,99)),PortProtocols[],4,FALSE)),"") &amp;
IF(TRIM(MID(SUBSTITUTE(C11,",",REPT(" ",99)),99,99))&lt;&gt;"",CHAR(10) &amp; IFERROR(IF(ISERROR(--TRIM(MID(SUBSTITUTE(C11,",",REPT(" ",99)),99,99))),VLOOKUP(TRIM(MID(SUBSTITUTE(C11,",",REPT(" ",99)),99,99)),PortProtocols[],4,FALSE),VLOOKUP(--TRIM(MID(SUBSTITUTE(C11,",",REPT(" ",99)),99,99)),PortProtocols[],4,FALSE)),""),"") &amp;
IF(TRIM(MID(SUBSTITUTE(C11,",",REPT(" ",99)),199,99))&lt;&gt;"",CHAR(10) &amp; IFERROR(IF(ISERROR(--TRIM(MID(SUBSTITUTE(C11,",",REPT(" ",99)),199,99))),VLOOKUP(TRIM(MID(SUBSTITUTE(C11,",",REPT(" ",99)),199,99)),PortProtocols[],4,FALSE),VLOOKUP(--TRIM(MID(SUBSTITUTE(C11,",",REPT(" ",99)),199,99)),PortProtocols[],4,FALSE)),""),"") &amp;
IF(TRIM(MID(SUBSTITUTE(C11,",",REPT(" ",99)),299,99))&lt;&gt;"",CHAR(10) &amp; IFERROR(IF(ISERROR(--TRIM(MID(SUBSTITUTE(C11,",",REPT(" ",99)),299,99))),VLOOKUP(TRIM(MID(SUBSTITUTE(C11,",",REPT(" ",99)),299,99)),PortProtocols[],4,FALSE),VLOOKUP(--TRIM(MID(SUBSTITUTE(C11,",",REPT(" ",99)),299,99)),PortProtocols[],4,FALSE)),""),"") &amp;
IF(TRIM(MID(SUBSTITUTE(C11,",",REPT(" ",99)),399,99))&lt;&gt;"",CHAR(10) &amp; IFERROR(IF(ISERROR(--TRIM(MID(SUBSTITUTE(C11,",",REPT(" ",99)),399,99))),VLOOKUP(TRIM(MID(SUBSTITUTE(C11,",",REPT(" ",99)),399,99)),PortProtocols[],4,FALSE),VLOOKUP(--TRIM(MID(SUBSTITUTE(C11,",",REPT(" ",99)),399,99)),PortProtocols[],4,FALSE)),""),"") &amp;
IF(TRIM(MID(SUBSTITUTE(C11,",",REPT(" ",99)),499,99))&lt;&gt;"",CHAR(10) &amp; IFERROR(IF(ISERROR(--TRIM(MID(SUBSTITUTE(C11,",",REPT(" ",99)),499,99))),VLOOKUP(TRIM(MID(SUBSTITUTE(C11,",",REPT(" ",99)),499,99)),PortProtocols[],4,FALSE),VLOOKUP(--TRIM(MID(SUBSTITUTE(C11,",",REPT(" ",99)),499,99)),PortProtocols[],4,FALSE)),""),"") &amp;
IF(TRIM(MID(SUBSTITUTE(C11,",",REPT(" ",99)),599,99))&lt;&gt;"",CHAR(10) &amp; IFERROR(IF(ISERROR(--TRIM(MID(SUBSTITUTE(C11,",",REPT(" ",99)),599,99))),VLOOKUP(TRIM(MID(SUBSTITUTE(C11,",",REPT(" ",99)),599,99)),PortProtocols[],4,FALSE),VLOOKUP(--TRIM(MID(SUBSTITUTE(C11,",",REPT(" ",99)),599,99)),PortProtocols[],4,FALSE)),""),"") &amp;
IF(TRIM(MID(SUBSTITUTE(C11,",",REPT(" ",99)),699,99))&lt;&gt;"",CHAR(10) &amp; IFERROR(IF(ISERROR(--TRIM(MID(SUBSTITUTE(C11,",",REPT(" ",99)),699,99))),VLOOKUP(TRIM(MID(SUBSTITUTE(C11,",",REPT(" ",99)),699,99)),PortProtocols[],4,FALSE),VLOOKUP(--TRIM(MID(SUBSTITUTE(C11,",",REPT(" ",99)),699,99)),PortProtocols[],4,FALSE)),""),"") &amp;
IF(TRIM(MID(SUBSTITUTE(C11,",",REPT(" ",99)),799,99))&lt;&gt;"",CHAR(10) &amp; IFERROR(IF(ISERROR(--TRIM(MID(SUBSTITUTE(C11,",",REPT(" ",99)),799,99))),VLOOKUP(TRIM(MID(SUBSTITUTE(C11,",",REPT(" ",99)),799,99)),PortProtocols[],4,FALSE),VLOOKUP(--TRIM(MID(SUBSTITUTE(C11,",",REPT(" ",99)),799,99)),PortProtocols[],4,FALSE)),""),"") &amp;
IF(TRIM(MID(SUBSTITUTE(C11,",",REPT(" ",99)),899,99))&lt;&gt;"",CHAR(10) &amp; IFERROR(IF(ISERROR(--TRIM(MID(SUBSTITUTE(C11,",",REPT(" ",99)),899,99))),VLOOKUP(TRIM(MID(SUBSTITUTE(C11,",",REPT(" ",99)),899,99)),PortProtocols[],4,FALSE),VLOOKUP(--TRIM(MID(SUBSTITUTE(C11,",",REPT(" ",99)),899,99)),PortProtocols[],4,FALSE)),""),"") &amp;
IF(TRIM(MID(SUBSTITUTE(C11,",",REPT(" ",99)),999,99))&lt;&gt;"",CHAR(10) &amp; IFERROR(IF(ISERROR(--TRIM(MID(SUBSTITUTE(C11,",",REPT(" ",99)),999,99))),VLOOKUP(TRIM(MID(SUBSTITUTE(C11,",",REPT(" ",99)),999,99)),PortProtocols[],4,FALSE),VLOOKUP(--TRIM(MID(SUBSTITUTE(C11,",",REPT(" ",99)),999,99)),PortProtocols[],4,FALSE)),""),"") &amp;
IF(TRIM(MID(SUBSTITUTE(C11,",",REPT(" ",99)),1099,99))&lt;&gt;"",CHAR(10) &amp; IFERROR(IF(ISERROR(--TRIM(MID(SUBSTITUTE(C11,",",REPT(" ",99)),1099,99))),VLOOKUP(TRIM(MID(SUBSTITUTE(C11,",",REPT(" ",99)),1099,99)),PortProtocols[],4,FALSE),VLOOKUP(--TRIM(MID(SUBSTITUTE(C11,",",REPT(" ",99)),1099,99)),PortProtocols[],4,FALSE)),""),"") &amp;
IF(TRIM(MID(SUBSTITUTE(C11,",",REPT(" ",99)),1199,99))&lt;&gt;"",CHAR(10) &amp; IFERROR(IF(ISERROR(--TRIM(MID(SUBSTITUTE(C11,",",REPT(" ",99)),1199,99))),VLOOKUP(TRIM(MID(SUBSTITUTE(C11,",",REPT(" ",99)),1199,99)),PortProtocols[],4,FALSE),VLOOKUP(--TRIM(MID(SUBSTITUTE(C11,",",REPT(" ",99)),1199,99)),PortProtocols[],4,FALSE)),""),"") &amp;
IF(TRIM(MID(SUBSTITUTE(C11,",",REPT(" ",99)),1299,99))&lt;&gt;"",CHAR(10) &amp; IFERROR(IF(ISERROR(--TRIM(MID(SUBSTITUTE(C11,",",REPT(" ",99)),1299,99))),VLOOKUP(TRIM(MID(SUBSTITUTE(C11,",",REPT(" ",99)),1299,99)),PortProtocols[],4,FALSE),VLOOKUP(--TRIM(MID(SUBSTITUTE(C11,",",REPT(" ",99)),1299,99)),PortProtocols[],4,FALSE)),""),"") &amp;
IF(TRIM(MID(SUBSTITUTE(C11,",",REPT(" ",99)),1399,99))&lt;&gt;"",CHAR(10) &amp; IFERROR(IF(ISERROR(--TRIM(MID(SUBSTITUTE(C11,",",REPT(" ",99)),1399,99))),VLOOKUP(TRIM(MID(SUBSTITUTE(C11,",",REPT(" ",99)),1399,99)),PortProtocols[],4,FALSE),VLOOKUP(--TRIM(MID(SUBSTITUTE(C11,",",REPT(" ",99)),1399,99)),PortProtocols[],4,FALSE)),""),"") &amp;
IF(TRIM(MID(SUBSTITUTE(C11,",",REPT(" ",99)),1499,99))&lt;&gt;"",CHAR(10) &amp; IFERROR(IF(ISERROR(--TRIM(MID(SUBSTITUTE(C11,",",REPT(" ",99)),1499,99))),VLOOKUP(TRIM(MID(SUBSTITUTE(C11,",",REPT(" ",99)),1499,99)),PortProtocols[],4,FALSE),VLOOKUP(--TRIM(MID(SUBSTITUTE(C11,",",REPT(" ",99)),1499,99)),PortProtocols[],4,FALSE)),""),"") &amp;
IF(TRIM(MID(SUBSTITUTE(C11,",",REPT(" ",99)),1599,99))&lt;&gt;"",CHAR(10) &amp; IFERROR(IF(ISERROR(--TRIM(MID(SUBSTITUTE(C11,",",REPT(" ",99)),1599,99))),VLOOKUP(TRIM(MID(SUBSTITUTE(C11,",",REPT(" ",99)),1599,99)),PortProtocols[],4,FALSE),VLOOKUP(--TRIM(MID(SUBSTITUTE(C11,",",REPT(" ",99)),1599,99)),PortProtocols[],4,FALSE)),""),"") &amp;
IF(TRIM(MID(SUBSTITUTE(C11,",",REPT(" ",99)),1699,99))&lt;&gt;"",CHAR(10) &amp; IFERROR(IF(ISERROR(--TRIM(MID(SUBSTITUTE(C11,",",REPT(" ",99)),1699,99))),VLOOKUP(TRIM(MID(SUBSTITUTE(C11,",",REPT(" ",99)),1699,99)),PortProtocols[],4,FALSE),VLOOKUP(--TRIM(MID(SUBSTITUTE(C11,",",REPT(" ",99)),1699,99)),PortProtocols[],4,FALSE)),""),"") &amp;
IF(TRIM(MID(SUBSTITUTE(C11,",",REPT(" ",99)),1799,99))&lt;&gt;"",CHAR(10) &amp; IFERROR(IF(ISERROR(--TRIM(MID(SUBSTITUTE(C11,",",REPT(" ",99)),1799,99))),VLOOKUP(TRIM(MID(SUBSTITUTE(C11,",",REPT(" ",99)),1799,99)),PortProtocols[],4,FALSE),VLOOKUP(--TRIM(MID(SUBSTITUTE(C11,",",REPT(" ",99)),1799,99)),PortProtocols[],4,FALSE)),""),"") &amp;
IF(TRIM(MID(SUBSTITUTE(C11,",",REPT(" ",99)),1899,99))&lt;&gt;"",CHAR(10) &amp; IFERROR(IF(ISERROR(--TRIM(MID(SUBSTITUTE(C11,",",REPT(" ",99)),1899,99))),VLOOKUP(TRIM(MID(SUBSTITUTE(C11,",",REPT(" ",99)),1899,99)),PortProtocols[],4,FALSE),VLOOKUP(--TRIM(MID(SUBSTITUTE(C11,",",REPT(" ",99)),1899,99)),PortProtocols[],4,FALSE)),""),""),
"")</f>
        <v>AHV Host to NTP Server
NTP (123 UDP)</v>
      </c>
      <c r="G11" s="15"/>
      <c r="H11" s="13" t="str">
        <f>_xlfn.XLOOKUP(ExternalPorts[[#This Row],[Source]],entities[Source],entities[Source AZ (Used for Diagram Generation)],"",0)</f>
        <v>Local AZ</v>
      </c>
      <c r="I11" s="13" t="str">
        <f>_xlfn.XLOOKUP(ExternalPorts[[#This Row],[Destination]],entities[Destination],entities[Destination AZ (Used for Diagram Generation)],"",0)</f>
        <v>External Services</v>
      </c>
      <c r="J11" s="13"/>
      <c r="M11" s="22"/>
    </row>
    <row r="12" spans="1:13" ht="60.75" hidden="1">
      <c r="A12" s="13" t="s">
        <v>23</v>
      </c>
      <c r="B12" s="13" t="s">
        <v>10</v>
      </c>
      <c r="C12" s="14" t="s">
        <v>24</v>
      </c>
      <c r="D12" s="13" t="str" cm="1">
        <f t="array" ref="D1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 s="13" t="s">
        <v>25</v>
      </c>
      <c r="F12" s="15" t="str">
        <f>IF(AND(B12&lt;&gt;"",E12&lt;&gt;""),B12 &amp; " to " &amp; E12 &amp; CHAR(10) &amp;
IFERROR(IF(ISERROR(--TRIM(MID(SUBSTITUTE(C12,",",REPT(" ",99)),1,99))),VLOOKUP(TRIM(MID(SUBSTITUTE(C12,",",REPT(" ",99)),1,99)),PortProtocols[],4,FALSE),VLOOKUP(--TRIM(MID(SUBSTITUTE(C12,",",REPT(" ",99)),1,99)),PortProtocols[],4,FALSE)),"") &amp;
IF(TRIM(MID(SUBSTITUTE(C12,",",REPT(" ",99)),99,99))&lt;&gt;"",CHAR(10) &amp; IFERROR(IF(ISERROR(--TRIM(MID(SUBSTITUTE(C12,",",REPT(" ",99)),99,99))),VLOOKUP(TRIM(MID(SUBSTITUTE(C12,",",REPT(" ",99)),99,99)),PortProtocols[],4,FALSE),VLOOKUP(--TRIM(MID(SUBSTITUTE(C12,",",REPT(" ",99)),99,99)),PortProtocols[],4,FALSE)),""),"") &amp;
IF(TRIM(MID(SUBSTITUTE(C12,",",REPT(" ",99)),199,99))&lt;&gt;"",CHAR(10) &amp; IFERROR(IF(ISERROR(--TRIM(MID(SUBSTITUTE(C12,",",REPT(" ",99)),199,99))),VLOOKUP(TRIM(MID(SUBSTITUTE(C12,",",REPT(" ",99)),199,99)),PortProtocols[],4,FALSE),VLOOKUP(--TRIM(MID(SUBSTITUTE(C12,",",REPT(" ",99)),199,99)),PortProtocols[],4,FALSE)),""),"") &amp;
IF(TRIM(MID(SUBSTITUTE(C12,",",REPT(" ",99)),299,99))&lt;&gt;"",CHAR(10) &amp; IFERROR(IF(ISERROR(--TRIM(MID(SUBSTITUTE(C12,",",REPT(" ",99)),299,99))),VLOOKUP(TRIM(MID(SUBSTITUTE(C12,",",REPT(" ",99)),299,99)),PortProtocols[],4,FALSE),VLOOKUP(--TRIM(MID(SUBSTITUTE(C12,",",REPT(" ",99)),299,99)),PortProtocols[],4,FALSE)),""),"") &amp;
IF(TRIM(MID(SUBSTITUTE(C12,",",REPT(" ",99)),399,99))&lt;&gt;"",CHAR(10) &amp; IFERROR(IF(ISERROR(--TRIM(MID(SUBSTITUTE(C12,",",REPT(" ",99)),399,99))),VLOOKUP(TRIM(MID(SUBSTITUTE(C12,",",REPT(" ",99)),399,99)),PortProtocols[],4,FALSE),VLOOKUP(--TRIM(MID(SUBSTITUTE(C12,",",REPT(" ",99)),399,99)),PortProtocols[],4,FALSE)),""),"") &amp;
IF(TRIM(MID(SUBSTITUTE(C12,",",REPT(" ",99)),499,99))&lt;&gt;"",CHAR(10) &amp; IFERROR(IF(ISERROR(--TRIM(MID(SUBSTITUTE(C12,",",REPT(" ",99)),499,99))),VLOOKUP(TRIM(MID(SUBSTITUTE(C12,",",REPT(" ",99)),499,99)),PortProtocols[],4,FALSE),VLOOKUP(--TRIM(MID(SUBSTITUTE(C12,",",REPT(" ",99)),499,99)),PortProtocols[],4,FALSE)),""),"") &amp;
IF(TRIM(MID(SUBSTITUTE(C12,",",REPT(" ",99)),599,99))&lt;&gt;"",CHAR(10) &amp; IFERROR(IF(ISERROR(--TRIM(MID(SUBSTITUTE(C12,",",REPT(" ",99)),599,99))),VLOOKUP(TRIM(MID(SUBSTITUTE(C12,",",REPT(" ",99)),599,99)),PortProtocols[],4,FALSE),VLOOKUP(--TRIM(MID(SUBSTITUTE(C12,",",REPT(" ",99)),599,99)),PortProtocols[],4,FALSE)),""),"") &amp;
IF(TRIM(MID(SUBSTITUTE(C12,",",REPT(" ",99)),699,99))&lt;&gt;"",CHAR(10) &amp; IFERROR(IF(ISERROR(--TRIM(MID(SUBSTITUTE(C12,",",REPT(" ",99)),699,99))),VLOOKUP(TRIM(MID(SUBSTITUTE(C12,",",REPT(" ",99)),699,99)),PortProtocols[],4,FALSE),VLOOKUP(--TRIM(MID(SUBSTITUTE(C12,",",REPT(" ",99)),699,99)),PortProtocols[],4,FALSE)),""),"") &amp;
IF(TRIM(MID(SUBSTITUTE(C12,",",REPT(" ",99)),799,99))&lt;&gt;"",CHAR(10) &amp; IFERROR(IF(ISERROR(--TRIM(MID(SUBSTITUTE(C12,",",REPT(" ",99)),799,99))),VLOOKUP(TRIM(MID(SUBSTITUTE(C12,",",REPT(" ",99)),799,99)),PortProtocols[],4,FALSE),VLOOKUP(--TRIM(MID(SUBSTITUTE(C12,",",REPT(" ",99)),799,99)),PortProtocols[],4,FALSE)),""),"") &amp;
IF(TRIM(MID(SUBSTITUTE(C12,",",REPT(" ",99)),899,99))&lt;&gt;"",CHAR(10) &amp; IFERROR(IF(ISERROR(--TRIM(MID(SUBSTITUTE(C12,",",REPT(" ",99)),899,99))),VLOOKUP(TRIM(MID(SUBSTITUTE(C12,",",REPT(" ",99)),899,99)),PortProtocols[],4,FALSE),VLOOKUP(--TRIM(MID(SUBSTITUTE(C12,",",REPT(" ",99)),899,99)),PortProtocols[],4,FALSE)),""),"") &amp;
IF(TRIM(MID(SUBSTITUTE(C12,",",REPT(" ",99)),999,99))&lt;&gt;"",CHAR(10) &amp; IFERROR(IF(ISERROR(--TRIM(MID(SUBSTITUTE(C12,",",REPT(" ",99)),999,99))),VLOOKUP(TRIM(MID(SUBSTITUTE(C12,",",REPT(" ",99)),999,99)),PortProtocols[],4,FALSE),VLOOKUP(--TRIM(MID(SUBSTITUTE(C12,",",REPT(" ",99)),999,99)),PortProtocols[],4,FALSE)),""),"") &amp;
IF(TRIM(MID(SUBSTITUTE(C12,",",REPT(" ",99)),1099,99))&lt;&gt;"",CHAR(10) &amp; IFERROR(IF(ISERROR(--TRIM(MID(SUBSTITUTE(C12,",",REPT(" ",99)),1099,99))),VLOOKUP(TRIM(MID(SUBSTITUTE(C12,",",REPT(" ",99)),1099,99)),PortProtocols[],4,FALSE),VLOOKUP(--TRIM(MID(SUBSTITUTE(C12,",",REPT(" ",99)),1099,99)),PortProtocols[],4,FALSE)),""),"") &amp;
IF(TRIM(MID(SUBSTITUTE(C12,",",REPT(" ",99)),1199,99))&lt;&gt;"",CHAR(10) &amp; IFERROR(IF(ISERROR(--TRIM(MID(SUBSTITUTE(C12,",",REPT(" ",99)),1199,99))),VLOOKUP(TRIM(MID(SUBSTITUTE(C12,",",REPT(" ",99)),1199,99)),PortProtocols[],4,FALSE),VLOOKUP(--TRIM(MID(SUBSTITUTE(C12,",",REPT(" ",99)),1199,99)),PortProtocols[],4,FALSE)),""),"") &amp;
IF(TRIM(MID(SUBSTITUTE(C12,",",REPT(" ",99)),1299,99))&lt;&gt;"",CHAR(10) &amp; IFERROR(IF(ISERROR(--TRIM(MID(SUBSTITUTE(C12,",",REPT(" ",99)),1299,99))),VLOOKUP(TRIM(MID(SUBSTITUTE(C12,",",REPT(" ",99)),1299,99)),PortProtocols[],4,FALSE),VLOOKUP(--TRIM(MID(SUBSTITUTE(C12,",",REPT(" ",99)),1299,99)),PortProtocols[],4,FALSE)),""),"") &amp;
IF(TRIM(MID(SUBSTITUTE(C12,",",REPT(" ",99)),1399,99))&lt;&gt;"",CHAR(10) &amp; IFERROR(IF(ISERROR(--TRIM(MID(SUBSTITUTE(C12,",",REPT(" ",99)),1399,99))),VLOOKUP(TRIM(MID(SUBSTITUTE(C12,",",REPT(" ",99)),1399,99)),PortProtocols[],4,FALSE),VLOOKUP(--TRIM(MID(SUBSTITUTE(C12,",",REPT(" ",99)),1399,99)),PortProtocols[],4,FALSE)),""),"") &amp;
IF(TRIM(MID(SUBSTITUTE(C12,",",REPT(" ",99)),1499,99))&lt;&gt;"",CHAR(10) &amp; IFERROR(IF(ISERROR(--TRIM(MID(SUBSTITUTE(C12,",",REPT(" ",99)),1499,99))),VLOOKUP(TRIM(MID(SUBSTITUTE(C12,",",REPT(" ",99)),1499,99)),PortProtocols[],4,FALSE),VLOOKUP(--TRIM(MID(SUBSTITUTE(C12,",",REPT(" ",99)),1499,99)),PortProtocols[],4,FALSE)),""),"") &amp;
IF(TRIM(MID(SUBSTITUTE(C12,",",REPT(" ",99)),1599,99))&lt;&gt;"",CHAR(10) &amp; IFERROR(IF(ISERROR(--TRIM(MID(SUBSTITUTE(C12,",",REPT(" ",99)),1599,99))),VLOOKUP(TRIM(MID(SUBSTITUTE(C12,",",REPT(" ",99)),1599,99)),PortProtocols[],4,FALSE),VLOOKUP(--TRIM(MID(SUBSTITUTE(C12,",",REPT(" ",99)),1599,99)),PortProtocols[],4,FALSE)),""),"") &amp;
IF(TRIM(MID(SUBSTITUTE(C12,",",REPT(" ",99)),1699,99))&lt;&gt;"",CHAR(10) &amp; IFERROR(IF(ISERROR(--TRIM(MID(SUBSTITUTE(C12,",",REPT(" ",99)),1699,99))),VLOOKUP(TRIM(MID(SUBSTITUTE(C12,",",REPT(" ",99)),1699,99)),PortProtocols[],4,FALSE),VLOOKUP(--TRIM(MID(SUBSTITUTE(C12,",",REPT(" ",99)),1699,99)),PortProtocols[],4,FALSE)),""),"") &amp;
IF(TRIM(MID(SUBSTITUTE(C12,",",REPT(" ",99)),1799,99))&lt;&gt;"",CHAR(10) &amp; IFERROR(IF(ISERROR(--TRIM(MID(SUBSTITUTE(C12,",",REPT(" ",99)),1799,99))),VLOOKUP(TRIM(MID(SUBSTITUTE(C12,",",REPT(" ",99)),1799,99)),PortProtocols[],4,FALSE),VLOOKUP(--TRIM(MID(SUBSTITUTE(C12,",",REPT(" ",99)),1799,99)),PortProtocols[],4,FALSE)),""),"") &amp;
IF(TRIM(MID(SUBSTITUTE(C12,",",REPT(" ",99)),1899,99))&lt;&gt;"",CHAR(10) &amp; IFERROR(IF(ISERROR(--TRIM(MID(SUBSTITUTE(C12,",",REPT(" ",99)),1899,99))),VLOOKUP(TRIM(MID(SUBSTITUTE(C12,",",REPT(" ",99)),1899,99)),PortProtocols[],4,FALSE),VLOOKUP(--TRIM(MID(SUBSTITUTE(C12,",",REPT(" ",99)),1899,99)),PortProtocols[],4,FALSE)),""),""),
"")</f>
        <v>Nutanix CVM  to nsc01.nutanix.net, nsc02.nutanix.net
HTTP (80 TCP)
Remote Support Tunnel (8443 TCP)</v>
      </c>
      <c r="G12" s="15" t="s">
        <v>12</v>
      </c>
      <c r="H12" s="13" t="str">
        <f>_xlfn.XLOOKUP(ExternalPorts[[#This Row],[Source]],entities[Source],entities[Source AZ (Used for Diagram Generation)],"",0)</f>
        <v>Local AZ</v>
      </c>
      <c r="I12" s="13" t="str">
        <f>_xlfn.XLOOKUP(ExternalPorts[[#This Row],[Destination]],entities[Destination],entities[Destination AZ (Used for Diagram Generation)],"",0)</f>
        <v>AZ1</v>
      </c>
      <c r="J12" s="13"/>
      <c r="M12" s="22"/>
    </row>
    <row r="13" spans="1:13" ht="84" hidden="1" customHeight="1">
      <c r="A13" s="13" t="s">
        <v>16</v>
      </c>
      <c r="B13" s="13" t="s">
        <v>17</v>
      </c>
      <c r="C13" s="14">
        <v>22</v>
      </c>
      <c r="D13" s="13" t="str" cm="1">
        <f t="array" ref="D1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 s="13" t="s">
        <v>26</v>
      </c>
      <c r="F13" s="15" t="str">
        <f>IF(AND(B13&lt;&gt;"",E13&lt;&gt;""),B13 &amp; " to " &amp; E13 &amp; CHAR(10) &amp;
IFERROR(IF(ISERROR(--TRIM(MID(SUBSTITUTE(C13,",",REPT(" ",99)),1,99))),VLOOKUP(TRIM(MID(SUBSTITUTE(C13,",",REPT(" ",99)),1,99)),PortProtocols[],4,FALSE),VLOOKUP(--TRIM(MID(SUBSTITUTE(C13,",",REPT(" ",99)),1,99)),PortProtocols[],4,FALSE)),"") &amp;
IF(TRIM(MID(SUBSTITUTE(C13,",",REPT(" ",99)),99,99))&lt;&gt;"",CHAR(10) &amp; IFERROR(IF(ISERROR(--TRIM(MID(SUBSTITUTE(C13,",",REPT(" ",99)),99,99))),VLOOKUP(TRIM(MID(SUBSTITUTE(C13,",",REPT(" ",99)),99,99)),PortProtocols[],4,FALSE),VLOOKUP(--TRIM(MID(SUBSTITUTE(C13,",",REPT(" ",99)),99,99)),PortProtocols[],4,FALSE)),""),"") &amp;
IF(TRIM(MID(SUBSTITUTE(C13,",",REPT(" ",99)),199,99))&lt;&gt;"",CHAR(10) &amp; IFERROR(IF(ISERROR(--TRIM(MID(SUBSTITUTE(C13,",",REPT(" ",99)),199,99))),VLOOKUP(TRIM(MID(SUBSTITUTE(C13,",",REPT(" ",99)),199,99)),PortProtocols[],4,FALSE),VLOOKUP(--TRIM(MID(SUBSTITUTE(C13,",",REPT(" ",99)),199,99)),PortProtocols[],4,FALSE)),""),"") &amp;
IF(TRIM(MID(SUBSTITUTE(C13,",",REPT(" ",99)),299,99))&lt;&gt;"",CHAR(10) &amp; IFERROR(IF(ISERROR(--TRIM(MID(SUBSTITUTE(C13,",",REPT(" ",99)),299,99))),VLOOKUP(TRIM(MID(SUBSTITUTE(C13,",",REPT(" ",99)),299,99)),PortProtocols[],4,FALSE),VLOOKUP(--TRIM(MID(SUBSTITUTE(C13,",",REPT(" ",99)),299,99)),PortProtocols[],4,FALSE)),""),"") &amp;
IF(TRIM(MID(SUBSTITUTE(C13,",",REPT(" ",99)),399,99))&lt;&gt;"",CHAR(10) &amp; IFERROR(IF(ISERROR(--TRIM(MID(SUBSTITUTE(C13,",",REPT(" ",99)),399,99))),VLOOKUP(TRIM(MID(SUBSTITUTE(C13,",",REPT(" ",99)),399,99)),PortProtocols[],4,FALSE),VLOOKUP(--TRIM(MID(SUBSTITUTE(C13,",",REPT(" ",99)),399,99)),PortProtocols[],4,FALSE)),""),"") &amp;
IF(TRIM(MID(SUBSTITUTE(C13,",",REPT(" ",99)),499,99))&lt;&gt;"",CHAR(10) &amp; IFERROR(IF(ISERROR(--TRIM(MID(SUBSTITUTE(C13,",",REPT(" ",99)),499,99))),VLOOKUP(TRIM(MID(SUBSTITUTE(C13,",",REPT(" ",99)),499,99)),PortProtocols[],4,FALSE),VLOOKUP(--TRIM(MID(SUBSTITUTE(C13,",",REPT(" ",99)),499,99)),PortProtocols[],4,FALSE)),""),"") &amp;
IF(TRIM(MID(SUBSTITUTE(C13,",",REPT(" ",99)),599,99))&lt;&gt;"",CHAR(10) &amp; IFERROR(IF(ISERROR(--TRIM(MID(SUBSTITUTE(C13,",",REPT(" ",99)),599,99))),VLOOKUP(TRIM(MID(SUBSTITUTE(C13,",",REPT(" ",99)),599,99)),PortProtocols[],4,FALSE),VLOOKUP(--TRIM(MID(SUBSTITUTE(C13,",",REPT(" ",99)),599,99)),PortProtocols[],4,FALSE)),""),"") &amp;
IF(TRIM(MID(SUBSTITUTE(C13,",",REPT(" ",99)),699,99))&lt;&gt;"",CHAR(10) &amp; IFERROR(IF(ISERROR(--TRIM(MID(SUBSTITUTE(C13,",",REPT(" ",99)),699,99))),VLOOKUP(TRIM(MID(SUBSTITUTE(C13,",",REPT(" ",99)),699,99)),PortProtocols[],4,FALSE),VLOOKUP(--TRIM(MID(SUBSTITUTE(C13,",",REPT(" ",99)),699,99)),PortProtocols[],4,FALSE)),""),"") &amp;
IF(TRIM(MID(SUBSTITUTE(C13,",",REPT(" ",99)),799,99))&lt;&gt;"",CHAR(10) &amp; IFERROR(IF(ISERROR(--TRIM(MID(SUBSTITUTE(C13,",",REPT(" ",99)),799,99))),VLOOKUP(TRIM(MID(SUBSTITUTE(C13,",",REPT(" ",99)),799,99)),PortProtocols[],4,FALSE),VLOOKUP(--TRIM(MID(SUBSTITUTE(C13,",",REPT(" ",99)),799,99)),PortProtocols[],4,FALSE)),""),"") &amp;
IF(TRIM(MID(SUBSTITUTE(C13,",",REPT(" ",99)),899,99))&lt;&gt;"",CHAR(10) &amp; IFERROR(IF(ISERROR(--TRIM(MID(SUBSTITUTE(C13,",",REPT(" ",99)),899,99))),VLOOKUP(TRIM(MID(SUBSTITUTE(C13,",",REPT(" ",99)),899,99)),PortProtocols[],4,FALSE),VLOOKUP(--TRIM(MID(SUBSTITUTE(C13,",",REPT(" ",99)),899,99)),PortProtocols[],4,FALSE)),""),"") &amp;
IF(TRIM(MID(SUBSTITUTE(C13,",",REPT(" ",99)),999,99))&lt;&gt;"",CHAR(10) &amp; IFERROR(IF(ISERROR(--TRIM(MID(SUBSTITUTE(C13,",",REPT(" ",99)),999,99))),VLOOKUP(TRIM(MID(SUBSTITUTE(C13,",",REPT(" ",99)),999,99)),PortProtocols[],4,FALSE),VLOOKUP(--TRIM(MID(SUBSTITUTE(C13,",",REPT(" ",99)),999,99)),PortProtocols[],4,FALSE)),""),"") &amp;
IF(TRIM(MID(SUBSTITUTE(C13,",",REPT(" ",99)),1099,99))&lt;&gt;"",CHAR(10) &amp; IFERROR(IF(ISERROR(--TRIM(MID(SUBSTITUTE(C13,",",REPT(" ",99)),1099,99))),VLOOKUP(TRIM(MID(SUBSTITUTE(C13,",",REPT(" ",99)),1099,99)),PortProtocols[],4,FALSE),VLOOKUP(--TRIM(MID(SUBSTITUTE(C13,",",REPT(" ",99)),1099,99)),PortProtocols[],4,FALSE)),""),"") &amp;
IF(TRIM(MID(SUBSTITUTE(C13,",",REPT(" ",99)),1199,99))&lt;&gt;"",CHAR(10) &amp; IFERROR(IF(ISERROR(--TRIM(MID(SUBSTITUTE(C13,",",REPT(" ",99)),1199,99))),VLOOKUP(TRIM(MID(SUBSTITUTE(C13,",",REPT(" ",99)),1199,99)),PortProtocols[],4,FALSE),VLOOKUP(--TRIM(MID(SUBSTITUTE(C13,",",REPT(" ",99)),1199,99)),PortProtocols[],4,FALSE)),""),"") &amp;
IF(TRIM(MID(SUBSTITUTE(C13,",",REPT(" ",99)),1299,99))&lt;&gt;"",CHAR(10) &amp; IFERROR(IF(ISERROR(--TRIM(MID(SUBSTITUTE(C13,",",REPT(" ",99)),1299,99))),VLOOKUP(TRIM(MID(SUBSTITUTE(C13,",",REPT(" ",99)),1299,99)),PortProtocols[],4,FALSE),VLOOKUP(--TRIM(MID(SUBSTITUTE(C13,",",REPT(" ",99)),1299,99)),PortProtocols[],4,FALSE)),""),"") &amp;
IF(TRIM(MID(SUBSTITUTE(C13,",",REPT(" ",99)),1399,99))&lt;&gt;"",CHAR(10) &amp; IFERROR(IF(ISERROR(--TRIM(MID(SUBSTITUTE(C13,",",REPT(" ",99)),1399,99))),VLOOKUP(TRIM(MID(SUBSTITUTE(C13,",",REPT(" ",99)),1399,99)),PortProtocols[],4,FALSE),VLOOKUP(--TRIM(MID(SUBSTITUTE(C13,",",REPT(" ",99)),1399,99)),PortProtocols[],4,FALSE)),""),"") &amp;
IF(TRIM(MID(SUBSTITUTE(C13,",",REPT(" ",99)),1499,99))&lt;&gt;"",CHAR(10) &amp; IFERROR(IF(ISERROR(--TRIM(MID(SUBSTITUTE(C13,",",REPT(" ",99)),1499,99))),VLOOKUP(TRIM(MID(SUBSTITUTE(C13,",",REPT(" ",99)),1499,99)),PortProtocols[],4,FALSE),VLOOKUP(--TRIM(MID(SUBSTITUTE(C13,",",REPT(" ",99)),1499,99)),PortProtocols[],4,FALSE)),""),"") &amp;
IF(TRIM(MID(SUBSTITUTE(C13,",",REPT(" ",99)),1599,99))&lt;&gt;"",CHAR(10) &amp; IFERROR(IF(ISERROR(--TRIM(MID(SUBSTITUTE(C13,",",REPT(" ",99)),1599,99))),VLOOKUP(TRIM(MID(SUBSTITUTE(C13,",",REPT(" ",99)),1599,99)),PortProtocols[],4,FALSE),VLOOKUP(--TRIM(MID(SUBSTITUTE(C13,",",REPT(" ",99)),1599,99)),PortProtocols[],4,FALSE)),""),"") &amp;
IF(TRIM(MID(SUBSTITUTE(C13,",",REPT(" ",99)),1699,99))&lt;&gt;"",CHAR(10) &amp; IFERROR(IF(ISERROR(--TRIM(MID(SUBSTITUTE(C13,",",REPT(" ",99)),1699,99))),VLOOKUP(TRIM(MID(SUBSTITUTE(C13,",",REPT(" ",99)),1699,99)),PortProtocols[],4,FALSE),VLOOKUP(--TRIM(MID(SUBSTITUTE(C13,",",REPT(" ",99)),1699,99)),PortProtocols[],4,FALSE)),""),"") &amp;
IF(TRIM(MID(SUBSTITUTE(C13,",",REPT(" ",99)),1799,99))&lt;&gt;"",CHAR(10) &amp; IFERROR(IF(ISERROR(--TRIM(MID(SUBSTITUTE(C13,",",REPT(" ",99)),1799,99))),VLOOKUP(TRIM(MID(SUBSTITUTE(C13,",",REPT(" ",99)),1799,99)),PortProtocols[],4,FALSE),VLOOKUP(--TRIM(MID(SUBSTITUTE(C13,",",REPT(" ",99)),1799,99)),PortProtocols[],4,FALSE)),""),"") &amp;
IF(TRIM(MID(SUBSTITUTE(C13,",",REPT(" ",99)),1899,99))&lt;&gt;"",CHAR(10) &amp; IFERROR(IF(ISERROR(--TRIM(MID(SUBSTITUTE(C13,",",REPT(" ",99)),1899,99))),VLOOKUP(TRIM(MID(SUBSTITUTE(C13,",",REPT(" ",99)),1899,99)),PortProtocols[],4,FALSE),VLOOKUP(--TRIM(MID(SUBSTITUTE(C13,",",REPT(" ",99)),1899,99)),PortProtocols[],4,FALSE)),""),""),
"")</f>
        <v>AHV Host to Nutanix CVM
SSH (22 TCP)</v>
      </c>
      <c r="G13" s="15"/>
      <c r="H13" s="13" t="str">
        <f>_xlfn.XLOOKUP(ExternalPorts[[#This Row],[Source]],entities[Source],entities[Source AZ (Used for Diagram Generation)],"",0)</f>
        <v>Local AZ</v>
      </c>
      <c r="I13" s="13" t="str">
        <f>_xlfn.XLOOKUP(ExternalPorts[[#This Row],[Destination]],entities[Destination],entities[Destination AZ (Used for Diagram Generation)],"",0)</f>
        <v>Local AZ</v>
      </c>
      <c r="J13" s="13"/>
      <c r="M13" s="22"/>
    </row>
    <row r="14" spans="1:13" ht="46.5" hidden="1" customHeight="1">
      <c r="A14" s="13" t="s">
        <v>16</v>
      </c>
      <c r="B14" s="13" t="s">
        <v>10</v>
      </c>
      <c r="C14" s="14" t="s">
        <v>27</v>
      </c>
      <c r="D14" s="13" t="str" cm="1">
        <f t="array" ref="D1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 s="13" t="s">
        <v>17</v>
      </c>
      <c r="F14" s="15" t="str">
        <f>IF(AND(B14&lt;&gt;"",E14&lt;&gt;""),B14 &amp; " to " &amp; E14 &amp; CHAR(10) &amp;
IFERROR(IF(ISERROR(--TRIM(MID(SUBSTITUTE(C14,",",REPT(" ",99)),1,99))),VLOOKUP(TRIM(MID(SUBSTITUTE(C14,",",REPT(" ",99)),1,99)),PortProtocols[],4,FALSE),VLOOKUP(--TRIM(MID(SUBSTITUTE(C14,",",REPT(" ",99)),1,99)),PortProtocols[],4,FALSE)),"") &amp;
IF(TRIM(MID(SUBSTITUTE(C14,",",REPT(" ",99)),99,99))&lt;&gt;"",CHAR(10) &amp; IFERROR(IF(ISERROR(--TRIM(MID(SUBSTITUTE(C14,",",REPT(" ",99)),99,99))),VLOOKUP(TRIM(MID(SUBSTITUTE(C14,",",REPT(" ",99)),99,99)),PortProtocols[],4,FALSE),VLOOKUP(--TRIM(MID(SUBSTITUTE(C14,",",REPT(" ",99)),99,99)),PortProtocols[],4,FALSE)),""),"") &amp;
IF(TRIM(MID(SUBSTITUTE(C14,",",REPT(" ",99)),199,99))&lt;&gt;"",CHAR(10) &amp; IFERROR(IF(ISERROR(--TRIM(MID(SUBSTITUTE(C14,",",REPT(" ",99)),199,99))),VLOOKUP(TRIM(MID(SUBSTITUTE(C14,",",REPT(" ",99)),199,99)),PortProtocols[],4,FALSE),VLOOKUP(--TRIM(MID(SUBSTITUTE(C14,",",REPT(" ",99)),199,99)),PortProtocols[],4,FALSE)),""),"") &amp;
IF(TRIM(MID(SUBSTITUTE(C14,",",REPT(" ",99)),299,99))&lt;&gt;"",CHAR(10) &amp; IFERROR(IF(ISERROR(--TRIM(MID(SUBSTITUTE(C14,",",REPT(" ",99)),299,99))),VLOOKUP(TRIM(MID(SUBSTITUTE(C14,",",REPT(" ",99)),299,99)),PortProtocols[],4,FALSE),VLOOKUP(--TRIM(MID(SUBSTITUTE(C14,",",REPT(" ",99)),299,99)),PortProtocols[],4,FALSE)),""),"") &amp;
IF(TRIM(MID(SUBSTITUTE(C14,",",REPT(" ",99)),399,99))&lt;&gt;"",CHAR(10) &amp; IFERROR(IF(ISERROR(--TRIM(MID(SUBSTITUTE(C14,",",REPT(" ",99)),399,99))),VLOOKUP(TRIM(MID(SUBSTITUTE(C14,",",REPT(" ",99)),399,99)),PortProtocols[],4,FALSE),VLOOKUP(--TRIM(MID(SUBSTITUTE(C14,",",REPT(" ",99)),399,99)),PortProtocols[],4,FALSE)),""),"") &amp;
IF(TRIM(MID(SUBSTITUTE(C14,",",REPT(" ",99)),499,99))&lt;&gt;"",CHAR(10) &amp; IFERROR(IF(ISERROR(--TRIM(MID(SUBSTITUTE(C14,",",REPT(" ",99)),499,99))),VLOOKUP(TRIM(MID(SUBSTITUTE(C14,",",REPT(" ",99)),499,99)),PortProtocols[],4,FALSE),VLOOKUP(--TRIM(MID(SUBSTITUTE(C14,",",REPT(" ",99)),499,99)),PortProtocols[],4,FALSE)),""),"") &amp;
IF(TRIM(MID(SUBSTITUTE(C14,",",REPT(" ",99)),599,99))&lt;&gt;"",CHAR(10) &amp; IFERROR(IF(ISERROR(--TRIM(MID(SUBSTITUTE(C14,",",REPT(" ",99)),599,99))),VLOOKUP(TRIM(MID(SUBSTITUTE(C14,",",REPT(" ",99)),599,99)),PortProtocols[],4,FALSE),VLOOKUP(--TRIM(MID(SUBSTITUTE(C14,",",REPT(" ",99)),599,99)),PortProtocols[],4,FALSE)),""),"") &amp;
IF(TRIM(MID(SUBSTITUTE(C14,",",REPT(" ",99)),699,99))&lt;&gt;"",CHAR(10) &amp; IFERROR(IF(ISERROR(--TRIM(MID(SUBSTITUTE(C14,",",REPT(" ",99)),699,99))),VLOOKUP(TRIM(MID(SUBSTITUTE(C14,",",REPT(" ",99)),699,99)),PortProtocols[],4,FALSE),VLOOKUP(--TRIM(MID(SUBSTITUTE(C14,",",REPT(" ",99)),699,99)),PortProtocols[],4,FALSE)),""),"") &amp;
IF(TRIM(MID(SUBSTITUTE(C14,",",REPT(" ",99)),799,99))&lt;&gt;"",CHAR(10) &amp; IFERROR(IF(ISERROR(--TRIM(MID(SUBSTITUTE(C14,",",REPT(" ",99)),799,99))),VLOOKUP(TRIM(MID(SUBSTITUTE(C14,",",REPT(" ",99)),799,99)),PortProtocols[],4,FALSE),VLOOKUP(--TRIM(MID(SUBSTITUTE(C14,",",REPT(" ",99)),799,99)),PortProtocols[],4,FALSE)),""),"") &amp;
IF(TRIM(MID(SUBSTITUTE(C14,",",REPT(" ",99)),899,99))&lt;&gt;"",CHAR(10) &amp; IFERROR(IF(ISERROR(--TRIM(MID(SUBSTITUTE(C14,",",REPT(" ",99)),899,99))),VLOOKUP(TRIM(MID(SUBSTITUTE(C14,",",REPT(" ",99)),899,99)),PortProtocols[],4,FALSE),VLOOKUP(--TRIM(MID(SUBSTITUTE(C14,",",REPT(" ",99)),899,99)),PortProtocols[],4,FALSE)),""),"") &amp;
IF(TRIM(MID(SUBSTITUTE(C14,",",REPT(" ",99)),999,99))&lt;&gt;"",CHAR(10) &amp; IFERROR(IF(ISERROR(--TRIM(MID(SUBSTITUTE(C14,",",REPT(" ",99)),999,99))),VLOOKUP(TRIM(MID(SUBSTITUTE(C14,",",REPT(" ",99)),999,99)),PortProtocols[],4,FALSE),VLOOKUP(--TRIM(MID(SUBSTITUTE(C14,",",REPT(" ",99)),999,99)),PortProtocols[],4,FALSE)),""),"") &amp;
IF(TRIM(MID(SUBSTITUTE(C14,",",REPT(" ",99)),1099,99))&lt;&gt;"",CHAR(10) &amp; IFERROR(IF(ISERROR(--TRIM(MID(SUBSTITUTE(C14,",",REPT(" ",99)),1099,99))),VLOOKUP(TRIM(MID(SUBSTITUTE(C14,",",REPT(" ",99)),1099,99)),PortProtocols[],4,FALSE),VLOOKUP(--TRIM(MID(SUBSTITUTE(C14,",",REPT(" ",99)),1099,99)),PortProtocols[],4,FALSE)),""),"") &amp;
IF(TRIM(MID(SUBSTITUTE(C14,",",REPT(" ",99)),1199,99))&lt;&gt;"",CHAR(10) &amp; IFERROR(IF(ISERROR(--TRIM(MID(SUBSTITUTE(C14,",",REPT(" ",99)),1199,99))),VLOOKUP(TRIM(MID(SUBSTITUTE(C14,",",REPT(" ",99)),1199,99)),PortProtocols[],4,FALSE),VLOOKUP(--TRIM(MID(SUBSTITUTE(C14,",",REPT(" ",99)),1199,99)),PortProtocols[],4,FALSE)),""),"") &amp;
IF(TRIM(MID(SUBSTITUTE(C14,",",REPT(" ",99)),1299,99))&lt;&gt;"",CHAR(10) &amp; IFERROR(IF(ISERROR(--TRIM(MID(SUBSTITUTE(C14,",",REPT(" ",99)),1299,99))),VLOOKUP(TRIM(MID(SUBSTITUTE(C14,",",REPT(" ",99)),1299,99)),PortProtocols[],4,FALSE),VLOOKUP(--TRIM(MID(SUBSTITUTE(C14,",",REPT(" ",99)),1299,99)),PortProtocols[],4,FALSE)),""),"") &amp;
IF(TRIM(MID(SUBSTITUTE(C14,",",REPT(" ",99)),1399,99))&lt;&gt;"",CHAR(10) &amp; IFERROR(IF(ISERROR(--TRIM(MID(SUBSTITUTE(C14,",",REPT(" ",99)),1399,99))),VLOOKUP(TRIM(MID(SUBSTITUTE(C14,",",REPT(" ",99)),1399,99)),PortProtocols[],4,FALSE),VLOOKUP(--TRIM(MID(SUBSTITUTE(C14,",",REPT(" ",99)),1399,99)),PortProtocols[],4,FALSE)),""),"") &amp;
IF(TRIM(MID(SUBSTITUTE(C14,",",REPT(" ",99)),1499,99))&lt;&gt;"",CHAR(10) &amp; IFERROR(IF(ISERROR(--TRIM(MID(SUBSTITUTE(C14,",",REPT(" ",99)),1499,99))),VLOOKUP(TRIM(MID(SUBSTITUTE(C14,",",REPT(" ",99)),1499,99)),PortProtocols[],4,FALSE),VLOOKUP(--TRIM(MID(SUBSTITUTE(C14,",",REPT(" ",99)),1499,99)),PortProtocols[],4,FALSE)),""),"") &amp;
IF(TRIM(MID(SUBSTITUTE(C14,",",REPT(" ",99)),1599,99))&lt;&gt;"",CHAR(10) &amp; IFERROR(IF(ISERROR(--TRIM(MID(SUBSTITUTE(C14,",",REPT(" ",99)),1599,99))),VLOOKUP(TRIM(MID(SUBSTITUTE(C14,",",REPT(" ",99)),1599,99)),PortProtocols[],4,FALSE),VLOOKUP(--TRIM(MID(SUBSTITUTE(C14,",",REPT(" ",99)),1599,99)),PortProtocols[],4,FALSE)),""),"") &amp;
IF(TRIM(MID(SUBSTITUTE(C14,",",REPT(" ",99)),1699,99))&lt;&gt;"",CHAR(10) &amp; IFERROR(IF(ISERROR(--TRIM(MID(SUBSTITUTE(C14,",",REPT(" ",99)),1699,99))),VLOOKUP(TRIM(MID(SUBSTITUTE(C14,",",REPT(" ",99)),1699,99)),PortProtocols[],4,FALSE),VLOOKUP(--TRIM(MID(SUBSTITUTE(C14,",",REPT(" ",99)),1699,99)),PortProtocols[],4,FALSE)),""),"") &amp;
IF(TRIM(MID(SUBSTITUTE(C14,",",REPT(" ",99)),1799,99))&lt;&gt;"",CHAR(10) &amp; IFERROR(IF(ISERROR(--TRIM(MID(SUBSTITUTE(C14,",",REPT(" ",99)),1799,99))),VLOOKUP(TRIM(MID(SUBSTITUTE(C14,",",REPT(" ",99)),1799,99)),PortProtocols[],4,FALSE),VLOOKUP(--TRIM(MID(SUBSTITUTE(C14,",",REPT(" ",99)),1799,99)),PortProtocols[],4,FALSE)),""),"") &amp;
IF(TRIM(MID(SUBSTITUTE(C14,",",REPT(" ",99)),1899,99))&lt;&gt;"",CHAR(10) &amp; IFERROR(IF(ISERROR(--TRIM(MID(SUBSTITUTE(C14,",",REPT(" ",99)),1899,99))),VLOOKUP(TRIM(MID(SUBSTITUTE(C14,",",REPT(" ",99)),1899,99)),PortProtocols[],4,FALSE),VLOOKUP(--TRIM(MID(SUBSTITUTE(C14,",",REPT(" ",99)),1899,99)),PortProtocols[],4,FALSE)),""),""),
"")</f>
        <v>Nutanix CVM  to AHV Host
AHV Gateway (7030 TCP)
SSH (22 TCP)</v>
      </c>
      <c r="G14" s="15"/>
      <c r="H14" s="13" t="str">
        <f>_xlfn.XLOOKUP(ExternalPorts[[#This Row],[Source]],entities[Source],entities[Source AZ (Used for Diagram Generation)],"",0)</f>
        <v>Local AZ</v>
      </c>
      <c r="I14" s="13" t="str">
        <f>_xlfn.XLOOKUP(ExternalPorts[[#This Row],[Destination]],entities[Destination],entities[Destination AZ (Used for Diagram Generation)],"",0)</f>
        <v>Local AZ</v>
      </c>
      <c r="J14" s="13" t="s">
        <v>28</v>
      </c>
      <c r="M14" s="22"/>
    </row>
    <row r="15" spans="1:13" ht="60.75" hidden="1">
      <c r="A15" s="13" t="s">
        <v>16</v>
      </c>
      <c r="B15" s="13" t="s">
        <v>13</v>
      </c>
      <c r="C15" s="14" t="s">
        <v>29</v>
      </c>
      <c r="D15" s="13" t="str" cm="1">
        <f t="array" ref="D1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 s="13" t="s">
        <v>17</v>
      </c>
      <c r="F15" s="15" t="str">
        <f>IF(AND(B15&lt;&gt;"",E15&lt;&gt;""),B15 &amp; " to " &amp; E15 &amp; CHAR(10) &amp;
IFERROR(IF(ISERROR(--TRIM(MID(SUBSTITUTE(C15,",",REPT(" ",99)),1,99))),VLOOKUP(TRIM(MID(SUBSTITUTE(C15,",",REPT(" ",99)),1,99)),PortProtocols[],4,FALSE),VLOOKUP(--TRIM(MID(SUBSTITUTE(C15,",",REPT(" ",99)),1,99)),PortProtocols[],4,FALSE)),"") &amp;
IF(TRIM(MID(SUBSTITUTE(C15,",",REPT(" ",99)),99,99))&lt;&gt;"",CHAR(10) &amp; IFERROR(IF(ISERROR(--TRIM(MID(SUBSTITUTE(C15,",",REPT(" ",99)),99,99))),VLOOKUP(TRIM(MID(SUBSTITUTE(C15,",",REPT(" ",99)),99,99)),PortProtocols[],4,FALSE),VLOOKUP(--TRIM(MID(SUBSTITUTE(C15,",",REPT(" ",99)),99,99)),PortProtocols[],4,FALSE)),""),"") &amp;
IF(TRIM(MID(SUBSTITUTE(C15,",",REPT(" ",99)),199,99))&lt;&gt;"",CHAR(10) &amp; IFERROR(IF(ISERROR(--TRIM(MID(SUBSTITUTE(C15,",",REPT(" ",99)),199,99))),VLOOKUP(TRIM(MID(SUBSTITUTE(C15,",",REPT(" ",99)),199,99)),PortProtocols[],4,FALSE),VLOOKUP(--TRIM(MID(SUBSTITUTE(C15,",",REPT(" ",99)),199,99)),PortProtocols[],4,FALSE)),""),"") &amp;
IF(TRIM(MID(SUBSTITUTE(C15,",",REPT(" ",99)),299,99))&lt;&gt;"",CHAR(10) &amp; IFERROR(IF(ISERROR(--TRIM(MID(SUBSTITUTE(C15,",",REPT(" ",99)),299,99))),VLOOKUP(TRIM(MID(SUBSTITUTE(C15,",",REPT(" ",99)),299,99)),PortProtocols[],4,FALSE),VLOOKUP(--TRIM(MID(SUBSTITUTE(C15,",",REPT(" ",99)),299,99)),PortProtocols[],4,FALSE)),""),"") &amp;
IF(TRIM(MID(SUBSTITUTE(C15,",",REPT(" ",99)),399,99))&lt;&gt;"",CHAR(10) &amp; IFERROR(IF(ISERROR(--TRIM(MID(SUBSTITUTE(C15,",",REPT(" ",99)),399,99))),VLOOKUP(TRIM(MID(SUBSTITUTE(C15,",",REPT(" ",99)),399,99)),PortProtocols[],4,FALSE),VLOOKUP(--TRIM(MID(SUBSTITUTE(C15,",",REPT(" ",99)),399,99)),PortProtocols[],4,FALSE)),""),"") &amp;
IF(TRIM(MID(SUBSTITUTE(C15,",",REPT(" ",99)),499,99))&lt;&gt;"",CHAR(10) &amp; IFERROR(IF(ISERROR(--TRIM(MID(SUBSTITUTE(C15,",",REPT(" ",99)),499,99))),VLOOKUP(TRIM(MID(SUBSTITUTE(C15,",",REPT(" ",99)),499,99)),PortProtocols[],4,FALSE),VLOOKUP(--TRIM(MID(SUBSTITUTE(C15,",",REPT(" ",99)),499,99)),PortProtocols[],4,FALSE)),""),"") &amp;
IF(TRIM(MID(SUBSTITUTE(C15,",",REPT(" ",99)),599,99))&lt;&gt;"",CHAR(10) &amp; IFERROR(IF(ISERROR(--TRIM(MID(SUBSTITUTE(C15,",",REPT(" ",99)),599,99))),VLOOKUP(TRIM(MID(SUBSTITUTE(C15,",",REPT(" ",99)),599,99)),PortProtocols[],4,FALSE),VLOOKUP(--TRIM(MID(SUBSTITUTE(C15,",",REPT(" ",99)),599,99)),PortProtocols[],4,FALSE)),""),"") &amp;
IF(TRIM(MID(SUBSTITUTE(C15,",",REPT(" ",99)),699,99))&lt;&gt;"",CHAR(10) &amp; IFERROR(IF(ISERROR(--TRIM(MID(SUBSTITUTE(C15,",",REPT(" ",99)),699,99))),VLOOKUP(TRIM(MID(SUBSTITUTE(C15,",",REPT(" ",99)),699,99)),PortProtocols[],4,FALSE),VLOOKUP(--TRIM(MID(SUBSTITUTE(C15,",",REPT(" ",99)),699,99)),PortProtocols[],4,FALSE)),""),"") &amp;
IF(TRIM(MID(SUBSTITUTE(C15,",",REPT(" ",99)),799,99))&lt;&gt;"",CHAR(10) &amp; IFERROR(IF(ISERROR(--TRIM(MID(SUBSTITUTE(C15,",",REPT(" ",99)),799,99))),VLOOKUP(TRIM(MID(SUBSTITUTE(C15,",",REPT(" ",99)),799,99)),PortProtocols[],4,FALSE),VLOOKUP(--TRIM(MID(SUBSTITUTE(C15,",",REPT(" ",99)),799,99)),PortProtocols[],4,FALSE)),""),"") &amp;
IF(TRIM(MID(SUBSTITUTE(C15,",",REPT(" ",99)),899,99))&lt;&gt;"",CHAR(10) &amp; IFERROR(IF(ISERROR(--TRIM(MID(SUBSTITUTE(C15,",",REPT(" ",99)),899,99))),VLOOKUP(TRIM(MID(SUBSTITUTE(C15,",",REPT(" ",99)),899,99)),PortProtocols[],4,FALSE),VLOOKUP(--TRIM(MID(SUBSTITUTE(C15,",",REPT(" ",99)),899,99)),PortProtocols[],4,FALSE)),""),"") &amp;
IF(TRIM(MID(SUBSTITUTE(C15,",",REPT(" ",99)),999,99))&lt;&gt;"",CHAR(10) &amp; IFERROR(IF(ISERROR(--TRIM(MID(SUBSTITUTE(C15,",",REPT(" ",99)),999,99))),VLOOKUP(TRIM(MID(SUBSTITUTE(C15,",",REPT(" ",99)),999,99)),PortProtocols[],4,FALSE),VLOOKUP(--TRIM(MID(SUBSTITUTE(C15,",",REPT(" ",99)),999,99)),PortProtocols[],4,FALSE)),""),"") &amp;
IF(TRIM(MID(SUBSTITUTE(C15,",",REPT(" ",99)),1099,99))&lt;&gt;"",CHAR(10) &amp; IFERROR(IF(ISERROR(--TRIM(MID(SUBSTITUTE(C15,",",REPT(" ",99)),1099,99))),VLOOKUP(TRIM(MID(SUBSTITUTE(C15,",",REPT(" ",99)),1099,99)),PortProtocols[],4,FALSE),VLOOKUP(--TRIM(MID(SUBSTITUTE(C15,",",REPT(" ",99)),1099,99)),PortProtocols[],4,FALSE)),""),"") &amp;
IF(TRIM(MID(SUBSTITUTE(C15,",",REPT(" ",99)),1199,99))&lt;&gt;"",CHAR(10) &amp; IFERROR(IF(ISERROR(--TRIM(MID(SUBSTITUTE(C15,",",REPT(" ",99)),1199,99))),VLOOKUP(TRIM(MID(SUBSTITUTE(C15,",",REPT(" ",99)),1199,99)),PortProtocols[],4,FALSE),VLOOKUP(--TRIM(MID(SUBSTITUTE(C15,",",REPT(" ",99)),1199,99)),PortProtocols[],4,FALSE)),""),"") &amp;
IF(TRIM(MID(SUBSTITUTE(C15,",",REPT(" ",99)),1299,99))&lt;&gt;"",CHAR(10) &amp; IFERROR(IF(ISERROR(--TRIM(MID(SUBSTITUTE(C15,",",REPT(" ",99)),1299,99))),VLOOKUP(TRIM(MID(SUBSTITUTE(C15,",",REPT(" ",99)),1299,99)),PortProtocols[],4,FALSE),VLOOKUP(--TRIM(MID(SUBSTITUTE(C15,",",REPT(" ",99)),1299,99)),PortProtocols[],4,FALSE)),""),"") &amp;
IF(TRIM(MID(SUBSTITUTE(C15,",",REPT(" ",99)),1399,99))&lt;&gt;"",CHAR(10) &amp; IFERROR(IF(ISERROR(--TRIM(MID(SUBSTITUTE(C15,",",REPT(" ",99)),1399,99))),VLOOKUP(TRIM(MID(SUBSTITUTE(C15,",",REPT(" ",99)),1399,99)),PortProtocols[],4,FALSE),VLOOKUP(--TRIM(MID(SUBSTITUTE(C15,",",REPT(" ",99)),1399,99)),PortProtocols[],4,FALSE)),""),"") &amp;
IF(TRIM(MID(SUBSTITUTE(C15,",",REPT(" ",99)),1499,99))&lt;&gt;"",CHAR(10) &amp; IFERROR(IF(ISERROR(--TRIM(MID(SUBSTITUTE(C15,",",REPT(" ",99)),1499,99))),VLOOKUP(TRIM(MID(SUBSTITUTE(C15,",",REPT(" ",99)),1499,99)),PortProtocols[],4,FALSE),VLOOKUP(--TRIM(MID(SUBSTITUTE(C15,",",REPT(" ",99)),1499,99)),PortProtocols[],4,FALSE)),""),"") &amp;
IF(TRIM(MID(SUBSTITUTE(C15,",",REPT(" ",99)),1599,99))&lt;&gt;"",CHAR(10) &amp; IFERROR(IF(ISERROR(--TRIM(MID(SUBSTITUTE(C15,",",REPT(" ",99)),1599,99))),VLOOKUP(TRIM(MID(SUBSTITUTE(C15,",",REPT(" ",99)),1599,99)),PortProtocols[],4,FALSE),VLOOKUP(--TRIM(MID(SUBSTITUTE(C15,",",REPT(" ",99)),1599,99)),PortProtocols[],4,FALSE)),""),"") &amp;
IF(TRIM(MID(SUBSTITUTE(C15,",",REPT(" ",99)),1699,99))&lt;&gt;"",CHAR(10) &amp; IFERROR(IF(ISERROR(--TRIM(MID(SUBSTITUTE(C15,",",REPT(" ",99)),1699,99))),VLOOKUP(TRIM(MID(SUBSTITUTE(C15,",",REPT(" ",99)),1699,99)),PortProtocols[],4,FALSE),VLOOKUP(--TRIM(MID(SUBSTITUTE(C15,",",REPT(" ",99)),1699,99)),PortProtocols[],4,FALSE)),""),"") &amp;
IF(TRIM(MID(SUBSTITUTE(C15,",",REPT(" ",99)),1799,99))&lt;&gt;"",CHAR(10) &amp; IFERROR(IF(ISERROR(--TRIM(MID(SUBSTITUTE(C15,",",REPT(" ",99)),1799,99))),VLOOKUP(TRIM(MID(SUBSTITUTE(C15,",",REPT(" ",99)),1799,99)),PortProtocols[],4,FALSE),VLOOKUP(--TRIM(MID(SUBSTITUTE(C15,",",REPT(" ",99)),1799,99)),PortProtocols[],4,FALSE)),""),"") &amp;
IF(TRIM(MID(SUBSTITUTE(C15,",",REPT(" ",99)),1899,99))&lt;&gt;"",CHAR(10) &amp; IFERROR(IF(ISERROR(--TRIM(MID(SUBSTITUTE(C15,",",REPT(" ",99)),1899,99))),VLOOKUP(TRIM(MID(SUBSTITUTE(C15,",",REPT(" ",99)),1899,99)),PortProtocols[],4,FALSE),VLOOKUP(--TRIM(MID(SUBSTITUTE(C15,",",REPT(" ",99)),1899,99)),PortProtocols[],4,FALSE)),""),""),
"")</f>
        <v>Prism Central to AHV Host
AHV Gateway (7030 TCP)
Advanced Network Controller (6653 TCP)</v>
      </c>
      <c r="G15" s="15"/>
      <c r="H15" s="13" t="str">
        <f>_xlfn.XLOOKUP(ExternalPorts[[#This Row],[Source]],entities[Source],entities[Source AZ (Used for Diagram Generation)],"",0)</f>
        <v>Local AZ</v>
      </c>
      <c r="I15" s="13" t="str">
        <f>_xlfn.XLOOKUP(ExternalPorts[[#This Row],[Destination]],entities[Destination],entities[Destination AZ (Used for Diagram Generation)],"",0)</f>
        <v>Local AZ</v>
      </c>
      <c r="J15" s="15" t="s">
        <v>30</v>
      </c>
      <c r="M15" s="22"/>
    </row>
    <row r="16" spans="1:13" ht="60.75" hidden="1">
      <c r="A16" s="13" t="s">
        <v>16</v>
      </c>
      <c r="B16" s="13" t="s">
        <v>13</v>
      </c>
      <c r="C16" s="14">
        <v>4739</v>
      </c>
      <c r="D16" s="13" t="str" cm="1">
        <f t="array" ref="D1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 s="13" t="s">
        <v>31</v>
      </c>
      <c r="F16" s="15" t="str">
        <f>IF(AND(B16&lt;&gt;"",E16&lt;&gt;""),B16 &amp; " to " &amp; E16 &amp; CHAR(10) &amp;
IFERROR(IF(ISERROR(--TRIM(MID(SUBSTITUTE(C16,",",REPT(" ",99)),1,99))),VLOOKUP(TRIM(MID(SUBSTITUTE(C16,",",REPT(" ",99)),1,99)),PortProtocols[],4,FALSE),VLOOKUP(--TRIM(MID(SUBSTITUTE(C16,",",REPT(" ",99)),1,99)),PortProtocols[],4,FALSE)),"") &amp;
IF(TRIM(MID(SUBSTITUTE(C16,",",REPT(" ",99)),99,99))&lt;&gt;"",CHAR(10) &amp; IFERROR(IF(ISERROR(--TRIM(MID(SUBSTITUTE(C16,",",REPT(" ",99)),99,99))),VLOOKUP(TRIM(MID(SUBSTITUTE(C16,",",REPT(" ",99)),99,99)),PortProtocols[],4,FALSE),VLOOKUP(--TRIM(MID(SUBSTITUTE(C16,",",REPT(" ",99)),99,99)),PortProtocols[],4,FALSE)),""),"") &amp;
IF(TRIM(MID(SUBSTITUTE(C16,",",REPT(" ",99)),199,99))&lt;&gt;"",CHAR(10) &amp; IFERROR(IF(ISERROR(--TRIM(MID(SUBSTITUTE(C16,",",REPT(" ",99)),199,99))),VLOOKUP(TRIM(MID(SUBSTITUTE(C16,",",REPT(" ",99)),199,99)),PortProtocols[],4,FALSE),VLOOKUP(--TRIM(MID(SUBSTITUTE(C16,",",REPT(" ",99)),199,99)),PortProtocols[],4,FALSE)),""),"") &amp;
IF(TRIM(MID(SUBSTITUTE(C16,",",REPT(" ",99)),299,99))&lt;&gt;"",CHAR(10) &amp; IFERROR(IF(ISERROR(--TRIM(MID(SUBSTITUTE(C16,",",REPT(" ",99)),299,99))),VLOOKUP(TRIM(MID(SUBSTITUTE(C16,",",REPT(" ",99)),299,99)),PortProtocols[],4,FALSE),VLOOKUP(--TRIM(MID(SUBSTITUTE(C16,",",REPT(" ",99)),299,99)),PortProtocols[],4,FALSE)),""),"") &amp;
IF(TRIM(MID(SUBSTITUTE(C16,",",REPT(" ",99)),399,99))&lt;&gt;"",CHAR(10) &amp; IFERROR(IF(ISERROR(--TRIM(MID(SUBSTITUTE(C16,",",REPT(" ",99)),399,99))),VLOOKUP(TRIM(MID(SUBSTITUTE(C16,",",REPT(" ",99)),399,99)),PortProtocols[],4,FALSE),VLOOKUP(--TRIM(MID(SUBSTITUTE(C16,",",REPT(" ",99)),399,99)),PortProtocols[],4,FALSE)),""),"") &amp;
IF(TRIM(MID(SUBSTITUTE(C16,",",REPT(" ",99)),499,99))&lt;&gt;"",CHAR(10) &amp; IFERROR(IF(ISERROR(--TRIM(MID(SUBSTITUTE(C16,",",REPT(" ",99)),499,99))),VLOOKUP(TRIM(MID(SUBSTITUTE(C16,",",REPT(" ",99)),499,99)),PortProtocols[],4,FALSE),VLOOKUP(--TRIM(MID(SUBSTITUTE(C16,",",REPT(" ",99)),499,99)),PortProtocols[],4,FALSE)),""),"") &amp;
IF(TRIM(MID(SUBSTITUTE(C16,",",REPT(" ",99)),599,99))&lt;&gt;"",CHAR(10) &amp; IFERROR(IF(ISERROR(--TRIM(MID(SUBSTITUTE(C16,",",REPT(" ",99)),599,99))),VLOOKUP(TRIM(MID(SUBSTITUTE(C16,",",REPT(" ",99)),599,99)),PortProtocols[],4,FALSE),VLOOKUP(--TRIM(MID(SUBSTITUTE(C16,",",REPT(" ",99)),599,99)),PortProtocols[],4,FALSE)),""),"") &amp;
IF(TRIM(MID(SUBSTITUTE(C16,",",REPT(" ",99)),699,99))&lt;&gt;"",CHAR(10) &amp; IFERROR(IF(ISERROR(--TRIM(MID(SUBSTITUTE(C16,",",REPT(" ",99)),699,99))),VLOOKUP(TRIM(MID(SUBSTITUTE(C16,",",REPT(" ",99)),699,99)),PortProtocols[],4,FALSE),VLOOKUP(--TRIM(MID(SUBSTITUTE(C16,",",REPT(" ",99)),699,99)),PortProtocols[],4,FALSE)),""),"") &amp;
IF(TRIM(MID(SUBSTITUTE(C16,",",REPT(" ",99)),799,99))&lt;&gt;"",CHAR(10) &amp; IFERROR(IF(ISERROR(--TRIM(MID(SUBSTITUTE(C16,",",REPT(" ",99)),799,99))),VLOOKUP(TRIM(MID(SUBSTITUTE(C16,",",REPT(" ",99)),799,99)),PortProtocols[],4,FALSE),VLOOKUP(--TRIM(MID(SUBSTITUTE(C16,",",REPT(" ",99)),799,99)),PortProtocols[],4,FALSE)),""),"") &amp;
IF(TRIM(MID(SUBSTITUTE(C16,",",REPT(" ",99)),899,99))&lt;&gt;"",CHAR(10) &amp; IFERROR(IF(ISERROR(--TRIM(MID(SUBSTITUTE(C16,",",REPT(" ",99)),899,99))),VLOOKUP(TRIM(MID(SUBSTITUTE(C16,",",REPT(" ",99)),899,99)),PortProtocols[],4,FALSE),VLOOKUP(--TRIM(MID(SUBSTITUTE(C16,",",REPT(" ",99)),899,99)),PortProtocols[],4,FALSE)),""),"") &amp;
IF(TRIM(MID(SUBSTITUTE(C16,",",REPT(" ",99)),999,99))&lt;&gt;"",CHAR(10) &amp; IFERROR(IF(ISERROR(--TRIM(MID(SUBSTITUTE(C16,",",REPT(" ",99)),999,99))),VLOOKUP(TRIM(MID(SUBSTITUTE(C16,",",REPT(" ",99)),999,99)),PortProtocols[],4,FALSE),VLOOKUP(--TRIM(MID(SUBSTITUTE(C16,",",REPT(" ",99)),999,99)),PortProtocols[],4,FALSE)),""),"") &amp;
IF(TRIM(MID(SUBSTITUTE(C16,",",REPT(" ",99)),1099,99))&lt;&gt;"",CHAR(10) &amp; IFERROR(IF(ISERROR(--TRIM(MID(SUBSTITUTE(C16,",",REPT(" ",99)),1099,99))),VLOOKUP(TRIM(MID(SUBSTITUTE(C16,",",REPT(" ",99)),1099,99)),PortProtocols[],4,FALSE),VLOOKUP(--TRIM(MID(SUBSTITUTE(C16,",",REPT(" ",99)),1099,99)),PortProtocols[],4,FALSE)),""),"") &amp;
IF(TRIM(MID(SUBSTITUTE(C16,",",REPT(" ",99)),1199,99))&lt;&gt;"",CHAR(10) &amp; IFERROR(IF(ISERROR(--TRIM(MID(SUBSTITUTE(C16,",",REPT(" ",99)),1199,99))),VLOOKUP(TRIM(MID(SUBSTITUTE(C16,",",REPT(" ",99)),1199,99)),PortProtocols[],4,FALSE),VLOOKUP(--TRIM(MID(SUBSTITUTE(C16,",",REPT(" ",99)),1199,99)),PortProtocols[],4,FALSE)),""),"") &amp;
IF(TRIM(MID(SUBSTITUTE(C16,",",REPT(" ",99)),1299,99))&lt;&gt;"",CHAR(10) &amp; IFERROR(IF(ISERROR(--TRIM(MID(SUBSTITUTE(C16,",",REPT(" ",99)),1299,99))),VLOOKUP(TRIM(MID(SUBSTITUTE(C16,",",REPT(" ",99)),1299,99)),PortProtocols[],4,FALSE),VLOOKUP(--TRIM(MID(SUBSTITUTE(C16,",",REPT(" ",99)),1299,99)),PortProtocols[],4,FALSE)),""),"") &amp;
IF(TRIM(MID(SUBSTITUTE(C16,",",REPT(" ",99)),1399,99))&lt;&gt;"",CHAR(10) &amp; IFERROR(IF(ISERROR(--TRIM(MID(SUBSTITUTE(C16,",",REPT(" ",99)),1399,99))),VLOOKUP(TRIM(MID(SUBSTITUTE(C16,",",REPT(" ",99)),1399,99)),PortProtocols[],4,FALSE),VLOOKUP(--TRIM(MID(SUBSTITUTE(C16,",",REPT(" ",99)),1399,99)),PortProtocols[],4,FALSE)),""),"") &amp;
IF(TRIM(MID(SUBSTITUTE(C16,",",REPT(" ",99)),1499,99))&lt;&gt;"",CHAR(10) &amp; IFERROR(IF(ISERROR(--TRIM(MID(SUBSTITUTE(C16,",",REPT(" ",99)),1499,99))),VLOOKUP(TRIM(MID(SUBSTITUTE(C16,",",REPT(" ",99)),1499,99)),PortProtocols[],4,FALSE),VLOOKUP(--TRIM(MID(SUBSTITUTE(C16,",",REPT(" ",99)),1499,99)),PortProtocols[],4,FALSE)),""),"") &amp;
IF(TRIM(MID(SUBSTITUTE(C16,",",REPT(" ",99)),1599,99))&lt;&gt;"",CHAR(10) &amp; IFERROR(IF(ISERROR(--TRIM(MID(SUBSTITUTE(C16,",",REPT(" ",99)),1599,99))),VLOOKUP(TRIM(MID(SUBSTITUTE(C16,",",REPT(" ",99)),1599,99)),PortProtocols[],4,FALSE),VLOOKUP(--TRIM(MID(SUBSTITUTE(C16,",",REPT(" ",99)),1599,99)),PortProtocols[],4,FALSE)),""),"") &amp;
IF(TRIM(MID(SUBSTITUTE(C16,",",REPT(" ",99)),1699,99))&lt;&gt;"",CHAR(10) &amp; IFERROR(IF(ISERROR(--TRIM(MID(SUBSTITUTE(C16,",",REPT(" ",99)),1699,99))),VLOOKUP(TRIM(MID(SUBSTITUTE(C16,",",REPT(" ",99)),1699,99)),PortProtocols[],4,FALSE),VLOOKUP(--TRIM(MID(SUBSTITUTE(C16,",",REPT(" ",99)),1699,99)),PortProtocols[],4,FALSE)),""),"") &amp;
IF(TRIM(MID(SUBSTITUTE(C16,",",REPT(" ",99)),1799,99))&lt;&gt;"",CHAR(10) &amp; IFERROR(IF(ISERROR(--TRIM(MID(SUBSTITUTE(C16,",",REPT(" ",99)),1799,99))),VLOOKUP(TRIM(MID(SUBSTITUTE(C16,",",REPT(" ",99)),1799,99)),PortProtocols[],4,FALSE),VLOOKUP(--TRIM(MID(SUBSTITUTE(C16,",",REPT(" ",99)),1799,99)),PortProtocols[],4,FALSE)),""),"") &amp;
IF(TRIM(MID(SUBSTITUTE(C16,",",REPT(" ",99)),1899,99))&lt;&gt;"",CHAR(10) &amp; IFERROR(IF(ISERROR(--TRIM(MID(SUBSTITUTE(C16,",",REPT(" ",99)),1899,99))),VLOOKUP(TRIM(MID(SUBSTITUTE(C16,",",REPT(" ",99)),1899,99)),PortProtocols[],4,FALSE),VLOOKUP(--TRIM(MID(SUBSTITUTE(C16,",",REPT(" ",99)),1899,99)),PortProtocols[],4,FALSE)),""),""),
"")</f>
        <v>Prism Central to IPFIX Collector
IPFIX  (4739 TCP)</v>
      </c>
      <c r="G16" s="15" t="s">
        <v>32</v>
      </c>
      <c r="H16" s="13" t="str">
        <f>_xlfn.XLOOKUP(ExternalPorts[[#This Row],[Source]],entities[Source],entities[Source AZ (Used for Diagram Generation)],"",0)</f>
        <v>Local AZ</v>
      </c>
      <c r="I16" s="13" t="str">
        <f>_xlfn.XLOOKUP(ExternalPorts[[#This Row],[Destination]],entities[Destination],entities[Destination AZ (Used for Diagram Generation)],"",0)</f>
        <v>External Services</v>
      </c>
      <c r="J16" s="13" t="s">
        <v>33</v>
      </c>
      <c r="M16" s="22"/>
    </row>
    <row r="17" spans="1:13" ht="60.75" hidden="1">
      <c r="A17" s="13" t="s">
        <v>23</v>
      </c>
      <c r="B17" s="13" t="s">
        <v>10</v>
      </c>
      <c r="C17" s="14">
        <v>53</v>
      </c>
      <c r="D17" s="13" t="str" cm="1">
        <f t="array" ref="D1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7" s="13" t="s">
        <v>21</v>
      </c>
      <c r="F17" s="15" t="str">
        <f>IF(AND(B17&lt;&gt;"",E17&lt;&gt;""),B17 &amp; " to " &amp; E17 &amp; CHAR(10) &amp;
IFERROR(IF(ISERROR(--TRIM(MID(SUBSTITUTE(C17,",",REPT(" ",99)),1,99))),VLOOKUP(TRIM(MID(SUBSTITUTE(C17,",",REPT(" ",99)),1,99)),PortProtocols[],4,FALSE),VLOOKUP(--TRIM(MID(SUBSTITUTE(C17,",",REPT(" ",99)),1,99)),PortProtocols[],4,FALSE)),"") &amp;
IF(TRIM(MID(SUBSTITUTE(C17,",",REPT(" ",99)),99,99))&lt;&gt;"",CHAR(10) &amp; IFERROR(IF(ISERROR(--TRIM(MID(SUBSTITUTE(C17,",",REPT(" ",99)),99,99))),VLOOKUP(TRIM(MID(SUBSTITUTE(C17,",",REPT(" ",99)),99,99)),PortProtocols[],4,FALSE),VLOOKUP(--TRIM(MID(SUBSTITUTE(C17,",",REPT(" ",99)),99,99)),PortProtocols[],4,FALSE)),""),"") &amp;
IF(TRIM(MID(SUBSTITUTE(C17,",",REPT(" ",99)),199,99))&lt;&gt;"",CHAR(10) &amp; IFERROR(IF(ISERROR(--TRIM(MID(SUBSTITUTE(C17,",",REPT(" ",99)),199,99))),VLOOKUP(TRIM(MID(SUBSTITUTE(C17,",",REPT(" ",99)),199,99)),PortProtocols[],4,FALSE),VLOOKUP(--TRIM(MID(SUBSTITUTE(C17,",",REPT(" ",99)),199,99)),PortProtocols[],4,FALSE)),""),"") &amp;
IF(TRIM(MID(SUBSTITUTE(C17,",",REPT(" ",99)),299,99))&lt;&gt;"",CHAR(10) &amp; IFERROR(IF(ISERROR(--TRIM(MID(SUBSTITUTE(C17,",",REPT(" ",99)),299,99))),VLOOKUP(TRIM(MID(SUBSTITUTE(C17,",",REPT(" ",99)),299,99)),PortProtocols[],4,FALSE),VLOOKUP(--TRIM(MID(SUBSTITUTE(C17,",",REPT(" ",99)),299,99)),PortProtocols[],4,FALSE)),""),"") &amp;
IF(TRIM(MID(SUBSTITUTE(C17,",",REPT(" ",99)),399,99))&lt;&gt;"",CHAR(10) &amp; IFERROR(IF(ISERROR(--TRIM(MID(SUBSTITUTE(C17,",",REPT(" ",99)),399,99))),VLOOKUP(TRIM(MID(SUBSTITUTE(C17,",",REPT(" ",99)),399,99)),PortProtocols[],4,FALSE),VLOOKUP(--TRIM(MID(SUBSTITUTE(C17,",",REPT(" ",99)),399,99)),PortProtocols[],4,FALSE)),""),"") &amp;
IF(TRIM(MID(SUBSTITUTE(C17,",",REPT(" ",99)),499,99))&lt;&gt;"",CHAR(10) &amp; IFERROR(IF(ISERROR(--TRIM(MID(SUBSTITUTE(C17,",",REPT(" ",99)),499,99))),VLOOKUP(TRIM(MID(SUBSTITUTE(C17,",",REPT(" ",99)),499,99)),PortProtocols[],4,FALSE),VLOOKUP(--TRIM(MID(SUBSTITUTE(C17,",",REPT(" ",99)),499,99)),PortProtocols[],4,FALSE)),""),"") &amp;
IF(TRIM(MID(SUBSTITUTE(C17,",",REPT(" ",99)),599,99))&lt;&gt;"",CHAR(10) &amp; IFERROR(IF(ISERROR(--TRIM(MID(SUBSTITUTE(C17,",",REPT(" ",99)),599,99))),VLOOKUP(TRIM(MID(SUBSTITUTE(C17,",",REPT(" ",99)),599,99)),PortProtocols[],4,FALSE),VLOOKUP(--TRIM(MID(SUBSTITUTE(C17,",",REPT(" ",99)),599,99)),PortProtocols[],4,FALSE)),""),"") &amp;
IF(TRIM(MID(SUBSTITUTE(C17,",",REPT(" ",99)),699,99))&lt;&gt;"",CHAR(10) &amp; IFERROR(IF(ISERROR(--TRIM(MID(SUBSTITUTE(C17,",",REPT(" ",99)),699,99))),VLOOKUP(TRIM(MID(SUBSTITUTE(C17,",",REPT(" ",99)),699,99)),PortProtocols[],4,FALSE),VLOOKUP(--TRIM(MID(SUBSTITUTE(C17,",",REPT(" ",99)),699,99)),PortProtocols[],4,FALSE)),""),"") &amp;
IF(TRIM(MID(SUBSTITUTE(C17,",",REPT(" ",99)),799,99))&lt;&gt;"",CHAR(10) &amp; IFERROR(IF(ISERROR(--TRIM(MID(SUBSTITUTE(C17,",",REPT(" ",99)),799,99))),VLOOKUP(TRIM(MID(SUBSTITUTE(C17,",",REPT(" ",99)),799,99)),PortProtocols[],4,FALSE),VLOOKUP(--TRIM(MID(SUBSTITUTE(C17,",",REPT(" ",99)),799,99)),PortProtocols[],4,FALSE)),""),"") &amp;
IF(TRIM(MID(SUBSTITUTE(C17,",",REPT(" ",99)),899,99))&lt;&gt;"",CHAR(10) &amp; IFERROR(IF(ISERROR(--TRIM(MID(SUBSTITUTE(C17,",",REPT(" ",99)),899,99))),VLOOKUP(TRIM(MID(SUBSTITUTE(C17,",",REPT(" ",99)),899,99)),PortProtocols[],4,FALSE),VLOOKUP(--TRIM(MID(SUBSTITUTE(C17,",",REPT(" ",99)),899,99)),PortProtocols[],4,FALSE)),""),"") &amp;
IF(TRIM(MID(SUBSTITUTE(C17,",",REPT(" ",99)),999,99))&lt;&gt;"",CHAR(10) &amp; IFERROR(IF(ISERROR(--TRIM(MID(SUBSTITUTE(C17,",",REPT(" ",99)),999,99))),VLOOKUP(TRIM(MID(SUBSTITUTE(C17,",",REPT(" ",99)),999,99)),PortProtocols[],4,FALSE),VLOOKUP(--TRIM(MID(SUBSTITUTE(C17,",",REPT(" ",99)),999,99)),PortProtocols[],4,FALSE)),""),"") &amp;
IF(TRIM(MID(SUBSTITUTE(C17,",",REPT(" ",99)),1099,99))&lt;&gt;"",CHAR(10) &amp; IFERROR(IF(ISERROR(--TRIM(MID(SUBSTITUTE(C17,",",REPT(" ",99)),1099,99))),VLOOKUP(TRIM(MID(SUBSTITUTE(C17,",",REPT(" ",99)),1099,99)),PortProtocols[],4,FALSE),VLOOKUP(--TRIM(MID(SUBSTITUTE(C17,",",REPT(" ",99)),1099,99)),PortProtocols[],4,FALSE)),""),"") &amp;
IF(TRIM(MID(SUBSTITUTE(C17,",",REPT(" ",99)),1199,99))&lt;&gt;"",CHAR(10) &amp; IFERROR(IF(ISERROR(--TRIM(MID(SUBSTITUTE(C17,",",REPT(" ",99)),1199,99))),VLOOKUP(TRIM(MID(SUBSTITUTE(C17,",",REPT(" ",99)),1199,99)),PortProtocols[],4,FALSE),VLOOKUP(--TRIM(MID(SUBSTITUTE(C17,",",REPT(" ",99)),1199,99)),PortProtocols[],4,FALSE)),""),"") &amp;
IF(TRIM(MID(SUBSTITUTE(C17,",",REPT(" ",99)),1299,99))&lt;&gt;"",CHAR(10) &amp; IFERROR(IF(ISERROR(--TRIM(MID(SUBSTITUTE(C17,",",REPT(" ",99)),1299,99))),VLOOKUP(TRIM(MID(SUBSTITUTE(C17,",",REPT(" ",99)),1299,99)),PortProtocols[],4,FALSE),VLOOKUP(--TRIM(MID(SUBSTITUTE(C17,",",REPT(" ",99)),1299,99)),PortProtocols[],4,FALSE)),""),"") &amp;
IF(TRIM(MID(SUBSTITUTE(C17,",",REPT(" ",99)),1399,99))&lt;&gt;"",CHAR(10) &amp; IFERROR(IF(ISERROR(--TRIM(MID(SUBSTITUTE(C17,",",REPT(" ",99)),1399,99))),VLOOKUP(TRIM(MID(SUBSTITUTE(C17,",",REPT(" ",99)),1399,99)),PortProtocols[],4,FALSE),VLOOKUP(--TRIM(MID(SUBSTITUTE(C17,",",REPT(" ",99)),1399,99)),PortProtocols[],4,FALSE)),""),"") &amp;
IF(TRIM(MID(SUBSTITUTE(C17,",",REPT(" ",99)),1499,99))&lt;&gt;"",CHAR(10) &amp; IFERROR(IF(ISERROR(--TRIM(MID(SUBSTITUTE(C17,",",REPT(" ",99)),1499,99))),VLOOKUP(TRIM(MID(SUBSTITUTE(C17,",",REPT(" ",99)),1499,99)),PortProtocols[],4,FALSE),VLOOKUP(--TRIM(MID(SUBSTITUTE(C17,",",REPT(" ",99)),1499,99)),PortProtocols[],4,FALSE)),""),"") &amp;
IF(TRIM(MID(SUBSTITUTE(C17,",",REPT(" ",99)),1599,99))&lt;&gt;"",CHAR(10) &amp; IFERROR(IF(ISERROR(--TRIM(MID(SUBSTITUTE(C17,",",REPT(" ",99)),1599,99))),VLOOKUP(TRIM(MID(SUBSTITUTE(C17,",",REPT(" ",99)),1599,99)),PortProtocols[],4,FALSE),VLOOKUP(--TRIM(MID(SUBSTITUTE(C17,",",REPT(" ",99)),1599,99)),PortProtocols[],4,FALSE)),""),"") &amp;
IF(TRIM(MID(SUBSTITUTE(C17,",",REPT(" ",99)),1699,99))&lt;&gt;"",CHAR(10) &amp; IFERROR(IF(ISERROR(--TRIM(MID(SUBSTITUTE(C17,",",REPT(" ",99)),1699,99))),VLOOKUP(TRIM(MID(SUBSTITUTE(C17,",",REPT(" ",99)),1699,99)),PortProtocols[],4,FALSE),VLOOKUP(--TRIM(MID(SUBSTITUTE(C17,",",REPT(" ",99)),1699,99)),PortProtocols[],4,FALSE)),""),"") &amp;
IF(TRIM(MID(SUBSTITUTE(C17,",",REPT(" ",99)),1799,99))&lt;&gt;"",CHAR(10) &amp; IFERROR(IF(ISERROR(--TRIM(MID(SUBSTITUTE(C17,",",REPT(" ",99)),1799,99))),VLOOKUP(TRIM(MID(SUBSTITUTE(C17,",",REPT(" ",99)),1799,99)),PortProtocols[],4,FALSE),VLOOKUP(--TRIM(MID(SUBSTITUTE(C17,",",REPT(" ",99)),1799,99)),PortProtocols[],4,FALSE)),""),"") &amp;
IF(TRIM(MID(SUBSTITUTE(C17,",",REPT(" ",99)),1899,99))&lt;&gt;"",CHAR(10) &amp; IFERROR(IF(ISERROR(--TRIM(MID(SUBSTITUTE(C17,",",REPT(" ",99)),1899,99))),VLOOKUP(TRIM(MID(SUBSTITUTE(C17,",",REPT(" ",99)),1899,99)),PortProtocols[],4,FALSE),VLOOKUP(--TRIM(MID(SUBSTITUTE(C17,",",REPT(" ",99)),1899,99)),PortProtocols[],4,FALSE)),""),""),
"")</f>
        <v>Nutanix CVM  to DNS Server
DNS (53 TCP/UDP)</v>
      </c>
      <c r="G17" s="15" t="s">
        <v>12</v>
      </c>
      <c r="H17" s="13" t="str">
        <f>_xlfn.XLOOKUP(ExternalPorts[[#This Row],[Source]],entities[Source],entities[Source AZ (Used for Diagram Generation)],"",0)</f>
        <v>Local AZ</v>
      </c>
      <c r="I17" s="13" t="str">
        <f>_xlfn.XLOOKUP(ExternalPorts[[#This Row],[Destination]],entities[Destination],entities[Destination AZ (Used for Diagram Generation)],"",0)</f>
        <v>External Services</v>
      </c>
      <c r="J17" s="13"/>
      <c r="M17" s="22"/>
    </row>
    <row r="18" spans="1:13" ht="60.75" hidden="1">
      <c r="A18" s="13" t="s">
        <v>23</v>
      </c>
      <c r="B18" s="13" t="s">
        <v>10</v>
      </c>
      <c r="C18" s="14">
        <v>123</v>
      </c>
      <c r="D18" s="13" t="str" cm="1">
        <f t="array" ref="D1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8" s="13" t="s">
        <v>22</v>
      </c>
      <c r="F18" s="15" t="str">
        <f>IF(AND(B18&lt;&gt;"",E18&lt;&gt;""),B18 &amp; " to " &amp; E18 &amp; CHAR(10) &amp;
IFERROR(IF(ISERROR(--TRIM(MID(SUBSTITUTE(C18,",",REPT(" ",99)),1,99))),VLOOKUP(TRIM(MID(SUBSTITUTE(C18,",",REPT(" ",99)),1,99)),PortProtocols[],4,FALSE),VLOOKUP(--TRIM(MID(SUBSTITUTE(C18,",",REPT(" ",99)),1,99)),PortProtocols[],4,FALSE)),"") &amp;
IF(TRIM(MID(SUBSTITUTE(C18,",",REPT(" ",99)),99,99))&lt;&gt;"",CHAR(10) &amp; IFERROR(IF(ISERROR(--TRIM(MID(SUBSTITUTE(C18,",",REPT(" ",99)),99,99))),VLOOKUP(TRIM(MID(SUBSTITUTE(C18,",",REPT(" ",99)),99,99)),PortProtocols[],4,FALSE),VLOOKUP(--TRIM(MID(SUBSTITUTE(C18,",",REPT(" ",99)),99,99)),PortProtocols[],4,FALSE)),""),"") &amp;
IF(TRIM(MID(SUBSTITUTE(C18,",",REPT(" ",99)),199,99))&lt;&gt;"",CHAR(10) &amp; IFERROR(IF(ISERROR(--TRIM(MID(SUBSTITUTE(C18,",",REPT(" ",99)),199,99))),VLOOKUP(TRIM(MID(SUBSTITUTE(C18,",",REPT(" ",99)),199,99)),PortProtocols[],4,FALSE),VLOOKUP(--TRIM(MID(SUBSTITUTE(C18,",",REPT(" ",99)),199,99)),PortProtocols[],4,FALSE)),""),"") &amp;
IF(TRIM(MID(SUBSTITUTE(C18,",",REPT(" ",99)),299,99))&lt;&gt;"",CHAR(10) &amp; IFERROR(IF(ISERROR(--TRIM(MID(SUBSTITUTE(C18,",",REPT(" ",99)),299,99))),VLOOKUP(TRIM(MID(SUBSTITUTE(C18,",",REPT(" ",99)),299,99)),PortProtocols[],4,FALSE),VLOOKUP(--TRIM(MID(SUBSTITUTE(C18,",",REPT(" ",99)),299,99)),PortProtocols[],4,FALSE)),""),"") &amp;
IF(TRIM(MID(SUBSTITUTE(C18,",",REPT(" ",99)),399,99))&lt;&gt;"",CHAR(10) &amp; IFERROR(IF(ISERROR(--TRIM(MID(SUBSTITUTE(C18,",",REPT(" ",99)),399,99))),VLOOKUP(TRIM(MID(SUBSTITUTE(C18,",",REPT(" ",99)),399,99)),PortProtocols[],4,FALSE),VLOOKUP(--TRIM(MID(SUBSTITUTE(C18,",",REPT(" ",99)),399,99)),PortProtocols[],4,FALSE)),""),"") &amp;
IF(TRIM(MID(SUBSTITUTE(C18,",",REPT(" ",99)),499,99))&lt;&gt;"",CHAR(10) &amp; IFERROR(IF(ISERROR(--TRIM(MID(SUBSTITUTE(C18,",",REPT(" ",99)),499,99))),VLOOKUP(TRIM(MID(SUBSTITUTE(C18,",",REPT(" ",99)),499,99)),PortProtocols[],4,FALSE),VLOOKUP(--TRIM(MID(SUBSTITUTE(C18,",",REPT(" ",99)),499,99)),PortProtocols[],4,FALSE)),""),"") &amp;
IF(TRIM(MID(SUBSTITUTE(C18,",",REPT(" ",99)),599,99))&lt;&gt;"",CHAR(10) &amp; IFERROR(IF(ISERROR(--TRIM(MID(SUBSTITUTE(C18,",",REPT(" ",99)),599,99))),VLOOKUP(TRIM(MID(SUBSTITUTE(C18,",",REPT(" ",99)),599,99)),PortProtocols[],4,FALSE),VLOOKUP(--TRIM(MID(SUBSTITUTE(C18,",",REPT(" ",99)),599,99)),PortProtocols[],4,FALSE)),""),"") &amp;
IF(TRIM(MID(SUBSTITUTE(C18,",",REPT(" ",99)),699,99))&lt;&gt;"",CHAR(10) &amp; IFERROR(IF(ISERROR(--TRIM(MID(SUBSTITUTE(C18,",",REPT(" ",99)),699,99))),VLOOKUP(TRIM(MID(SUBSTITUTE(C18,",",REPT(" ",99)),699,99)),PortProtocols[],4,FALSE),VLOOKUP(--TRIM(MID(SUBSTITUTE(C18,",",REPT(" ",99)),699,99)),PortProtocols[],4,FALSE)),""),"") &amp;
IF(TRIM(MID(SUBSTITUTE(C18,",",REPT(" ",99)),799,99))&lt;&gt;"",CHAR(10) &amp; IFERROR(IF(ISERROR(--TRIM(MID(SUBSTITUTE(C18,",",REPT(" ",99)),799,99))),VLOOKUP(TRIM(MID(SUBSTITUTE(C18,",",REPT(" ",99)),799,99)),PortProtocols[],4,FALSE),VLOOKUP(--TRIM(MID(SUBSTITUTE(C18,",",REPT(" ",99)),799,99)),PortProtocols[],4,FALSE)),""),"") &amp;
IF(TRIM(MID(SUBSTITUTE(C18,",",REPT(" ",99)),899,99))&lt;&gt;"",CHAR(10) &amp; IFERROR(IF(ISERROR(--TRIM(MID(SUBSTITUTE(C18,",",REPT(" ",99)),899,99))),VLOOKUP(TRIM(MID(SUBSTITUTE(C18,",",REPT(" ",99)),899,99)),PortProtocols[],4,FALSE),VLOOKUP(--TRIM(MID(SUBSTITUTE(C18,",",REPT(" ",99)),899,99)),PortProtocols[],4,FALSE)),""),"") &amp;
IF(TRIM(MID(SUBSTITUTE(C18,",",REPT(" ",99)),999,99))&lt;&gt;"",CHAR(10) &amp; IFERROR(IF(ISERROR(--TRIM(MID(SUBSTITUTE(C18,",",REPT(" ",99)),999,99))),VLOOKUP(TRIM(MID(SUBSTITUTE(C18,",",REPT(" ",99)),999,99)),PortProtocols[],4,FALSE),VLOOKUP(--TRIM(MID(SUBSTITUTE(C18,",",REPT(" ",99)),999,99)),PortProtocols[],4,FALSE)),""),"") &amp;
IF(TRIM(MID(SUBSTITUTE(C18,",",REPT(" ",99)),1099,99))&lt;&gt;"",CHAR(10) &amp; IFERROR(IF(ISERROR(--TRIM(MID(SUBSTITUTE(C18,",",REPT(" ",99)),1099,99))),VLOOKUP(TRIM(MID(SUBSTITUTE(C18,",",REPT(" ",99)),1099,99)),PortProtocols[],4,FALSE),VLOOKUP(--TRIM(MID(SUBSTITUTE(C18,",",REPT(" ",99)),1099,99)),PortProtocols[],4,FALSE)),""),"") &amp;
IF(TRIM(MID(SUBSTITUTE(C18,",",REPT(" ",99)),1199,99))&lt;&gt;"",CHAR(10) &amp; IFERROR(IF(ISERROR(--TRIM(MID(SUBSTITUTE(C18,",",REPT(" ",99)),1199,99))),VLOOKUP(TRIM(MID(SUBSTITUTE(C18,",",REPT(" ",99)),1199,99)),PortProtocols[],4,FALSE),VLOOKUP(--TRIM(MID(SUBSTITUTE(C18,",",REPT(" ",99)),1199,99)),PortProtocols[],4,FALSE)),""),"") &amp;
IF(TRIM(MID(SUBSTITUTE(C18,",",REPT(" ",99)),1299,99))&lt;&gt;"",CHAR(10) &amp; IFERROR(IF(ISERROR(--TRIM(MID(SUBSTITUTE(C18,",",REPT(" ",99)),1299,99))),VLOOKUP(TRIM(MID(SUBSTITUTE(C18,",",REPT(" ",99)),1299,99)),PortProtocols[],4,FALSE),VLOOKUP(--TRIM(MID(SUBSTITUTE(C18,",",REPT(" ",99)),1299,99)),PortProtocols[],4,FALSE)),""),"") &amp;
IF(TRIM(MID(SUBSTITUTE(C18,",",REPT(" ",99)),1399,99))&lt;&gt;"",CHAR(10) &amp; IFERROR(IF(ISERROR(--TRIM(MID(SUBSTITUTE(C18,",",REPT(" ",99)),1399,99))),VLOOKUP(TRIM(MID(SUBSTITUTE(C18,",",REPT(" ",99)),1399,99)),PortProtocols[],4,FALSE),VLOOKUP(--TRIM(MID(SUBSTITUTE(C18,",",REPT(" ",99)),1399,99)),PortProtocols[],4,FALSE)),""),"") &amp;
IF(TRIM(MID(SUBSTITUTE(C18,",",REPT(" ",99)),1499,99))&lt;&gt;"",CHAR(10) &amp; IFERROR(IF(ISERROR(--TRIM(MID(SUBSTITUTE(C18,",",REPT(" ",99)),1499,99))),VLOOKUP(TRIM(MID(SUBSTITUTE(C18,",",REPT(" ",99)),1499,99)),PortProtocols[],4,FALSE),VLOOKUP(--TRIM(MID(SUBSTITUTE(C18,",",REPT(" ",99)),1499,99)),PortProtocols[],4,FALSE)),""),"") &amp;
IF(TRIM(MID(SUBSTITUTE(C18,",",REPT(" ",99)),1599,99))&lt;&gt;"",CHAR(10) &amp; IFERROR(IF(ISERROR(--TRIM(MID(SUBSTITUTE(C18,",",REPT(" ",99)),1599,99))),VLOOKUP(TRIM(MID(SUBSTITUTE(C18,",",REPT(" ",99)),1599,99)),PortProtocols[],4,FALSE),VLOOKUP(--TRIM(MID(SUBSTITUTE(C18,",",REPT(" ",99)),1599,99)),PortProtocols[],4,FALSE)),""),"") &amp;
IF(TRIM(MID(SUBSTITUTE(C18,",",REPT(" ",99)),1699,99))&lt;&gt;"",CHAR(10) &amp; IFERROR(IF(ISERROR(--TRIM(MID(SUBSTITUTE(C18,",",REPT(" ",99)),1699,99))),VLOOKUP(TRIM(MID(SUBSTITUTE(C18,",",REPT(" ",99)),1699,99)),PortProtocols[],4,FALSE),VLOOKUP(--TRIM(MID(SUBSTITUTE(C18,",",REPT(" ",99)),1699,99)),PortProtocols[],4,FALSE)),""),"") &amp;
IF(TRIM(MID(SUBSTITUTE(C18,",",REPT(" ",99)),1799,99))&lt;&gt;"",CHAR(10) &amp; IFERROR(IF(ISERROR(--TRIM(MID(SUBSTITUTE(C18,",",REPT(" ",99)),1799,99))),VLOOKUP(TRIM(MID(SUBSTITUTE(C18,",",REPT(" ",99)),1799,99)),PortProtocols[],4,FALSE),VLOOKUP(--TRIM(MID(SUBSTITUTE(C18,",",REPT(" ",99)),1799,99)),PortProtocols[],4,FALSE)),""),"") &amp;
IF(TRIM(MID(SUBSTITUTE(C18,",",REPT(" ",99)),1899,99))&lt;&gt;"",CHAR(10) &amp; IFERROR(IF(ISERROR(--TRIM(MID(SUBSTITUTE(C18,",",REPT(" ",99)),1899,99))),VLOOKUP(TRIM(MID(SUBSTITUTE(C18,",",REPT(" ",99)),1899,99)),PortProtocols[],4,FALSE),VLOOKUP(--TRIM(MID(SUBSTITUTE(C18,",",REPT(" ",99)),1899,99)),PortProtocols[],4,FALSE)),""),""),
"")</f>
        <v>Nutanix CVM  to NTP Server
NTP (123 UDP)</v>
      </c>
      <c r="G18" s="15" t="s">
        <v>12</v>
      </c>
      <c r="H18" s="13" t="str">
        <f>_xlfn.XLOOKUP(ExternalPorts[[#This Row],[Source]],entities[Source],entities[Source AZ (Used for Diagram Generation)],"",0)</f>
        <v>Local AZ</v>
      </c>
      <c r="I18" s="13" t="str">
        <f>_xlfn.XLOOKUP(ExternalPorts[[#This Row],[Destination]],entities[Destination],entities[Destination AZ (Used for Diagram Generation)],"",0)</f>
        <v>External Services</v>
      </c>
      <c r="J18" s="13"/>
      <c r="M18" s="22"/>
    </row>
    <row r="19" spans="1:13" ht="60.75" hidden="1">
      <c r="A19" s="13" t="s">
        <v>23</v>
      </c>
      <c r="B19" s="13" t="s">
        <v>10</v>
      </c>
      <c r="C19" s="14">
        <v>162</v>
      </c>
      <c r="D19" s="13" t="str" cm="1">
        <f t="array" ref="D1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9" s="13" t="s">
        <v>36</v>
      </c>
      <c r="F19" s="15" t="str">
        <f>IF(AND(B19&lt;&gt;"",E19&lt;&gt;""),B19 &amp; " to " &amp; E19 &amp; CHAR(10) &amp;
IFERROR(IF(ISERROR(--TRIM(MID(SUBSTITUTE(C19,",",REPT(" ",99)),1,99))),VLOOKUP(TRIM(MID(SUBSTITUTE(C19,",",REPT(" ",99)),1,99)),PortProtocols[],4,FALSE),VLOOKUP(--TRIM(MID(SUBSTITUTE(C19,",",REPT(" ",99)),1,99)),PortProtocols[],4,FALSE)),"") &amp;
IF(TRIM(MID(SUBSTITUTE(C19,",",REPT(" ",99)),99,99))&lt;&gt;"",CHAR(10) &amp; IFERROR(IF(ISERROR(--TRIM(MID(SUBSTITUTE(C19,",",REPT(" ",99)),99,99))),VLOOKUP(TRIM(MID(SUBSTITUTE(C19,",",REPT(" ",99)),99,99)),PortProtocols[],4,FALSE),VLOOKUP(--TRIM(MID(SUBSTITUTE(C19,",",REPT(" ",99)),99,99)),PortProtocols[],4,FALSE)),""),"") &amp;
IF(TRIM(MID(SUBSTITUTE(C19,",",REPT(" ",99)),199,99))&lt;&gt;"",CHAR(10) &amp; IFERROR(IF(ISERROR(--TRIM(MID(SUBSTITUTE(C19,",",REPT(" ",99)),199,99))),VLOOKUP(TRIM(MID(SUBSTITUTE(C19,",",REPT(" ",99)),199,99)),PortProtocols[],4,FALSE),VLOOKUP(--TRIM(MID(SUBSTITUTE(C19,",",REPT(" ",99)),199,99)),PortProtocols[],4,FALSE)),""),"") &amp;
IF(TRIM(MID(SUBSTITUTE(C19,",",REPT(" ",99)),299,99))&lt;&gt;"",CHAR(10) &amp; IFERROR(IF(ISERROR(--TRIM(MID(SUBSTITUTE(C19,",",REPT(" ",99)),299,99))),VLOOKUP(TRIM(MID(SUBSTITUTE(C19,",",REPT(" ",99)),299,99)),PortProtocols[],4,FALSE),VLOOKUP(--TRIM(MID(SUBSTITUTE(C19,",",REPT(" ",99)),299,99)),PortProtocols[],4,FALSE)),""),"") &amp;
IF(TRIM(MID(SUBSTITUTE(C19,",",REPT(" ",99)),399,99))&lt;&gt;"",CHAR(10) &amp; IFERROR(IF(ISERROR(--TRIM(MID(SUBSTITUTE(C19,",",REPT(" ",99)),399,99))),VLOOKUP(TRIM(MID(SUBSTITUTE(C19,",",REPT(" ",99)),399,99)),PortProtocols[],4,FALSE),VLOOKUP(--TRIM(MID(SUBSTITUTE(C19,",",REPT(" ",99)),399,99)),PortProtocols[],4,FALSE)),""),"") &amp;
IF(TRIM(MID(SUBSTITUTE(C19,",",REPT(" ",99)),499,99))&lt;&gt;"",CHAR(10) &amp; IFERROR(IF(ISERROR(--TRIM(MID(SUBSTITUTE(C19,",",REPT(" ",99)),499,99))),VLOOKUP(TRIM(MID(SUBSTITUTE(C19,",",REPT(" ",99)),499,99)),PortProtocols[],4,FALSE),VLOOKUP(--TRIM(MID(SUBSTITUTE(C19,",",REPT(" ",99)),499,99)),PortProtocols[],4,FALSE)),""),"") &amp;
IF(TRIM(MID(SUBSTITUTE(C19,",",REPT(" ",99)),599,99))&lt;&gt;"",CHAR(10) &amp; IFERROR(IF(ISERROR(--TRIM(MID(SUBSTITUTE(C19,",",REPT(" ",99)),599,99))),VLOOKUP(TRIM(MID(SUBSTITUTE(C19,",",REPT(" ",99)),599,99)),PortProtocols[],4,FALSE),VLOOKUP(--TRIM(MID(SUBSTITUTE(C19,",",REPT(" ",99)),599,99)),PortProtocols[],4,FALSE)),""),"") &amp;
IF(TRIM(MID(SUBSTITUTE(C19,",",REPT(" ",99)),699,99))&lt;&gt;"",CHAR(10) &amp; IFERROR(IF(ISERROR(--TRIM(MID(SUBSTITUTE(C19,",",REPT(" ",99)),699,99))),VLOOKUP(TRIM(MID(SUBSTITUTE(C19,",",REPT(" ",99)),699,99)),PortProtocols[],4,FALSE),VLOOKUP(--TRIM(MID(SUBSTITUTE(C19,",",REPT(" ",99)),699,99)),PortProtocols[],4,FALSE)),""),"") &amp;
IF(TRIM(MID(SUBSTITUTE(C19,",",REPT(" ",99)),799,99))&lt;&gt;"",CHAR(10) &amp; IFERROR(IF(ISERROR(--TRIM(MID(SUBSTITUTE(C19,",",REPT(" ",99)),799,99))),VLOOKUP(TRIM(MID(SUBSTITUTE(C19,",",REPT(" ",99)),799,99)),PortProtocols[],4,FALSE),VLOOKUP(--TRIM(MID(SUBSTITUTE(C19,",",REPT(" ",99)),799,99)),PortProtocols[],4,FALSE)),""),"") &amp;
IF(TRIM(MID(SUBSTITUTE(C19,",",REPT(" ",99)),899,99))&lt;&gt;"",CHAR(10) &amp; IFERROR(IF(ISERROR(--TRIM(MID(SUBSTITUTE(C19,",",REPT(" ",99)),899,99))),VLOOKUP(TRIM(MID(SUBSTITUTE(C19,",",REPT(" ",99)),899,99)),PortProtocols[],4,FALSE),VLOOKUP(--TRIM(MID(SUBSTITUTE(C19,",",REPT(" ",99)),899,99)),PortProtocols[],4,FALSE)),""),"") &amp;
IF(TRIM(MID(SUBSTITUTE(C19,",",REPT(" ",99)),999,99))&lt;&gt;"",CHAR(10) &amp; IFERROR(IF(ISERROR(--TRIM(MID(SUBSTITUTE(C19,",",REPT(" ",99)),999,99))),VLOOKUP(TRIM(MID(SUBSTITUTE(C19,",",REPT(" ",99)),999,99)),PortProtocols[],4,FALSE),VLOOKUP(--TRIM(MID(SUBSTITUTE(C19,",",REPT(" ",99)),999,99)),PortProtocols[],4,FALSE)),""),"") &amp;
IF(TRIM(MID(SUBSTITUTE(C19,",",REPT(" ",99)),1099,99))&lt;&gt;"",CHAR(10) &amp; IFERROR(IF(ISERROR(--TRIM(MID(SUBSTITUTE(C19,",",REPT(" ",99)),1099,99))),VLOOKUP(TRIM(MID(SUBSTITUTE(C19,",",REPT(" ",99)),1099,99)),PortProtocols[],4,FALSE),VLOOKUP(--TRIM(MID(SUBSTITUTE(C19,",",REPT(" ",99)),1099,99)),PortProtocols[],4,FALSE)),""),"") &amp;
IF(TRIM(MID(SUBSTITUTE(C19,",",REPT(" ",99)),1199,99))&lt;&gt;"",CHAR(10) &amp; IFERROR(IF(ISERROR(--TRIM(MID(SUBSTITUTE(C19,",",REPT(" ",99)),1199,99))),VLOOKUP(TRIM(MID(SUBSTITUTE(C19,",",REPT(" ",99)),1199,99)),PortProtocols[],4,FALSE),VLOOKUP(--TRIM(MID(SUBSTITUTE(C19,",",REPT(" ",99)),1199,99)),PortProtocols[],4,FALSE)),""),"") &amp;
IF(TRIM(MID(SUBSTITUTE(C19,",",REPT(" ",99)),1299,99))&lt;&gt;"",CHAR(10) &amp; IFERROR(IF(ISERROR(--TRIM(MID(SUBSTITUTE(C19,",",REPT(" ",99)),1299,99))),VLOOKUP(TRIM(MID(SUBSTITUTE(C19,",",REPT(" ",99)),1299,99)),PortProtocols[],4,FALSE),VLOOKUP(--TRIM(MID(SUBSTITUTE(C19,",",REPT(" ",99)),1299,99)),PortProtocols[],4,FALSE)),""),"") &amp;
IF(TRIM(MID(SUBSTITUTE(C19,",",REPT(" ",99)),1399,99))&lt;&gt;"",CHAR(10) &amp; IFERROR(IF(ISERROR(--TRIM(MID(SUBSTITUTE(C19,",",REPT(" ",99)),1399,99))),VLOOKUP(TRIM(MID(SUBSTITUTE(C19,",",REPT(" ",99)),1399,99)),PortProtocols[],4,FALSE),VLOOKUP(--TRIM(MID(SUBSTITUTE(C19,",",REPT(" ",99)),1399,99)),PortProtocols[],4,FALSE)),""),"") &amp;
IF(TRIM(MID(SUBSTITUTE(C19,",",REPT(" ",99)),1499,99))&lt;&gt;"",CHAR(10) &amp; IFERROR(IF(ISERROR(--TRIM(MID(SUBSTITUTE(C19,",",REPT(" ",99)),1499,99))),VLOOKUP(TRIM(MID(SUBSTITUTE(C19,",",REPT(" ",99)),1499,99)),PortProtocols[],4,FALSE),VLOOKUP(--TRIM(MID(SUBSTITUTE(C19,",",REPT(" ",99)),1499,99)),PortProtocols[],4,FALSE)),""),"") &amp;
IF(TRIM(MID(SUBSTITUTE(C19,",",REPT(" ",99)),1599,99))&lt;&gt;"",CHAR(10) &amp; IFERROR(IF(ISERROR(--TRIM(MID(SUBSTITUTE(C19,",",REPT(" ",99)),1599,99))),VLOOKUP(TRIM(MID(SUBSTITUTE(C19,",",REPT(" ",99)),1599,99)),PortProtocols[],4,FALSE),VLOOKUP(--TRIM(MID(SUBSTITUTE(C19,",",REPT(" ",99)),1599,99)),PortProtocols[],4,FALSE)),""),"") &amp;
IF(TRIM(MID(SUBSTITUTE(C19,",",REPT(" ",99)),1699,99))&lt;&gt;"",CHAR(10) &amp; IFERROR(IF(ISERROR(--TRIM(MID(SUBSTITUTE(C19,",",REPT(" ",99)),1699,99))),VLOOKUP(TRIM(MID(SUBSTITUTE(C19,",",REPT(" ",99)),1699,99)),PortProtocols[],4,FALSE),VLOOKUP(--TRIM(MID(SUBSTITUTE(C19,",",REPT(" ",99)),1699,99)),PortProtocols[],4,FALSE)),""),"") &amp;
IF(TRIM(MID(SUBSTITUTE(C19,",",REPT(" ",99)),1799,99))&lt;&gt;"",CHAR(10) &amp; IFERROR(IF(ISERROR(--TRIM(MID(SUBSTITUTE(C19,",",REPT(" ",99)),1799,99))),VLOOKUP(TRIM(MID(SUBSTITUTE(C19,",",REPT(" ",99)),1799,99)),PortProtocols[],4,FALSE),VLOOKUP(--TRIM(MID(SUBSTITUTE(C19,",",REPT(" ",99)),1799,99)),PortProtocols[],4,FALSE)),""),"") &amp;
IF(TRIM(MID(SUBSTITUTE(C19,",",REPT(" ",99)),1899,99))&lt;&gt;"",CHAR(10) &amp; IFERROR(IF(ISERROR(--TRIM(MID(SUBSTITUTE(C19,",",REPT(" ",99)),1899,99))),VLOOKUP(TRIM(MID(SUBSTITUTE(C19,",",REPT(" ",99)),1899,99)),PortProtocols[],4,FALSE),VLOOKUP(--TRIM(MID(SUBSTITUTE(C19,",",REPT(" ",99)),1899,99)),PortProtocols[],4,FALSE)),""),""),
"")</f>
        <v>Nutanix CVM  to SNMP Server (Trap)
SNMP Trap (162 UDP)</v>
      </c>
      <c r="G19" s="15" t="s">
        <v>12</v>
      </c>
      <c r="H19" s="13" t="str">
        <f>_xlfn.XLOOKUP(ExternalPorts[[#This Row],[Source]],entities[Source],entities[Source AZ (Used for Diagram Generation)],"",0)</f>
        <v>Local AZ</v>
      </c>
      <c r="I19" s="13" t="str">
        <f>_xlfn.XLOOKUP(ExternalPorts[[#This Row],[Destination]],entities[Destination],entities[Destination AZ (Used for Diagram Generation)],"",0)</f>
        <v>External Services</v>
      </c>
      <c r="J19" s="13"/>
      <c r="M19" s="22"/>
    </row>
    <row r="20" spans="1:13" ht="60.75" hidden="1">
      <c r="A20" s="13" t="s">
        <v>23</v>
      </c>
      <c r="B20" s="13" t="s">
        <v>10</v>
      </c>
      <c r="C20" s="14">
        <v>514</v>
      </c>
      <c r="D20" s="13" t="str" cm="1">
        <f t="array" ref="D2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0" s="13" t="s">
        <v>37</v>
      </c>
      <c r="F20" s="15" t="str">
        <f>IF(AND(B20&lt;&gt;"",E20&lt;&gt;""),B20 &amp; " to " &amp; E20 &amp; CHAR(10) &amp;
IFERROR(IF(ISERROR(--TRIM(MID(SUBSTITUTE(C20,",",REPT(" ",99)),1,99))),VLOOKUP(TRIM(MID(SUBSTITUTE(C20,",",REPT(" ",99)),1,99)),PortProtocols[],4,FALSE),VLOOKUP(--TRIM(MID(SUBSTITUTE(C20,",",REPT(" ",99)),1,99)),PortProtocols[],4,FALSE)),"") &amp;
IF(TRIM(MID(SUBSTITUTE(C20,",",REPT(" ",99)),99,99))&lt;&gt;"",CHAR(10) &amp; IFERROR(IF(ISERROR(--TRIM(MID(SUBSTITUTE(C20,",",REPT(" ",99)),99,99))),VLOOKUP(TRIM(MID(SUBSTITUTE(C20,",",REPT(" ",99)),99,99)),PortProtocols[],4,FALSE),VLOOKUP(--TRIM(MID(SUBSTITUTE(C20,",",REPT(" ",99)),99,99)),PortProtocols[],4,FALSE)),""),"") &amp;
IF(TRIM(MID(SUBSTITUTE(C20,",",REPT(" ",99)),199,99))&lt;&gt;"",CHAR(10) &amp; IFERROR(IF(ISERROR(--TRIM(MID(SUBSTITUTE(C20,",",REPT(" ",99)),199,99))),VLOOKUP(TRIM(MID(SUBSTITUTE(C20,",",REPT(" ",99)),199,99)),PortProtocols[],4,FALSE),VLOOKUP(--TRIM(MID(SUBSTITUTE(C20,",",REPT(" ",99)),199,99)),PortProtocols[],4,FALSE)),""),"") &amp;
IF(TRIM(MID(SUBSTITUTE(C20,",",REPT(" ",99)),299,99))&lt;&gt;"",CHAR(10) &amp; IFERROR(IF(ISERROR(--TRIM(MID(SUBSTITUTE(C20,",",REPT(" ",99)),299,99))),VLOOKUP(TRIM(MID(SUBSTITUTE(C20,",",REPT(" ",99)),299,99)),PortProtocols[],4,FALSE),VLOOKUP(--TRIM(MID(SUBSTITUTE(C20,",",REPT(" ",99)),299,99)),PortProtocols[],4,FALSE)),""),"") &amp;
IF(TRIM(MID(SUBSTITUTE(C20,",",REPT(" ",99)),399,99))&lt;&gt;"",CHAR(10) &amp; IFERROR(IF(ISERROR(--TRIM(MID(SUBSTITUTE(C20,",",REPT(" ",99)),399,99))),VLOOKUP(TRIM(MID(SUBSTITUTE(C20,",",REPT(" ",99)),399,99)),PortProtocols[],4,FALSE),VLOOKUP(--TRIM(MID(SUBSTITUTE(C20,",",REPT(" ",99)),399,99)),PortProtocols[],4,FALSE)),""),"") &amp;
IF(TRIM(MID(SUBSTITUTE(C20,",",REPT(" ",99)),499,99))&lt;&gt;"",CHAR(10) &amp; IFERROR(IF(ISERROR(--TRIM(MID(SUBSTITUTE(C20,",",REPT(" ",99)),499,99))),VLOOKUP(TRIM(MID(SUBSTITUTE(C20,",",REPT(" ",99)),499,99)),PortProtocols[],4,FALSE),VLOOKUP(--TRIM(MID(SUBSTITUTE(C20,",",REPT(" ",99)),499,99)),PortProtocols[],4,FALSE)),""),"") &amp;
IF(TRIM(MID(SUBSTITUTE(C20,",",REPT(" ",99)),599,99))&lt;&gt;"",CHAR(10) &amp; IFERROR(IF(ISERROR(--TRIM(MID(SUBSTITUTE(C20,",",REPT(" ",99)),599,99))),VLOOKUP(TRIM(MID(SUBSTITUTE(C20,",",REPT(" ",99)),599,99)),PortProtocols[],4,FALSE),VLOOKUP(--TRIM(MID(SUBSTITUTE(C20,",",REPT(" ",99)),599,99)),PortProtocols[],4,FALSE)),""),"") &amp;
IF(TRIM(MID(SUBSTITUTE(C20,",",REPT(" ",99)),699,99))&lt;&gt;"",CHAR(10) &amp; IFERROR(IF(ISERROR(--TRIM(MID(SUBSTITUTE(C20,",",REPT(" ",99)),699,99))),VLOOKUP(TRIM(MID(SUBSTITUTE(C20,",",REPT(" ",99)),699,99)),PortProtocols[],4,FALSE),VLOOKUP(--TRIM(MID(SUBSTITUTE(C20,",",REPT(" ",99)),699,99)),PortProtocols[],4,FALSE)),""),"") &amp;
IF(TRIM(MID(SUBSTITUTE(C20,",",REPT(" ",99)),799,99))&lt;&gt;"",CHAR(10) &amp; IFERROR(IF(ISERROR(--TRIM(MID(SUBSTITUTE(C20,",",REPT(" ",99)),799,99))),VLOOKUP(TRIM(MID(SUBSTITUTE(C20,",",REPT(" ",99)),799,99)),PortProtocols[],4,FALSE),VLOOKUP(--TRIM(MID(SUBSTITUTE(C20,",",REPT(" ",99)),799,99)),PortProtocols[],4,FALSE)),""),"") &amp;
IF(TRIM(MID(SUBSTITUTE(C20,",",REPT(" ",99)),899,99))&lt;&gt;"",CHAR(10) &amp; IFERROR(IF(ISERROR(--TRIM(MID(SUBSTITUTE(C20,",",REPT(" ",99)),899,99))),VLOOKUP(TRIM(MID(SUBSTITUTE(C20,",",REPT(" ",99)),899,99)),PortProtocols[],4,FALSE),VLOOKUP(--TRIM(MID(SUBSTITUTE(C20,",",REPT(" ",99)),899,99)),PortProtocols[],4,FALSE)),""),"") &amp;
IF(TRIM(MID(SUBSTITUTE(C20,",",REPT(" ",99)),999,99))&lt;&gt;"",CHAR(10) &amp; IFERROR(IF(ISERROR(--TRIM(MID(SUBSTITUTE(C20,",",REPT(" ",99)),999,99))),VLOOKUP(TRIM(MID(SUBSTITUTE(C20,",",REPT(" ",99)),999,99)),PortProtocols[],4,FALSE),VLOOKUP(--TRIM(MID(SUBSTITUTE(C20,",",REPT(" ",99)),999,99)),PortProtocols[],4,FALSE)),""),"") &amp;
IF(TRIM(MID(SUBSTITUTE(C20,",",REPT(" ",99)),1099,99))&lt;&gt;"",CHAR(10) &amp; IFERROR(IF(ISERROR(--TRIM(MID(SUBSTITUTE(C20,",",REPT(" ",99)),1099,99))),VLOOKUP(TRIM(MID(SUBSTITUTE(C20,",",REPT(" ",99)),1099,99)),PortProtocols[],4,FALSE),VLOOKUP(--TRIM(MID(SUBSTITUTE(C20,",",REPT(" ",99)),1099,99)),PortProtocols[],4,FALSE)),""),"") &amp;
IF(TRIM(MID(SUBSTITUTE(C20,",",REPT(" ",99)),1199,99))&lt;&gt;"",CHAR(10) &amp; IFERROR(IF(ISERROR(--TRIM(MID(SUBSTITUTE(C20,",",REPT(" ",99)),1199,99))),VLOOKUP(TRIM(MID(SUBSTITUTE(C20,",",REPT(" ",99)),1199,99)),PortProtocols[],4,FALSE),VLOOKUP(--TRIM(MID(SUBSTITUTE(C20,",",REPT(" ",99)),1199,99)),PortProtocols[],4,FALSE)),""),"") &amp;
IF(TRIM(MID(SUBSTITUTE(C20,",",REPT(" ",99)),1299,99))&lt;&gt;"",CHAR(10) &amp; IFERROR(IF(ISERROR(--TRIM(MID(SUBSTITUTE(C20,",",REPT(" ",99)),1299,99))),VLOOKUP(TRIM(MID(SUBSTITUTE(C20,",",REPT(" ",99)),1299,99)),PortProtocols[],4,FALSE),VLOOKUP(--TRIM(MID(SUBSTITUTE(C20,",",REPT(" ",99)),1299,99)),PortProtocols[],4,FALSE)),""),"") &amp;
IF(TRIM(MID(SUBSTITUTE(C20,",",REPT(" ",99)),1399,99))&lt;&gt;"",CHAR(10) &amp; IFERROR(IF(ISERROR(--TRIM(MID(SUBSTITUTE(C20,",",REPT(" ",99)),1399,99))),VLOOKUP(TRIM(MID(SUBSTITUTE(C20,",",REPT(" ",99)),1399,99)),PortProtocols[],4,FALSE),VLOOKUP(--TRIM(MID(SUBSTITUTE(C20,",",REPT(" ",99)),1399,99)),PortProtocols[],4,FALSE)),""),"") &amp;
IF(TRIM(MID(SUBSTITUTE(C20,",",REPT(" ",99)),1499,99))&lt;&gt;"",CHAR(10) &amp; IFERROR(IF(ISERROR(--TRIM(MID(SUBSTITUTE(C20,",",REPT(" ",99)),1499,99))),VLOOKUP(TRIM(MID(SUBSTITUTE(C20,",",REPT(" ",99)),1499,99)),PortProtocols[],4,FALSE),VLOOKUP(--TRIM(MID(SUBSTITUTE(C20,",",REPT(" ",99)),1499,99)),PortProtocols[],4,FALSE)),""),"") &amp;
IF(TRIM(MID(SUBSTITUTE(C20,",",REPT(" ",99)),1599,99))&lt;&gt;"",CHAR(10) &amp; IFERROR(IF(ISERROR(--TRIM(MID(SUBSTITUTE(C20,",",REPT(" ",99)),1599,99))),VLOOKUP(TRIM(MID(SUBSTITUTE(C20,",",REPT(" ",99)),1599,99)),PortProtocols[],4,FALSE),VLOOKUP(--TRIM(MID(SUBSTITUTE(C20,",",REPT(" ",99)),1599,99)),PortProtocols[],4,FALSE)),""),"") &amp;
IF(TRIM(MID(SUBSTITUTE(C20,",",REPT(" ",99)),1699,99))&lt;&gt;"",CHAR(10) &amp; IFERROR(IF(ISERROR(--TRIM(MID(SUBSTITUTE(C20,",",REPT(" ",99)),1699,99))),VLOOKUP(TRIM(MID(SUBSTITUTE(C20,",",REPT(" ",99)),1699,99)),PortProtocols[],4,FALSE),VLOOKUP(--TRIM(MID(SUBSTITUTE(C20,",",REPT(" ",99)),1699,99)),PortProtocols[],4,FALSE)),""),"") &amp;
IF(TRIM(MID(SUBSTITUTE(C20,",",REPT(" ",99)),1799,99))&lt;&gt;"",CHAR(10) &amp; IFERROR(IF(ISERROR(--TRIM(MID(SUBSTITUTE(C20,",",REPT(" ",99)),1799,99))),VLOOKUP(TRIM(MID(SUBSTITUTE(C20,",",REPT(" ",99)),1799,99)),PortProtocols[],4,FALSE),VLOOKUP(--TRIM(MID(SUBSTITUTE(C20,",",REPT(" ",99)),1799,99)),PortProtocols[],4,FALSE)),""),"") &amp;
IF(TRIM(MID(SUBSTITUTE(C20,",",REPT(" ",99)),1899,99))&lt;&gt;"",CHAR(10) &amp; IFERROR(IF(ISERROR(--TRIM(MID(SUBSTITUTE(C20,",",REPT(" ",99)),1899,99))),VLOOKUP(TRIM(MID(SUBSTITUTE(C20,",",REPT(" ",99)),1899,99)),PortProtocols[],4,FALSE),VLOOKUP(--TRIM(MID(SUBSTITUTE(C20,",",REPT(" ",99)),1899,99)),PortProtocols[],4,FALSE)),""),""),
"")</f>
        <v>Nutanix CVM  to Syslog Server
Syslog (514 UDP)</v>
      </c>
      <c r="G20" s="15" t="s">
        <v>12</v>
      </c>
      <c r="H20" s="13" t="str">
        <f>_xlfn.XLOOKUP(ExternalPorts[[#This Row],[Source]],entities[Source],entities[Source AZ (Used for Diagram Generation)],"",0)</f>
        <v>Local AZ</v>
      </c>
      <c r="I20" s="13" t="str">
        <f>_xlfn.XLOOKUP(ExternalPorts[[#This Row],[Destination]],entities[Destination],entities[Destination AZ (Used for Diagram Generation)],"",0)</f>
        <v>External Services</v>
      </c>
      <c r="J20" s="13"/>
      <c r="M20" s="22"/>
    </row>
    <row r="21" spans="1:13" ht="101.25" hidden="1">
      <c r="A21" s="13" t="s">
        <v>23</v>
      </c>
      <c r="B21" s="13" t="s">
        <v>10</v>
      </c>
      <c r="C21" s="14">
        <v>5696</v>
      </c>
      <c r="D21" s="13" t="str" cm="1">
        <f t="array" ref="D2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1" s="13" t="s">
        <v>38</v>
      </c>
      <c r="F21" s="15" t="str">
        <f>IF(AND(B21&lt;&gt;"",E21&lt;&gt;""),B21 &amp; " to " &amp; E21 &amp; CHAR(10) &amp;
IFERROR(IF(ISERROR(--TRIM(MID(SUBSTITUTE(C21,",",REPT(" ",99)),1,99))),VLOOKUP(TRIM(MID(SUBSTITUTE(C21,",",REPT(" ",99)),1,99)),PortProtocols[],4,FALSE),VLOOKUP(--TRIM(MID(SUBSTITUTE(C21,",",REPT(" ",99)),1,99)),PortProtocols[],4,FALSE)),"") &amp;
IF(TRIM(MID(SUBSTITUTE(C21,",",REPT(" ",99)),99,99))&lt;&gt;"",CHAR(10) &amp; IFERROR(IF(ISERROR(--TRIM(MID(SUBSTITUTE(C21,",",REPT(" ",99)),99,99))),VLOOKUP(TRIM(MID(SUBSTITUTE(C21,",",REPT(" ",99)),99,99)),PortProtocols[],4,FALSE),VLOOKUP(--TRIM(MID(SUBSTITUTE(C21,",",REPT(" ",99)),99,99)),PortProtocols[],4,FALSE)),""),"") &amp;
IF(TRIM(MID(SUBSTITUTE(C21,",",REPT(" ",99)),199,99))&lt;&gt;"",CHAR(10) &amp; IFERROR(IF(ISERROR(--TRIM(MID(SUBSTITUTE(C21,",",REPT(" ",99)),199,99))),VLOOKUP(TRIM(MID(SUBSTITUTE(C21,",",REPT(" ",99)),199,99)),PortProtocols[],4,FALSE),VLOOKUP(--TRIM(MID(SUBSTITUTE(C21,",",REPT(" ",99)),199,99)),PortProtocols[],4,FALSE)),""),"") &amp;
IF(TRIM(MID(SUBSTITUTE(C21,",",REPT(" ",99)),299,99))&lt;&gt;"",CHAR(10) &amp; IFERROR(IF(ISERROR(--TRIM(MID(SUBSTITUTE(C21,",",REPT(" ",99)),299,99))),VLOOKUP(TRIM(MID(SUBSTITUTE(C21,",",REPT(" ",99)),299,99)),PortProtocols[],4,FALSE),VLOOKUP(--TRIM(MID(SUBSTITUTE(C21,",",REPT(" ",99)),299,99)),PortProtocols[],4,FALSE)),""),"") &amp;
IF(TRIM(MID(SUBSTITUTE(C21,",",REPT(" ",99)),399,99))&lt;&gt;"",CHAR(10) &amp; IFERROR(IF(ISERROR(--TRIM(MID(SUBSTITUTE(C21,",",REPT(" ",99)),399,99))),VLOOKUP(TRIM(MID(SUBSTITUTE(C21,",",REPT(" ",99)),399,99)),PortProtocols[],4,FALSE),VLOOKUP(--TRIM(MID(SUBSTITUTE(C21,",",REPT(" ",99)),399,99)),PortProtocols[],4,FALSE)),""),"") &amp;
IF(TRIM(MID(SUBSTITUTE(C21,",",REPT(" ",99)),499,99))&lt;&gt;"",CHAR(10) &amp; IFERROR(IF(ISERROR(--TRIM(MID(SUBSTITUTE(C21,",",REPT(" ",99)),499,99))),VLOOKUP(TRIM(MID(SUBSTITUTE(C21,",",REPT(" ",99)),499,99)),PortProtocols[],4,FALSE),VLOOKUP(--TRIM(MID(SUBSTITUTE(C21,",",REPT(" ",99)),499,99)),PortProtocols[],4,FALSE)),""),"") &amp;
IF(TRIM(MID(SUBSTITUTE(C21,",",REPT(" ",99)),599,99))&lt;&gt;"",CHAR(10) &amp; IFERROR(IF(ISERROR(--TRIM(MID(SUBSTITUTE(C21,",",REPT(" ",99)),599,99))),VLOOKUP(TRIM(MID(SUBSTITUTE(C21,",",REPT(" ",99)),599,99)),PortProtocols[],4,FALSE),VLOOKUP(--TRIM(MID(SUBSTITUTE(C21,",",REPT(" ",99)),599,99)),PortProtocols[],4,FALSE)),""),"") &amp;
IF(TRIM(MID(SUBSTITUTE(C21,",",REPT(" ",99)),699,99))&lt;&gt;"",CHAR(10) &amp; IFERROR(IF(ISERROR(--TRIM(MID(SUBSTITUTE(C21,",",REPT(" ",99)),699,99))),VLOOKUP(TRIM(MID(SUBSTITUTE(C21,",",REPT(" ",99)),699,99)),PortProtocols[],4,FALSE),VLOOKUP(--TRIM(MID(SUBSTITUTE(C21,",",REPT(" ",99)),699,99)),PortProtocols[],4,FALSE)),""),"") &amp;
IF(TRIM(MID(SUBSTITUTE(C21,",",REPT(" ",99)),799,99))&lt;&gt;"",CHAR(10) &amp; IFERROR(IF(ISERROR(--TRIM(MID(SUBSTITUTE(C21,",",REPT(" ",99)),799,99))),VLOOKUP(TRIM(MID(SUBSTITUTE(C21,",",REPT(" ",99)),799,99)),PortProtocols[],4,FALSE),VLOOKUP(--TRIM(MID(SUBSTITUTE(C21,",",REPT(" ",99)),799,99)),PortProtocols[],4,FALSE)),""),"") &amp;
IF(TRIM(MID(SUBSTITUTE(C21,",",REPT(" ",99)),899,99))&lt;&gt;"",CHAR(10) &amp; IFERROR(IF(ISERROR(--TRIM(MID(SUBSTITUTE(C21,",",REPT(" ",99)),899,99))),VLOOKUP(TRIM(MID(SUBSTITUTE(C21,",",REPT(" ",99)),899,99)),PortProtocols[],4,FALSE),VLOOKUP(--TRIM(MID(SUBSTITUTE(C21,",",REPT(" ",99)),899,99)),PortProtocols[],4,FALSE)),""),"") &amp;
IF(TRIM(MID(SUBSTITUTE(C21,",",REPT(" ",99)),999,99))&lt;&gt;"",CHAR(10) &amp; IFERROR(IF(ISERROR(--TRIM(MID(SUBSTITUTE(C21,",",REPT(" ",99)),999,99))),VLOOKUP(TRIM(MID(SUBSTITUTE(C21,",",REPT(" ",99)),999,99)),PortProtocols[],4,FALSE),VLOOKUP(--TRIM(MID(SUBSTITUTE(C21,",",REPT(" ",99)),999,99)),PortProtocols[],4,FALSE)),""),"") &amp;
IF(TRIM(MID(SUBSTITUTE(C21,",",REPT(" ",99)),1099,99))&lt;&gt;"",CHAR(10) &amp; IFERROR(IF(ISERROR(--TRIM(MID(SUBSTITUTE(C21,",",REPT(" ",99)),1099,99))),VLOOKUP(TRIM(MID(SUBSTITUTE(C21,",",REPT(" ",99)),1099,99)),PortProtocols[],4,FALSE),VLOOKUP(--TRIM(MID(SUBSTITUTE(C21,",",REPT(" ",99)),1099,99)),PortProtocols[],4,FALSE)),""),"") &amp;
IF(TRIM(MID(SUBSTITUTE(C21,",",REPT(" ",99)),1199,99))&lt;&gt;"",CHAR(10) &amp; IFERROR(IF(ISERROR(--TRIM(MID(SUBSTITUTE(C21,",",REPT(" ",99)),1199,99))),VLOOKUP(TRIM(MID(SUBSTITUTE(C21,",",REPT(" ",99)),1199,99)),PortProtocols[],4,FALSE),VLOOKUP(--TRIM(MID(SUBSTITUTE(C21,",",REPT(" ",99)),1199,99)),PortProtocols[],4,FALSE)),""),"") &amp;
IF(TRIM(MID(SUBSTITUTE(C21,",",REPT(" ",99)),1299,99))&lt;&gt;"",CHAR(10) &amp; IFERROR(IF(ISERROR(--TRIM(MID(SUBSTITUTE(C21,",",REPT(" ",99)),1299,99))),VLOOKUP(TRIM(MID(SUBSTITUTE(C21,",",REPT(" ",99)),1299,99)),PortProtocols[],4,FALSE),VLOOKUP(--TRIM(MID(SUBSTITUTE(C21,",",REPT(" ",99)),1299,99)),PortProtocols[],4,FALSE)),""),"") &amp;
IF(TRIM(MID(SUBSTITUTE(C21,",",REPT(" ",99)),1399,99))&lt;&gt;"",CHAR(10) &amp; IFERROR(IF(ISERROR(--TRIM(MID(SUBSTITUTE(C21,",",REPT(" ",99)),1399,99))),VLOOKUP(TRIM(MID(SUBSTITUTE(C21,",",REPT(" ",99)),1399,99)),PortProtocols[],4,FALSE),VLOOKUP(--TRIM(MID(SUBSTITUTE(C21,",",REPT(" ",99)),1399,99)),PortProtocols[],4,FALSE)),""),"") &amp;
IF(TRIM(MID(SUBSTITUTE(C21,",",REPT(" ",99)),1499,99))&lt;&gt;"",CHAR(10) &amp; IFERROR(IF(ISERROR(--TRIM(MID(SUBSTITUTE(C21,",",REPT(" ",99)),1499,99))),VLOOKUP(TRIM(MID(SUBSTITUTE(C21,",",REPT(" ",99)),1499,99)),PortProtocols[],4,FALSE),VLOOKUP(--TRIM(MID(SUBSTITUTE(C21,",",REPT(" ",99)),1499,99)),PortProtocols[],4,FALSE)),""),"") &amp;
IF(TRIM(MID(SUBSTITUTE(C21,",",REPT(" ",99)),1599,99))&lt;&gt;"",CHAR(10) &amp; IFERROR(IF(ISERROR(--TRIM(MID(SUBSTITUTE(C21,",",REPT(" ",99)),1599,99))),VLOOKUP(TRIM(MID(SUBSTITUTE(C21,",",REPT(" ",99)),1599,99)),PortProtocols[],4,FALSE),VLOOKUP(--TRIM(MID(SUBSTITUTE(C21,",",REPT(" ",99)),1599,99)),PortProtocols[],4,FALSE)),""),"") &amp;
IF(TRIM(MID(SUBSTITUTE(C21,",",REPT(" ",99)),1699,99))&lt;&gt;"",CHAR(10) &amp; IFERROR(IF(ISERROR(--TRIM(MID(SUBSTITUTE(C21,",",REPT(" ",99)),1699,99))),VLOOKUP(TRIM(MID(SUBSTITUTE(C21,",",REPT(" ",99)),1699,99)),PortProtocols[],4,FALSE),VLOOKUP(--TRIM(MID(SUBSTITUTE(C21,",",REPT(" ",99)),1699,99)),PortProtocols[],4,FALSE)),""),"") &amp;
IF(TRIM(MID(SUBSTITUTE(C21,",",REPT(" ",99)),1799,99))&lt;&gt;"",CHAR(10) &amp; IFERROR(IF(ISERROR(--TRIM(MID(SUBSTITUTE(C21,",",REPT(" ",99)),1799,99))),VLOOKUP(TRIM(MID(SUBSTITUTE(C21,",",REPT(" ",99)),1799,99)),PortProtocols[],4,FALSE),VLOOKUP(--TRIM(MID(SUBSTITUTE(C21,",",REPT(" ",99)),1799,99)),PortProtocols[],4,FALSE)),""),"") &amp;
IF(TRIM(MID(SUBSTITUTE(C21,",",REPT(" ",99)),1899,99))&lt;&gt;"",CHAR(10) &amp; IFERROR(IF(ISERROR(--TRIM(MID(SUBSTITUTE(C21,",",REPT(" ",99)),1899,99))),VLOOKUP(TRIM(MID(SUBSTITUTE(C21,",",REPT(" ",99)),1899,99)),PortProtocols[],4,FALSE),VLOOKUP(--TRIM(MID(SUBSTITUTE(C21,",",REPT(" ",99)),1899,99)),PortProtocols[],4,FALSE)),""),""),
"")</f>
        <v>Nutanix CVM  to Key Management Server (KMS)
KMIP (5696 TCP)</v>
      </c>
      <c r="G21" s="15" t="s">
        <v>39</v>
      </c>
      <c r="H21" s="13" t="str">
        <f>_xlfn.XLOOKUP(ExternalPorts[[#This Row],[Source]],entities[Source],entities[Source AZ (Used for Diagram Generation)],"",0)</f>
        <v>Local AZ</v>
      </c>
      <c r="I21" s="13" t="str">
        <f>_xlfn.XLOOKUP(ExternalPorts[[#This Row],[Destination]],entities[Destination],entities[Destination AZ (Used for Diagram Generation)],"",0)</f>
        <v>External Services</v>
      </c>
      <c r="J21" s="13"/>
      <c r="M21" s="22"/>
    </row>
    <row r="22" spans="1:13" ht="81" hidden="1">
      <c r="A22" s="13" t="s">
        <v>23</v>
      </c>
      <c r="B22" s="13" t="s">
        <v>10</v>
      </c>
      <c r="C22" s="14" t="s">
        <v>40</v>
      </c>
      <c r="D22" s="13" t="str" cm="1">
        <f t="array" ref="D2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2" s="13" t="s">
        <v>41</v>
      </c>
      <c r="F22" s="15" t="str">
        <f>IF(AND(B22&lt;&gt;"",E22&lt;&gt;""),B22 &amp; " to " &amp; E22 &amp; CHAR(10) &amp;
IFERROR(IF(ISERROR(--TRIM(MID(SUBSTITUTE(C22,",",REPT(" ",99)),1,99))),VLOOKUP(TRIM(MID(SUBSTITUTE(C22,",",REPT(" ",99)),1,99)),PortProtocols[],4,FALSE),VLOOKUP(--TRIM(MID(SUBSTITUTE(C22,",",REPT(" ",99)),1,99)),PortProtocols[],4,FALSE)),"") &amp;
IF(TRIM(MID(SUBSTITUTE(C22,",",REPT(" ",99)),99,99))&lt;&gt;"",CHAR(10) &amp; IFERROR(IF(ISERROR(--TRIM(MID(SUBSTITUTE(C22,",",REPT(" ",99)),99,99))),VLOOKUP(TRIM(MID(SUBSTITUTE(C22,",",REPT(" ",99)),99,99)),PortProtocols[],4,FALSE),VLOOKUP(--TRIM(MID(SUBSTITUTE(C22,",",REPT(" ",99)),99,99)),PortProtocols[],4,FALSE)),""),"") &amp;
IF(TRIM(MID(SUBSTITUTE(C22,",",REPT(" ",99)),199,99))&lt;&gt;"",CHAR(10) &amp; IFERROR(IF(ISERROR(--TRIM(MID(SUBSTITUTE(C22,",",REPT(" ",99)),199,99))),VLOOKUP(TRIM(MID(SUBSTITUTE(C22,",",REPT(" ",99)),199,99)),PortProtocols[],4,FALSE),VLOOKUP(--TRIM(MID(SUBSTITUTE(C22,",",REPT(" ",99)),199,99)),PortProtocols[],4,FALSE)),""),"") &amp;
IF(TRIM(MID(SUBSTITUTE(C22,",",REPT(" ",99)),299,99))&lt;&gt;"",CHAR(10) &amp; IFERROR(IF(ISERROR(--TRIM(MID(SUBSTITUTE(C22,",",REPT(" ",99)),299,99))),VLOOKUP(TRIM(MID(SUBSTITUTE(C22,",",REPT(" ",99)),299,99)),PortProtocols[],4,FALSE),VLOOKUP(--TRIM(MID(SUBSTITUTE(C22,",",REPT(" ",99)),299,99)),PortProtocols[],4,FALSE)),""),"") &amp;
IF(TRIM(MID(SUBSTITUTE(C22,",",REPT(" ",99)),399,99))&lt;&gt;"",CHAR(10) &amp; IFERROR(IF(ISERROR(--TRIM(MID(SUBSTITUTE(C22,",",REPT(" ",99)),399,99))),VLOOKUP(TRIM(MID(SUBSTITUTE(C22,",",REPT(" ",99)),399,99)),PortProtocols[],4,FALSE),VLOOKUP(--TRIM(MID(SUBSTITUTE(C22,",",REPT(" ",99)),399,99)),PortProtocols[],4,FALSE)),""),"") &amp;
IF(TRIM(MID(SUBSTITUTE(C22,",",REPT(" ",99)),499,99))&lt;&gt;"",CHAR(10) &amp; IFERROR(IF(ISERROR(--TRIM(MID(SUBSTITUTE(C22,",",REPT(" ",99)),499,99))),VLOOKUP(TRIM(MID(SUBSTITUTE(C22,",",REPT(" ",99)),499,99)),PortProtocols[],4,FALSE),VLOOKUP(--TRIM(MID(SUBSTITUTE(C22,",",REPT(" ",99)),499,99)),PortProtocols[],4,FALSE)),""),"") &amp;
IF(TRIM(MID(SUBSTITUTE(C22,",",REPT(" ",99)),599,99))&lt;&gt;"",CHAR(10) &amp; IFERROR(IF(ISERROR(--TRIM(MID(SUBSTITUTE(C22,",",REPT(" ",99)),599,99))),VLOOKUP(TRIM(MID(SUBSTITUTE(C22,",",REPT(" ",99)),599,99)),PortProtocols[],4,FALSE),VLOOKUP(--TRIM(MID(SUBSTITUTE(C22,",",REPT(" ",99)),599,99)),PortProtocols[],4,FALSE)),""),"") &amp;
IF(TRIM(MID(SUBSTITUTE(C22,",",REPT(" ",99)),699,99))&lt;&gt;"",CHAR(10) &amp; IFERROR(IF(ISERROR(--TRIM(MID(SUBSTITUTE(C22,",",REPT(" ",99)),699,99))),VLOOKUP(TRIM(MID(SUBSTITUTE(C22,",",REPT(" ",99)),699,99)),PortProtocols[],4,FALSE),VLOOKUP(--TRIM(MID(SUBSTITUTE(C22,",",REPT(" ",99)),699,99)),PortProtocols[],4,FALSE)),""),"") &amp;
IF(TRIM(MID(SUBSTITUTE(C22,",",REPT(" ",99)),799,99))&lt;&gt;"",CHAR(10) &amp; IFERROR(IF(ISERROR(--TRIM(MID(SUBSTITUTE(C22,",",REPT(" ",99)),799,99))),VLOOKUP(TRIM(MID(SUBSTITUTE(C22,",",REPT(" ",99)),799,99)),PortProtocols[],4,FALSE),VLOOKUP(--TRIM(MID(SUBSTITUTE(C22,",",REPT(" ",99)),799,99)),PortProtocols[],4,FALSE)),""),"") &amp;
IF(TRIM(MID(SUBSTITUTE(C22,",",REPT(" ",99)),899,99))&lt;&gt;"",CHAR(10) &amp; IFERROR(IF(ISERROR(--TRIM(MID(SUBSTITUTE(C22,",",REPT(" ",99)),899,99))),VLOOKUP(TRIM(MID(SUBSTITUTE(C22,",",REPT(" ",99)),899,99)),PortProtocols[],4,FALSE),VLOOKUP(--TRIM(MID(SUBSTITUTE(C22,",",REPT(" ",99)),899,99)),PortProtocols[],4,FALSE)),""),"") &amp;
IF(TRIM(MID(SUBSTITUTE(C22,",",REPT(" ",99)),999,99))&lt;&gt;"",CHAR(10) &amp; IFERROR(IF(ISERROR(--TRIM(MID(SUBSTITUTE(C22,",",REPT(" ",99)),999,99))),VLOOKUP(TRIM(MID(SUBSTITUTE(C22,",",REPT(" ",99)),999,99)),PortProtocols[],4,FALSE),VLOOKUP(--TRIM(MID(SUBSTITUTE(C22,",",REPT(" ",99)),999,99)),PortProtocols[],4,FALSE)),""),"") &amp;
IF(TRIM(MID(SUBSTITUTE(C22,",",REPT(" ",99)),1099,99))&lt;&gt;"",CHAR(10) &amp; IFERROR(IF(ISERROR(--TRIM(MID(SUBSTITUTE(C22,",",REPT(" ",99)),1099,99))),VLOOKUP(TRIM(MID(SUBSTITUTE(C22,",",REPT(" ",99)),1099,99)),PortProtocols[],4,FALSE),VLOOKUP(--TRIM(MID(SUBSTITUTE(C22,",",REPT(" ",99)),1099,99)),PortProtocols[],4,FALSE)),""),"") &amp;
IF(TRIM(MID(SUBSTITUTE(C22,",",REPT(" ",99)),1199,99))&lt;&gt;"",CHAR(10) &amp; IFERROR(IF(ISERROR(--TRIM(MID(SUBSTITUTE(C22,",",REPT(" ",99)),1199,99))),VLOOKUP(TRIM(MID(SUBSTITUTE(C22,",",REPT(" ",99)),1199,99)),PortProtocols[],4,FALSE),VLOOKUP(--TRIM(MID(SUBSTITUTE(C22,",",REPT(" ",99)),1199,99)),PortProtocols[],4,FALSE)),""),"") &amp;
IF(TRIM(MID(SUBSTITUTE(C22,",",REPT(" ",99)),1299,99))&lt;&gt;"",CHAR(10) &amp; IFERROR(IF(ISERROR(--TRIM(MID(SUBSTITUTE(C22,",",REPT(" ",99)),1299,99))),VLOOKUP(TRIM(MID(SUBSTITUTE(C22,",",REPT(" ",99)),1299,99)),PortProtocols[],4,FALSE),VLOOKUP(--TRIM(MID(SUBSTITUTE(C22,",",REPT(" ",99)),1299,99)),PortProtocols[],4,FALSE)),""),"") &amp;
IF(TRIM(MID(SUBSTITUTE(C22,",",REPT(" ",99)),1399,99))&lt;&gt;"",CHAR(10) &amp; IFERROR(IF(ISERROR(--TRIM(MID(SUBSTITUTE(C22,",",REPT(" ",99)),1399,99))),VLOOKUP(TRIM(MID(SUBSTITUTE(C22,",",REPT(" ",99)),1399,99)),PortProtocols[],4,FALSE),VLOOKUP(--TRIM(MID(SUBSTITUTE(C22,",",REPT(" ",99)),1399,99)),PortProtocols[],4,FALSE)),""),"") &amp;
IF(TRIM(MID(SUBSTITUTE(C22,",",REPT(" ",99)),1499,99))&lt;&gt;"",CHAR(10) &amp; IFERROR(IF(ISERROR(--TRIM(MID(SUBSTITUTE(C22,",",REPT(" ",99)),1499,99))),VLOOKUP(TRIM(MID(SUBSTITUTE(C22,",",REPT(" ",99)),1499,99)),PortProtocols[],4,FALSE),VLOOKUP(--TRIM(MID(SUBSTITUTE(C22,",",REPT(" ",99)),1499,99)),PortProtocols[],4,FALSE)),""),"") &amp;
IF(TRIM(MID(SUBSTITUTE(C22,",",REPT(" ",99)),1599,99))&lt;&gt;"",CHAR(10) &amp; IFERROR(IF(ISERROR(--TRIM(MID(SUBSTITUTE(C22,",",REPT(" ",99)),1599,99))),VLOOKUP(TRIM(MID(SUBSTITUTE(C22,",",REPT(" ",99)),1599,99)),PortProtocols[],4,FALSE),VLOOKUP(--TRIM(MID(SUBSTITUTE(C22,",",REPT(" ",99)),1599,99)),PortProtocols[],4,FALSE)),""),"") &amp;
IF(TRIM(MID(SUBSTITUTE(C22,",",REPT(" ",99)),1699,99))&lt;&gt;"",CHAR(10) &amp; IFERROR(IF(ISERROR(--TRIM(MID(SUBSTITUTE(C22,",",REPT(" ",99)),1699,99))),VLOOKUP(TRIM(MID(SUBSTITUTE(C22,",",REPT(" ",99)),1699,99)),PortProtocols[],4,FALSE),VLOOKUP(--TRIM(MID(SUBSTITUTE(C22,",",REPT(" ",99)),1699,99)),PortProtocols[],4,FALSE)),""),"") &amp;
IF(TRIM(MID(SUBSTITUTE(C22,",",REPT(" ",99)),1799,99))&lt;&gt;"",CHAR(10) &amp; IFERROR(IF(ISERROR(--TRIM(MID(SUBSTITUTE(C22,",",REPT(" ",99)),1799,99))),VLOOKUP(TRIM(MID(SUBSTITUTE(C22,",",REPT(" ",99)),1799,99)),PortProtocols[],4,FALSE),VLOOKUP(--TRIM(MID(SUBSTITUTE(C22,",",REPT(" ",99)),1799,99)),PortProtocols[],4,FALSE)),""),"") &amp;
IF(TRIM(MID(SUBSTITUTE(C22,",",REPT(" ",99)),1899,99))&lt;&gt;"",CHAR(10) &amp; IFERROR(IF(ISERROR(--TRIM(MID(SUBSTITUTE(C22,",",REPT(" ",99)),1899,99))),VLOOKUP(TRIM(MID(SUBSTITUTE(C22,",",REPT(" ",99)),1899,99)),PortProtocols[],4,FALSE),VLOOKUP(--TRIM(MID(SUBSTITUTE(C22,",",REPT(" ",99)),1899,99)),PortProtocols[],4,FALSE)),""),""),
"")</f>
        <v>Nutanix CVM  to SMTP Server
SMTP (unencrypted) (25 TCP)
SMTP (TLS) (587 TCP)
SMTP (SSL) (465 TCP)</v>
      </c>
      <c r="G22" s="15" t="s">
        <v>12</v>
      </c>
      <c r="H22" s="13" t="str">
        <f>_xlfn.XLOOKUP(ExternalPorts[[#This Row],[Source]],entities[Source],entities[Source AZ (Used for Diagram Generation)],"",0)</f>
        <v>Local AZ</v>
      </c>
      <c r="I22" s="13" t="str">
        <f>_xlfn.XLOOKUP(ExternalPorts[[#This Row],[Destination]],entities[Destination],entities[Destination AZ (Used for Diagram Generation)],"",0)</f>
        <v>External Services</v>
      </c>
      <c r="J22" s="13"/>
      <c r="M22" s="22"/>
    </row>
    <row r="23" spans="1:13" ht="60.75" hidden="1">
      <c r="A23" s="13" t="s">
        <v>23</v>
      </c>
      <c r="B23" s="13" t="s">
        <v>10</v>
      </c>
      <c r="C23" s="14" t="s">
        <v>42</v>
      </c>
      <c r="D23" s="13" t="str" cm="1">
        <f t="array" ref="D2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 s="13" t="s">
        <v>43</v>
      </c>
      <c r="F23" s="15" t="str">
        <f>IF(AND(B23&lt;&gt;"",E23&lt;&gt;""),B23 &amp; " to " &amp; E23 &amp; CHAR(10) &amp;
IFERROR(IF(ISERROR(--TRIM(MID(SUBSTITUTE(C23,",",REPT(" ",99)),1,99))),VLOOKUP(TRIM(MID(SUBSTITUTE(C23,",",REPT(" ",99)),1,99)),PortProtocols[],4,FALSE),VLOOKUP(--TRIM(MID(SUBSTITUTE(C23,",",REPT(" ",99)),1,99)),PortProtocols[],4,FALSE)),"") &amp;
IF(TRIM(MID(SUBSTITUTE(C23,",",REPT(" ",99)),99,99))&lt;&gt;"",CHAR(10) &amp; IFERROR(IF(ISERROR(--TRIM(MID(SUBSTITUTE(C23,",",REPT(" ",99)),99,99))),VLOOKUP(TRIM(MID(SUBSTITUTE(C23,",",REPT(" ",99)),99,99)),PortProtocols[],4,FALSE),VLOOKUP(--TRIM(MID(SUBSTITUTE(C23,",",REPT(" ",99)),99,99)),PortProtocols[],4,FALSE)),""),"") &amp;
IF(TRIM(MID(SUBSTITUTE(C23,",",REPT(" ",99)),199,99))&lt;&gt;"",CHAR(10) &amp; IFERROR(IF(ISERROR(--TRIM(MID(SUBSTITUTE(C23,",",REPT(" ",99)),199,99))),VLOOKUP(TRIM(MID(SUBSTITUTE(C23,",",REPT(" ",99)),199,99)),PortProtocols[],4,FALSE),VLOOKUP(--TRIM(MID(SUBSTITUTE(C23,",",REPT(" ",99)),199,99)),PortProtocols[],4,FALSE)),""),"") &amp;
IF(TRIM(MID(SUBSTITUTE(C23,",",REPT(" ",99)),299,99))&lt;&gt;"",CHAR(10) &amp; IFERROR(IF(ISERROR(--TRIM(MID(SUBSTITUTE(C23,",",REPT(" ",99)),299,99))),VLOOKUP(TRIM(MID(SUBSTITUTE(C23,",",REPT(" ",99)),299,99)),PortProtocols[],4,FALSE),VLOOKUP(--TRIM(MID(SUBSTITUTE(C23,",",REPT(" ",99)),299,99)),PortProtocols[],4,FALSE)),""),"") &amp;
IF(TRIM(MID(SUBSTITUTE(C23,",",REPT(" ",99)),399,99))&lt;&gt;"",CHAR(10) &amp; IFERROR(IF(ISERROR(--TRIM(MID(SUBSTITUTE(C23,",",REPT(" ",99)),399,99))),VLOOKUP(TRIM(MID(SUBSTITUTE(C23,",",REPT(" ",99)),399,99)),PortProtocols[],4,FALSE),VLOOKUP(--TRIM(MID(SUBSTITUTE(C23,",",REPT(" ",99)),399,99)),PortProtocols[],4,FALSE)),""),"") &amp;
IF(TRIM(MID(SUBSTITUTE(C23,",",REPT(" ",99)),499,99))&lt;&gt;"",CHAR(10) &amp; IFERROR(IF(ISERROR(--TRIM(MID(SUBSTITUTE(C23,",",REPT(" ",99)),499,99))),VLOOKUP(TRIM(MID(SUBSTITUTE(C23,",",REPT(" ",99)),499,99)),PortProtocols[],4,FALSE),VLOOKUP(--TRIM(MID(SUBSTITUTE(C23,",",REPT(" ",99)),499,99)),PortProtocols[],4,FALSE)),""),"") &amp;
IF(TRIM(MID(SUBSTITUTE(C23,",",REPT(" ",99)),599,99))&lt;&gt;"",CHAR(10) &amp; IFERROR(IF(ISERROR(--TRIM(MID(SUBSTITUTE(C23,",",REPT(" ",99)),599,99))),VLOOKUP(TRIM(MID(SUBSTITUTE(C23,",",REPT(" ",99)),599,99)),PortProtocols[],4,FALSE),VLOOKUP(--TRIM(MID(SUBSTITUTE(C23,",",REPT(" ",99)),599,99)),PortProtocols[],4,FALSE)),""),"") &amp;
IF(TRIM(MID(SUBSTITUTE(C23,",",REPT(" ",99)),699,99))&lt;&gt;"",CHAR(10) &amp; IFERROR(IF(ISERROR(--TRIM(MID(SUBSTITUTE(C23,",",REPT(" ",99)),699,99))),VLOOKUP(TRIM(MID(SUBSTITUTE(C23,",",REPT(" ",99)),699,99)),PortProtocols[],4,FALSE),VLOOKUP(--TRIM(MID(SUBSTITUTE(C23,",",REPT(" ",99)),699,99)),PortProtocols[],4,FALSE)),""),"") &amp;
IF(TRIM(MID(SUBSTITUTE(C23,",",REPT(" ",99)),799,99))&lt;&gt;"",CHAR(10) &amp; IFERROR(IF(ISERROR(--TRIM(MID(SUBSTITUTE(C23,",",REPT(" ",99)),799,99))),VLOOKUP(TRIM(MID(SUBSTITUTE(C23,",",REPT(" ",99)),799,99)),PortProtocols[],4,FALSE),VLOOKUP(--TRIM(MID(SUBSTITUTE(C23,",",REPT(" ",99)),799,99)),PortProtocols[],4,FALSE)),""),"") &amp;
IF(TRIM(MID(SUBSTITUTE(C23,",",REPT(" ",99)),899,99))&lt;&gt;"",CHAR(10) &amp; IFERROR(IF(ISERROR(--TRIM(MID(SUBSTITUTE(C23,",",REPT(" ",99)),899,99))),VLOOKUP(TRIM(MID(SUBSTITUTE(C23,",",REPT(" ",99)),899,99)),PortProtocols[],4,FALSE),VLOOKUP(--TRIM(MID(SUBSTITUTE(C23,",",REPT(" ",99)),899,99)),PortProtocols[],4,FALSE)),""),"") &amp;
IF(TRIM(MID(SUBSTITUTE(C23,",",REPT(" ",99)),999,99))&lt;&gt;"",CHAR(10) &amp; IFERROR(IF(ISERROR(--TRIM(MID(SUBSTITUTE(C23,",",REPT(" ",99)),999,99))),VLOOKUP(TRIM(MID(SUBSTITUTE(C23,",",REPT(" ",99)),999,99)),PortProtocols[],4,FALSE),VLOOKUP(--TRIM(MID(SUBSTITUTE(C23,",",REPT(" ",99)),999,99)),PortProtocols[],4,FALSE)),""),"") &amp;
IF(TRIM(MID(SUBSTITUTE(C23,",",REPT(" ",99)),1099,99))&lt;&gt;"",CHAR(10) &amp; IFERROR(IF(ISERROR(--TRIM(MID(SUBSTITUTE(C23,",",REPT(" ",99)),1099,99))),VLOOKUP(TRIM(MID(SUBSTITUTE(C23,",",REPT(" ",99)),1099,99)),PortProtocols[],4,FALSE),VLOOKUP(--TRIM(MID(SUBSTITUTE(C23,",",REPT(" ",99)),1099,99)),PortProtocols[],4,FALSE)),""),"") &amp;
IF(TRIM(MID(SUBSTITUTE(C23,",",REPT(" ",99)),1199,99))&lt;&gt;"",CHAR(10) &amp; IFERROR(IF(ISERROR(--TRIM(MID(SUBSTITUTE(C23,",",REPT(" ",99)),1199,99))),VLOOKUP(TRIM(MID(SUBSTITUTE(C23,",",REPT(" ",99)),1199,99)),PortProtocols[],4,FALSE),VLOOKUP(--TRIM(MID(SUBSTITUTE(C23,",",REPT(" ",99)),1199,99)),PortProtocols[],4,FALSE)),""),"") &amp;
IF(TRIM(MID(SUBSTITUTE(C23,",",REPT(" ",99)),1299,99))&lt;&gt;"",CHAR(10) &amp; IFERROR(IF(ISERROR(--TRIM(MID(SUBSTITUTE(C23,",",REPT(" ",99)),1299,99))),VLOOKUP(TRIM(MID(SUBSTITUTE(C23,",",REPT(" ",99)),1299,99)),PortProtocols[],4,FALSE),VLOOKUP(--TRIM(MID(SUBSTITUTE(C23,",",REPT(" ",99)),1299,99)),PortProtocols[],4,FALSE)),""),"") &amp;
IF(TRIM(MID(SUBSTITUTE(C23,",",REPT(" ",99)),1399,99))&lt;&gt;"",CHAR(10) &amp; IFERROR(IF(ISERROR(--TRIM(MID(SUBSTITUTE(C23,",",REPT(" ",99)),1399,99))),VLOOKUP(TRIM(MID(SUBSTITUTE(C23,",",REPT(" ",99)),1399,99)),PortProtocols[],4,FALSE),VLOOKUP(--TRIM(MID(SUBSTITUTE(C23,",",REPT(" ",99)),1399,99)),PortProtocols[],4,FALSE)),""),"") &amp;
IF(TRIM(MID(SUBSTITUTE(C23,",",REPT(" ",99)),1499,99))&lt;&gt;"",CHAR(10) &amp; IFERROR(IF(ISERROR(--TRIM(MID(SUBSTITUTE(C23,",",REPT(" ",99)),1499,99))),VLOOKUP(TRIM(MID(SUBSTITUTE(C23,",",REPT(" ",99)),1499,99)),PortProtocols[],4,FALSE),VLOOKUP(--TRIM(MID(SUBSTITUTE(C23,",",REPT(" ",99)),1499,99)),PortProtocols[],4,FALSE)),""),"") &amp;
IF(TRIM(MID(SUBSTITUTE(C23,",",REPT(" ",99)),1599,99))&lt;&gt;"",CHAR(10) &amp; IFERROR(IF(ISERROR(--TRIM(MID(SUBSTITUTE(C23,",",REPT(" ",99)),1599,99))),VLOOKUP(TRIM(MID(SUBSTITUTE(C23,",",REPT(" ",99)),1599,99)),PortProtocols[],4,FALSE),VLOOKUP(--TRIM(MID(SUBSTITUTE(C23,",",REPT(" ",99)),1599,99)),PortProtocols[],4,FALSE)),""),"") &amp;
IF(TRIM(MID(SUBSTITUTE(C23,",",REPT(" ",99)),1699,99))&lt;&gt;"",CHAR(10) &amp; IFERROR(IF(ISERROR(--TRIM(MID(SUBSTITUTE(C23,",",REPT(" ",99)),1699,99))),VLOOKUP(TRIM(MID(SUBSTITUTE(C23,",",REPT(" ",99)),1699,99)),PortProtocols[],4,FALSE),VLOOKUP(--TRIM(MID(SUBSTITUTE(C23,",",REPT(" ",99)),1699,99)),PortProtocols[],4,FALSE)),""),"") &amp;
IF(TRIM(MID(SUBSTITUTE(C23,",",REPT(" ",99)),1799,99))&lt;&gt;"",CHAR(10) &amp; IFERROR(IF(ISERROR(--TRIM(MID(SUBSTITUTE(C23,",",REPT(" ",99)),1799,99))),VLOOKUP(TRIM(MID(SUBSTITUTE(C23,",",REPT(" ",99)),1799,99)),PortProtocols[],4,FALSE),VLOOKUP(--TRIM(MID(SUBSTITUTE(C23,",",REPT(" ",99)),1799,99)),PortProtocols[],4,FALSE)),""),"") &amp;
IF(TRIM(MID(SUBSTITUTE(C23,",",REPT(" ",99)),1899,99))&lt;&gt;"",CHAR(10) &amp; IFERROR(IF(ISERROR(--TRIM(MID(SUBSTITUTE(C23,",",REPT(" ",99)),1899,99))),VLOOKUP(TRIM(MID(SUBSTITUTE(C23,",",REPT(" ",99)),1899,99)),PortProtocols[],4,FALSE),VLOOKUP(--TRIM(MID(SUBSTITUTE(C23,",",REPT(" ",99)),1899,99)),PortProtocols[],4,FALSE)),""),""),
"")</f>
        <v>Nutanix CVM  to Active Directory
LDAP Global Catalog (3268 TCP)
LDAPS Global Catalog (3269 TCP)</v>
      </c>
      <c r="G23" s="15" t="s">
        <v>12</v>
      </c>
      <c r="H23" s="13" t="str">
        <f>_xlfn.XLOOKUP(ExternalPorts[[#This Row],[Source]],entities[Source],entities[Source AZ (Used for Diagram Generation)],"",0)</f>
        <v>Local AZ</v>
      </c>
      <c r="I23" s="13" t="str">
        <f>_xlfn.XLOOKUP(ExternalPorts[[#This Row],[Destination]],entities[Destination],entities[Destination AZ (Used for Diagram Generation)],"",0)</f>
        <v>External Services</v>
      </c>
      <c r="J23" s="13"/>
      <c r="M23" s="22"/>
    </row>
    <row r="24" spans="1:13" ht="60.75" hidden="1">
      <c r="A24" s="13" t="s">
        <v>23</v>
      </c>
      <c r="B24" s="13" t="s">
        <v>10</v>
      </c>
      <c r="C24" s="14" t="s">
        <v>44</v>
      </c>
      <c r="D24" s="13" t="str" cm="1">
        <f t="array" ref="D2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24" s="13" t="s">
        <v>43</v>
      </c>
      <c r="F24" s="15" t="str">
        <f>IF(AND(B24&lt;&gt;"",E24&lt;&gt;""),B24 &amp; " to " &amp; E24 &amp; CHAR(10) &amp;
IFERROR(IF(ISERROR(--TRIM(MID(SUBSTITUTE(C24,",",REPT(" ",99)),1,99))),VLOOKUP(TRIM(MID(SUBSTITUTE(C24,",",REPT(" ",99)),1,99)),PortProtocols[],4,FALSE),VLOOKUP(--TRIM(MID(SUBSTITUTE(C24,",",REPT(" ",99)),1,99)),PortProtocols[],4,FALSE)),"") &amp;
IF(TRIM(MID(SUBSTITUTE(C24,",",REPT(" ",99)),99,99))&lt;&gt;"",CHAR(10) &amp; IFERROR(IF(ISERROR(--TRIM(MID(SUBSTITUTE(C24,",",REPT(" ",99)),99,99))),VLOOKUP(TRIM(MID(SUBSTITUTE(C24,",",REPT(" ",99)),99,99)),PortProtocols[],4,FALSE),VLOOKUP(--TRIM(MID(SUBSTITUTE(C24,",",REPT(" ",99)),99,99)),PortProtocols[],4,FALSE)),""),"") &amp;
IF(TRIM(MID(SUBSTITUTE(C24,",",REPT(" ",99)),199,99))&lt;&gt;"",CHAR(10) &amp; IFERROR(IF(ISERROR(--TRIM(MID(SUBSTITUTE(C24,",",REPT(" ",99)),199,99))),VLOOKUP(TRIM(MID(SUBSTITUTE(C24,",",REPT(" ",99)),199,99)),PortProtocols[],4,FALSE),VLOOKUP(--TRIM(MID(SUBSTITUTE(C24,",",REPT(" ",99)),199,99)),PortProtocols[],4,FALSE)),""),"") &amp;
IF(TRIM(MID(SUBSTITUTE(C24,",",REPT(" ",99)),299,99))&lt;&gt;"",CHAR(10) &amp; IFERROR(IF(ISERROR(--TRIM(MID(SUBSTITUTE(C24,",",REPT(" ",99)),299,99))),VLOOKUP(TRIM(MID(SUBSTITUTE(C24,",",REPT(" ",99)),299,99)),PortProtocols[],4,FALSE),VLOOKUP(--TRIM(MID(SUBSTITUTE(C24,",",REPT(" ",99)),299,99)),PortProtocols[],4,FALSE)),""),"") &amp;
IF(TRIM(MID(SUBSTITUTE(C24,",",REPT(" ",99)),399,99))&lt;&gt;"",CHAR(10) &amp; IFERROR(IF(ISERROR(--TRIM(MID(SUBSTITUTE(C24,",",REPT(" ",99)),399,99))),VLOOKUP(TRIM(MID(SUBSTITUTE(C24,",",REPT(" ",99)),399,99)),PortProtocols[],4,FALSE),VLOOKUP(--TRIM(MID(SUBSTITUTE(C24,",",REPT(" ",99)),399,99)),PortProtocols[],4,FALSE)),""),"") &amp;
IF(TRIM(MID(SUBSTITUTE(C24,",",REPT(" ",99)),499,99))&lt;&gt;"",CHAR(10) &amp; IFERROR(IF(ISERROR(--TRIM(MID(SUBSTITUTE(C24,",",REPT(" ",99)),499,99))),VLOOKUP(TRIM(MID(SUBSTITUTE(C24,",",REPT(" ",99)),499,99)),PortProtocols[],4,FALSE),VLOOKUP(--TRIM(MID(SUBSTITUTE(C24,",",REPT(" ",99)),499,99)),PortProtocols[],4,FALSE)),""),"") &amp;
IF(TRIM(MID(SUBSTITUTE(C24,",",REPT(" ",99)),599,99))&lt;&gt;"",CHAR(10) &amp; IFERROR(IF(ISERROR(--TRIM(MID(SUBSTITUTE(C24,",",REPT(" ",99)),599,99))),VLOOKUP(TRIM(MID(SUBSTITUTE(C24,",",REPT(" ",99)),599,99)),PortProtocols[],4,FALSE),VLOOKUP(--TRIM(MID(SUBSTITUTE(C24,",",REPT(" ",99)),599,99)),PortProtocols[],4,FALSE)),""),"") &amp;
IF(TRIM(MID(SUBSTITUTE(C24,",",REPT(" ",99)),699,99))&lt;&gt;"",CHAR(10) &amp; IFERROR(IF(ISERROR(--TRIM(MID(SUBSTITUTE(C24,",",REPT(" ",99)),699,99))),VLOOKUP(TRIM(MID(SUBSTITUTE(C24,",",REPT(" ",99)),699,99)),PortProtocols[],4,FALSE),VLOOKUP(--TRIM(MID(SUBSTITUTE(C24,",",REPT(" ",99)),699,99)),PortProtocols[],4,FALSE)),""),"") &amp;
IF(TRIM(MID(SUBSTITUTE(C24,",",REPT(" ",99)),799,99))&lt;&gt;"",CHAR(10) &amp; IFERROR(IF(ISERROR(--TRIM(MID(SUBSTITUTE(C24,",",REPT(" ",99)),799,99))),VLOOKUP(TRIM(MID(SUBSTITUTE(C24,",",REPT(" ",99)),799,99)),PortProtocols[],4,FALSE),VLOOKUP(--TRIM(MID(SUBSTITUTE(C24,",",REPT(" ",99)),799,99)),PortProtocols[],4,FALSE)),""),"") &amp;
IF(TRIM(MID(SUBSTITUTE(C24,",",REPT(" ",99)),899,99))&lt;&gt;"",CHAR(10) &amp; IFERROR(IF(ISERROR(--TRIM(MID(SUBSTITUTE(C24,",",REPT(" ",99)),899,99))),VLOOKUP(TRIM(MID(SUBSTITUTE(C24,",",REPT(" ",99)),899,99)),PortProtocols[],4,FALSE),VLOOKUP(--TRIM(MID(SUBSTITUTE(C24,",",REPT(" ",99)),899,99)),PortProtocols[],4,FALSE)),""),"") &amp;
IF(TRIM(MID(SUBSTITUTE(C24,",",REPT(" ",99)),999,99))&lt;&gt;"",CHAR(10) &amp; IFERROR(IF(ISERROR(--TRIM(MID(SUBSTITUTE(C24,",",REPT(" ",99)),999,99))),VLOOKUP(TRIM(MID(SUBSTITUTE(C24,",",REPT(" ",99)),999,99)),PortProtocols[],4,FALSE),VLOOKUP(--TRIM(MID(SUBSTITUTE(C24,",",REPT(" ",99)),999,99)),PortProtocols[],4,FALSE)),""),"") &amp;
IF(TRIM(MID(SUBSTITUTE(C24,",",REPT(" ",99)),1099,99))&lt;&gt;"",CHAR(10) &amp; IFERROR(IF(ISERROR(--TRIM(MID(SUBSTITUTE(C24,",",REPT(" ",99)),1099,99))),VLOOKUP(TRIM(MID(SUBSTITUTE(C24,",",REPT(" ",99)),1099,99)),PortProtocols[],4,FALSE),VLOOKUP(--TRIM(MID(SUBSTITUTE(C24,",",REPT(" ",99)),1099,99)),PortProtocols[],4,FALSE)),""),"") &amp;
IF(TRIM(MID(SUBSTITUTE(C24,",",REPT(" ",99)),1199,99))&lt;&gt;"",CHAR(10) &amp; IFERROR(IF(ISERROR(--TRIM(MID(SUBSTITUTE(C24,",",REPT(" ",99)),1199,99))),VLOOKUP(TRIM(MID(SUBSTITUTE(C24,",",REPT(" ",99)),1199,99)),PortProtocols[],4,FALSE),VLOOKUP(--TRIM(MID(SUBSTITUTE(C24,",",REPT(" ",99)),1199,99)),PortProtocols[],4,FALSE)),""),"") &amp;
IF(TRIM(MID(SUBSTITUTE(C24,",",REPT(" ",99)),1299,99))&lt;&gt;"",CHAR(10) &amp; IFERROR(IF(ISERROR(--TRIM(MID(SUBSTITUTE(C24,",",REPT(" ",99)),1299,99))),VLOOKUP(TRIM(MID(SUBSTITUTE(C24,",",REPT(" ",99)),1299,99)),PortProtocols[],4,FALSE),VLOOKUP(--TRIM(MID(SUBSTITUTE(C24,",",REPT(" ",99)),1299,99)),PortProtocols[],4,FALSE)),""),"") &amp;
IF(TRIM(MID(SUBSTITUTE(C24,",",REPT(" ",99)),1399,99))&lt;&gt;"",CHAR(10) &amp; IFERROR(IF(ISERROR(--TRIM(MID(SUBSTITUTE(C24,",",REPT(" ",99)),1399,99))),VLOOKUP(TRIM(MID(SUBSTITUTE(C24,",",REPT(" ",99)),1399,99)),PortProtocols[],4,FALSE),VLOOKUP(--TRIM(MID(SUBSTITUTE(C24,",",REPT(" ",99)),1399,99)),PortProtocols[],4,FALSE)),""),"") &amp;
IF(TRIM(MID(SUBSTITUTE(C24,",",REPT(" ",99)),1499,99))&lt;&gt;"",CHAR(10) &amp; IFERROR(IF(ISERROR(--TRIM(MID(SUBSTITUTE(C24,",",REPT(" ",99)),1499,99))),VLOOKUP(TRIM(MID(SUBSTITUTE(C24,",",REPT(" ",99)),1499,99)),PortProtocols[],4,FALSE),VLOOKUP(--TRIM(MID(SUBSTITUTE(C24,",",REPT(" ",99)),1499,99)),PortProtocols[],4,FALSE)),""),"") &amp;
IF(TRIM(MID(SUBSTITUTE(C24,",",REPT(" ",99)),1599,99))&lt;&gt;"",CHAR(10) &amp; IFERROR(IF(ISERROR(--TRIM(MID(SUBSTITUTE(C24,",",REPT(" ",99)),1599,99))),VLOOKUP(TRIM(MID(SUBSTITUTE(C24,",",REPT(" ",99)),1599,99)),PortProtocols[],4,FALSE),VLOOKUP(--TRIM(MID(SUBSTITUTE(C24,",",REPT(" ",99)),1599,99)),PortProtocols[],4,FALSE)),""),"") &amp;
IF(TRIM(MID(SUBSTITUTE(C24,",",REPT(" ",99)),1699,99))&lt;&gt;"",CHAR(10) &amp; IFERROR(IF(ISERROR(--TRIM(MID(SUBSTITUTE(C24,",",REPT(" ",99)),1699,99))),VLOOKUP(TRIM(MID(SUBSTITUTE(C24,",",REPT(" ",99)),1699,99)),PortProtocols[],4,FALSE),VLOOKUP(--TRIM(MID(SUBSTITUTE(C24,",",REPT(" ",99)),1699,99)),PortProtocols[],4,FALSE)),""),"") &amp;
IF(TRIM(MID(SUBSTITUTE(C24,",",REPT(" ",99)),1799,99))&lt;&gt;"",CHAR(10) &amp; IFERROR(IF(ISERROR(--TRIM(MID(SUBSTITUTE(C24,",",REPT(" ",99)),1799,99))),VLOOKUP(TRIM(MID(SUBSTITUTE(C24,",",REPT(" ",99)),1799,99)),PortProtocols[],4,FALSE),VLOOKUP(--TRIM(MID(SUBSTITUTE(C24,",",REPT(" ",99)),1799,99)),PortProtocols[],4,FALSE)),""),"") &amp;
IF(TRIM(MID(SUBSTITUTE(C24,",",REPT(" ",99)),1899,99))&lt;&gt;"",CHAR(10) &amp; IFERROR(IF(ISERROR(--TRIM(MID(SUBSTITUTE(C24,",",REPT(" ",99)),1899,99))),VLOOKUP(TRIM(MID(SUBSTITUTE(C24,",",REPT(" ",99)),1899,99)),PortProtocols[],4,FALSE),VLOOKUP(--TRIM(MID(SUBSTITUTE(C24,",",REPT(" ",99)),1899,99)),PortProtocols[],4,FALSE)),""),""),
"")</f>
        <v>Nutanix CVM  to Active Directory
LDAP (389 TCP/UDP)
LDAPS (636 TCP/UDP)</v>
      </c>
      <c r="G24" s="15" t="s">
        <v>12</v>
      </c>
      <c r="H24" s="13" t="str">
        <f>_xlfn.XLOOKUP(ExternalPorts[[#This Row],[Source]],entities[Source],entities[Source AZ (Used for Diagram Generation)],"",0)</f>
        <v>Local AZ</v>
      </c>
      <c r="I24" s="13" t="str">
        <f>_xlfn.XLOOKUP(ExternalPorts[[#This Row],[Destination]],entities[Destination],entities[Destination AZ (Used for Diagram Generation)],"",0)</f>
        <v>External Services</v>
      </c>
      <c r="J24" s="13"/>
      <c r="M24" s="22"/>
    </row>
    <row r="25" spans="1:13" ht="60.75" hidden="1">
      <c r="A25" s="13" t="s">
        <v>23</v>
      </c>
      <c r="B25" s="13" t="s">
        <v>10</v>
      </c>
      <c r="C25" s="14" t="s">
        <v>44</v>
      </c>
      <c r="D25" s="13" t="str" cm="1">
        <f t="array" ref="D2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25" s="13" t="s">
        <v>45</v>
      </c>
      <c r="F25" s="15" t="str">
        <f>IF(AND(B25&lt;&gt;"",E25&lt;&gt;""),B25 &amp; " to " &amp; E25 &amp; CHAR(10) &amp;
IFERROR(IF(ISERROR(--TRIM(MID(SUBSTITUTE(C25,",",REPT(" ",99)),1,99))),VLOOKUP(TRIM(MID(SUBSTITUTE(C25,",",REPT(" ",99)),1,99)),PortProtocols[],4,FALSE),VLOOKUP(--TRIM(MID(SUBSTITUTE(C25,",",REPT(" ",99)),1,99)),PortProtocols[],4,FALSE)),"") &amp;
IF(TRIM(MID(SUBSTITUTE(C25,",",REPT(" ",99)),99,99))&lt;&gt;"",CHAR(10) &amp; IFERROR(IF(ISERROR(--TRIM(MID(SUBSTITUTE(C25,",",REPT(" ",99)),99,99))),VLOOKUP(TRIM(MID(SUBSTITUTE(C25,",",REPT(" ",99)),99,99)),PortProtocols[],4,FALSE),VLOOKUP(--TRIM(MID(SUBSTITUTE(C25,",",REPT(" ",99)),99,99)),PortProtocols[],4,FALSE)),""),"") &amp;
IF(TRIM(MID(SUBSTITUTE(C25,",",REPT(" ",99)),199,99))&lt;&gt;"",CHAR(10) &amp; IFERROR(IF(ISERROR(--TRIM(MID(SUBSTITUTE(C25,",",REPT(" ",99)),199,99))),VLOOKUP(TRIM(MID(SUBSTITUTE(C25,",",REPT(" ",99)),199,99)),PortProtocols[],4,FALSE),VLOOKUP(--TRIM(MID(SUBSTITUTE(C25,",",REPT(" ",99)),199,99)),PortProtocols[],4,FALSE)),""),"") &amp;
IF(TRIM(MID(SUBSTITUTE(C25,",",REPT(" ",99)),299,99))&lt;&gt;"",CHAR(10) &amp; IFERROR(IF(ISERROR(--TRIM(MID(SUBSTITUTE(C25,",",REPT(" ",99)),299,99))),VLOOKUP(TRIM(MID(SUBSTITUTE(C25,",",REPT(" ",99)),299,99)),PortProtocols[],4,FALSE),VLOOKUP(--TRIM(MID(SUBSTITUTE(C25,",",REPT(" ",99)),299,99)),PortProtocols[],4,FALSE)),""),"") &amp;
IF(TRIM(MID(SUBSTITUTE(C25,",",REPT(" ",99)),399,99))&lt;&gt;"",CHAR(10) &amp; IFERROR(IF(ISERROR(--TRIM(MID(SUBSTITUTE(C25,",",REPT(" ",99)),399,99))),VLOOKUP(TRIM(MID(SUBSTITUTE(C25,",",REPT(" ",99)),399,99)),PortProtocols[],4,FALSE),VLOOKUP(--TRIM(MID(SUBSTITUTE(C25,",",REPT(" ",99)),399,99)),PortProtocols[],4,FALSE)),""),"") &amp;
IF(TRIM(MID(SUBSTITUTE(C25,",",REPT(" ",99)),499,99))&lt;&gt;"",CHAR(10) &amp; IFERROR(IF(ISERROR(--TRIM(MID(SUBSTITUTE(C25,",",REPT(" ",99)),499,99))),VLOOKUP(TRIM(MID(SUBSTITUTE(C25,",",REPT(" ",99)),499,99)),PortProtocols[],4,FALSE),VLOOKUP(--TRIM(MID(SUBSTITUTE(C25,",",REPT(" ",99)),499,99)),PortProtocols[],4,FALSE)),""),"") &amp;
IF(TRIM(MID(SUBSTITUTE(C25,",",REPT(" ",99)),599,99))&lt;&gt;"",CHAR(10) &amp; IFERROR(IF(ISERROR(--TRIM(MID(SUBSTITUTE(C25,",",REPT(" ",99)),599,99))),VLOOKUP(TRIM(MID(SUBSTITUTE(C25,",",REPT(" ",99)),599,99)),PortProtocols[],4,FALSE),VLOOKUP(--TRIM(MID(SUBSTITUTE(C25,",",REPT(" ",99)),599,99)),PortProtocols[],4,FALSE)),""),"") &amp;
IF(TRIM(MID(SUBSTITUTE(C25,",",REPT(" ",99)),699,99))&lt;&gt;"",CHAR(10) &amp; IFERROR(IF(ISERROR(--TRIM(MID(SUBSTITUTE(C25,",",REPT(" ",99)),699,99))),VLOOKUP(TRIM(MID(SUBSTITUTE(C25,",",REPT(" ",99)),699,99)),PortProtocols[],4,FALSE),VLOOKUP(--TRIM(MID(SUBSTITUTE(C25,",",REPT(" ",99)),699,99)),PortProtocols[],4,FALSE)),""),"") &amp;
IF(TRIM(MID(SUBSTITUTE(C25,",",REPT(" ",99)),799,99))&lt;&gt;"",CHAR(10) &amp; IFERROR(IF(ISERROR(--TRIM(MID(SUBSTITUTE(C25,",",REPT(" ",99)),799,99))),VLOOKUP(TRIM(MID(SUBSTITUTE(C25,",",REPT(" ",99)),799,99)),PortProtocols[],4,FALSE),VLOOKUP(--TRIM(MID(SUBSTITUTE(C25,",",REPT(" ",99)),799,99)),PortProtocols[],4,FALSE)),""),"") &amp;
IF(TRIM(MID(SUBSTITUTE(C25,",",REPT(" ",99)),899,99))&lt;&gt;"",CHAR(10) &amp; IFERROR(IF(ISERROR(--TRIM(MID(SUBSTITUTE(C25,",",REPT(" ",99)),899,99))),VLOOKUP(TRIM(MID(SUBSTITUTE(C25,",",REPT(" ",99)),899,99)),PortProtocols[],4,FALSE),VLOOKUP(--TRIM(MID(SUBSTITUTE(C25,",",REPT(" ",99)),899,99)),PortProtocols[],4,FALSE)),""),"") &amp;
IF(TRIM(MID(SUBSTITUTE(C25,",",REPT(" ",99)),999,99))&lt;&gt;"",CHAR(10) &amp; IFERROR(IF(ISERROR(--TRIM(MID(SUBSTITUTE(C25,",",REPT(" ",99)),999,99))),VLOOKUP(TRIM(MID(SUBSTITUTE(C25,",",REPT(" ",99)),999,99)),PortProtocols[],4,FALSE),VLOOKUP(--TRIM(MID(SUBSTITUTE(C25,",",REPT(" ",99)),999,99)),PortProtocols[],4,FALSE)),""),"") &amp;
IF(TRIM(MID(SUBSTITUTE(C25,",",REPT(" ",99)),1099,99))&lt;&gt;"",CHAR(10) &amp; IFERROR(IF(ISERROR(--TRIM(MID(SUBSTITUTE(C25,",",REPT(" ",99)),1099,99))),VLOOKUP(TRIM(MID(SUBSTITUTE(C25,",",REPT(" ",99)),1099,99)),PortProtocols[],4,FALSE),VLOOKUP(--TRIM(MID(SUBSTITUTE(C25,",",REPT(" ",99)),1099,99)),PortProtocols[],4,FALSE)),""),"") &amp;
IF(TRIM(MID(SUBSTITUTE(C25,",",REPT(" ",99)),1199,99))&lt;&gt;"",CHAR(10) &amp; IFERROR(IF(ISERROR(--TRIM(MID(SUBSTITUTE(C25,",",REPT(" ",99)),1199,99))),VLOOKUP(TRIM(MID(SUBSTITUTE(C25,",",REPT(" ",99)),1199,99)),PortProtocols[],4,FALSE),VLOOKUP(--TRIM(MID(SUBSTITUTE(C25,",",REPT(" ",99)),1199,99)),PortProtocols[],4,FALSE)),""),"") &amp;
IF(TRIM(MID(SUBSTITUTE(C25,",",REPT(" ",99)),1299,99))&lt;&gt;"",CHAR(10) &amp; IFERROR(IF(ISERROR(--TRIM(MID(SUBSTITUTE(C25,",",REPT(" ",99)),1299,99))),VLOOKUP(TRIM(MID(SUBSTITUTE(C25,",",REPT(" ",99)),1299,99)),PortProtocols[],4,FALSE),VLOOKUP(--TRIM(MID(SUBSTITUTE(C25,",",REPT(" ",99)),1299,99)),PortProtocols[],4,FALSE)),""),"") &amp;
IF(TRIM(MID(SUBSTITUTE(C25,",",REPT(" ",99)),1399,99))&lt;&gt;"",CHAR(10) &amp; IFERROR(IF(ISERROR(--TRIM(MID(SUBSTITUTE(C25,",",REPT(" ",99)),1399,99))),VLOOKUP(TRIM(MID(SUBSTITUTE(C25,",",REPT(" ",99)),1399,99)),PortProtocols[],4,FALSE),VLOOKUP(--TRIM(MID(SUBSTITUTE(C25,",",REPT(" ",99)),1399,99)),PortProtocols[],4,FALSE)),""),"") &amp;
IF(TRIM(MID(SUBSTITUTE(C25,",",REPT(" ",99)),1499,99))&lt;&gt;"",CHAR(10) &amp; IFERROR(IF(ISERROR(--TRIM(MID(SUBSTITUTE(C25,",",REPT(" ",99)),1499,99))),VLOOKUP(TRIM(MID(SUBSTITUTE(C25,",",REPT(" ",99)),1499,99)),PortProtocols[],4,FALSE),VLOOKUP(--TRIM(MID(SUBSTITUTE(C25,",",REPT(" ",99)),1499,99)),PortProtocols[],4,FALSE)),""),"") &amp;
IF(TRIM(MID(SUBSTITUTE(C25,",",REPT(" ",99)),1599,99))&lt;&gt;"",CHAR(10) &amp; IFERROR(IF(ISERROR(--TRIM(MID(SUBSTITUTE(C25,",",REPT(" ",99)),1599,99))),VLOOKUP(TRIM(MID(SUBSTITUTE(C25,",",REPT(" ",99)),1599,99)),PortProtocols[],4,FALSE),VLOOKUP(--TRIM(MID(SUBSTITUTE(C25,",",REPT(" ",99)),1599,99)),PortProtocols[],4,FALSE)),""),"") &amp;
IF(TRIM(MID(SUBSTITUTE(C25,",",REPT(" ",99)),1699,99))&lt;&gt;"",CHAR(10) &amp; IFERROR(IF(ISERROR(--TRIM(MID(SUBSTITUTE(C25,",",REPT(" ",99)),1699,99))),VLOOKUP(TRIM(MID(SUBSTITUTE(C25,",",REPT(" ",99)),1699,99)),PortProtocols[],4,FALSE),VLOOKUP(--TRIM(MID(SUBSTITUTE(C25,",",REPT(" ",99)),1699,99)),PortProtocols[],4,FALSE)),""),"") &amp;
IF(TRIM(MID(SUBSTITUTE(C25,",",REPT(" ",99)),1799,99))&lt;&gt;"",CHAR(10) &amp; IFERROR(IF(ISERROR(--TRIM(MID(SUBSTITUTE(C25,",",REPT(" ",99)),1799,99))),VLOOKUP(TRIM(MID(SUBSTITUTE(C25,",",REPT(" ",99)),1799,99)),PortProtocols[],4,FALSE),VLOOKUP(--TRIM(MID(SUBSTITUTE(C25,",",REPT(" ",99)),1799,99)),PortProtocols[],4,FALSE)),""),"") &amp;
IF(TRIM(MID(SUBSTITUTE(C25,",",REPT(" ",99)),1899,99))&lt;&gt;"",CHAR(10) &amp; IFERROR(IF(ISERROR(--TRIM(MID(SUBSTITUTE(C25,",",REPT(" ",99)),1899,99))),VLOOKUP(TRIM(MID(SUBSTITUTE(C25,",",REPT(" ",99)),1899,99)),PortProtocols[],4,FALSE),VLOOKUP(--TRIM(MID(SUBSTITUTE(C25,",",REPT(" ",99)),1899,99)),PortProtocols[],4,FALSE)),""),""),
"")</f>
        <v>Nutanix CVM  to Open LDAP
LDAP (389 TCP/UDP)
LDAPS (636 TCP/UDP)</v>
      </c>
      <c r="G25" s="15" t="s">
        <v>12</v>
      </c>
      <c r="H25" s="13" t="str">
        <f>_xlfn.XLOOKUP(ExternalPorts[[#This Row],[Source]],entities[Source],entities[Source AZ (Used for Diagram Generation)],"",0)</f>
        <v>Local AZ</v>
      </c>
      <c r="I25" s="13" t="str">
        <f>_xlfn.XLOOKUP(ExternalPorts[[#This Row],[Destination]],entities[Destination],entities[Destination AZ (Used for Diagram Generation)],"",0)</f>
        <v>External Services</v>
      </c>
      <c r="J25" s="13"/>
      <c r="M25" s="22"/>
    </row>
    <row r="26" spans="1:13" ht="60.75" hidden="1">
      <c r="A26" s="13" t="s">
        <v>23</v>
      </c>
      <c r="B26" s="13" t="s">
        <v>10</v>
      </c>
      <c r="C26" s="14" t="s">
        <v>46</v>
      </c>
      <c r="D26" s="13" t="str" cm="1">
        <f t="array" ref="D2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 s="13" t="s">
        <v>67</v>
      </c>
      <c r="F26" s="15" t="str">
        <f>IF(AND(B26&lt;&gt;"",E26&lt;&gt;""),B26 &amp; " to " &amp; E26 &amp; CHAR(10) &amp;
IFERROR(IF(ISERROR(--TRIM(MID(SUBSTITUTE(C26,",",REPT(" ",99)),1,99))),VLOOKUP(TRIM(MID(SUBSTITUTE(C26,",",REPT(" ",99)),1,99)),PortProtocols[],4,FALSE),VLOOKUP(--TRIM(MID(SUBSTITUTE(C26,",",REPT(" ",99)),1,99)),PortProtocols[],4,FALSE)),"") &amp;
IF(TRIM(MID(SUBSTITUTE(C26,",",REPT(" ",99)),99,99))&lt;&gt;"",CHAR(10) &amp; IFERROR(IF(ISERROR(--TRIM(MID(SUBSTITUTE(C26,",",REPT(" ",99)),99,99))),VLOOKUP(TRIM(MID(SUBSTITUTE(C26,",",REPT(" ",99)),99,99)),PortProtocols[],4,FALSE),VLOOKUP(--TRIM(MID(SUBSTITUTE(C26,",",REPT(" ",99)),99,99)),PortProtocols[],4,FALSE)),""),"") &amp;
IF(TRIM(MID(SUBSTITUTE(C26,",",REPT(" ",99)),199,99))&lt;&gt;"",CHAR(10) &amp; IFERROR(IF(ISERROR(--TRIM(MID(SUBSTITUTE(C26,",",REPT(" ",99)),199,99))),VLOOKUP(TRIM(MID(SUBSTITUTE(C26,",",REPT(" ",99)),199,99)),PortProtocols[],4,FALSE),VLOOKUP(--TRIM(MID(SUBSTITUTE(C26,",",REPT(" ",99)),199,99)),PortProtocols[],4,FALSE)),""),"") &amp;
IF(TRIM(MID(SUBSTITUTE(C26,",",REPT(" ",99)),299,99))&lt;&gt;"",CHAR(10) &amp; IFERROR(IF(ISERROR(--TRIM(MID(SUBSTITUTE(C26,",",REPT(" ",99)),299,99))),VLOOKUP(TRIM(MID(SUBSTITUTE(C26,",",REPT(" ",99)),299,99)),PortProtocols[],4,FALSE),VLOOKUP(--TRIM(MID(SUBSTITUTE(C26,",",REPT(" ",99)),299,99)),PortProtocols[],4,FALSE)),""),"") &amp;
IF(TRIM(MID(SUBSTITUTE(C26,",",REPT(" ",99)),399,99))&lt;&gt;"",CHAR(10) &amp; IFERROR(IF(ISERROR(--TRIM(MID(SUBSTITUTE(C26,",",REPT(" ",99)),399,99))),VLOOKUP(TRIM(MID(SUBSTITUTE(C26,",",REPT(" ",99)),399,99)),PortProtocols[],4,FALSE),VLOOKUP(--TRIM(MID(SUBSTITUTE(C26,",",REPT(" ",99)),399,99)),PortProtocols[],4,FALSE)),""),"") &amp;
IF(TRIM(MID(SUBSTITUTE(C26,",",REPT(" ",99)),499,99))&lt;&gt;"",CHAR(10) &amp; IFERROR(IF(ISERROR(--TRIM(MID(SUBSTITUTE(C26,",",REPT(" ",99)),499,99))),VLOOKUP(TRIM(MID(SUBSTITUTE(C26,",",REPT(" ",99)),499,99)),PortProtocols[],4,FALSE),VLOOKUP(--TRIM(MID(SUBSTITUTE(C26,",",REPT(" ",99)),499,99)),PortProtocols[],4,FALSE)),""),"") &amp;
IF(TRIM(MID(SUBSTITUTE(C26,",",REPT(" ",99)),599,99))&lt;&gt;"",CHAR(10) &amp; IFERROR(IF(ISERROR(--TRIM(MID(SUBSTITUTE(C26,",",REPT(" ",99)),599,99))),VLOOKUP(TRIM(MID(SUBSTITUTE(C26,",",REPT(" ",99)),599,99)),PortProtocols[],4,FALSE),VLOOKUP(--TRIM(MID(SUBSTITUTE(C26,",",REPT(" ",99)),599,99)),PortProtocols[],4,FALSE)),""),"") &amp;
IF(TRIM(MID(SUBSTITUTE(C26,",",REPT(" ",99)),699,99))&lt;&gt;"",CHAR(10) &amp; IFERROR(IF(ISERROR(--TRIM(MID(SUBSTITUTE(C26,",",REPT(" ",99)),699,99))),VLOOKUP(TRIM(MID(SUBSTITUTE(C26,",",REPT(" ",99)),699,99)),PortProtocols[],4,FALSE),VLOOKUP(--TRIM(MID(SUBSTITUTE(C26,",",REPT(" ",99)),699,99)),PortProtocols[],4,FALSE)),""),"") &amp;
IF(TRIM(MID(SUBSTITUTE(C26,",",REPT(" ",99)),799,99))&lt;&gt;"",CHAR(10) &amp; IFERROR(IF(ISERROR(--TRIM(MID(SUBSTITUTE(C26,",",REPT(" ",99)),799,99))),VLOOKUP(TRIM(MID(SUBSTITUTE(C26,",",REPT(" ",99)),799,99)),PortProtocols[],4,FALSE),VLOOKUP(--TRIM(MID(SUBSTITUTE(C26,",",REPT(" ",99)),799,99)),PortProtocols[],4,FALSE)),""),"") &amp;
IF(TRIM(MID(SUBSTITUTE(C26,",",REPT(" ",99)),899,99))&lt;&gt;"",CHAR(10) &amp; IFERROR(IF(ISERROR(--TRIM(MID(SUBSTITUTE(C26,",",REPT(" ",99)),899,99))),VLOOKUP(TRIM(MID(SUBSTITUTE(C26,",",REPT(" ",99)),899,99)),PortProtocols[],4,FALSE),VLOOKUP(--TRIM(MID(SUBSTITUTE(C26,",",REPT(" ",99)),899,99)),PortProtocols[],4,FALSE)),""),"") &amp;
IF(TRIM(MID(SUBSTITUTE(C26,",",REPT(" ",99)),999,99))&lt;&gt;"",CHAR(10) &amp; IFERROR(IF(ISERROR(--TRIM(MID(SUBSTITUTE(C26,",",REPT(" ",99)),999,99))),VLOOKUP(TRIM(MID(SUBSTITUTE(C26,",",REPT(" ",99)),999,99)),PortProtocols[],4,FALSE),VLOOKUP(--TRIM(MID(SUBSTITUTE(C26,",",REPT(" ",99)),999,99)),PortProtocols[],4,FALSE)),""),"") &amp;
IF(TRIM(MID(SUBSTITUTE(C26,",",REPT(" ",99)),1099,99))&lt;&gt;"",CHAR(10) &amp; IFERROR(IF(ISERROR(--TRIM(MID(SUBSTITUTE(C26,",",REPT(" ",99)),1099,99))),VLOOKUP(TRIM(MID(SUBSTITUTE(C26,",",REPT(" ",99)),1099,99)),PortProtocols[],4,FALSE),VLOOKUP(--TRIM(MID(SUBSTITUTE(C26,",",REPT(" ",99)),1099,99)),PortProtocols[],4,FALSE)),""),"") &amp;
IF(TRIM(MID(SUBSTITUTE(C26,",",REPT(" ",99)),1199,99))&lt;&gt;"",CHAR(10) &amp; IFERROR(IF(ISERROR(--TRIM(MID(SUBSTITUTE(C26,",",REPT(" ",99)),1199,99))),VLOOKUP(TRIM(MID(SUBSTITUTE(C26,",",REPT(" ",99)),1199,99)),PortProtocols[],4,FALSE),VLOOKUP(--TRIM(MID(SUBSTITUTE(C26,",",REPT(" ",99)),1199,99)),PortProtocols[],4,FALSE)),""),"") &amp;
IF(TRIM(MID(SUBSTITUTE(C26,",",REPT(" ",99)),1299,99))&lt;&gt;"",CHAR(10) &amp; IFERROR(IF(ISERROR(--TRIM(MID(SUBSTITUTE(C26,",",REPT(" ",99)),1299,99))),VLOOKUP(TRIM(MID(SUBSTITUTE(C26,",",REPT(" ",99)),1299,99)),PortProtocols[],4,FALSE),VLOOKUP(--TRIM(MID(SUBSTITUTE(C26,",",REPT(" ",99)),1299,99)),PortProtocols[],4,FALSE)),""),"") &amp;
IF(TRIM(MID(SUBSTITUTE(C26,",",REPT(" ",99)),1399,99))&lt;&gt;"",CHAR(10) &amp; IFERROR(IF(ISERROR(--TRIM(MID(SUBSTITUTE(C26,",",REPT(" ",99)),1399,99))),VLOOKUP(TRIM(MID(SUBSTITUTE(C26,",",REPT(" ",99)),1399,99)),PortProtocols[],4,FALSE),VLOOKUP(--TRIM(MID(SUBSTITUTE(C26,",",REPT(" ",99)),1399,99)),PortProtocols[],4,FALSE)),""),"") &amp;
IF(TRIM(MID(SUBSTITUTE(C26,",",REPT(" ",99)),1499,99))&lt;&gt;"",CHAR(10) &amp; IFERROR(IF(ISERROR(--TRIM(MID(SUBSTITUTE(C26,",",REPT(" ",99)),1499,99))),VLOOKUP(TRIM(MID(SUBSTITUTE(C26,",",REPT(" ",99)),1499,99)),PortProtocols[],4,FALSE),VLOOKUP(--TRIM(MID(SUBSTITUTE(C26,",",REPT(" ",99)),1499,99)),PortProtocols[],4,FALSE)),""),"") &amp;
IF(TRIM(MID(SUBSTITUTE(C26,",",REPT(" ",99)),1599,99))&lt;&gt;"",CHAR(10) &amp; IFERROR(IF(ISERROR(--TRIM(MID(SUBSTITUTE(C26,",",REPT(" ",99)),1599,99))),VLOOKUP(TRIM(MID(SUBSTITUTE(C26,",",REPT(" ",99)),1599,99)),PortProtocols[],4,FALSE),VLOOKUP(--TRIM(MID(SUBSTITUTE(C26,",",REPT(" ",99)),1599,99)),PortProtocols[],4,FALSE)),""),"") &amp;
IF(TRIM(MID(SUBSTITUTE(C26,",",REPT(" ",99)),1699,99))&lt;&gt;"",CHAR(10) &amp; IFERROR(IF(ISERROR(--TRIM(MID(SUBSTITUTE(C26,",",REPT(" ",99)),1699,99))),VLOOKUP(TRIM(MID(SUBSTITUTE(C26,",",REPT(" ",99)),1699,99)),PortProtocols[],4,FALSE),VLOOKUP(--TRIM(MID(SUBSTITUTE(C26,",",REPT(" ",99)),1699,99)),PortProtocols[],4,FALSE)),""),"") &amp;
IF(TRIM(MID(SUBSTITUTE(C26,",",REPT(" ",99)),1799,99))&lt;&gt;"",CHAR(10) &amp; IFERROR(IF(ISERROR(--TRIM(MID(SUBSTITUTE(C26,",",REPT(" ",99)),1799,99))),VLOOKUP(TRIM(MID(SUBSTITUTE(C26,",",REPT(" ",99)),1799,99)),PortProtocols[],4,FALSE),VLOOKUP(--TRIM(MID(SUBSTITUTE(C26,",",REPT(" ",99)),1799,99)),PortProtocols[],4,FALSE)),""),"") &amp;
IF(TRIM(MID(SUBSTITUTE(C26,",",REPT(" ",99)),1899,99))&lt;&gt;"",CHAR(10) &amp; IFERROR(IF(ISERROR(--TRIM(MID(SUBSTITUTE(C26,",",REPT(" ",99)),1899,99))),VLOOKUP(TRIM(MID(SUBSTITUTE(C26,",",REPT(" ",99)),1899,99)),PortProtocols[],4,FALSE),VLOOKUP(--TRIM(MID(SUBSTITUTE(C26,",",REPT(" ",99)),1899,99)),PortProtocols[],4,FALSE)),""),""),
"")</f>
        <v>Nutanix CVM  to VMware vCenter Server
HTTPS (443 TCP)
HTTP (80 TCP)</v>
      </c>
      <c r="G26" s="15" t="s">
        <v>12</v>
      </c>
      <c r="H26" s="13" t="str">
        <f>_xlfn.XLOOKUP(ExternalPorts[[#This Row],[Source]],entities[Source],entities[Source AZ (Used for Diagram Generation)],"",0)</f>
        <v>Local AZ</v>
      </c>
      <c r="I26" s="13" t="str">
        <f>_xlfn.XLOOKUP(ExternalPorts[[#This Row],[Destination]],entities[Destination],entities[Destination AZ (Used for Diagram Generation)],"",0)</f>
        <v>External Services</v>
      </c>
      <c r="J26" s="13"/>
      <c r="M26" s="22"/>
    </row>
    <row r="27" spans="1:13" ht="60.75" hidden="1">
      <c r="A27" s="13" t="s">
        <v>48</v>
      </c>
      <c r="B27" s="13" t="s">
        <v>17</v>
      </c>
      <c r="C27" s="14" t="s">
        <v>18</v>
      </c>
      <c r="D27" s="13" t="str" cm="1">
        <f t="array" ref="D2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 s="13" t="s">
        <v>13</v>
      </c>
      <c r="F27" s="15" t="str">
        <f>IF(AND(B27&lt;&gt;"",E27&lt;&gt;""),B27 &amp; " to " &amp; E27 &amp; CHAR(10) &amp;
IFERROR(IF(ISERROR(--TRIM(MID(SUBSTITUTE(C27,",",REPT(" ",99)),1,99))),VLOOKUP(TRIM(MID(SUBSTITUTE(C27,",",REPT(" ",99)),1,99)),PortProtocols[],4,FALSE),VLOOKUP(--TRIM(MID(SUBSTITUTE(C27,",",REPT(" ",99)),1,99)),PortProtocols[],4,FALSE)),"") &amp;
IF(TRIM(MID(SUBSTITUTE(C27,",",REPT(" ",99)),99,99))&lt;&gt;"",CHAR(10) &amp; IFERROR(IF(ISERROR(--TRIM(MID(SUBSTITUTE(C27,",",REPT(" ",99)),99,99))),VLOOKUP(TRIM(MID(SUBSTITUTE(C27,",",REPT(" ",99)),99,99)),PortProtocols[],4,FALSE),VLOOKUP(--TRIM(MID(SUBSTITUTE(C27,",",REPT(" ",99)),99,99)),PortProtocols[],4,FALSE)),""),"") &amp;
IF(TRIM(MID(SUBSTITUTE(C27,",",REPT(" ",99)),199,99))&lt;&gt;"",CHAR(10) &amp; IFERROR(IF(ISERROR(--TRIM(MID(SUBSTITUTE(C27,",",REPT(" ",99)),199,99))),VLOOKUP(TRIM(MID(SUBSTITUTE(C27,",",REPT(" ",99)),199,99)),PortProtocols[],4,FALSE),VLOOKUP(--TRIM(MID(SUBSTITUTE(C27,",",REPT(" ",99)),199,99)),PortProtocols[],4,FALSE)),""),"") &amp;
IF(TRIM(MID(SUBSTITUTE(C27,",",REPT(" ",99)),299,99))&lt;&gt;"",CHAR(10) &amp; IFERROR(IF(ISERROR(--TRIM(MID(SUBSTITUTE(C27,",",REPT(" ",99)),299,99))),VLOOKUP(TRIM(MID(SUBSTITUTE(C27,",",REPT(" ",99)),299,99)),PortProtocols[],4,FALSE),VLOOKUP(--TRIM(MID(SUBSTITUTE(C27,",",REPT(" ",99)),299,99)),PortProtocols[],4,FALSE)),""),"") &amp;
IF(TRIM(MID(SUBSTITUTE(C27,",",REPT(" ",99)),399,99))&lt;&gt;"",CHAR(10) &amp; IFERROR(IF(ISERROR(--TRIM(MID(SUBSTITUTE(C27,",",REPT(" ",99)),399,99))),VLOOKUP(TRIM(MID(SUBSTITUTE(C27,",",REPT(" ",99)),399,99)),PortProtocols[],4,FALSE),VLOOKUP(--TRIM(MID(SUBSTITUTE(C27,",",REPT(" ",99)),399,99)),PortProtocols[],4,FALSE)),""),"") &amp;
IF(TRIM(MID(SUBSTITUTE(C27,",",REPT(" ",99)),499,99))&lt;&gt;"",CHAR(10) &amp; IFERROR(IF(ISERROR(--TRIM(MID(SUBSTITUTE(C27,",",REPT(" ",99)),499,99))),VLOOKUP(TRIM(MID(SUBSTITUTE(C27,",",REPT(" ",99)),499,99)),PortProtocols[],4,FALSE),VLOOKUP(--TRIM(MID(SUBSTITUTE(C27,",",REPT(" ",99)),499,99)),PortProtocols[],4,FALSE)),""),"") &amp;
IF(TRIM(MID(SUBSTITUTE(C27,",",REPT(" ",99)),599,99))&lt;&gt;"",CHAR(10) &amp; IFERROR(IF(ISERROR(--TRIM(MID(SUBSTITUTE(C27,",",REPT(" ",99)),599,99))),VLOOKUP(TRIM(MID(SUBSTITUTE(C27,",",REPT(" ",99)),599,99)),PortProtocols[],4,FALSE),VLOOKUP(--TRIM(MID(SUBSTITUTE(C27,",",REPT(" ",99)),599,99)),PortProtocols[],4,FALSE)),""),"") &amp;
IF(TRIM(MID(SUBSTITUTE(C27,",",REPT(" ",99)),699,99))&lt;&gt;"",CHAR(10) &amp; IFERROR(IF(ISERROR(--TRIM(MID(SUBSTITUTE(C27,",",REPT(" ",99)),699,99))),VLOOKUP(TRIM(MID(SUBSTITUTE(C27,",",REPT(" ",99)),699,99)),PortProtocols[],4,FALSE),VLOOKUP(--TRIM(MID(SUBSTITUTE(C27,",",REPT(" ",99)),699,99)),PortProtocols[],4,FALSE)),""),"") &amp;
IF(TRIM(MID(SUBSTITUTE(C27,",",REPT(" ",99)),799,99))&lt;&gt;"",CHAR(10) &amp; IFERROR(IF(ISERROR(--TRIM(MID(SUBSTITUTE(C27,",",REPT(" ",99)),799,99))),VLOOKUP(TRIM(MID(SUBSTITUTE(C27,",",REPT(" ",99)),799,99)),PortProtocols[],4,FALSE),VLOOKUP(--TRIM(MID(SUBSTITUTE(C27,",",REPT(" ",99)),799,99)),PortProtocols[],4,FALSE)),""),"") &amp;
IF(TRIM(MID(SUBSTITUTE(C27,",",REPT(" ",99)),899,99))&lt;&gt;"",CHAR(10) &amp; IFERROR(IF(ISERROR(--TRIM(MID(SUBSTITUTE(C27,",",REPT(" ",99)),899,99))),VLOOKUP(TRIM(MID(SUBSTITUTE(C27,",",REPT(" ",99)),899,99)),PortProtocols[],4,FALSE),VLOOKUP(--TRIM(MID(SUBSTITUTE(C27,",",REPT(" ",99)),899,99)),PortProtocols[],4,FALSE)),""),"") &amp;
IF(TRIM(MID(SUBSTITUTE(C27,",",REPT(" ",99)),999,99))&lt;&gt;"",CHAR(10) &amp; IFERROR(IF(ISERROR(--TRIM(MID(SUBSTITUTE(C27,",",REPT(" ",99)),999,99))),VLOOKUP(TRIM(MID(SUBSTITUTE(C27,",",REPT(" ",99)),999,99)),PortProtocols[],4,FALSE),VLOOKUP(--TRIM(MID(SUBSTITUTE(C27,",",REPT(" ",99)),999,99)),PortProtocols[],4,FALSE)),""),"") &amp;
IF(TRIM(MID(SUBSTITUTE(C27,",",REPT(" ",99)),1099,99))&lt;&gt;"",CHAR(10) &amp; IFERROR(IF(ISERROR(--TRIM(MID(SUBSTITUTE(C27,",",REPT(" ",99)),1099,99))),VLOOKUP(TRIM(MID(SUBSTITUTE(C27,",",REPT(" ",99)),1099,99)),PortProtocols[],4,FALSE),VLOOKUP(--TRIM(MID(SUBSTITUTE(C27,",",REPT(" ",99)),1099,99)),PortProtocols[],4,FALSE)),""),"") &amp;
IF(TRIM(MID(SUBSTITUTE(C27,",",REPT(" ",99)),1199,99))&lt;&gt;"",CHAR(10) &amp; IFERROR(IF(ISERROR(--TRIM(MID(SUBSTITUTE(C27,",",REPT(" ",99)),1199,99))),VLOOKUP(TRIM(MID(SUBSTITUTE(C27,",",REPT(" ",99)),1199,99)),PortProtocols[],4,FALSE),VLOOKUP(--TRIM(MID(SUBSTITUTE(C27,",",REPT(" ",99)),1199,99)),PortProtocols[],4,FALSE)),""),"") &amp;
IF(TRIM(MID(SUBSTITUTE(C27,",",REPT(" ",99)),1299,99))&lt;&gt;"",CHAR(10) &amp; IFERROR(IF(ISERROR(--TRIM(MID(SUBSTITUTE(C27,",",REPT(" ",99)),1299,99))),VLOOKUP(TRIM(MID(SUBSTITUTE(C27,",",REPT(" ",99)),1299,99)),PortProtocols[],4,FALSE),VLOOKUP(--TRIM(MID(SUBSTITUTE(C27,",",REPT(" ",99)),1299,99)),PortProtocols[],4,FALSE)),""),"") &amp;
IF(TRIM(MID(SUBSTITUTE(C27,",",REPT(" ",99)),1399,99))&lt;&gt;"",CHAR(10) &amp; IFERROR(IF(ISERROR(--TRIM(MID(SUBSTITUTE(C27,",",REPT(" ",99)),1399,99))),VLOOKUP(TRIM(MID(SUBSTITUTE(C27,",",REPT(" ",99)),1399,99)),PortProtocols[],4,FALSE),VLOOKUP(--TRIM(MID(SUBSTITUTE(C27,",",REPT(" ",99)),1399,99)),PortProtocols[],4,FALSE)),""),"") &amp;
IF(TRIM(MID(SUBSTITUTE(C27,",",REPT(" ",99)),1499,99))&lt;&gt;"",CHAR(10) &amp; IFERROR(IF(ISERROR(--TRIM(MID(SUBSTITUTE(C27,",",REPT(" ",99)),1499,99))),VLOOKUP(TRIM(MID(SUBSTITUTE(C27,",",REPT(" ",99)),1499,99)),PortProtocols[],4,FALSE),VLOOKUP(--TRIM(MID(SUBSTITUTE(C27,",",REPT(" ",99)),1499,99)),PortProtocols[],4,FALSE)),""),"") &amp;
IF(TRIM(MID(SUBSTITUTE(C27,",",REPT(" ",99)),1599,99))&lt;&gt;"",CHAR(10) &amp; IFERROR(IF(ISERROR(--TRIM(MID(SUBSTITUTE(C27,",",REPT(" ",99)),1599,99))),VLOOKUP(TRIM(MID(SUBSTITUTE(C27,",",REPT(" ",99)),1599,99)),PortProtocols[],4,FALSE),VLOOKUP(--TRIM(MID(SUBSTITUTE(C27,",",REPT(" ",99)),1599,99)),PortProtocols[],4,FALSE)),""),"") &amp;
IF(TRIM(MID(SUBSTITUTE(C27,",",REPT(" ",99)),1699,99))&lt;&gt;"",CHAR(10) &amp; IFERROR(IF(ISERROR(--TRIM(MID(SUBSTITUTE(C27,",",REPT(" ",99)),1699,99))),VLOOKUP(TRIM(MID(SUBSTITUTE(C27,",",REPT(" ",99)),1699,99)),PortProtocols[],4,FALSE),VLOOKUP(--TRIM(MID(SUBSTITUTE(C27,",",REPT(" ",99)),1699,99)),PortProtocols[],4,FALSE)),""),"") &amp;
IF(TRIM(MID(SUBSTITUTE(C27,",",REPT(" ",99)),1799,99))&lt;&gt;"",CHAR(10) &amp; IFERROR(IF(ISERROR(--TRIM(MID(SUBSTITUTE(C27,",",REPT(" ",99)),1799,99))),VLOOKUP(TRIM(MID(SUBSTITUTE(C27,",",REPT(" ",99)),1799,99)),PortProtocols[],4,FALSE),VLOOKUP(--TRIM(MID(SUBSTITUTE(C27,",",REPT(" ",99)),1799,99)),PortProtocols[],4,FALSE)),""),"") &amp;
IF(TRIM(MID(SUBSTITUTE(C27,",",REPT(" ",99)),1899,99))&lt;&gt;"",CHAR(10) &amp; IFERROR(IF(ISERROR(--TRIM(MID(SUBSTITUTE(C27,",",REPT(" ",99)),1899,99))),VLOOKUP(TRIM(MID(SUBSTITUTE(C27,",",REPT(" ",99)),1899,99)),PortProtocols[],4,FALSE),VLOOKUP(--TRIM(MID(SUBSTITUTE(C27,",",REPT(" ",99)),1899,99)),PortProtocols[],4,FALSE)),""),""),
"")</f>
        <v>AHV Host to Prism Central
Stats Collector/Kafka (9446 TCP)
OVSDB/Hermes (6652 TCP)</v>
      </c>
      <c r="G27" s="15"/>
      <c r="H27" s="13" t="str">
        <f>_xlfn.XLOOKUP(ExternalPorts[[#This Row],[Source]],entities[Source],entities[Source AZ (Used for Diagram Generation)],"",0)</f>
        <v>Local AZ</v>
      </c>
      <c r="I27" s="13" t="str">
        <f>_xlfn.XLOOKUP(ExternalPorts[[#This Row],[Destination]],entities[Destination],entities[Destination AZ (Used for Diagram Generation)],"",0)</f>
        <v>Local AZ</v>
      </c>
      <c r="J27" s="13"/>
      <c r="M27" s="22"/>
    </row>
    <row r="28" spans="1:13" ht="40.5" hidden="1">
      <c r="A28" s="13" t="s">
        <v>48</v>
      </c>
      <c r="B28" s="13" t="s">
        <v>17</v>
      </c>
      <c r="C28" s="14">
        <v>53</v>
      </c>
      <c r="D28" s="13" t="str" cm="1">
        <f t="array" ref="D2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28" s="13" t="s">
        <v>13</v>
      </c>
      <c r="F28" s="15" t="str">
        <f>IF(AND(B28&lt;&gt;"",E28&lt;&gt;""),B28 &amp; " to " &amp; E28 &amp; CHAR(10) &amp;
IFERROR(IF(ISERROR(--TRIM(MID(SUBSTITUTE(C28,",",REPT(" ",99)),1,99))),VLOOKUP(TRIM(MID(SUBSTITUTE(C28,",",REPT(" ",99)),1,99)),PortProtocols[],4,FALSE),VLOOKUP(--TRIM(MID(SUBSTITUTE(C28,",",REPT(" ",99)),1,99)),PortProtocols[],4,FALSE)),"") &amp;
IF(TRIM(MID(SUBSTITUTE(C28,",",REPT(" ",99)),99,99))&lt;&gt;"",CHAR(10) &amp; IFERROR(IF(ISERROR(--TRIM(MID(SUBSTITUTE(C28,",",REPT(" ",99)),99,99))),VLOOKUP(TRIM(MID(SUBSTITUTE(C28,",",REPT(" ",99)),99,99)),PortProtocols[],4,FALSE),VLOOKUP(--TRIM(MID(SUBSTITUTE(C28,",",REPT(" ",99)),99,99)),PortProtocols[],4,FALSE)),""),"") &amp;
IF(TRIM(MID(SUBSTITUTE(C28,",",REPT(" ",99)),199,99))&lt;&gt;"",CHAR(10) &amp; IFERROR(IF(ISERROR(--TRIM(MID(SUBSTITUTE(C28,",",REPT(" ",99)),199,99))),VLOOKUP(TRIM(MID(SUBSTITUTE(C28,",",REPT(" ",99)),199,99)),PortProtocols[],4,FALSE),VLOOKUP(--TRIM(MID(SUBSTITUTE(C28,",",REPT(" ",99)),199,99)),PortProtocols[],4,FALSE)),""),"") &amp;
IF(TRIM(MID(SUBSTITUTE(C28,",",REPT(" ",99)),299,99))&lt;&gt;"",CHAR(10) &amp; IFERROR(IF(ISERROR(--TRIM(MID(SUBSTITUTE(C28,",",REPT(" ",99)),299,99))),VLOOKUP(TRIM(MID(SUBSTITUTE(C28,",",REPT(" ",99)),299,99)),PortProtocols[],4,FALSE),VLOOKUP(--TRIM(MID(SUBSTITUTE(C28,",",REPT(" ",99)),299,99)),PortProtocols[],4,FALSE)),""),"") &amp;
IF(TRIM(MID(SUBSTITUTE(C28,",",REPT(" ",99)),399,99))&lt;&gt;"",CHAR(10) &amp; IFERROR(IF(ISERROR(--TRIM(MID(SUBSTITUTE(C28,",",REPT(" ",99)),399,99))),VLOOKUP(TRIM(MID(SUBSTITUTE(C28,",",REPT(" ",99)),399,99)),PortProtocols[],4,FALSE),VLOOKUP(--TRIM(MID(SUBSTITUTE(C28,",",REPT(" ",99)),399,99)),PortProtocols[],4,FALSE)),""),"") &amp;
IF(TRIM(MID(SUBSTITUTE(C28,",",REPT(" ",99)),499,99))&lt;&gt;"",CHAR(10) &amp; IFERROR(IF(ISERROR(--TRIM(MID(SUBSTITUTE(C28,",",REPT(" ",99)),499,99))),VLOOKUP(TRIM(MID(SUBSTITUTE(C28,",",REPT(" ",99)),499,99)),PortProtocols[],4,FALSE),VLOOKUP(--TRIM(MID(SUBSTITUTE(C28,",",REPT(" ",99)),499,99)),PortProtocols[],4,FALSE)),""),"") &amp;
IF(TRIM(MID(SUBSTITUTE(C28,",",REPT(" ",99)),599,99))&lt;&gt;"",CHAR(10) &amp; IFERROR(IF(ISERROR(--TRIM(MID(SUBSTITUTE(C28,",",REPT(" ",99)),599,99))),VLOOKUP(TRIM(MID(SUBSTITUTE(C28,",",REPT(" ",99)),599,99)),PortProtocols[],4,FALSE),VLOOKUP(--TRIM(MID(SUBSTITUTE(C28,",",REPT(" ",99)),599,99)),PortProtocols[],4,FALSE)),""),"") &amp;
IF(TRIM(MID(SUBSTITUTE(C28,",",REPT(" ",99)),699,99))&lt;&gt;"",CHAR(10) &amp; IFERROR(IF(ISERROR(--TRIM(MID(SUBSTITUTE(C28,",",REPT(" ",99)),699,99))),VLOOKUP(TRIM(MID(SUBSTITUTE(C28,",",REPT(" ",99)),699,99)),PortProtocols[],4,FALSE),VLOOKUP(--TRIM(MID(SUBSTITUTE(C28,",",REPT(" ",99)),699,99)),PortProtocols[],4,FALSE)),""),"") &amp;
IF(TRIM(MID(SUBSTITUTE(C28,",",REPT(" ",99)),799,99))&lt;&gt;"",CHAR(10) &amp; IFERROR(IF(ISERROR(--TRIM(MID(SUBSTITUTE(C28,",",REPT(" ",99)),799,99))),VLOOKUP(TRIM(MID(SUBSTITUTE(C28,",",REPT(" ",99)),799,99)),PortProtocols[],4,FALSE),VLOOKUP(--TRIM(MID(SUBSTITUTE(C28,",",REPT(" ",99)),799,99)),PortProtocols[],4,FALSE)),""),"") &amp;
IF(TRIM(MID(SUBSTITUTE(C28,",",REPT(" ",99)),899,99))&lt;&gt;"",CHAR(10) &amp; IFERROR(IF(ISERROR(--TRIM(MID(SUBSTITUTE(C28,",",REPT(" ",99)),899,99))),VLOOKUP(TRIM(MID(SUBSTITUTE(C28,",",REPT(" ",99)),899,99)),PortProtocols[],4,FALSE),VLOOKUP(--TRIM(MID(SUBSTITUTE(C28,",",REPT(" ",99)),899,99)),PortProtocols[],4,FALSE)),""),"") &amp;
IF(TRIM(MID(SUBSTITUTE(C28,",",REPT(" ",99)),999,99))&lt;&gt;"",CHAR(10) &amp; IFERROR(IF(ISERROR(--TRIM(MID(SUBSTITUTE(C28,",",REPT(" ",99)),999,99))),VLOOKUP(TRIM(MID(SUBSTITUTE(C28,",",REPT(" ",99)),999,99)),PortProtocols[],4,FALSE),VLOOKUP(--TRIM(MID(SUBSTITUTE(C28,",",REPT(" ",99)),999,99)),PortProtocols[],4,FALSE)),""),"") &amp;
IF(TRIM(MID(SUBSTITUTE(C28,",",REPT(" ",99)),1099,99))&lt;&gt;"",CHAR(10) &amp; IFERROR(IF(ISERROR(--TRIM(MID(SUBSTITUTE(C28,",",REPT(" ",99)),1099,99))),VLOOKUP(TRIM(MID(SUBSTITUTE(C28,",",REPT(" ",99)),1099,99)),PortProtocols[],4,FALSE),VLOOKUP(--TRIM(MID(SUBSTITUTE(C28,",",REPT(" ",99)),1099,99)),PortProtocols[],4,FALSE)),""),"") &amp;
IF(TRIM(MID(SUBSTITUTE(C28,",",REPT(" ",99)),1199,99))&lt;&gt;"",CHAR(10) &amp; IFERROR(IF(ISERROR(--TRIM(MID(SUBSTITUTE(C28,",",REPT(" ",99)),1199,99))),VLOOKUP(TRIM(MID(SUBSTITUTE(C28,",",REPT(" ",99)),1199,99)),PortProtocols[],4,FALSE),VLOOKUP(--TRIM(MID(SUBSTITUTE(C28,",",REPT(" ",99)),1199,99)),PortProtocols[],4,FALSE)),""),"") &amp;
IF(TRIM(MID(SUBSTITUTE(C28,",",REPT(" ",99)),1299,99))&lt;&gt;"",CHAR(10) &amp; IFERROR(IF(ISERROR(--TRIM(MID(SUBSTITUTE(C28,",",REPT(" ",99)),1299,99))),VLOOKUP(TRIM(MID(SUBSTITUTE(C28,",",REPT(" ",99)),1299,99)),PortProtocols[],4,FALSE),VLOOKUP(--TRIM(MID(SUBSTITUTE(C28,",",REPT(" ",99)),1299,99)),PortProtocols[],4,FALSE)),""),"") &amp;
IF(TRIM(MID(SUBSTITUTE(C28,",",REPT(" ",99)),1399,99))&lt;&gt;"",CHAR(10) &amp; IFERROR(IF(ISERROR(--TRIM(MID(SUBSTITUTE(C28,",",REPT(" ",99)),1399,99))),VLOOKUP(TRIM(MID(SUBSTITUTE(C28,",",REPT(" ",99)),1399,99)),PortProtocols[],4,FALSE),VLOOKUP(--TRIM(MID(SUBSTITUTE(C28,",",REPT(" ",99)),1399,99)),PortProtocols[],4,FALSE)),""),"") &amp;
IF(TRIM(MID(SUBSTITUTE(C28,",",REPT(" ",99)),1499,99))&lt;&gt;"",CHAR(10) &amp; IFERROR(IF(ISERROR(--TRIM(MID(SUBSTITUTE(C28,",",REPT(" ",99)),1499,99))),VLOOKUP(TRIM(MID(SUBSTITUTE(C28,",",REPT(" ",99)),1499,99)),PortProtocols[],4,FALSE),VLOOKUP(--TRIM(MID(SUBSTITUTE(C28,",",REPT(" ",99)),1499,99)),PortProtocols[],4,FALSE)),""),"") &amp;
IF(TRIM(MID(SUBSTITUTE(C28,",",REPT(" ",99)),1599,99))&lt;&gt;"",CHAR(10) &amp; IFERROR(IF(ISERROR(--TRIM(MID(SUBSTITUTE(C28,",",REPT(" ",99)),1599,99))),VLOOKUP(TRIM(MID(SUBSTITUTE(C28,",",REPT(" ",99)),1599,99)),PortProtocols[],4,FALSE),VLOOKUP(--TRIM(MID(SUBSTITUTE(C28,",",REPT(" ",99)),1599,99)),PortProtocols[],4,FALSE)),""),"") &amp;
IF(TRIM(MID(SUBSTITUTE(C28,",",REPT(" ",99)),1699,99))&lt;&gt;"",CHAR(10) &amp; IFERROR(IF(ISERROR(--TRIM(MID(SUBSTITUTE(C28,",",REPT(" ",99)),1699,99))),VLOOKUP(TRIM(MID(SUBSTITUTE(C28,",",REPT(" ",99)),1699,99)),PortProtocols[],4,FALSE),VLOOKUP(--TRIM(MID(SUBSTITUTE(C28,",",REPT(" ",99)),1699,99)),PortProtocols[],4,FALSE)),""),"") &amp;
IF(TRIM(MID(SUBSTITUTE(C28,",",REPT(" ",99)),1799,99))&lt;&gt;"",CHAR(10) &amp; IFERROR(IF(ISERROR(--TRIM(MID(SUBSTITUTE(C28,",",REPT(" ",99)),1799,99))),VLOOKUP(TRIM(MID(SUBSTITUTE(C28,",",REPT(" ",99)),1799,99)),PortProtocols[],4,FALSE),VLOOKUP(--TRIM(MID(SUBSTITUTE(C28,",",REPT(" ",99)),1799,99)),PortProtocols[],4,FALSE)),""),"") &amp;
IF(TRIM(MID(SUBSTITUTE(C28,",",REPT(" ",99)),1899,99))&lt;&gt;"",CHAR(10) &amp; IFERROR(IF(ISERROR(--TRIM(MID(SUBSTITUTE(C28,",",REPT(" ",99)),1899,99))),VLOOKUP(TRIM(MID(SUBSTITUTE(C28,",",REPT(" ",99)),1899,99)),PortProtocols[],4,FALSE),VLOOKUP(--TRIM(MID(SUBSTITUTE(C28,",",REPT(" ",99)),1899,99)),PortProtocols[],4,FALSE)),""),""),
"")</f>
        <v>AHV Host to Prism Central
DNS (53 TCP/UDP)</v>
      </c>
      <c r="G28" s="15"/>
      <c r="H28" s="13" t="str">
        <f>_xlfn.XLOOKUP(ExternalPorts[[#This Row],[Source]],entities[Source],entities[Source AZ (Used for Diagram Generation)],"",0)</f>
        <v>Local AZ</v>
      </c>
      <c r="I28" s="13" t="str">
        <f>_xlfn.XLOOKUP(ExternalPorts[[#This Row],[Destination]],entities[Destination],entities[Destination AZ (Used for Diagram Generation)],"",0)</f>
        <v>Local AZ</v>
      </c>
      <c r="J28" s="13"/>
      <c r="M28" s="22"/>
    </row>
    <row r="29" spans="1:13" ht="40.5" hidden="1">
      <c r="A29" s="13" t="s">
        <v>48</v>
      </c>
      <c r="B29" s="13" t="s">
        <v>13</v>
      </c>
      <c r="C29" s="14">
        <v>6653</v>
      </c>
      <c r="D29" s="13" t="str" cm="1">
        <f t="array" ref="D2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 s="13" t="s">
        <v>17</v>
      </c>
      <c r="F29" s="15" t="str">
        <f>IF(AND(B29&lt;&gt;"",E29&lt;&gt;""),B29 &amp; " to " &amp; E29 &amp; CHAR(10) &amp;
IFERROR(IF(ISERROR(--TRIM(MID(SUBSTITUTE(C29,",",REPT(" ",99)),1,99))),VLOOKUP(TRIM(MID(SUBSTITUTE(C29,",",REPT(" ",99)),1,99)),PortProtocols[],4,FALSE),VLOOKUP(--TRIM(MID(SUBSTITUTE(C29,",",REPT(" ",99)),1,99)),PortProtocols[],4,FALSE)),"") &amp;
IF(TRIM(MID(SUBSTITUTE(C29,",",REPT(" ",99)),99,99))&lt;&gt;"",CHAR(10) &amp; IFERROR(IF(ISERROR(--TRIM(MID(SUBSTITUTE(C29,",",REPT(" ",99)),99,99))),VLOOKUP(TRIM(MID(SUBSTITUTE(C29,",",REPT(" ",99)),99,99)),PortProtocols[],4,FALSE),VLOOKUP(--TRIM(MID(SUBSTITUTE(C29,",",REPT(" ",99)),99,99)),PortProtocols[],4,FALSE)),""),"") &amp;
IF(TRIM(MID(SUBSTITUTE(C29,",",REPT(" ",99)),199,99))&lt;&gt;"",CHAR(10) &amp; IFERROR(IF(ISERROR(--TRIM(MID(SUBSTITUTE(C29,",",REPT(" ",99)),199,99))),VLOOKUP(TRIM(MID(SUBSTITUTE(C29,",",REPT(" ",99)),199,99)),PortProtocols[],4,FALSE),VLOOKUP(--TRIM(MID(SUBSTITUTE(C29,",",REPT(" ",99)),199,99)),PortProtocols[],4,FALSE)),""),"") &amp;
IF(TRIM(MID(SUBSTITUTE(C29,",",REPT(" ",99)),299,99))&lt;&gt;"",CHAR(10) &amp; IFERROR(IF(ISERROR(--TRIM(MID(SUBSTITUTE(C29,",",REPT(" ",99)),299,99))),VLOOKUP(TRIM(MID(SUBSTITUTE(C29,",",REPT(" ",99)),299,99)),PortProtocols[],4,FALSE),VLOOKUP(--TRIM(MID(SUBSTITUTE(C29,",",REPT(" ",99)),299,99)),PortProtocols[],4,FALSE)),""),"") &amp;
IF(TRIM(MID(SUBSTITUTE(C29,",",REPT(" ",99)),399,99))&lt;&gt;"",CHAR(10) &amp; IFERROR(IF(ISERROR(--TRIM(MID(SUBSTITUTE(C29,",",REPT(" ",99)),399,99))),VLOOKUP(TRIM(MID(SUBSTITUTE(C29,",",REPT(" ",99)),399,99)),PortProtocols[],4,FALSE),VLOOKUP(--TRIM(MID(SUBSTITUTE(C29,",",REPT(" ",99)),399,99)),PortProtocols[],4,FALSE)),""),"") &amp;
IF(TRIM(MID(SUBSTITUTE(C29,",",REPT(" ",99)),499,99))&lt;&gt;"",CHAR(10) &amp; IFERROR(IF(ISERROR(--TRIM(MID(SUBSTITUTE(C29,",",REPT(" ",99)),499,99))),VLOOKUP(TRIM(MID(SUBSTITUTE(C29,",",REPT(" ",99)),499,99)),PortProtocols[],4,FALSE),VLOOKUP(--TRIM(MID(SUBSTITUTE(C29,",",REPT(" ",99)),499,99)),PortProtocols[],4,FALSE)),""),"") &amp;
IF(TRIM(MID(SUBSTITUTE(C29,",",REPT(" ",99)),599,99))&lt;&gt;"",CHAR(10) &amp; IFERROR(IF(ISERROR(--TRIM(MID(SUBSTITUTE(C29,",",REPT(" ",99)),599,99))),VLOOKUP(TRIM(MID(SUBSTITUTE(C29,",",REPT(" ",99)),599,99)),PortProtocols[],4,FALSE),VLOOKUP(--TRIM(MID(SUBSTITUTE(C29,",",REPT(" ",99)),599,99)),PortProtocols[],4,FALSE)),""),"") &amp;
IF(TRIM(MID(SUBSTITUTE(C29,",",REPT(" ",99)),699,99))&lt;&gt;"",CHAR(10) &amp; IFERROR(IF(ISERROR(--TRIM(MID(SUBSTITUTE(C29,",",REPT(" ",99)),699,99))),VLOOKUP(TRIM(MID(SUBSTITUTE(C29,",",REPT(" ",99)),699,99)),PortProtocols[],4,FALSE),VLOOKUP(--TRIM(MID(SUBSTITUTE(C29,",",REPT(" ",99)),699,99)),PortProtocols[],4,FALSE)),""),"") &amp;
IF(TRIM(MID(SUBSTITUTE(C29,",",REPT(" ",99)),799,99))&lt;&gt;"",CHAR(10) &amp; IFERROR(IF(ISERROR(--TRIM(MID(SUBSTITUTE(C29,",",REPT(" ",99)),799,99))),VLOOKUP(TRIM(MID(SUBSTITUTE(C29,",",REPT(" ",99)),799,99)),PortProtocols[],4,FALSE),VLOOKUP(--TRIM(MID(SUBSTITUTE(C29,",",REPT(" ",99)),799,99)),PortProtocols[],4,FALSE)),""),"") &amp;
IF(TRIM(MID(SUBSTITUTE(C29,",",REPT(" ",99)),899,99))&lt;&gt;"",CHAR(10) &amp; IFERROR(IF(ISERROR(--TRIM(MID(SUBSTITUTE(C29,",",REPT(" ",99)),899,99))),VLOOKUP(TRIM(MID(SUBSTITUTE(C29,",",REPT(" ",99)),899,99)),PortProtocols[],4,FALSE),VLOOKUP(--TRIM(MID(SUBSTITUTE(C29,",",REPT(" ",99)),899,99)),PortProtocols[],4,FALSE)),""),"") &amp;
IF(TRIM(MID(SUBSTITUTE(C29,",",REPT(" ",99)),999,99))&lt;&gt;"",CHAR(10) &amp; IFERROR(IF(ISERROR(--TRIM(MID(SUBSTITUTE(C29,",",REPT(" ",99)),999,99))),VLOOKUP(TRIM(MID(SUBSTITUTE(C29,",",REPT(" ",99)),999,99)),PortProtocols[],4,FALSE),VLOOKUP(--TRIM(MID(SUBSTITUTE(C29,",",REPT(" ",99)),999,99)),PortProtocols[],4,FALSE)),""),"") &amp;
IF(TRIM(MID(SUBSTITUTE(C29,",",REPT(" ",99)),1099,99))&lt;&gt;"",CHAR(10) &amp; IFERROR(IF(ISERROR(--TRIM(MID(SUBSTITUTE(C29,",",REPT(" ",99)),1099,99))),VLOOKUP(TRIM(MID(SUBSTITUTE(C29,",",REPT(" ",99)),1099,99)),PortProtocols[],4,FALSE),VLOOKUP(--TRIM(MID(SUBSTITUTE(C29,",",REPT(" ",99)),1099,99)),PortProtocols[],4,FALSE)),""),"") &amp;
IF(TRIM(MID(SUBSTITUTE(C29,",",REPT(" ",99)),1199,99))&lt;&gt;"",CHAR(10) &amp; IFERROR(IF(ISERROR(--TRIM(MID(SUBSTITUTE(C29,",",REPT(" ",99)),1199,99))),VLOOKUP(TRIM(MID(SUBSTITUTE(C29,",",REPT(" ",99)),1199,99)),PortProtocols[],4,FALSE),VLOOKUP(--TRIM(MID(SUBSTITUTE(C29,",",REPT(" ",99)),1199,99)),PortProtocols[],4,FALSE)),""),"") &amp;
IF(TRIM(MID(SUBSTITUTE(C29,",",REPT(" ",99)),1299,99))&lt;&gt;"",CHAR(10) &amp; IFERROR(IF(ISERROR(--TRIM(MID(SUBSTITUTE(C29,",",REPT(" ",99)),1299,99))),VLOOKUP(TRIM(MID(SUBSTITUTE(C29,",",REPT(" ",99)),1299,99)),PortProtocols[],4,FALSE),VLOOKUP(--TRIM(MID(SUBSTITUTE(C29,",",REPT(" ",99)),1299,99)),PortProtocols[],4,FALSE)),""),"") &amp;
IF(TRIM(MID(SUBSTITUTE(C29,",",REPT(" ",99)),1399,99))&lt;&gt;"",CHAR(10) &amp; IFERROR(IF(ISERROR(--TRIM(MID(SUBSTITUTE(C29,",",REPT(" ",99)),1399,99))),VLOOKUP(TRIM(MID(SUBSTITUTE(C29,",",REPT(" ",99)),1399,99)),PortProtocols[],4,FALSE),VLOOKUP(--TRIM(MID(SUBSTITUTE(C29,",",REPT(" ",99)),1399,99)),PortProtocols[],4,FALSE)),""),"") &amp;
IF(TRIM(MID(SUBSTITUTE(C29,",",REPT(" ",99)),1499,99))&lt;&gt;"",CHAR(10) &amp; IFERROR(IF(ISERROR(--TRIM(MID(SUBSTITUTE(C29,",",REPT(" ",99)),1499,99))),VLOOKUP(TRIM(MID(SUBSTITUTE(C29,",",REPT(" ",99)),1499,99)),PortProtocols[],4,FALSE),VLOOKUP(--TRIM(MID(SUBSTITUTE(C29,",",REPT(" ",99)),1499,99)),PortProtocols[],4,FALSE)),""),"") &amp;
IF(TRIM(MID(SUBSTITUTE(C29,",",REPT(" ",99)),1599,99))&lt;&gt;"",CHAR(10) &amp; IFERROR(IF(ISERROR(--TRIM(MID(SUBSTITUTE(C29,",",REPT(" ",99)),1599,99))),VLOOKUP(TRIM(MID(SUBSTITUTE(C29,",",REPT(" ",99)),1599,99)),PortProtocols[],4,FALSE),VLOOKUP(--TRIM(MID(SUBSTITUTE(C29,",",REPT(" ",99)),1599,99)),PortProtocols[],4,FALSE)),""),"") &amp;
IF(TRIM(MID(SUBSTITUTE(C29,",",REPT(" ",99)),1699,99))&lt;&gt;"",CHAR(10) &amp; IFERROR(IF(ISERROR(--TRIM(MID(SUBSTITUTE(C29,",",REPT(" ",99)),1699,99))),VLOOKUP(TRIM(MID(SUBSTITUTE(C29,",",REPT(" ",99)),1699,99)),PortProtocols[],4,FALSE),VLOOKUP(--TRIM(MID(SUBSTITUTE(C29,",",REPT(" ",99)),1699,99)),PortProtocols[],4,FALSE)),""),"") &amp;
IF(TRIM(MID(SUBSTITUTE(C29,",",REPT(" ",99)),1799,99))&lt;&gt;"",CHAR(10) &amp; IFERROR(IF(ISERROR(--TRIM(MID(SUBSTITUTE(C29,",",REPT(" ",99)),1799,99))),VLOOKUP(TRIM(MID(SUBSTITUTE(C29,",",REPT(" ",99)),1799,99)),PortProtocols[],4,FALSE),VLOOKUP(--TRIM(MID(SUBSTITUTE(C29,",",REPT(" ",99)),1799,99)),PortProtocols[],4,FALSE)),""),"") &amp;
IF(TRIM(MID(SUBSTITUTE(C29,",",REPT(" ",99)),1899,99))&lt;&gt;"",CHAR(10) &amp; IFERROR(IF(ISERROR(--TRIM(MID(SUBSTITUTE(C29,",",REPT(" ",99)),1899,99))),VLOOKUP(TRIM(MID(SUBSTITUTE(C29,",",REPT(" ",99)),1899,99)),PortProtocols[],4,FALSE),VLOOKUP(--TRIM(MID(SUBSTITUTE(C29,",",REPT(" ",99)),1899,99)),PortProtocols[],4,FALSE)),""),""),
"")</f>
        <v>Prism Central to AHV Host
Advanced Network Controller (6653 TCP)</v>
      </c>
      <c r="G29" s="15"/>
      <c r="H29" s="13" t="str">
        <f>_xlfn.XLOOKUP(ExternalPorts[[#This Row],[Source]],entities[Source],entities[Source AZ (Used for Diagram Generation)],"",0)</f>
        <v>Local AZ</v>
      </c>
      <c r="I29" s="13" t="str">
        <f>_xlfn.XLOOKUP(ExternalPorts[[#This Row],[Destination]],entities[Destination],entities[Destination AZ (Used for Diagram Generation)],"",0)</f>
        <v>Local AZ</v>
      </c>
      <c r="J29" s="13"/>
      <c r="M29" s="22"/>
    </row>
    <row r="30" spans="1:13" ht="40.5" hidden="1">
      <c r="A30" s="13" t="s">
        <v>48</v>
      </c>
      <c r="B30" s="13" t="s">
        <v>13</v>
      </c>
      <c r="C30" s="14">
        <v>389</v>
      </c>
      <c r="D30" s="13" t="str" cm="1">
        <f t="array" ref="D3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30" s="13" t="s">
        <v>43</v>
      </c>
      <c r="F30" s="15" t="str">
        <f>IF(AND(B30&lt;&gt;"",E30&lt;&gt;""),B30 &amp; " to " &amp; E30 &amp; CHAR(10) &amp;
IFERROR(IF(ISERROR(--TRIM(MID(SUBSTITUTE(C30,",",REPT(" ",99)),1,99))),VLOOKUP(TRIM(MID(SUBSTITUTE(C30,",",REPT(" ",99)),1,99)),PortProtocols[],4,FALSE),VLOOKUP(--TRIM(MID(SUBSTITUTE(C30,",",REPT(" ",99)),1,99)),PortProtocols[],4,FALSE)),"") &amp;
IF(TRIM(MID(SUBSTITUTE(C30,",",REPT(" ",99)),99,99))&lt;&gt;"",CHAR(10) &amp; IFERROR(IF(ISERROR(--TRIM(MID(SUBSTITUTE(C30,",",REPT(" ",99)),99,99))),VLOOKUP(TRIM(MID(SUBSTITUTE(C30,",",REPT(" ",99)),99,99)),PortProtocols[],4,FALSE),VLOOKUP(--TRIM(MID(SUBSTITUTE(C30,",",REPT(" ",99)),99,99)),PortProtocols[],4,FALSE)),""),"") &amp;
IF(TRIM(MID(SUBSTITUTE(C30,",",REPT(" ",99)),199,99))&lt;&gt;"",CHAR(10) &amp; IFERROR(IF(ISERROR(--TRIM(MID(SUBSTITUTE(C30,",",REPT(" ",99)),199,99))),VLOOKUP(TRIM(MID(SUBSTITUTE(C30,",",REPT(" ",99)),199,99)),PortProtocols[],4,FALSE),VLOOKUP(--TRIM(MID(SUBSTITUTE(C30,",",REPT(" ",99)),199,99)),PortProtocols[],4,FALSE)),""),"") &amp;
IF(TRIM(MID(SUBSTITUTE(C30,",",REPT(" ",99)),299,99))&lt;&gt;"",CHAR(10) &amp; IFERROR(IF(ISERROR(--TRIM(MID(SUBSTITUTE(C30,",",REPT(" ",99)),299,99))),VLOOKUP(TRIM(MID(SUBSTITUTE(C30,",",REPT(" ",99)),299,99)),PortProtocols[],4,FALSE),VLOOKUP(--TRIM(MID(SUBSTITUTE(C30,",",REPT(" ",99)),299,99)),PortProtocols[],4,FALSE)),""),"") &amp;
IF(TRIM(MID(SUBSTITUTE(C30,",",REPT(" ",99)),399,99))&lt;&gt;"",CHAR(10) &amp; IFERROR(IF(ISERROR(--TRIM(MID(SUBSTITUTE(C30,",",REPT(" ",99)),399,99))),VLOOKUP(TRIM(MID(SUBSTITUTE(C30,",",REPT(" ",99)),399,99)),PortProtocols[],4,FALSE),VLOOKUP(--TRIM(MID(SUBSTITUTE(C30,",",REPT(" ",99)),399,99)),PortProtocols[],4,FALSE)),""),"") &amp;
IF(TRIM(MID(SUBSTITUTE(C30,",",REPT(" ",99)),499,99))&lt;&gt;"",CHAR(10) &amp; IFERROR(IF(ISERROR(--TRIM(MID(SUBSTITUTE(C30,",",REPT(" ",99)),499,99))),VLOOKUP(TRIM(MID(SUBSTITUTE(C30,",",REPT(" ",99)),499,99)),PortProtocols[],4,FALSE),VLOOKUP(--TRIM(MID(SUBSTITUTE(C30,",",REPT(" ",99)),499,99)),PortProtocols[],4,FALSE)),""),"") &amp;
IF(TRIM(MID(SUBSTITUTE(C30,",",REPT(" ",99)),599,99))&lt;&gt;"",CHAR(10) &amp; IFERROR(IF(ISERROR(--TRIM(MID(SUBSTITUTE(C30,",",REPT(" ",99)),599,99))),VLOOKUP(TRIM(MID(SUBSTITUTE(C30,",",REPT(" ",99)),599,99)),PortProtocols[],4,FALSE),VLOOKUP(--TRIM(MID(SUBSTITUTE(C30,",",REPT(" ",99)),599,99)),PortProtocols[],4,FALSE)),""),"") &amp;
IF(TRIM(MID(SUBSTITUTE(C30,",",REPT(" ",99)),699,99))&lt;&gt;"",CHAR(10) &amp; IFERROR(IF(ISERROR(--TRIM(MID(SUBSTITUTE(C30,",",REPT(" ",99)),699,99))),VLOOKUP(TRIM(MID(SUBSTITUTE(C30,",",REPT(" ",99)),699,99)),PortProtocols[],4,FALSE),VLOOKUP(--TRIM(MID(SUBSTITUTE(C30,",",REPT(" ",99)),699,99)),PortProtocols[],4,FALSE)),""),"") &amp;
IF(TRIM(MID(SUBSTITUTE(C30,",",REPT(" ",99)),799,99))&lt;&gt;"",CHAR(10) &amp; IFERROR(IF(ISERROR(--TRIM(MID(SUBSTITUTE(C30,",",REPT(" ",99)),799,99))),VLOOKUP(TRIM(MID(SUBSTITUTE(C30,",",REPT(" ",99)),799,99)),PortProtocols[],4,FALSE),VLOOKUP(--TRIM(MID(SUBSTITUTE(C30,",",REPT(" ",99)),799,99)),PortProtocols[],4,FALSE)),""),"") &amp;
IF(TRIM(MID(SUBSTITUTE(C30,",",REPT(" ",99)),899,99))&lt;&gt;"",CHAR(10) &amp; IFERROR(IF(ISERROR(--TRIM(MID(SUBSTITUTE(C30,",",REPT(" ",99)),899,99))),VLOOKUP(TRIM(MID(SUBSTITUTE(C30,",",REPT(" ",99)),899,99)),PortProtocols[],4,FALSE),VLOOKUP(--TRIM(MID(SUBSTITUTE(C30,",",REPT(" ",99)),899,99)),PortProtocols[],4,FALSE)),""),"") &amp;
IF(TRIM(MID(SUBSTITUTE(C30,",",REPT(" ",99)),999,99))&lt;&gt;"",CHAR(10) &amp; IFERROR(IF(ISERROR(--TRIM(MID(SUBSTITUTE(C30,",",REPT(" ",99)),999,99))),VLOOKUP(TRIM(MID(SUBSTITUTE(C30,",",REPT(" ",99)),999,99)),PortProtocols[],4,FALSE),VLOOKUP(--TRIM(MID(SUBSTITUTE(C30,",",REPT(" ",99)),999,99)),PortProtocols[],4,FALSE)),""),"") &amp;
IF(TRIM(MID(SUBSTITUTE(C30,",",REPT(" ",99)),1099,99))&lt;&gt;"",CHAR(10) &amp; IFERROR(IF(ISERROR(--TRIM(MID(SUBSTITUTE(C30,",",REPT(" ",99)),1099,99))),VLOOKUP(TRIM(MID(SUBSTITUTE(C30,",",REPT(" ",99)),1099,99)),PortProtocols[],4,FALSE),VLOOKUP(--TRIM(MID(SUBSTITUTE(C30,",",REPT(" ",99)),1099,99)),PortProtocols[],4,FALSE)),""),"") &amp;
IF(TRIM(MID(SUBSTITUTE(C30,",",REPT(" ",99)),1199,99))&lt;&gt;"",CHAR(10) &amp; IFERROR(IF(ISERROR(--TRIM(MID(SUBSTITUTE(C30,",",REPT(" ",99)),1199,99))),VLOOKUP(TRIM(MID(SUBSTITUTE(C30,",",REPT(" ",99)),1199,99)),PortProtocols[],4,FALSE),VLOOKUP(--TRIM(MID(SUBSTITUTE(C30,",",REPT(" ",99)),1199,99)),PortProtocols[],4,FALSE)),""),"") &amp;
IF(TRIM(MID(SUBSTITUTE(C30,",",REPT(" ",99)),1299,99))&lt;&gt;"",CHAR(10) &amp; IFERROR(IF(ISERROR(--TRIM(MID(SUBSTITUTE(C30,",",REPT(" ",99)),1299,99))),VLOOKUP(TRIM(MID(SUBSTITUTE(C30,",",REPT(" ",99)),1299,99)),PortProtocols[],4,FALSE),VLOOKUP(--TRIM(MID(SUBSTITUTE(C30,",",REPT(" ",99)),1299,99)),PortProtocols[],4,FALSE)),""),"") &amp;
IF(TRIM(MID(SUBSTITUTE(C30,",",REPT(" ",99)),1399,99))&lt;&gt;"",CHAR(10) &amp; IFERROR(IF(ISERROR(--TRIM(MID(SUBSTITUTE(C30,",",REPT(" ",99)),1399,99))),VLOOKUP(TRIM(MID(SUBSTITUTE(C30,",",REPT(" ",99)),1399,99)),PortProtocols[],4,FALSE),VLOOKUP(--TRIM(MID(SUBSTITUTE(C30,",",REPT(" ",99)),1399,99)),PortProtocols[],4,FALSE)),""),"") &amp;
IF(TRIM(MID(SUBSTITUTE(C30,",",REPT(" ",99)),1499,99))&lt;&gt;"",CHAR(10) &amp; IFERROR(IF(ISERROR(--TRIM(MID(SUBSTITUTE(C30,",",REPT(" ",99)),1499,99))),VLOOKUP(TRIM(MID(SUBSTITUTE(C30,",",REPT(" ",99)),1499,99)),PortProtocols[],4,FALSE),VLOOKUP(--TRIM(MID(SUBSTITUTE(C30,",",REPT(" ",99)),1499,99)),PortProtocols[],4,FALSE)),""),"") &amp;
IF(TRIM(MID(SUBSTITUTE(C30,",",REPT(" ",99)),1599,99))&lt;&gt;"",CHAR(10) &amp; IFERROR(IF(ISERROR(--TRIM(MID(SUBSTITUTE(C30,",",REPT(" ",99)),1599,99))),VLOOKUP(TRIM(MID(SUBSTITUTE(C30,",",REPT(" ",99)),1599,99)),PortProtocols[],4,FALSE),VLOOKUP(--TRIM(MID(SUBSTITUTE(C30,",",REPT(" ",99)),1599,99)),PortProtocols[],4,FALSE)),""),"") &amp;
IF(TRIM(MID(SUBSTITUTE(C30,",",REPT(" ",99)),1699,99))&lt;&gt;"",CHAR(10) &amp; IFERROR(IF(ISERROR(--TRIM(MID(SUBSTITUTE(C30,",",REPT(" ",99)),1699,99))),VLOOKUP(TRIM(MID(SUBSTITUTE(C30,",",REPT(" ",99)),1699,99)),PortProtocols[],4,FALSE),VLOOKUP(--TRIM(MID(SUBSTITUTE(C30,",",REPT(" ",99)),1699,99)),PortProtocols[],4,FALSE)),""),"") &amp;
IF(TRIM(MID(SUBSTITUTE(C30,",",REPT(" ",99)),1799,99))&lt;&gt;"",CHAR(10) &amp; IFERROR(IF(ISERROR(--TRIM(MID(SUBSTITUTE(C30,",",REPT(" ",99)),1799,99))),VLOOKUP(TRIM(MID(SUBSTITUTE(C30,",",REPT(" ",99)),1799,99)),PortProtocols[],4,FALSE),VLOOKUP(--TRIM(MID(SUBSTITUTE(C30,",",REPT(" ",99)),1799,99)),PortProtocols[],4,FALSE)),""),"") &amp;
IF(TRIM(MID(SUBSTITUTE(C30,",",REPT(" ",99)),1899,99))&lt;&gt;"",CHAR(10) &amp; IFERROR(IF(ISERROR(--TRIM(MID(SUBSTITUTE(C30,",",REPT(" ",99)),1899,99))),VLOOKUP(TRIM(MID(SUBSTITUTE(C30,",",REPT(" ",99)),1899,99)),PortProtocols[],4,FALSE),VLOOKUP(--TRIM(MID(SUBSTITUTE(C30,",",REPT(" ",99)),1899,99)),PortProtocols[],4,FALSE)),""),""),
"")</f>
        <v>Prism Central to Active Directory
LDAP (389 TCP/UDP)</v>
      </c>
      <c r="G30" s="15"/>
      <c r="H30" s="13" t="str">
        <f>_xlfn.XLOOKUP(ExternalPorts[[#This Row],[Source]],entities[Source],entities[Source AZ (Used for Diagram Generation)],"",0)</f>
        <v>Local AZ</v>
      </c>
      <c r="I30" s="13" t="str">
        <f>_xlfn.XLOOKUP(ExternalPorts[[#This Row],[Destination]],entities[Destination],entities[Destination AZ (Used for Diagram Generation)],"",0)</f>
        <v>External Services</v>
      </c>
      <c r="J30" s="13"/>
      <c r="M30" s="22"/>
    </row>
    <row r="31" spans="1:13" ht="81" hidden="1">
      <c r="A31" s="13" t="s">
        <v>48</v>
      </c>
      <c r="B31" s="13" t="s">
        <v>13</v>
      </c>
      <c r="C31" s="14" t="s">
        <v>49</v>
      </c>
      <c r="D31" s="13" t="str" cm="1">
        <f t="array" ref="D3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 s="13" t="s">
        <v>43</v>
      </c>
      <c r="F31" s="15" t="str">
        <f>IF(AND(B31&lt;&gt;"",E31&lt;&gt;""),B31 &amp; " to " &amp; E31 &amp; CHAR(10) &amp;
IFERROR(IF(ISERROR(--TRIM(MID(SUBSTITUTE(C31,",",REPT(" ",99)),1,99))),VLOOKUP(TRIM(MID(SUBSTITUTE(C31,",",REPT(" ",99)),1,99)),PortProtocols[],4,FALSE),VLOOKUP(--TRIM(MID(SUBSTITUTE(C31,",",REPT(" ",99)),1,99)),PortProtocols[],4,FALSE)),"") &amp;
IF(TRIM(MID(SUBSTITUTE(C31,",",REPT(" ",99)),99,99))&lt;&gt;"",CHAR(10) &amp; IFERROR(IF(ISERROR(--TRIM(MID(SUBSTITUTE(C31,",",REPT(" ",99)),99,99))),VLOOKUP(TRIM(MID(SUBSTITUTE(C31,",",REPT(" ",99)),99,99)),PortProtocols[],4,FALSE),VLOOKUP(--TRIM(MID(SUBSTITUTE(C31,",",REPT(" ",99)),99,99)),PortProtocols[],4,FALSE)),""),"") &amp;
IF(TRIM(MID(SUBSTITUTE(C31,",",REPT(" ",99)),199,99))&lt;&gt;"",CHAR(10) &amp; IFERROR(IF(ISERROR(--TRIM(MID(SUBSTITUTE(C31,",",REPT(" ",99)),199,99))),VLOOKUP(TRIM(MID(SUBSTITUTE(C31,",",REPT(" ",99)),199,99)),PortProtocols[],4,FALSE),VLOOKUP(--TRIM(MID(SUBSTITUTE(C31,",",REPT(" ",99)),199,99)),PortProtocols[],4,FALSE)),""),"") &amp;
IF(TRIM(MID(SUBSTITUTE(C31,",",REPT(" ",99)),299,99))&lt;&gt;"",CHAR(10) &amp; IFERROR(IF(ISERROR(--TRIM(MID(SUBSTITUTE(C31,",",REPT(" ",99)),299,99))),VLOOKUP(TRIM(MID(SUBSTITUTE(C31,",",REPT(" ",99)),299,99)),PortProtocols[],4,FALSE),VLOOKUP(--TRIM(MID(SUBSTITUTE(C31,",",REPT(" ",99)),299,99)),PortProtocols[],4,FALSE)),""),"") &amp;
IF(TRIM(MID(SUBSTITUTE(C31,",",REPT(" ",99)),399,99))&lt;&gt;"",CHAR(10) &amp; IFERROR(IF(ISERROR(--TRIM(MID(SUBSTITUTE(C31,",",REPT(" ",99)),399,99))),VLOOKUP(TRIM(MID(SUBSTITUTE(C31,",",REPT(" ",99)),399,99)),PortProtocols[],4,FALSE),VLOOKUP(--TRIM(MID(SUBSTITUTE(C31,",",REPT(" ",99)),399,99)),PortProtocols[],4,FALSE)),""),"") &amp;
IF(TRIM(MID(SUBSTITUTE(C31,",",REPT(" ",99)),499,99))&lt;&gt;"",CHAR(10) &amp; IFERROR(IF(ISERROR(--TRIM(MID(SUBSTITUTE(C31,",",REPT(" ",99)),499,99))),VLOOKUP(TRIM(MID(SUBSTITUTE(C31,",",REPT(" ",99)),499,99)),PortProtocols[],4,FALSE),VLOOKUP(--TRIM(MID(SUBSTITUTE(C31,",",REPT(" ",99)),499,99)),PortProtocols[],4,FALSE)),""),"") &amp;
IF(TRIM(MID(SUBSTITUTE(C31,",",REPT(" ",99)),599,99))&lt;&gt;"",CHAR(10) &amp; IFERROR(IF(ISERROR(--TRIM(MID(SUBSTITUTE(C31,",",REPT(" ",99)),599,99))),VLOOKUP(TRIM(MID(SUBSTITUTE(C31,",",REPT(" ",99)),599,99)),PortProtocols[],4,FALSE),VLOOKUP(--TRIM(MID(SUBSTITUTE(C31,",",REPT(" ",99)),599,99)),PortProtocols[],4,FALSE)),""),"") &amp;
IF(TRIM(MID(SUBSTITUTE(C31,",",REPT(" ",99)),699,99))&lt;&gt;"",CHAR(10) &amp; IFERROR(IF(ISERROR(--TRIM(MID(SUBSTITUTE(C31,",",REPT(" ",99)),699,99))),VLOOKUP(TRIM(MID(SUBSTITUTE(C31,",",REPT(" ",99)),699,99)),PortProtocols[],4,FALSE),VLOOKUP(--TRIM(MID(SUBSTITUTE(C31,",",REPT(" ",99)),699,99)),PortProtocols[],4,FALSE)),""),"") &amp;
IF(TRIM(MID(SUBSTITUTE(C31,",",REPT(" ",99)),799,99))&lt;&gt;"",CHAR(10) &amp; IFERROR(IF(ISERROR(--TRIM(MID(SUBSTITUTE(C31,",",REPT(" ",99)),799,99))),VLOOKUP(TRIM(MID(SUBSTITUTE(C31,",",REPT(" ",99)),799,99)),PortProtocols[],4,FALSE),VLOOKUP(--TRIM(MID(SUBSTITUTE(C31,",",REPT(" ",99)),799,99)),PortProtocols[],4,FALSE)),""),"") &amp;
IF(TRIM(MID(SUBSTITUTE(C31,",",REPT(" ",99)),899,99))&lt;&gt;"",CHAR(10) &amp; IFERROR(IF(ISERROR(--TRIM(MID(SUBSTITUTE(C31,",",REPT(" ",99)),899,99))),VLOOKUP(TRIM(MID(SUBSTITUTE(C31,",",REPT(" ",99)),899,99)),PortProtocols[],4,FALSE),VLOOKUP(--TRIM(MID(SUBSTITUTE(C31,",",REPT(" ",99)),899,99)),PortProtocols[],4,FALSE)),""),"") &amp;
IF(TRIM(MID(SUBSTITUTE(C31,",",REPT(" ",99)),999,99))&lt;&gt;"",CHAR(10) &amp; IFERROR(IF(ISERROR(--TRIM(MID(SUBSTITUTE(C31,",",REPT(" ",99)),999,99))),VLOOKUP(TRIM(MID(SUBSTITUTE(C31,",",REPT(" ",99)),999,99)),PortProtocols[],4,FALSE),VLOOKUP(--TRIM(MID(SUBSTITUTE(C31,",",REPT(" ",99)),999,99)),PortProtocols[],4,FALSE)),""),"") &amp;
IF(TRIM(MID(SUBSTITUTE(C31,",",REPT(" ",99)),1099,99))&lt;&gt;"",CHAR(10) &amp; IFERROR(IF(ISERROR(--TRIM(MID(SUBSTITUTE(C31,",",REPT(" ",99)),1099,99))),VLOOKUP(TRIM(MID(SUBSTITUTE(C31,",",REPT(" ",99)),1099,99)),PortProtocols[],4,FALSE),VLOOKUP(--TRIM(MID(SUBSTITUTE(C31,",",REPT(" ",99)),1099,99)),PortProtocols[],4,FALSE)),""),"") &amp;
IF(TRIM(MID(SUBSTITUTE(C31,",",REPT(" ",99)),1199,99))&lt;&gt;"",CHAR(10) &amp; IFERROR(IF(ISERROR(--TRIM(MID(SUBSTITUTE(C31,",",REPT(" ",99)),1199,99))),VLOOKUP(TRIM(MID(SUBSTITUTE(C31,",",REPT(" ",99)),1199,99)),PortProtocols[],4,FALSE),VLOOKUP(--TRIM(MID(SUBSTITUTE(C31,",",REPT(" ",99)),1199,99)),PortProtocols[],4,FALSE)),""),"") &amp;
IF(TRIM(MID(SUBSTITUTE(C31,",",REPT(" ",99)),1299,99))&lt;&gt;"",CHAR(10) &amp; IFERROR(IF(ISERROR(--TRIM(MID(SUBSTITUTE(C31,",",REPT(" ",99)),1299,99))),VLOOKUP(TRIM(MID(SUBSTITUTE(C31,",",REPT(" ",99)),1299,99)),PortProtocols[],4,FALSE),VLOOKUP(--TRIM(MID(SUBSTITUTE(C31,",",REPT(" ",99)),1299,99)),PortProtocols[],4,FALSE)),""),"") &amp;
IF(TRIM(MID(SUBSTITUTE(C31,",",REPT(" ",99)),1399,99))&lt;&gt;"",CHAR(10) &amp; IFERROR(IF(ISERROR(--TRIM(MID(SUBSTITUTE(C31,",",REPT(" ",99)),1399,99))),VLOOKUP(TRIM(MID(SUBSTITUTE(C31,",",REPT(" ",99)),1399,99)),PortProtocols[],4,FALSE),VLOOKUP(--TRIM(MID(SUBSTITUTE(C31,",",REPT(" ",99)),1399,99)),PortProtocols[],4,FALSE)),""),"") &amp;
IF(TRIM(MID(SUBSTITUTE(C31,",",REPT(" ",99)),1499,99))&lt;&gt;"",CHAR(10) &amp; IFERROR(IF(ISERROR(--TRIM(MID(SUBSTITUTE(C31,",",REPT(" ",99)),1499,99))),VLOOKUP(TRIM(MID(SUBSTITUTE(C31,",",REPT(" ",99)),1499,99)),PortProtocols[],4,FALSE),VLOOKUP(--TRIM(MID(SUBSTITUTE(C31,",",REPT(" ",99)),1499,99)),PortProtocols[],4,FALSE)),""),"") &amp;
IF(TRIM(MID(SUBSTITUTE(C31,",",REPT(" ",99)),1599,99))&lt;&gt;"",CHAR(10) &amp; IFERROR(IF(ISERROR(--TRIM(MID(SUBSTITUTE(C31,",",REPT(" ",99)),1599,99))),VLOOKUP(TRIM(MID(SUBSTITUTE(C31,",",REPT(" ",99)),1599,99)),PortProtocols[],4,FALSE),VLOOKUP(--TRIM(MID(SUBSTITUTE(C31,",",REPT(" ",99)),1599,99)),PortProtocols[],4,FALSE)),""),"") &amp;
IF(TRIM(MID(SUBSTITUTE(C31,",",REPT(" ",99)),1699,99))&lt;&gt;"",CHAR(10) &amp; IFERROR(IF(ISERROR(--TRIM(MID(SUBSTITUTE(C31,",",REPT(" ",99)),1699,99))),VLOOKUP(TRIM(MID(SUBSTITUTE(C31,",",REPT(" ",99)),1699,99)),PortProtocols[],4,FALSE),VLOOKUP(--TRIM(MID(SUBSTITUTE(C31,",",REPT(" ",99)),1699,99)),PortProtocols[],4,FALSE)),""),"") &amp;
IF(TRIM(MID(SUBSTITUTE(C31,",",REPT(" ",99)),1799,99))&lt;&gt;"",CHAR(10) &amp; IFERROR(IF(ISERROR(--TRIM(MID(SUBSTITUTE(C31,",",REPT(" ",99)),1799,99))),VLOOKUP(TRIM(MID(SUBSTITUTE(C31,",",REPT(" ",99)),1799,99)),PortProtocols[],4,FALSE),VLOOKUP(--TRIM(MID(SUBSTITUTE(C31,",",REPT(" ",99)),1799,99)),PortProtocols[],4,FALSE)),""),"") &amp;
IF(TRIM(MID(SUBSTITUTE(C31,",",REPT(" ",99)),1899,99))&lt;&gt;"",CHAR(10) &amp; IFERROR(IF(ISERROR(--TRIM(MID(SUBSTITUTE(C31,",",REPT(" ",99)),1899,99))),VLOOKUP(TRIM(MID(SUBSTITUTE(C31,",",REPT(" ",99)),1899,99)),PortProtocols[],4,FALSE),VLOOKUP(--TRIM(MID(SUBSTITUTE(C31,",",REPT(" ",99)),1899,99)),PortProtocols[],4,FALSE)),""),""),
"")</f>
        <v>Prism Central to Active Directory
RPC (135 TCP)
LDAP Global Catalog (3268 TCP)
Dynamic RPC  (49152-65535 TCP)</v>
      </c>
      <c r="G31" s="15" t="s">
        <v>50</v>
      </c>
      <c r="H31" s="13" t="str">
        <f>_xlfn.XLOOKUP(ExternalPorts[[#This Row],[Source]],entities[Source],entities[Source AZ (Used for Diagram Generation)],"",0)</f>
        <v>Local AZ</v>
      </c>
      <c r="I31" s="13" t="str">
        <f>_xlfn.XLOOKUP(ExternalPorts[[#This Row],[Destination]],entities[Destination],entities[Destination AZ (Used for Diagram Generation)],"",0)</f>
        <v>External Services</v>
      </c>
      <c r="J31" s="15" t="s">
        <v>51</v>
      </c>
      <c r="M31" s="22"/>
    </row>
    <row r="32" spans="1:13" ht="60.75" hidden="1">
      <c r="A32" s="13" t="s">
        <v>48</v>
      </c>
      <c r="B32" s="13" t="s">
        <v>13</v>
      </c>
      <c r="C32" s="14" t="s">
        <v>52</v>
      </c>
      <c r="D32" s="13" t="str" cm="1">
        <f t="array" ref="D3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 s="13" t="s">
        <v>26</v>
      </c>
      <c r="F32" s="15" t="str">
        <f>IF(AND(B32&lt;&gt;"",E32&lt;&gt;""),B32 &amp; " to " &amp; E32 &amp; CHAR(10) &amp;
IFERROR(IF(ISERROR(--TRIM(MID(SUBSTITUTE(C32,",",REPT(" ",99)),1,99))),VLOOKUP(TRIM(MID(SUBSTITUTE(C32,",",REPT(" ",99)),1,99)),PortProtocols[],4,FALSE),VLOOKUP(--TRIM(MID(SUBSTITUTE(C32,",",REPT(" ",99)),1,99)),PortProtocols[],4,FALSE)),"") &amp;
IF(TRIM(MID(SUBSTITUTE(C32,",",REPT(" ",99)),99,99))&lt;&gt;"",CHAR(10) &amp; IFERROR(IF(ISERROR(--TRIM(MID(SUBSTITUTE(C32,",",REPT(" ",99)),99,99))),VLOOKUP(TRIM(MID(SUBSTITUTE(C32,",",REPT(" ",99)),99,99)),PortProtocols[],4,FALSE),VLOOKUP(--TRIM(MID(SUBSTITUTE(C32,",",REPT(" ",99)),99,99)),PortProtocols[],4,FALSE)),""),"") &amp;
IF(TRIM(MID(SUBSTITUTE(C32,",",REPT(" ",99)),199,99))&lt;&gt;"",CHAR(10) &amp; IFERROR(IF(ISERROR(--TRIM(MID(SUBSTITUTE(C32,",",REPT(" ",99)),199,99))),VLOOKUP(TRIM(MID(SUBSTITUTE(C32,",",REPT(" ",99)),199,99)),PortProtocols[],4,FALSE),VLOOKUP(--TRIM(MID(SUBSTITUTE(C32,",",REPT(" ",99)),199,99)),PortProtocols[],4,FALSE)),""),"") &amp;
IF(TRIM(MID(SUBSTITUTE(C32,",",REPT(" ",99)),299,99))&lt;&gt;"",CHAR(10) &amp; IFERROR(IF(ISERROR(--TRIM(MID(SUBSTITUTE(C32,",",REPT(" ",99)),299,99))),VLOOKUP(TRIM(MID(SUBSTITUTE(C32,",",REPT(" ",99)),299,99)),PortProtocols[],4,FALSE),VLOOKUP(--TRIM(MID(SUBSTITUTE(C32,",",REPT(" ",99)),299,99)),PortProtocols[],4,FALSE)),""),"") &amp;
IF(TRIM(MID(SUBSTITUTE(C32,",",REPT(" ",99)),399,99))&lt;&gt;"",CHAR(10) &amp; IFERROR(IF(ISERROR(--TRIM(MID(SUBSTITUTE(C32,",",REPT(" ",99)),399,99))),VLOOKUP(TRIM(MID(SUBSTITUTE(C32,",",REPT(" ",99)),399,99)),PortProtocols[],4,FALSE),VLOOKUP(--TRIM(MID(SUBSTITUTE(C32,",",REPT(" ",99)),399,99)),PortProtocols[],4,FALSE)),""),"") &amp;
IF(TRIM(MID(SUBSTITUTE(C32,",",REPT(" ",99)),499,99))&lt;&gt;"",CHAR(10) &amp; IFERROR(IF(ISERROR(--TRIM(MID(SUBSTITUTE(C32,",",REPT(" ",99)),499,99))),VLOOKUP(TRIM(MID(SUBSTITUTE(C32,",",REPT(" ",99)),499,99)),PortProtocols[],4,FALSE),VLOOKUP(--TRIM(MID(SUBSTITUTE(C32,",",REPT(" ",99)),499,99)),PortProtocols[],4,FALSE)),""),"") &amp;
IF(TRIM(MID(SUBSTITUTE(C32,",",REPT(" ",99)),599,99))&lt;&gt;"",CHAR(10) &amp; IFERROR(IF(ISERROR(--TRIM(MID(SUBSTITUTE(C32,",",REPT(" ",99)),599,99))),VLOOKUP(TRIM(MID(SUBSTITUTE(C32,",",REPT(" ",99)),599,99)),PortProtocols[],4,FALSE),VLOOKUP(--TRIM(MID(SUBSTITUTE(C32,",",REPT(" ",99)),599,99)),PortProtocols[],4,FALSE)),""),"") &amp;
IF(TRIM(MID(SUBSTITUTE(C32,",",REPT(" ",99)),699,99))&lt;&gt;"",CHAR(10) &amp; IFERROR(IF(ISERROR(--TRIM(MID(SUBSTITUTE(C32,",",REPT(" ",99)),699,99))),VLOOKUP(TRIM(MID(SUBSTITUTE(C32,",",REPT(" ",99)),699,99)),PortProtocols[],4,FALSE),VLOOKUP(--TRIM(MID(SUBSTITUTE(C32,",",REPT(" ",99)),699,99)),PortProtocols[],4,FALSE)),""),"") &amp;
IF(TRIM(MID(SUBSTITUTE(C32,",",REPT(" ",99)),799,99))&lt;&gt;"",CHAR(10) &amp; IFERROR(IF(ISERROR(--TRIM(MID(SUBSTITUTE(C32,",",REPT(" ",99)),799,99))),VLOOKUP(TRIM(MID(SUBSTITUTE(C32,",",REPT(" ",99)),799,99)),PortProtocols[],4,FALSE),VLOOKUP(--TRIM(MID(SUBSTITUTE(C32,",",REPT(" ",99)),799,99)),PortProtocols[],4,FALSE)),""),"") &amp;
IF(TRIM(MID(SUBSTITUTE(C32,",",REPT(" ",99)),899,99))&lt;&gt;"",CHAR(10) &amp; IFERROR(IF(ISERROR(--TRIM(MID(SUBSTITUTE(C32,",",REPT(" ",99)),899,99))),VLOOKUP(TRIM(MID(SUBSTITUTE(C32,",",REPT(" ",99)),899,99)),PortProtocols[],4,FALSE),VLOOKUP(--TRIM(MID(SUBSTITUTE(C32,",",REPT(" ",99)),899,99)),PortProtocols[],4,FALSE)),""),"") &amp;
IF(TRIM(MID(SUBSTITUTE(C32,",",REPT(" ",99)),999,99))&lt;&gt;"",CHAR(10) &amp; IFERROR(IF(ISERROR(--TRIM(MID(SUBSTITUTE(C32,",",REPT(" ",99)),999,99))),VLOOKUP(TRIM(MID(SUBSTITUTE(C32,",",REPT(" ",99)),999,99)),PortProtocols[],4,FALSE),VLOOKUP(--TRIM(MID(SUBSTITUTE(C32,",",REPT(" ",99)),999,99)),PortProtocols[],4,FALSE)),""),"") &amp;
IF(TRIM(MID(SUBSTITUTE(C32,",",REPT(" ",99)),1099,99))&lt;&gt;"",CHAR(10) &amp; IFERROR(IF(ISERROR(--TRIM(MID(SUBSTITUTE(C32,",",REPT(" ",99)),1099,99))),VLOOKUP(TRIM(MID(SUBSTITUTE(C32,",",REPT(" ",99)),1099,99)),PortProtocols[],4,FALSE),VLOOKUP(--TRIM(MID(SUBSTITUTE(C32,",",REPT(" ",99)),1099,99)),PortProtocols[],4,FALSE)),""),"") &amp;
IF(TRIM(MID(SUBSTITUTE(C32,",",REPT(" ",99)),1199,99))&lt;&gt;"",CHAR(10) &amp; IFERROR(IF(ISERROR(--TRIM(MID(SUBSTITUTE(C32,",",REPT(" ",99)),1199,99))),VLOOKUP(TRIM(MID(SUBSTITUTE(C32,",",REPT(" ",99)),1199,99)),PortProtocols[],4,FALSE),VLOOKUP(--TRIM(MID(SUBSTITUTE(C32,",",REPT(" ",99)),1199,99)),PortProtocols[],4,FALSE)),""),"") &amp;
IF(TRIM(MID(SUBSTITUTE(C32,",",REPT(" ",99)),1299,99))&lt;&gt;"",CHAR(10) &amp; IFERROR(IF(ISERROR(--TRIM(MID(SUBSTITUTE(C32,",",REPT(" ",99)),1299,99))),VLOOKUP(TRIM(MID(SUBSTITUTE(C32,",",REPT(" ",99)),1299,99)),PortProtocols[],4,FALSE),VLOOKUP(--TRIM(MID(SUBSTITUTE(C32,",",REPT(" ",99)),1299,99)),PortProtocols[],4,FALSE)),""),"") &amp;
IF(TRIM(MID(SUBSTITUTE(C32,",",REPT(" ",99)),1399,99))&lt;&gt;"",CHAR(10) &amp; IFERROR(IF(ISERROR(--TRIM(MID(SUBSTITUTE(C32,",",REPT(" ",99)),1399,99))),VLOOKUP(TRIM(MID(SUBSTITUTE(C32,",",REPT(" ",99)),1399,99)),PortProtocols[],4,FALSE),VLOOKUP(--TRIM(MID(SUBSTITUTE(C32,",",REPT(" ",99)),1399,99)),PortProtocols[],4,FALSE)),""),"") &amp;
IF(TRIM(MID(SUBSTITUTE(C32,",",REPT(" ",99)),1499,99))&lt;&gt;"",CHAR(10) &amp; IFERROR(IF(ISERROR(--TRIM(MID(SUBSTITUTE(C32,",",REPT(" ",99)),1499,99))),VLOOKUP(TRIM(MID(SUBSTITUTE(C32,",",REPT(" ",99)),1499,99)),PortProtocols[],4,FALSE),VLOOKUP(--TRIM(MID(SUBSTITUTE(C32,",",REPT(" ",99)),1499,99)),PortProtocols[],4,FALSE)),""),"") &amp;
IF(TRIM(MID(SUBSTITUTE(C32,",",REPT(" ",99)),1599,99))&lt;&gt;"",CHAR(10) &amp; IFERROR(IF(ISERROR(--TRIM(MID(SUBSTITUTE(C32,",",REPT(" ",99)),1599,99))),VLOOKUP(TRIM(MID(SUBSTITUTE(C32,",",REPT(" ",99)),1599,99)),PortProtocols[],4,FALSE),VLOOKUP(--TRIM(MID(SUBSTITUTE(C32,",",REPT(" ",99)),1599,99)),PortProtocols[],4,FALSE)),""),"") &amp;
IF(TRIM(MID(SUBSTITUTE(C32,",",REPT(" ",99)),1699,99))&lt;&gt;"",CHAR(10) &amp; IFERROR(IF(ISERROR(--TRIM(MID(SUBSTITUTE(C32,",",REPT(" ",99)),1699,99))),VLOOKUP(TRIM(MID(SUBSTITUTE(C32,",",REPT(" ",99)),1699,99)),PortProtocols[],4,FALSE),VLOOKUP(--TRIM(MID(SUBSTITUTE(C32,",",REPT(" ",99)),1699,99)),PortProtocols[],4,FALSE)),""),"") &amp;
IF(TRIM(MID(SUBSTITUTE(C32,",",REPT(" ",99)),1799,99))&lt;&gt;"",CHAR(10) &amp; IFERROR(IF(ISERROR(--TRIM(MID(SUBSTITUTE(C32,",",REPT(" ",99)),1799,99))),VLOOKUP(TRIM(MID(SUBSTITUTE(C32,",",REPT(" ",99)),1799,99)),PortProtocols[],4,FALSE),VLOOKUP(--TRIM(MID(SUBSTITUTE(C32,",",REPT(" ",99)),1799,99)),PortProtocols[],4,FALSE)),""),"") &amp;
IF(TRIM(MID(SUBSTITUTE(C32,",",REPT(" ",99)),1899,99))&lt;&gt;"",CHAR(10) &amp; IFERROR(IF(ISERROR(--TRIM(MID(SUBSTITUTE(C32,",",REPT(" ",99)),1899,99))),VLOOKUP(TRIM(MID(SUBSTITUTE(C32,",",REPT(" ",99)),1899,99)),PortProtocols[],4,FALSE),VLOOKUP(--TRIM(MID(SUBSTITUTE(C32,",",REPT(" ",99)),1899,99)),PortProtocols[],4,FALSE)),""),""),
"")</f>
        <v>Prism Central to Nutanix CVM
Mercury Fanout gRPC (9300 TCP)
Mercury Fanout gRPC (9301 TCP)</v>
      </c>
      <c r="G32" s="15"/>
      <c r="H32" s="13" t="str">
        <f>_xlfn.XLOOKUP(ExternalPorts[[#This Row],[Source]],entities[Source],entities[Source AZ (Used for Diagram Generation)],"",0)</f>
        <v>Local AZ</v>
      </c>
      <c r="I32" s="13" t="str">
        <f>_xlfn.XLOOKUP(ExternalPorts[[#This Row],[Destination]],entities[Destination],entities[Destination AZ (Used for Diagram Generation)],"",0)</f>
        <v>Local AZ</v>
      </c>
      <c r="J32" s="13"/>
      <c r="M32" s="22"/>
    </row>
    <row r="33" spans="1:13" ht="40.5" hidden="1">
      <c r="A33" s="13" t="s">
        <v>53</v>
      </c>
      <c r="B33" s="13" t="s">
        <v>54</v>
      </c>
      <c r="C33" s="14">
        <v>9440</v>
      </c>
      <c r="D33" s="13" t="str" cm="1">
        <f t="array" ref="D3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 s="13" t="s">
        <v>13</v>
      </c>
      <c r="F33" s="15" t="str">
        <f>IF(AND(B33&lt;&gt;"",E33&lt;&gt;""),B33 &amp; " to " &amp; E33 &amp; CHAR(10) &amp;
IFERROR(IF(ISERROR(--TRIM(MID(SUBSTITUTE(C33,",",REPT(" ",99)),1,99))),VLOOKUP(TRIM(MID(SUBSTITUTE(C33,",",REPT(" ",99)),1,99)),PortProtocols[],4,FALSE),VLOOKUP(--TRIM(MID(SUBSTITUTE(C33,",",REPT(" ",99)),1,99)),PortProtocols[],4,FALSE)),"") &amp;
IF(TRIM(MID(SUBSTITUTE(C33,",",REPT(" ",99)),99,99))&lt;&gt;"",CHAR(10) &amp; IFERROR(IF(ISERROR(--TRIM(MID(SUBSTITUTE(C33,",",REPT(" ",99)),99,99))),VLOOKUP(TRIM(MID(SUBSTITUTE(C33,",",REPT(" ",99)),99,99)),PortProtocols[],4,FALSE),VLOOKUP(--TRIM(MID(SUBSTITUTE(C33,",",REPT(" ",99)),99,99)),PortProtocols[],4,FALSE)),""),"") &amp;
IF(TRIM(MID(SUBSTITUTE(C33,",",REPT(" ",99)),199,99))&lt;&gt;"",CHAR(10) &amp; IFERROR(IF(ISERROR(--TRIM(MID(SUBSTITUTE(C33,",",REPT(" ",99)),199,99))),VLOOKUP(TRIM(MID(SUBSTITUTE(C33,",",REPT(" ",99)),199,99)),PortProtocols[],4,FALSE),VLOOKUP(--TRIM(MID(SUBSTITUTE(C33,",",REPT(" ",99)),199,99)),PortProtocols[],4,FALSE)),""),"") &amp;
IF(TRIM(MID(SUBSTITUTE(C33,",",REPT(" ",99)),299,99))&lt;&gt;"",CHAR(10) &amp; IFERROR(IF(ISERROR(--TRIM(MID(SUBSTITUTE(C33,",",REPT(" ",99)),299,99))),VLOOKUP(TRIM(MID(SUBSTITUTE(C33,",",REPT(" ",99)),299,99)),PortProtocols[],4,FALSE),VLOOKUP(--TRIM(MID(SUBSTITUTE(C33,",",REPT(" ",99)),299,99)),PortProtocols[],4,FALSE)),""),"") &amp;
IF(TRIM(MID(SUBSTITUTE(C33,",",REPT(" ",99)),399,99))&lt;&gt;"",CHAR(10) &amp; IFERROR(IF(ISERROR(--TRIM(MID(SUBSTITUTE(C33,",",REPT(" ",99)),399,99))),VLOOKUP(TRIM(MID(SUBSTITUTE(C33,",",REPT(" ",99)),399,99)),PortProtocols[],4,FALSE),VLOOKUP(--TRIM(MID(SUBSTITUTE(C33,",",REPT(" ",99)),399,99)),PortProtocols[],4,FALSE)),""),"") &amp;
IF(TRIM(MID(SUBSTITUTE(C33,",",REPT(" ",99)),499,99))&lt;&gt;"",CHAR(10) &amp; IFERROR(IF(ISERROR(--TRIM(MID(SUBSTITUTE(C33,",",REPT(" ",99)),499,99))),VLOOKUP(TRIM(MID(SUBSTITUTE(C33,",",REPT(" ",99)),499,99)),PortProtocols[],4,FALSE),VLOOKUP(--TRIM(MID(SUBSTITUTE(C33,",",REPT(" ",99)),499,99)),PortProtocols[],4,FALSE)),""),"") &amp;
IF(TRIM(MID(SUBSTITUTE(C33,",",REPT(" ",99)),599,99))&lt;&gt;"",CHAR(10) &amp; IFERROR(IF(ISERROR(--TRIM(MID(SUBSTITUTE(C33,",",REPT(" ",99)),599,99))),VLOOKUP(TRIM(MID(SUBSTITUTE(C33,",",REPT(" ",99)),599,99)),PortProtocols[],4,FALSE),VLOOKUP(--TRIM(MID(SUBSTITUTE(C33,",",REPT(" ",99)),599,99)),PortProtocols[],4,FALSE)),""),"") &amp;
IF(TRIM(MID(SUBSTITUTE(C33,",",REPT(" ",99)),699,99))&lt;&gt;"",CHAR(10) &amp; IFERROR(IF(ISERROR(--TRIM(MID(SUBSTITUTE(C33,",",REPT(" ",99)),699,99))),VLOOKUP(TRIM(MID(SUBSTITUTE(C33,",",REPT(" ",99)),699,99)),PortProtocols[],4,FALSE),VLOOKUP(--TRIM(MID(SUBSTITUTE(C33,",",REPT(" ",99)),699,99)),PortProtocols[],4,FALSE)),""),"") &amp;
IF(TRIM(MID(SUBSTITUTE(C33,",",REPT(" ",99)),799,99))&lt;&gt;"",CHAR(10) &amp; IFERROR(IF(ISERROR(--TRIM(MID(SUBSTITUTE(C33,",",REPT(" ",99)),799,99))),VLOOKUP(TRIM(MID(SUBSTITUTE(C33,",",REPT(" ",99)),799,99)),PortProtocols[],4,FALSE),VLOOKUP(--TRIM(MID(SUBSTITUTE(C33,",",REPT(" ",99)),799,99)),PortProtocols[],4,FALSE)),""),"") &amp;
IF(TRIM(MID(SUBSTITUTE(C33,",",REPT(" ",99)),899,99))&lt;&gt;"",CHAR(10) &amp; IFERROR(IF(ISERROR(--TRIM(MID(SUBSTITUTE(C33,",",REPT(" ",99)),899,99))),VLOOKUP(TRIM(MID(SUBSTITUTE(C33,",",REPT(" ",99)),899,99)),PortProtocols[],4,FALSE),VLOOKUP(--TRIM(MID(SUBSTITUTE(C33,",",REPT(" ",99)),899,99)),PortProtocols[],4,FALSE)),""),"") &amp;
IF(TRIM(MID(SUBSTITUTE(C33,",",REPT(" ",99)),999,99))&lt;&gt;"",CHAR(10) &amp; IFERROR(IF(ISERROR(--TRIM(MID(SUBSTITUTE(C33,",",REPT(" ",99)),999,99))),VLOOKUP(TRIM(MID(SUBSTITUTE(C33,",",REPT(" ",99)),999,99)),PortProtocols[],4,FALSE),VLOOKUP(--TRIM(MID(SUBSTITUTE(C33,",",REPT(" ",99)),999,99)),PortProtocols[],4,FALSE)),""),"") &amp;
IF(TRIM(MID(SUBSTITUTE(C33,",",REPT(" ",99)),1099,99))&lt;&gt;"",CHAR(10) &amp; IFERROR(IF(ISERROR(--TRIM(MID(SUBSTITUTE(C33,",",REPT(" ",99)),1099,99))),VLOOKUP(TRIM(MID(SUBSTITUTE(C33,",",REPT(" ",99)),1099,99)),PortProtocols[],4,FALSE),VLOOKUP(--TRIM(MID(SUBSTITUTE(C33,",",REPT(" ",99)),1099,99)),PortProtocols[],4,FALSE)),""),"") &amp;
IF(TRIM(MID(SUBSTITUTE(C33,",",REPT(" ",99)),1199,99))&lt;&gt;"",CHAR(10) &amp; IFERROR(IF(ISERROR(--TRIM(MID(SUBSTITUTE(C33,",",REPT(" ",99)),1199,99))),VLOOKUP(TRIM(MID(SUBSTITUTE(C33,",",REPT(" ",99)),1199,99)),PortProtocols[],4,FALSE),VLOOKUP(--TRIM(MID(SUBSTITUTE(C33,",",REPT(" ",99)),1199,99)),PortProtocols[],4,FALSE)),""),"") &amp;
IF(TRIM(MID(SUBSTITUTE(C33,",",REPT(" ",99)),1299,99))&lt;&gt;"",CHAR(10) &amp; IFERROR(IF(ISERROR(--TRIM(MID(SUBSTITUTE(C33,",",REPT(" ",99)),1299,99))),VLOOKUP(TRIM(MID(SUBSTITUTE(C33,",",REPT(" ",99)),1299,99)),PortProtocols[],4,FALSE),VLOOKUP(--TRIM(MID(SUBSTITUTE(C33,",",REPT(" ",99)),1299,99)),PortProtocols[],4,FALSE)),""),"") &amp;
IF(TRIM(MID(SUBSTITUTE(C33,",",REPT(" ",99)),1399,99))&lt;&gt;"",CHAR(10) &amp; IFERROR(IF(ISERROR(--TRIM(MID(SUBSTITUTE(C33,",",REPT(" ",99)),1399,99))),VLOOKUP(TRIM(MID(SUBSTITUTE(C33,",",REPT(" ",99)),1399,99)),PortProtocols[],4,FALSE),VLOOKUP(--TRIM(MID(SUBSTITUTE(C33,",",REPT(" ",99)),1399,99)),PortProtocols[],4,FALSE)),""),"") &amp;
IF(TRIM(MID(SUBSTITUTE(C33,",",REPT(" ",99)),1499,99))&lt;&gt;"",CHAR(10) &amp; IFERROR(IF(ISERROR(--TRIM(MID(SUBSTITUTE(C33,",",REPT(" ",99)),1499,99))),VLOOKUP(TRIM(MID(SUBSTITUTE(C33,",",REPT(" ",99)),1499,99)),PortProtocols[],4,FALSE),VLOOKUP(--TRIM(MID(SUBSTITUTE(C33,",",REPT(" ",99)),1499,99)),PortProtocols[],4,FALSE)),""),"") &amp;
IF(TRIM(MID(SUBSTITUTE(C33,",",REPT(" ",99)),1599,99))&lt;&gt;"",CHAR(10) &amp; IFERROR(IF(ISERROR(--TRIM(MID(SUBSTITUTE(C33,",",REPT(" ",99)),1599,99))),VLOOKUP(TRIM(MID(SUBSTITUTE(C33,",",REPT(" ",99)),1599,99)),PortProtocols[],4,FALSE),VLOOKUP(--TRIM(MID(SUBSTITUTE(C33,",",REPT(" ",99)),1599,99)),PortProtocols[],4,FALSE)),""),"") &amp;
IF(TRIM(MID(SUBSTITUTE(C33,",",REPT(" ",99)),1699,99))&lt;&gt;"",CHAR(10) &amp; IFERROR(IF(ISERROR(--TRIM(MID(SUBSTITUTE(C33,",",REPT(" ",99)),1699,99))),VLOOKUP(TRIM(MID(SUBSTITUTE(C33,",",REPT(" ",99)),1699,99)),PortProtocols[],4,FALSE),VLOOKUP(--TRIM(MID(SUBSTITUTE(C33,",",REPT(" ",99)),1699,99)),PortProtocols[],4,FALSE)),""),"") &amp;
IF(TRIM(MID(SUBSTITUTE(C33,",",REPT(" ",99)),1799,99))&lt;&gt;"",CHAR(10) &amp; IFERROR(IF(ISERROR(--TRIM(MID(SUBSTITUTE(C33,",",REPT(" ",99)),1799,99))),VLOOKUP(TRIM(MID(SUBSTITUTE(C33,",",REPT(" ",99)),1799,99)),PortProtocols[],4,FALSE),VLOOKUP(--TRIM(MID(SUBSTITUTE(C33,",",REPT(" ",99)),1799,99)),PortProtocols[],4,FALSE)),""),"") &amp;
IF(TRIM(MID(SUBSTITUTE(C33,",",REPT(" ",99)),1899,99))&lt;&gt;"",CHAR(10) &amp; IFERROR(IF(ISERROR(--TRIM(MID(SUBSTITUTE(C33,",",REPT(" ",99)),1899,99))),VLOOKUP(TRIM(MID(SUBSTITUTE(C33,",",REPT(" ",99)),1899,99)),PortProtocols[],4,FALSE),VLOOKUP(--TRIM(MID(SUBSTITUTE(C33,",",REPT(" ",99)),1899,99)),PortProtocols[],4,FALSE)),""),""),
"")</f>
        <v>Kubernetes VLAN to Prism Central
Prism (9440 TCP)</v>
      </c>
      <c r="G33" s="15" t="s">
        <v>55</v>
      </c>
      <c r="H33" s="13" t="str">
        <f>_xlfn.XLOOKUP(ExternalPorts[[#This Row],[Source]],entities[Source],entities[Source AZ (Used for Diagram Generation)],"",0)</f>
        <v>Local AZ</v>
      </c>
      <c r="I33" s="13" t="str">
        <f>_xlfn.XLOOKUP(ExternalPorts[[#This Row],[Destination]],entities[Destination],entities[Destination AZ (Used for Diagram Generation)],"",0)</f>
        <v>Local AZ</v>
      </c>
      <c r="J33" s="13"/>
      <c r="M33" s="22"/>
    </row>
    <row r="34" spans="1:13" ht="81" hidden="1">
      <c r="A34" s="13" t="s">
        <v>53</v>
      </c>
      <c r="B34" s="13" t="s">
        <v>54</v>
      </c>
      <c r="C34" s="14" t="s">
        <v>56</v>
      </c>
      <c r="D34" s="13" t="str" cm="1">
        <f t="array" ref="D3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 s="13" t="s">
        <v>26</v>
      </c>
      <c r="F34" s="15" t="str">
        <f>IF(AND(B34&lt;&gt;"",E34&lt;&gt;""),B34 &amp; " to " &amp; E34 &amp; CHAR(10) &amp;
IFERROR(IF(ISERROR(--TRIM(MID(SUBSTITUTE(C34,",",REPT(" ",99)),1,99))),VLOOKUP(TRIM(MID(SUBSTITUTE(C34,",",REPT(" ",99)),1,99)),PortProtocols[],4,FALSE),VLOOKUP(--TRIM(MID(SUBSTITUTE(C34,",",REPT(" ",99)),1,99)),PortProtocols[],4,FALSE)),"") &amp;
IF(TRIM(MID(SUBSTITUTE(C34,",",REPT(" ",99)),99,99))&lt;&gt;"",CHAR(10) &amp; IFERROR(IF(ISERROR(--TRIM(MID(SUBSTITUTE(C34,",",REPT(" ",99)),99,99))),VLOOKUP(TRIM(MID(SUBSTITUTE(C34,",",REPT(" ",99)),99,99)),PortProtocols[],4,FALSE),VLOOKUP(--TRIM(MID(SUBSTITUTE(C34,",",REPT(" ",99)),99,99)),PortProtocols[],4,FALSE)),""),"") &amp;
IF(TRIM(MID(SUBSTITUTE(C34,",",REPT(" ",99)),199,99))&lt;&gt;"",CHAR(10) &amp; IFERROR(IF(ISERROR(--TRIM(MID(SUBSTITUTE(C34,",",REPT(" ",99)),199,99))),VLOOKUP(TRIM(MID(SUBSTITUTE(C34,",",REPT(" ",99)),199,99)),PortProtocols[],4,FALSE),VLOOKUP(--TRIM(MID(SUBSTITUTE(C34,",",REPT(" ",99)),199,99)),PortProtocols[],4,FALSE)),""),"") &amp;
IF(TRIM(MID(SUBSTITUTE(C34,",",REPT(" ",99)),299,99))&lt;&gt;"",CHAR(10) &amp; IFERROR(IF(ISERROR(--TRIM(MID(SUBSTITUTE(C34,",",REPT(" ",99)),299,99))),VLOOKUP(TRIM(MID(SUBSTITUTE(C34,",",REPT(" ",99)),299,99)),PortProtocols[],4,FALSE),VLOOKUP(--TRIM(MID(SUBSTITUTE(C34,",",REPT(" ",99)),299,99)),PortProtocols[],4,FALSE)),""),"") &amp;
IF(TRIM(MID(SUBSTITUTE(C34,",",REPT(" ",99)),399,99))&lt;&gt;"",CHAR(10) &amp; IFERROR(IF(ISERROR(--TRIM(MID(SUBSTITUTE(C34,",",REPT(" ",99)),399,99))),VLOOKUP(TRIM(MID(SUBSTITUTE(C34,",",REPT(" ",99)),399,99)),PortProtocols[],4,FALSE),VLOOKUP(--TRIM(MID(SUBSTITUTE(C34,",",REPT(" ",99)),399,99)),PortProtocols[],4,FALSE)),""),"") &amp;
IF(TRIM(MID(SUBSTITUTE(C34,",",REPT(" ",99)),499,99))&lt;&gt;"",CHAR(10) &amp; IFERROR(IF(ISERROR(--TRIM(MID(SUBSTITUTE(C34,",",REPT(" ",99)),499,99))),VLOOKUP(TRIM(MID(SUBSTITUTE(C34,",",REPT(" ",99)),499,99)),PortProtocols[],4,FALSE),VLOOKUP(--TRIM(MID(SUBSTITUTE(C34,",",REPT(" ",99)),499,99)),PortProtocols[],4,FALSE)),""),"") &amp;
IF(TRIM(MID(SUBSTITUTE(C34,",",REPT(" ",99)),599,99))&lt;&gt;"",CHAR(10) &amp; IFERROR(IF(ISERROR(--TRIM(MID(SUBSTITUTE(C34,",",REPT(" ",99)),599,99))),VLOOKUP(TRIM(MID(SUBSTITUTE(C34,",",REPT(" ",99)),599,99)),PortProtocols[],4,FALSE),VLOOKUP(--TRIM(MID(SUBSTITUTE(C34,",",REPT(" ",99)),599,99)),PortProtocols[],4,FALSE)),""),"") &amp;
IF(TRIM(MID(SUBSTITUTE(C34,",",REPT(" ",99)),699,99))&lt;&gt;"",CHAR(10) &amp; IFERROR(IF(ISERROR(--TRIM(MID(SUBSTITUTE(C34,",",REPT(" ",99)),699,99))),VLOOKUP(TRIM(MID(SUBSTITUTE(C34,",",REPT(" ",99)),699,99)),PortProtocols[],4,FALSE),VLOOKUP(--TRIM(MID(SUBSTITUTE(C34,",",REPT(" ",99)),699,99)),PortProtocols[],4,FALSE)),""),"") &amp;
IF(TRIM(MID(SUBSTITUTE(C34,",",REPT(" ",99)),799,99))&lt;&gt;"",CHAR(10) &amp; IFERROR(IF(ISERROR(--TRIM(MID(SUBSTITUTE(C34,",",REPT(" ",99)),799,99))),VLOOKUP(TRIM(MID(SUBSTITUTE(C34,",",REPT(" ",99)),799,99)),PortProtocols[],4,FALSE),VLOOKUP(--TRIM(MID(SUBSTITUTE(C34,",",REPT(" ",99)),799,99)),PortProtocols[],4,FALSE)),""),"") &amp;
IF(TRIM(MID(SUBSTITUTE(C34,",",REPT(" ",99)),899,99))&lt;&gt;"",CHAR(10) &amp; IFERROR(IF(ISERROR(--TRIM(MID(SUBSTITUTE(C34,",",REPT(" ",99)),899,99))),VLOOKUP(TRIM(MID(SUBSTITUTE(C34,",",REPT(" ",99)),899,99)),PortProtocols[],4,FALSE),VLOOKUP(--TRIM(MID(SUBSTITUTE(C34,",",REPT(" ",99)),899,99)),PortProtocols[],4,FALSE)),""),"") &amp;
IF(TRIM(MID(SUBSTITUTE(C34,",",REPT(" ",99)),999,99))&lt;&gt;"",CHAR(10) &amp; IFERROR(IF(ISERROR(--TRIM(MID(SUBSTITUTE(C34,",",REPT(" ",99)),999,99))),VLOOKUP(TRIM(MID(SUBSTITUTE(C34,",",REPT(" ",99)),999,99)),PortProtocols[],4,FALSE),VLOOKUP(--TRIM(MID(SUBSTITUTE(C34,",",REPT(" ",99)),999,99)),PortProtocols[],4,FALSE)),""),"") &amp;
IF(TRIM(MID(SUBSTITUTE(C34,",",REPT(" ",99)),1099,99))&lt;&gt;"",CHAR(10) &amp; IFERROR(IF(ISERROR(--TRIM(MID(SUBSTITUTE(C34,",",REPT(" ",99)),1099,99))),VLOOKUP(TRIM(MID(SUBSTITUTE(C34,",",REPT(" ",99)),1099,99)),PortProtocols[],4,FALSE),VLOOKUP(--TRIM(MID(SUBSTITUTE(C34,",",REPT(" ",99)),1099,99)),PortProtocols[],4,FALSE)),""),"") &amp;
IF(TRIM(MID(SUBSTITUTE(C34,",",REPT(" ",99)),1199,99))&lt;&gt;"",CHAR(10) &amp; IFERROR(IF(ISERROR(--TRIM(MID(SUBSTITUTE(C34,",",REPT(" ",99)),1199,99))),VLOOKUP(TRIM(MID(SUBSTITUTE(C34,",",REPT(" ",99)),1199,99)),PortProtocols[],4,FALSE),VLOOKUP(--TRIM(MID(SUBSTITUTE(C34,",",REPT(" ",99)),1199,99)),PortProtocols[],4,FALSE)),""),"") &amp;
IF(TRIM(MID(SUBSTITUTE(C34,",",REPT(" ",99)),1299,99))&lt;&gt;"",CHAR(10) &amp; IFERROR(IF(ISERROR(--TRIM(MID(SUBSTITUTE(C34,",",REPT(" ",99)),1299,99))),VLOOKUP(TRIM(MID(SUBSTITUTE(C34,",",REPT(" ",99)),1299,99)),PortProtocols[],4,FALSE),VLOOKUP(--TRIM(MID(SUBSTITUTE(C34,",",REPT(" ",99)),1299,99)),PortProtocols[],4,FALSE)),""),"") &amp;
IF(TRIM(MID(SUBSTITUTE(C34,",",REPT(" ",99)),1399,99))&lt;&gt;"",CHAR(10) &amp; IFERROR(IF(ISERROR(--TRIM(MID(SUBSTITUTE(C34,",",REPT(" ",99)),1399,99))),VLOOKUP(TRIM(MID(SUBSTITUTE(C34,",",REPT(" ",99)),1399,99)),PortProtocols[],4,FALSE),VLOOKUP(--TRIM(MID(SUBSTITUTE(C34,",",REPT(" ",99)),1399,99)),PortProtocols[],4,FALSE)),""),"") &amp;
IF(TRIM(MID(SUBSTITUTE(C34,",",REPT(" ",99)),1499,99))&lt;&gt;"",CHAR(10) &amp; IFERROR(IF(ISERROR(--TRIM(MID(SUBSTITUTE(C34,",",REPT(" ",99)),1499,99))),VLOOKUP(TRIM(MID(SUBSTITUTE(C34,",",REPT(" ",99)),1499,99)),PortProtocols[],4,FALSE),VLOOKUP(--TRIM(MID(SUBSTITUTE(C34,",",REPT(" ",99)),1499,99)),PortProtocols[],4,FALSE)),""),"") &amp;
IF(TRIM(MID(SUBSTITUTE(C34,",",REPT(" ",99)),1599,99))&lt;&gt;"",CHAR(10) &amp; IFERROR(IF(ISERROR(--TRIM(MID(SUBSTITUTE(C34,",",REPT(" ",99)),1599,99))),VLOOKUP(TRIM(MID(SUBSTITUTE(C34,",",REPT(" ",99)),1599,99)),PortProtocols[],4,FALSE),VLOOKUP(--TRIM(MID(SUBSTITUTE(C34,",",REPT(" ",99)),1599,99)),PortProtocols[],4,FALSE)),""),"") &amp;
IF(TRIM(MID(SUBSTITUTE(C34,",",REPT(" ",99)),1699,99))&lt;&gt;"",CHAR(10) &amp; IFERROR(IF(ISERROR(--TRIM(MID(SUBSTITUTE(C34,",",REPT(" ",99)),1699,99))),VLOOKUP(TRIM(MID(SUBSTITUTE(C34,",",REPT(" ",99)),1699,99)),PortProtocols[],4,FALSE),VLOOKUP(--TRIM(MID(SUBSTITUTE(C34,",",REPT(" ",99)),1699,99)),PortProtocols[],4,FALSE)),""),"") &amp;
IF(TRIM(MID(SUBSTITUTE(C34,",",REPT(" ",99)),1799,99))&lt;&gt;"",CHAR(10) &amp; IFERROR(IF(ISERROR(--TRIM(MID(SUBSTITUTE(C34,",",REPT(" ",99)),1799,99))),VLOOKUP(TRIM(MID(SUBSTITUTE(C34,",",REPT(" ",99)),1799,99)),PortProtocols[],4,FALSE),VLOOKUP(--TRIM(MID(SUBSTITUTE(C34,",",REPT(" ",99)),1799,99)),PortProtocols[],4,FALSE)),""),"") &amp;
IF(TRIM(MID(SUBSTITUTE(C34,",",REPT(" ",99)),1899,99))&lt;&gt;"",CHAR(10) &amp; IFERROR(IF(ISERROR(--TRIM(MID(SUBSTITUTE(C34,",",REPT(" ",99)),1899,99))),VLOOKUP(TRIM(MID(SUBSTITUTE(C34,",",REPT(" ",99)),1899,99)),PortProtocols[],4,FALSE),VLOOKUP(--TRIM(MID(SUBSTITUTE(C34,",",REPT(" ",99)),1899,99)),PortProtocols[],4,FALSE)),""),""),
"")</f>
        <v>Kubernetes VLAN to Nutanix CVM
Prism (9440 TCP)
iSCSI iSNS (Target Discovery) (3205 TCP)
iSCSI Target (Primary Data) (3260 TCP)</v>
      </c>
      <c r="G34" s="15"/>
      <c r="H34" s="13" t="str">
        <f>_xlfn.XLOOKUP(ExternalPorts[[#This Row],[Source]],entities[Source],entities[Source AZ (Used for Diagram Generation)],"",0)</f>
        <v>Local AZ</v>
      </c>
      <c r="I34" s="13" t="str">
        <f>_xlfn.XLOOKUP(ExternalPorts[[#This Row],[Destination]],entities[Destination],entities[Destination AZ (Used for Diagram Generation)],"",0)</f>
        <v>Local AZ</v>
      </c>
      <c r="J34" s="13"/>
      <c r="M34" s="22"/>
    </row>
    <row r="35" spans="1:13" ht="81" hidden="1">
      <c r="A35" s="13" t="s">
        <v>53</v>
      </c>
      <c r="B35" s="13" t="s">
        <v>54</v>
      </c>
      <c r="C35" s="13" t="s">
        <v>57</v>
      </c>
      <c r="D35" s="13" t="str" cm="1">
        <f t="array" ref="D3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35" s="13" t="s">
        <v>112</v>
      </c>
      <c r="F35" s="15" t="str">
        <f>IF(AND(B35&lt;&gt;"",E35&lt;&gt;""),B35 &amp; " to " &amp; E35 &amp; CHAR(10) &amp;
IFERROR(IF(ISERROR(--TRIM(MID(SUBSTITUTE(C35,",",REPT(" ",99)),1,99))),VLOOKUP(TRIM(MID(SUBSTITUTE(C35,",",REPT(" ",99)),1,99)),PortProtocols[],4,FALSE),VLOOKUP(--TRIM(MID(SUBSTITUTE(C35,",",REPT(" ",99)),1,99)),PortProtocols[],4,FALSE)),"") &amp;
IF(TRIM(MID(SUBSTITUTE(C35,",",REPT(" ",99)),99,99))&lt;&gt;"",CHAR(10) &amp; IFERROR(IF(ISERROR(--TRIM(MID(SUBSTITUTE(C35,",",REPT(" ",99)),99,99))),VLOOKUP(TRIM(MID(SUBSTITUTE(C35,",",REPT(" ",99)),99,99)),PortProtocols[],4,FALSE),VLOOKUP(--TRIM(MID(SUBSTITUTE(C35,",",REPT(" ",99)),99,99)),PortProtocols[],4,FALSE)),""),"") &amp;
IF(TRIM(MID(SUBSTITUTE(C35,",",REPT(" ",99)),199,99))&lt;&gt;"",CHAR(10) &amp; IFERROR(IF(ISERROR(--TRIM(MID(SUBSTITUTE(C35,",",REPT(" ",99)),199,99))),VLOOKUP(TRIM(MID(SUBSTITUTE(C35,",",REPT(" ",99)),199,99)),PortProtocols[],4,FALSE),VLOOKUP(--TRIM(MID(SUBSTITUTE(C35,",",REPT(" ",99)),199,99)),PortProtocols[],4,FALSE)),""),"") &amp;
IF(TRIM(MID(SUBSTITUTE(C35,",",REPT(" ",99)),299,99))&lt;&gt;"",CHAR(10) &amp; IFERROR(IF(ISERROR(--TRIM(MID(SUBSTITUTE(C35,",",REPT(" ",99)),299,99))),VLOOKUP(TRIM(MID(SUBSTITUTE(C35,",",REPT(" ",99)),299,99)),PortProtocols[],4,FALSE),VLOOKUP(--TRIM(MID(SUBSTITUTE(C35,",",REPT(" ",99)),299,99)),PortProtocols[],4,FALSE)),""),"") &amp;
IF(TRIM(MID(SUBSTITUTE(C35,",",REPT(" ",99)),399,99))&lt;&gt;"",CHAR(10) &amp; IFERROR(IF(ISERROR(--TRIM(MID(SUBSTITUTE(C35,",",REPT(" ",99)),399,99))),VLOOKUP(TRIM(MID(SUBSTITUTE(C35,",",REPT(" ",99)),399,99)),PortProtocols[],4,FALSE),VLOOKUP(--TRIM(MID(SUBSTITUTE(C35,",",REPT(" ",99)),399,99)),PortProtocols[],4,FALSE)),""),"") &amp;
IF(TRIM(MID(SUBSTITUTE(C35,",",REPT(" ",99)),499,99))&lt;&gt;"",CHAR(10) &amp; IFERROR(IF(ISERROR(--TRIM(MID(SUBSTITUTE(C35,",",REPT(" ",99)),499,99))),VLOOKUP(TRIM(MID(SUBSTITUTE(C35,",",REPT(" ",99)),499,99)),PortProtocols[],4,FALSE),VLOOKUP(--TRIM(MID(SUBSTITUTE(C35,",",REPT(" ",99)),499,99)),PortProtocols[],4,FALSE)),""),"") &amp;
IF(TRIM(MID(SUBSTITUTE(C35,",",REPT(" ",99)),599,99))&lt;&gt;"",CHAR(10) &amp; IFERROR(IF(ISERROR(--TRIM(MID(SUBSTITUTE(C35,",",REPT(" ",99)),599,99))),VLOOKUP(TRIM(MID(SUBSTITUTE(C35,",",REPT(" ",99)),599,99)),PortProtocols[],4,FALSE),VLOOKUP(--TRIM(MID(SUBSTITUTE(C35,",",REPT(" ",99)),599,99)),PortProtocols[],4,FALSE)),""),"") &amp;
IF(TRIM(MID(SUBSTITUTE(C35,",",REPT(" ",99)),699,99))&lt;&gt;"",CHAR(10) &amp; IFERROR(IF(ISERROR(--TRIM(MID(SUBSTITUTE(C35,",",REPT(" ",99)),699,99))),VLOOKUP(TRIM(MID(SUBSTITUTE(C35,",",REPT(" ",99)),699,99)),PortProtocols[],4,FALSE),VLOOKUP(--TRIM(MID(SUBSTITUTE(C35,",",REPT(" ",99)),699,99)),PortProtocols[],4,FALSE)),""),"") &amp;
IF(TRIM(MID(SUBSTITUTE(C35,",",REPT(" ",99)),799,99))&lt;&gt;"",CHAR(10) &amp; IFERROR(IF(ISERROR(--TRIM(MID(SUBSTITUTE(C35,",",REPT(" ",99)),799,99))),VLOOKUP(TRIM(MID(SUBSTITUTE(C35,",",REPT(" ",99)),799,99)),PortProtocols[],4,FALSE),VLOOKUP(--TRIM(MID(SUBSTITUTE(C35,",",REPT(" ",99)),799,99)),PortProtocols[],4,FALSE)),""),"") &amp;
IF(TRIM(MID(SUBSTITUTE(C35,",",REPT(" ",99)),899,99))&lt;&gt;"",CHAR(10) &amp; IFERROR(IF(ISERROR(--TRIM(MID(SUBSTITUTE(C35,",",REPT(" ",99)),899,99))),VLOOKUP(TRIM(MID(SUBSTITUTE(C35,",",REPT(" ",99)),899,99)),PortProtocols[],4,FALSE),VLOOKUP(--TRIM(MID(SUBSTITUTE(C35,",",REPT(" ",99)),899,99)),PortProtocols[],4,FALSE)),""),"") &amp;
IF(TRIM(MID(SUBSTITUTE(C35,",",REPT(" ",99)),999,99))&lt;&gt;"",CHAR(10) &amp; IFERROR(IF(ISERROR(--TRIM(MID(SUBSTITUTE(C35,",",REPT(" ",99)),999,99))),VLOOKUP(TRIM(MID(SUBSTITUTE(C35,",",REPT(" ",99)),999,99)),PortProtocols[],4,FALSE),VLOOKUP(--TRIM(MID(SUBSTITUTE(C35,",",REPT(" ",99)),999,99)),PortProtocols[],4,FALSE)),""),"") &amp;
IF(TRIM(MID(SUBSTITUTE(C35,",",REPT(" ",99)),1099,99))&lt;&gt;"",CHAR(10) &amp; IFERROR(IF(ISERROR(--TRIM(MID(SUBSTITUTE(C35,",",REPT(" ",99)),1099,99))),VLOOKUP(TRIM(MID(SUBSTITUTE(C35,",",REPT(" ",99)),1099,99)),PortProtocols[],4,FALSE),VLOOKUP(--TRIM(MID(SUBSTITUTE(C35,",",REPT(" ",99)),1099,99)),PortProtocols[],4,FALSE)),""),"") &amp;
IF(TRIM(MID(SUBSTITUTE(C35,",",REPT(" ",99)),1199,99))&lt;&gt;"",CHAR(10) &amp; IFERROR(IF(ISERROR(--TRIM(MID(SUBSTITUTE(C35,",",REPT(" ",99)),1199,99))),VLOOKUP(TRIM(MID(SUBSTITUTE(C35,",",REPT(" ",99)),1199,99)),PortProtocols[],4,FALSE),VLOOKUP(--TRIM(MID(SUBSTITUTE(C35,",",REPT(" ",99)),1199,99)),PortProtocols[],4,FALSE)),""),"") &amp;
IF(TRIM(MID(SUBSTITUTE(C35,",",REPT(" ",99)),1299,99))&lt;&gt;"",CHAR(10) &amp; IFERROR(IF(ISERROR(--TRIM(MID(SUBSTITUTE(C35,",",REPT(" ",99)),1299,99))),VLOOKUP(TRIM(MID(SUBSTITUTE(C35,",",REPT(" ",99)),1299,99)),PortProtocols[],4,FALSE),VLOOKUP(--TRIM(MID(SUBSTITUTE(C35,",",REPT(" ",99)),1299,99)),PortProtocols[],4,FALSE)),""),"") &amp;
IF(TRIM(MID(SUBSTITUTE(C35,",",REPT(" ",99)),1399,99))&lt;&gt;"",CHAR(10) &amp; IFERROR(IF(ISERROR(--TRIM(MID(SUBSTITUTE(C35,",",REPT(" ",99)),1399,99))),VLOOKUP(TRIM(MID(SUBSTITUTE(C35,",",REPT(" ",99)),1399,99)),PortProtocols[],4,FALSE),VLOOKUP(--TRIM(MID(SUBSTITUTE(C35,",",REPT(" ",99)),1399,99)),PortProtocols[],4,FALSE)),""),"") &amp;
IF(TRIM(MID(SUBSTITUTE(C35,",",REPT(" ",99)),1499,99))&lt;&gt;"",CHAR(10) &amp; IFERROR(IF(ISERROR(--TRIM(MID(SUBSTITUTE(C35,",",REPT(" ",99)),1499,99))),VLOOKUP(TRIM(MID(SUBSTITUTE(C35,",",REPT(" ",99)),1499,99)),PortProtocols[],4,FALSE),VLOOKUP(--TRIM(MID(SUBSTITUTE(C35,",",REPT(" ",99)),1499,99)),PortProtocols[],4,FALSE)),""),"") &amp;
IF(TRIM(MID(SUBSTITUTE(C35,",",REPT(" ",99)),1599,99))&lt;&gt;"",CHAR(10) &amp; IFERROR(IF(ISERROR(--TRIM(MID(SUBSTITUTE(C35,",",REPT(" ",99)),1599,99))),VLOOKUP(TRIM(MID(SUBSTITUTE(C35,",",REPT(" ",99)),1599,99)),PortProtocols[],4,FALSE),VLOOKUP(--TRIM(MID(SUBSTITUTE(C35,",",REPT(" ",99)),1599,99)),PortProtocols[],4,FALSE)),""),"") &amp;
IF(TRIM(MID(SUBSTITUTE(C35,",",REPT(" ",99)),1699,99))&lt;&gt;"",CHAR(10) &amp; IFERROR(IF(ISERROR(--TRIM(MID(SUBSTITUTE(C35,",",REPT(" ",99)),1699,99))),VLOOKUP(TRIM(MID(SUBSTITUTE(C35,",",REPT(" ",99)),1699,99)),PortProtocols[],4,FALSE),VLOOKUP(--TRIM(MID(SUBSTITUTE(C35,",",REPT(" ",99)),1699,99)),PortProtocols[],4,FALSE)),""),"") &amp;
IF(TRIM(MID(SUBSTITUTE(C35,",",REPT(" ",99)),1799,99))&lt;&gt;"",CHAR(10) &amp; IFERROR(IF(ISERROR(--TRIM(MID(SUBSTITUTE(C35,",",REPT(" ",99)),1799,99))),VLOOKUP(TRIM(MID(SUBSTITUTE(C35,",",REPT(" ",99)),1799,99)),PortProtocols[],4,FALSE),VLOOKUP(--TRIM(MID(SUBSTITUTE(C35,",",REPT(" ",99)),1799,99)),PortProtocols[],4,FALSE)),""),"") &amp;
IF(TRIM(MID(SUBSTITUTE(C35,",",REPT(" ",99)),1899,99))&lt;&gt;"",CHAR(10) &amp; IFERROR(IF(ISERROR(--TRIM(MID(SUBSTITUTE(C35,",",REPT(" ",99)),1899,99))),VLOOKUP(TRIM(MID(SUBSTITUTE(C35,",",REPT(" ",99)),1899,99)),PortProtocols[],4,FALSE),VLOOKUP(--TRIM(MID(SUBSTITUTE(C35,",",REPT(" ",99)),1899,99)),PortProtocols[],4,FALSE)),""),""),
"")</f>
        <v>Kubernetes VLAN to Nutanix Files Client Network
NFS Rpcbind (111 TCP/UDP)
NFS Mountd (20048 TCP/UDP)
NFS Statd (20049 TCP/UDP)</v>
      </c>
      <c r="G35" s="15"/>
      <c r="H35" s="13" t="str">
        <f>_xlfn.XLOOKUP(ExternalPorts[[#This Row],[Source]],entities[Source],entities[Source AZ (Used for Diagram Generation)],"",0)</f>
        <v>Local AZ</v>
      </c>
      <c r="I35" s="13" t="str">
        <f>_xlfn.XLOOKUP(ExternalPorts[[#This Row],[Destination]],entities[Destination],entities[Destination AZ (Used for Diagram Generation)],"",0)</f>
        <v>Local AZ</v>
      </c>
      <c r="J35" s="13"/>
      <c r="M35" s="22"/>
    </row>
    <row r="36" spans="1:13" ht="81" hidden="1">
      <c r="A36" s="13" t="s">
        <v>53</v>
      </c>
      <c r="B36" s="13" t="s">
        <v>54</v>
      </c>
      <c r="C36" s="14" t="s">
        <v>58</v>
      </c>
      <c r="D36" s="13" t="str" cm="1">
        <f t="array" ref="D3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6" s="13" t="s">
        <v>112</v>
      </c>
      <c r="F36" s="15" t="str">
        <f>IF(AND(B36&lt;&gt;"",E36&lt;&gt;""),B36 &amp; " to " &amp; E36 &amp; CHAR(10) &amp;
IFERROR(IF(ISERROR(--TRIM(MID(SUBSTITUTE(C36,",",REPT(" ",99)),1,99))),VLOOKUP(TRIM(MID(SUBSTITUTE(C36,",",REPT(" ",99)),1,99)),PortProtocols[],4,FALSE),VLOOKUP(--TRIM(MID(SUBSTITUTE(C36,",",REPT(" ",99)),1,99)),PortProtocols[],4,FALSE)),"") &amp;
IF(TRIM(MID(SUBSTITUTE(C36,",",REPT(" ",99)),99,99))&lt;&gt;"",CHAR(10) &amp; IFERROR(IF(ISERROR(--TRIM(MID(SUBSTITUTE(C36,",",REPT(" ",99)),99,99))),VLOOKUP(TRIM(MID(SUBSTITUTE(C36,",",REPT(" ",99)),99,99)),PortProtocols[],4,FALSE),VLOOKUP(--TRIM(MID(SUBSTITUTE(C36,",",REPT(" ",99)),99,99)),PortProtocols[],4,FALSE)),""),"") &amp;
IF(TRIM(MID(SUBSTITUTE(C36,",",REPT(" ",99)),199,99))&lt;&gt;"",CHAR(10) &amp; IFERROR(IF(ISERROR(--TRIM(MID(SUBSTITUTE(C36,",",REPT(" ",99)),199,99))),VLOOKUP(TRIM(MID(SUBSTITUTE(C36,",",REPT(" ",99)),199,99)),PortProtocols[],4,FALSE),VLOOKUP(--TRIM(MID(SUBSTITUTE(C36,",",REPT(" ",99)),199,99)),PortProtocols[],4,FALSE)),""),"") &amp;
IF(TRIM(MID(SUBSTITUTE(C36,",",REPT(" ",99)),299,99))&lt;&gt;"",CHAR(10) &amp; IFERROR(IF(ISERROR(--TRIM(MID(SUBSTITUTE(C36,",",REPT(" ",99)),299,99))),VLOOKUP(TRIM(MID(SUBSTITUTE(C36,",",REPT(" ",99)),299,99)),PortProtocols[],4,FALSE),VLOOKUP(--TRIM(MID(SUBSTITUTE(C36,",",REPT(" ",99)),299,99)),PortProtocols[],4,FALSE)),""),"") &amp;
IF(TRIM(MID(SUBSTITUTE(C36,",",REPT(" ",99)),399,99))&lt;&gt;"",CHAR(10) &amp; IFERROR(IF(ISERROR(--TRIM(MID(SUBSTITUTE(C36,",",REPT(" ",99)),399,99))),VLOOKUP(TRIM(MID(SUBSTITUTE(C36,",",REPT(" ",99)),399,99)),PortProtocols[],4,FALSE),VLOOKUP(--TRIM(MID(SUBSTITUTE(C36,",",REPT(" ",99)),399,99)),PortProtocols[],4,FALSE)),""),"") &amp;
IF(TRIM(MID(SUBSTITUTE(C36,",",REPT(" ",99)),499,99))&lt;&gt;"",CHAR(10) &amp; IFERROR(IF(ISERROR(--TRIM(MID(SUBSTITUTE(C36,",",REPT(" ",99)),499,99))),VLOOKUP(TRIM(MID(SUBSTITUTE(C36,",",REPT(" ",99)),499,99)),PortProtocols[],4,FALSE),VLOOKUP(--TRIM(MID(SUBSTITUTE(C36,",",REPT(" ",99)),499,99)),PortProtocols[],4,FALSE)),""),"") &amp;
IF(TRIM(MID(SUBSTITUTE(C36,",",REPT(" ",99)),599,99))&lt;&gt;"",CHAR(10) &amp; IFERROR(IF(ISERROR(--TRIM(MID(SUBSTITUTE(C36,",",REPT(" ",99)),599,99))),VLOOKUP(TRIM(MID(SUBSTITUTE(C36,",",REPT(" ",99)),599,99)),PortProtocols[],4,FALSE),VLOOKUP(--TRIM(MID(SUBSTITUTE(C36,",",REPT(" ",99)),599,99)),PortProtocols[],4,FALSE)),""),"") &amp;
IF(TRIM(MID(SUBSTITUTE(C36,",",REPT(" ",99)),699,99))&lt;&gt;"",CHAR(10) &amp; IFERROR(IF(ISERROR(--TRIM(MID(SUBSTITUTE(C36,",",REPT(" ",99)),699,99))),VLOOKUP(TRIM(MID(SUBSTITUTE(C36,",",REPT(" ",99)),699,99)),PortProtocols[],4,FALSE),VLOOKUP(--TRIM(MID(SUBSTITUTE(C36,",",REPT(" ",99)),699,99)),PortProtocols[],4,FALSE)),""),"") &amp;
IF(TRIM(MID(SUBSTITUTE(C36,",",REPT(" ",99)),799,99))&lt;&gt;"",CHAR(10) &amp; IFERROR(IF(ISERROR(--TRIM(MID(SUBSTITUTE(C36,",",REPT(" ",99)),799,99))),VLOOKUP(TRIM(MID(SUBSTITUTE(C36,",",REPT(" ",99)),799,99)),PortProtocols[],4,FALSE),VLOOKUP(--TRIM(MID(SUBSTITUTE(C36,",",REPT(" ",99)),799,99)),PortProtocols[],4,FALSE)),""),"") &amp;
IF(TRIM(MID(SUBSTITUTE(C36,",",REPT(" ",99)),899,99))&lt;&gt;"",CHAR(10) &amp; IFERROR(IF(ISERROR(--TRIM(MID(SUBSTITUTE(C36,",",REPT(" ",99)),899,99))),VLOOKUP(TRIM(MID(SUBSTITUTE(C36,",",REPT(" ",99)),899,99)),PortProtocols[],4,FALSE),VLOOKUP(--TRIM(MID(SUBSTITUTE(C36,",",REPT(" ",99)),899,99)),PortProtocols[],4,FALSE)),""),"") &amp;
IF(TRIM(MID(SUBSTITUTE(C36,",",REPT(" ",99)),999,99))&lt;&gt;"",CHAR(10) &amp; IFERROR(IF(ISERROR(--TRIM(MID(SUBSTITUTE(C36,",",REPT(" ",99)),999,99))),VLOOKUP(TRIM(MID(SUBSTITUTE(C36,",",REPT(" ",99)),999,99)),PortProtocols[],4,FALSE),VLOOKUP(--TRIM(MID(SUBSTITUTE(C36,",",REPT(" ",99)),999,99)),PortProtocols[],4,FALSE)),""),"") &amp;
IF(TRIM(MID(SUBSTITUTE(C36,",",REPT(" ",99)),1099,99))&lt;&gt;"",CHAR(10) &amp; IFERROR(IF(ISERROR(--TRIM(MID(SUBSTITUTE(C36,",",REPT(" ",99)),1099,99))),VLOOKUP(TRIM(MID(SUBSTITUTE(C36,",",REPT(" ",99)),1099,99)),PortProtocols[],4,FALSE),VLOOKUP(--TRIM(MID(SUBSTITUTE(C36,",",REPT(" ",99)),1099,99)),PortProtocols[],4,FALSE)),""),"") &amp;
IF(TRIM(MID(SUBSTITUTE(C36,",",REPT(" ",99)),1199,99))&lt;&gt;"",CHAR(10) &amp; IFERROR(IF(ISERROR(--TRIM(MID(SUBSTITUTE(C36,",",REPT(" ",99)),1199,99))),VLOOKUP(TRIM(MID(SUBSTITUTE(C36,",",REPT(" ",99)),1199,99)),PortProtocols[],4,FALSE),VLOOKUP(--TRIM(MID(SUBSTITUTE(C36,",",REPT(" ",99)),1199,99)),PortProtocols[],4,FALSE)),""),"") &amp;
IF(TRIM(MID(SUBSTITUTE(C36,",",REPT(" ",99)),1299,99))&lt;&gt;"",CHAR(10) &amp; IFERROR(IF(ISERROR(--TRIM(MID(SUBSTITUTE(C36,",",REPT(" ",99)),1299,99))),VLOOKUP(TRIM(MID(SUBSTITUTE(C36,",",REPT(" ",99)),1299,99)),PortProtocols[],4,FALSE),VLOOKUP(--TRIM(MID(SUBSTITUTE(C36,",",REPT(" ",99)),1299,99)),PortProtocols[],4,FALSE)),""),"") &amp;
IF(TRIM(MID(SUBSTITUTE(C36,",",REPT(" ",99)),1399,99))&lt;&gt;"",CHAR(10) &amp; IFERROR(IF(ISERROR(--TRIM(MID(SUBSTITUTE(C36,",",REPT(" ",99)),1399,99))),VLOOKUP(TRIM(MID(SUBSTITUTE(C36,",",REPT(" ",99)),1399,99)),PortProtocols[],4,FALSE),VLOOKUP(--TRIM(MID(SUBSTITUTE(C36,",",REPT(" ",99)),1399,99)),PortProtocols[],4,FALSE)),""),"") &amp;
IF(TRIM(MID(SUBSTITUTE(C36,",",REPT(" ",99)),1499,99))&lt;&gt;"",CHAR(10) &amp; IFERROR(IF(ISERROR(--TRIM(MID(SUBSTITUTE(C36,",",REPT(" ",99)),1499,99))),VLOOKUP(TRIM(MID(SUBSTITUTE(C36,",",REPT(" ",99)),1499,99)),PortProtocols[],4,FALSE),VLOOKUP(--TRIM(MID(SUBSTITUTE(C36,",",REPT(" ",99)),1499,99)),PortProtocols[],4,FALSE)),""),"") &amp;
IF(TRIM(MID(SUBSTITUTE(C36,",",REPT(" ",99)),1599,99))&lt;&gt;"",CHAR(10) &amp; IFERROR(IF(ISERROR(--TRIM(MID(SUBSTITUTE(C36,",",REPT(" ",99)),1599,99))),VLOOKUP(TRIM(MID(SUBSTITUTE(C36,",",REPT(" ",99)),1599,99)),PortProtocols[],4,FALSE),VLOOKUP(--TRIM(MID(SUBSTITUTE(C36,",",REPT(" ",99)),1599,99)),PortProtocols[],4,FALSE)),""),"") &amp;
IF(TRIM(MID(SUBSTITUTE(C36,",",REPT(" ",99)),1699,99))&lt;&gt;"",CHAR(10) &amp; IFERROR(IF(ISERROR(--TRIM(MID(SUBSTITUTE(C36,",",REPT(" ",99)),1699,99))),VLOOKUP(TRIM(MID(SUBSTITUTE(C36,",",REPT(" ",99)),1699,99)),PortProtocols[],4,FALSE),VLOOKUP(--TRIM(MID(SUBSTITUTE(C36,",",REPT(" ",99)),1699,99)),PortProtocols[],4,FALSE)),""),"") &amp;
IF(TRIM(MID(SUBSTITUTE(C36,",",REPT(" ",99)),1799,99))&lt;&gt;"",CHAR(10) &amp; IFERROR(IF(ISERROR(--TRIM(MID(SUBSTITUTE(C36,",",REPT(" ",99)),1799,99))),VLOOKUP(TRIM(MID(SUBSTITUTE(C36,",",REPT(" ",99)),1799,99)),PortProtocols[],4,FALSE),VLOOKUP(--TRIM(MID(SUBSTITUTE(C36,",",REPT(" ",99)),1799,99)),PortProtocols[],4,FALSE)),""),"") &amp;
IF(TRIM(MID(SUBSTITUTE(C36,",",REPT(" ",99)),1899,99))&lt;&gt;"",CHAR(10) &amp; IFERROR(IF(ISERROR(--TRIM(MID(SUBSTITUTE(C36,",",REPT(" ",99)),1899,99))),VLOOKUP(TRIM(MID(SUBSTITUTE(C36,",",REPT(" ",99)),1899,99)),PortProtocols[],4,FALSE),VLOOKUP(--TRIM(MID(SUBSTITUTE(C36,",",REPT(" ",99)),1899,99)),PortProtocols[],4,FALSE)),""),""),
"")</f>
        <v>Kubernetes VLAN to Nutanix Files Client Network
NFS Statd (7508 TCP)
NFS (2049 TCP)
NFS Lockd (20050 TCP)</v>
      </c>
      <c r="G36" s="15"/>
      <c r="H36" s="13" t="str">
        <f>_xlfn.XLOOKUP(ExternalPorts[[#This Row],[Source]],entities[Source],entities[Source AZ (Used for Diagram Generation)],"",0)</f>
        <v>Local AZ</v>
      </c>
      <c r="I36" s="13" t="str">
        <f>_xlfn.XLOOKUP(ExternalPorts[[#This Row],[Destination]],entities[Destination],entities[Destination AZ (Used for Diagram Generation)],"",0)</f>
        <v>Local AZ</v>
      </c>
      <c r="J36" s="13"/>
      <c r="M36" s="22"/>
    </row>
    <row r="37" spans="1:13" ht="60.75" hidden="1">
      <c r="A37" s="13" t="s">
        <v>89</v>
      </c>
      <c r="B37" s="13" t="s">
        <v>10</v>
      </c>
      <c r="C37" s="14">
        <v>443</v>
      </c>
      <c r="D37" s="13" t="str" cm="1">
        <f t="array" ref="D3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7" s="13" t="s">
        <v>90</v>
      </c>
      <c r="F37" s="15" t="str">
        <f>IF(AND(B37&lt;&gt;"",E37&lt;&gt;""),B37 &amp; " to " &amp; E37 &amp; CHAR(10) &amp;
IFERROR(IF(ISERROR(--TRIM(MID(SUBSTITUTE(C37,",",REPT(" ",99)),1,99))),VLOOKUP(TRIM(MID(SUBSTITUTE(C37,",",REPT(" ",99)),1,99)),PortProtocols[],4,FALSE),VLOOKUP(--TRIM(MID(SUBSTITUTE(C37,",",REPT(" ",99)),1,99)),PortProtocols[],4,FALSE)),"") &amp;
IF(TRIM(MID(SUBSTITUTE(C37,",",REPT(" ",99)),99,99))&lt;&gt;"",CHAR(10) &amp; IFERROR(IF(ISERROR(--TRIM(MID(SUBSTITUTE(C37,",",REPT(" ",99)),99,99))),VLOOKUP(TRIM(MID(SUBSTITUTE(C37,",",REPT(" ",99)),99,99)),PortProtocols[],4,FALSE),VLOOKUP(--TRIM(MID(SUBSTITUTE(C37,",",REPT(" ",99)),99,99)),PortProtocols[],4,FALSE)),""),"") &amp;
IF(TRIM(MID(SUBSTITUTE(C37,",",REPT(" ",99)),199,99))&lt;&gt;"",CHAR(10) &amp; IFERROR(IF(ISERROR(--TRIM(MID(SUBSTITUTE(C37,",",REPT(" ",99)),199,99))),VLOOKUP(TRIM(MID(SUBSTITUTE(C37,",",REPT(" ",99)),199,99)),PortProtocols[],4,FALSE),VLOOKUP(--TRIM(MID(SUBSTITUTE(C37,",",REPT(" ",99)),199,99)),PortProtocols[],4,FALSE)),""),"") &amp;
IF(TRIM(MID(SUBSTITUTE(C37,",",REPT(" ",99)),299,99))&lt;&gt;"",CHAR(10) &amp; IFERROR(IF(ISERROR(--TRIM(MID(SUBSTITUTE(C37,",",REPT(" ",99)),299,99))),VLOOKUP(TRIM(MID(SUBSTITUTE(C37,",",REPT(" ",99)),299,99)),PortProtocols[],4,FALSE),VLOOKUP(--TRIM(MID(SUBSTITUTE(C37,",",REPT(" ",99)),299,99)),PortProtocols[],4,FALSE)),""),"") &amp;
IF(TRIM(MID(SUBSTITUTE(C37,",",REPT(" ",99)),399,99))&lt;&gt;"",CHAR(10) &amp; IFERROR(IF(ISERROR(--TRIM(MID(SUBSTITUTE(C37,",",REPT(" ",99)),399,99))),VLOOKUP(TRIM(MID(SUBSTITUTE(C37,",",REPT(" ",99)),399,99)),PortProtocols[],4,FALSE),VLOOKUP(--TRIM(MID(SUBSTITUTE(C37,",",REPT(" ",99)),399,99)),PortProtocols[],4,FALSE)),""),"") &amp;
IF(TRIM(MID(SUBSTITUTE(C37,",",REPT(" ",99)),499,99))&lt;&gt;"",CHAR(10) &amp; IFERROR(IF(ISERROR(--TRIM(MID(SUBSTITUTE(C37,",",REPT(" ",99)),499,99))),VLOOKUP(TRIM(MID(SUBSTITUTE(C37,",",REPT(" ",99)),499,99)),PortProtocols[],4,FALSE),VLOOKUP(--TRIM(MID(SUBSTITUTE(C37,",",REPT(" ",99)),499,99)),PortProtocols[],4,FALSE)),""),"") &amp;
IF(TRIM(MID(SUBSTITUTE(C37,",",REPT(" ",99)),599,99))&lt;&gt;"",CHAR(10) &amp; IFERROR(IF(ISERROR(--TRIM(MID(SUBSTITUTE(C37,",",REPT(" ",99)),599,99))),VLOOKUP(TRIM(MID(SUBSTITUTE(C37,",",REPT(" ",99)),599,99)),PortProtocols[],4,FALSE),VLOOKUP(--TRIM(MID(SUBSTITUTE(C37,",",REPT(" ",99)),599,99)),PortProtocols[],4,FALSE)),""),"") &amp;
IF(TRIM(MID(SUBSTITUTE(C37,",",REPT(" ",99)),699,99))&lt;&gt;"",CHAR(10) &amp; IFERROR(IF(ISERROR(--TRIM(MID(SUBSTITUTE(C37,",",REPT(" ",99)),699,99))),VLOOKUP(TRIM(MID(SUBSTITUTE(C37,",",REPT(" ",99)),699,99)),PortProtocols[],4,FALSE),VLOOKUP(--TRIM(MID(SUBSTITUTE(C37,",",REPT(" ",99)),699,99)),PortProtocols[],4,FALSE)),""),"") &amp;
IF(TRIM(MID(SUBSTITUTE(C37,",",REPT(" ",99)),799,99))&lt;&gt;"",CHAR(10) &amp; IFERROR(IF(ISERROR(--TRIM(MID(SUBSTITUTE(C37,",",REPT(" ",99)),799,99))),VLOOKUP(TRIM(MID(SUBSTITUTE(C37,",",REPT(" ",99)),799,99)),PortProtocols[],4,FALSE),VLOOKUP(--TRIM(MID(SUBSTITUTE(C37,",",REPT(" ",99)),799,99)),PortProtocols[],4,FALSE)),""),"") &amp;
IF(TRIM(MID(SUBSTITUTE(C37,",",REPT(" ",99)),899,99))&lt;&gt;"",CHAR(10) &amp; IFERROR(IF(ISERROR(--TRIM(MID(SUBSTITUTE(C37,",",REPT(" ",99)),899,99))),VLOOKUP(TRIM(MID(SUBSTITUTE(C37,",",REPT(" ",99)),899,99)),PortProtocols[],4,FALSE),VLOOKUP(--TRIM(MID(SUBSTITUTE(C37,",",REPT(" ",99)),899,99)),PortProtocols[],4,FALSE)),""),"") &amp;
IF(TRIM(MID(SUBSTITUTE(C37,",",REPT(" ",99)),999,99))&lt;&gt;"",CHAR(10) &amp; IFERROR(IF(ISERROR(--TRIM(MID(SUBSTITUTE(C37,",",REPT(" ",99)),999,99))),VLOOKUP(TRIM(MID(SUBSTITUTE(C37,",",REPT(" ",99)),999,99)),PortProtocols[],4,FALSE),VLOOKUP(--TRIM(MID(SUBSTITUTE(C37,",",REPT(" ",99)),999,99)),PortProtocols[],4,FALSE)),""),"") &amp;
IF(TRIM(MID(SUBSTITUTE(C37,",",REPT(" ",99)),1099,99))&lt;&gt;"",CHAR(10) &amp; IFERROR(IF(ISERROR(--TRIM(MID(SUBSTITUTE(C37,",",REPT(" ",99)),1099,99))),VLOOKUP(TRIM(MID(SUBSTITUTE(C37,",",REPT(" ",99)),1099,99)),PortProtocols[],4,FALSE),VLOOKUP(--TRIM(MID(SUBSTITUTE(C37,",",REPT(" ",99)),1099,99)),PortProtocols[],4,FALSE)),""),"") &amp;
IF(TRIM(MID(SUBSTITUTE(C37,",",REPT(" ",99)),1199,99))&lt;&gt;"",CHAR(10) &amp; IFERROR(IF(ISERROR(--TRIM(MID(SUBSTITUTE(C37,",",REPT(" ",99)),1199,99))),VLOOKUP(TRIM(MID(SUBSTITUTE(C37,",",REPT(" ",99)),1199,99)),PortProtocols[],4,FALSE),VLOOKUP(--TRIM(MID(SUBSTITUTE(C37,",",REPT(" ",99)),1199,99)),PortProtocols[],4,FALSE)),""),"") &amp;
IF(TRIM(MID(SUBSTITUTE(C37,",",REPT(" ",99)),1299,99))&lt;&gt;"",CHAR(10) &amp; IFERROR(IF(ISERROR(--TRIM(MID(SUBSTITUTE(C37,",",REPT(" ",99)),1299,99))),VLOOKUP(TRIM(MID(SUBSTITUTE(C37,",",REPT(" ",99)),1299,99)),PortProtocols[],4,FALSE),VLOOKUP(--TRIM(MID(SUBSTITUTE(C37,",",REPT(" ",99)),1299,99)),PortProtocols[],4,FALSE)),""),"") &amp;
IF(TRIM(MID(SUBSTITUTE(C37,",",REPT(" ",99)),1399,99))&lt;&gt;"",CHAR(10) &amp; IFERROR(IF(ISERROR(--TRIM(MID(SUBSTITUTE(C37,",",REPT(" ",99)),1399,99))),VLOOKUP(TRIM(MID(SUBSTITUTE(C37,",",REPT(" ",99)),1399,99)),PortProtocols[],4,FALSE),VLOOKUP(--TRIM(MID(SUBSTITUTE(C37,",",REPT(" ",99)),1399,99)),PortProtocols[],4,FALSE)),""),"") &amp;
IF(TRIM(MID(SUBSTITUTE(C37,",",REPT(" ",99)),1499,99))&lt;&gt;"",CHAR(10) &amp; IFERROR(IF(ISERROR(--TRIM(MID(SUBSTITUTE(C37,",",REPT(" ",99)),1499,99))),VLOOKUP(TRIM(MID(SUBSTITUTE(C37,",",REPT(" ",99)),1499,99)),PortProtocols[],4,FALSE),VLOOKUP(--TRIM(MID(SUBSTITUTE(C37,",",REPT(" ",99)),1499,99)),PortProtocols[],4,FALSE)),""),"") &amp;
IF(TRIM(MID(SUBSTITUTE(C37,",",REPT(" ",99)),1599,99))&lt;&gt;"",CHAR(10) &amp; IFERROR(IF(ISERROR(--TRIM(MID(SUBSTITUTE(C37,",",REPT(" ",99)),1599,99))),VLOOKUP(TRIM(MID(SUBSTITUTE(C37,",",REPT(" ",99)),1599,99)),PortProtocols[],4,FALSE),VLOOKUP(--TRIM(MID(SUBSTITUTE(C37,",",REPT(" ",99)),1599,99)),PortProtocols[],4,FALSE)),""),"") &amp;
IF(TRIM(MID(SUBSTITUTE(C37,",",REPT(" ",99)),1699,99))&lt;&gt;"",CHAR(10) &amp; IFERROR(IF(ISERROR(--TRIM(MID(SUBSTITUTE(C37,",",REPT(" ",99)),1699,99))),VLOOKUP(TRIM(MID(SUBSTITUTE(C37,",",REPT(" ",99)),1699,99)),PortProtocols[],4,FALSE),VLOOKUP(--TRIM(MID(SUBSTITUTE(C37,",",REPT(" ",99)),1699,99)),PortProtocols[],4,FALSE)),""),"") &amp;
IF(TRIM(MID(SUBSTITUTE(C37,",",REPT(" ",99)),1799,99))&lt;&gt;"",CHAR(10) &amp; IFERROR(IF(ISERROR(--TRIM(MID(SUBSTITUTE(C37,",",REPT(" ",99)),1799,99))),VLOOKUP(TRIM(MID(SUBSTITUTE(C37,",",REPT(" ",99)),1799,99)),PortProtocols[],4,FALSE),VLOOKUP(--TRIM(MID(SUBSTITUTE(C37,",",REPT(" ",99)),1799,99)),PortProtocols[],4,FALSE)),""),"") &amp;
IF(TRIM(MID(SUBSTITUTE(C37,",",REPT(" ",99)),1899,99))&lt;&gt;"",CHAR(10) &amp; IFERROR(IF(ISERROR(--TRIM(MID(SUBSTITUTE(C37,",",REPT(" ",99)),1899,99))),VLOOKUP(TRIM(MID(SUBSTITUTE(C37,",",REPT(" ",99)),1899,99)),PortProtocols[],4,FALSE),VLOOKUP(--TRIM(MID(SUBSTITUTE(C37,",",REPT(" ",99)),1899,99)),PortProtocols[],4,FALSE)),""),""),
"")</f>
        <v>Nutanix CVM  to billing-api.nutanix.com
HTTPS (443 TCP)</v>
      </c>
      <c r="G37" s="15" t="s">
        <v>12</v>
      </c>
      <c r="H37" s="13" t="str">
        <f>_xlfn.XLOOKUP(ExternalPorts[[#This Row],[Source]],entities[Source],entities[Source AZ (Used for Diagram Generation)],"",0)</f>
        <v>Local AZ</v>
      </c>
      <c r="I37" s="13" t="str">
        <f>_xlfn.XLOOKUP(ExternalPorts[[#This Row],[Destination]],entities[Destination],entities[Destination AZ (Used for Diagram Generation)],"",0)</f>
        <v>External Services</v>
      </c>
      <c r="J37" s="13"/>
      <c r="M37" s="22"/>
    </row>
    <row r="38" spans="1:13" ht="60.75" hidden="1">
      <c r="A38" s="13" t="s">
        <v>89</v>
      </c>
      <c r="B38" s="13" t="s">
        <v>10</v>
      </c>
      <c r="C38" s="14">
        <v>21</v>
      </c>
      <c r="D38" s="13" t="str" cm="1">
        <f t="array" ref="D3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8" s="13" t="s">
        <v>91</v>
      </c>
      <c r="F38" s="15" t="str">
        <f>IF(AND(B38&lt;&gt;"",E38&lt;&gt;""),B38 &amp; " to " &amp; E38 &amp; CHAR(10) &amp;
IFERROR(IF(ISERROR(--TRIM(MID(SUBSTITUTE(C38,",",REPT(" ",99)),1,99))),VLOOKUP(TRIM(MID(SUBSTITUTE(C38,",",REPT(" ",99)),1,99)),PortProtocols[],4,FALSE),VLOOKUP(--TRIM(MID(SUBSTITUTE(C38,",",REPT(" ",99)),1,99)),PortProtocols[],4,FALSE)),"") &amp;
IF(TRIM(MID(SUBSTITUTE(C38,",",REPT(" ",99)),99,99))&lt;&gt;"",CHAR(10) &amp; IFERROR(IF(ISERROR(--TRIM(MID(SUBSTITUTE(C38,",",REPT(" ",99)),99,99))),VLOOKUP(TRIM(MID(SUBSTITUTE(C38,",",REPT(" ",99)),99,99)),PortProtocols[],4,FALSE),VLOOKUP(--TRIM(MID(SUBSTITUTE(C38,",",REPT(" ",99)),99,99)),PortProtocols[],4,FALSE)),""),"") &amp;
IF(TRIM(MID(SUBSTITUTE(C38,",",REPT(" ",99)),199,99))&lt;&gt;"",CHAR(10) &amp; IFERROR(IF(ISERROR(--TRIM(MID(SUBSTITUTE(C38,",",REPT(" ",99)),199,99))),VLOOKUP(TRIM(MID(SUBSTITUTE(C38,",",REPT(" ",99)),199,99)),PortProtocols[],4,FALSE),VLOOKUP(--TRIM(MID(SUBSTITUTE(C38,",",REPT(" ",99)),199,99)),PortProtocols[],4,FALSE)),""),"") &amp;
IF(TRIM(MID(SUBSTITUTE(C38,",",REPT(" ",99)),299,99))&lt;&gt;"",CHAR(10) &amp; IFERROR(IF(ISERROR(--TRIM(MID(SUBSTITUTE(C38,",",REPT(" ",99)),299,99))),VLOOKUP(TRIM(MID(SUBSTITUTE(C38,",",REPT(" ",99)),299,99)),PortProtocols[],4,FALSE),VLOOKUP(--TRIM(MID(SUBSTITUTE(C38,",",REPT(" ",99)),299,99)),PortProtocols[],4,FALSE)),""),"") &amp;
IF(TRIM(MID(SUBSTITUTE(C38,",",REPT(" ",99)),399,99))&lt;&gt;"",CHAR(10) &amp; IFERROR(IF(ISERROR(--TRIM(MID(SUBSTITUTE(C38,",",REPT(" ",99)),399,99))),VLOOKUP(TRIM(MID(SUBSTITUTE(C38,",",REPT(" ",99)),399,99)),PortProtocols[],4,FALSE),VLOOKUP(--TRIM(MID(SUBSTITUTE(C38,",",REPT(" ",99)),399,99)),PortProtocols[],4,FALSE)),""),"") &amp;
IF(TRIM(MID(SUBSTITUTE(C38,",",REPT(" ",99)),499,99))&lt;&gt;"",CHAR(10) &amp; IFERROR(IF(ISERROR(--TRIM(MID(SUBSTITUTE(C38,",",REPT(" ",99)),499,99))),VLOOKUP(TRIM(MID(SUBSTITUTE(C38,",",REPT(" ",99)),499,99)),PortProtocols[],4,FALSE),VLOOKUP(--TRIM(MID(SUBSTITUTE(C38,",",REPT(" ",99)),499,99)),PortProtocols[],4,FALSE)),""),"") &amp;
IF(TRIM(MID(SUBSTITUTE(C38,",",REPT(" ",99)),599,99))&lt;&gt;"",CHAR(10) &amp; IFERROR(IF(ISERROR(--TRIM(MID(SUBSTITUTE(C38,",",REPT(" ",99)),599,99))),VLOOKUP(TRIM(MID(SUBSTITUTE(C38,",",REPT(" ",99)),599,99)),PortProtocols[],4,FALSE),VLOOKUP(--TRIM(MID(SUBSTITUTE(C38,",",REPT(" ",99)),599,99)),PortProtocols[],4,FALSE)),""),"") &amp;
IF(TRIM(MID(SUBSTITUTE(C38,",",REPT(" ",99)),699,99))&lt;&gt;"",CHAR(10) &amp; IFERROR(IF(ISERROR(--TRIM(MID(SUBSTITUTE(C38,",",REPT(" ",99)),699,99))),VLOOKUP(TRIM(MID(SUBSTITUTE(C38,",",REPT(" ",99)),699,99)),PortProtocols[],4,FALSE),VLOOKUP(--TRIM(MID(SUBSTITUTE(C38,",",REPT(" ",99)),699,99)),PortProtocols[],4,FALSE)),""),"") &amp;
IF(TRIM(MID(SUBSTITUTE(C38,",",REPT(" ",99)),799,99))&lt;&gt;"",CHAR(10) &amp; IFERROR(IF(ISERROR(--TRIM(MID(SUBSTITUTE(C38,",",REPT(" ",99)),799,99))),VLOOKUP(TRIM(MID(SUBSTITUTE(C38,",",REPT(" ",99)),799,99)),PortProtocols[],4,FALSE),VLOOKUP(--TRIM(MID(SUBSTITUTE(C38,",",REPT(" ",99)),799,99)),PortProtocols[],4,FALSE)),""),"") &amp;
IF(TRIM(MID(SUBSTITUTE(C38,",",REPT(" ",99)),899,99))&lt;&gt;"",CHAR(10) &amp; IFERROR(IF(ISERROR(--TRIM(MID(SUBSTITUTE(C38,",",REPT(" ",99)),899,99))),VLOOKUP(TRIM(MID(SUBSTITUTE(C38,",",REPT(" ",99)),899,99)),PortProtocols[],4,FALSE),VLOOKUP(--TRIM(MID(SUBSTITUTE(C38,",",REPT(" ",99)),899,99)),PortProtocols[],4,FALSE)),""),"") &amp;
IF(TRIM(MID(SUBSTITUTE(C38,",",REPT(" ",99)),999,99))&lt;&gt;"",CHAR(10) &amp; IFERROR(IF(ISERROR(--TRIM(MID(SUBSTITUTE(C38,",",REPT(" ",99)),999,99))),VLOOKUP(TRIM(MID(SUBSTITUTE(C38,",",REPT(" ",99)),999,99)),PortProtocols[],4,FALSE),VLOOKUP(--TRIM(MID(SUBSTITUTE(C38,",",REPT(" ",99)),999,99)),PortProtocols[],4,FALSE)),""),"") &amp;
IF(TRIM(MID(SUBSTITUTE(C38,",",REPT(" ",99)),1099,99))&lt;&gt;"",CHAR(10) &amp; IFERROR(IF(ISERROR(--TRIM(MID(SUBSTITUTE(C38,",",REPT(" ",99)),1099,99))),VLOOKUP(TRIM(MID(SUBSTITUTE(C38,",",REPT(" ",99)),1099,99)),PortProtocols[],4,FALSE),VLOOKUP(--TRIM(MID(SUBSTITUTE(C38,",",REPT(" ",99)),1099,99)),PortProtocols[],4,FALSE)),""),"") &amp;
IF(TRIM(MID(SUBSTITUTE(C38,",",REPT(" ",99)),1199,99))&lt;&gt;"",CHAR(10) &amp; IFERROR(IF(ISERROR(--TRIM(MID(SUBSTITUTE(C38,",",REPT(" ",99)),1199,99))),VLOOKUP(TRIM(MID(SUBSTITUTE(C38,",",REPT(" ",99)),1199,99)),PortProtocols[],4,FALSE),VLOOKUP(--TRIM(MID(SUBSTITUTE(C38,",",REPT(" ",99)),1199,99)),PortProtocols[],4,FALSE)),""),"") &amp;
IF(TRIM(MID(SUBSTITUTE(C38,",",REPT(" ",99)),1299,99))&lt;&gt;"",CHAR(10) &amp; IFERROR(IF(ISERROR(--TRIM(MID(SUBSTITUTE(C38,",",REPT(" ",99)),1299,99))),VLOOKUP(TRIM(MID(SUBSTITUTE(C38,",",REPT(" ",99)),1299,99)),PortProtocols[],4,FALSE),VLOOKUP(--TRIM(MID(SUBSTITUTE(C38,",",REPT(" ",99)),1299,99)),PortProtocols[],4,FALSE)),""),"") &amp;
IF(TRIM(MID(SUBSTITUTE(C38,",",REPT(" ",99)),1399,99))&lt;&gt;"",CHAR(10) &amp; IFERROR(IF(ISERROR(--TRIM(MID(SUBSTITUTE(C38,",",REPT(" ",99)),1399,99))),VLOOKUP(TRIM(MID(SUBSTITUTE(C38,",",REPT(" ",99)),1399,99)),PortProtocols[],4,FALSE),VLOOKUP(--TRIM(MID(SUBSTITUTE(C38,",",REPT(" ",99)),1399,99)),PortProtocols[],4,FALSE)),""),"") &amp;
IF(TRIM(MID(SUBSTITUTE(C38,",",REPT(" ",99)),1499,99))&lt;&gt;"",CHAR(10) &amp; IFERROR(IF(ISERROR(--TRIM(MID(SUBSTITUTE(C38,",",REPT(" ",99)),1499,99))),VLOOKUP(TRIM(MID(SUBSTITUTE(C38,",",REPT(" ",99)),1499,99)),PortProtocols[],4,FALSE),VLOOKUP(--TRIM(MID(SUBSTITUTE(C38,",",REPT(" ",99)),1499,99)),PortProtocols[],4,FALSE)),""),"") &amp;
IF(TRIM(MID(SUBSTITUTE(C38,",",REPT(" ",99)),1599,99))&lt;&gt;"",CHAR(10) &amp; IFERROR(IF(ISERROR(--TRIM(MID(SUBSTITUTE(C38,",",REPT(" ",99)),1599,99))),VLOOKUP(TRIM(MID(SUBSTITUTE(C38,",",REPT(" ",99)),1599,99)),PortProtocols[],4,FALSE),VLOOKUP(--TRIM(MID(SUBSTITUTE(C38,",",REPT(" ",99)),1599,99)),PortProtocols[],4,FALSE)),""),"") &amp;
IF(TRIM(MID(SUBSTITUTE(C38,",",REPT(" ",99)),1699,99))&lt;&gt;"",CHAR(10) &amp; IFERROR(IF(ISERROR(--TRIM(MID(SUBSTITUTE(C38,",",REPT(" ",99)),1699,99))),VLOOKUP(TRIM(MID(SUBSTITUTE(C38,",",REPT(" ",99)),1699,99)),PortProtocols[],4,FALSE),VLOOKUP(--TRIM(MID(SUBSTITUTE(C38,",",REPT(" ",99)),1699,99)),PortProtocols[],4,FALSE)),""),"") &amp;
IF(TRIM(MID(SUBSTITUTE(C38,",",REPT(" ",99)),1799,99))&lt;&gt;"",CHAR(10) &amp; IFERROR(IF(ISERROR(--TRIM(MID(SUBSTITUTE(C38,",",REPT(" ",99)),1799,99))),VLOOKUP(TRIM(MID(SUBSTITUTE(C38,",",REPT(" ",99)),1799,99)),PortProtocols[],4,FALSE),VLOOKUP(--TRIM(MID(SUBSTITUTE(C38,",",REPT(" ",99)),1799,99)),PortProtocols[],4,FALSE)),""),"") &amp;
IF(TRIM(MID(SUBSTITUTE(C38,",",REPT(" ",99)),1899,99))&lt;&gt;"",CHAR(10) &amp; IFERROR(IF(ISERROR(--TRIM(MID(SUBSTITUTE(C38,",",REPT(" ",99)),1899,99))),VLOOKUP(TRIM(MID(SUBSTITUTE(C38,",",REPT(" ",99)),1899,99)),PortProtocols[],4,FALSE),VLOOKUP(--TRIM(MID(SUBSTITUTE(C38,",",REPT(" ",99)),1899,99)),PortProtocols[],4,FALSE)),""),""),
"")</f>
        <v>Nutanix CVM  to ftp.nutanix.com
FTP (21 TCP)</v>
      </c>
      <c r="G38" s="15" t="s">
        <v>12</v>
      </c>
      <c r="H38" s="13" t="str">
        <f>_xlfn.XLOOKUP(ExternalPorts[[#This Row],[Source]],entities[Source],entities[Source AZ (Used for Diagram Generation)],"",0)</f>
        <v>Local AZ</v>
      </c>
      <c r="I38" s="13" t="str">
        <f>_xlfn.XLOOKUP(ExternalPorts[[#This Row],[Destination]],entities[Destination],entities[Destination AZ (Used for Diagram Generation)],"",0)</f>
        <v>Internet Services</v>
      </c>
      <c r="J38" s="13"/>
      <c r="M38" s="22"/>
    </row>
    <row r="39" spans="1:13" ht="101.25" hidden="1">
      <c r="A39" s="13" t="s">
        <v>89</v>
      </c>
      <c r="B39" s="13" t="s">
        <v>10</v>
      </c>
      <c r="C39" s="14" t="s">
        <v>92</v>
      </c>
      <c r="D39" s="13" t="str" cm="1">
        <f t="array" ref="D3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9" s="13" t="s">
        <v>93</v>
      </c>
      <c r="F39" s="15" t="str">
        <f>IF(AND(B39&lt;&gt;"",E39&lt;&gt;""),B39 &amp; " to " &amp; E39 &amp; CHAR(10) &amp;
IFERROR(IF(ISERROR(--TRIM(MID(SUBSTITUTE(C39,",",REPT(" ",99)),1,99))),VLOOKUP(TRIM(MID(SUBSTITUTE(C39,",",REPT(" ",99)),1,99)),PortProtocols[],4,FALSE),VLOOKUP(--TRIM(MID(SUBSTITUTE(C39,",",REPT(" ",99)),1,99)),PortProtocols[],4,FALSE)),"") &amp;
IF(TRIM(MID(SUBSTITUTE(C39,",",REPT(" ",99)),99,99))&lt;&gt;"",CHAR(10) &amp; IFERROR(IF(ISERROR(--TRIM(MID(SUBSTITUTE(C39,",",REPT(" ",99)),99,99))),VLOOKUP(TRIM(MID(SUBSTITUTE(C39,",",REPT(" ",99)),99,99)),PortProtocols[],4,FALSE),VLOOKUP(--TRIM(MID(SUBSTITUTE(C39,",",REPT(" ",99)),99,99)),PortProtocols[],4,FALSE)),""),"") &amp;
IF(TRIM(MID(SUBSTITUTE(C39,",",REPT(" ",99)),199,99))&lt;&gt;"",CHAR(10) &amp; IFERROR(IF(ISERROR(--TRIM(MID(SUBSTITUTE(C39,",",REPT(" ",99)),199,99))),VLOOKUP(TRIM(MID(SUBSTITUTE(C39,",",REPT(" ",99)),199,99)),PortProtocols[],4,FALSE),VLOOKUP(--TRIM(MID(SUBSTITUTE(C39,",",REPT(" ",99)),199,99)),PortProtocols[],4,FALSE)),""),"") &amp;
IF(TRIM(MID(SUBSTITUTE(C39,",",REPT(" ",99)),299,99))&lt;&gt;"",CHAR(10) &amp; IFERROR(IF(ISERROR(--TRIM(MID(SUBSTITUTE(C39,",",REPT(" ",99)),299,99))),VLOOKUP(TRIM(MID(SUBSTITUTE(C39,",",REPT(" ",99)),299,99)),PortProtocols[],4,FALSE),VLOOKUP(--TRIM(MID(SUBSTITUTE(C39,",",REPT(" ",99)),299,99)),PortProtocols[],4,FALSE)),""),"") &amp;
IF(TRIM(MID(SUBSTITUTE(C39,",",REPT(" ",99)),399,99))&lt;&gt;"",CHAR(10) &amp; IFERROR(IF(ISERROR(--TRIM(MID(SUBSTITUTE(C39,",",REPT(" ",99)),399,99))),VLOOKUP(TRIM(MID(SUBSTITUTE(C39,",",REPT(" ",99)),399,99)),PortProtocols[],4,FALSE),VLOOKUP(--TRIM(MID(SUBSTITUTE(C39,",",REPT(" ",99)),399,99)),PortProtocols[],4,FALSE)),""),"") &amp;
IF(TRIM(MID(SUBSTITUTE(C39,",",REPT(" ",99)),499,99))&lt;&gt;"",CHAR(10) &amp; IFERROR(IF(ISERROR(--TRIM(MID(SUBSTITUTE(C39,",",REPT(" ",99)),499,99))),VLOOKUP(TRIM(MID(SUBSTITUTE(C39,",",REPT(" ",99)),499,99)),PortProtocols[],4,FALSE),VLOOKUP(--TRIM(MID(SUBSTITUTE(C39,",",REPT(" ",99)),499,99)),PortProtocols[],4,FALSE)),""),"") &amp;
IF(TRIM(MID(SUBSTITUTE(C39,",",REPT(" ",99)),599,99))&lt;&gt;"",CHAR(10) &amp; IFERROR(IF(ISERROR(--TRIM(MID(SUBSTITUTE(C39,",",REPT(" ",99)),599,99))),VLOOKUP(TRIM(MID(SUBSTITUTE(C39,",",REPT(" ",99)),599,99)),PortProtocols[],4,FALSE),VLOOKUP(--TRIM(MID(SUBSTITUTE(C39,",",REPT(" ",99)),599,99)),PortProtocols[],4,FALSE)),""),"") &amp;
IF(TRIM(MID(SUBSTITUTE(C39,",",REPT(" ",99)),699,99))&lt;&gt;"",CHAR(10) &amp; IFERROR(IF(ISERROR(--TRIM(MID(SUBSTITUTE(C39,",",REPT(" ",99)),699,99))),VLOOKUP(TRIM(MID(SUBSTITUTE(C39,",",REPT(" ",99)),699,99)),PortProtocols[],4,FALSE),VLOOKUP(--TRIM(MID(SUBSTITUTE(C39,",",REPT(" ",99)),699,99)),PortProtocols[],4,FALSE)),""),"") &amp;
IF(TRIM(MID(SUBSTITUTE(C39,",",REPT(" ",99)),799,99))&lt;&gt;"",CHAR(10) &amp; IFERROR(IF(ISERROR(--TRIM(MID(SUBSTITUTE(C39,",",REPT(" ",99)),799,99))),VLOOKUP(TRIM(MID(SUBSTITUTE(C39,",",REPT(" ",99)),799,99)),PortProtocols[],4,FALSE),VLOOKUP(--TRIM(MID(SUBSTITUTE(C39,",",REPT(" ",99)),799,99)),PortProtocols[],4,FALSE)),""),"") &amp;
IF(TRIM(MID(SUBSTITUTE(C39,",",REPT(" ",99)),899,99))&lt;&gt;"",CHAR(10) &amp; IFERROR(IF(ISERROR(--TRIM(MID(SUBSTITUTE(C39,",",REPT(" ",99)),899,99))),VLOOKUP(TRIM(MID(SUBSTITUTE(C39,",",REPT(" ",99)),899,99)),PortProtocols[],4,FALSE),VLOOKUP(--TRIM(MID(SUBSTITUTE(C39,",",REPT(" ",99)),899,99)),PortProtocols[],4,FALSE)),""),"") &amp;
IF(TRIM(MID(SUBSTITUTE(C39,",",REPT(" ",99)),999,99))&lt;&gt;"",CHAR(10) &amp; IFERROR(IF(ISERROR(--TRIM(MID(SUBSTITUTE(C39,",",REPT(" ",99)),999,99))),VLOOKUP(TRIM(MID(SUBSTITUTE(C39,",",REPT(" ",99)),999,99)),PortProtocols[],4,FALSE),VLOOKUP(--TRIM(MID(SUBSTITUTE(C39,",",REPT(" ",99)),999,99)),PortProtocols[],4,FALSE)),""),"") &amp;
IF(TRIM(MID(SUBSTITUTE(C39,",",REPT(" ",99)),1099,99))&lt;&gt;"",CHAR(10) &amp; IFERROR(IF(ISERROR(--TRIM(MID(SUBSTITUTE(C39,",",REPT(" ",99)),1099,99))),VLOOKUP(TRIM(MID(SUBSTITUTE(C39,",",REPT(" ",99)),1099,99)),PortProtocols[],4,FALSE),VLOOKUP(--TRIM(MID(SUBSTITUTE(C39,",",REPT(" ",99)),1099,99)),PortProtocols[],4,FALSE)),""),"") &amp;
IF(TRIM(MID(SUBSTITUTE(C39,",",REPT(" ",99)),1199,99))&lt;&gt;"",CHAR(10) &amp; IFERROR(IF(ISERROR(--TRIM(MID(SUBSTITUTE(C39,",",REPT(" ",99)),1199,99))),VLOOKUP(TRIM(MID(SUBSTITUTE(C39,",",REPT(" ",99)),1199,99)),PortProtocols[],4,FALSE),VLOOKUP(--TRIM(MID(SUBSTITUTE(C39,",",REPT(" ",99)),1199,99)),PortProtocols[],4,FALSE)),""),"") &amp;
IF(TRIM(MID(SUBSTITUTE(C39,",",REPT(" ",99)),1299,99))&lt;&gt;"",CHAR(10) &amp; IFERROR(IF(ISERROR(--TRIM(MID(SUBSTITUTE(C39,",",REPT(" ",99)),1299,99))),VLOOKUP(TRIM(MID(SUBSTITUTE(C39,",",REPT(" ",99)),1299,99)),PortProtocols[],4,FALSE),VLOOKUP(--TRIM(MID(SUBSTITUTE(C39,",",REPT(" ",99)),1299,99)),PortProtocols[],4,FALSE)),""),"") &amp;
IF(TRIM(MID(SUBSTITUTE(C39,",",REPT(" ",99)),1399,99))&lt;&gt;"",CHAR(10) &amp; IFERROR(IF(ISERROR(--TRIM(MID(SUBSTITUTE(C39,",",REPT(" ",99)),1399,99))),VLOOKUP(TRIM(MID(SUBSTITUTE(C39,",",REPT(" ",99)),1399,99)),PortProtocols[],4,FALSE),VLOOKUP(--TRIM(MID(SUBSTITUTE(C39,",",REPT(" ",99)),1399,99)),PortProtocols[],4,FALSE)),""),"") &amp;
IF(TRIM(MID(SUBSTITUTE(C39,",",REPT(" ",99)),1499,99))&lt;&gt;"",CHAR(10) &amp; IFERROR(IF(ISERROR(--TRIM(MID(SUBSTITUTE(C39,",",REPT(" ",99)),1499,99))),VLOOKUP(TRIM(MID(SUBSTITUTE(C39,",",REPT(" ",99)),1499,99)),PortProtocols[],4,FALSE),VLOOKUP(--TRIM(MID(SUBSTITUTE(C39,",",REPT(" ",99)),1499,99)),PortProtocols[],4,FALSE)),""),"") &amp;
IF(TRIM(MID(SUBSTITUTE(C39,",",REPT(" ",99)),1599,99))&lt;&gt;"",CHAR(10) &amp; IFERROR(IF(ISERROR(--TRIM(MID(SUBSTITUTE(C39,",",REPT(" ",99)),1599,99))),VLOOKUP(TRIM(MID(SUBSTITUTE(C39,",",REPT(" ",99)),1599,99)),PortProtocols[],4,FALSE),VLOOKUP(--TRIM(MID(SUBSTITUTE(C39,",",REPT(" ",99)),1599,99)),PortProtocols[],4,FALSE)),""),"") &amp;
IF(TRIM(MID(SUBSTITUTE(C39,",",REPT(" ",99)),1699,99))&lt;&gt;"",CHAR(10) &amp; IFERROR(IF(ISERROR(--TRIM(MID(SUBSTITUTE(C39,",",REPT(" ",99)),1699,99))),VLOOKUP(TRIM(MID(SUBSTITUTE(C39,",",REPT(" ",99)),1699,99)),PortProtocols[],4,FALSE),VLOOKUP(--TRIM(MID(SUBSTITUTE(C39,",",REPT(" ",99)),1699,99)),PortProtocols[],4,FALSE)),""),"") &amp;
IF(TRIM(MID(SUBSTITUTE(C39,",",REPT(" ",99)),1799,99))&lt;&gt;"",CHAR(10) &amp; IFERROR(IF(ISERROR(--TRIM(MID(SUBSTITUTE(C39,",",REPT(" ",99)),1799,99))),VLOOKUP(TRIM(MID(SUBSTITUTE(C39,",",REPT(" ",99)),1799,99)),PortProtocols[],4,FALSE),VLOOKUP(--TRIM(MID(SUBSTITUTE(C39,",",REPT(" ",99)),1799,99)),PortProtocols[],4,FALSE)),""),"") &amp;
IF(TRIM(MID(SUBSTITUTE(C39,",",REPT(" ",99)),1899,99))&lt;&gt;"",CHAR(10) &amp; IFERROR(IF(ISERROR(--TRIM(MID(SUBSTITUTE(C39,",",REPT(" ",99)),1899,99))),VLOOKUP(TRIM(MID(SUBSTITUTE(C39,",",REPT(" ",99)),1899,99)),PortProtocols[],4,FALSE),VLOOKUP(--TRIM(MID(SUBSTITUTE(C39,",",REPT(" ",99)),1899,99)),PortProtocols[],4,FALSE)),""),""),
"")</f>
        <v>Nutanix CVM  to Nutanix Cloud load balancer route (us-east-1: 206.80.158.0/24, us-west-1: 206.80.144.0/24, eu-germany-1 : 152.89.201.136/29, uk-1: 152.89.201.128/29)
Cerebro (2020 TCP)
Stargate (2009 TCP)
Prism (9440 TCP)</v>
      </c>
      <c r="G39" s="15" t="s">
        <v>12</v>
      </c>
      <c r="H39" s="13" t="str">
        <f>_xlfn.XLOOKUP(ExternalPorts[[#This Row],[Source]],entities[Source],entities[Source AZ (Used for Diagram Generation)],"",0)</f>
        <v>Local AZ</v>
      </c>
      <c r="I39" s="13" t="str">
        <f>_xlfn.XLOOKUP(ExternalPorts[[#This Row],[Destination]],entities[Destination],entities[Destination AZ (Used for Diagram Generation)],"",0)</f>
        <v>Internet Services</v>
      </c>
      <c r="J39" s="13"/>
      <c r="M39" s="22"/>
    </row>
    <row r="40" spans="1:13" ht="40.5" hidden="1">
      <c r="A40" s="13" t="s">
        <v>89</v>
      </c>
      <c r="B40" s="13" t="s">
        <v>94</v>
      </c>
      <c r="C40" s="14">
        <v>53</v>
      </c>
      <c r="D40" s="13" t="str" cm="1">
        <f t="array" ref="D4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40" s="13" t="s">
        <v>21</v>
      </c>
      <c r="F40" s="15" t="str">
        <f>IF(AND(B40&lt;&gt;"",E40&lt;&gt;""),B40 &amp; " to " &amp; E40 &amp; CHAR(10) &amp;
IFERROR(IF(ISERROR(--TRIM(MID(SUBSTITUTE(C40,",",REPT(" ",99)),1,99))),VLOOKUP(TRIM(MID(SUBSTITUTE(C40,",",REPT(" ",99)),1,99)),PortProtocols[],4,FALSE),VLOOKUP(--TRIM(MID(SUBSTITUTE(C40,",",REPT(" ",99)),1,99)),PortProtocols[],4,FALSE)),"") &amp;
IF(TRIM(MID(SUBSTITUTE(C40,",",REPT(" ",99)),99,99))&lt;&gt;"",CHAR(10) &amp; IFERROR(IF(ISERROR(--TRIM(MID(SUBSTITUTE(C40,",",REPT(" ",99)),99,99))),VLOOKUP(TRIM(MID(SUBSTITUTE(C40,",",REPT(" ",99)),99,99)),PortProtocols[],4,FALSE),VLOOKUP(--TRIM(MID(SUBSTITUTE(C40,",",REPT(" ",99)),99,99)),PortProtocols[],4,FALSE)),""),"") &amp;
IF(TRIM(MID(SUBSTITUTE(C40,",",REPT(" ",99)),199,99))&lt;&gt;"",CHAR(10) &amp; IFERROR(IF(ISERROR(--TRIM(MID(SUBSTITUTE(C40,",",REPT(" ",99)),199,99))),VLOOKUP(TRIM(MID(SUBSTITUTE(C40,",",REPT(" ",99)),199,99)),PortProtocols[],4,FALSE),VLOOKUP(--TRIM(MID(SUBSTITUTE(C40,",",REPT(" ",99)),199,99)),PortProtocols[],4,FALSE)),""),"") &amp;
IF(TRIM(MID(SUBSTITUTE(C40,",",REPT(" ",99)),299,99))&lt;&gt;"",CHAR(10) &amp; IFERROR(IF(ISERROR(--TRIM(MID(SUBSTITUTE(C40,",",REPT(" ",99)),299,99))),VLOOKUP(TRIM(MID(SUBSTITUTE(C40,",",REPT(" ",99)),299,99)),PortProtocols[],4,FALSE),VLOOKUP(--TRIM(MID(SUBSTITUTE(C40,",",REPT(" ",99)),299,99)),PortProtocols[],4,FALSE)),""),"") &amp;
IF(TRIM(MID(SUBSTITUTE(C40,",",REPT(" ",99)),399,99))&lt;&gt;"",CHAR(10) &amp; IFERROR(IF(ISERROR(--TRIM(MID(SUBSTITUTE(C40,",",REPT(" ",99)),399,99))),VLOOKUP(TRIM(MID(SUBSTITUTE(C40,",",REPT(" ",99)),399,99)),PortProtocols[],4,FALSE),VLOOKUP(--TRIM(MID(SUBSTITUTE(C40,",",REPT(" ",99)),399,99)),PortProtocols[],4,FALSE)),""),"") &amp;
IF(TRIM(MID(SUBSTITUTE(C40,",",REPT(" ",99)),499,99))&lt;&gt;"",CHAR(10) &amp; IFERROR(IF(ISERROR(--TRIM(MID(SUBSTITUTE(C40,",",REPT(" ",99)),499,99))),VLOOKUP(TRIM(MID(SUBSTITUTE(C40,",",REPT(" ",99)),499,99)),PortProtocols[],4,FALSE),VLOOKUP(--TRIM(MID(SUBSTITUTE(C40,",",REPT(" ",99)),499,99)),PortProtocols[],4,FALSE)),""),"") &amp;
IF(TRIM(MID(SUBSTITUTE(C40,",",REPT(" ",99)),599,99))&lt;&gt;"",CHAR(10) &amp; IFERROR(IF(ISERROR(--TRIM(MID(SUBSTITUTE(C40,",",REPT(" ",99)),599,99))),VLOOKUP(TRIM(MID(SUBSTITUTE(C40,",",REPT(" ",99)),599,99)),PortProtocols[],4,FALSE),VLOOKUP(--TRIM(MID(SUBSTITUTE(C40,",",REPT(" ",99)),599,99)),PortProtocols[],4,FALSE)),""),"") &amp;
IF(TRIM(MID(SUBSTITUTE(C40,",",REPT(" ",99)),699,99))&lt;&gt;"",CHAR(10) &amp; IFERROR(IF(ISERROR(--TRIM(MID(SUBSTITUTE(C40,",",REPT(" ",99)),699,99))),VLOOKUP(TRIM(MID(SUBSTITUTE(C40,",",REPT(" ",99)),699,99)),PortProtocols[],4,FALSE),VLOOKUP(--TRIM(MID(SUBSTITUTE(C40,",",REPT(" ",99)),699,99)),PortProtocols[],4,FALSE)),""),"") &amp;
IF(TRIM(MID(SUBSTITUTE(C40,",",REPT(" ",99)),799,99))&lt;&gt;"",CHAR(10) &amp; IFERROR(IF(ISERROR(--TRIM(MID(SUBSTITUTE(C40,",",REPT(" ",99)),799,99))),VLOOKUP(TRIM(MID(SUBSTITUTE(C40,",",REPT(" ",99)),799,99)),PortProtocols[],4,FALSE),VLOOKUP(--TRIM(MID(SUBSTITUTE(C40,",",REPT(" ",99)),799,99)),PortProtocols[],4,FALSE)),""),"") &amp;
IF(TRIM(MID(SUBSTITUTE(C40,",",REPT(" ",99)),899,99))&lt;&gt;"",CHAR(10) &amp; IFERROR(IF(ISERROR(--TRIM(MID(SUBSTITUTE(C40,",",REPT(" ",99)),899,99))),VLOOKUP(TRIM(MID(SUBSTITUTE(C40,",",REPT(" ",99)),899,99)),PortProtocols[],4,FALSE),VLOOKUP(--TRIM(MID(SUBSTITUTE(C40,",",REPT(" ",99)),899,99)),PortProtocols[],4,FALSE)),""),"") &amp;
IF(TRIM(MID(SUBSTITUTE(C40,",",REPT(" ",99)),999,99))&lt;&gt;"",CHAR(10) &amp; IFERROR(IF(ISERROR(--TRIM(MID(SUBSTITUTE(C40,",",REPT(" ",99)),999,99))),VLOOKUP(TRIM(MID(SUBSTITUTE(C40,",",REPT(" ",99)),999,99)),PortProtocols[],4,FALSE),VLOOKUP(--TRIM(MID(SUBSTITUTE(C40,",",REPT(" ",99)),999,99)),PortProtocols[],4,FALSE)),""),"") &amp;
IF(TRIM(MID(SUBSTITUTE(C40,",",REPT(" ",99)),1099,99))&lt;&gt;"",CHAR(10) &amp; IFERROR(IF(ISERROR(--TRIM(MID(SUBSTITUTE(C40,",",REPT(" ",99)),1099,99))),VLOOKUP(TRIM(MID(SUBSTITUTE(C40,",",REPT(" ",99)),1099,99)),PortProtocols[],4,FALSE),VLOOKUP(--TRIM(MID(SUBSTITUTE(C40,",",REPT(" ",99)),1099,99)),PortProtocols[],4,FALSE)),""),"") &amp;
IF(TRIM(MID(SUBSTITUTE(C40,",",REPT(" ",99)),1199,99))&lt;&gt;"",CHAR(10) &amp; IFERROR(IF(ISERROR(--TRIM(MID(SUBSTITUTE(C40,",",REPT(" ",99)),1199,99))),VLOOKUP(TRIM(MID(SUBSTITUTE(C40,",",REPT(" ",99)),1199,99)),PortProtocols[],4,FALSE),VLOOKUP(--TRIM(MID(SUBSTITUTE(C40,",",REPT(" ",99)),1199,99)),PortProtocols[],4,FALSE)),""),"") &amp;
IF(TRIM(MID(SUBSTITUTE(C40,",",REPT(" ",99)),1299,99))&lt;&gt;"",CHAR(10) &amp; IFERROR(IF(ISERROR(--TRIM(MID(SUBSTITUTE(C40,",",REPT(" ",99)),1299,99))),VLOOKUP(TRIM(MID(SUBSTITUTE(C40,",",REPT(" ",99)),1299,99)),PortProtocols[],4,FALSE),VLOOKUP(--TRIM(MID(SUBSTITUTE(C40,",",REPT(" ",99)),1299,99)),PortProtocols[],4,FALSE)),""),"") &amp;
IF(TRIM(MID(SUBSTITUTE(C40,",",REPT(" ",99)),1399,99))&lt;&gt;"",CHAR(10) &amp; IFERROR(IF(ISERROR(--TRIM(MID(SUBSTITUTE(C40,",",REPT(" ",99)),1399,99))),VLOOKUP(TRIM(MID(SUBSTITUTE(C40,",",REPT(" ",99)),1399,99)),PortProtocols[],4,FALSE),VLOOKUP(--TRIM(MID(SUBSTITUTE(C40,",",REPT(" ",99)),1399,99)),PortProtocols[],4,FALSE)),""),"") &amp;
IF(TRIM(MID(SUBSTITUTE(C40,",",REPT(" ",99)),1499,99))&lt;&gt;"",CHAR(10) &amp; IFERROR(IF(ISERROR(--TRIM(MID(SUBSTITUTE(C40,",",REPT(" ",99)),1499,99))),VLOOKUP(TRIM(MID(SUBSTITUTE(C40,",",REPT(" ",99)),1499,99)),PortProtocols[],4,FALSE),VLOOKUP(--TRIM(MID(SUBSTITUTE(C40,",",REPT(" ",99)),1499,99)),PortProtocols[],4,FALSE)),""),"") &amp;
IF(TRIM(MID(SUBSTITUTE(C40,",",REPT(" ",99)),1599,99))&lt;&gt;"",CHAR(10) &amp; IFERROR(IF(ISERROR(--TRIM(MID(SUBSTITUTE(C40,",",REPT(" ",99)),1599,99))),VLOOKUP(TRIM(MID(SUBSTITUTE(C40,",",REPT(" ",99)),1599,99)),PortProtocols[],4,FALSE),VLOOKUP(--TRIM(MID(SUBSTITUTE(C40,",",REPT(" ",99)),1599,99)),PortProtocols[],4,FALSE)),""),"") &amp;
IF(TRIM(MID(SUBSTITUTE(C40,",",REPT(" ",99)),1699,99))&lt;&gt;"",CHAR(10) &amp; IFERROR(IF(ISERROR(--TRIM(MID(SUBSTITUTE(C40,",",REPT(" ",99)),1699,99))),VLOOKUP(TRIM(MID(SUBSTITUTE(C40,",",REPT(" ",99)),1699,99)),PortProtocols[],4,FALSE),VLOOKUP(--TRIM(MID(SUBSTITUTE(C40,",",REPT(" ",99)),1699,99)),PortProtocols[],4,FALSE)),""),"") &amp;
IF(TRIM(MID(SUBSTITUTE(C40,",",REPT(" ",99)),1799,99))&lt;&gt;"",CHAR(10) &amp; IFERROR(IF(ISERROR(--TRIM(MID(SUBSTITUTE(C40,",",REPT(" ",99)),1799,99))),VLOOKUP(TRIM(MID(SUBSTITUTE(C40,",",REPT(" ",99)),1799,99)),PortProtocols[],4,FALSE),VLOOKUP(--TRIM(MID(SUBSTITUTE(C40,",",REPT(" ",99)),1799,99)),PortProtocols[],4,FALSE)),""),"") &amp;
IF(TRIM(MID(SUBSTITUTE(C40,",",REPT(" ",99)),1899,99))&lt;&gt;"",CHAR(10) &amp; IFERROR(IF(ISERROR(--TRIM(MID(SUBSTITUTE(C40,",",REPT(" ",99)),1899,99))),VLOOKUP(TRIM(MID(SUBSTITUTE(C40,",",REPT(" ",99)),1899,99)),PortProtocols[],4,FALSE),VLOOKUP(--TRIM(MID(SUBSTITUTE(C40,",",REPT(" ",99)),1899,99)),PortProtocols[],4,FALSE)),""),""),
"")</f>
        <v>Nutanix Disaster Recovery as a Service VPN VM to DNS Server
DNS (53 TCP/UDP)</v>
      </c>
      <c r="G40" s="15"/>
      <c r="H40" s="13" t="str">
        <f>_xlfn.XLOOKUP(ExternalPorts[[#This Row],[Source]],entities[Source],entities[Source AZ (Used for Diagram Generation)],"",0)</f>
        <v>Local AZ</v>
      </c>
      <c r="I40" s="13" t="str">
        <f>_xlfn.XLOOKUP(ExternalPorts[[#This Row],[Destination]],entities[Destination],entities[Destination AZ (Used for Diagram Generation)],"",0)</f>
        <v>External Services</v>
      </c>
      <c r="J40" s="13"/>
      <c r="M40" s="22"/>
    </row>
    <row r="41" spans="1:13" ht="90" hidden="1" customHeight="1">
      <c r="A41" s="13" t="s">
        <v>89</v>
      </c>
      <c r="B41" s="13" t="s">
        <v>94</v>
      </c>
      <c r="C41" s="14">
        <v>123</v>
      </c>
      <c r="D41" s="13" t="str" cm="1">
        <f t="array" ref="D4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41" s="13" t="s">
        <v>22</v>
      </c>
      <c r="F41" s="15" t="str">
        <f>IF(AND(B41&lt;&gt;"",E41&lt;&gt;""),B41 &amp; " to " &amp; E41 &amp; CHAR(10) &amp;
IFERROR(IF(ISERROR(--TRIM(MID(SUBSTITUTE(C41,",",REPT(" ",99)),1,99))),VLOOKUP(TRIM(MID(SUBSTITUTE(C41,",",REPT(" ",99)),1,99)),PortProtocols[],4,FALSE),VLOOKUP(--TRIM(MID(SUBSTITUTE(C41,",",REPT(" ",99)),1,99)),PortProtocols[],4,FALSE)),"") &amp;
IF(TRIM(MID(SUBSTITUTE(C41,",",REPT(" ",99)),99,99))&lt;&gt;"",CHAR(10) &amp; IFERROR(IF(ISERROR(--TRIM(MID(SUBSTITUTE(C41,",",REPT(" ",99)),99,99))),VLOOKUP(TRIM(MID(SUBSTITUTE(C41,",",REPT(" ",99)),99,99)),PortProtocols[],4,FALSE),VLOOKUP(--TRIM(MID(SUBSTITUTE(C41,",",REPT(" ",99)),99,99)),PortProtocols[],4,FALSE)),""),"") &amp;
IF(TRIM(MID(SUBSTITUTE(C41,",",REPT(" ",99)),199,99))&lt;&gt;"",CHAR(10) &amp; IFERROR(IF(ISERROR(--TRIM(MID(SUBSTITUTE(C41,",",REPT(" ",99)),199,99))),VLOOKUP(TRIM(MID(SUBSTITUTE(C41,",",REPT(" ",99)),199,99)),PortProtocols[],4,FALSE),VLOOKUP(--TRIM(MID(SUBSTITUTE(C41,",",REPT(" ",99)),199,99)),PortProtocols[],4,FALSE)),""),"") &amp;
IF(TRIM(MID(SUBSTITUTE(C41,",",REPT(" ",99)),299,99))&lt;&gt;"",CHAR(10) &amp; IFERROR(IF(ISERROR(--TRIM(MID(SUBSTITUTE(C41,",",REPT(" ",99)),299,99))),VLOOKUP(TRIM(MID(SUBSTITUTE(C41,",",REPT(" ",99)),299,99)),PortProtocols[],4,FALSE),VLOOKUP(--TRIM(MID(SUBSTITUTE(C41,",",REPT(" ",99)),299,99)),PortProtocols[],4,FALSE)),""),"") &amp;
IF(TRIM(MID(SUBSTITUTE(C41,",",REPT(" ",99)),399,99))&lt;&gt;"",CHAR(10) &amp; IFERROR(IF(ISERROR(--TRIM(MID(SUBSTITUTE(C41,",",REPT(" ",99)),399,99))),VLOOKUP(TRIM(MID(SUBSTITUTE(C41,",",REPT(" ",99)),399,99)),PortProtocols[],4,FALSE),VLOOKUP(--TRIM(MID(SUBSTITUTE(C41,",",REPT(" ",99)),399,99)),PortProtocols[],4,FALSE)),""),"") &amp;
IF(TRIM(MID(SUBSTITUTE(C41,",",REPT(" ",99)),499,99))&lt;&gt;"",CHAR(10) &amp; IFERROR(IF(ISERROR(--TRIM(MID(SUBSTITUTE(C41,",",REPT(" ",99)),499,99))),VLOOKUP(TRIM(MID(SUBSTITUTE(C41,",",REPT(" ",99)),499,99)),PortProtocols[],4,FALSE),VLOOKUP(--TRIM(MID(SUBSTITUTE(C41,",",REPT(" ",99)),499,99)),PortProtocols[],4,FALSE)),""),"") &amp;
IF(TRIM(MID(SUBSTITUTE(C41,",",REPT(" ",99)),599,99))&lt;&gt;"",CHAR(10) &amp; IFERROR(IF(ISERROR(--TRIM(MID(SUBSTITUTE(C41,",",REPT(" ",99)),599,99))),VLOOKUP(TRIM(MID(SUBSTITUTE(C41,",",REPT(" ",99)),599,99)),PortProtocols[],4,FALSE),VLOOKUP(--TRIM(MID(SUBSTITUTE(C41,",",REPT(" ",99)),599,99)),PortProtocols[],4,FALSE)),""),"") &amp;
IF(TRIM(MID(SUBSTITUTE(C41,",",REPT(" ",99)),699,99))&lt;&gt;"",CHAR(10) &amp; IFERROR(IF(ISERROR(--TRIM(MID(SUBSTITUTE(C41,",",REPT(" ",99)),699,99))),VLOOKUP(TRIM(MID(SUBSTITUTE(C41,",",REPT(" ",99)),699,99)),PortProtocols[],4,FALSE),VLOOKUP(--TRIM(MID(SUBSTITUTE(C41,",",REPT(" ",99)),699,99)),PortProtocols[],4,FALSE)),""),"") &amp;
IF(TRIM(MID(SUBSTITUTE(C41,",",REPT(" ",99)),799,99))&lt;&gt;"",CHAR(10) &amp; IFERROR(IF(ISERROR(--TRIM(MID(SUBSTITUTE(C41,",",REPT(" ",99)),799,99))),VLOOKUP(TRIM(MID(SUBSTITUTE(C41,",",REPT(" ",99)),799,99)),PortProtocols[],4,FALSE),VLOOKUP(--TRIM(MID(SUBSTITUTE(C41,",",REPT(" ",99)),799,99)),PortProtocols[],4,FALSE)),""),"") &amp;
IF(TRIM(MID(SUBSTITUTE(C41,",",REPT(" ",99)),899,99))&lt;&gt;"",CHAR(10) &amp; IFERROR(IF(ISERROR(--TRIM(MID(SUBSTITUTE(C41,",",REPT(" ",99)),899,99))),VLOOKUP(TRIM(MID(SUBSTITUTE(C41,",",REPT(" ",99)),899,99)),PortProtocols[],4,FALSE),VLOOKUP(--TRIM(MID(SUBSTITUTE(C41,",",REPT(" ",99)),899,99)),PortProtocols[],4,FALSE)),""),"") &amp;
IF(TRIM(MID(SUBSTITUTE(C41,",",REPT(" ",99)),999,99))&lt;&gt;"",CHAR(10) &amp; IFERROR(IF(ISERROR(--TRIM(MID(SUBSTITUTE(C41,",",REPT(" ",99)),999,99))),VLOOKUP(TRIM(MID(SUBSTITUTE(C41,",",REPT(" ",99)),999,99)),PortProtocols[],4,FALSE),VLOOKUP(--TRIM(MID(SUBSTITUTE(C41,",",REPT(" ",99)),999,99)),PortProtocols[],4,FALSE)),""),"") &amp;
IF(TRIM(MID(SUBSTITUTE(C41,",",REPT(" ",99)),1099,99))&lt;&gt;"",CHAR(10) &amp; IFERROR(IF(ISERROR(--TRIM(MID(SUBSTITUTE(C41,",",REPT(" ",99)),1099,99))),VLOOKUP(TRIM(MID(SUBSTITUTE(C41,",",REPT(" ",99)),1099,99)),PortProtocols[],4,FALSE),VLOOKUP(--TRIM(MID(SUBSTITUTE(C41,",",REPT(" ",99)),1099,99)),PortProtocols[],4,FALSE)),""),"") &amp;
IF(TRIM(MID(SUBSTITUTE(C41,",",REPT(" ",99)),1199,99))&lt;&gt;"",CHAR(10) &amp; IFERROR(IF(ISERROR(--TRIM(MID(SUBSTITUTE(C41,",",REPT(" ",99)),1199,99))),VLOOKUP(TRIM(MID(SUBSTITUTE(C41,",",REPT(" ",99)),1199,99)),PortProtocols[],4,FALSE),VLOOKUP(--TRIM(MID(SUBSTITUTE(C41,",",REPT(" ",99)),1199,99)),PortProtocols[],4,FALSE)),""),"") &amp;
IF(TRIM(MID(SUBSTITUTE(C41,",",REPT(" ",99)),1299,99))&lt;&gt;"",CHAR(10) &amp; IFERROR(IF(ISERROR(--TRIM(MID(SUBSTITUTE(C41,",",REPT(" ",99)),1299,99))),VLOOKUP(TRIM(MID(SUBSTITUTE(C41,",",REPT(" ",99)),1299,99)),PortProtocols[],4,FALSE),VLOOKUP(--TRIM(MID(SUBSTITUTE(C41,",",REPT(" ",99)),1299,99)),PortProtocols[],4,FALSE)),""),"") &amp;
IF(TRIM(MID(SUBSTITUTE(C41,",",REPT(" ",99)),1399,99))&lt;&gt;"",CHAR(10) &amp; IFERROR(IF(ISERROR(--TRIM(MID(SUBSTITUTE(C41,",",REPT(" ",99)),1399,99))),VLOOKUP(TRIM(MID(SUBSTITUTE(C41,",",REPT(" ",99)),1399,99)),PortProtocols[],4,FALSE),VLOOKUP(--TRIM(MID(SUBSTITUTE(C41,",",REPT(" ",99)),1399,99)),PortProtocols[],4,FALSE)),""),"") &amp;
IF(TRIM(MID(SUBSTITUTE(C41,",",REPT(" ",99)),1499,99))&lt;&gt;"",CHAR(10) &amp; IFERROR(IF(ISERROR(--TRIM(MID(SUBSTITUTE(C41,",",REPT(" ",99)),1499,99))),VLOOKUP(TRIM(MID(SUBSTITUTE(C41,",",REPT(" ",99)),1499,99)),PortProtocols[],4,FALSE),VLOOKUP(--TRIM(MID(SUBSTITUTE(C41,",",REPT(" ",99)),1499,99)),PortProtocols[],4,FALSE)),""),"") &amp;
IF(TRIM(MID(SUBSTITUTE(C41,",",REPT(" ",99)),1599,99))&lt;&gt;"",CHAR(10) &amp; IFERROR(IF(ISERROR(--TRIM(MID(SUBSTITUTE(C41,",",REPT(" ",99)),1599,99))),VLOOKUP(TRIM(MID(SUBSTITUTE(C41,",",REPT(" ",99)),1599,99)),PortProtocols[],4,FALSE),VLOOKUP(--TRIM(MID(SUBSTITUTE(C41,",",REPT(" ",99)),1599,99)),PortProtocols[],4,FALSE)),""),"") &amp;
IF(TRIM(MID(SUBSTITUTE(C41,",",REPT(" ",99)),1699,99))&lt;&gt;"",CHAR(10) &amp; IFERROR(IF(ISERROR(--TRIM(MID(SUBSTITUTE(C41,",",REPT(" ",99)),1699,99))),VLOOKUP(TRIM(MID(SUBSTITUTE(C41,",",REPT(" ",99)),1699,99)),PortProtocols[],4,FALSE),VLOOKUP(--TRIM(MID(SUBSTITUTE(C41,",",REPT(" ",99)),1699,99)),PortProtocols[],4,FALSE)),""),"") &amp;
IF(TRIM(MID(SUBSTITUTE(C41,",",REPT(" ",99)),1799,99))&lt;&gt;"",CHAR(10) &amp; IFERROR(IF(ISERROR(--TRIM(MID(SUBSTITUTE(C41,",",REPT(" ",99)),1799,99))),VLOOKUP(TRIM(MID(SUBSTITUTE(C41,",",REPT(" ",99)),1799,99)),PortProtocols[],4,FALSE),VLOOKUP(--TRIM(MID(SUBSTITUTE(C41,",",REPT(" ",99)),1799,99)),PortProtocols[],4,FALSE)),""),"") &amp;
IF(TRIM(MID(SUBSTITUTE(C41,",",REPT(" ",99)),1899,99))&lt;&gt;"",CHAR(10) &amp; IFERROR(IF(ISERROR(--TRIM(MID(SUBSTITUTE(C41,",",REPT(" ",99)),1899,99))),VLOOKUP(TRIM(MID(SUBSTITUTE(C41,",",REPT(" ",99)),1899,99)),PortProtocols[],4,FALSE),VLOOKUP(--TRIM(MID(SUBSTITUTE(C41,",",REPT(" ",99)),1899,99)),PortProtocols[],4,FALSE)),""),""),
"")</f>
        <v>Nutanix Disaster Recovery as a Service VPN VM to NTP Server
NTP (123 UDP)</v>
      </c>
      <c r="G41" s="15"/>
      <c r="H41" s="13" t="str">
        <f>_xlfn.XLOOKUP(ExternalPorts[[#This Row],[Source]],entities[Source],entities[Source AZ (Used for Diagram Generation)],"",0)</f>
        <v>Local AZ</v>
      </c>
      <c r="I41" s="13" t="str">
        <f>_xlfn.XLOOKUP(ExternalPorts[[#This Row],[Destination]],entities[Destination],entities[Destination AZ (Used for Diagram Generation)],"",0)</f>
        <v>External Services</v>
      </c>
      <c r="J41" s="13"/>
      <c r="M41" s="22"/>
    </row>
    <row r="42" spans="1:13" ht="40.5" hidden="1">
      <c r="A42" s="13" t="s">
        <v>100</v>
      </c>
      <c r="B42" s="13" t="s">
        <v>10</v>
      </c>
      <c r="C42" s="14">
        <v>443</v>
      </c>
      <c r="D42" s="13" t="str" cm="1">
        <f t="array" ref="D4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2" s="13" t="s">
        <v>101</v>
      </c>
      <c r="F42" s="15" t="str">
        <f>IF(AND(B42&lt;&gt;"",E42&lt;&gt;""),B42 &amp; " to " &amp; E42 &amp; CHAR(10) &amp;
IFERROR(IF(ISERROR(--TRIM(MID(SUBSTITUTE(C42,",",REPT(" ",99)),1,99))),VLOOKUP(TRIM(MID(SUBSTITUTE(C42,",",REPT(" ",99)),1,99)),PortProtocols[],4,FALSE),VLOOKUP(--TRIM(MID(SUBSTITUTE(C42,",",REPT(" ",99)),1,99)),PortProtocols[],4,FALSE)),"") &amp;
IF(TRIM(MID(SUBSTITUTE(C42,",",REPT(" ",99)),99,99))&lt;&gt;"",CHAR(10) &amp; IFERROR(IF(ISERROR(--TRIM(MID(SUBSTITUTE(C42,",",REPT(" ",99)),99,99))),VLOOKUP(TRIM(MID(SUBSTITUTE(C42,",",REPT(" ",99)),99,99)),PortProtocols[],4,FALSE),VLOOKUP(--TRIM(MID(SUBSTITUTE(C42,",",REPT(" ",99)),99,99)),PortProtocols[],4,FALSE)),""),"") &amp;
IF(TRIM(MID(SUBSTITUTE(C42,",",REPT(" ",99)),199,99))&lt;&gt;"",CHAR(10) &amp; IFERROR(IF(ISERROR(--TRIM(MID(SUBSTITUTE(C42,",",REPT(" ",99)),199,99))),VLOOKUP(TRIM(MID(SUBSTITUTE(C42,",",REPT(" ",99)),199,99)),PortProtocols[],4,FALSE),VLOOKUP(--TRIM(MID(SUBSTITUTE(C42,",",REPT(" ",99)),199,99)),PortProtocols[],4,FALSE)),""),"") &amp;
IF(TRIM(MID(SUBSTITUTE(C42,",",REPT(" ",99)),299,99))&lt;&gt;"",CHAR(10) &amp; IFERROR(IF(ISERROR(--TRIM(MID(SUBSTITUTE(C42,",",REPT(" ",99)),299,99))),VLOOKUP(TRIM(MID(SUBSTITUTE(C42,",",REPT(" ",99)),299,99)),PortProtocols[],4,FALSE),VLOOKUP(--TRIM(MID(SUBSTITUTE(C42,",",REPT(" ",99)),299,99)),PortProtocols[],4,FALSE)),""),"") &amp;
IF(TRIM(MID(SUBSTITUTE(C42,",",REPT(" ",99)),399,99))&lt;&gt;"",CHAR(10) &amp; IFERROR(IF(ISERROR(--TRIM(MID(SUBSTITUTE(C42,",",REPT(" ",99)),399,99))),VLOOKUP(TRIM(MID(SUBSTITUTE(C42,",",REPT(" ",99)),399,99)),PortProtocols[],4,FALSE),VLOOKUP(--TRIM(MID(SUBSTITUTE(C42,",",REPT(" ",99)),399,99)),PortProtocols[],4,FALSE)),""),"") &amp;
IF(TRIM(MID(SUBSTITUTE(C42,",",REPT(" ",99)),499,99))&lt;&gt;"",CHAR(10) &amp; IFERROR(IF(ISERROR(--TRIM(MID(SUBSTITUTE(C42,",",REPT(" ",99)),499,99))),VLOOKUP(TRIM(MID(SUBSTITUTE(C42,",",REPT(" ",99)),499,99)),PortProtocols[],4,FALSE),VLOOKUP(--TRIM(MID(SUBSTITUTE(C42,",",REPT(" ",99)),499,99)),PortProtocols[],4,FALSE)),""),"") &amp;
IF(TRIM(MID(SUBSTITUTE(C42,",",REPT(" ",99)),599,99))&lt;&gt;"",CHAR(10) &amp; IFERROR(IF(ISERROR(--TRIM(MID(SUBSTITUTE(C42,",",REPT(" ",99)),599,99))),VLOOKUP(TRIM(MID(SUBSTITUTE(C42,",",REPT(" ",99)),599,99)),PortProtocols[],4,FALSE),VLOOKUP(--TRIM(MID(SUBSTITUTE(C42,",",REPT(" ",99)),599,99)),PortProtocols[],4,FALSE)),""),"") &amp;
IF(TRIM(MID(SUBSTITUTE(C42,",",REPT(" ",99)),699,99))&lt;&gt;"",CHAR(10) &amp; IFERROR(IF(ISERROR(--TRIM(MID(SUBSTITUTE(C42,",",REPT(" ",99)),699,99))),VLOOKUP(TRIM(MID(SUBSTITUTE(C42,",",REPT(" ",99)),699,99)),PortProtocols[],4,FALSE),VLOOKUP(--TRIM(MID(SUBSTITUTE(C42,",",REPT(" ",99)),699,99)),PortProtocols[],4,FALSE)),""),"") &amp;
IF(TRIM(MID(SUBSTITUTE(C42,",",REPT(" ",99)),799,99))&lt;&gt;"",CHAR(10) &amp; IFERROR(IF(ISERROR(--TRIM(MID(SUBSTITUTE(C42,",",REPT(" ",99)),799,99))),VLOOKUP(TRIM(MID(SUBSTITUTE(C42,",",REPT(" ",99)),799,99)),PortProtocols[],4,FALSE),VLOOKUP(--TRIM(MID(SUBSTITUTE(C42,",",REPT(" ",99)),799,99)),PortProtocols[],4,FALSE)),""),"") &amp;
IF(TRIM(MID(SUBSTITUTE(C42,",",REPT(" ",99)),899,99))&lt;&gt;"",CHAR(10) &amp; IFERROR(IF(ISERROR(--TRIM(MID(SUBSTITUTE(C42,",",REPT(" ",99)),899,99))),VLOOKUP(TRIM(MID(SUBSTITUTE(C42,",",REPT(" ",99)),899,99)),PortProtocols[],4,FALSE),VLOOKUP(--TRIM(MID(SUBSTITUTE(C42,",",REPT(" ",99)),899,99)),PortProtocols[],4,FALSE)),""),"") &amp;
IF(TRIM(MID(SUBSTITUTE(C42,",",REPT(" ",99)),999,99))&lt;&gt;"",CHAR(10) &amp; IFERROR(IF(ISERROR(--TRIM(MID(SUBSTITUTE(C42,",",REPT(" ",99)),999,99))),VLOOKUP(TRIM(MID(SUBSTITUTE(C42,",",REPT(" ",99)),999,99)),PortProtocols[],4,FALSE),VLOOKUP(--TRIM(MID(SUBSTITUTE(C42,",",REPT(" ",99)),999,99)),PortProtocols[],4,FALSE)),""),"") &amp;
IF(TRIM(MID(SUBSTITUTE(C42,",",REPT(" ",99)),1099,99))&lt;&gt;"",CHAR(10) &amp; IFERROR(IF(ISERROR(--TRIM(MID(SUBSTITUTE(C42,",",REPT(" ",99)),1099,99))),VLOOKUP(TRIM(MID(SUBSTITUTE(C42,",",REPT(" ",99)),1099,99)),PortProtocols[],4,FALSE),VLOOKUP(--TRIM(MID(SUBSTITUTE(C42,",",REPT(" ",99)),1099,99)),PortProtocols[],4,FALSE)),""),"") &amp;
IF(TRIM(MID(SUBSTITUTE(C42,",",REPT(" ",99)),1199,99))&lt;&gt;"",CHAR(10) &amp; IFERROR(IF(ISERROR(--TRIM(MID(SUBSTITUTE(C42,",",REPT(" ",99)),1199,99))),VLOOKUP(TRIM(MID(SUBSTITUTE(C42,",",REPT(" ",99)),1199,99)),PortProtocols[],4,FALSE),VLOOKUP(--TRIM(MID(SUBSTITUTE(C42,",",REPT(" ",99)),1199,99)),PortProtocols[],4,FALSE)),""),"") &amp;
IF(TRIM(MID(SUBSTITUTE(C42,",",REPT(" ",99)),1299,99))&lt;&gt;"",CHAR(10) &amp; IFERROR(IF(ISERROR(--TRIM(MID(SUBSTITUTE(C42,",",REPT(" ",99)),1299,99))),VLOOKUP(TRIM(MID(SUBSTITUTE(C42,",",REPT(" ",99)),1299,99)),PortProtocols[],4,FALSE),VLOOKUP(--TRIM(MID(SUBSTITUTE(C42,",",REPT(" ",99)),1299,99)),PortProtocols[],4,FALSE)),""),"") &amp;
IF(TRIM(MID(SUBSTITUTE(C42,",",REPT(" ",99)),1399,99))&lt;&gt;"",CHAR(10) &amp; IFERROR(IF(ISERROR(--TRIM(MID(SUBSTITUTE(C42,",",REPT(" ",99)),1399,99))),VLOOKUP(TRIM(MID(SUBSTITUTE(C42,",",REPT(" ",99)),1399,99)),PortProtocols[],4,FALSE),VLOOKUP(--TRIM(MID(SUBSTITUTE(C42,",",REPT(" ",99)),1399,99)),PortProtocols[],4,FALSE)),""),"") &amp;
IF(TRIM(MID(SUBSTITUTE(C42,",",REPT(" ",99)),1499,99))&lt;&gt;"",CHAR(10) &amp; IFERROR(IF(ISERROR(--TRIM(MID(SUBSTITUTE(C42,",",REPT(" ",99)),1499,99))),VLOOKUP(TRIM(MID(SUBSTITUTE(C42,",",REPT(" ",99)),1499,99)),PortProtocols[],4,FALSE),VLOOKUP(--TRIM(MID(SUBSTITUTE(C42,",",REPT(" ",99)),1499,99)),PortProtocols[],4,FALSE)),""),"") &amp;
IF(TRIM(MID(SUBSTITUTE(C42,",",REPT(" ",99)),1599,99))&lt;&gt;"",CHAR(10) &amp; IFERROR(IF(ISERROR(--TRIM(MID(SUBSTITUTE(C42,",",REPT(" ",99)),1599,99))),VLOOKUP(TRIM(MID(SUBSTITUTE(C42,",",REPT(" ",99)),1599,99)),PortProtocols[],4,FALSE),VLOOKUP(--TRIM(MID(SUBSTITUTE(C42,",",REPT(" ",99)),1599,99)),PortProtocols[],4,FALSE)),""),"") &amp;
IF(TRIM(MID(SUBSTITUTE(C42,",",REPT(" ",99)),1699,99))&lt;&gt;"",CHAR(10) &amp; IFERROR(IF(ISERROR(--TRIM(MID(SUBSTITUTE(C42,",",REPT(" ",99)),1699,99))),VLOOKUP(TRIM(MID(SUBSTITUTE(C42,",",REPT(" ",99)),1699,99)),PortProtocols[],4,FALSE),VLOOKUP(--TRIM(MID(SUBSTITUTE(C42,",",REPT(" ",99)),1699,99)),PortProtocols[],4,FALSE)),""),"") &amp;
IF(TRIM(MID(SUBSTITUTE(C42,",",REPT(" ",99)),1799,99))&lt;&gt;"",CHAR(10) &amp; IFERROR(IF(ISERROR(--TRIM(MID(SUBSTITUTE(C42,",",REPT(" ",99)),1799,99))),VLOOKUP(TRIM(MID(SUBSTITUTE(C42,",",REPT(" ",99)),1799,99)),PortProtocols[],4,FALSE),VLOOKUP(--TRIM(MID(SUBSTITUTE(C42,",",REPT(" ",99)),1799,99)),PortProtocols[],4,FALSE)),""),"") &amp;
IF(TRIM(MID(SUBSTITUTE(C42,",",REPT(" ",99)),1899,99))&lt;&gt;"",CHAR(10) &amp; IFERROR(IF(ISERROR(--TRIM(MID(SUBSTITUTE(C42,",",REPT(" ",99)),1899,99))),VLOOKUP(TRIM(MID(SUBSTITUTE(C42,",",REPT(" ",99)),1899,99)),PortProtocols[],4,FALSE),VLOOKUP(--TRIM(MID(SUBSTITUTE(C42,",",REPT(" ",99)),1899,99)),PortProtocols[],4,FALSE)),""),""),
"")</f>
        <v>Nutanix CVM  to *.aws.amazon.com, *.amazonaws.com
HTTPS (443 TCP)</v>
      </c>
      <c r="G42" s="15" t="s">
        <v>102</v>
      </c>
      <c r="H42" s="13" t="str">
        <f>_xlfn.XLOOKUP(ExternalPorts[[#This Row],[Source]],entities[Source],entities[Source AZ (Used for Diagram Generation)],"",0)</f>
        <v>Local AZ</v>
      </c>
      <c r="I42" s="13" t="str">
        <f>_xlfn.XLOOKUP(ExternalPorts[[#This Row],[Destination]],entities[Destination],entities[Destination AZ (Used for Diagram Generation)],"",0)</f>
        <v>Internet Services</v>
      </c>
      <c r="J42" s="13"/>
      <c r="M42" s="22"/>
    </row>
    <row r="43" spans="1:13" ht="40.5" hidden="1">
      <c r="A43" s="13" t="s">
        <v>103</v>
      </c>
      <c r="B43" s="13" t="s">
        <v>104</v>
      </c>
      <c r="C43" s="14">
        <v>8080</v>
      </c>
      <c r="D43" s="13" t="str" cm="1">
        <f t="array" ref="D4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3" s="13" t="s">
        <v>105</v>
      </c>
      <c r="F43" s="15" t="str">
        <f>IF(AND(B43&lt;&gt;"",E43&lt;&gt;""),B43 &amp; " to " &amp; E43 &amp; CHAR(10) &amp;
IFERROR(IF(ISERROR(--TRIM(MID(SUBSTITUTE(C43,",",REPT(" ",99)),1,99))),VLOOKUP(TRIM(MID(SUBSTITUTE(C43,",",REPT(" ",99)),1,99)),PortProtocols[],4,FALSE),VLOOKUP(--TRIM(MID(SUBSTITUTE(C43,",",REPT(" ",99)),1,99)),PortProtocols[],4,FALSE)),"") &amp;
IF(TRIM(MID(SUBSTITUTE(C43,",",REPT(" ",99)),99,99))&lt;&gt;"",CHAR(10) &amp; IFERROR(IF(ISERROR(--TRIM(MID(SUBSTITUTE(C43,",",REPT(" ",99)),99,99))),VLOOKUP(TRIM(MID(SUBSTITUTE(C43,",",REPT(" ",99)),99,99)),PortProtocols[],4,FALSE),VLOOKUP(--TRIM(MID(SUBSTITUTE(C43,",",REPT(" ",99)),99,99)),PortProtocols[],4,FALSE)),""),"") &amp;
IF(TRIM(MID(SUBSTITUTE(C43,",",REPT(" ",99)),199,99))&lt;&gt;"",CHAR(10) &amp; IFERROR(IF(ISERROR(--TRIM(MID(SUBSTITUTE(C43,",",REPT(" ",99)),199,99))),VLOOKUP(TRIM(MID(SUBSTITUTE(C43,",",REPT(" ",99)),199,99)),PortProtocols[],4,FALSE),VLOOKUP(--TRIM(MID(SUBSTITUTE(C43,",",REPT(" ",99)),199,99)),PortProtocols[],4,FALSE)),""),"") &amp;
IF(TRIM(MID(SUBSTITUTE(C43,",",REPT(" ",99)),299,99))&lt;&gt;"",CHAR(10) &amp; IFERROR(IF(ISERROR(--TRIM(MID(SUBSTITUTE(C43,",",REPT(" ",99)),299,99))),VLOOKUP(TRIM(MID(SUBSTITUTE(C43,",",REPT(" ",99)),299,99)),PortProtocols[],4,FALSE),VLOOKUP(--TRIM(MID(SUBSTITUTE(C43,",",REPT(" ",99)),299,99)),PortProtocols[],4,FALSE)),""),"") &amp;
IF(TRIM(MID(SUBSTITUTE(C43,",",REPT(" ",99)),399,99))&lt;&gt;"",CHAR(10) &amp; IFERROR(IF(ISERROR(--TRIM(MID(SUBSTITUTE(C43,",",REPT(" ",99)),399,99))),VLOOKUP(TRIM(MID(SUBSTITUTE(C43,",",REPT(" ",99)),399,99)),PortProtocols[],4,FALSE),VLOOKUP(--TRIM(MID(SUBSTITUTE(C43,",",REPT(" ",99)),399,99)),PortProtocols[],4,FALSE)),""),"") &amp;
IF(TRIM(MID(SUBSTITUTE(C43,",",REPT(" ",99)),499,99))&lt;&gt;"",CHAR(10) &amp; IFERROR(IF(ISERROR(--TRIM(MID(SUBSTITUTE(C43,",",REPT(" ",99)),499,99))),VLOOKUP(TRIM(MID(SUBSTITUTE(C43,",",REPT(" ",99)),499,99)),PortProtocols[],4,FALSE),VLOOKUP(--TRIM(MID(SUBSTITUTE(C43,",",REPT(" ",99)),499,99)),PortProtocols[],4,FALSE)),""),"") &amp;
IF(TRIM(MID(SUBSTITUTE(C43,",",REPT(" ",99)),599,99))&lt;&gt;"",CHAR(10) &amp; IFERROR(IF(ISERROR(--TRIM(MID(SUBSTITUTE(C43,",",REPT(" ",99)),599,99))),VLOOKUP(TRIM(MID(SUBSTITUTE(C43,",",REPT(" ",99)),599,99)),PortProtocols[],4,FALSE),VLOOKUP(--TRIM(MID(SUBSTITUTE(C43,",",REPT(" ",99)),599,99)),PortProtocols[],4,FALSE)),""),"") &amp;
IF(TRIM(MID(SUBSTITUTE(C43,",",REPT(" ",99)),699,99))&lt;&gt;"",CHAR(10) &amp; IFERROR(IF(ISERROR(--TRIM(MID(SUBSTITUTE(C43,",",REPT(" ",99)),699,99))),VLOOKUP(TRIM(MID(SUBSTITUTE(C43,",",REPT(" ",99)),699,99)),PortProtocols[],4,FALSE),VLOOKUP(--TRIM(MID(SUBSTITUTE(C43,",",REPT(" ",99)),699,99)),PortProtocols[],4,FALSE)),""),"") &amp;
IF(TRIM(MID(SUBSTITUTE(C43,",",REPT(" ",99)),799,99))&lt;&gt;"",CHAR(10) &amp; IFERROR(IF(ISERROR(--TRIM(MID(SUBSTITUTE(C43,",",REPT(" ",99)),799,99))),VLOOKUP(TRIM(MID(SUBSTITUTE(C43,",",REPT(" ",99)),799,99)),PortProtocols[],4,FALSE),VLOOKUP(--TRIM(MID(SUBSTITUTE(C43,",",REPT(" ",99)),799,99)),PortProtocols[],4,FALSE)),""),"") &amp;
IF(TRIM(MID(SUBSTITUTE(C43,",",REPT(" ",99)),899,99))&lt;&gt;"",CHAR(10) &amp; IFERROR(IF(ISERROR(--TRIM(MID(SUBSTITUTE(C43,",",REPT(" ",99)),899,99))),VLOOKUP(TRIM(MID(SUBSTITUTE(C43,",",REPT(" ",99)),899,99)),PortProtocols[],4,FALSE),VLOOKUP(--TRIM(MID(SUBSTITUTE(C43,",",REPT(" ",99)),899,99)),PortProtocols[],4,FALSE)),""),"") &amp;
IF(TRIM(MID(SUBSTITUTE(C43,",",REPT(" ",99)),999,99))&lt;&gt;"",CHAR(10) &amp; IFERROR(IF(ISERROR(--TRIM(MID(SUBSTITUTE(C43,",",REPT(" ",99)),999,99))),VLOOKUP(TRIM(MID(SUBSTITUTE(C43,",",REPT(" ",99)),999,99)),PortProtocols[],4,FALSE),VLOOKUP(--TRIM(MID(SUBSTITUTE(C43,",",REPT(" ",99)),999,99)),PortProtocols[],4,FALSE)),""),"") &amp;
IF(TRIM(MID(SUBSTITUTE(C43,",",REPT(" ",99)),1099,99))&lt;&gt;"",CHAR(10) &amp; IFERROR(IF(ISERROR(--TRIM(MID(SUBSTITUTE(C43,",",REPT(" ",99)),1099,99))),VLOOKUP(TRIM(MID(SUBSTITUTE(C43,",",REPT(" ",99)),1099,99)),PortProtocols[],4,FALSE),VLOOKUP(--TRIM(MID(SUBSTITUTE(C43,",",REPT(" ",99)),1099,99)),PortProtocols[],4,FALSE)),""),"") &amp;
IF(TRIM(MID(SUBSTITUTE(C43,",",REPT(" ",99)),1199,99))&lt;&gt;"",CHAR(10) &amp; IFERROR(IF(ISERROR(--TRIM(MID(SUBSTITUTE(C43,",",REPT(" ",99)),1199,99))),VLOOKUP(TRIM(MID(SUBSTITUTE(C43,",",REPT(" ",99)),1199,99)),PortProtocols[],4,FALSE),VLOOKUP(--TRIM(MID(SUBSTITUTE(C43,",",REPT(" ",99)),1199,99)),PortProtocols[],4,FALSE)),""),"") &amp;
IF(TRIM(MID(SUBSTITUTE(C43,",",REPT(" ",99)),1299,99))&lt;&gt;"",CHAR(10) &amp; IFERROR(IF(ISERROR(--TRIM(MID(SUBSTITUTE(C43,",",REPT(" ",99)),1299,99))),VLOOKUP(TRIM(MID(SUBSTITUTE(C43,",",REPT(" ",99)),1299,99)),PortProtocols[],4,FALSE),VLOOKUP(--TRIM(MID(SUBSTITUTE(C43,",",REPT(" ",99)),1299,99)),PortProtocols[],4,FALSE)),""),"") &amp;
IF(TRIM(MID(SUBSTITUTE(C43,",",REPT(" ",99)),1399,99))&lt;&gt;"",CHAR(10) &amp; IFERROR(IF(ISERROR(--TRIM(MID(SUBSTITUTE(C43,",",REPT(" ",99)),1399,99))),VLOOKUP(TRIM(MID(SUBSTITUTE(C43,",",REPT(" ",99)),1399,99)),PortProtocols[],4,FALSE),VLOOKUP(--TRIM(MID(SUBSTITUTE(C43,",",REPT(" ",99)),1399,99)),PortProtocols[],4,FALSE)),""),"") &amp;
IF(TRIM(MID(SUBSTITUTE(C43,",",REPT(" ",99)),1499,99))&lt;&gt;"",CHAR(10) &amp; IFERROR(IF(ISERROR(--TRIM(MID(SUBSTITUTE(C43,",",REPT(" ",99)),1499,99))),VLOOKUP(TRIM(MID(SUBSTITUTE(C43,",",REPT(" ",99)),1499,99)),PortProtocols[],4,FALSE),VLOOKUP(--TRIM(MID(SUBSTITUTE(C43,",",REPT(" ",99)),1499,99)),PortProtocols[],4,FALSE)),""),"") &amp;
IF(TRIM(MID(SUBSTITUTE(C43,",",REPT(" ",99)),1599,99))&lt;&gt;"",CHAR(10) &amp; IFERROR(IF(ISERROR(--TRIM(MID(SUBSTITUTE(C43,",",REPT(" ",99)),1599,99))),VLOOKUP(TRIM(MID(SUBSTITUTE(C43,",",REPT(" ",99)),1599,99)),PortProtocols[],4,FALSE),VLOOKUP(--TRIM(MID(SUBSTITUTE(C43,",",REPT(" ",99)),1599,99)),PortProtocols[],4,FALSE)),""),"") &amp;
IF(TRIM(MID(SUBSTITUTE(C43,",",REPT(" ",99)),1699,99))&lt;&gt;"",CHAR(10) &amp; IFERROR(IF(ISERROR(--TRIM(MID(SUBSTITUTE(C43,",",REPT(" ",99)),1699,99))),VLOOKUP(TRIM(MID(SUBSTITUTE(C43,",",REPT(" ",99)),1699,99)),PortProtocols[],4,FALSE),VLOOKUP(--TRIM(MID(SUBSTITUTE(C43,",",REPT(" ",99)),1699,99)),PortProtocols[],4,FALSE)),""),"") &amp;
IF(TRIM(MID(SUBSTITUTE(C43,",",REPT(" ",99)),1799,99))&lt;&gt;"",CHAR(10) &amp; IFERROR(IF(ISERROR(--TRIM(MID(SUBSTITUTE(C43,",",REPT(" ",99)),1799,99))),VLOOKUP(TRIM(MID(SUBSTITUTE(C43,",",REPT(" ",99)),1799,99)),PortProtocols[],4,FALSE),VLOOKUP(--TRIM(MID(SUBSTITUTE(C43,",",REPT(" ",99)),1799,99)),PortProtocols[],4,FALSE)),""),"") &amp;
IF(TRIM(MID(SUBSTITUTE(C43,",",REPT(" ",99)),1899,99))&lt;&gt;"",CHAR(10) &amp; IFERROR(IF(ISERROR(--TRIM(MID(SUBSTITUTE(C43,",",REPT(" ",99)),1899,99))),VLOOKUP(TRIM(MID(SUBSTITUTE(C43,",",REPT(" ",99)),1899,99)),PortProtocols[],4,FALSE),VLOOKUP(--TRIM(MID(SUBSTITUTE(C43,",",REPT(" ",99)),1899,99)),PortProtocols[],4,FALSE)),""),""),
"")</f>
        <v>Datalens Agent VM to Isilon
HTTP Alternate (8080 TCP)</v>
      </c>
      <c r="G43" s="15"/>
      <c r="H43" s="13" t="str">
        <f>_xlfn.XLOOKUP(ExternalPorts[[#This Row],[Source]],entities[Source],entities[Source AZ (Used for Diagram Generation)],"",0)</f>
        <v>Local AZ</v>
      </c>
      <c r="I43" s="13" t="str">
        <f>_xlfn.XLOOKUP(ExternalPorts[[#This Row],[Destination]],entities[Destination],entities[Destination AZ (Used for Diagram Generation)],"",0)</f>
        <v>External Services</v>
      </c>
      <c r="J43" s="13"/>
      <c r="M43" s="22"/>
    </row>
    <row r="44" spans="1:13" ht="40.5" hidden="1">
      <c r="A44" s="13" t="s">
        <v>103</v>
      </c>
      <c r="B44" s="13" t="s">
        <v>10</v>
      </c>
      <c r="C44" s="14">
        <v>443</v>
      </c>
      <c r="D44" s="13" t="str" cm="1">
        <f t="array" ref="D4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4" s="13" t="s">
        <v>106</v>
      </c>
      <c r="F44" s="15" t="str">
        <f>IF(AND(B44&lt;&gt;"",E44&lt;&gt;""),B44 &amp; " to " &amp; E44 &amp; CHAR(10) &amp;
IFERROR(IF(ISERROR(--TRIM(MID(SUBSTITUTE(C44,",",REPT(" ",99)),1,99))),VLOOKUP(TRIM(MID(SUBSTITUTE(C44,",",REPT(" ",99)),1,99)),PortProtocols[],4,FALSE),VLOOKUP(--TRIM(MID(SUBSTITUTE(C44,",",REPT(" ",99)),1,99)),PortProtocols[],4,FALSE)),"") &amp;
IF(TRIM(MID(SUBSTITUTE(C44,",",REPT(" ",99)),99,99))&lt;&gt;"",CHAR(10) &amp; IFERROR(IF(ISERROR(--TRIM(MID(SUBSTITUTE(C44,",",REPT(" ",99)),99,99))),VLOOKUP(TRIM(MID(SUBSTITUTE(C44,",",REPT(" ",99)),99,99)),PortProtocols[],4,FALSE),VLOOKUP(--TRIM(MID(SUBSTITUTE(C44,",",REPT(" ",99)),99,99)),PortProtocols[],4,FALSE)),""),"") &amp;
IF(TRIM(MID(SUBSTITUTE(C44,",",REPT(" ",99)),199,99))&lt;&gt;"",CHAR(10) &amp; IFERROR(IF(ISERROR(--TRIM(MID(SUBSTITUTE(C44,",",REPT(" ",99)),199,99))),VLOOKUP(TRIM(MID(SUBSTITUTE(C44,",",REPT(" ",99)),199,99)),PortProtocols[],4,FALSE),VLOOKUP(--TRIM(MID(SUBSTITUTE(C44,",",REPT(" ",99)),199,99)),PortProtocols[],4,FALSE)),""),"") &amp;
IF(TRIM(MID(SUBSTITUTE(C44,",",REPT(" ",99)),299,99))&lt;&gt;"",CHAR(10) &amp; IFERROR(IF(ISERROR(--TRIM(MID(SUBSTITUTE(C44,",",REPT(" ",99)),299,99))),VLOOKUP(TRIM(MID(SUBSTITUTE(C44,",",REPT(" ",99)),299,99)),PortProtocols[],4,FALSE),VLOOKUP(--TRIM(MID(SUBSTITUTE(C44,",",REPT(" ",99)),299,99)),PortProtocols[],4,FALSE)),""),"") &amp;
IF(TRIM(MID(SUBSTITUTE(C44,",",REPT(" ",99)),399,99))&lt;&gt;"",CHAR(10) &amp; IFERROR(IF(ISERROR(--TRIM(MID(SUBSTITUTE(C44,",",REPT(" ",99)),399,99))),VLOOKUP(TRIM(MID(SUBSTITUTE(C44,",",REPT(" ",99)),399,99)),PortProtocols[],4,FALSE),VLOOKUP(--TRIM(MID(SUBSTITUTE(C44,",",REPT(" ",99)),399,99)),PortProtocols[],4,FALSE)),""),"") &amp;
IF(TRIM(MID(SUBSTITUTE(C44,",",REPT(" ",99)),499,99))&lt;&gt;"",CHAR(10) &amp; IFERROR(IF(ISERROR(--TRIM(MID(SUBSTITUTE(C44,",",REPT(" ",99)),499,99))),VLOOKUP(TRIM(MID(SUBSTITUTE(C44,",",REPT(" ",99)),499,99)),PortProtocols[],4,FALSE),VLOOKUP(--TRIM(MID(SUBSTITUTE(C44,",",REPT(" ",99)),499,99)),PortProtocols[],4,FALSE)),""),"") &amp;
IF(TRIM(MID(SUBSTITUTE(C44,",",REPT(" ",99)),599,99))&lt;&gt;"",CHAR(10) &amp; IFERROR(IF(ISERROR(--TRIM(MID(SUBSTITUTE(C44,",",REPT(" ",99)),599,99))),VLOOKUP(TRIM(MID(SUBSTITUTE(C44,",",REPT(" ",99)),599,99)),PortProtocols[],4,FALSE),VLOOKUP(--TRIM(MID(SUBSTITUTE(C44,",",REPT(" ",99)),599,99)),PortProtocols[],4,FALSE)),""),"") &amp;
IF(TRIM(MID(SUBSTITUTE(C44,",",REPT(" ",99)),699,99))&lt;&gt;"",CHAR(10) &amp; IFERROR(IF(ISERROR(--TRIM(MID(SUBSTITUTE(C44,",",REPT(" ",99)),699,99))),VLOOKUP(TRIM(MID(SUBSTITUTE(C44,",",REPT(" ",99)),699,99)),PortProtocols[],4,FALSE),VLOOKUP(--TRIM(MID(SUBSTITUTE(C44,",",REPT(" ",99)),699,99)),PortProtocols[],4,FALSE)),""),"") &amp;
IF(TRIM(MID(SUBSTITUTE(C44,",",REPT(" ",99)),799,99))&lt;&gt;"",CHAR(10) &amp; IFERROR(IF(ISERROR(--TRIM(MID(SUBSTITUTE(C44,",",REPT(" ",99)),799,99))),VLOOKUP(TRIM(MID(SUBSTITUTE(C44,",",REPT(" ",99)),799,99)),PortProtocols[],4,FALSE),VLOOKUP(--TRIM(MID(SUBSTITUTE(C44,",",REPT(" ",99)),799,99)),PortProtocols[],4,FALSE)),""),"") &amp;
IF(TRIM(MID(SUBSTITUTE(C44,",",REPT(" ",99)),899,99))&lt;&gt;"",CHAR(10) &amp; IFERROR(IF(ISERROR(--TRIM(MID(SUBSTITUTE(C44,",",REPT(" ",99)),899,99))),VLOOKUP(TRIM(MID(SUBSTITUTE(C44,",",REPT(" ",99)),899,99)),PortProtocols[],4,FALSE),VLOOKUP(--TRIM(MID(SUBSTITUTE(C44,",",REPT(" ",99)),899,99)),PortProtocols[],4,FALSE)),""),"") &amp;
IF(TRIM(MID(SUBSTITUTE(C44,",",REPT(" ",99)),999,99))&lt;&gt;"",CHAR(10) &amp; IFERROR(IF(ISERROR(--TRIM(MID(SUBSTITUTE(C44,",",REPT(" ",99)),999,99))),VLOOKUP(TRIM(MID(SUBSTITUTE(C44,",",REPT(" ",99)),999,99)),PortProtocols[],4,FALSE),VLOOKUP(--TRIM(MID(SUBSTITUTE(C44,",",REPT(" ",99)),999,99)),PortProtocols[],4,FALSE)),""),"") &amp;
IF(TRIM(MID(SUBSTITUTE(C44,",",REPT(" ",99)),1099,99))&lt;&gt;"",CHAR(10) &amp; IFERROR(IF(ISERROR(--TRIM(MID(SUBSTITUTE(C44,",",REPT(" ",99)),1099,99))),VLOOKUP(TRIM(MID(SUBSTITUTE(C44,",",REPT(" ",99)),1099,99)),PortProtocols[],4,FALSE),VLOOKUP(--TRIM(MID(SUBSTITUTE(C44,",",REPT(" ",99)),1099,99)),PortProtocols[],4,FALSE)),""),"") &amp;
IF(TRIM(MID(SUBSTITUTE(C44,",",REPT(" ",99)),1199,99))&lt;&gt;"",CHAR(10) &amp; IFERROR(IF(ISERROR(--TRIM(MID(SUBSTITUTE(C44,",",REPT(" ",99)),1199,99))),VLOOKUP(TRIM(MID(SUBSTITUTE(C44,",",REPT(" ",99)),1199,99)),PortProtocols[],4,FALSE),VLOOKUP(--TRIM(MID(SUBSTITUTE(C44,",",REPT(" ",99)),1199,99)),PortProtocols[],4,FALSE)),""),"") &amp;
IF(TRIM(MID(SUBSTITUTE(C44,",",REPT(" ",99)),1299,99))&lt;&gt;"",CHAR(10) &amp; IFERROR(IF(ISERROR(--TRIM(MID(SUBSTITUTE(C44,",",REPT(" ",99)),1299,99))),VLOOKUP(TRIM(MID(SUBSTITUTE(C44,",",REPT(" ",99)),1299,99)),PortProtocols[],4,FALSE),VLOOKUP(--TRIM(MID(SUBSTITUTE(C44,",",REPT(" ",99)),1299,99)),PortProtocols[],4,FALSE)),""),"") &amp;
IF(TRIM(MID(SUBSTITUTE(C44,",",REPT(" ",99)),1399,99))&lt;&gt;"",CHAR(10) &amp; IFERROR(IF(ISERROR(--TRIM(MID(SUBSTITUTE(C44,",",REPT(" ",99)),1399,99))),VLOOKUP(TRIM(MID(SUBSTITUTE(C44,",",REPT(" ",99)),1399,99)),PortProtocols[],4,FALSE),VLOOKUP(--TRIM(MID(SUBSTITUTE(C44,",",REPT(" ",99)),1399,99)),PortProtocols[],4,FALSE)),""),"") &amp;
IF(TRIM(MID(SUBSTITUTE(C44,",",REPT(" ",99)),1499,99))&lt;&gt;"",CHAR(10) &amp; IFERROR(IF(ISERROR(--TRIM(MID(SUBSTITUTE(C44,",",REPT(" ",99)),1499,99))),VLOOKUP(TRIM(MID(SUBSTITUTE(C44,",",REPT(" ",99)),1499,99)),PortProtocols[],4,FALSE),VLOOKUP(--TRIM(MID(SUBSTITUTE(C44,",",REPT(" ",99)),1499,99)),PortProtocols[],4,FALSE)),""),"") &amp;
IF(TRIM(MID(SUBSTITUTE(C44,",",REPT(" ",99)),1599,99))&lt;&gt;"",CHAR(10) &amp; IFERROR(IF(ISERROR(--TRIM(MID(SUBSTITUTE(C44,",",REPT(" ",99)),1599,99))),VLOOKUP(TRIM(MID(SUBSTITUTE(C44,",",REPT(" ",99)),1599,99)),PortProtocols[],4,FALSE),VLOOKUP(--TRIM(MID(SUBSTITUTE(C44,",",REPT(" ",99)),1599,99)),PortProtocols[],4,FALSE)),""),"") &amp;
IF(TRIM(MID(SUBSTITUTE(C44,",",REPT(" ",99)),1699,99))&lt;&gt;"",CHAR(10) &amp; IFERROR(IF(ISERROR(--TRIM(MID(SUBSTITUTE(C44,",",REPT(" ",99)),1699,99))),VLOOKUP(TRIM(MID(SUBSTITUTE(C44,",",REPT(" ",99)),1699,99)),PortProtocols[],4,FALSE),VLOOKUP(--TRIM(MID(SUBSTITUTE(C44,",",REPT(" ",99)),1699,99)),PortProtocols[],4,FALSE)),""),"") &amp;
IF(TRIM(MID(SUBSTITUTE(C44,",",REPT(" ",99)),1799,99))&lt;&gt;"",CHAR(10) &amp; IFERROR(IF(ISERROR(--TRIM(MID(SUBSTITUTE(C44,",",REPT(" ",99)),1799,99))),VLOOKUP(TRIM(MID(SUBSTITUTE(C44,",",REPT(" ",99)),1799,99)),PortProtocols[],4,FALSE),VLOOKUP(--TRIM(MID(SUBSTITUTE(C44,",",REPT(" ",99)),1799,99)),PortProtocols[],4,FALSE)),""),"") &amp;
IF(TRIM(MID(SUBSTITUTE(C44,",",REPT(" ",99)),1899,99))&lt;&gt;"",CHAR(10) &amp; IFERROR(IF(ISERROR(--TRIM(MID(SUBSTITUTE(C44,",",REPT(" ",99)),1899,99))),VLOOKUP(TRIM(MID(SUBSTITUTE(C44,",",REPT(" ",99)),1899,99)),PortProtocols[],4,FALSE),VLOOKUP(--TRIM(MID(SUBSTITUTE(C44,",",REPT(" ",99)),1899,99)),PortProtocols[],4,FALSE)),""),""),
"")</f>
        <v>Nutanix CVM  to insights.nutanix.com
HTTPS (443 TCP)</v>
      </c>
      <c r="G44" s="15"/>
      <c r="H44" s="13" t="str">
        <f>_xlfn.XLOOKUP(ExternalPorts[[#This Row],[Source]],entities[Source],entities[Source AZ (Used for Diagram Generation)],"",0)</f>
        <v>Local AZ</v>
      </c>
      <c r="I44" s="13" t="str">
        <f>_xlfn.XLOOKUP(ExternalPorts[[#This Row],[Destination]],entities[Destination],entities[Destination AZ (Used for Diagram Generation)],"",0)</f>
        <v>Internet Services</v>
      </c>
      <c r="J44" s="13"/>
      <c r="M44" s="22"/>
    </row>
    <row r="45" spans="1:13" ht="40.5" hidden="1">
      <c r="A45" s="13" t="s">
        <v>103</v>
      </c>
      <c r="B45" s="13" t="s">
        <v>13</v>
      </c>
      <c r="C45" s="14">
        <v>443</v>
      </c>
      <c r="D45" s="13" t="str" cm="1">
        <f t="array" ref="D4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5" s="13" t="s">
        <v>106</v>
      </c>
      <c r="F45" s="15" t="str">
        <f>IF(AND(B45&lt;&gt;"",E45&lt;&gt;""),B45 &amp; " to " &amp; E45 &amp; CHAR(10) &amp;
IFERROR(IF(ISERROR(--TRIM(MID(SUBSTITUTE(C45,",",REPT(" ",99)),1,99))),VLOOKUP(TRIM(MID(SUBSTITUTE(C45,",",REPT(" ",99)),1,99)),PortProtocols[],4,FALSE),VLOOKUP(--TRIM(MID(SUBSTITUTE(C45,",",REPT(" ",99)),1,99)),PortProtocols[],4,FALSE)),"") &amp;
IF(TRIM(MID(SUBSTITUTE(C45,",",REPT(" ",99)),99,99))&lt;&gt;"",CHAR(10) &amp; IFERROR(IF(ISERROR(--TRIM(MID(SUBSTITUTE(C45,",",REPT(" ",99)),99,99))),VLOOKUP(TRIM(MID(SUBSTITUTE(C45,",",REPT(" ",99)),99,99)),PortProtocols[],4,FALSE),VLOOKUP(--TRIM(MID(SUBSTITUTE(C45,",",REPT(" ",99)),99,99)),PortProtocols[],4,FALSE)),""),"") &amp;
IF(TRIM(MID(SUBSTITUTE(C45,",",REPT(" ",99)),199,99))&lt;&gt;"",CHAR(10) &amp; IFERROR(IF(ISERROR(--TRIM(MID(SUBSTITUTE(C45,",",REPT(" ",99)),199,99))),VLOOKUP(TRIM(MID(SUBSTITUTE(C45,",",REPT(" ",99)),199,99)),PortProtocols[],4,FALSE),VLOOKUP(--TRIM(MID(SUBSTITUTE(C45,",",REPT(" ",99)),199,99)),PortProtocols[],4,FALSE)),""),"") &amp;
IF(TRIM(MID(SUBSTITUTE(C45,",",REPT(" ",99)),299,99))&lt;&gt;"",CHAR(10) &amp; IFERROR(IF(ISERROR(--TRIM(MID(SUBSTITUTE(C45,",",REPT(" ",99)),299,99))),VLOOKUP(TRIM(MID(SUBSTITUTE(C45,",",REPT(" ",99)),299,99)),PortProtocols[],4,FALSE),VLOOKUP(--TRIM(MID(SUBSTITUTE(C45,",",REPT(" ",99)),299,99)),PortProtocols[],4,FALSE)),""),"") &amp;
IF(TRIM(MID(SUBSTITUTE(C45,",",REPT(" ",99)),399,99))&lt;&gt;"",CHAR(10) &amp; IFERROR(IF(ISERROR(--TRIM(MID(SUBSTITUTE(C45,",",REPT(" ",99)),399,99))),VLOOKUP(TRIM(MID(SUBSTITUTE(C45,",",REPT(" ",99)),399,99)),PortProtocols[],4,FALSE),VLOOKUP(--TRIM(MID(SUBSTITUTE(C45,",",REPT(" ",99)),399,99)),PortProtocols[],4,FALSE)),""),"") &amp;
IF(TRIM(MID(SUBSTITUTE(C45,",",REPT(" ",99)),499,99))&lt;&gt;"",CHAR(10) &amp; IFERROR(IF(ISERROR(--TRIM(MID(SUBSTITUTE(C45,",",REPT(" ",99)),499,99))),VLOOKUP(TRIM(MID(SUBSTITUTE(C45,",",REPT(" ",99)),499,99)),PortProtocols[],4,FALSE),VLOOKUP(--TRIM(MID(SUBSTITUTE(C45,",",REPT(" ",99)),499,99)),PortProtocols[],4,FALSE)),""),"") &amp;
IF(TRIM(MID(SUBSTITUTE(C45,",",REPT(" ",99)),599,99))&lt;&gt;"",CHAR(10) &amp; IFERROR(IF(ISERROR(--TRIM(MID(SUBSTITUTE(C45,",",REPT(" ",99)),599,99))),VLOOKUP(TRIM(MID(SUBSTITUTE(C45,",",REPT(" ",99)),599,99)),PortProtocols[],4,FALSE),VLOOKUP(--TRIM(MID(SUBSTITUTE(C45,",",REPT(" ",99)),599,99)),PortProtocols[],4,FALSE)),""),"") &amp;
IF(TRIM(MID(SUBSTITUTE(C45,",",REPT(" ",99)),699,99))&lt;&gt;"",CHAR(10) &amp; IFERROR(IF(ISERROR(--TRIM(MID(SUBSTITUTE(C45,",",REPT(" ",99)),699,99))),VLOOKUP(TRIM(MID(SUBSTITUTE(C45,",",REPT(" ",99)),699,99)),PortProtocols[],4,FALSE),VLOOKUP(--TRIM(MID(SUBSTITUTE(C45,",",REPT(" ",99)),699,99)),PortProtocols[],4,FALSE)),""),"") &amp;
IF(TRIM(MID(SUBSTITUTE(C45,",",REPT(" ",99)),799,99))&lt;&gt;"",CHAR(10) &amp; IFERROR(IF(ISERROR(--TRIM(MID(SUBSTITUTE(C45,",",REPT(" ",99)),799,99))),VLOOKUP(TRIM(MID(SUBSTITUTE(C45,",",REPT(" ",99)),799,99)),PortProtocols[],4,FALSE),VLOOKUP(--TRIM(MID(SUBSTITUTE(C45,",",REPT(" ",99)),799,99)),PortProtocols[],4,FALSE)),""),"") &amp;
IF(TRIM(MID(SUBSTITUTE(C45,",",REPT(" ",99)),899,99))&lt;&gt;"",CHAR(10) &amp; IFERROR(IF(ISERROR(--TRIM(MID(SUBSTITUTE(C45,",",REPT(" ",99)),899,99))),VLOOKUP(TRIM(MID(SUBSTITUTE(C45,",",REPT(" ",99)),899,99)),PortProtocols[],4,FALSE),VLOOKUP(--TRIM(MID(SUBSTITUTE(C45,",",REPT(" ",99)),899,99)),PortProtocols[],4,FALSE)),""),"") &amp;
IF(TRIM(MID(SUBSTITUTE(C45,",",REPT(" ",99)),999,99))&lt;&gt;"",CHAR(10) &amp; IFERROR(IF(ISERROR(--TRIM(MID(SUBSTITUTE(C45,",",REPT(" ",99)),999,99))),VLOOKUP(TRIM(MID(SUBSTITUTE(C45,",",REPT(" ",99)),999,99)),PortProtocols[],4,FALSE),VLOOKUP(--TRIM(MID(SUBSTITUTE(C45,",",REPT(" ",99)),999,99)),PortProtocols[],4,FALSE)),""),"") &amp;
IF(TRIM(MID(SUBSTITUTE(C45,",",REPT(" ",99)),1099,99))&lt;&gt;"",CHAR(10) &amp; IFERROR(IF(ISERROR(--TRIM(MID(SUBSTITUTE(C45,",",REPT(" ",99)),1099,99))),VLOOKUP(TRIM(MID(SUBSTITUTE(C45,",",REPT(" ",99)),1099,99)),PortProtocols[],4,FALSE),VLOOKUP(--TRIM(MID(SUBSTITUTE(C45,",",REPT(" ",99)),1099,99)),PortProtocols[],4,FALSE)),""),"") &amp;
IF(TRIM(MID(SUBSTITUTE(C45,",",REPT(" ",99)),1199,99))&lt;&gt;"",CHAR(10) &amp; IFERROR(IF(ISERROR(--TRIM(MID(SUBSTITUTE(C45,",",REPT(" ",99)),1199,99))),VLOOKUP(TRIM(MID(SUBSTITUTE(C45,",",REPT(" ",99)),1199,99)),PortProtocols[],4,FALSE),VLOOKUP(--TRIM(MID(SUBSTITUTE(C45,",",REPT(" ",99)),1199,99)),PortProtocols[],4,FALSE)),""),"") &amp;
IF(TRIM(MID(SUBSTITUTE(C45,",",REPT(" ",99)),1299,99))&lt;&gt;"",CHAR(10) &amp; IFERROR(IF(ISERROR(--TRIM(MID(SUBSTITUTE(C45,",",REPT(" ",99)),1299,99))),VLOOKUP(TRIM(MID(SUBSTITUTE(C45,",",REPT(" ",99)),1299,99)),PortProtocols[],4,FALSE),VLOOKUP(--TRIM(MID(SUBSTITUTE(C45,",",REPT(" ",99)),1299,99)),PortProtocols[],4,FALSE)),""),"") &amp;
IF(TRIM(MID(SUBSTITUTE(C45,",",REPT(" ",99)),1399,99))&lt;&gt;"",CHAR(10) &amp; IFERROR(IF(ISERROR(--TRIM(MID(SUBSTITUTE(C45,",",REPT(" ",99)),1399,99))),VLOOKUP(TRIM(MID(SUBSTITUTE(C45,",",REPT(" ",99)),1399,99)),PortProtocols[],4,FALSE),VLOOKUP(--TRIM(MID(SUBSTITUTE(C45,",",REPT(" ",99)),1399,99)),PortProtocols[],4,FALSE)),""),"") &amp;
IF(TRIM(MID(SUBSTITUTE(C45,",",REPT(" ",99)),1499,99))&lt;&gt;"",CHAR(10) &amp; IFERROR(IF(ISERROR(--TRIM(MID(SUBSTITUTE(C45,",",REPT(" ",99)),1499,99))),VLOOKUP(TRIM(MID(SUBSTITUTE(C45,",",REPT(" ",99)),1499,99)),PortProtocols[],4,FALSE),VLOOKUP(--TRIM(MID(SUBSTITUTE(C45,",",REPT(" ",99)),1499,99)),PortProtocols[],4,FALSE)),""),"") &amp;
IF(TRIM(MID(SUBSTITUTE(C45,",",REPT(" ",99)),1599,99))&lt;&gt;"",CHAR(10) &amp; IFERROR(IF(ISERROR(--TRIM(MID(SUBSTITUTE(C45,",",REPT(" ",99)),1599,99))),VLOOKUP(TRIM(MID(SUBSTITUTE(C45,",",REPT(" ",99)),1599,99)),PortProtocols[],4,FALSE),VLOOKUP(--TRIM(MID(SUBSTITUTE(C45,",",REPT(" ",99)),1599,99)),PortProtocols[],4,FALSE)),""),"") &amp;
IF(TRIM(MID(SUBSTITUTE(C45,",",REPT(" ",99)),1699,99))&lt;&gt;"",CHAR(10) &amp; IFERROR(IF(ISERROR(--TRIM(MID(SUBSTITUTE(C45,",",REPT(" ",99)),1699,99))),VLOOKUP(TRIM(MID(SUBSTITUTE(C45,",",REPT(" ",99)),1699,99)),PortProtocols[],4,FALSE),VLOOKUP(--TRIM(MID(SUBSTITUTE(C45,",",REPT(" ",99)),1699,99)),PortProtocols[],4,FALSE)),""),"") &amp;
IF(TRIM(MID(SUBSTITUTE(C45,",",REPT(" ",99)),1799,99))&lt;&gt;"",CHAR(10) &amp; IFERROR(IF(ISERROR(--TRIM(MID(SUBSTITUTE(C45,",",REPT(" ",99)),1799,99))),VLOOKUP(TRIM(MID(SUBSTITUTE(C45,",",REPT(" ",99)),1799,99)),PortProtocols[],4,FALSE),VLOOKUP(--TRIM(MID(SUBSTITUTE(C45,",",REPT(" ",99)),1799,99)),PortProtocols[],4,FALSE)),""),"") &amp;
IF(TRIM(MID(SUBSTITUTE(C45,",",REPT(" ",99)),1899,99))&lt;&gt;"",CHAR(10) &amp; IFERROR(IF(ISERROR(--TRIM(MID(SUBSTITUTE(C45,",",REPT(" ",99)),1899,99))),VLOOKUP(TRIM(MID(SUBSTITUTE(C45,",",REPT(" ",99)),1899,99)),PortProtocols[],4,FALSE),VLOOKUP(--TRIM(MID(SUBSTITUTE(C45,",",REPT(" ",99)),1899,99)),PortProtocols[],4,FALSE)),""),""),
"")</f>
        <v>Prism Central to insights.nutanix.com
HTTPS (443 TCP)</v>
      </c>
      <c r="G45" s="15"/>
      <c r="H45" s="13" t="str">
        <f>_xlfn.XLOOKUP(ExternalPorts[[#This Row],[Source]],entities[Source],entities[Source AZ (Used for Diagram Generation)],"",0)</f>
        <v>Local AZ</v>
      </c>
      <c r="I45" s="13" t="str">
        <f>_xlfn.XLOOKUP(ExternalPorts[[#This Row],[Destination]],entities[Destination],entities[Destination AZ (Used for Diagram Generation)],"",0)</f>
        <v>Internet Services</v>
      </c>
      <c r="J45" s="13"/>
      <c r="M45" s="22"/>
    </row>
    <row r="46" spans="1:13" ht="40.5" hidden="1">
      <c r="A46" s="13" t="s">
        <v>103</v>
      </c>
      <c r="B46" s="13" t="s">
        <v>104</v>
      </c>
      <c r="C46" s="14">
        <v>443</v>
      </c>
      <c r="D46" s="13" t="str" cm="1">
        <f t="array" ref="D4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6" s="13" t="s">
        <v>106</v>
      </c>
      <c r="F46" s="15" t="str">
        <f>IF(AND(B46&lt;&gt;"",E46&lt;&gt;""),B46 &amp; " to " &amp; E46 &amp; CHAR(10) &amp;
IFERROR(IF(ISERROR(--TRIM(MID(SUBSTITUTE(C46,",",REPT(" ",99)),1,99))),VLOOKUP(TRIM(MID(SUBSTITUTE(C46,",",REPT(" ",99)),1,99)),PortProtocols[],4,FALSE),VLOOKUP(--TRIM(MID(SUBSTITUTE(C46,",",REPT(" ",99)),1,99)),PortProtocols[],4,FALSE)),"") &amp;
IF(TRIM(MID(SUBSTITUTE(C46,",",REPT(" ",99)),99,99))&lt;&gt;"",CHAR(10) &amp; IFERROR(IF(ISERROR(--TRIM(MID(SUBSTITUTE(C46,",",REPT(" ",99)),99,99))),VLOOKUP(TRIM(MID(SUBSTITUTE(C46,",",REPT(" ",99)),99,99)),PortProtocols[],4,FALSE),VLOOKUP(--TRIM(MID(SUBSTITUTE(C46,",",REPT(" ",99)),99,99)),PortProtocols[],4,FALSE)),""),"") &amp;
IF(TRIM(MID(SUBSTITUTE(C46,",",REPT(" ",99)),199,99))&lt;&gt;"",CHAR(10) &amp; IFERROR(IF(ISERROR(--TRIM(MID(SUBSTITUTE(C46,",",REPT(" ",99)),199,99))),VLOOKUP(TRIM(MID(SUBSTITUTE(C46,",",REPT(" ",99)),199,99)),PortProtocols[],4,FALSE),VLOOKUP(--TRIM(MID(SUBSTITUTE(C46,",",REPT(" ",99)),199,99)),PortProtocols[],4,FALSE)),""),"") &amp;
IF(TRIM(MID(SUBSTITUTE(C46,",",REPT(" ",99)),299,99))&lt;&gt;"",CHAR(10) &amp; IFERROR(IF(ISERROR(--TRIM(MID(SUBSTITUTE(C46,",",REPT(" ",99)),299,99))),VLOOKUP(TRIM(MID(SUBSTITUTE(C46,",",REPT(" ",99)),299,99)),PortProtocols[],4,FALSE),VLOOKUP(--TRIM(MID(SUBSTITUTE(C46,",",REPT(" ",99)),299,99)),PortProtocols[],4,FALSE)),""),"") &amp;
IF(TRIM(MID(SUBSTITUTE(C46,",",REPT(" ",99)),399,99))&lt;&gt;"",CHAR(10) &amp; IFERROR(IF(ISERROR(--TRIM(MID(SUBSTITUTE(C46,",",REPT(" ",99)),399,99))),VLOOKUP(TRIM(MID(SUBSTITUTE(C46,",",REPT(" ",99)),399,99)),PortProtocols[],4,FALSE),VLOOKUP(--TRIM(MID(SUBSTITUTE(C46,",",REPT(" ",99)),399,99)),PortProtocols[],4,FALSE)),""),"") &amp;
IF(TRIM(MID(SUBSTITUTE(C46,",",REPT(" ",99)),499,99))&lt;&gt;"",CHAR(10) &amp; IFERROR(IF(ISERROR(--TRIM(MID(SUBSTITUTE(C46,",",REPT(" ",99)),499,99))),VLOOKUP(TRIM(MID(SUBSTITUTE(C46,",",REPT(" ",99)),499,99)),PortProtocols[],4,FALSE),VLOOKUP(--TRIM(MID(SUBSTITUTE(C46,",",REPT(" ",99)),499,99)),PortProtocols[],4,FALSE)),""),"") &amp;
IF(TRIM(MID(SUBSTITUTE(C46,",",REPT(" ",99)),599,99))&lt;&gt;"",CHAR(10) &amp; IFERROR(IF(ISERROR(--TRIM(MID(SUBSTITUTE(C46,",",REPT(" ",99)),599,99))),VLOOKUP(TRIM(MID(SUBSTITUTE(C46,",",REPT(" ",99)),599,99)),PortProtocols[],4,FALSE),VLOOKUP(--TRIM(MID(SUBSTITUTE(C46,",",REPT(" ",99)),599,99)),PortProtocols[],4,FALSE)),""),"") &amp;
IF(TRIM(MID(SUBSTITUTE(C46,",",REPT(" ",99)),699,99))&lt;&gt;"",CHAR(10) &amp; IFERROR(IF(ISERROR(--TRIM(MID(SUBSTITUTE(C46,",",REPT(" ",99)),699,99))),VLOOKUP(TRIM(MID(SUBSTITUTE(C46,",",REPT(" ",99)),699,99)),PortProtocols[],4,FALSE),VLOOKUP(--TRIM(MID(SUBSTITUTE(C46,",",REPT(" ",99)),699,99)),PortProtocols[],4,FALSE)),""),"") &amp;
IF(TRIM(MID(SUBSTITUTE(C46,",",REPT(" ",99)),799,99))&lt;&gt;"",CHAR(10) &amp; IFERROR(IF(ISERROR(--TRIM(MID(SUBSTITUTE(C46,",",REPT(" ",99)),799,99))),VLOOKUP(TRIM(MID(SUBSTITUTE(C46,",",REPT(" ",99)),799,99)),PortProtocols[],4,FALSE),VLOOKUP(--TRIM(MID(SUBSTITUTE(C46,",",REPT(" ",99)),799,99)),PortProtocols[],4,FALSE)),""),"") &amp;
IF(TRIM(MID(SUBSTITUTE(C46,",",REPT(" ",99)),899,99))&lt;&gt;"",CHAR(10) &amp; IFERROR(IF(ISERROR(--TRIM(MID(SUBSTITUTE(C46,",",REPT(" ",99)),899,99))),VLOOKUP(TRIM(MID(SUBSTITUTE(C46,",",REPT(" ",99)),899,99)),PortProtocols[],4,FALSE),VLOOKUP(--TRIM(MID(SUBSTITUTE(C46,",",REPT(" ",99)),899,99)),PortProtocols[],4,FALSE)),""),"") &amp;
IF(TRIM(MID(SUBSTITUTE(C46,",",REPT(" ",99)),999,99))&lt;&gt;"",CHAR(10) &amp; IFERROR(IF(ISERROR(--TRIM(MID(SUBSTITUTE(C46,",",REPT(" ",99)),999,99))),VLOOKUP(TRIM(MID(SUBSTITUTE(C46,",",REPT(" ",99)),999,99)),PortProtocols[],4,FALSE),VLOOKUP(--TRIM(MID(SUBSTITUTE(C46,",",REPT(" ",99)),999,99)),PortProtocols[],4,FALSE)),""),"") &amp;
IF(TRIM(MID(SUBSTITUTE(C46,",",REPT(" ",99)),1099,99))&lt;&gt;"",CHAR(10) &amp; IFERROR(IF(ISERROR(--TRIM(MID(SUBSTITUTE(C46,",",REPT(" ",99)),1099,99))),VLOOKUP(TRIM(MID(SUBSTITUTE(C46,",",REPT(" ",99)),1099,99)),PortProtocols[],4,FALSE),VLOOKUP(--TRIM(MID(SUBSTITUTE(C46,",",REPT(" ",99)),1099,99)),PortProtocols[],4,FALSE)),""),"") &amp;
IF(TRIM(MID(SUBSTITUTE(C46,",",REPT(" ",99)),1199,99))&lt;&gt;"",CHAR(10) &amp; IFERROR(IF(ISERROR(--TRIM(MID(SUBSTITUTE(C46,",",REPT(" ",99)),1199,99))),VLOOKUP(TRIM(MID(SUBSTITUTE(C46,",",REPT(" ",99)),1199,99)),PortProtocols[],4,FALSE),VLOOKUP(--TRIM(MID(SUBSTITUTE(C46,",",REPT(" ",99)),1199,99)),PortProtocols[],4,FALSE)),""),"") &amp;
IF(TRIM(MID(SUBSTITUTE(C46,",",REPT(" ",99)),1299,99))&lt;&gt;"",CHAR(10) &amp; IFERROR(IF(ISERROR(--TRIM(MID(SUBSTITUTE(C46,",",REPT(" ",99)),1299,99))),VLOOKUP(TRIM(MID(SUBSTITUTE(C46,",",REPT(" ",99)),1299,99)),PortProtocols[],4,FALSE),VLOOKUP(--TRIM(MID(SUBSTITUTE(C46,",",REPT(" ",99)),1299,99)),PortProtocols[],4,FALSE)),""),"") &amp;
IF(TRIM(MID(SUBSTITUTE(C46,",",REPT(" ",99)),1399,99))&lt;&gt;"",CHAR(10) &amp; IFERROR(IF(ISERROR(--TRIM(MID(SUBSTITUTE(C46,",",REPT(" ",99)),1399,99))),VLOOKUP(TRIM(MID(SUBSTITUTE(C46,",",REPT(" ",99)),1399,99)),PortProtocols[],4,FALSE),VLOOKUP(--TRIM(MID(SUBSTITUTE(C46,",",REPT(" ",99)),1399,99)),PortProtocols[],4,FALSE)),""),"") &amp;
IF(TRIM(MID(SUBSTITUTE(C46,",",REPT(" ",99)),1499,99))&lt;&gt;"",CHAR(10) &amp; IFERROR(IF(ISERROR(--TRIM(MID(SUBSTITUTE(C46,",",REPT(" ",99)),1499,99))),VLOOKUP(TRIM(MID(SUBSTITUTE(C46,",",REPT(" ",99)),1499,99)),PortProtocols[],4,FALSE),VLOOKUP(--TRIM(MID(SUBSTITUTE(C46,",",REPT(" ",99)),1499,99)),PortProtocols[],4,FALSE)),""),"") &amp;
IF(TRIM(MID(SUBSTITUTE(C46,",",REPT(" ",99)),1599,99))&lt;&gt;"",CHAR(10) &amp; IFERROR(IF(ISERROR(--TRIM(MID(SUBSTITUTE(C46,",",REPT(" ",99)),1599,99))),VLOOKUP(TRIM(MID(SUBSTITUTE(C46,",",REPT(" ",99)),1599,99)),PortProtocols[],4,FALSE),VLOOKUP(--TRIM(MID(SUBSTITUTE(C46,",",REPT(" ",99)),1599,99)),PortProtocols[],4,FALSE)),""),"") &amp;
IF(TRIM(MID(SUBSTITUTE(C46,",",REPT(" ",99)),1699,99))&lt;&gt;"",CHAR(10) &amp; IFERROR(IF(ISERROR(--TRIM(MID(SUBSTITUTE(C46,",",REPT(" ",99)),1699,99))),VLOOKUP(TRIM(MID(SUBSTITUTE(C46,",",REPT(" ",99)),1699,99)),PortProtocols[],4,FALSE),VLOOKUP(--TRIM(MID(SUBSTITUTE(C46,",",REPT(" ",99)),1699,99)),PortProtocols[],4,FALSE)),""),"") &amp;
IF(TRIM(MID(SUBSTITUTE(C46,",",REPT(" ",99)),1799,99))&lt;&gt;"",CHAR(10) &amp; IFERROR(IF(ISERROR(--TRIM(MID(SUBSTITUTE(C46,",",REPT(" ",99)),1799,99))),VLOOKUP(TRIM(MID(SUBSTITUTE(C46,",",REPT(" ",99)),1799,99)),PortProtocols[],4,FALSE),VLOOKUP(--TRIM(MID(SUBSTITUTE(C46,",",REPT(" ",99)),1799,99)),PortProtocols[],4,FALSE)),""),"") &amp;
IF(TRIM(MID(SUBSTITUTE(C46,",",REPT(" ",99)),1899,99))&lt;&gt;"",CHAR(10) &amp; IFERROR(IF(ISERROR(--TRIM(MID(SUBSTITUTE(C46,",",REPT(" ",99)),1899,99))),VLOOKUP(TRIM(MID(SUBSTITUTE(C46,",",REPT(" ",99)),1899,99)),PortProtocols[],4,FALSE),VLOOKUP(--TRIM(MID(SUBSTITUTE(C46,",",REPT(" ",99)),1899,99)),PortProtocols[],4,FALSE)),""),""),
"")</f>
        <v>Datalens Agent VM to insights.nutanix.com
HTTPS (443 TCP)</v>
      </c>
      <c r="G46" s="15"/>
      <c r="H46" s="13" t="str">
        <f>_xlfn.XLOOKUP(ExternalPorts[[#This Row],[Source]],entities[Source],entities[Source AZ (Used for Diagram Generation)],"",0)</f>
        <v>Local AZ</v>
      </c>
      <c r="I46" s="13" t="str">
        <f>_xlfn.XLOOKUP(ExternalPorts[[#This Row],[Destination]],entities[Destination],entities[Destination AZ (Used for Diagram Generation)],"",0)</f>
        <v>Internet Services</v>
      </c>
      <c r="J46" s="13"/>
      <c r="M46" s="22"/>
    </row>
    <row r="47" spans="1:13" ht="60.75" hidden="1">
      <c r="A47" s="13" t="s">
        <v>103</v>
      </c>
      <c r="B47" s="13" t="s">
        <v>10</v>
      </c>
      <c r="C47" s="14" t="s">
        <v>107</v>
      </c>
      <c r="D47" s="13" t="str" cm="1">
        <f t="array" ref="D4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47" s="13" t="s">
        <v>108</v>
      </c>
      <c r="F47" s="15" t="str">
        <f>IF(AND(B47&lt;&gt;"",E47&lt;&gt;""),B47 &amp; " to " &amp; E47 &amp; CHAR(10) &amp;
IFERROR(IF(ISERROR(--TRIM(MID(SUBSTITUTE(C47,",",REPT(" ",99)),1,99))),VLOOKUP(TRIM(MID(SUBSTITUTE(C47,",",REPT(" ",99)),1,99)),PortProtocols[],4,FALSE),VLOOKUP(--TRIM(MID(SUBSTITUTE(C47,",",REPT(" ",99)),1,99)),PortProtocols[],4,FALSE)),"") &amp;
IF(TRIM(MID(SUBSTITUTE(C47,",",REPT(" ",99)),99,99))&lt;&gt;"",CHAR(10) &amp; IFERROR(IF(ISERROR(--TRIM(MID(SUBSTITUTE(C47,",",REPT(" ",99)),99,99))),VLOOKUP(TRIM(MID(SUBSTITUTE(C47,",",REPT(" ",99)),99,99)),PortProtocols[],4,FALSE),VLOOKUP(--TRIM(MID(SUBSTITUTE(C47,",",REPT(" ",99)),99,99)),PortProtocols[],4,FALSE)),""),"") &amp;
IF(TRIM(MID(SUBSTITUTE(C47,",",REPT(" ",99)),199,99))&lt;&gt;"",CHAR(10) &amp; IFERROR(IF(ISERROR(--TRIM(MID(SUBSTITUTE(C47,",",REPT(" ",99)),199,99))),VLOOKUP(TRIM(MID(SUBSTITUTE(C47,",",REPT(" ",99)),199,99)),PortProtocols[],4,FALSE),VLOOKUP(--TRIM(MID(SUBSTITUTE(C47,",",REPT(" ",99)),199,99)),PortProtocols[],4,FALSE)),""),"") &amp;
IF(TRIM(MID(SUBSTITUTE(C47,",",REPT(" ",99)),299,99))&lt;&gt;"",CHAR(10) &amp; IFERROR(IF(ISERROR(--TRIM(MID(SUBSTITUTE(C47,",",REPT(" ",99)),299,99))),VLOOKUP(TRIM(MID(SUBSTITUTE(C47,",",REPT(" ",99)),299,99)),PortProtocols[],4,FALSE),VLOOKUP(--TRIM(MID(SUBSTITUTE(C47,",",REPT(" ",99)),299,99)),PortProtocols[],4,FALSE)),""),"") &amp;
IF(TRIM(MID(SUBSTITUTE(C47,",",REPT(" ",99)),399,99))&lt;&gt;"",CHAR(10) &amp; IFERROR(IF(ISERROR(--TRIM(MID(SUBSTITUTE(C47,",",REPT(" ",99)),399,99))),VLOOKUP(TRIM(MID(SUBSTITUTE(C47,",",REPT(" ",99)),399,99)),PortProtocols[],4,FALSE),VLOOKUP(--TRIM(MID(SUBSTITUTE(C47,",",REPT(" ",99)),399,99)),PortProtocols[],4,FALSE)),""),"") &amp;
IF(TRIM(MID(SUBSTITUTE(C47,",",REPT(" ",99)),499,99))&lt;&gt;"",CHAR(10) &amp; IFERROR(IF(ISERROR(--TRIM(MID(SUBSTITUTE(C47,",",REPT(" ",99)),499,99))),VLOOKUP(TRIM(MID(SUBSTITUTE(C47,",",REPT(" ",99)),499,99)),PortProtocols[],4,FALSE),VLOOKUP(--TRIM(MID(SUBSTITUTE(C47,",",REPT(" ",99)),499,99)),PortProtocols[],4,FALSE)),""),"") &amp;
IF(TRIM(MID(SUBSTITUTE(C47,",",REPT(" ",99)),599,99))&lt;&gt;"",CHAR(10) &amp; IFERROR(IF(ISERROR(--TRIM(MID(SUBSTITUTE(C47,",",REPT(" ",99)),599,99))),VLOOKUP(TRIM(MID(SUBSTITUTE(C47,",",REPT(" ",99)),599,99)),PortProtocols[],4,FALSE),VLOOKUP(--TRIM(MID(SUBSTITUTE(C47,",",REPT(" ",99)),599,99)),PortProtocols[],4,FALSE)),""),"") &amp;
IF(TRIM(MID(SUBSTITUTE(C47,",",REPT(" ",99)),699,99))&lt;&gt;"",CHAR(10) &amp; IFERROR(IF(ISERROR(--TRIM(MID(SUBSTITUTE(C47,",",REPT(" ",99)),699,99))),VLOOKUP(TRIM(MID(SUBSTITUTE(C47,",",REPT(" ",99)),699,99)),PortProtocols[],4,FALSE),VLOOKUP(--TRIM(MID(SUBSTITUTE(C47,",",REPT(" ",99)),699,99)),PortProtocols[],4,FALSE)),""),"") &amp;
IF(TRIM(MID(SUBSTITUTE(C47,",",REPT(" ",99)),799,99))&lt;&gt;"",CHAR(10) &amp; IFERROR(IF(ISERROR(--TRIM(MID(SUBSTITUTE(C47,",",REPT(" ",99)),799,99))),VLOOKUP(TRIM(MID(SUBSTITUTE(C47,",",REPT(" ",99)),799,99)),PortProtocols[],4,FALSE),VLOOKUP(--TRIM(MID(SUBSTITUTE(C47,",",REPT(" ",99)),799,99)),PortProtocols[],4,FALSE)),""),"") &amp;
IF(TRIM(MID(SUBSTITUTE(C47,",",REPT(" ",99)),899,99))&lt;&gt;"",CHAR(10) &amp; IFERROR(IF(ISERROR(--TRIM(MID(SUBSTITUTE(C47,",",REPT(" ",99)),899,99))),VLOOKUP(TRIM(MID(SUBSTITUTE(C47,",",REPT(" ",99)),899,99)),PortProtocols[],4,FALSE),VLOOKUP(--TRIM(MID(SUBSTITUTE(C47,",",REPT(" ",99)),899,99)),PortProtocols[],4,FALSE)),""),"") &amp;
IF(TRIM(MID(SUBSTITUTE(C47,",",REPT(" ",99)),999,99))&lt;&gt;"",CHAR(10) &amp; IFERROR(IF(ISERROR(--TRIM(MID(SUBSTITUTE(C47,",",REPT(" ",99)),999,99))),VLOOKUP(TRIM(MID(SUBSTITUTE(C47,",",REPT(" ",99)),999,99)),PortProtocols[],4,FALSE),VLOOKUP(--TRIM(MID(SUBSTITUTE(C47,",",REPT(" ",99)),999,99)),PortProtocols[],4,FALSE)),""),"") &amp;
IF(TRIM(MID(SUBSTITUTE(C47,",",REPT(" ",99)),1099,99))&lt;&gt;"",CHAR(10) &amp; IFERROR(IF(ISERROR(--TRIM(MID(SUBSTITUTE(C47,",",REPT(" ",99)),1099,99))),VLOOKUP(TRIM(MID(SUBSTITUTE(C47,",",REPT(" ",99)),1099,99)),PortProtocols[],4,FALSE),VLOOKUP(--TRIM(MID(SUBSTITUTE(C47,",",REPT(" ",99)),1099,99)),PortProtocols[],4,FALSE)),""),"") &amp;
IF(TRIM(MID(SUBSTITUTE(C47,",",REPT(" ",99)),1199,99))&lt;&gt;"",CHAR(10) &amp; IFERROR(IF(ISERROR(--TRIM(MID(SUBSTITUTE(C47,",",REPT(" ",99)),1199,99))),VLOOKUP(TRIM(MID(SUBSTITUTE(C47,",",REPT(" ",99)),1199,99)),PortProtocols[],4,FALSE),VLOOKUP(--TRIM(MID(SUBSTITUTE(C47,",",REPT(" ",99)),1199,99)),PortProtocols[],4,FALSE)),""),"") &amp;
IF(TRIM(MID(SUBSTITUTE(C47,",",REPT(" ",99)),1299,99))&lt;&gt;"",CHAR(10) &amp; IFERROR(IF(ISERROR(--TRIM(MID(SUBSTITUTE(C47,",",REPT(" ",99)),1299,99))),VLOOKUP(TRIM(MID(SUBSTITUTE(C47,",",REPT(" ",99)),1299,99)),PortProtocols[],4,FALSE),VLOOKUP(--TRIM(MID(SUBSTITUTE(C47,",",REPT(" ",99)),1299,99)),PortProtocols[],4,FALSE)),""),"") &amp;
IF(TRIM(MID(SUBSTITUTE(C47,",",REPT(" ",99)),1399,99))&lt;&gt;"",CHAR(10) &amp; IFERROR(IF(ISERROR(--TRIM(MID(SUBSTITUTE(C47,",",REPT(" ",99)),1399,99))),VLOOKUP(TRIM(MID(SUBSTITUTE(C47,",",REPT(" ",99)),1399,99)),PortProtocols[],4,FALSE),VLOOKUP(--TRIM(MID(SUBSTITUTE(C47,",",REPT(" ",99)),1399,99)),PortProtocols[],4,FALSE)),""),"") &amp;
IF(TRIM(MID(SUBSTITUTE(C47,",",REPT(" ",99)),1499,99))&lt;&gt;"",CHAR(10) &amp; IFERROR(IF(ISERROR(--TRIM(MID(SUBSTITUTE(C47,",",REPT(" ",99)),1499,99))),VLOOKUP(TRIM(MID(SUBSTITUTE(C47,",",REPT(" ",99)),1499,99)),PortProtocols[],4,FALSE),VLOOKUP(--TRIM(MID(SUBSTITUTE(C47,",",REPT(" ",99)),1499,99)),PortProtocols[],4,FALSE)),""),"") &amp;
IF(TRIM(MID(SUBSTITUTE(C47,",",REPT(" ",99)),1599,99))&lt;&gt;"",CHAR(10) &amp; IFERROR(IF(ISERROR(--TRIM(MID(SUBSTITUTE(C47,",",REPT(" ",99)),1599,99))),VLOOKUP(TRIM(MID(SUBSTITUTE(C47,",",REPT(" ",99)),1599,99)),PortProtocols[],4,FALSE),VLOOKUP(--TRIM(MID(SUBSTITUTE(C47,",",REPT(" ",99)),1599,99)),PortProtocols[],4,FALSE)),""),"") &amp;
IF(TRIM(MID(SUBSTITUTE(C47,",",REPT(" ",99)),1699,99))&lt;&gt;"",CHAR(10) &amp; IFERROR(IF(ISERROR(--TRIM(MID(SUBSTITUTE(C47,",",REPT(" ",99)),1699,99))),VLOOKUP(TRIM(MID(SUBSTITUTE(C47,",",REPT(" ",99)),1699,99)),PortProtocols[],4,FALSE),VLOOKUP(--TRIM(MID(SUBSTITUTE(C47,",",REPT(" ",99)),1699,99)),PortProtocols[],4,FALSE)),""),"") &amp;
IF(TRIM(MID(SUBSTITUTE(C47,",",REPT(" ",99)),1799,99))&lt;&gt;"",CHAR(10) &amp; IFERROR(IF(ISERROR(--TRIM(MID(SUBSTITUTE(C47,",",REPT(" ",99)),1799,99))),VLOOKUP(TRIM(MID(SUBSTITUTE(C47,",",REPT(" ",99)),1799,99)),PortProtocols[],4,FALSE),VLOOKUP(--TRIM(MID(SUBSTITUTE(C47,",",REPT(" ",99)),1799,99)),PortProtocols[],4,FALSE)),""),"") &amp;
IF(TRIM(MID(SUBSTITUTE(C47,",",REPT(" ",99)),1899,99))&lt;&gt;"",CHAR(10) &amp; IFERROR(IF(ISERROR(--TRIM(MID(SUBSTITUTE(C47,",",REPT(" ",99)),1899,99))),VLOOKUP(TRIM(MID(SUBSTITUTE(C47,",",REPT(" ",99)),1899,99)),PortProtocols[],4,FALSE),VLOOKUP(--TRIM(MID(SUBSTITUTE(C47,",",REPT(" ",99)),1899,99)),PortProtocols[],4,FALSE)),""),""),
"")</f>
        <v>Nutanix CVM  to File Analytics VM
HTTPS (443 TCP)
SSH (22 TCP)</v>
      </c>
      <c r="G47" s="15"/>
      <c r="H47" s="13" t="str">
        <f>_xlfn.XLOOKUP(ExternalPorts[[#This Row],[Source]],entities[Source],entities[Source AZ (Used for Diagram Generation)],"",0)</f>
        <v>Local AZ</v>
      </c>
      <c r="I47" s="13" t="str">
        <f>_xlfn.XLOOKUP(ExternalPorts[[#This Row],[Destination]],entities[Destination],entities[Destination AZ (Used for Diagram Generation)],"",0)</f>
        <v>Local AZ</v>
      </c>
      <c r="J47" s="13"/>
      <c r="M47" s="22"/>
    </row>
    <row r="48" spans="1:13" ht="40.5" hidden="1">
      <c r="A48" s="13" t="s">
        <v>109</v>
      </c>
      <c r="B48" s="13" t="s">
        <v>112</v>
      </c>
      <c r="C48" s="14">
        <v>29092</v>
      </c>
      <c r="D48" s="13" t="s">
        <v>78</v>
      </c>
      <c r="E48" s="13" t="s">
        <v>108</v>
      </c>
      <c r="F48" s="15" t="str">
        <f>IF(AND(B48&lt;&gt;"",E48&lt;&gt;""),B48 &amp; " to " &amp; E48 &amp; CHAR(10) &amp;
IFERROR(IF(ISERROR(--TRIM(MID(SUBSTITUTE(C48,",",REPT(" ",99)),1,99))),VLOOKUP(TRIM(MID(SUBSTITUTE(C48,",",REPT(" ",99)),1,99)),PortProtocols[],4,FALSE),VLOOKUP(--TRIM(MID(SUBSTITUTE(C48,",",REPT(" ",99)),1,99)),PortProtocols[],4,FALSE)),"") &amp;
IF(TRIM(MID(SUBSTITUTE(C48,",",REPT(" ",99)),99,99))&lt;&gt;"",CHAR(10) &amp; IFERROR(IF(ISERROR(--TRIM(MID(SUBSTITUTE(C48,",",REPT(" ",99)),99,99))),VLOOKUP(TRIM(MID(SUBSTITUTE(C48,",",REPT(" ",99)),99,99)),PortProtocols[],4,FALSE),VLOOKUP(--TRIM(MID(SUBSTITUTE(C48,",",REPT(" ",99)),99,99)),PortProtocols[],4,FALSE)),""),"") &amp;
IF(TRIM(MID(SUBSTITUTE(C48,",",REPT(" ",99)),199,99))&lt;&gt;"",CHAR(10) &amp; IFERROR(IF(ISERROR(--TRIM(MID(SUBSTITUTE(C48,",",REPT(" ",99)),199,99))),VLOOKUP(TRIM(MID(SUBSTITUTE(C48,",",REPT(" ",99)),199,99)),PortProtocols[],4,FALSE),VLOOKUP(--TRIM(MID(SUBSTITUTE(C48,",",REPT(" ",99)),199,99)),PortProtocols[],4,FALSE)),""),"") &amp;
IF(TRIM(MID(SUBSTITUTE(C48,",",REPT(" ",99)),299,99))&lt;&gt;"",CHAR(10) &amp; IFERROR(IF(ISERROR(--TRIM(MID(SUBSTITUTE(C48,",",REPT(" ",99)),299,99))),VLOOKUP(TRIM(MID(SUBSTITUTE(C48,",",REPT(" ",99)),299,99)),PortProtocols[],4,FALSE),VLOOKUP(--TRIM(MID(SUBSTITUTE(C48,",",REPT(" ",99)),299,99)),PortProtocols[],4,FALSE)),""),"") &amp;
IF(TRIM(MID(SUBSTITUTE(C48,",",REPT(" ",99)),399,99))&lt;&gt;"",CHAR(10) &amp; IFERROR(IF(ISERROR(--TRIM(MID(SUBSTITUTE(C48,",",REPT(" ",99)),399,99))),VLOOKUP(TRIM(MID(SUBSTITUTE(C48,",",REPT(" ",99)),399,99)),PortProtocols[],4,FALSE),VLOOKUP(--TRIM(MID(SUBSTITUTE(C48,",",REPT(" ",99)),399,99)),PortProtocols[],4,FALSE)),""),"") &amp;
IF(TRIM(MID(SUBSTITUTE(C48,",",REPT(" ",99)),499,99))&lt;&gt;"",CHAR(10) &amp; IFERROR(IF(ISERROR(--TRIM(MID(SUBSTITUTE(C48,",",REPT(" ",99)),499,99))),VLOOKUP(TRIM(MID(SUBSTITUTE(C48,",",REPT(" ",99)),499,99)),PortProtocols[],4,FALSE),VLOOKUP(--TRIM(MID(SUBSTITUTE(C48,",",REPT(" ",99)),499,99)),PortProtocols[],4,FALSE)),""),"") &amp;
IF(TRIM(MID(SUBSTITUTE(C48,",",REPT(" ",99)),599,99))&lt;&gt;"",CHAR(10) &amp; IFERROR(IF(ISERROR(--TRIM(MID(SUBSTITUTE(C48,",",REPT(" ",99)),599,99))),VLOOKUP(TRIM(MID(SUBSTITUTE(C48,",",REPT(" ",99)),599,99)),PortProtocols[],4,FALSE),VLOOKUP(--TRIM(MID(SUBSTITUTE(C48,",",REPT(" ",99)),599,99)),PortProtocols[],4,FALSE)),""),"") &amp;
IF(TRIM(MID(SUBSTITUTE(C48,",",REPT(" ",99)),699,99))&lt;&gt;"",CHAR(10) &amp; IFERROR(IF(ISERROR(--TRIM(MID(SUBSTITUTE(C48,",",REPT(" ",99)),699,99))),VLOOKUP(TRIM(MID(SUBSTITUTE(C48,",",REPT(" ",99)),699,99)),PortProtocols[],4,FALSE),VLOOKUP(--TRIM(MID(SUBSTITUTE(C48,",",REPT(" ",99)),699,99)),PortProtocols[],4,FALSE)),""),"") &amp;
IF(TRIM(MID(SUBSTITUTE(C48,",",REPT(" ",99)),799,99))&lt;&gt;"",CHAR(10) &amp; IFERROR(IF(ISERROR(--TRIM(MID(SUBSTITUTE(C48,",",REPT(" ",99)),799,99))),VLOOKUP(TRIM(MID(SUBSTITUTE(C48,",",REPT(" ",99)),799,99)),PortProtocols[],4,FALSE),VLOOKUP(--TRIM(MID(SUBSTITUTE(C48,",",REPT(" ",99)),799,99)),PortProtocols[],4,FALSE)),""),"") &amp;
IF(TRIM(MID(SUBSTITUTE(C48,",",REPT(" ",99)),899,99))&lt;&gt;"",CHAR(10) &amp; IFERROR(IF(ISERROR(--TRIM(MID(SUBSTITUTE(C48,",",REPT(" ",99)),899,99))),VLOOKUP(TRIM(MID(SUBSTITUTE(C48,",",REPT(" ",99)),899,99)),PortProtocols[],4,FALSE),VLOOKUP(--TRIM(MID(SUBSTITUTE(C48,",",REPT(" ",99)),899,99)),PortProtocols[],4,FALSE)),""),"") &amp;
IF(TRIM(MID(SUBSTITUTE(C48,",",REPT(" ",99)),999,99))&lt;&gt;"",CHAR(10) &amp; IFERROR(IF(ISERROR(--TRIM(MID(SUBSTITUTE(C48,",",REPT(" ",99)),999,99))),VLOOKUP(TRIM(MID(SUBSTITUTE(C48,",",REPT(" ",99)),999,99)),PortProtocols[],4,FALSE),VLOOKUP(--TRIM(MID(SUBSTITUTE(C48,",",REPT(" ",99)),999,99)),PortProtocols[],4,FALSE)),""),"") &amp;
IF(TRIM(MID(SUBSTITUTE(C48,",",REPT(" ",99)),1099,99))&lt;&gt;"",CHAR(10) &amp; IFERROR(IF(ISERROR(--TRIM(MID(SUBSTITUTE(C48,",",REPT(" ",99)),1099,99))),VLOOKUP(TRIM(MID(SUBSTITUTE(C48,",",REPT(" ",99)),1099,99)),PortProtocols[],4,FALSE),VLOOKUP(--TRIM(MID(SUBSTITUTE(C48,",",REPT(" ",99)),1099,99)),PortProtocols[],4,FALSE)),""),"") &amp;
IF(TRIM(MID(SUBSTITUTE(C48,",",REPT(" ",99)),1199,99))&lt;&gt;"",CHAR(10) &amp; IFERROR(IF(ISERROR(--TRIM(MID(SUBSTITUTE(C48,",",REPT(" ",99)),1199,99))),VLOOKUP(TRIM(MID(SUBSTITUTE(C48,",",REPT(" ",99)),1199,99)),PortProtocols[],4,FALSE),VLOOKUP(--TRIM(MID(SUBSTITUTE(C48,",",REPT(" ",99)),1199,99)),PortProtocols[],4,FALSE)),""),"") &amp;
IF(TRIM(MID(SUBSTITUTE(C48,",",REPT(" ",99)),1299,99))&lt;&gt;"",CHAR(10) &amp; IFERROR(IF(ISERROR(--TRIM(MID(SUBSTITUTE(C48,",",REPT(" ",99)),1299,99))),VLOOKUP(TRIM(MID(SUBSTITUTE(C48,",",REPT(" ",99)),1299,99)),PortProtocols[],4,FALSE),VLOOKUP(--TRIM(MID(SUBSTITUTE(C48,",",REPT(" ",99)),1299,99)),PortProtocols[],4,FALSE)),""),"") &amp;
IF(TRIM(MID(SUBSTITUTE(C48,",",REPT(" ",99)),1399,99))&lt;&gt;"",CHAR(10) &amp; IFERROR(IF(ISERROR(--TRIM(MID(SUBSTITUTE(C48,",",REPT(" ",99)),1399,99))),VLOOKUP(TRIM(MID(SUBSTITUTE(C48,",",REPT(" ",99)),1399,99)),PortProtocols[],4,FALSE),VLOOKUP(--TRIM(MID(SUBSTITUTE(C48,",",REPT(" ",99)),1399,99)),PortProtocols[],4,FALSE)),""),"") &amp;
IF(TRIM(MID(SUBSTITUTE(C48,",",REPT(" ",99)),1499,99))&lt;&gt;"",CHAR(10) &amp; IFERROR(IF(ISERROR(--TRIM(MID(SUBSTITUTE(C48,",",REPT(" ",99)),1499,99))),VLOOKUP(TRIM(MID(SUBSTITUTE(C48,",",REPT(" ",99)),1499,99)),PortProtocols[],4,FALSE),VLOOKUP(--TRIM(MID(SUBSTITUTE(C48,",",REPT(" ",99)),1499,99)),PortProtocols[],4,FALSE)),""),"") &amp;
IF(TRIM(MID(SUBSTITUTE(C48,",",REPT(" ",99)),1599,99))&lt;&gt;"",CHAR(10) &amp; IFERROR(IF(ISERROR(--TRIM(MID(SUBSTITUTE(C48,",",REPT(" ",99)),1599,99))),VLOOKUP(TRIM(MID(SUBSTITUTE(C48,",",REPT(" ",99)),1599,99)),PortProtocols[],4,FALSE),VLOOKUP(--TRIM(MID(SUBSTITUTE(C48,",",REPT(" ",99)),1599,99)),PortProtocols[],4,FALSE)),""),"") &amp;
IF(TRIM(MID(SUBSTITUTE(C48,",",REPT(" ",99)),1699,99))&lt;&gt;"",CHAR(10) &amp; IFERROR(IF(ISERROR(--TRIM(MID(SUBSTITUTE(C48,",",REPT(" ",99)),1699,99))),VLOOKUP(TRIM(MID(SUBSTITUTE(C48,",",REPT(" ",99)),1699,99)),PortProtocols[],4,FALSE),VLOOKUP(--TRIM(MID(SUBSTITUTE(C48,",",REPT(" ",99)),1699,99)),PortProtocols[],4,FALSE)),""),"") &amp;
IF(TRIM(MID(SUBSTITUTE(C48,",",REPT(" ",99)),1799,99))&lt;&gt;"",CHAR(10) &amp; IFERROR(IF(ISERROR(--TRIM(MID(SUBSTITUTE(C48,",",REPT(" ",99)),1799,99))),VLOOKUP(TRIM(MID(SUBSTITUTE(C48,",",REPT(" ",99)),1799,99)),PortProtocols[],4,FALSE),VLOOKUP(--TRIM(MID(SUBSTITUTE(C48,",",REPT(" ",99)),1799,99)),PortProtocols[],4,FALSE)),""),"") &amp;
IF(TRIM(MID(SUBSTITUTE(C48,",",REPT(" ",99)),1899,99))&lt;&gt;"",CHAR(10) &amp; IFERROR(IF(ISERROR(--TRIM(MID(SUBSTITUTE(C48,",",REPT(" ",99)),1899,99))),VLOOKUP(TRIM(MID(SUBSTITUTE(C48,",",REPT(" ",99)),1899,99)),PortProtocols[],4,FALSE),VLOOKUP(--TRIM(MID(SUBSTITUTE(C48,",",REPT(" ",99)),1899,99)),PortProtocols[],4,FALSE)),""),""),
"")</f>
        <v>Nutanix Files Client Network to File Analytics VM
Kafka (29092 TCP)</v>
      </c>
      <c r="G48" s="15"/>
      <c r="H48" s="13" t="str">
        <f>_xlfn.XLOOKUP(ExternalPorts[[#This Row],[Source]],entities[Source],entities[Source AZ (Used for Diagram Generation)],"",0)</f>
        <v>Local AZ</v>
      </c>
      <c r="I48" s="13" t="str">
        <f>_xlfn.XLOOKUP(ExternalPorts[[#This Row],[Destination]],entities[Destination],entities[Destination AZ (Used for Diagram Generation)],"",0)</f>
        <v>Local AZ</v>
      </c>
      <c r="J48" s="13"/>
      <c r="M48" s="22"/>
    </row>
    <row r="49" spans="1:13" ht="81" hidden="1">
      <c r="A49" s="13" t="s">
        <v>109</v>
      </c>
      <c r="B49" s="13" t="s">
        <v>108</v>
      </c>
      <c r="C49" s="13" t="s">
        <v>57</v>
      </c>
      <c r="D49" s="13" t="str" cm="1">
        <f t="array" ref="D4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49" s="13" t="s">
        <v>112</v>
      </c>
      <c r="F49" s="15" t="str">
        <f>IF(AND(B49&lt;&gt;"",E49&lt;&gt;""),B49 &amp; " to " &amp; E49 &amp; CHAR(10) &amp;
IFERROR(IF(ISERROR(--TRIM(MID(SUBSTITUTE(C49,",",REPT(" ",99)),1,99))),VLOOKUP(TRIM(MID(SUBSTITUTE(C49,",",REPT(" ",99)),1,99)),PortProtocols[],4,FALSE),VLOOKUP(--TRIM(MID(SUBSTITUTE(C49,",",REPT(" ",99)),1,99)),PortProtocols[],4,FALSE)),"") &amp;
IF(TRIM(MID(SUBSTITUTE(C49,",",REPT(" ",99)),99,99))&lt;&gt;"",CHAR(10) &amp; IFERROR(IF(ISERROR(--TRIM(MID(SUBSTITUTE(C49,",",REPT(" ",99)),99,99))),VLOOKUP(TRIM(MID(SUBSTITUTE(C49,",",REPT(" ",99)),99,99)),PortProtocols[],4,FALSE),VLOOKUP(--TRIM(MID(SUBSTITUTE(C49,",",REPT(" ",99)),99,99)),PortProtocols[],4,FALSE)),""),"") &amp;
IF(TRIM(MID(SUBSTITUTE(C49,",",REPT(" ",99)),199,99))&lt;&gt;"",CHAR(10) &amp; IFERROR(IF(ISERROR(--TRIM(MID(SUBSTITUTE(C49,",",REPT(" ",99)),199,99))),VLOOKUP(TRIM(MID(SUBSTITUTE(C49,",",REPT(" ",99)),199,99)),PortProtocols[],4,FALSE),VLOOKUP(--TRIM(MID(SUBSTITUTE(C49,",",REPT(" ",99)),199,99)),PortProtocols[],4,FALSE)),""),"") &amp;
IF(TRIM(MID(SUBSTITUTE(C49,",",REPT(" ",99)),299,99))&lt;&gt;"",CHAR(10) &amp; IFERROR(IF(ISERROR(--TRIM(MID(SUBSTITUTE(C49,",",REPT(" ",99)),299,99))),VLOOKUP(TRIM(MID(SUBSTITUTE(C49,",",REPT(" ",99)),299,99)),PortProtocols[],4,FALSE),VLOOKUP(--TRIM(MID(SUBSTITUTE(C49,",",REPT(" ",99)),299,99)),PortProtocols[],4,FALSE)),""),"") &amp;
IF(TRIM(MID(SUBSTITUTE(C49,",",REPT(" ",99)),399,99))&lt;&gt;"",CHAR(10) &amp; IFERROR(IF(ISERROR(--TRIM(MID(SUBSTITUTE(C49,",",REPT(" ",99)),399,99))),VLOOKUP(TRIM(MID(SUBSTITUTE(C49,",",REPT(" ",99)),399,99)),PortProtocols[],4,FALSE),VLOOKUP(--TRIM(MID(SUBSTITUTE(C49,",",REPT(" ",99)),399,99)),PortProtocols[],4,FALSE)),""),"") &amp;
IF(TRIM(MID(SUBSTITUTE(C49,",",REPT(" ",99)),499,99))&lt;&gt;"",CHAR(10) &amp; IFERROR(IF(ISERROR(--TRIM(MID(SUBSTITUTE(C49,",",REPT(" ",99)),499,99))),VLOOKUP(TRIM(MID(SUBSTITUTE(C49,",",REPT(" ",99)),499,99)),PortProtocols[],4,FALSE),VLOOKUP(--TRIM(MID(SUBSTITUTE(C49,",",REPT(" ",99)),499,99)),PortProtocols[],4,FALSE)),""),"") &amp;
IF(TRIM(MID(SUBSTITUTE(C49,",",REPT(" ",99)),599,99))&lt;&gt;"",CHAR(10) &amp; IFERROR(IF(ISERROR(--TRIM(MID(SUBSTITUTE(C49,",",REPT(" ",99)),599,99))),VLOOKUP(TRIM(MID(SUBSTITUTE(C49,",",REPT(" ",99)),599,99)),PortProtocols[],4,FALSE),VLOOKUP(--TRIM(MID(SUBSTITUTE(C49,",",REPT(" ",99)),599,99)),PortProtocols[],4,FALSE)),""),"") &amp;
IF(TRIM(MID(SUBSTITUTE(C49,",",REPT(" ",99)),699,99))&lt;&gt;"",CHAR(10) &amp; IFERROR(IF(ISERROR(--TRIM(MID(SUBSTITUTE(C49,",",REPT(" ",99)),699,99))),VLOOKUP(TRIM(MID(SUBSTITUTE(C49,",",REPT(" ",99)),699,99)),PortProtocols[],4,FALSE),VLOOKUP(--TRIM(MID(SUBSTITUTE(C49,",",REPT(" ",99)),699,99)),PortProtocols[],4,FALSE)),""),"") &amp;
IF(TRIM(MID(SUBSTITUTE(C49,",",REPT(" ",99)),799,99))&lt;&gt;"",CHAR(10) &amp; IFERROR(IF(ISERROR(--TRIM(MID(SUBSTITUTE(C49,",",REPT(" ",99)),799,99))),VLOOKUP(TRIM(MID(SUBSTITUTE(C49,",",REPT(" ",99)),799,99)),PortProtocols[],4,FALSE),VLOOKUP(--TRIM(MID(SUBSTITUTE(C49,",",REPT(" ",99)),799,99)),PortProtocols[],4,FALSE)),""),"") &amp;
IF(TRIM(MID(SUBSTITUTE(C49,",",REPT(" ",99)),899,99))&lt;&gt;"",CHAR(10) &amp; IFERROR(IF(ISERROR(--TRIM(MID(SUBSTITUTE(C49,",",REPT(" ",99)),899,99))),VLOOKUP(TRIM(MID(SUBSTITUTE(C49,",",REPT(" ",99)),899,99)),PortProtocols[],4,FALSE),VLOOKUP(--TRIM(MID(SUBSTITUTE(C49,",",REPT(" ",99)),899,99)),PortProtocols[],4,FALSE)),""),"") &amp;
IF(TRIM(MID(SUBSTITUTE(C49,",",REPT(" ",99)),999,99))&lt;&gt;"",CHAR(10) &amp; IFERROR(IF(ISERROR(--TRIM(MID(SUBSTITUTE(C49,",",REPT(" ",99)),999,99))),VLOOKUP(TRIM(MID(SUBSTITUTE(C49,",",REPT(" ",99)),999,99)),PortProtocols[],4,FALSE),VLOOKUP(--TRIM(MID(SUBSTITUTE(C49,",",REPT(" ",99)),999,99)),PortProtocols[],4,FALSE)),""),"") &amp;
IF(TRIM(MID(SUBSTITUTE(C49,",",REPT(" ",99)),1099,99))&lt;&gt;"",CHAR(10) &amp; IFERROR(IF(ISERROR(--TRIM(MID(SUBSTITUTE(C49,",",REPT(" ",99)),1099,99))),VLOOKUP(TRIM(MID(SUBSTITUTE(C49,",",REPT(" ",99)),1099,99)),PortProtocols[],4,FALSE),VLOOKUP(--TRIM(MID(SUBSTITUTE(C49,",",REPT(" ",99)),1099,99)),PortProtocols[],4,FALSE)),""),"") &amp;
IF(TRIM(MID(SUBSTITUTE(C49,",",REPT(" ",99)),1199,99))&lt;&gt;"",CHAR(10) &amp; IFERROR(IF(ISERROR(--TRIM(MID(SUBSTITUTE(C49,",",REPT(" ",99)),1199,99))),VLOOKUP(TRIM(MID(SUBSTITUTE(C49,",",REPT(" ",99)),1199,99)),PortProtocols[],4,FALSE),VLOOKUP(--TRIM(MID(SUBSTITUTE(C49,",",REPT(" ",99)),1199,99)),PortProtocols[],4,FALSE)),""),"") &amp;
IF(TRIM(MID(SUBSTITUTE(C49,",",REPT(" ",99)),1299,99))&lt;&gt;"",CHAR(10) &amp; IFERROR(IF(ISERROR(--TRIM(MID(SUBSTITUTE(C49,",",REPT(" ",99)),1299,99))),VLOOKUP(TRIM(MID(SUBSTITUTE(C49,",",REPT(" ",99)),1299,99)),PortProtocols[],4,FALSE),VLOOKUP(--TRIM(MID(SUBSTITUTE(C49,",",REPT(" ",99)),1299,99)),PortProtocols[],4,FALSE)),""),"") &amp;
IF(TRIM(MID(SUBSTITUTE(C49,",",REPT(" ",99)),1399,99))&lt;&gt;"",CHAR(10) &amp; IFERROR(IF(ISERROR(--TRIM(MID(SUBSTITUTE(C49,",",REPT(" ",99)),1399,99))),VLOOKUP(TRIM(MID(SUBSTITUTE(C49,",",REPT(" ",99)),1399,99)),PortProtocols[],4,FALSE),VLOOKUP(--TRIM(MID(SUBSTITUTE(C49,",",REPT(" ",99)),1399,99)),PortProtocols[],4,FALSE)),""),"") &amp;
IF(TRIM(MID(SUBSTITUTE(C49,",",REPT(" ",99)),1499,99))&lt;&gt;"",CHAR(10) &amp; IFERROR(IF(ISERROR(--TRIM(MID(SUBSTITUTE(C49,",",REPT(" ",99)),1499,99))),VLOOKUP(TRIM(MID(SUBSTITUTE(C49,",",REPT(" ",99)),1499,99)),PortProtocols[],4,FALSE),VLOOKUP(--TRIM(MID(SUBSTITUTE(C49,",",REPT(" ",99)),1499,99)),PortProtocols[],4,FALSE)),""),"") &amp;
IF(TRIM(MID(SUBSTITUTE(C49,",",REPT(" ",99)),1599,99))&lt;&gt;"",CHAR(10) &amp; IFERROR(IF(ISERROR(--TRIM(MID(SUBSTITUTE(C49,",",REPT(" ",99)),1599,99))),VLOOKUP(TRIM(MID(SUBSTITUTE(C49,",",REPT(" ",99)),1599,99)),PortProtocols[],4,FALSE),VLOOKUP(--TRIM(MID(SUBSTITUTE(C49,",",REPT(" ",99)),1599,99)),PortProtocols[],4,FALSE)),""),"") &amp;
IF(TRIM(MID(SUBSTITUTE(C49,",",REPT(" ",99)),1699,99))&lt;&gt;"",CHAR(10) &amp; IFERROR(IF(ISERROR(--TRIM(MID(SUBSTITUTE(C49,",",REPT(" ",99)),1699,99))),VLOOKUP(TRIM(MID(SUBSTITUTE(C49,",",REPT(" ",99)),1699,99)),PortProtocols[],4,FALSE),VLOOKUP(--TRIM(MID(SUBSTITUTE(C49,",",REPT(" ",99)),1699,99)),PortProtocols[],4,FALSE)),""),"") &amp;
IF(TRIM(MID(SUBSTITUTE(C49,",",REPT(" ",99)),1799,99))&lt;&gt;"",CHAR(10) &amp; IFERROR(IF(ISERROR(--TRIM(MID(SUBSTITUTE(C49,",",REPT(" ",99)),1799,99))),VLOOKUP(TRIM(MID(SUBSTITUTE(C49,",",REPT(" ",99)),1799,99)),PortProtocols[],4,FALSE),VLOOKUP(--TRIM(MID(SUBSTITUTE(C49,",",REPT(" ",99)),1799,99)),PortProtocols[],4,FALSE)),""),"") &amp;
IF(TRIM(MID(SUBSTITUTE(C49,",",REPT(" ",99)),1899,99))&lt;&gt;"",CHAR(10) &amp; IFERROR(IF(ISERROR(--TRIM(MID(SUBSTITUTE(C49,",",REPT(" ",99)),1899,99))),VLOOKUP(TRIM(MID(SUBSTITUTE(C49,",",REPT(" ",99)),1899,99)),PortProtocols[],4,FALSE),VLOOKUP(--TRIM(MID(SUBSTITUTE(C49,",",REPT(" ",99)),1899,99)),PortProtocols[],4,FALSE)),""),""),
"")</f>
        <v>File Analytics VM to Nutanix Files Client Network
NFS Rpcbind (111 TCP/UDP)
NFS Mountd (20048 TCP/UDP)
NFS Statd (20049 TCP/UDP)</v>
      </c>
      <c r="G49" s="15"/>
      <c r="H49" s="13" t="str">
        <f>_xlfn.XLOOKUP(ExternalPorts[[#This Row],[Source]],entities[Source],entities[Source AZ (Used for Diagram Generation)],"",0)</f>
        <v>Local AZ</v>
      </c>
      <c r="I49" s="13" t="str">
        <f>_xlfn.XLOOKUP(ExternalPorts[[#This Row],[Destination]],entities[Destination],entities[Destination AZ (Used for Diagram Generation)],"",0)</f>
        <v>Local AZ</v>
      </c>
      <c r="J49" s="13"/>
      <c r="M49" s="22"/>
    </row>
    <row r="50" spans="1:13" ht="101.25" hidden="1">
      <c r="A50" s="13" t="s">
        <v>109</v>
      </c>
      <c r="B50" s="13" t="s">
        <v>108</v>
      </c>
      <c r="C50" s="14" t="s">
        <v>113</v>
      </c>
      <c r="D50" s="13" t="str" cm="1">
        <f t="array" ref="D5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0" s="13" t="s">
        <v>112</v>
      </c>
      <c r="F50" s="15" t="str">
        <f>IF(AND(B50&lt;&gt;"",E50&lt;&gt;""),B50 &amp; " to " &amp; E50 &amp; CHAR(10) &amp;
IFERROR(IF(ISERROR(--TRIM(MID(SUBSTITUTE(C50,",",REPT(" ",99)),1,99))),VLOOKUP(TRIM(MID(SUBSTITUTE(C50,",",REPT(" ",99)),1,99)),PortProtocols[],4,FALSE),VLOOKUP(--TRIM(MID(SUBSTITUTE(C50,",",REPT(" ",99)),1,99)),PortProtocols[],4,FALSE)),"") &amp;
IF(TRIM(MID(SUBSTITUTE(C50,",",REPT(" ",99)),99,99))&lt;&gt;"",CHAR(10) &amp; IFERROR(IF(ISERROR(--TRIM(MID(SUBSTITUTE(C50,",",REPT(" ",99)),99,99))),VLOOKUP(TRIM(MID(SUBSTITUTE(C50,",",REPT(" ",99)),99,99)),PortProtocols[],4,FALSE),VLOOKUP(--TRIM(MID(SUBSTITUTE(C50,",",REPT(" ",99)),99,99)),PortProtocols[],4,FALSE)),""),"") &amp;
IF(TRIM(MID(SUBSTITUTE(C50,",",REPT(" ",99)),199,99))&lt;&gt;"",CHAR(10) &amp; IFERROR(IF(ISERROR(--TRIM(MID(SUBSTITUTE(C50,",",REPT(" ",99)),199,99))),VLOOKUP(TRIM(MID(SUBSTITUTE(C50,",",REPT(" ",99)),199,99)),PortProtocols[],4,FALSE),VLOOKUP(--TRIM(MID(SUBSTITUTE(C50,",",REPT(" ",99)),199,99)),PortProtocols[],4,FALSE)),""),"") &amp;
IF(TRIM(MID(SUBSTITUTE(C50,",",REPT(" ",99)),299,99))&lt;&gt;"",CHAR(10) &amp; IFERROR(IF(ISERROR(--TRIM(MID(SUBSTITUTE(C50,",",REPT(" ",99)),299,99))),VLOOKUP(TRIM(MID(SUBSTITUTE(C50,",",REPT(" ",99)),299,99)),PortProtocols[],4,FALSE),VLOOKUP(--TRIM(MID(SUBSTITUTE(C50,",",REPT(" ",99)),299,99)),PortProtocols[],4,FALSE)),""),"") &amp;
IF(TRIM(MID(SUBSTITUTE(C50,",",REPT(" ",99)),399,99))&lt;&gt;"",CHAR(10) &amp; IFERROR(IF(ISERROR(--TRIM(MID(SUBSTITUTE(C50,",",REPT(" ",99)),399,99))),VLOOKUP(TRIM(MID(SUBSTITUTE(C50,",",REPT(" ",99)),399,99)),PortProtocols[],4,FALSE),VLOOKUP(--TRIM(MID(SUBSTITUTE(C50,",",REPT(" ",99)),399,99)),PortProtocols[],4,FALSE)),""),"") &amp;
IF(TRIM(MID(SUBSTITUTE(C50,",",REPT(" ",99)),499,99))&lt;&gt;"",CHAR(10) &amp; IFERROR(IF(ISERROR(--TRIM(MID(SUBSTITUTE(C50,",",REPT(" ",99)),499,99))),VLOOKUP(TRIM(MID(SUBSTITUTE(C50,",",REPT(" ",99)),499,99)),PortProtocols[],4,FALSE),VLOOKUP(--TRIM(MID(SUBSTITUTE(C50,",",REPT(" ",99)),499,99)),PortProtocols[],4,FALSE)),""),"") &amp;
IF(TRIM(MID(SUBSTITUTE(C50,",",REPT(" ",99)),599,99))&lt;&gt;"",CHAR(10) &amp; IFERROR(IF(ISERROR(--TRIM(MID(SUBSTITUTE(C50,",",REPT(" ",99)),599,99))),VLOOKUP(TRIM(MID(SUBSTITUTE(C50,",",REPT(" ",99)),599,99)),PortProtocols[],4,FALSE),VLOOKUP(--TRIM(MID(SUBSTITUTE(C50,",",REPT(" ",99)),599,99)),PortProtocols[],4,FALSE)),""),"") &amp;
IF(TRIM(MID(SUBSTITUTE(C50,",",REPT(" ",99)),699,99))&lt;&gt;"",CHAR(10) &amp; IFERROR(IF(ISERROR(--TRIM(MID(SUBSTITUTE(C50,",",REPT(" ",99)),699,99))),VLOOKUP(TRIM(MID(SUBSTITUTE(C50,",",REPT(" ",99)),699,99)),PortProtocols[],4,FALSE),VLOOKUP(--TRIM(MID(SUBSTITUTE(C50,",",REPT(" ",99)),699,99)),PortProtocols[],4,FALSE)),""),"") &amp;
IF(TRIM(MID(SUBSTITUTE(C50,",",REPT(" ",99)),799,99))&lt;&gt;"",CHAR(10) &amp; IFERROR(IF(ISERROR(--TRIM(MID(SUBSTITUTE(C50,",",REPT(" ",99)),799,99))),VLOOKUP(TRIM(MID(SUBSTITUTE(C50,",",REPT(" ",99)),799,99)),PortProtocols[],4,FALSE),VLOOKUP(--TRIM(MID(SUBSTITUTE(C50,",",REPT(" ",99)),799,99)),PortProtocols[],4,FALSE)),""),"") &amp;
IF(TRIM(MID(SUBSTITUTE(C50,",",REPT(" ",99)),899,99))&lt;&gt;"",CHAR(10) &amp; IFERROR(IF(ISERROR(--TRIM(MID(SUBSTITUTE(C50,",",REPT(" ",99)),899,99))),VLOOKUP(TRIM(MID(SUBSTITUTE(C50,",",REPT(" ",99)),899,99)),PortProtocols[],4,FALSE),VLOOKUP(--TRIM(MID(SUBSTITUTE(C50,",",REPT(" ",99)),899,99)),PortProtocols[],4,FALSE)),""),"") &amp;
IF(TRIM(MID(SUBSTITUTE(C50,",",REPT(" ",99)),999,99))&lt;&gt;"",CHAR(10) &amp; IFERROR(IF(ISERROR(--TRIM(MID(SUBSTITUTE(C50,",",REPT(" ",99)),999,99))),VLOOKUP(TRIM(MID(SUBSTITUTE(C50,",",REPT(" ",99)),999,99)),PortProtocols[],4,FALSE),VLOOKUP(--TRIM(MID(SUBSTITUTE(C50,",",REPT(" ",99)),999,99)),PortProtocols[],4,FALSE)),""),"") &amp;
IF(TRIM(MID(SUBSTITUTE(C50,",",REPT(" ",99)),1099,99))&lt;&gt;"",CHAR(10) &amp; IFERROR(IF(ISERROR(--TRIM(MID(SUBSTITUTE(C50,",",REPT(" ",99)),1099,99))),VLOOKUP(TRIM(MID(SUBSTITUTE(C50,",",REPT(" ",99)),1099,99)),PortProtocols[],4,FALSE),VLOOKUP(--TRIM(MID(SUBSTITUTE(C50,",",REPT(" ",99)),1099,99)),PortProtocols[],4,FALSE)),""),"") &amp;
IF(TRIM(MID(SUBSTITUTE(C50,",",REPT(" ",99)),1199,99))&lt;&gt;"",CHAR(10) &amp; IFERROR(IF(ISERROR(--TRIM(MID(SUBSTITUTE(C50,",",REPT(" ",99)),1199,99))),VLOOKUP(TRIM(MID(SUBSTITUTE(C50,",",REPT(" ",99)),1199,99)),PortProtocols[],4,FALSE),VLOOKUP(--TRIM(MID(SUBSTITUTE(C50,",",REPT(" ",99)),1199,99)),PortProtocols[],4,FALSE)),""),"") &amp;
IF(TRIM(MID(SUBSTITUTE(C50,",",REPT(" ",99)),1299,99))&lt;&gt;"",CHAR(10) &amp; IFERROR(IF(ISERROR(--TRIM(MID(SUBSTITUTE(C50,",",REPT(" ",99)),1299,99))),VLOOKUP(TRIM(MID(SUBSTITUTE(C50,",",REPT(" ",99)),1299,99)),PortProtocols[],4,FALSE),VLOOKUP(--TRIM(MID(SUBSTITUTE(C50,",",REPT(" ",99)),1299,99)),PortProtocols[],4,FALSE)),""),"") &amp;
IF(TRIM(MID(SUBSTITUTE(C50,",",REPT(" ",99)),1399,99))&lt;&gt;"",CHAR(10) &amp; IFERROR(IF(ISERROR(--TRIM(MID(SUBSTITUTE(C50,",",REPT(" ",99)),1399,99))),VLOOKUP(TRIM(MID(SUBSTITUTE(C50,",",REPT(" ",99)),1399,99)),PortProtocols[],4,FALSE),VLOOKUP(--TRIM(MID(SUBSTITUTE(C50,",",REPT(" ",99)),1399,99)),PortProtocols[],4,FALSE)),""),"") &amp;
IF(TRIM(MID(SUBSTITUTE(C50,",",REPT(" ",99)),1499,99))&lt;&gt;"",CHAR(10) &amp; IFERROR(IF(ISERROR(--TRIM(MID(SUBSTITUTE(C50,",",REPT(" ",99)),1499,99))),VLOOKUP(TRIM(MID(SUBSTITUTE(C50,",",REPT(" ",99)),1499,99)),PortProtocols[],4,FALSE),VLOOKUP(--TRIM(MID(SUBSTITUTE(C50,",",REPT(" ",99)),1499,99)),PortProtocols[],4,FALSE)),""),"") &amp;
IF(TRIM(MID(SUBSTITUTE(C50,",",REPT(" ",99)),1599,99))&lt;&gt;"",CHAR(10) &amp; IFERROR(IF(ISERROR(--TRIM(MID(SUBSTITUTE(C50,",",REPT(" ",99)),1599,99))),VLOOKUP(TRIM(MID(SUBSTITUTE(C50,",",REPT(" ",99)),1599,99)),PortProtocols[],4,FALSE),VLOOKUP(--TRIM(MID(SUBSTITUTE(C50,",",REPT(" ",99)),1599,99)),PortProtocols[],4,FALSE)),""),"") &amp;
IF(TRIM(MID(SUBSTITUTE(C50,",",REPT(" ",99)),1699,99))&lt;&gt;"",CHAR(10) &amp; IFERROR(IF(ISERROR(--TRIM(MID(SUBSTITUTE(C50,",",REPT(" ",99)),1699,99))),VLOOKUP(TRIM(MID(SUBSTITUTE(C50,",",REPT(" ",99)),1699,99)),PortProtocols[],4,FALSE),VLOOKUP(--TRIM(MID(SUBSTITUTE(C50,",",REPT(" ",99)),1699,99)),PortProtocols[],4,FALSE)),""),"") &amp;
IF(TRIM(MID(SUBSTITUTE(C50,",",REPT(" ",99)),1799,99))&lt;&gt;"",CHAR(10) &amp; IFERROR(IF(ISERROR(--TRIM(MID(SUBSTITUTE(C50,",",REPT(" ",99)),1799,99))),VLOOKUP(TRIM(MID(SUBSTITUTE(C50,",",REPT(" ",99)),1799,99)),PortProtocols[],4,FALSE),VLOOKUP(--TRIM(MID(SUBSTITUTE(C50,",",REPT(" ",99)),1799,99)),PortProtocols[],4,FALSE)),""),"") &amp;
IF(TRIM(MID(SUBSTITUTE(C50,",",REPT(" ",99)),1899,99))&lt;&gt;"",CHAR(10) &amp; IFERROR(IF(ISERROR(--TRIM(MID(SUBSTITUTE(C50,",",REPT(" ",99)),1899,99))),VLOOKUP(TRIM(MID(SUBSTITUTE(C50,",",REPT(" ",99)),1899,99)),PortProtocols[],4,FALSE),VLOOKUP(--TRIM(MID(SUBSTITUTE(C50,",",REPT(" ",99)),1899,99)),PortProtocols[],4,FALSE)),""),""),
"")</f>
        <v>File Analytics VM to Nutanix Files Client Network
NFS Statd (7508 TCP)
NFS (2049 TCP)
NFS Lockd (20050 TCP)
SMB (445 TCP)</v>
      </c>
      <c r="G50" s="15"/>
      <c r="H50" s="13" t="str">
        <f>_xlfn.XLOOKUP(ExternalPorts[[#This Row],[Source]],entities[Source],entities[Source AZ (Used for Diagram Generation)],"",0)</f>
        <v>Local AZ</v>
      </c>
      <c r="I50" s="13" t="str">
        <f>_xlfn.XLOOKUP(ExternalPorts[[#This Row],[Destination]],entities[Destination],entities[Destination AZ (Used for Diagram Generation)],"",0)</f>
        <v>Local AZ</v>
      </c>
      <c r="J50" s="13"/>
      <c r="M50" s="22"/>
    </row>
    <row r="51" spans="1:13" ht="81" hidden="1">
      <c r="A51" s="13" t="s">
        <v>109</v>
      </c>
      <c r="B51" s="13" t="s">
        <v>108</v>
      </c>
      <c r="C51" s="14" t="s">
        <v>114</v>
      </c>
      <c r="D51" s="13" t="str" cm="1">
        <f t="array" ref="D5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1" s="13" t="s">
        <v>26</v>
      </c>
      <c r="F51" s="15" t="str">
        <f>IF(AND(B51&lt;&gt;"",E51&lt;&gt;""),B51 &amp; " to " &amp; E51 &amp; CHAR(10) &amp;
IFERROR(IF(ISERROR(--TRIM(MID(SUBSTITUTE(C51,",",REPT(" ",99)),1,99))),VLOOKUP(TRIM(MID(SUBSTITUTE(C51,",",REPT(" ",99)),1,99)),PortProtocols[],4,FALSE),VLOOKUP(--TRIM(MID(SUBSTITUTE(C51,",",REPT(" ",99)),1,99)),PortProtocols[],4,FALSE)),"") &amp;
IF(TRIM(MID(SUBSTITUTE(C51,",",REPT(" ",99)),99,99))&lt;&gt;"",CHAR(10) &amp; IFERROR(IF(ISERROR(--TRIM(MID(SUBSTITUTE(C51,",",REPT(" ",99)),99,99))),VLOOKUP(TRIM(MID(SUBSTITUTE(C51,",",REPT(" ",99)),99,99)),PortProtocols[],4,FALSE),VLOOKUP(--TRIM(MID(SUBSTITUTE(C51,",",REPT(" ",99)),99,99)),PortProtocols[],4,FALSE)),""),"") &amp;
IF(TRIM(MID(SUBSTITUTE(C51,",",REPT(" ",99)),199,99))&lt;&gt;"",CHAR(10) &amp; IFERROR(IF(ISERROR(--TRIM(MID(SUBSTITUTE(C51,",",REPT(" ",99)),199,99))),VLOOKUP(TRIM(MID(SUBSTITUTE(C51,",",REPT(" ",99)),199,99)),PortProtocols[],4,FALSE),VLOOKUP(--TRIM(MID(SUBSTITUTE(C51,",",REPT(" ",99)),199,99)),PortProtocols[],4,FALSE)),""),"") &amp;
IF(TRIM(MID(SUBSTITUTE(C51,",",REPT(" ",99)),299,99))&lt;&gt;"",CHAR(10) &amp; IFERROR(IF(ISERROR(--TRIM(MID(SUBSTITUTE(C51,",",REPT(" ",99)),299,99))),VLOOKUP(TRIM(MID(SUBSTITUTE(C51,",",REPT(" ",99)),299,99)),PortProtocols[],4,FALSE),VLOOKUP(--TRIM(MID(SUBSTITUTE(C51,",",REPT(" ",99)),299,99)),PortProtocols[],4,FALSE)),""),"") &amp;
IF(TRIM(MID(SUBSTITUTE(C51,",",REPT(" ",99)),399,99))&lt;&gt;"",CHAR(10) &amp; IFERROR(IF(ISERROR(--TRIM(MID(SUBSTITUTE(C51,",",REPT(" ",99)),399,99))),VLOOKUP(TRIM(MID(SUBSTITUTE(C51,",",REPT(" ",99)),399,99)),PortProtocols[],4,FALSE),VLOOKUP(--TRIM(MID(SUBSTITUTE(C51,",",REPT(" ",99)),399,99)),PortProtocols[],4,FALSE)),""),"") &amp;
IF(TRIM(MID(SUBSTITUTE(C51,",",REPT(" ",99)),499,99))&lt;&gt;"",CHAR(10) &amp; IFERROR(IF(ISERROR(--TRIM(MID(SUBSTITUTE(C51,",",REPT(" ",99)),499,99))),VLOOKUP(TRIM(MID(SUBSTITUTE(C51,",",REPT(" ",99)),499,99)),PortProtocols[],4,FALSE),VLOOKUP(--TRIM(MID(SUBSTITUTE(C51,",",REPT(" ",99)),499,99)),PortProtocols[],4,FALSE)),""),"") &amp;
IF(TRIM(MID(SUBSTITUTE(C51,",",REPT(" ",99)),599,99))&lt;&gt;"",CHAR(10) &amp; IFERROR(IF(ISERROR(--TRIM(MID(SUBSTITUTE(C51,",",REPT(" ",99)),599,99))),VLOOKUP(TRIM(MID(SUBSTITUTE(C51,",",REPT(" ",99)),599,99)),PortProtocols[],4,FALSE),VLOOKUP(--TRIM(MID(SUBSTITUTE(C51,",",REPT(" ",99)),599,99)),PortProtocols[],4,FALSE)),""),"") &amp;
IF(TRIM(MID(SUBSTITUTE(C51,",",REPT(" ",99)),699,99))&lt;&gt;"",CHAR(10) &amp; IFERROR(IF(ISERROR(--TRIM(MID(SUBSTITUTE(C51,",",REPT(" ",99)),699,99))),VLOOKUP(TRIM(MID(SUBSTITUTE(C51,",",REPT(" ",99)),699,99)),PortProtocols[],4,FALSE),VLOOKUP(--TRIM(MID(SUBSTITUTE(C51,",",REPT(" ",99)),699,99)),PortProtocols[],4,FALSE)),""),"") &amp;
IF(TRIM(MID(SUBSTITUTE(C51,",",REPT(" ",99)),799,99))&lt;&gt;"",CHAR(10) &amp; IFERROR(IF(ISERROR(--TRIM(MID(SUBSTITUTE(C51,",",REPT(" ",99)),799,99))),VLOOKUP(TRIM(MID(SUBSTITUTE(C51,",",REPT(" ",99)),799,99)),PortProtocols[],4,FALSE),VLOOKUP(--TRIM(MID(SUBSTITUTE(C51,",",REPT(" ",99)),799,99)),PortProtocols[],4,FALSE)),""),"") &amp;
IF(TRIM(MID(SUBSTITUTE(C51,",",REPT(" ",99)),899,99))&lt;&gt;"",CHAR(10) &amp; IFERROR(IF(ISERROR(--TRIM(MID(SUBSTITUTE(C51,",",REPT(" ",99)),899,99))),VLOOKUP(TRIM(MID(SUBSTITUTE(C51,",",REPT(" ",99)),899,99)),PortProtocols[],4,FALSE),VLOOKUP(--TRIM(MID(SUBSTITUTE(C51,",",REPT(" ",99)),899,99)),PortProtocols[],4,FALSE)),""),"") &amp;
IF(TRIM(MID(SUBSTITUTE(C51,",",REPT(" ",99)),999,99))&lt;&gt;"",CHAR(10) &amp; IFERROR(IF(ISERROR(--TRIM(MID(SUBSTITUTE(C51,",",REPT(" ",99)),999,99))),VLOOKUP(TRIM(MID(SUBSTITUTE(C51,",",REPT(" ",99)),999,99)),PortProtocols[],4,FALSE),VLOOKUP(--TRIM(MID(SUBSTITUTE(C51,",",REPT(" ",99)),999,99)),PortProtocols[],4,FALSE)),""),"") &amp;
IF(TRIM(MID(SUBSTITUTE(C51,",",REPT(" ",99)),1099,99))&lt;&gt;"",CHAR(10) &amp; IFERROR(IF(ISERROR(--TRIM(MID(SUBSTITUTE(C51,",",REPT(" ",99)),1099,99))),VLOOKUP(TRIM(MID(SUBSTITUTE(C51,",",REPT(" ",99)),1099,99)),PortProtocols[],4,FALSE),VLOOKUP(--TRIM(MID(SUBSTITUTE(C51,",",REPT(" ",99)),1099,99)),PortProtocols[],4,FALSE)),""),"") &amp;
IF(TRIM(MID(SUBSTITUTE(C51,",",REPT(" ",99)),1199,99))&lt;&gt;"",CHAR(10) &amp; IFERROR(IF(ISERROR(--TRIM(MID(SUBSTITUTE(C51,",",REPT(" ",99)),1199,99))),VLOOKUP(TRIM(MID(SUBSTITUTE(C51,",",REPT(" ",99)),1199,99)),PortProtocols[],4,FALSE),VLOOKUP(--TRIM(MID(SUBSTITUTE(C51,",",REPT(" ",99)),1199,99)),PortProtocols[],4,FALSE)),""),"") &amp;
IF(TRIM(MID(SUBSTITUTE(C51,",",REPT(" ",99)),1299,99))&lt;&gt;"",CHAR(10) &amp; IFERROR(IF(ISERROR(--TRIM(MID(SUBSTITUTE(C51,",",REPT(" ",99)),1299,99))),VLOOKUP(TRIM(MID(SUBSTITUTE(C51,",",REPT(" ",99)),1299,99)),PortProtocols[],4,FALSE),VLOOKUP(--TRIM(MID(SUBSTITUTE(C51,",",REPT(" ",99)),1299,99)),PortProtocols[],4,FALSE)),""),"") &amp;
IF(TRIM(MID(SUBSTITUTE(C51,",",REPT(" ",99)),1399,99))&lt;&gt;"",CHAR(10) &amp; IFERROR(IF(ISERROR(--TRIM(MID(SUBSTITUTE(C51,",",REPT(" ",99)),1399,99))),VLOOKUP(TRIM(MID(SUBSTITUTE(C51,",",REPT(" ",99)),1399,99)),PortProtocols[],4,FALSE),VLOOKUP(--TRIM(MID(SUBSTITUTE(C51,",",REPT(" ",99)),1399,99)),PortProtocols[],4,FALSE)),""),"") &amp;
IF(TRIM(MID(SUBSTITUTE(C51,",",REPT(" ",99)),1499,99))&lt;&gt;"",CHAR(10) &amp; IFERROR(IF(ISERROR(--TRIM(MID(SUBSTITUTE(C51,",",REPT(" ",99)),1499,99))),VLOOKUP(TRIM(MID(SUBSTITUTE(C51,",",REPT(" ",99)),1499,99)),PortProtocols[],4,FALSE),VLOOKUP(--TRIM(MID(SUBSTITUTE(C51,",",REPT(" ",99)),1499,99)),PortProtocols[],4,FALSE)),""),"") &amp;
IF(TRIM(MID(SUBSTITUTE(C51,",",REPT(" ",99)),1599,99))&lt;&gt;"",CHAR(10) &amp; IFERROR(IF(ISERROR(--TRIM(MID(SUBSTITUTE(C51,",",REPT(" ",99)),1599,99))),VLOOKUP(TRIM(MID(SUBSTITUTE(C51,",",REPT(" ",99)),1599,99)),PortProtocols[],4,FALSE),VLOOKUP(--TRIM(MID(SUBSTITUTE(C51,",",REPT(" ",99)),1599,99)),PortProtocols[],4,FALSE)),""),"") &amp;
IF(TRIM(MID(SUBSTITUTE(C51,",",REPT(" ",99)),1699,99))&lt;&gt;"",CHAR(10) &amp; IFERROR(IF(ISERROR(--TRIM(MID(SUBSTITUTE(C51,",",REPT(" ",99)),1699,99))),VLOOKUP(TRIM(MID(SUBSTITUTE(C51,",",REPT(" ",99)),1699,99)),PortProtocols[],4,FALSE),VLOOKUP(--TRIM(MID(SUBSTITUTE(C51,",",REPT(" ",99)),1699,99)),PortProtocols[],4,FALSE)),""),"") &amp;
IF(TRIM(MID(SUBSTITUTE(C51,",",REPT(" ",99)),1799,99))&lt;&gt;"",CHAR(10) &amp; IFERROR(IF(ISERROR(--TRIM(MID(SUBSTITUTE(C51,",",REPT(" ",99)),1799,99))),VLOOKUP(TRIM(MID(SUBSTITUTE(C51,",",REPT(" ",99)),1799,99)),PortProtocols[],4,FALSE),VLOOKUP(--TRIM(MID(SUBSTITUTE(C51,",",REPT(" ",99)),1799,99)),PortProtocols[],4,FALSE)),""),"") &amp;
IF(TRIM(MID(SUBSTITUTE(C51,",",REPT(" ",99)),1899,99))&lt;&gt;"",CHAR(10) &amp; IFERROR(IF(ISERROR(--TRIM(MID(SUBSTITUTE(C51,",",REPT(" ",99)),1899,99))),VLOOKUP(TRIM(MID(SUBSTITUTE(C51,",",REPT(" ",99)),1899,99)),PortProtocols[],4,FALSE),VLOOKUP(--TRIM(MID(SUBSTITUTE(C51,",",REPT(" ",99)),1899,99)),PortProtocols[],4,FALSE)),""),""),
"")</f>
        <v>File Analytics VM to Nutanix CVM
iSCSI iSNS (Target Discovery) (3205 TCP)
iSCSI Target (Primary Data) (3260 TCP)
Prism (9440 TCP)</v>
      </c>
      <c r="G51" s="15"/>
      <c r="H51" s="13" t="str">
        <f>_xlfn.XLOOKUP(ExternalPorts[[#This Row],[Source]],entities[Source],entities[Source AZ (Used for Diagram Generation)],"",0)</f>
        <v>Local AZ</v>
      </c>
      <c r="I51" s="13" t="str">
        <f>_xlfn.XLOOKUP(ExternalPorts[[#This Row],[Destination]],entities[Destination],entities[Destination AZ (Used for Diagram Generation)],"",0)</f>
        <v>Local AZ</v>
      </c>
      <c r="J51" s="13"/>
      <c r="M51" s="22"/>
    </row>
    <row r="52" spans="1:13" ht="40.5" hidden="1">
      <c r="A52" s="13" t="s">
        <v>109</v>
      </c>
      <c r="B52" s="13" t="s">
        <v>10</v>
      </c>
      <c r="C52" s="14">
        <v>0</v>
      </c>
      <c r="D52" s="13" t="str" cm="1">
        <f t="array" ref="D5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52" s="13" t="s">
        <v>108</v>
      </c>
      <c r="F52" s="15" t="str">
        <f>IF(AND(B52&lt;&gt;"",E52&lt;&gt;""),B52 &amp; " to " &amp; E52 &amp; CHAR(10) &amp;
IFERROR(IF(ISERROR(--TRIM(MID(SUBSTITUTE(C52,",",REPT(" ",99)),1,99))),VLOOKUP(TRIM(MID(SUBSTITUTE(C52,",",REPT(" ",99)),1,99)),PortProtocols[],4,FALSE),VLOOKUP(--TRIM(MID(SUBSTITUTE(C52,",",REPT(" ",99)),1,99)),PortProtocols[],4,FALSE)),"") &amp;
IF(TRIM(MID(SUBSTITUTE(C52,",",REPT(" ",99)),99,99))&lt;&gt;"",CHAR(10) &amp; IFERROR(IF(ISERROR(--TRIM(MID(SUBSTITUTE(C52,",",REPT(" ",99)),99,99))),VLOOKUP(TRIM(MID(SUBSTITUTE(C52,",",REPT(" ",99)),99,99)),PortProtocols[],4,FALSE),VLOOKUP(--TRIM(MID(SUBSTITUTE(C52,",",REPT(" ",99)),99,99)),PortProtocols[],4,FALSE)),""),"") &amp;
IF(TRIM(MID(SUBSTITUTE(C52,",",REPT(" ",99)),199,99))&lt;&gt;"",CHAR(10) &amp; IFERROR(IF(ISERROR(--TRIM(MID(SUBSTITUTE(C52,",",REPT(" ",99)),199,99))),VLOOKUP(TRIM(MID(SUBSTITUTE(C52,",",REPT(" ",99)),199,99)),PortProtocols[],4,FALSE),VLOOKUP(--TRIM(MID(SUBSTITUTE(C52,",",REPT(" ",99)),199,99)),PortProtocols[],4,FALSE)),""),"") &amp;
IF(TRIM(MID(SUBSTITUTE(C52,",",REPT(" ",99)),299,99))&lt;&gt;"",CHAR(10) &amp; IFERROR(IF(ISERROR(--TRIM(MID(SUBSTITUTE(C52,",",REPT(" ",99)),299,99))),VLOOKUP(TRIM(MID(SUBSTITUTE(C52,",",REPT(" ",99)),299,99)),PortProtocols[],4,FALSE),VLOOKUP(--TRIM(MID(SUBSTITUTE(C52,",",REPT(" ",99)),299,99)),PortProtocols[],4,FALSE)),""),"") &amp;
IF(TRIM(MID(SUBSTITUTE(C52,",",REPT(" ",99)),399,99))&lt;&gt;"",CHAR(10) &amp; IFERROR(IF(ISERROR(--TRIM(MID(SUBSTITUTE(C52,",",REPT(" ",99)),399,99))),VLOOKUP(TRIM(MID(SUBSTITUTE(C52,",",REPT(" ",99)),399,99)),PortProtocols[],4,FALSE),VLOOKUP(--TRIM(MID(SUBSTITUTE(C52,",",REPT(" ",99)),399,99)),PortProtocols[],4,FALSE)),""),"") &amp;
IF(TRIM(MID(SUBSTITUTE(C52,",",REPT(" ",99)),499,99))&lt;&gt;"",CHAR(10) &amp; IFERROR(IF(ISERROR(--TRIM(MID(SUBSTITUTE(C52,",",REPT(" ",99)),499,99))),VLOOKUP(TRIM(MID(SUBSTITUTE(C52,",",REPT(" ",99)),499,99)),PortProtocols[],4,FALSE),VLOOKUP(--TRIM(MID(SUBSTITUTE(C52,",",REPT(" ",99)),499,99)),PortProtocols[],4,FALSE)),""),"") &amp;
IF(TRIM(MID(SUBSTITUTE(C52,",",REPT(" ",99)),599,99))&lt;&gt;"",CHAR(10) &amp; IFERROR(IF(ISERROR(--TRIM(MID(SUBSTITUTE(C52,",",REPT(" ",99)),599,99))),VLOOKUP(TRIM(MID(SUBSTITUTE(C52,",",REPT(" ",99)),599,99)),PortProtocols[],4,FALSE),VLOOKUP(--TRIM(MID(SUBSTITUTE(C52,",",REPT(" ",99)),599,99)),PortProtocols[],4,FALSE)),""),"") &amp;
IF(TRIM(MID(SUBSTITUTE(C52,",",REPT(" ",99)),699,99))&lt;&gt;"",CHAR(10) &amp; IFERROR(IF(ISERROR(--TRIM(MID(SUBSTITUTE(C52,",",REPT(" ",99)),699,99))),VLOOKUP(TRIM(MID(SUBSTITUTE(C52,",",REPT(" ",99)),699,99)),PortProtocols[],4,FALSE),VLOOKUP(--TRIM(MID(SUBSTITUTE(C52,",",REPT(" ",99)),699,99)),PortProtocols[],4,FALSE)),""),"") &amp;
IF(TRIM(MID(SUBSTITUTE(C52,",",REPT(" ",99)),799,99))&lt;&gt;"",CHAR(10) &amp; IFERROR(IF(ISERROR(--TRIM(MID(SUBSTITUTE(C52,",",REPT(" ",99)),799,99))),VLOOKUP(TRIM(MID(SUBSTITUTE(C52,",",REPT(" ",99)),799,99)),PortProtocols[],4,FALSE),VLOOKUP(--TRIM(MID(SUBSTITUTE(C52,",",REPT(" ",99)),799,99)),PortProtocols[],4,FALSE)),""),"") &amp;
IF(TRIM(MID(SUBSTITUTE(C52,",",REPT(" ",99)),899,99))&lt;&gt;"",CHAR(10) &amp; IFERROR(IF(ISERROR(--TRIM(MID(SUBSTITUTE(C52,",",REPT(" ",99)),899,99))),VLOOKUP(TRIM(MID(SUBSTITUTE(C52,",",REPT(" ",99)),899,99)),PortProtocols[],4,FALSE),VLOOKUP(--TRIM(MID(SUBSTITUTE(C52,",",REPT(" ",99)),899,99)),PortProtocols[],4,FALSE)),""),"") &amp;
IF(TRIM(MID(SUBSTITUTE(C52,",",REPT(" ",99)),999,99))&lt;&gt;"",CHAR(10) &amp; IFERROR(IF(ISERROR(--TRIM(MID(SUBSTITUTE(C52,",",REPT(" ",99)),999,99))),VLOOKUP(TRIM(MID(SUBSTITUTE(C52,",",REPT(" ",99)),999,99)),PortProtocols[],4,FALSE),VLOOKUP(--TRIM(MID(SUBSTITUTE(C52,",",REPT(" ",99)),999,99)),PortProtocols[],4,FALSE)),""),"") &amp;
IF(TRIM(MID(SUBSTITUTE(C52,",",REPT(" ",99)),1099,99))&lt;&gt;"",CHAR(10) &amp; IFERROR(IF(ISERROR(--TRIM(MID(SUBSTITUTE(C52,",",REPT(" ",99)),1099,99))),VLOOKUP(TRIM(MID(SUBSTITUTE(C52,",",REPT(" ",99)),1099,99)),PortProtocols[],4,FALSE),VLOOKUP(--TRIM(MID(SUBSTITUTE(C52,",",REPT(" ",99)),1099,99)),PortProtocols[],4,FALSE)),""),"") &amp;
IF(TRIM(MID(SUBSTITUTE(C52,",",REPT(" ",99)),1199,99))&lt;&gt;"",CHAR(10) &amp; IFERROR(IF(ISERROR(--TRIM(MID(SUBSTITUTE(C52,",",REPT(" ",99)),1199,99))),VLOOKUP(TRIM(MID(SUBSTITUTE(C52,",",REPT(" ",99)),1199,99)),PortProtocols[],4,FALSE),VLOOKUP(--TRIM(MID(SUBSTITUTE(C52,",",REPT(" ",99)),1199,99)),PortProtocols[],4,FALSE)),""),"") &amp;
IF(TRIM(MID(SUBSTITUTE(C52,",",REPT(" ",99)),1299,99))&lt;&gt;"",CHAR(10) &amp; IFERROR(IF(ISERROR(--TRIM(MID(SUBSTITUTE(C52,",",REPT(" ",99)),1299,99))),VLOOKUP(TRIM(MID(SUBSTITUTE(C52,",",REPT(" ",99)),1299,99)),PortProtocols[],4,FALSE),VLOOKUP(--TRIM(MID(SUBSTITUTE(C52,",",REPT(" ",99)),1299,99)),PortProtocols[],4,FALSE)),""),"") &amp;
IF(TRIM(MID(SUBSTITUTE(C52,",",REPT(" ",99)),1399,99))&lt;&gt;"",CHAR(10) &amp; IFERROR(IF(ISERROR(--TRIM(MID(SUBSTITUTE(C52,",",REPT(" ",99)),1399,99))),VLOOKUP(TRIM(MID(SUBSTITUTE(C52,",",REPT(" ",99)),1399,99)),PortProtocols[],4,FALSE),VLOOKUP(--TRIM(MID(SUBSTITUTE(C52,",",REPT(" ",99)),1399,99)),PortProtocols[],4,FALSE)),""),"") &amp;
IF(TRIM(MID(SUBSTITUTE(C52,",",REPT(" ",99)),1499,99))&lt;&gt;"",CHAR(10) &amp; IFERROR(IF(ISERROR(--TRIM(MID(SUBSTITUTE(C52,",",REPT(" ",99)),1499,99))),VLOOKUP(TRIM(MID(SUBSTITUTE(C52,",",REPT(" ",99)),1499,99)),PortProtocols[],4,FALSE),VLOOKUP(--TRIM(MID(SUBSTITUTE(C52,",",REPT(" ",99)),1499,99)),PortProtocols[],4,FALSE)),""),"") &amp;
IF(TRIM(MID(SUBSTITUTE(C52,",",REPT(" ",99)),1599,99))&lt;&gt;"",CHAR(10) &amp; IFERROR(IF(ISERROR(--TRIM(MID(SUBSTITUTE(C52,",",REPT(" ",99)),1599,99))),VLOOKUP(TRIM(MID(SUBSTITUTE(C52,",",REPT(" ",99)),1599,99)),PortProtocols[],4,FALSE),VLOOKUP(--TRIM(MID(SUBSTITUTE(C52,",",REPT(" ",99)),1599,99)),PortProtocols[],4,FALSE)),""),"") &amp;
IF(TRIM(MID(SUBSTITUTE(C52,",",REPT(" ",99)),1699,99))&lt;&gt;"",CHAR(10) &amp; IFERROR(IF(ISERROR(--TRIM(MID(SUBSTITUTE(C52,",",REPT(" ",99)),1699,99))),VLOOKUP(TRIM(MID(SUBSTITUTE(C52,",",REPT(" ",99)),1699,99)),PortProtocols[],4,FALSE),VLOOKUP(--TRIM(MID(SUBSTITUTE(C52,",",REPT(" ",99)),1699,99)),PortProtocols[],4,FALSE)),""),"") &amp;
IF(TRIM(MID(SUBSTITUTE(C52,",",REPT(" ",99)),1799,99))&lt;&gt;"",CHAR(10) &amp; IFERROR(IF(ISERROR(--TRIM(MID(SUBSTITUTE(C52,",",REPT(" ",99)),1799,99))),VLOOKUP(TRIM(MID(SUBSTITUTE(C52,",",REPT(" ",99)),1799,99)),PortProtocols[],4,FALSE),VLOOKUP(--TRIM(MID(SUBSTITUTE(C52,",",REPT(" ",99)),1799,99)),PortProtocols[],4,FALSE)),""),"") &amp;
IF(TRIM(MID(SUBSTITUTE(C52,",",REPT(" ",99)),1899,99))&lt;&gt;"",CHAR(10) &amp; IFERROR(IF(ISERROR(--TRIM(MID(SUBSTITUTE(C52,",",REPT(" ",99)),1899,99))),VLOOKUP(TRIM(MID(SUBSTITUTE(C52,",",REPT(" ",99)),1899,99)),PortProtocols[],4,FALSE),VLOOKUP(--TRIM(MID(SUBSTITUTE(C52,",",REPT(" ",99)),1899,99)),PortProtocols[],4,FALSE)),""),""),
"")</f>
        <v>Nutanix CVM  to File Analytics VM
Ping (0 ICMP)</v>
      </c>
      <c r="G52" s="15"/>
      <c r="H52" s="13" t="str">
        <f>_xlfn.XLOOKUP(ExternalPorts[[#This Row],[Source]],entities[Source],entities[Source AZ (Used for Diagram Generation)],"",0)</f>
        <v>Local AZ</v>
      </c>
      <c r="I52" s="13" t="str">
        <f>_xlfn.XLOOKUP(ExternalPorts[[#This Row],[Destination]],entities[Destination],entities[Destination AZ (Used for Diagram Generation)],"",0)</f>
        <v>Local AZ</v>
      </c>
      <c r="J52" s="13"/>
      <c r="M52" s="22"/>
    </row>
    <row r="53" spans="1:13" ht="60.75" hidden="1">
      <c r="A53" s="13" t="s">
        <v>109</v>
      </c>
      <c r="B53" s="13" t="s">
        <v>10</v>
      </c>
      <c r="C53" s="14" t="s">
        <v>115</v>
      </c>
      <c r="D53" s="13" t="str" cm="1">
        <f t="array" ref="D5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3" s="13" t="s">
        <v>108</v>
      </c>
      <c r="F53" s="15" t="str">
        <f>IF(AND(B53&lt;&gt;"",E53&lt;&gt;""),B53 &amp; " to " &amp; E53 &amp; CHAR(10) &amp;
IFERROR(IF(ISERROR(--TRIM(MID(SUBSTITUTE(C53,",",REPT(" ",99)),1,99))),VLOOKUP(TRIM(MID(SUBSTITUTE(C53,",",REPT(" ",99)),1,99)),PortProtocols[],4,FALSE),VLOOKUP(--TRIM(MID(SUBSTITUTE(C53,",",REPT(" ",99)),1,99)),PortProtocols[],4,FALSE)),"") &amp;
IF(TRIM(MID(SUBSTITUTE(C53,",",REPT(" ",99)),99,99))&lt;&gt;"",CHAR(10) &amp; IFERROR(IF(ISERROR(--TRIM(MID(SUBSTITUTE(C53,",",REPT(" ",99)),99,99))),VLOOKUP(TRIM(MID(SUBSTITUTE(C53,",",REPT(" ",99)),99,99)),PortProtocols[],4,FALSE),VLOOKUP(--TRIM(MID(SUBSTITUTE(C53,",",REPT(" ",99)),99,99)),PortProtocols[],4,FALSE)),""),"") &amp;
IF(TRIM(MID(SUBSTITUTE(C53,",",REPT(" ",99)),199,99))&lt;&gt;"",CHAR(10) &amp; IFERROR(IF(ISERROR(--TRIM(MID(SUBSTITUTE(C53,",",REPT(" ",99)),199,99))),VLOOKUP(TRIM(MID(SUBSTITUTE(C53,",",REPT(" ",99)),199,99)),PortProtocols[],4,FALSE),VLOOKUP(--TRIM(MID(SUBSTITUTE(C53,",",REPT(" ",99)),199,99)),PortProtocols[],4,FALSE)),""),"") &amp;
IF(TRIM(MID(SUBSTITUTE(C53,",",REPT(" ",99)),299,99))&lt;&gt;"",CHAR(10) &amp; IFERROR(IF(ISERROR(--TRIM(MID(SUBSTITUTE(C53,",",REPT(" ",99)),299,99))),VLOOKUP(TRIM(MID(SUBSTITUTE(C53,",",REPT(" ",99)),299,99)),PortProtocols[],4,FALSE),VLOOKUP(--TRIM(MID(SUBSTITUTE(C53,",",REPT(" ",99)),299,99)),PortProtocols[],4,FALSE)),""),"") &amp;
IF(TRIM(MID(SUBSTITUTE(C53,",",REPT(" ",99)),399,99))&lt;&gt;"",CHAR(10) &amp; IFERROR(IF(ISERROR(--TRIM(MID(SUBSTITUTE(C53,",",REPT(" ",99)),399,99))),VLOOKUP(TRIM(MID(SUBSTITUTE(C53,",",REPT(" ",99)),399,99)),PortProtocols[],4,FALSE),VLOOKUP(--TRIM(MID(SUBSTITUTE(C53,",",REPT(" ",99)),399,99)),PortProtocols[],4,FALSE)),""),"") &amp;
IF(TRIM(MID(SUBSTITUTE(C53,",",REPT(" ",99)),499,99))&lt;&gt;"",CHAR(10) &amp; IFERROR(IF(ISERROR(--TRIM(MID(SUBSTITUTE(C53,",",REPT(" ",99)),499,99))),VLOOKUP(TRIM(MID(SUBSTITUTE(C53,",",REPT(" ",99)),499,99)),PortProtocols[],4,FALSE),VLOOKUP(--TRIM(MID(SUBSTITUTE(C53,",",REPT(" ",99)),499,99)),PortProtocols[],4,FALSE)),""),"") &amp;
IF(TRIM(MID(SUBSTITUTE(C53,",",REPT(" ",99)),599,99))&lt;&gt;"",CHAR(10) &amp; IFERROR(IF(ISERROR(--TRIM(MID(SUBSTITUTE(C53,",",REPT(" ",99)),599,99))),VLOOKUP(TRIM(MID(SUBSTITUTE(C53,",",REPT(" ",99)),599,99)),PortProtocols[],4,FALSE),VLOOKUP(--TRIM(MID(SUBSTITUTE(C53,",",REPT(" ",99)),599,99)),PortProtocols[],4,FALSE)),""),"") &amp;
IF(TRIM(MID(SUBSTITUTE(C53,",",REPT(" ",99)),699,99))&lt;&gt;"",CHAR(10) &amp; IFERROR(IF(ISERROR(--TRIM(MID(SUBSTITUTE(C53,",",REPT(" ",99)),699,99))),VLOOKUP(TRIM(MID(SUBSTITUTE(C53,",",REPT(" ",99)),699,99)),PortProtocols[],4,FALSE),VLOOKUP(--TRIM(MID(SUBSTITUTE(C53,",",REPT(" ",99)),699,99)),PortProtocols[],4,FALSE)),""),"") &amp;
IF(TRIM(MID(SUBSTITUTE(C53,",",REPT(" ",99)),799,99))&lt;&gt;"",CHAR(10) &amp; IFERROR(IF(ISERROR(--TRIM(MID(SUBSTITUTE(C53,",",REPT(" ",99)),799,99))),VLOOKUP(TRIM(MID(SUBSTITUTE(C53,",",REPT(" ",99)),799,99)),PortProtocols[],4,FALSE),VLOOKUP(--TRIM(MID(SUBSTITUTE(C53,",",REPT(" ",99)),799,99)),PortProtocols[],4,FALSE)),""),"") &amp;
IF(TRIM(MID(SUBSTITUTE(C53,",",REPT(" ",99)),899,99))&lt;&gt;"",CHAR(10) &amp; IFERROR(IF(ISERROR(--TRIM(MID(SUBSTITUTE(C53,",",REPT(" ",99)),899,99))),VLOOKUP(TRIM(MID(SUBSTITUTE(C53,",",REPT(" ",99)),899,99)),PortProtocols[],4,FALSE),VLOOKUP(--TRIM(MID(SUBSTITUTE(C53,",",REPT(" ",99)),899,99)),PortProtocols[],4,FALSE)),""),"") &amp;
IF(TRIM(MID(SUBSTITUTE(C53,",",REPT(" ",99)),999,99))&lt;&gt;"",CHAR(10) &amp; IFERROR(IF(ISERROR(--TRIM(MID(SUBSTITUTE(C53,",",REPT(" ",99)),999,99))),VLOOKUP(TRIM(MID(SUBSTITUTE(C53,",",REPT(" ",99)),999,99)),PortProtocols[],4,FALSE),VLOOKUP(--TRIM(MID(SUBSTITUTE(C53,",",REPT(" ",99)),999,99)),PortProtocols[],4,FALSE)),""),"") &amp;
IF(TRIM(MID(SUBSTITUTE(C53,",",REPT(" ",99)),1099,99))&lt;&gt;"",CHAR(10) &amp; IFERROR(IF(ISERROR(--TRIM(MID(SUBSTITUTE(C53,",",REPT(" ",99)),1099,99))),VLOOKUP(TRIM(MID(SUBSTITUTE(C53,",",REPT(" ",99)),1099,99)),PortProtocols[],4,FALSE),VLOOKUP(--TRIM(MID(SUBSTITUTE(C53,",",REPT(" ",99)),1099,99)),PortProtocols[],4,FALSE)),""),"") &amp;
IF(TRIM(MID(SUBSTITUTE(C53,",",REPT(" ",99)),1199,99))&lt;&gt;"",CHAR(10) &amp; IFERROR(IF(ISERROR(--TRIM(MID(SUBSTITUTE(C53,",",REPT(" ",99)),1199,99))),VLOOKUP(TRIM(MID(SUBSTITUTE(C53,",",REPT(" ",99)),1199,99)),PortProtocols[],4,FALSE),VLOOKUP(--TRIM(MID(SUBSTITUTE(C53,",",REPT(" ",99)),1199,99)),PortProtocols[],4,FALSE)),""),"") &amp;
IF(TRIM(MID(SUBSTITUTE(C53,",",REPT(" ",99)),1299,99))&lt;&gt;"",CHAR(10) &amp; IFERROR(IF(ISERROR(--TRIM(MID(SUBSTITUTE(C53,",",REPT(" ",99)),1299,99))),VLOOKUP(TRIM(MID(SUBSTITUTE(C53,",",REPT(" ",99)),1299,99)),PortProtocols[],4,FALSE),VLOOKUP(--TRIM(MID(SUBSTITUTE(C53,",",REPT(" ",99)),1299,99)),PortProtocols[],4,FALSE)),""),"") &amp;
IF(TRIM(MID(SUBSTITUTE(C53,",",REPT(" ",99)),1399,99))&lt;&gt;"",CHAR(10) &amp; IFERROR(IF(ISERROR(--TRIM(MID(SUBSTITUTE(C53,",",REPT(" ",99)),1399,99))),VLOOKUP(TRIM(MID(SUBSTITUTE(C53,",",REPT(" ",99)),1399,99)),PortProtocols[],4,FALSE),VLOOKUP(--TRIM(MID(SUBSTITUTE(C53,",",REPT(" ",99)),1399,99)),PortProtocols[],4,FALSE)),""),"") &amp;
IF(TRIM(MID(SUBSTITUTE(C53,",",REPT(" ",99)),1499,99))&lt;&gt;"",CHAR(10) &amp; IFERROR(IF(ISERROR(--TRIM(MID(SUBSTITUTE(C53,",",REPT(" ",99)),1499,99))),VLOOKUP(TRIM(MID(SUBSTITUTE(C53,",",REPT(" ",99)),1499,99)),PortProtocols[],4,FALSE),VLOOKUP(--TRIM(MID(SUBSTITUTE(C53,",",REPT(" ",99)),1499,99)),PortProtocols[],4,FALSE)),""),"") &amp;
IF(TRIM(MID(SUBSTITUTE(C53,",",REPT(" ",99)),1599,99))&lt;&gt;"",CHAR(10) &amp; IFERROR(IF(ISERROR(--TRIM(MID(SUBSTITUTE(C53,",",REPT(" ",99)),1599,99))),VLOOKUP(TRIM(MID(SUBSTITUTE(C53,",",REPT(" ",99)),1599,99)),PortProtocols[],4,FALSE),VLOOKUP(--TRIM(MID(SUBSTITUTE(C53,",",REPT(" ",99)),1599,99)),PortProtocols[],4,FALSE)),""),"") &amp;
IF(TRIM(MID(SUBSTITUTE(C53,",",REPT(" ",99)),1699,99))&lt;&gt;"",CHAR(10) &amp; IFERROR(IF(ISERROR(--TRIM(MID(SUBSTITUTE(C53,",",REPT(" ",99)),1699,99))),VLOOKUP(TRIM(MID(SUBSTITUTE(C53,",",REPT(" ",99)),1699,99)),PortProtocols[],4,FALSE),VLOOKUP(--TRIM(MID(SUBSTITUTE(C53,",",REPT(" ",99)),1699,99)),PortProtocols[],4,FALSE)),""),"") &amp;
IF(TRIM(MID(SUBSTITUTE(C53,",",REPT(" ",99)),1799,99))&lt;&gt;"",CHAR(10) &amp; IFERROR(IF(ISERROR(--TRIM(MID(SUBSTITUTE(C53,",",REPT(" ",99)),1799,99))),VLOOKUP(TRIM(MID(SUBSTITUTE(C53,",",REPT(" ",99)),1799,99)),PortProtocols[],4,FALSE),VLOOKUP(--TRIM(MID(SUBSTITUTE(C53,",",REPT(" ",99)),1799,99)),PortProtocols[],4,FALSE)),""),"") &amp;
IF(TRIM(MID(SUBSTITUTE(C53,",",REPT(" ",99)),1899,99))&lt;&gt;"",CHAR(10) &amp; IFERROR(IF(ISERROR(--TRIM(MID(SUBSTITUTE(C53,",",REPT(" ",99)),1899,99))),VLOOKUP(TRIM(MID(SUBSTITUTE(C53,",",REPT(" ",99)),1899,99)),PortProtocols[],4,FALSE),VLOOKUP(--TRIM(MID(SUBSTITUTE(C53,",",REPT(" ",99)),1899,99)),PortProtocols[],4,FALSE)),""),""),
"")</f>
        <v>Nutanix CVM  to File Analytics VM
SSH (22 TCP)
HTTPS (443 TCP)</v>
      </c>
      <c r="G53" s="15"/>
      <c r="H53" s="13" t="str">
        <f>_xlfn.XLOOKUP(ExternalPorts[[#This Row],[Source]],entities[Source],entities[Source AZ (Used for Diagram Generation)],"",0)</f>
        <v>Local AZ</v>
      </c>
      <c r="I53" s="13" t="str">
        <f>_xlfn.XLOOKUP(ExternalPorts[[#This Row],[Destination]],entities[Destination],entities[Destination AZ (Used for Diagram Generation)],"",0)</f>
        <v>Local AZ</v>
      </c>
      <c r="J53" s="13"/>
      <c r="M53" s="22"/>
    </row>
    <row r="54" spans="1:13" ht="60.75" hidden="1">
      <c r="A54" s="13" t="s">
        <v>109</v>
      </c>
      <c r="B54" s="13" t="s">
        <v>108</v>
      </c>
      <c r="C54" s="14" t="s">
        <v>44</v>
      </c>
      <c r="D54" s="13" t="str" cm="1">
        <f t="array" ref="D5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54" s="13" t="s">
        <v>43</v>
      </c>
      <c r="F54" s="15" t="str">
        <f>IF(AND(B54&lt;&gt;"",E54&lt;&gt;""),B54 &amp; " to " &amp; E54 &amp; CHAR(10) &amp;
IFERROR(IF(ISERROR(--TRIM(MID(SUBSTITUTE(C54,",",REPT(" ",99)),1,99))),VLOOKUP(TRIM(MID(SUBSTITUTE(C54,",",REPT(" ",99)),1,99)),PortProtocols[],4,FALSE),VLOOKUP(--TRIM(MID(SUBSTITUTE(C54,",",REPT(" ",99)),1,99)),PortProtocols[],4,FALSE)),"") &amp;
IF(TRIM(MID(SUBSTITUTE(C54,",",REPT(" ",99)),99,99))&lt;&gt;"",CHAR(10) &amp; IFERROR(IF(ISERROR(--TRIM(MID(SUBSTITUTE(C54,",",REPT(" ",99)),99,99))),VLOOKUP(TRIM(MID(SUBSTITUTE(C54,",",REPT(" ",99)),99,99)),PortProtocols[],4,FALSE),VLOOKUP(--TRIM(MID(SUBSTITUTE(C54,",",REPT(" ",99)),99,99)),PortProtocols[],4,FALSE)),""),"") &amp;
IF(TRIM(MID(SUBSTITUTE(C54,",",REPT(" ",99)),199,99))&lt;&gt;"",CHAR(10) &amp; IFERROR(IF(ISERROR(--TRIM(MID(SUBSTITUTE(C54,",",REPT(" ",99)),199,99))),VLOOKUP(TRIM(MID(SUBSTITUTE(C54,",",REPT(" ",99)),199,99)),PortProtocols[],4,FALSE),VLOOKUP(--TRIM(MID(SUBSTITUTE(C54,",",REPT(" ",99)),199,99)),PortProtocols[],4,FALSE)),""),"") &amp;
IF(TRIM(MID(SUBSTITUTE(C54,",",REPT(" ",99)),299,99))&lt;&gt;"",CHAR(10) &amp; IFERROR(IF(ISERROR(--TRIM(MID(SUBSTITUTE(C54,",",REPT(" ",99)),299,99))),VLOOKUP(TRIM(MID(SUBSTITUTE(C54,",",REPT(" ",99)),299,99)),PortProtocols[],4,FALSE),VLOOKUP(--TRIM(MID(SUBSTITUTE(C54,",",REPT(" ",99)),299,99)),PortProtocols[],4,FALSE)),""),"") &amp;
IF(TRIM(MID(SUBSTITUTE(C54,",",REPT(" ",99)),399,99))&lt;&gt;"",CHAR(10) &amp; IFERROR(IF(ISERROR(--TRIM(MID(SUBSTITUTE(C54,",",REPT(" ",99)),399,99))),VLOOKUP(TRIM(MID(SUBSTITUTE(C54,",",REPT(" ",99)),399,99)),PortProtocols[],4,FALSE),VLOOKUP(--TRIM(MID(SUBSTITUTE(C54,",",REPT(" ",99)),399,99)),PortProtocols[],4,FALSE)),""),"") &amp;
IF(TRIM(MID(SUBSTITUTE(C54,",",REPT(" ",99)),499,99))&lt;&gt;"",CHAR(10) &amp; IFERROR(IF(ISERROR(--TRIM(MID(SUBSTITUTE(C54,",",REPT(" ",99)),499,99))),VLOOKUP(TRIM(MID(SUBSTITUTE(C54,",",REPT(" ",99)),499,99)),PortProtocols[],4,FALSE),VLOOKUP(--TRIM(MID(SUBSTITUTE(C54,",",REPT(" ",99)),499,99)),PortProtocols[],4,FALSE)),""),"") &amp;
IF(TRIM(MID(SUBSTITUTE(C54,",",REPT(" ",99)),599,99))&lt;&gt;"",CHAR(10) &amp; IFERROR(IF(ISERROR(--TRIM(MID(SUBSTITUTE(C54,",",REPT(" ",99)),599,99))),VLOOKUP(TRIM(MID(SUBSTITUTE(C54,",",REPT(" ",99)),599,99)),PortProtocols[],4,FALSE),VLOOKUP(--TRIM(MID(SUBSTITUTE(C54,",",REPT(" ",99)),599,99)),PortProtocols[],4,FALSE)),""),"") &amp;
IF(TRIM(MID(SUBSTITUTE(C54,",",REPT(" ",99)),699,99))&lt;&gt;"",CHAR(10) &amp; IFERROR(IF(ISERROR(--TRIM(MID(SUBSTITUTE(C54,",",REPT(" ",99)),699,99))),VLOOKUP(TRIM(MID(SUBSTITUTE(C54,",",REPT(" ",99)),699,99)),PortProtocols[],4,FALSE),VLOOKUP(--TRIM(MID(SUBSTITUTE(C54,",",REPT(" ",99)),699,99)),PortProtocols[],4,FALSE)),""),"") &amp;
IF(TRIM(MID(SUBSTITUTE(C54,",",REPT(" ",99)),799,99))&lt;&gt;"",CHAR(10) &amp; IFERROR(IF(ISERROR(--TRIM(MID(SUBSTITUTE(C54,",",REPT(" ",99)),799,99))),VLOOKUP(TRIM(MID(SUBSTITUTE(C54,",",REPT(" ",99)),799,99)),PortProtocols[],4,FALSE),VLOOKUP(--TRIM(MID(SUBSTITUTE(C54,",",REPT(" ",99)),799,99)),PortProtocols[],4,FALSE)),""),"") &amp;
IF(TRIM(MID(SUBSTITUTE(C54,",",REPT(" ",99)),899,99))&lt;&gt;"",CHAR(10) &amp; IFERROR(IF(ISERROR(--TRIM(MID(SUBSTITUTE(C54,",",REPT(" ",99)),899,99))),VLOOKUP(TRIM(MID(SUBSTITUTE(C54,",",REPT(" ",99)),899,99)),PortProtocols[],4,FALSE),VLOOKUP(--TRIM(MID(SUBSTITUTE(C54,",",REPT(" ",99)),899,99)),PortProtocols[],4,FALSE)),""),"") &amp;
IF(TRIM(MID(SUBSTITUTE(C54,",",REPT(" ",99)),999,99))&lt;&gt;"",CHAR(10) &amp; IFERROR(IF(ISERROR(--TRIM(MID(SUBSTITUTE(C54,",",REPT(" ",99)),999,99))),VLOOKUP(TRIM(MID(SUBSTITUTE(C54,",",REPT(" ",99)),999,99)),PortProtocols[],4,FALSE),VLOOKUP(--TRIM(MID(SUBSTITUTE(C54,",",REPT(" ",99)),999,99)),PortProtocols[],4,FALSE)),""),"") &amp;
IF(TRIM(MID(SUBSTITUTE(C54,",",REPT(" ",99)),1099,99))&lt;&gt;"",CHAR(10) &amp; IFERROR(IF(ISERROR(--TRIM(MID(SUBSTITUTE(C54,",",REPT(" ",99)),1099,99))),VLOOKUP(TRIM(MID(SUBSTITUTE(C54,",",REPT(" ",99)),1099,99)),PortProtocols[],4,FALSE),VLOOKUP(--TRIM(MID(SUBSTITUTE(C54,",",REPT(" ",99)),1099,99)),PortProtocols[],4,FALSE)),""),"") &amp;
IF(TRIM(MID(SUBSTITUTE(C54,",",REPT(" ",99)),1199,99))&lt;&gt;"",CHAR(10) &amp; IFERROR(IF(ISERROR(--TRIM(MID(SUBSTITUTE(C54,",",REPT(" ",99)),1199,99))),VLOOKUP(TRIM(MID(SUBSTITUTE(C54,",",REPT(" ",99)),1199,99)),PortProtocols[],4,FALSE),VLOOKUP(--TRIM(MID(SUBSTITUTE(C54,",",REPT(" ",99)),1199,99)),PortProtocols[],4,FALSE)),""),"") &amp;
IF(TRIM(MID(SUBSTITUTE(C54,",",REPT(" ",99)),1299,99))&lt;&gt;"",CHAR(10) &amp; IFERROR(IF(ISERROR(--TRIM(MID(SUBSTITUTE(C54,",",REPT(" ",99)),1299,99))),VLOOKUP(TRIM(MID(SUBSTITUTE(C54,",",REPT(" ",99)),1299,99)),PortProtocols[],4,FALSE),VLOOKUP(--TRIM(MID(SUBSTITUTE(C54,",",REPT(" ",99)),1299,99)),PortProtocols[],4,FALSE)),""),"") &amp;
IF(TRIM(MID(SUBSTITUTE(C54,",",REPT(" ",99)),1399,99))&lt;&gt;"",CHAR(10) &amp; IFERROR(IF(ISERROR(--TRIM(MID(SUBSTITUTE(C54,",",REPT(" ",99)),1399,99))),VLOOKUP(TRIM(MID(SUBSTITUTE(C54,",",REPT(" ",99)),1399,99)),PortProtocols[],4,FALSE),VLOOKUP(--TRIM(MID(SUBSTITUTE(C54,",",REPT(" ",99)),1399,99)),PortProtocols[],4,FALSE)),""),"") &amp;
IF(TRIM(MID(SUBSTITUTE(C54,",",REPT(" ",99)),1499,99))&lt;&gt;"",CHAR(10) &amp; IFERROR(IF(ISERROR(--TRIM(MID(SUBSTITUTE(C54,",",REPT(" ",99)),1499,99))),VLOOKUP(TRIM(MID(SUBSTITUTE(C54,",",REPT(" ",99)),1499,99)),PortProtocols[],4,FALSE),VLOOKUP(--TRIM(MID(SUBSTITUTE(C54,",",REPT(" ",99)),1499,99)),PortProtocols[],4,FALSE)),""),"") &amp;
IF(TRIM(MID(SUBSTITUTE(C54,",",REPT(" ",99)),1599,99))&lt;&gt;"",CHAR(10) &amp; IFERROR(IF(ISERROR(--TRIM(MID(SUBSTITUTE(C54,",",REPT(" ",99)),1599,99))),VLOOKUP(TRIM(MID(SUBSTITUTE(C54,",",REPT(" ",99)),1599,99)),PortProtocols[],4,FALSE),VLOOKUP(--TRIM(MID(SUBSTITUTE(C54,",",REPT(" ",99)),1599,99)),PortProtocols[],4,FALSE)),""),"") &amp;
IF(TRIM(MID(SUBSTITUTE(C54,",",REPT(" ",99)),1699,99))&lt;&gt;"",CHAR(10) &amp; IFERROR(IF(ISERROR(--TRIM(MID(SUBSTITUTE(C54,",",REPT(" ",99)),1699,99))),VLOOKUP(TRIM(MID(SUBSTITUTE(C54,",",REPT(" ",99)),1699,99)),PortProtocols[],4,FALSE),VLOOKUP(--TRIM(MID(SUBSTITUTE(C54,",",REPT(" ",99)),1699,99)),PortProtocols[],4,FALSE)),""),"") &amp;
IF(TRIM(MID(SUBSTITUTE(C54,",",REPT(" ",99)),1799,99))&lt;&gt;"",CHAR(10) &amp; IFERROR(IF(ISERROR(--TRIM(MID(SUBSTITUTE(C54,",",REPT(" ",99)),1799,99))),VLOOKUP(TRIM(MID(SUBSTITUTE(C54,",",REPT(" ",99)),1799,99)),PortProtocols[],4,FALSE),VLOOKUP(--TRIM(MID(SUBSTITUTE(C54,",",REPT(" ",99)),1799,99)),PortProtocols[],4,FALSE)),""),"") &amp;
IF(TRIM(MID(SUBSTITUTE(C54,",",REPT(" ",99)),1899,99))&lt;&gt;"",CHAR(10) &amp; IFERROR(IF(ISERROR(--TRIM(MID(SUBSTITUTE(C54,",",REPT(" ",99)),1899,99))),VLOOKUP(TRIM(MID(SUBSTITUTE(C54,",",REPT(" ",99)),1899,99)),PortProtocols[],4,FALSE),VLOOKUP(--TRIM(MID(SUBSTITUTE(C54,",",REPT(" ",99)),1899,99)),PortProtocols[],4,FALSE)),""),""),
"")</f>
        <v>File Analytics VM to Active Directory
LDAP (389 TCP/UDP)
LDAPS (636 TCP/UDP)</v>
      </c>
      <c r="G54" s="15"/>
      <c r="H54" s="13" t="str">
        <f>_xlfn.XLOOKUP(ExternalPorts[[#This Row],[Source]],entities[Source],entities[Source AZ (Used for Diagram Generation)],"",0)</f>
        <v>Local AZ</v>
      </c>
      <c r="I54" s="13" t="str">
        <f>_xlfn.XLOOKUP(ExternalPorts[[#This Row],[Destination]],entities[Destination],entities[Destination AZ (Used for Diagram Generation)],"",0)</f>
        <v>External Services</v>
      </c>
      <c r="J54" s="13"/>
      <c r="M54" s="22"/>
    </row>
    <row r="55" spans="1:13" ht="60.75" hidden="1">
      <c r="A55" s="13" t="s">
        <v>109</v>
      </c>
      <c r="B55" s="13" t="s">
        <v>108</v>
      </c>
      <c r="C55" s="14" t="s">
        <v>42</v>
      </c>
      <c r="D55" s="13" t="str" cm="1">
        <f t="array" ref="D5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5" s="13" t="s">
        <v>43</v>
      </c>
      <c r="F55" s="15" t="str">
        <f>IF(AND(B55&lt;&gt;"",E55&lt;&gt;""),B55 &amp; " to " &amp; E55 &amp; CHAR(10) &amp;
IFERROR(IF(ISERROR(--TRIM(MID(SUBSTITUTE(C55,",",REPT(" ",99)),1,99))),VLOOKUP(TRIM(MID(SUBSTITUTE(C55,",",REPT(" ",99)),1,99)),PortProtocols[],4,FALSE),VLOOKUP(--TRIM(MID(SUBSTITUTE(C55,",",REPT(" ",99)),1,99)),PortProtocols[],4,FALSE)),"") &amp;
IF(TRIM(MID(SUBSTITUTE(C55,",",REPT(" ",99)),99,99))&lt;&gt;"",CHAR(10) &amp; IFERROR(IF(ISERROR(--TRIM(MID(SUBSTITUTE(C55,",",REPT(" ",99)),99,99))),VLOOKUP(TRIM(MID(SUBSTITUTE(C55,",",REPT(" ",99)),99,99)),PortProtocols[],4,FALSE),VLOOKUP(--TRIM(MID(SUBSTITUTE(C55,",",REPT(" ",99)),99,99)),PortProtocols[],4,FALSE)),""),"") &amp;
IF(TRIM(MID(SUBSTITUTE(C55,",",REPT(" ",99)),199,99))&lt;&gt;"",CHAR(10) &amp; IFERROR(IF(ISERROR(--TRIM(MID(SUBSTITUTE(C55,",",REPT(" ",99)),199,99))),VLOOKUP(TRIM(MID(SUBSTITUTE(C55,",",REPT(" ",99)),199,99)),PortProtocols[],4,FALSE),VLOOKUP(--TRIM(MID(SUBSTITUTE(C55,",",REPT(" ",99)),199,99)),PortProtocols[],4,FALSE)),""),"") &amp;
IF(TRIM(MID(SUBSTITUTE(C55,",",REPT(" ",99)),299,99))&lt;&gt;"",CHAR(10) &amp; IFERROR(IF(ISERROR(--TRIM(MID(SUBSTITUTE(C55,",",REPT(" ",99)),299,99))),VLOOKUP(TRIM(MID(SUBSTITUTE(C55,",",REPT(" ",99)),299,99)),PortProtocols[],4,FALSE),VLOOKUP(--TRIM(MID(SUBSTITUTE(C55,",",REPT(" ",99)),299,99)),PortProtocols[],4,FALSE)),""),"") &amp;
IF(TRIM(MID(SUBSTITUTE(C55,",",REPT(" ",99)),399,99))&lt;&gt;"",CHAR(10) &amp; IFERROR(IF(ISERROR(--TRIM(MID(SUBSTITUTE(C55,",",REPT(" ",99)),399,99))),VLOOKUP(TRIM(MID(SUBSTITUTE(C55,",",REPT(" ",99)),399,99)),PortProtocols[],4,FALSE),VLOOKUP(--TRIM(MID(SUBSTITUTE(C55,",",REPT(" ",99)),399,99)),PortProtocols[],4,FALSE)),""),"") &amp;
IF(TRIM(MID(SUBSTITUTE(C55,",",REPT(" ",99)),499,99))&lt;&gt;"",CHAR(10) &amp; IFERROR(IF(ISERROR(--TRIM(MID(SUBSTITUTE(C55,",",REPT(" ",99)),499,99))),VLOOKUP(TRIM(MID(SUBSTITUTE(C55,",",REPT(" ",99)),499,99)),PortProtocols[],4,FALSE),VLOOKUP(--TRIM(MID(SUBSTITUTE(C55,",",REPT(" ",99)),499,99)),PortProtocols[],4,FALSE)),""),"") &amp;
IF(TRIM(MID(SUBSTITUTE(C55,",",REPT(" ",99)),599,99))&lt;&gt;"",CHAR(10) &amp; IFERROR(IF(ISERROR(--TRIM(MID(SUBSTITUTE(C55,",",REPT(" ",99)),599,99))),VLOOKUP(TRIM(MID(SUBSTITUTE(C55,",",REPT(" ",99)),599,99)),PortProtocols[],4,FALSE),VLOOKUP(--TRIM(MID(SUBSTITUTE(C55,",",REPT(" ",99)),599,99)),PortProtocols[],4,FALSE)),""),"") &amp;
IF(TRIM(MID(SUBSTITUTE(C55,",",REPT(" ",99)),699,99))&lt;&gt;"",CHAR(10) &amp; IFERROR(IF(ISERROR(--TRIM(MID(SUBSTITUTE(C55,",",REPT(" ",99)),699,99))),VLOOKUP(TRIM(MID(SUBSTITUTE(C55,",",REPT(" ",99)),699,99)),PortProtocols[],4,FALSE),VLOOKUP(--TRIM(MID(SUBSTITUTE(C55,",",REPT(" ",99)),699,99)),PortProtocols[],4,FALSE)),""),"") &amp;
IF(TRIM(MID(SUBSTITUTE(C55,",",REPT(" ",99)),799,99))&lt;&gt;"",CHAR(10) &amp; IFERROR(IF(ISERROR(--TRIM(MID(SUBSTITUTE(C55,",",REPT(" ",99)),799,99))),VLOOKUP(TRIM(MID(SUBSTITUTE(C55,",",REPT(" ",99)),799,99)),PortProtocols[],4,FALSE),VLOOKUP(--TRIM(MID(SUBSTITUTE(C55,",",REPT(" ",99)),799,99)),PortProtocols[],4,FALSE)),""),"") &amp;
IF(TRIM(MID(SUBSTITUTE(C55,",",REPT(" ",99)),899,99))&lt;&gt;"",CHAR(10) &amp; IFERROR(IF(ISERROR(--TRIM(MID(SUBSTITUTE(C55,",",REPT(" ",99)),899,99))),VLOOKUP(TRIM(MID(SUBSTITUTE(C55,",",REPT(" ",99)),899,99)),PortProtocols[],4,FALSE),VLOOKUP(--TRIM(MID(SUBSTITUTE(C55,",",REPT(" ",99)),899,99)),PortProtocols[],4,FALSE)),""),"") &amp;
IF(TRIM(MID(SUBSTITUTE(C55,",",REPT(" ",99)),999,99))&lt;&gt;"",CHAR(10) &amp; IFERROR(IF(ISERROR(--TRIM(MID(SUBSTITUTE(C55,",",REPT(" ",99)),999,99))),VLOOKUP(TRIM(MID(SUBSTITUTE(C55,",",REPT(" ",99)),999,99)),PortProtocols[],4,FALSE),VLOOKUP(--TRIM(MID(SUBSTITUTE(C55,",",REPT(" ",99)),999,99)),PortProtocols[],4,FALSE)),""),"") &amp;
IF(TRIM(MID(SUBSTITUTE(C55,",",REPT(" ",99)),1099,99))&lt;&gt;"",CHAR(10) &amp; IFERROR(IF(ISERROR(--TRIM(MID(SUBSTITUTE(C55,",",REPT(" ",99)),1099,99))),VLOOKUP(TRIM(MID(SUBSTITUTE(C55,",",REPT(" ",99)),1099,99)),PortProtocols[],4,FALSE),VLOOKUP(--TRIM(MID(SUBSTITUTE(C55,",",REPT(" ",99)),1099,99)),PortProtocols[],4,FALSE)),""),"") &amp;
IF(TRIM(MID(SUBSTITUTE(C55,",",REPT(" ",99)),1199,99))&lt;&gt;"",CHAR(10) &amp; IFERROR(IF(ISERROR(--TRIM(MID(SUBSTITUTE(C55,",",REPT(" ",99)),1199,99))),VLOOKUP(TRIM(MID(SUBSTITUTE(C55,",",REPT(" ",99)),1199,99)),PortProtocols[],4,FALSE),VLOOKUP(--TRIM(MID(SUBSTITUTE(C55,",",REPT(" ",99)),1199,99)),PortProtocols[],4,FALSE)),""),"") &amp;
IF(TRIM(MID(SUBSTITUTE(C55,",",REPT(" ",99)),1299,99))&lt;&gt;"",CHAR(10) &amp; IFERROR(IF(ISERROR(--TRIM(MID(SUBSTITUTE(C55,",",REPT(" ",99)),1299,99))),VLOOKUP(TRIM(MID(SUBSTITUTE(C55,",",REPT(" ",99)),1299,99)),PortProtocols[],4,FALSE),VLOOKUP(--TRIM(MID(SUBSTITUTE(C55,",",REPT(" ",99)),1299,99)),PortProtocols[],4,FALSE)),""),"") &amp;
IF(TRIM(MID(SUBSTITUTE(C55,",",REPT(" ",99)),1399,99))&lt;&gt;"",CHAR(10) &amp; IFERROR(IF(ISERROR(--TRIM(MID(SUBSTITUTE(C55,",",REPT(" ",99)),1399,99))),VLOOKUP(TRIM(MID(SUBSTITUTE(C55,",",REPT(" ",99)),1399,99)),PortProtocols[],4,FALSE),VLOOKUP(--TRIM(MID(SUBSTITUTE(C55,",",REPT(" ",99)),1399,99)),PortProtocols[],4,FALSE)),""),"") &amp;
IF(TRIM(MID(SUBSTITUTE(C55,",",REPT(" ",99)),1499,99))&lt;&gt;"",CHAR(10) &amp; IFERROR(IF(ISERROR(--TRIM(MID(SUBSTITUTE(C55,",",REPT(" ",99)),1499,99))),VLOOKUP(TRIM(MID(SUBSTITUTE(C55,",",REPT(" ",99)),1499,99)),PortProtocols[],4,FALSE),VLOOKUP(--TRIM(MID(SUBSTITUTE(C55,",",REPT(" ",99)),1499,99)),PortProtocols[],4,FALSE)),""),"") &amp;
IF(TRIM(MID(SUBSTITUTE(C55,",",REPT(" ",99)),1599,99))&lt;&gt;"",CHAR(10) &amp; IFERROR(IF(ISERROR(--TRIM(MID(SUBSTITUTE(C55,",",REPT(" ",99)),1599,99))),VLOOKUP(TRIM(MID(SUBSTITUTE(C55,",",REPT(" ",99)),1599,99)),PortProtocols[],4,FALSE),VLOOKUP(--TRIM(MID(SUBSTITUTE(C55,",",REPT(" ",99)),1599,99)),PortProtocols[],4,FALSE)),""),"") &amp;
IF(TRIM(MID(SUBSTITUTE(C55,",",REPT(" ",99)),1699,99))&lt;&gt;"",CHAR(10) &amp; IFERROR(IF(ISERROR(--TRIM(MID(SUBSTITUTE(C55,",",REPT(" ",99)),1699,99))),VLOOKUP(TRIM(MID(SUBSTITUTE(C55,",",REPT(" ",99)),1699,99)),PortProtocols[],4,FALSE),VLOOKUP(--TRIM(MID(SUBSTITUTE(C55,",",REPT(" ",99)),1699,99)),PortProtocols[],4,FALSE)),""),"") &amp;
IF(TRIM(MID(SUBSTITUTE(C55,",",REPT(" ",99)),1799,99))&lt;&gt;"",CHAR(10) &amp; IFERROR(IF(ISERROR(--TRIM(MID(SUBSTITUTE(C55,",",REPT(" ",99)),1799,99))),VLOOKUP(TRIM(MID(SUBSTITUTE(C55,",",REPT(" ",99)),1799,99)),PortProtocols[],4,FALSE),VLOOKUP(--TRIM(MID(SUBSTITUTE(C55,",",REPT(" ",99)),1799,99)),PortProtocols[],4,FALSE)),""),"") &amp;
IF(TRIM(MID(SUBSTITUTE(C55,",",REPT(" ",99)),1899,99))&lt;&gt;"",CHAR(10) &amp; IFERROR(IF(ISERROR(--TRIM(MID(SUBSTITUTE(C55,",",REPT(" ",99)),1899,99))),VLOOKUP(TRIM(MID(SUBSTITUTE(C55,",",REPT(" ",99)),1899,99)),PortProtocols[],4,FALSE),VLOOKUP(--TRIM(MID(SUBSTITUTE(C55,",",REPT(" ",99)),1899,99)),PortProtocols[],4,FALSE)),""),""),
"")</f>
        <v>File Analytics VM to Active Directory
LDAP Global Catalog (3268 TCP)
LDAPS Global Catalog (3269 TCP)</v>
      </c>
      <c r="G55" s="15"/>
      <c r="H55" s="13" t="str">
        <f>_xlfn.XLOOKUP(ExternalPorts[[#This Row],[Source]],entities[Source],entities[Source AZ (Used for Diagram Generation)],"",0)</f>
        <v>Local AZ</v>
      </c>
      <c r="I55" s="13" t="str">
        <f>_xlfn.XLOOKUP(ExternalPorts[[#This Row],[Destination]],entities[Destination],entities[Destination AZ (Used for Diagram Generation)],"",0)</f>
        <v>External Services</v>
      </c>
      <c r="J55" s="13"/>
      <c r="M55" s="22"/>
    </row>
    <row r="56" spans="1:13" ht="40.5" hidden="1">
      <c r="A56" s="13" t="s">
        <v>109</v>
      </c>
      <c r="B56" s="13" t="s">
        <v>108</v>
      </c>
      <c r="C56" s="14">
        <v>53</v>
      </c>
      <c r="D56" s="13" t="str" cm="1">
        <f t="array" ref="D5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56" s="13" t="s">
        <v>21</v>
      </c>
      <c r="F56" s="15" t="str">
        <f>IF(AND(B56&lt;&gt;"",E56&lt;&gt;""),B56 &amp; " to " &amp; E56 &amp; CHAR(10) &amp;
IFERROR(IF(ISERROR(--TRIM(MID(SUBSTITUTE(C56,",",REPT(" ",99)),1,99))),VLOOKUP(TRIM(MID(SUBSTITUTE(C56,",",REPT(" ",99)),1,99)),PortProtocols[],4,FALSE),VLOOKUP(--TRIM(MID(SUBSTITUTE(C56,",",REPT(" ",99)),1,99)),PortProtocols[],4,FALSE)),"") &amp;
IF(TRIM(MID(SUBSTITUTE(C56,",",REPT(" ",99)),99,99))&lt;&gt;"",CHAR(10) &amp; IFERROR(IF(ISERROR(--TRIM(MID(SUBSTITUTE(C56,",",REPT(" ",99)),99,99))),VLOOKUP(TRIM(MID(SUBSTITUTE(C56,",",REPT(" ",99)),99,99)),PortProtocols[],4,FALSE),VLOOKUP(--TRIM(MID(SUBSTITUTE(C56,",",REPT(" ",99)),99,99)),PortProtocols[],4,FALSE)),""),"") &amp;
IF(TRIM(MID(SUBSTITUTE(C56,",",REPT(" ",99)),199,99))&lt;&gt;"",CHAR(10) &amp; IFERROR(IF(ISERROR(--TRIM(MID(SUBSTITUTE(C56,",",REPT(" ",99)),199,99))),VLOOKUP(TRIM(MID(SUBSTITUTE(C56,",",REPT(" ",99)),199,99)),PortProtocols[],4,FALSE),VLOOKUP(--TRIM(MID(SUBSTITUTE(C56,",",REPT(" ",99)),199,99)),PortProtocols[],4,FALSE)),""),"") &amp;
IF(TRIM(MID(SUBSTITUTE(C56,",",REPT(" ",99)),299,99))&lt;&gt;"",CHAR(10) &amp; IFERROR(IF(ISERROR(--TRIM(MID(SUBSTITUTE(C56,",",REPT(" ",99)),299,99))),VLOOKUP(TRIM(MID(SUBSTITUTE(C56,",",REPT(" ",99)),299,99)),PortProtocols[],4,FALSE),VLOOKUP(--TRIM(MID(SUBSTITUTE(C56,",",REPT(" ",99)),299,99)),PortProtocols[],4,FALSE)),""),"") &amp;
IF(TRIM(MID(SUBSTITUTE(C56,",",REPT(" ",99)),399,99))&lt;&gt;"",CHAR(10) &amp; IFERROR(IF(ISERROR(--TRIM(MID(SUBSTITUTE(C56,",",REPT(" ",99)),399,99))),VLOOKUP(TRIM(MID(SUBSTITUTE(C56,",",REPT(" ",99)),399,99)),PortProtocols[],4,FALSE),VLOOKUP(--TRIM(MID(SUBSTITUTE(C56,",",REPT(" ",99)),399,99)),PortProtocols[],4,FALSE)),""),"") &amp;
IF(TRIM(MID(SUBSTITUTE(C56,",",REPT(" ",99)),499,99))&lt;&gt;"",CHAR(10) &amp; IFERROR(IF(ISERROR(--TRIM(MID(SUBSTITUTE(C56,",",REPT(" ",99)),499,99))),VLOOKUP(TRIM(MID(SUBSTITUTE(C56,",",REPT(" ",99)),499,99)),PortProtocols[],4,FALSE),VLOOKUP(--TRIM(MID(SUBSTITUTE(C56,",",REPT(" ",99)),499,99)),PortProtocols[],4,FALSE)),""),"") &amp;
IF(TRIM(MID(SUBSTITUTE(C56,",",REPT(" ",99)),599,99))&lt;&gt;"",CHAR(10) &amp; IFERROR(IF(ISERROR(--TRIM(MID(SUBSTITUTE(C56,",",REPT(" ",99)),599,99))),VLOOKUP(TRIM(MID(SUBSTITUTE(C56,",",REPT(" ",99)),599,99)),PortProtocols[],4,FALSE),VLOOKUP(--TRIM(MID(SUBSTITUTE(C56,",",REPT(" ",99)),599,99)),PortProtocols[],4,FALSE)),""),"") &amp;
IF(TRIM(MID(SUBSTITUTE(C56,",",REPT(" ",99)),699,99))&lt;&gt;"",CHAR(10) &amp; IFERROR(IF(ISERROR(--TRIM(MID(SUBSTITUTE(C56,",",REPT(" ",99)),699,99))),VLOOKUP(TRIM(MID(SUBSTITUTE(C56,",",REPT(" ",99)),699,99)),PortProtocols[],4,FALSE),VLOOKUP(--TRIM(MID(SUBSTITUTE(C56,",",REPT(" ",99)),699,99)),PortProtocols[],4,FALSE)),""),"") &amp;
IF(TRIM(MID(SUBSTITUTE(C56,",",REPT(" ",99)),799,99))&lt;&gt;"",CHAR(10) &amp; IFERROR(IF(ISERROR(--TRIM(MID(SUBSTITUTE(C56,",",REPT(" ",99)),799,99))),VLOOKUP(TRIM(MID(SUBSTITUTE(C56,",",REPT(" ",99)),799,99)),PortProtocols[],4,FALSE),VLOOKUP(--TRIM(MID(SUBSTITUTE(C56,",",REPT(" ",99)),799,99)),PortProtocols[],4,FALSE)),""),"") &amp;
IF(TRIM(MID(SUBSTITUTE(C56,",",REPT(" ",99)),899,99))&lt;&gt;"",CHAR(10) &amp; IFERROR(IF(ISERROR(--TRIM(MID(SUBSTITUTE(C56,",",REPT(" ",99)),899,99))),VLOOKUP(TRIM(MID(SUBSTITUTE(C56,",",REPT(" ",99)),899,99)),PortProtocols[],4,FALSE),VLOOKUP(--TRIM(MID(SUBSTITUTE(C56,",",REPT(" ",99)),899,99)),PortProtocols[],4,FALSE)),""),"") &amp;
IF(TRIM(MID(SUBSTITUTE(C56,",",REPT(" ",99)),999,99))&lt;&gt;"",CHAR(10) &amp; IFERROR(IF(ISERROR(--TRIM(MID(SUBSTITUTE(C56,",",REPT(" ",99)),999,99))),VLOOKUP(TRIM(MID(SUBSTITUTE(C56,",",REPT(" ",99)),999,99)),PortProtocols[],4,FALSE),VLOOKUP(--TRIM(MID(SUBSTITUTE(C56,",",REPT(" ",99)),999,99)),PortProtocols[],4,FALSE)),""),"") &amp;
IF(TRIM(MID(SUBSTITUTE(C56,",",REPT(" ",99)),1099,99))&lt;&gt;"",CHAR(10) &amp; IFERROR(IF(ISERROR(--TRIM(MID(SUBSTITUTE(C56,",",REPT(" ",99)),1099,99))),VLOOKUP(TRIM(MID(SUBSTITUTE(C56,",",REPT(" ",99)),1099,99)),PortProtocols[],4,FALSE),VLOOKUP(--TRIM(MID(SUBSTITUTE(C56,",",REPT(" ",99)),1099,99)),PortProtocols[],4,FALSE)),""),"") &amp;
IF(TRIM(MID(SUBSTITUTE(C56,",",REPT(" ",99)),1199,99))&lt;&gt;"",CHAR(10) &amp; IFERROR(IF(ISERROR(--TRIM(MID(SUBSTITUTE(C56,",",REPT(" ",99)),1199,99))),VLOOKUP(TRIM(MID(SUBSTITUTE(C56,",",REPT(" ",99)),1199,99)),PortProtocols[],4,FALSE),VLOOKUP(--TRIM(MID(SUBSTITUTE(C56,",",REPT(" ",99)),1199,99)),PortProtocols[],4,FALSE)),""),"") &amp;
IF(TRIM(MID(SUBSTITUTE(C56,",",REPT(" ",99)),1299,99))&lt;&gt;"",CHAR(10) &amp; IFERROR(IF(ISERROR(--TRIM(MID(SUBSTITUTE(C56,",",REPT(" ",99)),1299,99))),VLOOKUP(TRIM(MID(SUBSTITUTE(C56,",",REPT(" ",99)),1299,99)),PortProtocols[],4,FALSE),VLOOKUP(--TRIM(MID(SUBSTITUTE(C56,",",REPT(" ",99)),1299,99)),PortProtocols[],4,FALSE)),""),"") &amp;
IF(TRIM(MID(SUBSTITUTE(C56,",",REPT(" ",99)),1399,99))&lt;&gt;"",CHAR(10) &amp; IFERROR(IF(ISERROR(--TRIM(MID(SUBSTITUTE(C56,",",REPT(" ",99)),1399,99))),VLOOKUP(TRIM(MID(SUBSTITUTE(C56,",",REPT(" ",99)),1399,99)),PortProtocols[],4,FALSE),VLOOKUP(--TRIM(MID(SUBSTITUTE(C56,",",REPT(" ",99)),1399,99)),PortProtocols[],4,FALSE)),""),"") &amp;
IF(TRIM(MID(SUBSTITUTE(C56,",",REPT(" ",99)),1499,99))&lt;&gt;"",CHAR(10) &amp; IFERROR(IF(ISERROR(--TRIM(MID(SUBSTITUTE(C56,",",REPT(" ",99)),1499,99))),VLOOKUP(TRIM(MID(SUBSTITUTE(C56,",",REPT(" ",99)),1499,99)),PortProtocols[],4,FALSE),VLOOKUP(--TRIM(MID(SUBSTITUTE(C56,",",REPT(" ",99)),1499,99)),PortProtocols[],4,FALSE)),""),"") &amp;
IF(TRIM(MID(SUBSTITUTE(C56,",",REPT(" ",99)),1599,99))&lt;&gt;"",CHAR(10) &amp; IFERROR(IF(ISERROR(--TRIM(MID(SUBSTITUTE(C56,",",REPT(" ",99)),1599,99))),VLOOKUP(TRIM(MID(SUBSTITUTE(C56,",",REPT(" ",99)),1599,99)),PortProtocols[],4,FALSE),VLOOKUP(--TRIM(MID(SUBSTITUTE(C56,",",REPT(" ",99)),1599,99)),PortProtocols[],4,FALSE)),""),"") &amp;
IF(TRIM(MID(SUBSTITUTE(C56,",",REPT(" ",99)),1699,99))&lt;&gt;"",CHAR(10) &amp; IFERROR(IF(ISERROR(--TRIM(MID(SUBSTITUTE(C56,",",REPT(" ",99)),1699,99))),VLOOKUP(TRIM(MID(SUBSTITUTE(C56,",",REPT(" ",99)),1699,99)),PortProtocols[],4,FALSE),VLOOKUP(--TRIM(MID(SUBSTITUTE(C56,",",REPT(" ",99)),1699,99)),PortProtocols[],4,FALSE)),""),"") &amp;
IF(TRIM(MID(SUBSTITUTE(C56,",",REPT(" ",99)),1799,99))&lt;&gt;"",CHAR(10) &amp; IFERROR(IF(ISERROR(--TRIM(MID(SUBSTITUTE(C56,",",REPT(" ",99)),1799,99))),VLOOKUP(TRIM(MID(SUBSTITUTE(C56,",",REPT(" ",99)),1799,99)),PortProtocols[],4,FALSE),VLOOKUP(--TRIM(MID(SUBSTITUTE(C56,",",REPT(" ",99)),1799,99)),PortProtocols[],4,FALSE)),""),"") &amp;
IF(TRIM(MID(SUBSTITUTE(C56,",",REPT(" ",99)),1899,99))&lt;&gt;"",CHAR(10) &amp; IFERROR(IF(ISERROR(--TRIM(MID(SUBSTITUTE(C56,",",REPT(" ",99)),1899,99))),VLOOKUP(TRIM(MID(SUBSTITUTE(C56,",",REPT(" ",99)),1899,99)),PortProtocols[],4,FALSE),VLOOKUP(--TRIM(MID(SUBSTITUTE(C56,",",REPT(" ",99)),1899,99)),PortProtocols[],4,FALSE)),""),""),
"")</f>
        <v>File Analytics VM to DNS Server
DNS (53 TCP/UDP)</v>
      </c>
      <c r="G56" s="15"/>
      <c r="H56" s="13" t="str">
        <f>_xlfn.XLOOKUP(ExternalPorts[[#This Row],[Source]],entities[Source],entities[Source AZ (Used for Diagram Generation)],"",0)</f>
        <v>Local AZ</v>
      </c>
      <c r="I56" s="13" t="str">
        <f>_xlfn.XLOOKUP(ExternalPorts[[#This Row],[Destination]],entities[Destination],entities[Destination AZ (Used for Diagram Generation)],"",0)</f>
        <v>External Services</v>
      </c>
      <c r="J56" s="13"/>
      <c r="M56" s="22"/>
    </row>
    <row r="57" spans="1:13" ht="40.5" hidden="1">
      <c r="A57" s="13" t="s">
        <v>109</v>
      </c>
      <c r="B57" s="13" t="s">
        <v>108</v>
      </c>
      <c r="C57" s="14">
        <v>123</v>
      </c>
      <c r="D57" s="13" t="str" cm="1">
        <f t="array" ref="D5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57" s="13" t="s">
        <v>22</v>
      </c>
      <c r="F57" s="15" t="str">
        <f>IF(AND(B57&lt;&gt;"",E57&lt;&gt;""),B57 &amp; " to " &amp; E57 &amp; CHAR(10) &amp;
IFERROR(IF(ISERROR(--TRIM(MID(SUBSTITUTE(C57,",",REPT(" ",99)),1,99))),VLOOKUP(TRIM(MID(SUBSTITUTE(C57,",",REPT(" ",99)),1,99)),PortProtocols[],4,FALSE),VLOOKUP(--TRIM(MID(SUBSTITUTE(C57,",",REPT(" ",99)),1,99)),PortProtocols[],4,FALSE)),"") &amp;
IF(TRIM(MID(SUBSTITUTE(C57,",",REPT(" ",99)),99,99))&lt;&gt;"",CHAR(10) &amp; IFERROR(IF(ISERROR(--TRIM(MID(SUBSTITUTE(C57,",",REPT(" ",99)),99,99))),VLOOKUP(TRIM(MID(SUBSTITUTE(C57,",",REPT(" ",99)),99,99)),PortProtocols[],4,FALSE),VLOOKUP(--TRIM(MID(SUBSTITUTE(C57,",",REPT(" ",99)),99,99)),PortProtocols[],4,FALSE)),""),"") &amp;
IF(TRIM(MID(SUBSTITUTE(C57,",",REPT(" ",99)),199,99))&lt;&gt;"",CHAR(10) &amp; IFERROR(IF(ISERROR(--TRIM(MID(SUBSTITUTE(C57,",",REPT(" ",99)),199,99))),VLOOKUP(TRIM(MID(SUBSTITUTE(C57,",",REPT(" ",99)),199,99)),PortProtocols[],4,FALSE),VLOOKUP(--TRIM(MID(SUBSTITUTE(C57,",",REPT(" ",99)),199,99)),PortProtocols[],4,FALSE)),""),"") &amp;
IF(TRIM(MID(SUBSTITUTE(C57,",",REPT(" ",99)),299,99))&lt;&gt;"",CHAR(10) &amp; IFERROR(IF(ISERROR(--TRIM(MID(SUBSTITUTE(C57,",",REPT(" ",99)),299,99))),VLOOKUP(TRIM(MID(SUBSTITUTE(C57,",",REPT(" ",99)),299,99)),PortProtocols[],4,FALSE),VLOOKUP(--TRIM(MID(SUBSTITUTE(C57,",",REPT(" ",99)),299,99)),PortProtocols[],4,FALSE)),""),"") &amp;
IF(TRIM(MID(SUBSTITUTE(C57,",",REPT(" ",99)),399,99))&lt;&gt;"",CHAR(10) &amp; IFERROR(IF(ISERROR(--TRIM(MID(SUBSTITUTE(C57,",",REPT(" ",99)),399,99))),VLOOKUP(TRIM(MID(SUBSTITUTE(C57,",",REPT(" ",99)),399,99)),PortProtocols[],4,FALSE),VLOOKUP(--TRIM(MID(SUBSTITUTE(C57,",",REPT(" ",99)),399,99)),PortProtocols[],4,FALSE)),""),"") &amp;
IF(TRIM(MID(SUBSTITUTE(C57,",",REPT(" ",99)),499,99))&lt;&gt;"",CHAR(10) &amp; IFERROR(IF(ISERROR(--TRIM(MID(SUBSTITUTE(C57,",",REPT(" ",99)),499,99))),VLOOKUP(TRIM(MID(SUBSTITUTE(C57,",",REPT(" ",99)),499,99)),PortProtocols[],4,FALSE),VLOOKUP(--TRIM(MID(SUBSTITUTE(C57,",",REPT(" ",99)),499,99)),PortProtocols[],4,FALSE)),""),"") &amp;
IF(TRIM(MID(SUBSTITUTE(C57,",",REPT(" ",99)),599,99))&lt;&gt;"",CHAR(10) &amp; IFERROR(IF(ISERROR(--TRIM(MID(SUBSTITUTE(C57,",",REPT(" ",99)),599,99))),VLOOKUP(TRIM(MID(SUBSTITUTE(C57,",",REPT(" ",99)),599,99)),PortProtocols[],4,FALSE),VLOOKUP(--TRIM(MID(SUBSTITUTE(C57,",",REPT(" ",99)),599,99)),PortProtocols[],4,FALSE)),""),"") &amp;
IF(TRIM(MID(SUBSTITUTE(C57,",",REPT(" ",99)),699,99))&lt;&gt;"",CHAR(10) &amp; IFERROR(IF(ISERROR(--TRIM(MID(SUBSTITUTE(C57,",",REPT(" ",99)),699,99))),VLOOKUP(TRIM(MID(SUBSTITUTE(C57,",",REPT(" ",99)),699,99)),PortProtocols[],4,FALSE),VLOOKUP(--TRIM(MID(SUBSTITUTE(C57,",",REPT(" ",99)),699,99)),PortProtocols[],4,FALSE)),""),"") &amp;
IF(TRIM(MID(SUBSTITUTE(C57,",",REPT(" ",99)),799,99))&lt;&gt;"",CHAR(10) &amp; IFERROR(IF(ISERROR(--TRIM(MID(SUBSTITUTE(C57,",",REPT(" ",99)),799,99))),VLOOKUP(TRIM(MID(SUBSTITUTE(C57,",",REPT(" ",99)),799,99)),PortProtocols[],4,FALSE),VLOOKUP(--TRIM(MID(SUBSTITUTE(C57,",",REPT(" ",99)),799,99)),PortProtocols[],4,FALSE)),""),"") &amp;
IF(TRIM(MID(SUBSTITUTE(C57,",",REPT(" ",99)),899,99))&lt;&gt;"",CHAR(10) &amp; IFERROR(IF(ISERROR(--TRIM(MID(SUBSTITUTE(C57,",",REPT(" ",99)),899,99))),VLOOKUP(TRIM(MID(SUBSTITUTE(C57,",",REPT(" ",99)),899,99)),PortProtocols[],4,FALSE),VLOOKUP(--TRIM(MID(SUBSTITUTE(C57,",",REPT(" ",99)),899,99)),PortProtocols[],4,FALSE)),""),"") &amp;
IF(TRIM(MID(SUBSTITUTE(C57,",",REPT(" ",99)),999,99))&lt;&gt;"",CHAR(10) &amp; IFERROR(IF(ISERROR(--TRIM(MID(SUBSTITUTE(C57,",",REPT(" ",99)),999,99))),VLOOKUP(TRIM(MID(SUBSTITUTE(C57,",",REPT(" ",99)),999,99)),PortProtocols[],4,FALSE),VLOOKUP(--TRIM(MID(SUBSTITUTE(C57,",",REPT(" ",99)),999,99)),PortProtocols[],4,FALSE)),""),"") &amp;
IF(TRIM(MID(SUBSTITUTE(C57,",",REPT(" ",99)),1099,99))&lt;&gt;"",CHAR(10) &amp; IFERROR(IF(ISERROR(--TRIM(MID(SUBSTITUTE(C57,",",REPT(" ",99)),1099,99))),VLOOKUP(TRIM(MID(SUBSTITUTE(C57,",",REPT(" ",99)),1099,99)),PortProtocols[],4,FALSE),VLOOKUP(--TRIM(MID(SUBSTITUTE(C57,",",REPT(" ",99)),1099,99)),PortProtocols[],4,FALSE)),""),"") &amp;
IF(TRIM(MID(SUBSTITUTE(C57,",",REPT(" ",99)),1199,99))&lt;&gt;"",CHAR(10) &amp; IFERROR(IF(ISERROR(--TRIM(MID(SUBSTITUTE(C57,",",REPT(" ",99)),1199,99))),VLOOKUP(TRIM(MID(SUBSTITUTE(C57,",",REPT(" ",99)),1199,99)),PortProtocols[],4,FALSE),VLOOKUP(--TRIM(MID(SUBSTITUTE(C57,",",REPT(" ",99)),1199,99)),PortProtocols[],4,FALSE)),""),"") &amp;
IF(TRIM(MID(SUBSTITUTE(C57,",",REPT(" ",99)),1299,99))&lt;&gt;"",CHAR(10) &amp; IFERROR(IF(ISERROR(--TRIM(MID(SUBSTITUTE(C57,",",REPT(" ",99)),1299,99))),VLOOKUP(TRIM(MID(SUBSTITUTE(C57,",",REPT(" ",99)),1299,99)),PortProtocols[],4,FALSE),VLOOKUP(--TRIM(MID(SUBSTITUTE(C57,",",REPT(" ",99)),1299,99)),PortProtocols[],4,FALSE)),""),"") &amp;
IF(TRIM(MID(SUBSTITUTE(C57,",",REPT(" ",99)),1399,99))&lt;&gt;"",CHAR(10) &amp; IFERROR(IF(ISERROR(--TRIM(MID(SUBSTITUTE(C57,",",REPT(" ",99)),1399,99))),VLOOKUP(TRIM(MID(SUBSTITUTE(C57,",",REPT(" ",99)),1399,99)),PortProtocols[],4,FALSE),VLOOKUP(--TRIM(MID(SUBSTITUTE(C57,",",REPT(" ",99)),1399,99)),PortProtocols[],4,FALSE)),""),"") &amp;
IF(TRIM(MID(SUBSTITUTE(C57,",",REPT(" ",99)),1499,99))&lt;&gt;"",CHAR(10) &amp; IFERROR(IF(ISERROR(--TRIM(MID(SUBSTITUTE(C57,",",REPT(" ",99)),1499,99))),VLOOKUP(TRIM(MID(SUBSTITUTE(C57,",",REPT(" ",99)),1499,99)),PortProtocols[],4,FALSE),VLOOKUP(--TRIM(MID(SUBSTITUTE(C57,",",REPT(" ",99)),1499,99)),PortProtocols[],4,FALSE)),""),"") &amp;
IF(TRIM(MID(SUBSTITUTE(C57,",",REPT(" ",99)),1599,99))&lt;&gt;"",CHAR(10) &amp; IFERROR(IF(ISERROR(--TRIM(MID(SUBSTITUTE(C57,",",REPT(" ",99)),1599,99))),VLOOKUP(TRIM(MID(SUBSTITUTE(C57,",",REPT(" ",99)),1599,99)),PortProtocols[],4,FALSE),VLOOKUP(--TRIM(MID(SUBSTITUTE(C57,",",REPT(" ",99)),1599,99)),PortProtocols[],4,FALSE)),""),"") &amp;
IF(TRIM(MID(SUBSTITUTE(C57,",",REPT(" ",99)),1699,99))&lt;&gt;"",CHAR(10) &amp; IFERROR(IF(ISERROR(--TRIM(MID(SUBSTITUTE(C57,",",REPT(" ",99)),1699,99))),VLOOKUP(TRIM(MID(SUBSTITUTE(C57,",",REPT(" ",99)),1699,99)),PortProtocols[],4,FALSE),VLOOKUP(--TRIM(MID(SUBSTITUTE(C57,",",REPT(" ",99)),1699,99)),PortProtocols[],4,FALSE)),""),"") &amp;
IF(TRIM(MID(SUBSTITUTE(C57,",",REPT(" ",99)),1799,99))&lt;&gt;"",CHAR(10) &amp; IFERROR(IF(ISERROR(--TRIM(MID(SUBSTITUTE(C57,",",REPT(" ",99)),1799,99))),VLOOKUP(TRIM(MID(SUBSTITUTE(C57,",",REPT(" ",99)),1799,99)),PortProtocols[],4,FALSE),VLOOKUP(--TRIM(MID(SUBSTITUTE(C57,",",REPT(" ",99)),1799,99)),PortProtocols[],4,FALSE)),""),"") &amp;
IF(TRIM(MID(SUBSTITUTE(C57,",",REPT(" ",99)),1899,99))&lt;&gt;"",CHAR(10) &amp; IFERROR(IF(ISERROR(--TRIM(MID(SUBSTITUTE(C57,",",REPT(" ",99)),1899,99))),VLOOKUP(TRIM(MID(SUBSTITUTE(C57,",",REPT(" ",99)),1899,99)),PortProtocols[],4,FALSE),VLOOKUP(--TRIM(MID(SUBSTITUTE(C57,",",REPT(" ",99)),1899,99)),PortProtocols[],4,FALSE)),""),""),
"")</f>
        <v>File Analytics VM to NTP Server
NTP (123 UDP)</v>
      </c>
      <c r="G57" s="15"/>
      <c r="H57" s="13" t="str">
        <f>_xlfn.XLOOKUP(ExternalPorts[[#This Row],[Source]],entities[Source],entities[Source AZ (Used for Diagram Generation)],"",0)</f>
        <v>Local AZ</v>
      </c>
      <c r="I57" s="13" t="str">
        <f>_xlfn.XLOOKUP(ExternalPorts[[#This Row],[Destination]],entities[Destination],entities[Destination AZ (Used for Diagram Generation)],"",0)</f>
        <v>External Services</v>
      </c>
      <c r="J57" s="13"/>
      <c r="M57" s="22"/>
    </row>
    <row r="58" spans="1:13" ht="81" hidden="1">
      <c r="A58" s="13" t="s">
        <v>109</v>
      </c>
      <c r="B58" s="13" t="s">
        <v>108</v>
      </c>
      <c r="C58" s="14" t="s">
        <v>40</v>
      </c>
      <c r="D58" s="13" t="str" cm="1">
        <f t="array" ref="D5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8" s="13" t="s">
        <v>41</v>
      </c>
      <c r="F58" s="15" t="str">
        <f>IF(AND(B58&lt;&gt;"",E58&lt;&gt;""),B58 &amp; " to " &amp; E58 &amp; CHAR(10) &amp;
IFERROR(IF(ISERROR(--TRIM(MID(SUBSTITUTE(C58,",",REPT(" ",99)),1,99))),VLOOKUP(TRIM(MID(SUBSTITUTE(C58,",",REPT(" ",99)),1,99)),PortProtocols[],4,FALSE),VLOOKUP(--TRIM(MID(SUBSTITUTE(C58,",",REPT(" ",99)),1,99)),PortProtocols[],4,FALSE)),"") &amp;
IF(TRIM(MID(SUBSTITUTE(C58,",",REPT(" ",99)),99,99))&lt;&gt;"",CHAR(10) &amp; IFERROR(IF(ISERROR(--TRIM(MID(SUBSTITUTE(C58,",",REPT(" ",99)),99,99))),VLOOKUP(TRIM(MID(SUBSTITUTE(C58,",",REPT(" ",99)),99,99)),PortProtocols[],4,FALSE),VLOOKUP(--TRIM(MID(SUBSTITUTE(C58,",",REPT(" ",99)),99,99)),PortProtocols[],4,FALSE)),""),"") &amp;
IF(TRIM(MID(SUBSTITUTE(C58,",",REPT(" ",99)),199,99))&lt;&gt;"",CHAR(10) &amp; IFERROR(IF(ISERROR(--TRIM(MID(SUBSTITUTE(C58,",",REPT(" ",99)),199,99))),VLOOKUP(TRIM(MID(SUBSTITUTE(C58,",",REPT(" ",99)),199,99)),PortProtocols[],4,FALSE),VLOOKUP(--TRIM(MID(SUBSTITUTE(C58,",",REPT(" ",99)),199,99)),PortProtocols[],4,FALSE)),""),"") &amp;
IF(TRIM(MID(SUBSTITUTE(C58,",",REPT(" ",99)),299,99))&lt;&gt;"",CHAR(10) &amp; IFERROR(IF(ISERROR(--TRIM(MID(SUBSTITUTE(C58,",",REPT(" ",99)),299,99))),VLOOKUP(TRIM(MID(SUBSTITUTE(C58,",",REPT(" ",99)),299,99)),PortProtocols[],4,FALSE),VLOOKUP(--TRIM(MID(SUBSTITUTE(C58,",",REPT(" ",99)),299,99)),PortProtocols[],4,FALSE)),""),"") &amp;
IF(TRIM(MID(SUBSTITUTE(C58,",",REPT(" ",99)),399,99))&lt;&gt;"",CHAR(10) &amp; IFERROR(IF(ISERROR(--TRIM(MID(SUBSTITUTE(C58,",",REPT(" ",99)),399,99))),VLOOKUP(TRIM(MID(SUBSTITUTE(C58,",",REPT(" ",99)),399,99)),PortProtocols[],4,FALSE),VLOOKUP(--TRIM(MID(SUBSTITUTE(C58,",",REPT(" ",99)),399,99)),PortProtocols[],4,FALSE)),""),"") &amp;
IF(TRIM(MID(SUBSTITUTE(C58,",",REPT(" ",99)),499,99))&lt;&gt;"",CHAR(10) &amp; IFERROR(IF(ISERROR(--TRIM(MID(SUBSTITUTE(C58,",",REPT(" ",99)),499,99))),VLOOKUP(TRIM(MID(SUBSTITUTE(C58,",",REPT(" ",99)),499,99)),PortProtocols[],4,FALSE),VLOOKUP(--TRIM(MID(SUBSTITUTE(C58,",",REPT(" ",99)),499,99)),PortProtocols[],4,FALSE)),""),"") &amp;
IF(TRIM(MID(SUBSTITUTE(C58,",",REPT(" ",99)),599,99))&lt;&gt;"",CHAR(10) &amp; IFERROR(IF(ISERROR(--TRIM(MID(SUBSTITUTE(C58,",",REPT(" ",99)),599,99))),VLOOKUP(TRIM(MID(SUBSTITUTE(C58,",",REPT(" ",99)),599,99)),PortProtocols[],4,FALSE),VLOOKUP(--TRIM(MID(SUBSTITUTE(C58,",",REPT(" ",99)),599,99)),PortProtocols[],4,FALSE)),""),"") &amp;
IF(TRIM(MID(SUBSTITUTE(C58,",",REPT(" ",99)),699,99))&lt;&gt;"",CHAR(10) &amp; IFERROR(IF(ISERROR(--TRIM(MID(SUBSTITUTE(C58,",",REPT(" ",99)),699,99))),VLOOKUP(TRIM(MID(SUBSTITUTE(C58,",",REPT(" ",99)),699,99)),PortProtocols[],4,FALSE),VLOOKUP(--TRIM(MID(SUBSTITUTE(C58,",",REPT(" ",99)),699,99)),PortProtocols[],4,FALSE)),""),"") &amp;
IF(TRIM(MID(SUBSTITUTE(C58,",",REPT(" ",99)),799,99))&lt;&gt;"",CHAR(10) &amp; IFERROR(IF(ISERROR(--TRIM(MID(SUBSTITUTE(C58,",",REPT(" ",99)),799,99))),VLOOKUP(TRIM(MID(SUBSTITUTE(C58,",",REPT(" ",99)),799,99)),PortProtocols[],4,FALSE),VLOOKUP(--TRIM(MID(SUBSTITUTE(C58,",",REPT(" ",99)),799,99)),PortProtocols[],4,FALSE)),""),"") &amp;
IF(TRIM(MID(SUBSTITUTE(C58,",",REPT(" ",99)),899,99))&lt;&gt;"",CHAR(10) &amp; IFERROR(IF(ISERROR(--TRIM(MID(SUBSTITUTE(C58,",",REPT(" ",99)),899,99))),VLOOKUP(TRIM(MID(SUBSTITUTE(C58,",",REPT(" ",99)),899,99)),PortProtocols[],4,FALSE),VLOOKUP(--TRIM(MID(SUBSTITUTE(C58,",",REPT(" ",99)),899,99)),PortProtocols[],4,FALSE)),""),"") &amp;
IF(TRIM(MID(SUBSTITUTE(C58,",",REPT(" ",99)),999,99))&lt;&gt;"",CHAR(10) &amp; IFERROR(IF(ISERROR(--TRIM(MID(SUBSTITUTE(C58,",",REPT(" ",99)),999,99))),VLOOKUP(TRIM(MID(SUBSTITUTE(C58,",",REPT(" ",99)),999,99)),PortProtocols[],4,FALSE),VLOOKUP(--TRIM(MID(SUBSTITUTE(C58,",",REPT(" ",99)),999,99)),PortProtocols[],4,FALSE)),""),"") &amp;
IF(TRIM(MID(SUBSTITUTE(C58,",",REPT(" ",99)),1099,99))&lt;&gt;"",CHAR(10) &amp; IFERROR(IF(ISERROR(--TRIM(MID(SUBSTITUTE(C58,",",REPT(" ",99)),1099,99))),VLOOKUP(TRIM(MID(SUBSTITUTE(C58,",",REPT(" ",99)),1099,99)),PortProtocols[],4,FALSE),VLOOKUP(--TRIM(MID(SUBSTITUTE(C58,",",REPT(" ",99)),1099,99)),PortProtocols[],4,FALSE)),""),"") &amp;
IF(TRIM(MID(SUBSTITUTE(C58,",",REPT(" ",99)),1199,99))&lt;&gt;"",CHAR(10) &amp; IFERROR(IF(ISERROR(--TRIM(MID(SUBSTITUTE(C58,",",REPT(" ",99)),1199,99))),VLOOKUP(TRIM(MID(SUBSTITUTE(C58,",",REPT(" ",99)),1199,99)),PortProtocols[],4,FALSE),VLOOKUP(--TRIM(MID(SUBSTITUTE(C58,",",REPT(" ",99)),1199,99)),PortProtocols[],4,FALSE)),""),"") &amp;
IF(TRIM(MID(SUBSTITUTE(C58,",",REPT(" ",99)),1299,99))&lt;&gt;"",CHAR(10) &amp; IFERROR(IF(ISERROR(--TRIM(MID(SUBSTITUTE(C58,",",REPT(" ",99)),1299,99))),VLOOKUP(TRIM(MID(SUBSTITUTE(C58,",",REPT(" ",99)),1299,99)),PortProtocols[],4,FALSE),VLOOKUP(--TRIM(MID(SUBSTITUTE(C58,",",REPT(" ",99)),1299,99)),PortProtocols[],4,FALSE)),""),"") &amp;
IF(TRIM(MID(SUBSTITUTE(C58,",",REPT(" ",99)),1399,99))&lt;&gt;"",CHAR(10) &amp; IFERROR(IF(ISERROR(--TRIM(MID(SUBSTITUTE(C58,",",REPT(" ",99)),1399,99))),VLOOKUP(TRIM(MID(SUBSTITUTE(C58,",",REPT(" ",99)),1399,99)),PortProtocols[],4,FALSE),VLOOKUP(--TRIM(MID(SUBSTITUTE(C58,",",REPT(" ",99)),1399,99)),PortProtocols[],4,FALSE)),""),"") &amp;
IF(TRIM(MID(SUBSTITUTE(C58,",",REPT(" ",99)),1499,99))&lt;&gt;"",CHAR(10) &amp; IFERROR(IF(ISERROR(--TRIM(MID(SUBSTITUTE(C58,",",REPT(" ",99)),1499,99))),VLOOKUP(TRIM(MID(SUBSTITUTE(C58,",",REPT(" ",99)),1499,99)),PortProtocols[],4,FALSE),VLOOKUP(--TRIM(MID(SUBSTITUTE(C58,",",REPT(" ",99)),1499,99)),PortProtocols[],4,FALSE)),""),"") &amp;
IF(TRIM(MID(SUBSTITUTE(C58,",",REPT(" ",99)),1599,99))&lt;&gt;"",CHAR(10) &amp; IFERROR(IF(ISERROR(--TRIM(MID(SUBSTITUTE(C58,",",REPT(" ",99)),1599,99))),VLOOKUP(TRIM(MID(SUBSTITUTE(C58,",",REPT(" ",99)),1599,99)),PortProtocols[],4,FALSE),VLOOKUP(--TRIM(MID(SUBSTITUTE(C58,",",REPT(" ",99)),1599,99)),PortProtocols[],4,FALSE)),""),"") &amp;
IF(TRIM(MID(SUBSTITUTE(C58,",",REPT(" ",99)),1699,99))&lt;&gt;"",CHAR(10) &amp; IFERROR(IF(ISERROR(--TRIM(MID(SUBSTITUTE(C58,",",REPT(" ",99)),1699,99))),VLOOKUP(TRIM(MID(SUBSTITUTE(C58,",",REPT(" ",99)),1699,99)),PortProtocols[],4,FALSE),VLOOKUP(--TRIM(MID(SUBSTITUTE(C58,",",REPT(" ",99)),1699,99)),PortProtocols[],4,FALSE)),""),"") &amp;
IF(TRIM(MID(SUBSTITUTE(C58,",",REPT(" ",99)),1799,99))&lt;&gt;"",CHAR(10) &amp; IFERROR(IF(ISERROR(--TRIM(MID(SUBSTITUTE(C58,",",REPT(" ",99)),1799,99))),VLOOKUP(TRIM(MID(SUBSTITUTE(C58,",",REPT(" ",99)),1799,99)),PortProtocols[],4,FALSE),VLOOKUP(--TRIM(MID(SUBSTITUTE(C58,",",REPT(" ",99)),1799,99)),PortProtocols[],4,FALSE)),""),"") &amp;
IF(TRIM(MID(SUBSTITUTE(C58,",",REPT(" ",99)),1899,99))&lt;&gt;"",CHAR(10) &amp; IFERROR(IF(ISERROR(--TRIM(MID(SUBSTITUTE(C58,",",REPT(" ",99)),1899,99))),VLOOKUP(TRIM(MID(SUBSTITUTE(C58,",",REPT(" ",99)),1899,99)),PortProtocols[],4,FALSE),VLOOKUP(--TRIM(MID(SUBSTITUTE(C58,",",REPT(" ",99)),1899,99)),PortProtocols[],4,FALSE)),""),""),
"")</f>
        <v>File Analytics VM to SMTP Server
SMTP (unencrypted) (25 TCP)
SMTP (TLS) (587 TCP)
SMTP (SSL) (465 TCP)</v>
      </c>
      <c r="G58" s="15"/>
      <c r="H58" s="13" t="str">
        <f>_xlfn.XLOOKUP(ExternalPorts[[#This Row],[Source]],entities[Source],entities[Source AZ (Used for Diagram Generation)],"",0)</f>
        <v>Local AZ</v>
      </c>
      <c r="I58" s="13" t="str">
        <f>_xlfn.XLOOKUP(ExternalPorts[[#This Row],[Destination]],entities[Destination],entities[Destination AZ (Used for Diagram Generation)],"",0)</f>
        <v>External Services</v>
      </c>
      <c r="J58" s="13"/>
      <c r="M58" s="22"/>
    </row>
    <row r="59" spans="1:13" ht="40.5" hidden="1">
      <c r="A59" s="13" t="s">
        <v>116</v>
      </c>
      <c r="B59" s="13" t="s">
        <v>112</v>
      </c>
      <c r="C59" s="14">
        <v>0</v>
      </c>
      <c r="D59" s="13" t="str" cm="1">
        <f t="array" ref="D5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59" s="13" t="s">
        <v>21</v>
      </c>
      <c r="F59" s="15" t="str">
        <f>IF(AND(B59&lt;&gt;"",E59&lt;&gt;""),B59 &amp; " to " &amp; E59 &amp; CHAR(10) &amp;
IFERROR(IF(ISERROR(--TRIM(MID(SUBSTITUTE(C59,",",REPT(" ",99)),1,99))),VLOOKUP(TRIM(MID(SUBSTITUTE(C59,",",REPT(" ",99)),1,99)),PortProtocols[],4,FALSE),VLOOKUP(--TRIM(MID(SUBSTITUTE(C59,",",REPT(" ",99)),1,99)),PortProtocols[],4,FALSE)),"") &amp;
IF(TRIM(MID(SUBSTITUTE(C59,",",REPT(" ",99)),99,99))&lt;&gt;"",CHAR(10) &amp; IFERROR(IF(ISERROR(--TRIM(MID(SUBSTITUTE(C59,",",REPT(" ",99)),99,99))),VLOOKUP(TRIM(MID(SUBSTITUTE(C59,",",REPT(" ",99)),99,99)),PortProtocols[],4,FALSE),VLOOKUP(--TRIM(MID(SUBSTITUTE(C59,",",REPT(" ",99)),99,99)),PortProtocols[],4,FALSE)),""),"") &amp;
IF(TRIM(MID(SUBSTITUTE(C59,",",REPT(" ",99)),199,99))&lt;&gt;"",CHAR(10) &amp; IFERROR(IF(ISERROR(--TRIM(MID(SUBSTITUTE(C59,",",REPT(" ",99)),199,99))),VLOOKUP(TRIM(MID(SUBSTITUTE(C59,",",REPT(" ",99)),199,99)),PortProtocols[],4,FALSE),VLOOKUP(--TRIM(MID(SUBSTITUTE(C59,",",REPT(" ",99)),199,99)),PortProtocols[],4,FALSE)),""),"") &amp;
IF(TRIM(MID(SUBSTITUTE(C59,",",REPT(" ",99)),299,99))&lt;&gt;"",CHAR(10) &amp; IFERROR(IF(ISERROR(--TRIM(MID(SUBSTITUTE(C59,",",REPT(" ",99)),299,99))),VLOOKUP(TRIM(MID(SUBSTITUTE(C59,",",REPT(" ",99)),299,99)),PortProtocols[],4,FALSE),VLOOKUP(--TRIM(MID(SUBSTITUTE(C59,",",REPT(" ",99)),299,99)),PortProtocols[],4,FALSE)),""),"") &amp;
IF(TRIM(MID(SUBSTITUTE(C59,",",REPT(" ",99)),399,99))&lt;&gt;"",CHAR(10) &amp; IFERROR(IF(ISERROR(--TRIM(MID(SUBSTITUTE(C59,",",REPT(" ",99)),399,99))),VLOOKUP(TRIM(MID(SUBSTITUTE(C59,",",REPT(" ",99)),399,99)),PortProtocols[],4,FALSE),VLOOKUP(--TRIM(MID(SUBSTITUTE(C59,",",REPT(" ",99)),399,99)),PortProtocols[],4,FALSE)),""),"") &amp;
IF(TRIM(MID(SUBSTITUTE(C59,",",REPT(" ",99)),499,99))&lt;&gt;"",CHAR(10) &amp; IFERROR(IF(ISERROR(--TRIM(MID(SUBSTITUTE(C59,",",REPT(" ",99)),499,99))),VLOOKUP(TRIM(MID(SUBSTITUTE(C59,",",REPT(" ",99)),499,99)),PortProtocols[],4,FALSE),VLOOKUP(--TRIM(MID(SUBSTITUTE(C59,",",REPT(" ",99)),499,99)),PortProtocols[],4,FALSE)),""),"") &amp;
IF(TRIM(MID(SUBSTITUTE(C59,",",REPT(" ",99)),599,99))&lt;&gt;"",CHAR(10) &amp; IFERROR(IF(ISERROR(--TRIM(MID(SUBSTITUTE(C59,",",REPT(" ",99)),599,99))),VLOOKUP(TRIM(MID(SUBSTITUTE(C59,",",REPT(" ",99)),599,99)),PortProtocols[],4,FALSE),VLOOKUP(--TRIM(MID(SUBSTITUTE(C59,",",REPT(" ",99)),599,99)),PortProtocols[],4,FALSE)),""),"") &amp;
IF(TRIM(MID(SUBSTITUTE(C59,",",REPT(" ",99)),699,99))&lt;&gt;"",CHAR(10) &amp; IFERROR(IF(ISERROR(--TRIM(MID(SUBSTITUTE(C59,",",REPT(" ",99)),699,99))),VLOOKUP(TRIM(MID(SUBSTITUTE(C59,",",REPT(" ",99)),699,99)),PortProtocols[],4,FALSE),VLOOKUP(--TRIM(MID(SUBSTITUTE(C59,",",REPT(" ",99)),699,99)),PortProtocols[],4,FALSE)),""),"") &amp;
IF(TRIM(MID(SUBSTITUTE(C59,",",REPT(" ",99)),799,99))&lt;&gt;"",CHAR(10) &amp; IFERROR(IF(ISERROR(--TRIM(MID(SUBSTITUTE(C59,",",REPT(" ",99)),799,99))),VLOOKUP(TRIM(MID(SUBSTITUTE(C59,",",REPT(" ",99)),799,99)),PortProtocols[],4,FALSE),VLOOKUP(--TRIM(MID(SUBSTITUTE(C59,",",REPT(" ",99)),799,99)),PortProtocols[],4,FALSE)),""),"") &amp;
IF(TRIM(MID(SUBSTITUTE(C59,",",REPT(" ",99)),899,99))&lt;&gt;"",CHAR(10) &amp; IFERROR(IF(ISERROR(--TRIM(MID(SUBSTITUTE(C59,",",REPT(" ",99)),899,99))),VLOOKUP(TRIM(MID(SUBSTITUTE(C59,",",REPT(" ",99)),899,99)),PortProtocols[],4,FALSE),VLOOKUP(--TRIM(MID(SUBSTITUTE(C59,",",REPT(" ",99)),899,99)),PortProtocols[],4,FALSE)),""),"") &amp;
IF(TRIM(MID(SUBSTITUTE(C59,",",REPT(" ",99)),999,99))&lt;&gt;"",CHAR(10) &amp; IFERROR(IF(ISERROR(--TRIM(MID(SUBSTITUTE(C59,",",REPT(" ",99)),999,99))),VLOOKUP(TRIM(MID(SUBSTITUTE(C59,",",REPT(" ",99)),999,99)),PortProtocols[],4,FALSE),VLOOKUP(--TRIM(MID(SUBSTITUTE(C59,",",REPT(" ",99)),999,99)),PortProtocols[],4,FALSE)),""),"") &amp;
IF(TRIM(MID(SUBSTITUTE(C59,",",REPT(" ",99)),1099,99))&lt;&gt;"",CHAR(10) &amp; IFERROR(IF(ISERROR(--TRIM(MID(SUBSTITUTE(C59,",",REPT(" ",99)),1099,99))),VLOOKUP(TRIM(MID(SUBSTITUTE(C59,",",REPT(" ",99)),1099,99)),PortProtocols[],4,FALSE),VLOOKUP(--TRIM(MID(SUBSTITUTE(C59,",",REPT(" ",99)),1099,99)),PortProtocols[],4,FALSE)),""),"") &amp;
IF(TRIM(MID(SUBSTITUTE(C59,",",REPT(" ",99)),1199,99))&lt;&gt;"",CHAR(10) &amp; IFERROR(IF(ISERROR(--TRIM(MID(SUBSTITUTE(C59,",",REPT(" ",99)),1199,99))),VLOOKUP(TRIM(MID(SUBSTITUTE(C59,",",REPT(" ",99)),1199,99)),PortProtocols[],4,FALSE),VLOOKUP(--TRIM(MID(SUBSTITUTE(C59,",",REPT(" ",99)),1199,99)),PortProtocols[],4,FALSE)),""),"") &amp;
IF(TRIM(MID(SUBSTITUTE(C59,",",REPT(" ",99)),1299,99))&lt;&gt;"",CHAR(10) &amp; IFERROR(IF(ISERROR(--TRIM(MID(SUBSTITUTE(C59,",",REPT(" ",99)),1299,99))),VLOOKUP(TRIM(MID(SUBSTITUTE(C59,",",REPT(" ",99)),1299,99)),PortProtocols[],4,FALSE),VLOOKUP(--TRIM(MID(SUBSTITUTE(C59,",",REPT(" ",99)),1299,99)),PortProtocols[],4,FALSE)),""),"") &amp;
IF(TRIM(MID(SUBSTITUTE(C59,",",REPT(" ",99)),1399,99))&lt;&gt;"",CHAR(10) &amp; IFERROR(IF(ISERROR(--TRIM(MID(SUBSTITUTE(C59,",",REPT(" ",99)),1399,99))),VLOOKUP(TRIM(MID(SUBSTITUTE(C59,",",REPT(" ",99)),1399,99)),PortProtocols[],4,FALSE),VLOOKUP(--TRIM(MID(SUBSTITUTE(C59,",",REPT(" ",99)),1399,99)),PortProtocols[],4,FALSE)),""),"") &amp;
IF(TRIM(MID(SUBSTITUTE(C59,",",REPT(" ",99)),1499,99))&lt;&gt;"",CHAR(10) &amp; IFERROR(IF(ISERROR(--TRIM(MID(SUBSTITUTE(C59,",",REPT(" ",99)),1499,99))),VLOOKUP(TRIM(MID(SUBSTITUTE(C59,",",REPT(" ",99)),1499,99)),PortProtocols[],4,FALSE),VLOOKUP(--TRIM(MID(SUBSTITUTE(C59,",",REPT(" ",99)),1499,99)),PortProtocols[],4,FALSE)),""),"") &amp;
IF(TRIM(MID(SUBSTITUTE(C59,",",REPT(" ",99)),1599,99))&lt;&gt;"",CHAR(10) &amp; IFERROR(IF(ISERROR(--TRIM(MID(SUBSTITUTE(C59,",",REPT(" ",99)),1599,99))),VLOOKUP(TRIM(MID(SUBSTITUTE(C59,",",REPT(" ",99)),1599,99)),PortProtocols[],4,FALSE),VLOOKUP(--TRIM(MID(SUBSTITUTE(C59,",",REPT(" ",99)),1599,99)),PortProtocols[],4,FALSE)),""),"") &amp;
IF(TRIM(MID(SUBSTITUTE(C59,",",REPT(" ",99)),1699,99))&lt;&gt;"",CHAR(10) &amp; IFERROR(IF(ISERROR(--TRIM(MID(SUBSTITUTE(C59,",",REPT(" ",99)),1699,99))),VLOOKUP(TRIM(MID(SUBSTITUTE(C59,",",REPT(" ",99)),1699,99)),PortProtocols[],4,FALSE),VLOOKUP(--TRIM(MID(SUBSTITUTE(C59,",",REPT(" ",99)),1699,99)),PortProtocols[],4,FALSE)),""),"") &amp;
IF(TRIM(MID(SUBSTITUTE(C59,",",REPT(" ",99)),1799,99))&lt;&gt;"",CHAR(10) &amp; IFERROR(IF(ISERROR(--TRIM(MID(SUBSTITUTE(C59,",",REPT(" ",99)),1799,99))),VLOOKUP(TRIM(MID(SUBSTITUTE(C59,",",REPT(" ",99)),1799,99)),PortProtocols[],4,FALSE),VLOOKUP(--TRIM(MID(SUBSTITUTE(C59,",",REPT(" ",99)),1799,99)),PortProtocols[],4,FALSE)),""),"") &amp;
IF(TRIM(MID(SUBSTITUTE(C59,",",REPT(" ",99)),1899,99))&lt;&gt;"",CHAR(10) &amp; IFERROR(IF(ISERROR(--TRIM(MID(SUBSTITUTE(C59,",",REPT(" ",99)),1899,99))),VLOOKUP(TRIM(MID(SUBSTITUTE(C59,",",REPT(" ",99)),1899,99)),PortProtocols[],4,FALSE),VLOOKUP(--TRIM(MID(SUBSTITUTE(C59,",",REPT(" ",99)),1899,99)),PortProtocols[],4,FALSE)),""),""),
"")</f>
        <v>Nutanix Files Client Network to DNS Server
Ping (0 ICMP)</v>
      </c>
      <c r="G59" s="15"/>
      <c r="H59" s="13" t="str">
        <f>_xlfn.XLOOKUP(ExternalPorts[[#This Row],[Source]],entities[Source],entities[Source AZ (Used for Diagram Generation)],"",0)</f>
        <v>Local AZ</v>
      </c>
      <c r="I59" s="13" t="str">
        <f>_xlfn.XLOOKUP(ExternalPorts[[#This Row],[Destination]],entities[Destination],entities[Destination AZ (Used for Diagram Generation)],"",0)</f>
        <v>External Services</v>
      </c>
      <c r="J59" s="13"/>
      <c r="M59" s="22"/>
    </row>
    <row r="60" spans="1:13" ht="40.5" hidden="1">
      <c r="A60" s="13" t="s">
        <v>116</v>
      </c>
      <c r="B60" s="13" t="s">
        <v>112</v>
      </c>
      <c r="C60" s="14">
        <v>0</v>
      </c>
      <c r="D60" s="13" t="str" cm="1">
        <f t="array" ref="D6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60" s="13" t="s">
        <v>43</v>
      </c>
      <c r="F60" s="15" t="str">
        <f>IF(AND(B60&lt;&gt;"",E60&lt;&gt;""),B60 &amp; " to " &amp; E60 &amp; CHAR(10) &amp;
IFERROR(IF(ISERROR(--TRIM(MID(SUBSTITUTE(C60,",",REPT(" ",99)),1,99))),VLOOKUP(TRIM(MID(SUBSTITUTE(C60,",",REPT(" ",99)),1,99)),PortProtocols[],4,FALSE),VLOOKUP(--TRIM(MID(SUBSTITUTE(C60,",",REPT(" ",99)),1,99)),PortProtocols[],4,FALSE)),"") &amp;
IF(TRIM(MID(SUBSTITUTE(C60,",",REPT(" ",99)),99,99))&lt;&gt;"",CHAR(10) &amp; IFERROR(IF(ISERROR(--TRIM(MID(SUBSTITUTE(C60,",",REPT(" ",99)),99,99))),VLOOKUP(TRIM(MID(SUBSTITUTE(C60,",",REPT(" ",99)),99,99)),PortProtocols[],4,FALSE),VLOOKUP(--TRIM(MID(SUBSTITUTE(C60,",",REPT(" ",99)),99,99)),PortProtocols[],4,FALSE)),""),"") &amp;
IF(TRIM(MID(SUBSTITUTE(C60,",",REPT(" ",99)),199,99))&lt;&gt;"",CHAR(10) &amp; IFERROR(IF(ISERROR(--TRIM(MID(SUBSTITUTE(C60,",",REPT(" ",99)),199,99))),VLOOKUP(TRIM(MID(SUBSTITUTE(C60,",",REPT(" ",99)),199,99)),PortProtocols[],4,FALSE),VLOOKUP(--TRIM(MID(SUBSTITUTE(C60,",",REPT(" ",99)),199,99)),PortProtocols[],4,FALSE)),""),"") &amp;
IF(TRIM(MID(SUBSTITUTE(C60,",",REPT(" ",99)),299,99))&lt;&gt;"",CHAR(10) &amp; IFERROR(IF(ISERROR(--TRIM(MID(SUBSTITUTE(C60,",",REPT(" ",99)),299,99))),VLOOKUP(TRIM(MID(SUBSTITUTE(C60,",",REPT(" ",99)),299,99)),PortProtocols[],4,FALSE),VLOOKUP(--TRIM(MID(SUBSTITUTE(C60,",",REPT(" ",99)),299,99)),PortProtocols[],4,FALSE)),""),"") &amp;
IF(TRIM(MID(SUBSTITUTE(C60,",",REPT(" ",99)),399,99))&lt;&gt;"",CHAR(10) &amp; IFERROR(IF(ISERROR(--TRIM(MID(SUBSTITUTE(C60,",",REPT(" ",99)),399,99))),VLOOKUP(TRIM(MID(SUBSTITUTE(C60,",",REPT(" ",99)),399,99)),PortProtocols[],4,FALSE),VLOOKUP(--TRIM(MID(SUBSTITUTE(C60,",",REPT(" ",99)),399,99)),PortProtocols[],4,FALSE)),""),"") &amp;
IF(TRIM(MID(SUBSTITUTE(C60,",",REPT(" ",99)),499,99))&lt;&gt;"",CHAR(10) &amp; IFERROR(IF(ISERROR(--TRIM(MID(SUBSTITUTE(C60,",",REPT(" ",99)),499,99))),VLOOKUP(TRIM(MID(SUBSTITUTE(C60,",",REPT(" ",99)),499,99)),PortProtocols[],4,FALSE),VLOOKUP(--TRIM(MID(SUBSTITUTE(C60,",",REPT(" ",99)),499,99)),PortProtocols[],4,FALSE)),""),"") &amp;
IF(TRIM(MID(SUBSTITUTE(C60,",",REPT(" ",99)),599,99))&lt;&gt;"",CHAR(10) &amp; IFERROR(IF(ISERROR(--TRIM(MID(SUBSTITUTE(C60,",",REPT(" ",99)),599,99))),VLOOKUP(TRIM(MID(SUBSTITUTE(C60,",",REPT(" ",99)),599,99)),PortProtocols[],4,FALSE),VLOOKUP(--TRIM(MID(SUBSTITUTE(C60,",",REPT(" ",99)),599,99)),PortProtocols[],4,FALSE)),""),"") &amp;
IF(TRIM(MID(SUBSTITUTE(C60,",",REPT(" ",99)),699,99))&lt;&gt;"",CHAR(10) &amp; IFERROR(IF(ISERROR(--TRIM(MID(SUBSTITUTE(C60,",",REPT(" ",99)),699,99))),VLOOKUP(TRIM(MID(SUBSTITUTE(C60,",",REPT(" ",99)),699,99)),PortProtocols[],4,FALSE),VLOOKUP(--TRIM(MID(SUBSTITUTE(C60,",",REPT(" ",99)),699,99)),PortProtocols[],4,FALSE)),""),"") &amp;
IF(TRIM(MID(SUBSTITUTE(C60,",",REPT(" ",99)),799,99))&lt;&gt;"",CHAR(10) &amp; IFERROR(IF(ISERROR(--TRIM(MID(SUBSTITUTE(C60,",",REPT(" ",99)),799,99))),VLOOKUP(TRIM(MID(SUBSTITUTE(C60,",",REPT(" ",99)),799,99)),PortProtocols[],4,FALSE),VLOOKUP(--TRIM(MID(SUBSTITUTE(C60,",",REPT(" ",99)),799,99)),PortProtocols[],4,FALSE)),""),"") &amp;
IF(TRIM(MID(SUBSTITUTE(C60,",",REPT(" ",99)),899,99))&lt;&gt;"",CHAR(10) &amp; IFERROR(IF(ISERROR(--TRIM(MID(SUBSTITUTE(C60,",",REPT(" ",99)),899,99))),VLOOKUP(TRIM(MID(SUBSTITUTE(C60,",",REPT(" ",99)),899,99)),PortProtocols[],4,FALSE),VLOOKUP(--TRIM(MID(SUBSTITUTE(C60,",",REPT(" ",99)),899,99)),PortProtocols[],4,FALSE)),""),"") &amp;
IF(TRIM(MID(SUBSTITUTE(C60,",",REPT(" ",99)),999,99))&lt;&gt;"",CHAR(10) &amp; IFERROR(IF(ISERROR(--TRIM(MID(SUBSTITUTE(C60,",",REPT(" ",99)),999,99))),VLOOKUP(TRIM(MID(SUBSTITUTE(C60,",",REPT(" ",99)),999,99)),PortProtocols[],4,FALSE),VLOOKUP(--TRIM(MID(SUBSTITUTE(C60,",",REPT(" ",99)),999,99)),PortProtocols[],4,FALSE)),""),"") &amp;
IF(TRIM(MID(SUBSTITUTE(C60,",",REPT(" ",99)),1099,99))&lt;&gt;"",CHAR(10) &amp; IFERROR(IF(ISERROR(--TRIM(MID(SUBSTITUTE(C60,",",REPT(" ",99)),1099,99))),VLOOKUP(TRIM(MID(SUBSTITUTE(C60,",",REPT(" ",99)),1099,99)),PortProtocols[],4,FALSE),VLOOKUP(--TRIM(MID(SUBSTITUTE(C60,",",REPT(" ",99)),1099,99)),PortProtocols[],4,FALSE)),""),"") &amp;
IF(TRIM(MID(SUBSTITUTE(C60,",",REPT(" ",99)),1199,99))&lt;&gt;"",CHAR(10) &amp; IFERROR(IF(ISERROR(--TRIM(MID(SUBSTITUTE(C60,",",REPT(" ",99)),1199,99))),VLOOKUP(TRIM(MID(SUBSTITUTE(C60,",",REPT(" ",99)),1199,99)),PortProtocols[],4,FALSE),VLOOKUP(--TRIM(MID(SUBSTITUTE(C60,",",REPT(" ",99)),1199,99)),PortProtocols[],4,FALSE)),""),"") &amp;
IF(TRIM(MID(SUBSTITUTE(C60,",",REPT(" ",99)),1299,99))&lt;&gt;"",CHAR(10) &amp; IFERROR(IF(ISERROR(--TRIM(MID(SUBSTITUTE(C60,",",REPT(" ",99)),1299,99))),VLOOKUP(TRIM(MID(SUBSTITUTE(C60,",",REPT(" ",99)),1299,99)),PortProtocols[],4,FALSE),VLOOKUP(--TRIM(MID(SUBSTITUTE(C60,",",REPT(" ",99)),1299,99)),PortProtocols[],4,FALSE)),""),"") &amp;
IF(TRIM(MID(SUBSTITUTE(C60,",",REPT(" ",99)),1399,99))&lt;&gt;"",CHAR(10) &amp; IFERROR(IF(ISERROR(--TRIM(MID(SUBSTITUTE(C60,",",REPT(" ",99)),1399,99))),VLOOKUP(TRIM(MID(SUBSTITUTE(C60,",",REPT(" ",99)),1399,99)),PortProtocols[],4,FALSE),VLOOKUP(--TRIM(MID(SUBSTITUTE(C60,",",REPT(" ",99)),1399,99)),PortProtocols[],4,FALSE)),""),"") &amp;
IF(TRIM(MID(SUBSTITUTE(C60,",",REPT(" ",99)),1499,99))&lt;&gt;"",CHAR(10) &amp; IFERROR(IF(ISERROR(--TRIM(MID(SUBSTITUTE(C60,",",REPT(" ",99)),1499,99))),VLOOKUP(TRIM(MID(SUBSTITUTE(C60,",",REPT(" ",99)),1499,99)),PortProtocols[],4,FALSE),VLOOKUP(--TRIM(MID(SUBSTITUTE(C60,",",REPT(" ",99)),1499,99)),PortProtocols[],4,FALSE)),""),"") &amp;
IF(TRIM(MID(SUBSTITUTE(C60,",",REPT(" ",99)),1599,99))&lt;&gt;"",CHAR(10) &amp; IFERROR(IF(ISERROR(--TRIM(MID(SUBSTITUTE(C60,",",REPT(" ",99)),1599,99))),VLOOKUP(TRIM(MID(SUBSTITUTE(C60,",",REPT(" ",99)),1599,99)),PortProtocols[],4,FALSE),VLOOKUP(--TRIM(MID(SUBSTITUTE(C60,",",REPT(" ",99)),1599,99)),PortProtocols[],4,FALSE)),""),"") &amp;
IF(TRIM(MID(SUBSTITUTE(C60,",",REPT(" ",99)),1699,99))&lt;&gt;"",CHAR(10) &amp; IFERROR(IF(ISERROR(--TRIM(MID(SUBSTITUTE(C60,",",REPT(" ",99)),1699,99))),VLOOKUP(TRIM(MID(SUBSTITUTE(C60,",",REPT(" ",99)),1699,99)),PortProtocols[],4,FALSE),VLOOKUP(--TRIM(MID(SUBSTITUTE(C60,",",REPT(" ",99)),1699,99)),PortProtocols[],4,FALSE)),""),"") &amp;
IF(TRIM(MID(SUBSTITUTE(C60,",",REPT(" ",99)),1799,99))&lt;&gt;"",CHAR(10) &amp; IFERROR(IF(ISERROR(--TRIM(MID(SUBSTITUTE(C60,",",REPT(" ",99)),1799,99))),VLOOKUP(TRIM(MID(SUBSTITUTE(C60,",",REPT(" ",99)),1799,99)),PortProtocols[],4,FALSE),VLOOKUP(--TRIM(MID(SUBSTITUTE(C60,",",REPT(" ",99)),1799,99)),PortProtocols[],4,FALSE)),""),"") &amp;
IF(TRIM(MID(SUBSTITUTE(C60,",",REPT(" ",99)),1899,99))&lt;&gt;"",CHAR(10) &amp; IFERROR(IF(ISERROR(--TRIM(MID(SUBSTITUTE(C60,",",REPT(" ",99)),1899,99))),VLOOKUP(TRIM(MID(SUBSTITUTE(C60,",",REPT(" ",99)),1899,99)),PortProtocols[],4,FALSE),VLOOKUP(--TRIM(MID(SUBSTITUTE(C60,",",REPT(" ",99)),1899,99)),PortProtocols[],4,FALSE)),""),""),
"")</f>
        <v>Nutanix Files Client Network to Active Directory
Ping (0 ICMP)</v>
      </c>
      <c r="G60" s="15"/>
      <c r="H60" s="13" t="str">
        <f>_xlfn.XLOOKUP(ExternalPorts[[#This Row],[Source]],entities[Source],entities[Source AZ (Used for Diagram Generation)],"",0)</f>
        <v>Local AZ</v>
      </c>
      <c r="I60" s="13" t="str">
        <f>_xlfn.XLOOKUP(ExternalPorts[[#This Row],[Destination]],entities[Destination],entities[Destination AZ (Used for Diagram Generation)],"",0)</f>
        <v>External Services</v>
      </c>
      <c r="J60" s="13"/>
      <c r="M60" s="22"/>
    </row>
    <row r="61" spans="1:13" ht="60.75" hidden="1">
      <c r="A61" s="13" t="s">
        <v>116</v>
      </c>
      <c r="B61" s="13" t="s">
        <v>10</v>
      </c>
      <c r="C61" s="14" t="s">
        <v>117</v>
      </c>
      <c r="D61" s="13" t="str" cm="1">
        <f t="array" ref="D6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1" s="13" t="s">
        <v>112</v>
      </c>
      <c r="F61" s="15" t="str">
        <f>IF(AND(B61&lt;&gt;"",E61&lt;&gt;""),B61 &amp; " to " &amp; E61 &amp; CHAR(10) &amp;
IFERROR(IF(ISERROR(--TRIM(MID(SUBSTITUTE(C61,",",REPT(" ",99)),1,99))),VLOOKUP(TRIM(MID(SUBSTITUTE(C61,",",REPT(" ",99)),1,99)),PortProtocols[],4,FALSE),VLOOKUP(--TRIM(MID(SUBSTITUTE(C61,",",REPT(" ",99)),1,99)),PortProtocols[],4,FALSE)),"") &amp;
IF(TRIM(MID(SUBSTITUTE(C61,",",REPT(" ",99)),99,99))&lt;&gt;"",CHAR(10) &amp; IFERROR(IF(ISERROR(--TRIM(MID(SUBSTITUTE(C61,",",REPT(" ",99)),99,99))),VLOOKUP(TRIM(MID(SUBSTITUTE(C61,",",REPT(" ",99)),99,99)),PortProtocols[],4,FALSE),VLOOKUP(--TRIM(MID(SUBSTITUTE(C61,",",REPT(" ",99)),99,99)),PortProtocols[],4,FALSE)),""),"") &amp;
IF(TRIM(MID(SUBSTITUTE(C61,",",REPT(" ",99)),199,99))&lt;&gt;"",CHAR(10) &amp; IFERROR(IF(ISERROR(--TRIM(MID(SUBSTITUTE(C61,",",REPT(" ",99)),199,99))),VLOOKUP(TRIM(MID(SUBSTITUTE(C61,",",REPT(" ",99)),199,99)),PortProtocols[],4,FALSE),VLOOKUP(--TRIM(MID(SUBSTITUTE(C61,",",REPT(" ",99)),199,99)),PortProtocols[],4,FALSE)),""),"") &amp;
IF(TRIM(MID(SUBSTITUTE(C61,",",REPT(" ",99)),299,99))&lt;&gt;"",CHAR(10) &amp; IFERROR(IF(ISERROR(--TRIM(MID(SUBSTITUTE(C61,",",REPT(" ",99)),299,99))),VLOOKUP(TRIM(MID(SUBSTITUTE(C61,",",REPT(" ",99)),299,99)),PortProtocols[],4,FALSE),VLOOKUP(--TRIM(MID(SUBSTITUTE(C61,",",REPT(" ",99)),299,99)),PortProtocols[],4,FALSE)),""),"") &amp;
IF(TRIM(MID(SUBSTITUTE(C61,",",REPT(" ",99)),399,99))&lt;&gt;"",CHAR(10) &amp; IFERROR(IF(ISERROR(--TRIM(MID(SUBSTITUTE(C61,",",REPT(" ",99)),399,99))),VLOOKUP(TRIM(MID(SUBSTITUTE(C61,",",REPT(" ",99)),399,99)),PortProtocols[],4,FALSE),VLOOKUP(--TRIM(MID(SUBSTITUTE(C61,",",REPT(" ",99)),399,99)),PortProtocols[],4,FALSE)),""),"") &amp;
IF(TRIM(MID(SUBSTITUTE(C61,",",REPT(" ",99)),499,99))&lt;&gt;"",CHAR(10) &amp; IFERROR(IF(ISERROR(--TRIM(MID(SUBSTITUTE(C61,",",REPT(" ",99)),499,99))),VLOOKUP(TRIM(MID(SUBSTITUTE(C61,",",REPT(" ",99)),499,99)),PortProtocols[],4,FALSE),VLOOKUP(--TRIM(MID(SUBSTITUTE(C61,",",REPT(" ",99)),499,99)),PortProtocols[],4,FALSE)),""),"") &amp;
IF(TRIM(MID(SUBSTITUTE(C61,",",REPT(" ",99)),599,99))&lt;&gt;"",CHAR(10) &amp; IFERROR(IF(ISERROR(--TRIM(MID(SUBSTITUTE(C61,",",REPT(" ",99)),599,99))),VLOOKUP(TRIM(MID(SUBSTITUTE(C61,",",REPT(" ",99)),599,99)),PortProtocols[],4,FALSE),VLOOKUP(--TRIM(MID(SUBSTITUTE(C61,",",REPT(" ",99)),599,99)),PortProtocols[],4,FALSE)),""),"") &amp;
IF(TRIM(MID(SUBSTITUTE(C61,",",REPT(" ",99)),699,99))&lt;&gt;"",CHAR(10) &amp; IFERROR(IF(ISERROR(--TRIM(MID(SUBSTITUTE(C61,",",REPT(" ",99)),699,99))),VLOOKUP(TRIM(MID(SUBSTITUTE(C61,",",REPT(" ",99)),699,99)),PortProtocols[],4,FALSE),VLOOKUP(--TRIM(MID(SUBSTITUTE(C61,",",REPT(" ",99)),699,99)),PortProtocols[],4,FALSE)),""),"") &amp;
IF(TRIM(MID(SUBSTITUTE(C61,",",REPT(" ",99)),799,99))&lt;&gt;"",CHAR(10) &amp; IFERROR(IF(ISERROR(--TRIM(MID(SUBSTITUTE(C61,",",REPT(" ",99)),799,99))),VLOOKUP(TRIM(MID(SUBSTITUTE(C61,",",REPT(" ",99)),799,99)),PortProtocols[],4,FALSE),VLOOKUP(--TRIM(MID(SUBSTITUTE(C61,",",REPT(" ",99)),799,99)),PortProtocols[],4,FALSE)),""),"") &amp;
IF(TRIM(MID(SUBSTITUTE(C61,",",REPT(" ",99)),899,99))&lt;&gt;"",CHAR(10) &amp; IFERROR(IF(ISERROR(--TRIM(MID(SUBSTITUTE(C61,",",REPT(" ",99)),899,99))),VLOOKUP(TRIM(MID(SUBSTITUTE(C61,",",REPT(" ",99)),899,99)),PortProtocols[],4,FALSE),VLOOKUP(--TRIM(MID(SUBSTITUTE(C61,",",REPT(" ",99)),899,99)),PortProtocols[],4,FALSE)),""),"") &amp;
IF(TRIM(MID(SUBSTITUTE(C61,",",REPT(" ",99)),999,99))&lt;&gt;"",CHAR(10) &amp; IFERROR(IF(ISERROR(--TRIM(MID(SUBSTITUTE(C61,",",REPT(" ",99)),999,99))),VLOOKUP(TRIM(MID(SUBSTITUTE(C61,",",REPT(" ",99)),999,99)),PortProtocols[],4,FALSE),VLOOKUP(--TRIM(MID(SUBSTITUTE(C61,",",REPT(" ",99)),999,99)),PortProtocols[],4,FALSE)),""),"") &amp;
IF(TRIM(MID(SUBSTITUTE(C61,",",REPT(" ",99)),1099,99))&lt;&gt;"",CHAR(10) &amp; IFERROR(IF(ISERROR(--TRIM(MID(SUBSTITUTE(C61,",",REPT(" ",99)),1099,99))),VLOOKUP(TRIM(MID(SUBSTITUTE(C61,",",REPT(" ",99)),1099,99)),PortProtocols[],4,FALSE),VLOOKUP(--TRIM(MID(SUBSTITUTE(C61,",",REPT(" ",99)),1099,99)),PortProtocols[],4,FALSE)),""),"") &amp;
IF(TRIM(MID(SUBSTITUTE(C61,",",REPT(" ",99)),1199,99))&lt;&gt;"",CHAR(10) &amp; IFERROR(IF(ISERROR(--TRIM(MID(SUBSTITUTE(C61,",",REPT(" ",99)),1199,99))),VLOOKUP(TRIM(MID(SUBSTITUTE(C61,",",REPT(" ",99)),1199,99)),PortProtocols[],4,FALSE),VLOOKUP(--TRIM(MID(SUBSTITUTE(C61,",",REPT(" ",99)),1199,99)),PortProtocols[],4,FALSE)),""),"") &amp;
IF(TRIM(MID(SUBSTITUTE(C61,",",REPT(" ",99)),1299,99))&lt;&gt;"",CHAR(10) &amp; IFERROR(IF(ISERROR(--TRIM(MID(SUBSTITUTE(C61,",",REPT(" ",99)),1299,99))),VLOOKUP(TRIM(MID(SUBSTITUTE(C61,",",REPT(" ",99)),1299,99)),PortProtocols[],4,FALSE),VLOOKUP(--TRIM(MID(SUBSTITUTE(C61,",",REPT(" ",99)),1299,99)),PortProtocols[],4,FALSE)),""),"") &amp;
IF(TRIM(MID(SUBSTITUTE(C61,",",REPT(" ",99)),1399,99))&lt;&gt;"",CHAR(10) &amp; IFERROR(IF(ISERROR(--TRIM(MID(SUBSTITUTE(C61,",",REPT(" ",99)),1399,99))),VLOOKUP(TRIM(MID(SUBSTITUTE(C61,",",REPT(" ",99)),1399,99)),PortProtocols[],4,FALSE),VLOOKUP(--TRIM(MID(SUBSTITUTE(C61,",",REPT(" ",99)),1399,99)),PortProtocols[],4,FALSE)),""),"") &amp;
IF(TRIM(MID(SUBSTITUTE(C61,",",REPT(" ",99)),1499,99))&lt;&gt;"",CHAR(10) &amp; IFERROR(IF(ISERROR(--TRIM(MID(SUBSTITUTE(C61,",",REPT(" ",99)),1499,99))),VLOOKUP(TRIM(MID(SUBSTITUTE(C61,",",REPT(" ",99)),1499,99)),PortProtocols[],4,FALSE),VLOOKUP(--TRIM(MID(SUBSTITUTE(C61,",",REPT(" ",99)),1499,99)),PortProtocols[],4,FALSE)),""),"") &amp;
IF(TRIM(MID(SUBSTITUTE(C61,",",REPT(" ",99)),1599,99))&lt;&gt;"",CHAR(10) &amp; IFERROR(IF(ISERROR(--TRIM(MID(SUBSTITUTE(C61,",",REPT(" ",99)),1599,99))),VLOOKUP(TRIM(MID(SUBSTITUTE(C61,",",REPT(" ",99)),1599,99)),PortProtocols[],4,FALSE),VLOOKUP(--TRIM(MID(SUBSTITUTE(C61,",",REPT(" ",99)),1599,99)),PortProtocols[],4,FALSE)),""),"") &amp;
IF(TRIM(MID(SUBSTITUTE(C61,",",REPT(" ",99)),1699,99))&lt;&gt;"",CHAR(10) &amp; IFERROR(IF(ISERROR(--TRIM(MID(SUBSTITUTE(C61,",",REPT(" ",99)),1699,99))),VLOOKUP(TRIM(MID(SUBSTITUTE(C61,",",REPT(" ",99)),1699,99)),PortProtocols[],4,FALSE),VLOOKUP(--TRIM(MID(SUBSTITUTE(C61,",",REPT(" ",99)),1699,99)),PortProtocols[],4,FALSE)),""),"") &amp;
IF(TRIM(MID(SUBSTITUTE(C61,",",REPT(" ",99)),1799,99))&lt;&gt;"",CHAR(10) &amp; IFERROR(IF(ISERROR(--TRIM(MID(SUBSTITUTE(C61,",",REPT(" ",99)),1799,99))),VLOOKUP(TRIM(MID(SUBSTITUTE(C61,",",REPT(" ",99)),1799,99)),PortProtocols[],4,FALSE),VLOOKUP(--TRIM(MID(SUBSTITUTE(C61,",",REPT(" ",99)),1799,99)),PortProtocols[],4,FALSE)),""),"") &amp;
IF(TRIM(MID(SUBSTITUTE(C61,",",REPT(" ",99)),1899,99))&lt;&gt;"",CHAR(10) &amp; IFERROR(IF(ISERROR(--TRIM(MID(SUBSTITUTE(C61,",",REPT(" ",99)),1899,99))),VLOOKUP(TRIM(MID(SUBSTITUTE(C61,",",REPT(" ",99)),1899,99)),PortProtocols[],4,FALSE),VLOOKUP(--TRIM(MID(SUBSTITUTE(C61,",",REPT(" ",99)),1899,99)),PortProtocols[],4,FALSE)),""),""),
"")</f>
        <v>Nutanix CVM  to Nutanix Files Client Network
Prism (9440 TCP)
HTTP (80 TCP)</v>
      </c>
      <c r="G61" s="15"/>
      <c r="H61" s="13" t="str">
        <f>_xlfn.XLOOKUP(ExternalPorts[[#This Row],[Source]],entities[Source],entities[Source AZ (Used for Diagram Generation)],"",0)</f>
        <v>Local AZ</v>
      </c>
      <c r="I61" s="13" t="str">
        <f>_xlfn.XLOOKUP(ExternalPorts[[#This Row],[Destination]],entities[Destination],entities[Destination AZ (Used for Diagram Generation)],"",0)</f>
        <v>Local AZ</v>
      </c>
      <c r="J61" s="13"/>
      <c r="M61" s="22"/>
    </row>
    <row r="62" spans="1:13" ht="40.5" hidden="1">
      <c r="A62" s="13"/>
      <c r="B62" s="13" t="s">
        <v>112</v>
      </c>
      <c r="C62" s="14">
        <v>9440</v>
      </c>
      <c r="D62" s="13" t="s">
        <v>78</v>
      </c>
      <c r="E62" s="13" t="s">
        <v>10</v>
      </c>
      <c r="F62" s="15" t="str">
        <f>IF(AND(B62&lt;&gt;"",E62&lt;&gt;""),B62 &amp; " to " &amp; E62 &amp; CHAR(10) &amp;
IFERROR(IF(ISERROR(--TRIM(MID(SUBSTITUTE(C62,",",REPT(" ",99)),1,99))),VLOOKUP(TRIM(MID(SUBSTITUTE(C62,",",REPT(" ",99)),1,99)),PortProtocols[],4,FALSE),VLOOKUP(--TRIM(MID(SUBSTITUTE(C62,",",REPT(" ",99)),1,99)),PortProtocols[],4,FALSE)),"") &amp;
IF(TRIM(MID(SUBSTITUTE(C62,",",REPT(" ",99)),99,99))&lt;&gt;"",CHAR(10) &amp; IFERROR(IF(ISERROR(--TRIM(MID(SUBSTITUTE(C62,",",REPT(" ",99)),99,99))),VLOOKUP(TRIM(MID(SUBSTITUTE(C62,",",REPT(" ",99)),99,99)),PortProtocols[],4,FALSE),VLOOKUP(--TRIM(MID(SUBSTITUTE(C62,",",REPT(" ",99)),99,99)),PortProtocols[],4,FALSE)),""),"") &amp;
IF(TRIM(MID(SUBSTITUTE(C62,",",REPT(" ",99)),199,99))&lt;&gt;"",CHAR(10) &amp; IFERROR(IF(ISERROR(--TRIM(MID(SUBSTITUTE(C62,",",REPT(" ",99)),199,99))),VLOOKUP(TRIM(MID(SUBSTITUTE(C62,",",REPT(" ",99)),199,99)),PortProtocols[],4,FALSE),VLOOKUP(--TRIM(MID(SUBSTITUTE(C62,",",REPT(" ",99)),199,99)),PortProtocols[],4,FALSE)),""),"") &amp;
IF(TRIM(MID(SUBSTITUTE(C62,",",REPT(" ",99)),299,99))&lt;&gt;"",CHAR(10) &amp; IFERROR(IF(ISERROR(--TRIM(MID(SUBSTITUTE(C62,",",REPT(" ",99)),299,99))),VLOOKUP(TRIM(MID(SUBSTITUTE(C62,",",REPT(" ",99)),299,99)),PortProtocols[],4,FALSE),VLOOKUP(--TRIM(MID(SUBSTITUTE(C62,",",REPT(" ",99)),299,99)),PortProtocols[],4,FALSE)),""),"") &amp;
IF(TRIM(MID(SUBSTITUTE(C62,",",REPT(" ",99)),399,99))&lt;&gt;"",CHAR(10) &amp; IFERROR(IF(ISERROR(--TRIM(MID(SUBSTITUTE(C62,",",REPT(" ",99)),399,99))),VLOOKUP(TRIM(MID(SUBSTITUTE(C62,",",REPT(" ",99)),399,99)),PortProtocols[],4,FALSE),VLOOKUP(--TRIM(MID(SUBSTITUTE(C62,",",REPT(" ",99)),399,99)),PortProtocols[],4,FALSE)),""),"") &amp;
IF(TRIM(MID(SUBSTITUTE(C62,",",REPT(" ",99)),499,99))&lt;&gt;"",CHAR(10) &amp; IFERROR(IF(ISERROR(--TRIM(MID(SUBSTITUTE(C62,",",REPT(" ",99)),499,99))),VLOOKUP(TRIM(MID(SUBSTITUTE(C62,",",REPT(" ",99)),499,99)),PortProtocols[],4,FALSE),VLOOKUP(--TRIM(MID(SUBSTITUTE(C62,",",REPT(" ",99)),499,99)),PortProtocols[],4,FALSE)),""),"") &amp;
IF(TRIM(MID(SUBSTITUTE(C62,",",REPT(" ",99)),599,99))&lt;&gt;"",CHAR(10) &amp; IFERROR(IF(ISERROR(--TRIM(MID(SUBSTITUTE(C62,",",REPT(" ",99)),599,99))),VLOOKUP(TRIM(MID(SUBSTITUTE(C62,",",REPT(" ",99)),599,99)),PortProtocols[],4,FALSE),VLOOKUP(--TRIM(MID(SUBSTITUTE(C62,",",REPT(" ",99)),599,99)),PortProtocols[],4,FALSE)),""),"") &amp;
IF(TRIM(MID(SUBSTITUTE(C62,",",REPT(" ",99)),699,99))&lt;&gt;"",CHAR(10) &amp; IFERROR(IF(ISERROR(--TRIM(MID(SUBSTITUTE(C62,",",REPT(" ",99)),699,99))),VLOOKUP(TRIM(MID(SUBSTITUTE(C62,",",REPT(" ",99)),699,99)),PortProtocols[],4,FALSE),VLOOKUP(--TRIM(MID(SUBSTITUTE(C62,",",REPT(" ",99)),699,99)),PortProtocols[],4,FALSE)),""),"") &amp;
IF(TRIM(MID(SUBSTITUTE(C62,",",REPT(" ",99)),799,99))&lt;&gt;"",CHAR(10) &amp; IFERROR(IF(ISERROR(--TRIM(MID(SUBSTITUTE(C62,",",REPT(" ",99)),799,99))),VLOOKUP(TRIM(MID(SUBSTITUTE(C62,",",REPT(" ",99)),799,99)),PortProtocols[],4,FALSE),VLOOKUP(--TRIM(MID(SUBSTITUTE(C62,",",REPT(" ",99)),799,99)),PortProtocols[],4,FALSE)),""),"") &amp;
IF(TRIM(MID(SUBSTITUTE(C62,",",REPT(" ",99)),899,99))&lt;&gt;"",CHAR(10) &amp; IFERROR(IF(ISERROR(--TRIM(MID(SUBSTITUTE(C62,",",REPT(" ",99)),899,99))),VLOOKUP(TRIM(MID(SUBSTITUTE(C62,",",REPT(" ",99)),899,99)),PortProtocols[],4,FALSE),VLOOKUP(--TRIM(MID(SUBSTITUTE(C62,",",REPT(" ",99)),899,99)),PortProtocols[],4,FALSE)),""),"") &amp;
IF(TRIM(MID(SUBSTITUTE(C62,",",REPT(" ",99)),999,99))&lt;&gt;"",CHAR(10) &amp; IFERROR(IF(ISERROR(--TRIM(MID(SUBSTITUTE(C62,",",REPT(" ",99)),999,99))),VLOOKUP(TRIM(MID(SUBSTITUTE(C62,",",REPT(" ",99)),999,99)),PortProtocols[],4,FALSE),VLOOKUP(--TRIM(MID(SUBSTITUTE(C62,",",REPT(" ",99)),999,99)),PortProtocols[],4,FALSE)),""),"") &amp;
IF(TRIM(MID(SUBSTITUTE(C62,",",REPT(" ",99)),1099,99))&lt;&gt;"",CHAR(10) &amp; IFERROR(IF(ISERROR(--TRIM(MID(SUBSTITUTE(C62,",",REPT(" ",99)),1099,99))),VLOOKUP(TRIM(MID(SUBSTITUTE(C62,",",REPT(" ",99)),1099,99)),PortProtocols[],4,FALSE),VLOOKUP(--TRIM(MID(SUBSTITUTE(C62,",",REPT(" ",99)),1099,99)),PortProtocols[],4,FALSE)),""),"") &amp;
IF(TRIM(MID(SUBSTITUTE(C62,",",REPT(" ",99)),1199,99))&lt;&gt;"",CHAR(10) &amp; IFERROR(IF(ISERROR(--TRIM(MID(SUBSTITUTE(C62,",",REPT(" ",99)),1199,99))),VLOOKUP(TRIM(MID(SUBSTITUTE(C62,",",REPT(" ",99)),1199,99)),PortProtocols[],4,FALSE),VLOOKUP(--TRIM(MID(SUBSTITUTE(C62,",",REPT(" ",99)),1199,99)),PortProtocols[],4,FALSE)),""),"") &amp;
IF(TRIM(MID(SUBSTITUTE(C62,",",REPT(" ",99)),1299,99))&lt;&gt;"",CHAR(10) &amp; IFERROR(IF(ISERROR(--TRIM(MID(SUBSTITUTE(C62,",",REPT(" ",99)),1299,99))),VLOOKUP(TRIM(MID(SUBSTITUTE(C62,",",REPT(" ",99)),1299,99)),PortProtocols[],4,FALSE),VLOOKUP(--TRIM(MID(SUBSTITUTE(C62,",",REPT(" ",99)),1299,99)),PortProtocols[],4,FALSE)),""),"") &amp;
IF(TRIM(MID(SUBSTITUTE(C62,",",REPT(" ",99)),1399,99))&lt;&gt;"",CHAR(10) &amp; IFERROR(IF(ISERROR(--TRIM(MID(SUBSTITUTE(C62,",",REPT(" ",99)),1399,99))),VLOOKUP(TRIM(MID(SUBSTITUTE(C62,",",REPT(" ",99)),1399,99)),PortProtocols[],4,FALSE),VLOOKUP(--TRIM(MID(SUBSTITUTE(C62,",",REPT(" ",99)),1399,99)),PortProtocols[],4,FALSE)),""),"") &amp;
IF(TRIM(MID(SUBSTITUTE(C62,",",REPT(" ",99)),1499,99))&lt;&gt;"",CHAR(10) &amp; IFERROR(IF(ISERROR(--TRIM(MID(SUBSTITUTE(C62,",",REPT(" ",99)),1499,99))),VLOOKUP(TRIM(MID(SUBSTITUTE(C62,",",REPT(" ",99)),1499,99)),PortProtocols[],4,FALSE),VLOOKUP(--TRIM(MID(SUBSTITUTE(C62,",",REPT(" ",99)),1499,99)),PortProtocols[],4,FALSE)),""),"") &amp;
IF(TRIM(MID(SUBSTITUTE(C62,",",REPT(" ",99)),1599,99))&lt;&gt;"",CHAR(10) &amp; IFERROR(IF(ISERROR(--TRIM(MID(SUBSTITUTE(C62,",",REPT(" ",99)),1599,99))),VLOOKUP(TRIM(MID(SUBSTITUTE(C62,",",REPT(" ",99)),1599,99)),PortProtocols[],4,FALSE),VLOOKUP(--TRIM(MID(SUBSTITUTE(C62,",",REPT(" ",99)),1599,99)),PortProtocols[],4,FALSE)),""),"") &amp;
IF(TRIM(MID(SUBSTITUTE(C62,",",REPT(" ",99)),1699,99))&lt;&gt;"",CHAR(10) &amp; IFERROR(IF(ISERROR(--TRIM(MID(SUBSTITUTE(C62,",",REPT(" ",99)),1699,99))),VLOOKUP(TRIM(MID(SUBSTITUTE(C62,",",REPT(" ",99)),1699,99)),PortProtocols[],4,FALSE),VLOOKUP(--TRIM(MID(SUBSTITUTE(C62,",",REPT(" ",99)),1699,99)),PortProtocols[],4,FALSE)),""),"") &amp;
IF(TRIM(MID(SUBSTITUTE(C62,",",REPT(" ",99)),1799,99))&lt;&gt;"",CHAR(10) &amp; IFERROR(IF(ISERROR(--TRIM(MID(SUBSTITUTE(C62,",",REPT(" ",99)),1799,99))),VLOOKUP(TRIM(MID(SUBSTITUTE(C62,",",REPT(" ",99)),1799,99)),PortProtocols[],4,FALSE),VLOOKUP(--TRIM(MID(SUBSTITUTE(C62,",",REPT(" ",99)),1799,99)),PortProtocols[],4,FALSE)),""),"") &amp;
IF(TRIM(MID(SUBSTITUTE(C62,",",REPT(" ",99)),1899,99))&lt;&gt;"",CHAR(10) &amp; IFERROR(IF(ISERROR(--TRIM(MID(SUBSTITUTE(C62,",",REPT(" ",99)),1899,99))),VLOOKUP(TRIM(MID(SUBSTITUTE(C62,",",REPT(" ",99)),1899,99)),PortProtocols[],4,FALSE),VLOOKUP(--TRIM(MID(SUBSTITUTE(C62,",",REPT(" ",99)),1899,99)),PortProtocols[],4,FALSE)),""),""),
"")</f>
        <v>Nutanix Files Client Network to Nutanix CVM 
Prism (9440 TCP)</v>
      </c>
      <c r="G62" s="15"/>
      <c r="H62" s="13" t="str">
        <f>_xlfn.XLOOKUP(ExternalPorts[[#This Row],[Source]],entities[Source],entities[Source AZ (Used for Diagram Generation)],"",0)</f>
        <v>Local AZ</v>
      </c>
      <c r="I62" s="13" t="str">
        <f>_xlfn.XLOOKUP(ExternalPorts[[#This Row],[Destination]],entities[Destination],entities[Destination AZ (Used for Diagram Generation)],"",0)</f>
        <v/>
      </c>
      <c r="J62" s="13"/>
      <c r="M62" s="22"/>
    </row>
    <row r="63" spans="1:13" ht="60.75" hidden="1">
      <c r="A63" s="13" t="s">
        <v>116</v>
      </c>
      <c r="B63" s="13" t="s">
        <v>13</v>
      </c>
      <c r="C63" s="14" t="s">
        <v>117</v>
      </c>
      <c r="D63" s="13" t="str" cm="1">
        <f t="array" ref="D6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3" s="13" t="s">
        <v>112</v>
      </c>
      <c r="F63" s="15" t="str">
        <f>IF(AND(B63&lt;&gt;"",E63&lt;&gt;""),B63 &amp; " to " &amp; E63 &amp; CHAR(10) &amp;
IFERROR(IF(ISERROR(--TRIM(MID(SUBSTITUTE(C63,",",REPT(" ",99)),1,99))),VLOOKUP(TRIM(MID(SUBSTITUTE(C63,",",REPT(" ",99)),1,99)),PortProtocols[],4,FALSE),VLOOKUP(--TRIM(MID(SUBSTITUTE(C63,",",REPT(" ",99)),1,99)),PortProtocols[],4,FALSE)),"") &amp;
IF(TRIM(MID(SUBSTITUTE(C63,",",REPT(" ",99)),99,99))&lt;&gt;"",CHAR(10) &amp; IFERROR(IF(ISERROR(--TRIM(MID(SUBSTITUTE(C63,",",REPT(" ",99)),99,99))),VLOOKUP(TRIM(MID(SUBSTITUTE(C63,",",REPT(" ",99)),99,99)),PortProtocols[],4,FALSE),VLOOKUP(--TRIM(MID(SUBSTITUTE(C63,",",REPT(" ",99)),99,99)),PortProtocols[],4,FALSE)),""),"") &amp;
IF(TRIM(MID(SUBSTITUTE(C63,",",REPT(" ",99)),199,99))&lt;&gt;"",CHAR(10) &amp; IFERROR(IF(ISERROR(--TRIM(MID(SUBSTITUTE(C63,",",REPT(" ",99)),199,99))),VLOOKUP(TRIM(MID(SUBSTITUTE(C63,",",REPT(" ",99)),199,99)),PortProtocols[],4,FALSE),VLOOKUP(--TRIM(MID(SUBSTITUTE(C63,",",REPT(" ",99)),199,99)),PortProtocols[],4,FALSE)),""),"") &amp;
IF(TRIM(MID(SUBSTITUTE(C63,",",REPT(" ",99)),299,99))&lt;&gt;"",CHAR(10) &amp; IFERROR(IF(ISERROR(--TRIM(MID(SUBSTITUTE(C63,",",REPT(" ",99)),299,99))),VLOOKUP(TRIM(MID(SUBSTITUTE(C63,",",REPT(" ",99)),299,99)),PortProtocols[],4,FALSE),VLOOKUP(--TRIM(MID(SUBSTITUTE(C63,",",REPT(" ",99)),299,99)),PortProtocols[],4,FALSE)),""),"") &amp;
IF(TRIM(MID(SUBSTITUTE(C63,",",REPT(" ",99)),399,99))&lt;&gt;"",CHAR(10) &amp; IFERROR(IF(ISERROR(--TRIM(MID(SUBSTITUTE(C63,",",REPT(" ",99)),399,99))),VLOOKUP(TRIM(MID(SUBSTITUTE(C63,",",REPT(" ",99)),399,99)),PortProtocols[],4,FALSE),VLOOKUP(--TRIM(MID(SUBSTITUTE(C63,",",REPT(" ",99)),399,99)),PortProtocols[],4,FALSE)),""),"") &amp;
IF(TRIM(MID(SUBSTITUTE(C63,",",REPT(" ",99)),499,99))&lt;&gt;"",CHAR(10) &amp; IFERROR(IF(ISERROR(--TRIM(MID(SUBSTITUTE(C63,",",REPT(" ",99)),499,99))),VLOOKUP(TRIM(MID(SUBSTITUTE(C63,",",REPT(" ",99)),499,99)),PortProtocols[],4,FALSE),VLOOKUP(--TRIM(MID(SUBSTITUTE(C63,",",REPT(" ",99)),499,99)),PortProtocols[],4,FALSE)),""),"") &amp;
IF(TRIM(MID(SUBSTITUTE(C63,",",REPT(" ",99)),599,99))&lt;&gt;"",CHAR(10) &amp; IFERROR(IF(ISERROR(--TRIM(MID(SUBSTITUTE(C63,",",REPT(" ",99)),599,99))),VLOOKUP(TRIM(MID(SUBSTITUTE(C63,",",REPT(" ",99)),599,99)),PortProtocols[],4,FALSE),VLOOKUP(--TRIM(MID(SUBSTITUTE(C63,",",REPT(" ",99)),599,99)),PortProtocols[],4,FALSE)),""),"") &amp;
IF(TRIM(MID(SUBSTITUTE(C63,",",REPT(" ",99)),699,99))&lt;&gt;"",CHAR(10) &amp; IFERROR(IF(ISERROR(--TRIM(MID(SUBSTITUTE(C63,",",REPT(" ",99)),699,99))),VLOOKUP(TRIM(MID(SUBSTITUTE(C63,",",REPT(" ",99)),699,99)),PortProtocols[],4,FALSE),VLOOKUP(--TRIM(MID(SUBSTITUTE(C63,",",REPT(" ",99)),699,99)),PortProtocols[],4,FALSE)),""),"") &amp;
IF(TRIM(MID(SUBSTITUTE(C63,",",REPT(" ",99)),799,99))&lt;&gt;"",CHAR(10) &amp; IFERROR(IF(ISERROR(--TRIM(MID(SUBSTITUTE(C63,",",REPT(" ",99)),799,99))),VLOOKUP(TRIM(MID(SUBSTITUTE(C63,",",REPT(" ",99)),799,99)),PortProtocols[],4,FALSE),VLOOKUP(--TRIM(MID(SUBSTITUTE(C63,",",REPT(" ",99)),799,99)),PortProtocols[],4,FALSE)),""),"") &amp;
IF(TRIM(MID(SUBSTITUTE(C63,",",REPT(" ",99)),899,99))&lt;&gt;"",CHAR(10) &amp; IFERROR(IF(ISERROR(--TRIM(MID(SUBSTITUTE(C63,",",REPT(" ",99)),899,99))),VLOOKUP(TRIM(MID(SUBSTITUTE(C63,",",REPT(" ",99)),899,99)),PortProtocols[],4,FALSE),VLOOKUP(--TRIM(MID(SUBSTITUTE(C63,",",REPT(" ",99)),899,99)),PortProtocols[],4,FALSE)),""),"") &amp;
IF(TRIM(MID(SUBSTITUTE(C63,",",REPT(" ",99)),999,99))&lt;&gt;"",CHAR(10) &amp; IFERROR(IF(ISERROR(--TRIM(MID(SUBSTITUTE(C63,",",REPT(" ",99)),999,99))),VLOOKUP(TRIM(MID(SUBSTITUTE(C63,",",REPT(" ",99)),999,99)),PortProtocols[],4,FALSE),VLOOKUP(--TRIM(MID(SUBSTITUTE(C63,",",REPT(" ",99)),999,99)),PortProtocols[],4,FALSE)),""),"") &amp;
IF(TRIM(MID(SUBSTITUTE(C63,",",REPT(" ",99)),1099,99))&lt;&gt;"",CHAR(10) &amp; IFERROR(IF(ISERROR(--TRIM(MID(SUBSTITUTE(C63,",",REPT(" ",99)),1099,99))),VLOOKUP(TRIM(MID(SUBSTITUTE(C63,",",REPT(" ",99)),1099,99)),PortProtocols[],4,FALSE),VLOOKUP(--TRIM(MID(SUBSTITUTE(C63,",",REPT(" ",99)),1099,99)),PortProtocols[],4,FALSE)),""),"") &amp;
IF(TRIM(MID(SUBSTITUTE(C63,",",REPT(" ",99)),1199,99))&lt;&gt;"",CHAR(10) &amp; IFERROR(IF(ISERROR(--TRIM(MID(SUBSTITUTE(C63,",",REPT(" ",99)),1199,99))),VLOOKUP(TRIM(MID(SUBSTITUTE(C63,",",REPT(" ",99)),1199,99)),PortProtocols[],4,FALSE),VLOOKUP(--TRIM(MID(SUBSTITUTE(C63,",",REPT(" ",99)),1199,99)),PortProtocols[],4,FALSE)),""),"") &amp;
IF(TRIM(MID(SUBSTITUTE(C63,",",REPT(" ",99)),1299,99))&lt;&gt;"",CHAR(10) &amp; IFERROR(IF(ISERROR(--TRIM(MID(SUBSTITUTE(C63,",",REPT(" ",99)),1299,99))),VLOOKUP(TRIM(MID(SUBSTITUTE(C63,",",REPT(" ",99)),1299,99)),PortProtocols[],4,FALSE),VLOOKUP(--TRIM(MID(SUBSTITUTE(C63,",",REPT(" ",99)),1299,99)),PortProtocols[],4,FALSE)),""),"") &amp;
IF(TRIM(MID(SUBSTITUTE(C63,",",REPT(" ",99)),1399,99))&lt;&gt;"",CHAR(10) &amp; IFERROR(IF(ISERROR(--TRIM(MID(SUBSTITUTE(C63,",",REPT(" ",99)),1399,99))),VLOOKUP(TRIM(MID(SUBSTITUTE(C63,",",REPT(" ",99)),1399,99)),PortProtocols[],4,FALSE),VLOOKUP(--TRIM(MID(SUBSTITUTE(C63,",",REPT(" ",99)),1399,99)),PortProtocols[],4,FALSE)),""),"") &amp;
IF(TRIM(MID(SUBSTITUTE(C63,",",REPT(" ",99)),1499,99))&lt;&gt;"",CHAR(10) &amp; IFERROR(IF(ISERROR(--TRIM(MID(SUBSTITUTE(C63,",",REPT(" ",99)),1499,99))),VLOOKUP(TRIM(MID(SUBSTITUTE(C63,",",REPT(" ",99)),1499,99)),PortProtocols[],4,FALSE),VLOOKUP(--TRIM(MID(SUBSTITUTE(C63,",",REPT(" ",99)),1499,99)),PortProtocols[],4,FALSE)),""),"") &amp;
IF(TRIM(MID(SUBSTITUTE(C63,",",REPT(" ",99)),1599,99))&lt;&gt;"",CHAR(10) &amp; IFERROR(IF(ISERROR(--TRIM(MID(SUBSTITUTE(C63,",",REPT(" ",99)),1599,99))),VLOOKUP(TRIM(MID(SUBSTITUTE(C63,",",REPT(" ",99)),1599,99)),PortProtocols[],4,FALSE),VLOOKUP(--TRIM(MID(SUBSTITUTE(C63,",",REPT(" ",99)),1599,99)),PortProtocols[],4,FALSE)),""),"") &amp;
IF(TRIM(MID(SUBSTITUTE(C63,",",REPT(" ",99)),1699,99))&lt;&gt;"",CHAR(10) &amp; IFERROR(IF(ISERROR(--TRIM(MID(SUBSTITUTE(C63,",",REPT(" ",99)),1699,99))),VLOOKUP(TRIM(MID(SUBSTITUTE(C63,",",REPT(" ",99)),1699,99)),PortProtocols[],4,FALSE),VLOOKUP(--TRIM(MID(SUBSTITUTE(C63,",",REPT(" ",99)),1699,99)),PortProtocols[],4,FALSE)),""),"") &amp;
IF(TRIM(MID(SUBSTITUTE(C63,",",REPT(" ",99)),1799,99))&lt;&gt;"",CHAR(10) &amp; IFERROR(IF(ISERROR(--TRIM(MID(SUBSTITUTE(C63,",",REPT(" ",99)),1799,99))),VLOOKUP(TRIM(MID(SUBSTITUTE(C63,",",REPT(" ",99)),1799,99)),PortProtocols[],4,FALSE),VLOOKUP(--TRIM(MID(SUBSTITUTE(C63,",",REPT(" ",99)),1799,99)),PortProtocols[],4,FALSE)),""),"") &amp;
IF(TRIM(MID(SUBSTITUTE(C63,",",REPT(" ",99)),1899,99))&lt;&gt;"",CHAR(10) &amp; IFERROR(IF(ISERROR(--TRIM(MID(SUBSTITUTE(C63,",",REPT(" ",99)),1899,99))),VLOOKUP(TRIM(MID(SUBSTITUTE(C63,",",REPT(" ",99)),1899,99)),PortProtocols[],4,FALSE),VLOOKUP(--TRIM(MID(SUBSTITUTE(C63,",",REPT(" ",99)),1899,99)),PortProtocols[],4,FALSE)),""),""),
"")</f>
        <v>Prism Central to Nutanix Files Client Network
Prism (9440 TCP)
HTTP (80 TCP)</v>
      </c>
      <c r="G63" s="15"/>
      <c r="H63" s="13" t="str">
        <f>_xlfn.XLOOKUP(ExternalPorts[[#This Row],[Source]],entities[Source],entities[Source AZ (Used for Diagram Generation)],"",0)</f>
        <v>Local AZ</v>
      </c>
      <c r="I63" s="13" t="str">
        <f>_xlfn.XLOOKUP(ExternalPorts[[#This Row],[Destination]],entities[Destination],entities[Destination AZ (Used for Diagram Generation)],"",0)</f>
        <v>Local AZ</v>
      </c>
      <c r="J63" s="13"/>
      <c r="M63" s="22"/>
    </row>
    <row r="64" spans="1:13" ht="162" hidden="1">
      <c r="A64" s="13" t="s">
        <v>116</v>
      </c>
      <c r="B64" s="13" t="s">
        <v>10</v>
      </c>
      <c r="C64" s="14" t="s">
        <v>118</v>
      </c>
      <c r="D64" s="13" t="str" cm="1">
        <f t="array" ref="D6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4" s="13" t="s">
        <v>119</v>
      </c>
      <c r="F64" s="15" t="str">
        <f>IF(AND(B64&lt;&gt;"",E64&lt;&gt;""),B64 &amp; " to " &amp; E64 &amp; CHAR(10) &amp;
IFERROR(IF(ISERROR(--TRIM(MID(SUBSTITUTE(C64,",",REPT(" ",99)),1,99))),VLOOKUP(TRIM(MID(SUBSTITUTE(C64,",",REPT(" ",99)),1,99)),PortProtocols[],4,FALSE),VLOOKUP(--TRIM(MID(SUBSTITUTE(C64,",",REPT(" ",99)),1,99)),PortProtocols[],4,FALSE)),"") &amp;
IF(TRIM(MID(SUBSTITUTE(C64,",",REPT(" ",99)),99,99))&lt;&gt;"",CHAR(10) &amp; IFERROR(IF(ISERROR(--TRIM(MID(SUBSTITUTE(C64,",",REPT(" ",99)),99,99))),VLOOKUP(TRIM(MID(SUBSTITUTE(C64,",",REPT(" ",99)),99,99)),PortProtocols[],4,FALSE),VLOOKUP(--TRIM(MID(SUBSTITUTE(C64,",",REPT(" ",99)),99,99)),PortProtocols[],4,FALSE)),""),"") &amp;
IF(TRIM(MID(SUBSTITUTE(C64,",",REPT(" ",99)),199,99))&lt;&gt;"",CHAR(10) &amp; IFERROR(IF(ISERROR(--TRIM(MID(SUBSTITUTE(C64,",",REPT(" ",99)),199,99))),VLOOKUP(TRIM(MID(SUBSTITUTE(C64,",",REPT(" ",99)),199,99)),PortProtocols[],4,FALSE),VLOOKUP(--TRIM(MID(SUBSTITUTE(C64,",",REPT(" ",99)),199,99)),PortProtocols[],4,FALSE)),""),"") &amp;
IF(TRIM(MID(SUBSTITUTE(C64,",",REPT(" ",99)),299,99))&lt;&gt;"",CHAR(10) &amp; IFERROR(IF(ISERROR(--TRIM(MID(SUBSTITUTE(C64,",",REPT(" ",99)),299,99))),VLOOKUP(TRIM(MID(SUBSTITUTE(C64,",",REPT(" ",99)),299,99)),PortProtocols[],4,FALSE),VLOOKUP(--TRIM(MID(SUBSTITUTE(C64,",",REPT(" ",99)),299,99)),PortProtocols[],4,FALSE)),""),"") &amp;
IF(TRIM(MID(SUBSTITUTE(C64,",",REPT(" ",99)),399,99))&lt;&gt;"",CHAR(10) &amp; IFERROR(IF(ISERROR(--TRIM(MID(SUBSTITUTE(C64,",",REPT(" ",99)),399,99))),VLOOKUP(TRIM(MID(SUBSTITUTE(C64,",",REPT(" ",99)),399,99)),PortProtocols[],4,FALSE),VLOOKUP(--TRIM(MID(SUBSTITUTE(C64,",",REPT(" ",99)),399,99)),PortProtocols[],4,FALSE)),""),"") &amp;
IF(TRIM(MID(SUBSTITUTE(C64,",",REPT(" ",99)),499,99))&lt;&gt;"",CHAR(10) &amp; IFERROR(IF(ISERROR(--TRIM(MID(SUBSTITUTE(C64,",",REPT(" ",99)),499,99))),VLOOKUP(TRIM(MID(SUBSTITUTE(C64,",",REPT(" ",99)),499,99)),PortProtocols[],4,FALSE),VLOOKUP(--TRIM(MID(SUBSTITUTE(C64,",",REPT(" ",99)),499,99)),PortProtocols[],4,FALSE)),""),"") &amp;
IF(TRIM(MID(SUBSTITUTE(C64,",",REPT(" ",99)),599,99))&lt;&gt;"",CHAR(10) &amp; IFERROR(IF(ISERROR(--TRIM(MID(SUBSTITUTE(C64,",",REPT(" ",99)),599,99))),VLOOKUP(TRIM(MID(SUBSTITUTE(C64,",",REPT(" ",99)),599,99)),PortProtocols[],4,FALSE),VLOOKUP(--TRIM(MID(SUBSTITUTE(C64,",",REPT(" ",99)),599,99)),PortProtocols[],4,FALSE)),""),"") &amp;
IF(TRIM(MID(SUBSTITUTE(C64,",",REPT(" ",99)),699,99))&lt;&gt;"",CHAR(10) &amp; IFERROR(IF(ISERROR(--TRIM(MID(SUBSTITUTE(C64,",",REPT(" ",99)),699,99))),VLOOKUP(TRIM(MID(SUBSTITUTE(C64,",",REPT(" ",99)),699,99)),PortProtocols[],4,FALSE),VLOOKUP(--TRIM(MID(SUBSTITUTE(C64,",",REPT(" ",99)),699,99)),PortProtocols[],4,FALSE)),""),"") &amp;
IF(TRIM(MID(SUBSTITUTE(C64,",",REPT(" ",99)),799,99))&lt;&gt;"",CHAR(10) &amp; IFERROR(IF(ISERROR(--TRIM(MID(SUBSTITUTE(C64,",",REPT(" ",99)),799,99))),VLOOKUP(TRIM(MID(SUBSTITUTE(C64,",",REPT(" ",99)),799,99)),PortProtocols[],4,FALSE),VLOOKUP(--TRIM(MID(SUBSTITUTE(C64,",",REPT(" ",99)),799,99)),PortProtocols[],4,FALSE)),""),"") &amp;
IF(TRIM(MID(SUBSTITUTE(C64,",",REPT(" ",99)),899,99))&lt;&gt;"",CHAR(10) &amp; IFERROR(IF(ISERROR(--TRIM(MID(SUBSTITUTE(C64,",",REPT(" ",99)),899,99))),VLOOKUP(TRIM(MID(SUBSTITUTE(C64,",",REPT(" ",99)),899,99)),PortProtocols[],4,FALSE),VLOOKUP(--TRIM(MID(SUBSTITUTE(C64,",",REPT(" ",99)),899,99)),PortProtocols[],4,FALSE)),""),"") &amp;
IF(TRIM(MID(SUBSTITUTE(C64,",",REPT(" ",99)),999,99))&lt;&gt;"",CHAR(10) &amp; IFERROR(IF(ISERROR(--TRIM(MID(SUBSTITUTE(C64,",",REPT(" ",99)),999,99))),VLOOKUP(TRIM(MID(SUBSTITUTE(C64,",",REPT(" ",99)),999,99)),PortProtocols[],4,FALSE),VLOOKUP(--TRIM(MID(SUBSTITUTE(C64,",",REPT(" ",99)),999,99)),PortProtocols[],4,FALSE)),""),"") &amp;
IF(TRIM(MID(SUBSTITUTE(C64,",",REPT(" ",99)),1099,99))&lt;&gt;"",CHAR(10) &amp; IFERROR(IF(ISERROR(--TRIM(MID(SUBSTITUTE(C64,",",REPT(" ",99)),1099,99))),VLOOKUP(TRIM(MID(SUBSTITUTE(C64,",",REPT(" ",99)),1099,99)),PortProtocols[],4,FALSE),VLOOKUP(--TRIM(MID(SUBSTITUTE(C64,",",REPT(" ",99)),1099,99)),PortProtocols[],4,FALSE)),""),"") &amp;
IF(TRIM(MID(SUBSTITUTE(C64,",",REPT(" ",99)),1199,99))&lt;&gt;"",CHAR(10) &amp; IFERROR(IF(ISERROR(--TRIM(MID(SUBSTITUTE(C64,",",REPT(" ",99)),1199,99))),VLOOKUP(TRIM(MID(SUBSTITUTE(C64,",",REPT(" ",99)),1199,99)),PortProtocols[],4,FALSE),VLOOKUP(--TRIM(MID(SUBSTITUTE(C64,",",REPT(" ",99)),1199,99)),PortProtocols[],4,FALSE)),""),"") &amp;
IF(TRIM(MID(SUBSTITUTE(C64,",",REPT(" ",99)),1299,99))&lt;&gt;"",CHAR(10) &amp; IFERROR(IF(ISERROR(--TRIM(MID(SUBSTITUTE(C64,",",REPT(" ",99)),1299,99))),VLOOKUP(TRIM(MID(SUBSTITUTE(C64,",",REPT(" ",99)),1299,99)),PortProtocols[],4,FALSE),VLOOKUP(--TRIM(MID(SUBSTITUTE(C64,",",REPT(" ",99)),1299,99)),PortProtocols[],4,FALSE)),""),"") &amp;
IF(TRIM(MID(SUBSTITUTE(C64,",",REPT(" ",99)),1399,99))&lt;&gt;"",CHAR(10) &amp; IFERROR(IF(ISERROR(--TRIM(MID(SUBSTITUTE(C64,",",REPT(" ",99)),1399,99))),VLOOKUP(TRIM(MID(SUBSTITUTE(C64,",",REPT(" ",99)),1399,99)),PortProtocols[],4,FALSE),VLOOKUP(--TRIM(MID(SUBSTITUTE(C64,",",REPT(" ",99)),1399,99)),PortProtocols[],4,FALSE)),""),"") &amp;
IF(TRIM(MID(SUBSTITUTE(C64,",",REPT(" ",99)),1499,99))&lt;&gt;"",CHAR(10) &amp; IFERROR(IF(ISERROR(--TRIM(MID(SUBSTITUTE(C64,",",REPT(" ",99)),1499,99))),VLOOKUP(TRIM(MID(SUBSTITUTE(C64,",",REPT(" ",99)),1499,99)),PortProtocols[],4,FALSE),VLOOKUP(--TRIM(MID(SUBSTITUTE(C64,",",REPT(" ",99)),1499,99)),PortProtocols[],4,FALSE)),""),"") &amp;
IF(TRIM(MID(SUBSTITUTE(C64,",",REPT(" ",99)),1599,99))&lt;&gt;"",CHAR(10) &amp; IFERROR(IF(ISERROR(--TRIM(MID(SUBSTITUTE(C64,",",REPT(" ",99)),1599,99))),VLOOKUP(TRIM(MID(SUBSTITUTE(C64,",",REPT(" ",99)),1599,99)),PortProtocols[],4,FALSE),VLOOKUP(--TRIM(MID(SUBSTITUTE(C64,",",REPT(" ",99)),1599,99)),PortProtocols[],4,FALSE)),""),"") &amp;
IF(TRIM(MID(SUBSTITUTE(C64,",",REPT(" ",99)),1699,99))&lt;&gt;"",CHAR(10) &amp; IFERROR(IF(ISERROR(--TRIM(MID(SUBSTITUTE(C64,",",REPT(" ",99)),1699,99))),VLOOKUP(TRIM(MID(SUBSTITUTE(C64,",",REPT(" ",99)),1699,99)),PortProtocols[],4,FALSE),VLOOKUP(--TRIM(MID(SUBSTITUTE(C64,",",REPT(" ",99)),1699,99)),PortProtocols[],4,FALSE)),""),"") &amp;
IF(TRIM(MID(SUBSTITUTE(C64,",",REPT(" ",99)),1799,99))&lt;&gt;"",CHAR(10) &amp; IFERROR(IF(ISERROR(--TRIM(MID(SUBSTITUTE(C64,",",REPT(" ",99)),1799,99))),VLOOKUP(TRIM(MID(SUBSTITUTE(C64,",",REPT(" ",99)),1799,99)),PortProtocols[],4,FALSE),VLOOKUP(--TRIM(MID(SUBSTITUTE(C64,",",REPT(" ",99)),1799,99)),PortProtocols[],4,FALSE)),""),"") &amp;
IF(TRIM(MID(SUBSTITUTE(C64,",",REPT(" ",99)),1899,99))&lt;&gt;"",CHAR(10) &amp; IFERROR(IF(ISERROR(--TRIM(MID(SUBSTITUTE(C64,",",REPT(" ",99)),1899,99))),VLOOKUP(TRIM(MID(SUBSTITUTE(C64,",",REPT(" ",99)),1899,99)),PortProtocols[],4,FALSE),VLOOKUP(--TRIM(MID(SUBSTITUTE(C64,",",REPT(" ",99)),1899,99)),PortProtocols[],4,FALSE)),""),""),
"")</f>
        <v>Nutanix CVM  to Nutanix Files Storage Network
SSH (22 TCP)
Insights (2027 TCP)
Ergon (2090 TCP)
Genesis (2100 TCP)
Minerva NVM (7502 TCP)
Prism (9440 TCP)
HTTP (80 TCP)</v>
      </c>
      <c r="G64" s="15"/>
      <c r="H64" s="13" t="str">
        <f>_xlfn.XLOOKUP(ExternalPorts[[#This Row],[Source]],entities[Source],entities[Source AZ (Used for Diagram Generation)],"",0)</f>
        <v>Local AZ</v>
      </c>
      <c r="I64" s="13" t="str">
        <f>_xlfn.XLOOKUP(ExternalPorts[[#This Row],[Destination]],entities[Destination],entities[Destination AZ (Used for Diagram Generation)],"",0)</f>
        <v>Local AZ</v>
      </c>
      <c r="J64" s="13"/>
      <c r="M64" s="22"/>
    </row>
    <row r="65" spans="1:13" ht="60.75" hidden="1">
      <c r="A65" s="13" t="s">
        <v>116</v>
      </c>
      <c r="B65" s="13" t="s">
        <v>119</v>
      </c>
      <c r="C65" s="14" t="s">
        <v>120</v>
      </c>
      <c r="D65" s="13" t="s">
        <v>78</v>
      </c>
      <c r="E65" s="13" t="s">
        <v>10</v>
      </c>
      <c r="F65" s="15" t="str">
        <f>IF(AND(B65&lt;&gt;"",E65&lt;&gt;""),B65 &amp; " to " &amp; E65 &amp; CHAR(10) &amp;
IFERROR(IF(ISERROR(--TRIM(MID(SUBSTITUTE(C65,",",REPT(" ",99)),1,99))),VLOOKUP(TRIM(MID(SUBSTITUTE(C65,",",REPT(" ",99)),1,99)),PortProtocols[],4,FALSE),VLOOKUP(--TRIM(MID(SUBSTITUTE(C65,",",REPT(" ",99)),1,99)),PortProtocols[],4,FALSE)),"") &amp;
IF(TRIM(MID(SUBSTITUTE(C65,",",REPT(" ",99)),99,99))&lt;&gt;"",CHAR(10) &amp; IFERROR(IF(ISERROR(--TRIM(MID(SUBSTITUTE(C65,",",REPT(" ",99)),99,99))),VLOOKUP(TRIM(MID(SUBSTITUTE(C65,",",REPT(" ",99)),99,99)),PortProtocols[],4,FALSE),VLOOKUP(--TRIM(MID(SUBSTITUTE(C65,",",REPT(" ",99)),99,99)),PortProtocols[],4,FALSE)),""),"") &amp;
IF(TRIM(MID(SUBSTITUTE(C65,",",REPT(" ",99)),199,99))&lt;&gt;"",CHAR(10) &amp; IFERROR(IF(ISERROR(--TRIM(MID(SUBSTITUTE(C65,",",REPT(" ",99)),199,99))),VLOOKUP(TRIM(MID(SUBSTITUTE(C65,",",REPT(" ",99)),199,99)),PortProtocols[],4,FALSE),VLOOKUP(--TRIM(MID(SUBSTITUTE(C65,",",REPT(" ",99)),199,99)),PortProtocols[],4,FALSE)),""),"") &amp;
IF(TRIM(MID(SUBSTITUTE(C65,",",REPT(" ",99)),299,99))&lt;&gt;"",CHAR(10) &amp; IFERROR(IF(ISERROR(--TRIM(MID(SUBSTITUTE(C65,",",REPT(" ",99)),299,99))),VLOOKUP(TRIM(MID(SUBSTITUTE(C65,",",REPT(" ",99)),299,99)),PortProtocols[],4,FALSE),VLOOKUP(--TRIM(MID(SUBSTITUTE(C65,",",REPT(" ",99)),299,99)),PortProtocols[],4,FALSE)),""),"") &amp;
IF(TRIM(MID(SUBSTITUTE(C65,",",REPT(" ",99)),399,99))&lt;&gt;"",CHAR(10) &amp; IFERROR(IF(ISERROR(--TRIM(MID(SUBSTITUTE(C65,",",REPT(" ",99)),399,99))),VLOOKUP(TRIM(MID(SUBSTITUTE(C65,",",REPT(" ",99)),399,99)),PortProtocols[],4,FALSE),VLOOKUP(--TRIM(MID(SUBSTITUTE(C65,",",REPT(" ",99)),399,99)),PortProtocols[],4,FALSE)),""),"") &amp;
IF(TRIM(MID(SUBSTITUTE(C65,",",REPT(" ",99)),499,99))&lt;&gt;"",CHAR(10) &amp; IFERROR(IF(ISERROR(--TRIM(MID(SUBSTITUTE(C65,",",REPT(" ",99)),499,99))),VLOOKUP(TRIM(MID(SUBSTITUTE(C65,",",REPT(" ",99)),499,99)),PortProtocols[],4,FALSE),VLOOKUP(--TRIM(MID(SUBSTITUTE(C65,",",REPT(" ",99)),499,99)),PortProtocols[],4,FALSE)),""),"") &amp;
IF(TRIM(MID(SUBSTITUTE(C65,",",REPT(" ",99)),599,99))&lt;&gt;"",CHAR(10) &amp; IFERROR(IF(ISERROR(--TRIM(MID(SUBSTITUTE(C65,",",REPT(" ",99)),599,99))),VLOOKUP(TRIM(MID(SUBSTITUTE(C65,",",REPT(" ",99)),599,99)),PortProtocols[],4,FALSE),VLOOKUP(--TRIM(MID(SUBSTITUTE(C65,",",REPT(" ",99)),599,99)),PortProtocols[],4,FALSE)),""),"") &amp;
IF(TRIM(MID(SUBSTITUTE(C65,",",REPT(" ",99)),699,99))&lt;&gt;"",CHAR(10) &amp; IFERROR(IF(ISERROR(--TRIM(MID(SUBSTITUTE(C65,",",REPT(" ",99)),699,99))),VLOOKUP(TRIM(MID(SUBSTITUTE(C65,",",REPT(" ",99)),699,99)),PortProtocols[],4,FALSE),VLOOKUP(--TRIM(MID(SUBSTITUTE(C65,",",REPT(" ",99)),699,99)),PortProtocols[],4,FALSE)),""),"") &amp;
IF(TRIM(MID(SUBSTITUTE(C65,",",REPT(" ",99)),799,99))&lt;&gt;"",CHAR(10) &amp; IFERROR(IF(ISERROR(--TRIM(MID(SUBSTITUTE(C65,",",REPT(" ",99)),799,99))),VLOOKUP(TRIM(MID(SUBSTITUTE(C65,",",REPT(" ",99)),799,99)),PortProtocols[],4,FALSE),VLOOKUP(--TRIM(MID(SUBSTITUTE(C65,",",REPT(" ",99)),799,99)),PortProtocols[],4,FALSE)),""),"") &amp;
IF(TRIM(MID(SUBSTITUTE(C65,",",REPT(" ",99)),899,99))&lt;&gt;"",CHAR(10) &amp; IFERROR(IF(ISERROR(--TRIM(MID(SUBSTITUTE(C65,",",REPT(" ",99)),899,99))),VLOOKUP(TRIM(MID(SUBSTITUTE(C65,",",REPT(" ",99)),899,99)),PortProtocols[],4,FALSE),VLOOKUP(--TRIM(MID(SUBSTITUTE(C65,",",REPT(" ",99)),899,99)),PortProtocols[],4,FALSE)),""),"") &amp;
IF(TRIM(MID(SUBSTITUTE(C65,",",REPT(" ",99)),999,99))&lt;&gt;"",CHAR(10) &amp; IFERROR(IF(ISERROR(--TRIM(MID(SUBSTITUTE(C65,",",REPT(" ",99)),999,99))),VLOOKUP(TRIM(MID(SUBSTITUTE(C65,",",REPT(" ",99)),999,99)),PortProtocols[],4,FALSE),VLOOKUP(--TRIM(MID(SUBSTITUTE(C65,",",REPT(" ",99)),999,99)),PortProtocols[],4,FALSE)),""),"") &amp;
IF(TRIM(MID(SUBSTITUTE(C65,",",REPT(" ",99)),1099,99))&lt;&gt;"",CHAR(10) &amp; IFERROR(IF(ISERROR(--TRIM(MID(SUBSTITUTE(C65,",",REPT(" ",99)),1099,99))),VLOOKUP(TRIM(MID(SUBSTITUTE(C65,",",REPT(" ",99)),1099,99)),PortProtocols[],4,FALSE),VLOOKUP(--TRIM(MID(SUBSTITUTE(C65,",",REPT(" ",99)),1099,99)),PortProtocols[],4,FALSE)),""),"") &amp;
IF(TRIM(MID(SUBSTITUTE(C65,",",REPT(" ",99)),1199,99))&lt;&gt;"",CHAR(10) &amp; IFERROR(IF(ISERROR(--TRIM(MID(SUBSTITUTE(C65,",",REPT(" ",99)),1199,99))),VLOOKUP(TRIM(MID(SUBSTITUTE(C65,",",REPT(" ",99)),1199,99)),PortProtocols[],4,FALSE),VLOOKUP(--TRIM(MID(SUBSTITUTE(C65,",",REPT(" ",99)),1199,99)),PortProtocols[],4,FALSE)),""),"") &amp;
IF(TRIM(MID(SUBSTITUTE(C65,",",REPT(" ",99)),1299,99))&lt;&gt;"",CHAR(10) &amp; IFERROR(IF(ISERROR(--TRIM(MID(SUBSTITUTE(C65,",",REPT(" ",99)),1299,99))),VLOOKUP(TRIM(MID(SUBSTITUTE(C65,",",REPT(" ",99)),1299,99)),PortProtocols[],4,FALSE),VLOOKUP(--TRIM(MID(SUBSTITUTE(C65,",",REPT(" ",99)),1299,99)),PortProtocols[],4,FALSE)),""),"") &amp;
IF(TRIM(MID(SUBSTITUTE(C65,",",REPT(" ",99)),1399,99))&lt;&gt;"",CHAR(10) &amp; IFERROR(IF(ISERROR(--TRIM(MID(SUBSTITUTE(C65,",",REPT(" ",99)),1399,99))),VLOOKUP(TRIM(MID(SUBSTITUTE(C65,",",REPT(" ",99)),1399,99)),PortProtocols[],4,FALSE),VLOOKUP(--TRIM(MID(SUBSTITUTE(C65,",",REPT(" ",99)),1399,99)),PortProtocols[],4,FALSE)),""),"") &amp;
IF(TRIM(MID(SUBSTITUTE(C65,",",REPT(" ",99)),1499,99))&lt;&gt;"",CHAR(10) &amp; IFERROR(IF(ISERROR(--TRIM(MID(SUBSTITUTE(C65,",",REPT(" ",99)),1499,99))),VLOOKUP(TRIM(MID(SUBSTITUTE(C65,",",REPT(" ",99)),1499,99)),PortProtocols[],4,FALSE),VLOOKUP(--TRIM(MID(SUBSTITUTE(C65,",",REPT(" ",99)),1499,99)),PortProtocols[],4,FALSE)),""),"") &amp;
IF(TRIM(MID(SUBSTITUTE(C65,",",REPT(" ",99)),1599,99))&lt;&gt;"",CHAR(10) &amp; IFERROR(IF(ISERROR(--TRIM(MID(SUBSTITUTE(C65,",",REPT(" ",99)),1599,99))),VLOOKUP(TRIM(MID(SUBSTITUTE(C65,",",REPT(" ",99)),1599,99)),PortProtocols[],4,FALSE),VLOOKUP(--TRIM(MID(SUBSTITUTE(C65,",",REPT(" ",99)),1599,99)),PortProtocols[],4,FALSE)),""),"") &amp;
IF(TRIM(MID(SUBSTITUTE(C65,",",REPT(" ",99)),1699,99))&lt;&gt;"",CHAR(10) &amp; IFERROR(IF(ISERROR(--TRIM(MID(SUBSTITUTE(C65,",",REPT(" ",99)),1699,99))),VLOOKUP(TRIM(MID(SUBSTITUTE(C65,",",REPT(" ",99)),1699,99)),PortProtocols[],4,FALSE),VLOOKUP(--TRIM(MID(SUBSTITUTE(C65,",",REPT(" ",99)),1699,99)),PortProtocols[],4,FALSE)),""),"") &amp;
IF(TRIM(MID(SUBSTITUTE(C65,",",REPT(" ",99)),1799,99))&lt;&gt;"",CHAR(10) &amp; IFERROR(IF(ISERROR(--TRIM(MID(SUBSTITUTE(C65,",",REPT(" ",99)),1799,99))),VLOOKUP(TRIM(MID(SUBSTITUTE(C65,",",REPT(" ",99)),1799,99)),PortProtocols[],4,FALSE),VLOOKUP(--TRIM(MID(SUBSTITUTE(C65,",",REPT(" ",99)),1799,99)),PortProtocols[],4,FALSE)),""),"") &amp;
IF(TRIM(MID(SUBSTITUTE(C65,",",REPT(" ",99)),1899,99))&lt;&gt;"",CHAR(10) &amp; IFERROR(IF(ISERROR(--TRIM(MID(SUBSTITUTE(C65,",",REPT(" ",99)),1899,99))),VLOOKUP(TRIM(MID(SUBSTITUTE(C65,",",REPT(" ",99)),1899,99)),PortProtocols[],4,FALSE),VLOOKUP(--TRIM(MID(SUBSTITUTE(C65,",",REPT(" ",99)),1899,99)),PortProtocols[],4,FALSE)),""),""),
"")</f>
        <v>Nutanix Files Storage Network to Nutanix CVM 
iSCSI iSNS (Target Discovery) (3205 TCP)
iSCSI Target (Primary Data) (3260 TCP)</v>
      </c>
      <c r="G65" s="15"/>
      <c r="H65" s="13" t="str">
        <f>_xlfn.XLOOKUP(ExternalPorts[[#This Row],[Source]],entities[Source],entities[Source AZ (Used for Diagram Generation)],"",0)</f>
        <v>Local AZ</v>
      </c>
      <c r="I65" s="13" t="str">
        <f>_xlfn.XLOOKUP(ExternalPorts[[#This Row],[Destination]],entities[Destination],entities[Destination AZ (Used for Diagram Generation)],"",0)</f>
        <v/>
      </c>
      <c r="J65" s="13"/>
      <c r="M65" s="22"/>
    </row>
    <row r="66" spans="1:13" ht="101.25" hidden="1">
      <c r="A66" s="13" t="s">
        <v>116</v>
      </c>
      <c r="B66" s="13" t="s">
        <v>112</v>
      </c>
      <c r="C66" s="14" t="s">
        <v>121</v>
      </c>
      <c r="D66" s="13" t="str" cm="1">
        <f t="array" ref="D6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6" s="13" t="s">
        <v>13</v>
      </c>
      <c r="F66" s="15" t="str">
        <f>IF(AND(B66&lt;&gt;"",E66&lt;&gt;""),B66 &amp; " to " &amp; E66 &amp; CHAR(10) &amp;
IFERROR(IF(ISERROR(--TRIM(MID(SUBSTITUTE(C66,",",REPT(" ",99)),1,99))),VLOOKUP(TRIM(MID(SUBSTITUTE(C66,",",REPT(" ",99)),1,99)),PortProtocols[],4,FALSE),VLOOKUP(--TRIM(MID(SUBSTITUTE(C66,",",REPT(" ",99)),1,99)),PortProtocols[],4,FALSE)),"") &amp;
IF(TRIM(MID(SUBSTITUTE(C66,",",REPT(" ",99)),99,99))&lt;&gt;"",CHAR(10) &amp; IFERROR(IF(ISERROR(--TRIM(MID(SUBSTITUTE(C66,",",REPT(" ",99)),99,99))),VLOOKUP(TRIM(MID(SUBSTITUTE(C66,",",REPT(" ",99)),99,99)),PortProtocols[],4,FALSE),VLOOKUP(--TRIM(MID(SUBSTITUTE(C66,",",REPT(" ",99)),99,99)),PortProtocols[],4,FALSE)),""),"") &amp;
IF(TRIM(MID(SUBSTITUTE(C66,",",REPT(" ",99)),199,99))&lt;&gt;"",CHAR(10) &amp; IFERROR(IF(ISERROR(--TRIM(MID(SUBSTITUTE(C66,",",REPT(" ",99)),199,99))),VLOOKUP(TRIM(MID(SUBSTITUTE(C66,",",REPT(" ",99)),199,99)),PortProtocols[],4,FALSE),VLOOKUP(--TRIM(MID(SUBSTITUTE(C66,",",REPT(" ",99)),199,99)),PortProtocols[],4,FALSE)),""),"") &amp;
IF(TRIM(MID(SUBSTITUTE(C66,",",REPT(" ",99)),299,99))&lt;&gt;"",CHAR(10) &amp; IFERROR(IF(ISERROR(--TRIM(MID(SUBSTITUTE(C66,",",REPT(" ",99)),299,99))),VLOOKUP(TRIM(MID(SUBSTITUTE(C66,",",REPT(" ",99)),299,99)),PortProtocols[],4,FALSE),VLOOKUP(--TRIM(MID(SUBSTITUTE(C66,",",REPT(" ",99)),299,99)),PortProtocols[],4,FALSE)),""),"") &amp;
IF(TRIM(MID(SUBSTITUTE(C66,",",REPT(" ",99)),399,99))&lt;&gt;"",CHAR(10) &amp; IFERROR(IF(ISERROR(--TRIM(MID(SUBSTITUTE(C66,",",REPT(" ",99)),399,99))),VLOOKUP(TRIM(MID(SUBSTITUTE(C66,",",REPT(" ",99)),399,99)),PortProtocols[],4,FALSE),VLOOKUP(--TRIM(MID(SUBSTITUTE(C66,",",REPT(" ",99)),399,99)),PortProtocols[],4,FALSE)),""),"") &amp;
IF(TRIM(MID(SUBSTITUTE(C66,",",REPT(" ",99)),499,99))&lt;&gt;"",CHAR(10) &amp; IFERROR(IF(ISERROR(--TRIM(MID(SUBSTITUTE(C66,",",REPT(" ",99)),499,99))),VLOOKUP(TRIM(MID(SUBSTITUTE(C66,",",REPT(" ",99)),499,99)),PortProtocols[],4,FALSE),VLOOKUP(--TRIM(MID(SUBSTITUTE(C66,",",REPT(" ",99)),499,99)),PortProtocols[],4,FALSE)),""),"") &amp;
IF(TRIM(MID(SUBSTITUTE(C66,",",REPT(" ",99)),599,99))&lt;&gt;"",CHAR(10) &amp; IFERROR(IF(ISERROR(--TRIM(MID(SUBSTITUTE(C66,",",REPT(" ",99)),599,99))),VLOOKUP(TRIM(MID(SUBSTITUTE(C66,",",REPT(" ",99)),599,99)),PortProtocols[],4,FALSE),VLOOKUP(--TRIM(MID(SUBSTITUTE(C66,",",REPT(" ",99)),599,99)),PortProtocols[],4,FALSE)),""),"") &amp;
IF(TRIM(MID(SUBSTITUTE(C66,",",REPT(" ",99)),699,99))&lt;&gt;"",CHAR(10) &amp; IFERROR(IF(ISERROR(--TRIM(MID(SUBSTITUTE(C66,",",REPT(" ",99)),699,99))),VLOOKUP(TRIM(MID(SUBSTITUTE(C66,",",REPT(" ",99)),699,99)),PortProtocols[],4,FALSE),VLOOKUP(--TRIM(MID(SUBSTITUTE(C66,",",REPT(" ",99)),699,99)),PortProtocols[],4,FALSE)),""),"") &amp;
IF(TRIM(MID(SUBSTITUTE(C66,",",REPT(" ",99)),799,99))&lt;&gt;"",CHAR(10) &amp; IFERROR(IF(ISERROR(--TRIM(MID(SUBSTITUTE(C66,",",REPT(" ",99)),799,99))),VLOOKUP(TRIM(MID(SUBSTITUTE(C66,",",REPT(" ",99)),799,99)),PortProtocols[],4,FALSE),VLOOKUP(--TRIM(MID(SUBSTITUTE(C66,",",REPT(" ",99)),799,99)),PortProtocols[],4,FALSE)),""),"") &amp;
IF(TRIM(MID(SUBSTITUTE(C66,",",REPT(" ",99)),899,99))&lt;&gt;"",CHAR(10) &amp; IFERROR(IF(ISERROR(--TRIM(MID(SUBSTITUTE(C66,",",REPT(" ",99)),899,99))),VLOOKUP(TRIM(MID(SUBSTITUTE(C66,",",REPT(" ",99)),899,99)),PortProtocols[],4,FALSE),VLOOKUP(--TRIM(MID(SUBSTITUTE(C66,",",REPT(" ",99)),899,99)),PortProtocols[],4,FALSE)),""),"") &amp;
IF(TRIM(MID(SUBSTITUTE(C66,",",REPT(" ",99)),999,99))&lt;&gt;"",CHAR(10) &amp; IFERROR(IF(ISERROR(--TRIM(MID(SUBSTITUTE(C66,",",REPT(" ",99)),999,99))),VLOOKUP(TRIM(MID(SUBSTITUTE(C66,",",REPT(" ",99)),999,99)),PortProtocols[],4,FALSE),VLOOKUP(--TRIM(MID(SUBSTITUTE(C66,",",REPT(" ",99)),999,99)),PortProtocols[],4,FALSE)),""),"") &amp;
IF(TRIM(MID(SUBSTITUTE(C66,",",REPT(" ",99)),1099,99))&lt;&gt;"",CHAR(10) &amp; IFERROR(IF(ISERROR(--TRIM(MID(SUBSTITUTE(C66,",",REPT(" ",99)),1099,99))),VLOOKUP(TRIM(MID(SUBSTITUTE(C66,",",REPT(" ",99)),1099,99)),PortProtocols[],4,FALSE),VLOOKUP(--TRIM(MID(SUBSTITUTE(C66,",",REPT(" ",99)),1099,99)),PortProtocols[],4,FALSE)),""),"") &amp;
IF(TRIM(MID(SUBSTITUTE(C66,",",REPT(" ",99)),1199,99))&lt;&gt;"",CHAR(10) &amp; IFERROR(IF(ISERROR(--TRIM(MID(SUBSTITUTE(C66,",",REPT(" ",99)),1199,99))),VLOOKUP(TRIM(MID(SUBSTITUTE(C66,",",REPT(" ",99)),1199,99)),PortProtocols[],4,FALSE),VLOOKUP(--TRIM(MID(SUBSTITUTE(C66,",",REPT(" ",99)),1199,99)),PortProtocols[],4,FALSE)),""),"") &amp;
IF(TRIM(MID(SUBSTITUTE(C66,",",REPT(" ",99)),1299,99))&lt;&gt;"",CHAR(10) &amp; IFERROR(IF(ISERROR(--TRIM(MID(SUBSTITUTE(C66,",",REPT(" ",99)),1299,99))),VLOOKUP(TRIM(MID(SUBSTITUTE(C66,",",REPT(" ",99)),1299,99)),PortProtocols[],4,FALSE),VLOOKUP(--TRIM(MID(SUBSTITUTE(C66,",",REPT(" ",99)),1299,99)),PortProtocols[],4,FALSE)),""),"") &amp;
IF(TRIM(MID(SUBSTITUTE(C66,",",REPT(" ",99)),1399,99))&lt;&gt;"",CHAR(10) &amp; IFERROR(IF(ISERROR(--TRIM(MID(SUBSTITUTE(C66,",",REPT(" ",99)),1399,99))),VLOOKUP(TRIM(MID(SUBSTITUTE(C66,",",REPT(" ",99)),1399,99)),PortProtocols[],4,FALSE),VLOOKUP(--TRIM(MID(SUBSTITUTE(C66,",",REPT(" ",99)),1399,99)),PortProtocols[],4,FALSE)),""),"") &amp;
IF(TRIM(MID(SUBSTITUTE(C66,",",REPT(" ",99)),1499,99))&lt;&gt;"",CHAR(10) &amp; IFERROR(IF(ISERROR(--TRIM(MID(SUBSTITUTE(C66,",",REPT(" ",99)),1499,99))),VLOOKUP(TRIM(MID(SUBSTITUTE(C66,",",REPT(" ",99)),1499,99)),PortProtocols[],4,FALSE),VLOOKUP(--TRIM(MID(SUBSTITUTE(C66,",",REPT(" ",99)),1499,99)),PortProtocols[],4,FALSE)),""),"") &amp;
IF(TRIM(MID(SUBSTITUTE(C66,",",REPT(" ",99)),1599,99))&lt;&gt;"",CHAR(10) &amp; IFERROR(IF(ISERROR(--TRIM(MID(SUBSTITUTE(C66,",",REPT(" ",99)),1599,99))),VLOOKUP(TRIM(MID(SUBSTITUTE(C66,",",REPT(" ",99)),1599,99)),PortProtocols[],4,FALSE),VLOOKUP(--TRIM(MID(SUBSTITUTE(C66,",",REPT(" ",99)),1599,99)),PortProtocols[],4,FALSE)),""),"") &amp;
IF(TRIM(MID(SUBSTITUTE(C66,",",REPT(" ",99)),1699,99))&lt;&gt;"",CHAR(10) &amp; IFERROR(IF(ISERROR(--TRIM(MID(SUBSTITUTE(C66,",",REPT(" ",99)),1699,99))),VLOOKUP(TRIM(MID(SUBSTITUTE(C66,",",REPT(" ",99)),1699,99)),PortProtocols[],4,FALSE),VLOOKUP(--TRIM(MID(SUBSTITUTE(C66,",",REPT(" ",99)),1699,99)),PortProtocols[],4,FALSE)),""),"") &amp;
IF(TRIM(MID(SUBSTITUTE(C66,",",REPT(" ",99)),1799,99))&lt;&gt;"",CHAR(10) &amp; IFERROR(IF(ISERROR(--TRIM(MID(SUBSTITUTE(C66,",",REPT(" ",99)),1799,99))),VLOOKUP(TRIM(MID(SUBSTITUTE(C66,",",REPT(" ",99)),1799,99)),PortProtocols[],4,FALSE),VLOOKUP(--TRIM(MID(SUBSTITUTE(C66,",",REPT(" ",99)),1799,99)),PortProtocols[],4,FALSE)),""),"") &amp;
IF(TRIM(MID(SUBSTITUTE(C66,",",REPT(" ",99)),1899,99))&lt;&gt;"",CHAR(10) &amp; IFERROR(IF(ISERROR(--TRIM(MID(SUBSTITUTE(C66,",",REPT(" ",99)),1899,99))),VLOOKUP(TRIM(MID(SUBSTITUTE(C66,",",REPT(" ",99)),1899,99)),PortProtocols[],4,FALSE),VLOOKUP(--TRIM(MID(SUBSTITUTE(C66,",",REPT(" ",99)),1899,99)),PortProtocols[],4,FALSE)),""),""),
"")</f>
        <v>Nutanix Files Client Network to Prism Central
Mercury Service Port (9444 TCP)
Prism (9440 TCP)
Mercury Fanout gRPC (9300 TCP)
Mercury Fanout gRPC (9301 TCP)</v>
      </c>
      <c r="G66" s="15"/>
      <c r="H66" s="13" t="str">
        <f>_xlfn.XLOOKUP(ExternalPorts[[#This Row],[Source]],entities[Source],entities[Source AZ (Used for Diagram Generation)],"",0)</f>
        <v>Local AZ</v>
      </c>
      <c r="I66" s="13" t="str">
        <f>_xlfn.XLOOKUP(ExternalPorts[[#This Row],[Destination]],entities[Destination],entities[Destination AZ (Used for Diagram Generation)],"",0)</f>
        <v>Local AZ</v>
      </c>
      <c r="J66" s="13"/>
      <c r="M66" s="22"/>
    </row>
    <row r="67" spans="1:13" ht="81" hidden="1">
      <c r="A67" s="13" t="s">
        <v>116</v>
      </c>
      <c r="B67" s="13" t="s">
        <v>13</v>
      </c>
      <c r="C67" s="14" t="s">
        <v>80</v>
      </c>
      <c r="D67" s="13" t="str" cm="1">
        <f t="array" ref="D6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7" s="13" t="s">
        <v>112</v>
      </c>
      <c r="F67" s="15" t="str">
        <f>IF(AND(B67&lt;&gt;"",E67&lt;&gt;""),B67 &amp; " to " &amp; E67 &amp; CHAR(10) &amp;
IFERROR(IF(ISERROR(--TRIM(MID(SUBSTITUTE(C67,",",REPT(" ",99)),1,99))),VLOOKUP(TRIM(MID(SUBSTITUTE(C67,",",REPT(" ",99)),1,99)),PortProtocols[],4,FALSE),VLOOKUP(--TRIM(MID(SUBSTITUTE(C67,",",REPT(" ",99)),1,99)),PortProtocols[],4,FALSE)),"") &amp;
IF(TRIM(MID(SUBSTITUTE(C67,",",REPT(" ",99)),99,99))&lt;&gt;"",CHAR(10) &amp; IFERROR(IF(ISERROR(--TRIM(MID(SUBSTITUTE(C67,",",REPT(" ",99)),99,99))),VLOOKUP(TRIM(MID(SUBSTITUTE(C67,",",REPT(" ",99)),99,99)),PortProtocols[],4,FALSE),VLOOKUP(--TRIM(MID(SUBSTITUTE(C67,",",REPT(" ",99)),99,99)),PortProtocols[],4,FALSE)),""),"") &amp;
IF(TRIM(MID(SUBSTITUTE(C67,",",REPT(" ",99)),199,99))&lt;&gt;"",CHAR(10) &amp; IFERROR(IF(ISERROR(--TRIM(MID(SUBSTITUTE(C67,",",REPT(" ",99)),199,99))),VLOOKUP(TRIM(MID(SUBSTITUTE(C67,",",REPT(" ",99)),199,99)),PortProtocols[],4,FALSE),VLOOKUP(--TRIM(MID(SUBSTITUTE(C67,",",REPT(" ",99)),199,99)),PortProtocols[],4,FALSE)),""),"") &amp;
IF(TRIM(MID(SUBSTITUTE(C67,",",REPT(" ",99)),299,99))&lt;&gt;"",CHAR(10) &amp; IFERROR(IF(ISERROR(--TRIM(MID(SUBSTITUTE(C67,",",REPT(" ",99)),299,99))),VLOOKUP(TRIM(MID(SUBSTITUTE(C67,",",REPT(" ",99)),299,99)),PortProtocols[],4,FALSE),VLOOKUP(--TRIM(MID(SUBSTITUTE(C67,",",REPT(" ",99)),299,99)),PortProtocols[],4,FALSE)),""),"") &amp;
IF(TRIM(MID(SUBSTITUTE(C67,",",REPT(" ",99)),399,99))&lt;&gt;"",CHAR(10) &amp; IFERROR(IF(ISERROR(--TRIM(MID(SUBSTITUTE(C67,",",REPT(" ",99)),399,99))),VLOOKUP(TRIM(MID(SUBSTITUTE(C67,",",REPT(" ",99)),399,99)),PortProtocols[],4,FALSE),VLOOKUP(--TRIM(MID(SUBSTITUTE(C67,",",REPT(" ",99)),399,99)),PortProtocols[],4,FALSE)),""),"") &amp;
IF(TRIM(MID(SUBSTITUTE(C67,",",REPT(" ",99)),499,99))&lt;&gt;"",CHAR(10) &amp; IFERROR(IF(ISERROR(--TRIM(MID(SUBSTITUTE(C67,",",REPT(" ",99)),499,99))),VLOOKUP(TRIM(MID(SUBSTITUTE(C67,",",REPT(" ",99)),499,99)),PortProtocols[],4,FALSE),VLOOKUP(--TRIM(MID(SUBSTITUTE(C67,",",REPT(" ",99)),499,99)),PortProtocols[],4,FALSE)),""),"") &amp;
IF(TRIM(MID(SUBSTITUTE(C67,",",REPT(" ",99)),599,99))&lt;&gt;"",CHAR(10) &amp; IFERROR(IF(ISERROR(--TRIM(MID(SUBSTITUTE(C67,",",REPT(" ",99)),599,99))),VLOOKUP(TRIM(MID(SUBSTITUTE(C67,",",REPT(" ",99)),599,99)),PortProtocols[],4,FALSE),VLOOKUP(--TRIM(MID(SUBSTITUTE(C67,",",REPT(" ",99)),599,99)),PortProtocols[],4,FALSE)),""),"") &amp;
IF(TRIM(MID(SUBSTITUTE(C67,",",REPT(" ",99)),699,99))&lt;&gt;"",CHAR(10) &amp; IFERROR(IF(ISERROR(--TRIM(MID(SUBSTITUTE(C67,",",REPT(" ",99)),699,99))),VLOOKUP(TRIM(MID(SUBSTITUTE(C67,",",REPT(" ",99)),699,99)),PortProtocols[],4,FALSE),VLOOKUP(--TRIM(MID(SUBSTITUTE(C67,",",REPT(" ",99)),699,99)),PortProtocols[],4,FALSE)),""),"") &amp;
IF(TRIM(MID(SUBSTITUTE(C67,",",REPT(" ",99)),799,99))&lt;&gt;"",CHAR(10) &amp; IFERROR(IF(ISERROR(--TRIM(MID(SUBSTITUTE(C67,",",REPT(" ",99)),799,99))),VLOOKUP(TRIM(MID(SUBSTITUTE(C67,",",REPT(" ",99)),799,99)),PortProtocols[],4,FALSE),VLOOKUP(--TRIM(MID(SUBSTITUTE(C67,",",REPT(" ",99)),799,99)),PortProtocols[],4,FALSE)),""),"") &amp;
IF(TRIM(MID(SUBSTITUTE(C67,",",REPT(" ",99)),899,99))&lt;&gt;"",CHAR(10) &amp; IFERROR(IF(ISERROR(--TRIM(MID(SUBSTITUTE(C67,",",REPT(" ",99)),899,99))),VLOOKUP(TRIM(MID(SUBSTITUTE(C67,",",REPT(" ",99)),899,99)),PortProtocols[],4,FALSE),VLOOKUP(--TRIM(MID(SUBSTITUTE(C67,",",REPT(" ",99)),899,99)),PortProtocols[],4,FALSE)),""),"") &amp;
IF(TRIM(MID(SUBSTITUTE(C67,",",REPT(" ",99)),999,99))&lt;&gt;"",CHAR(10) &amp; IFERROR(IF(ISERROR(--TRIM(MID(SUBSTITUTE(C67,",",REPT(" ",99)),999,99))),VLOOKUP(TRIM(MID(SUBSTITUTE(C67,",",REPT(" ",99)),999,99)),PortProtocols[],4,FALSE),VLOOKUP(--TRIM(MID(SUBSTITUTE(C67,",",REPT(" ",99)),999,99)),PortProtocols[],4,FALSE)),""),"") &amp;
IF(TRIM(MID(SUBSTITUTE(C67,",",REPT(" ",99)),1099,99))&lt;&gt;"",CHAR(10) &amp; IFERROR(IF(ISERROR(--TRIM(MID(SUBSTITUTE(C67,",",REPT(" ",99)),1099,99))),VLOOKUP(TRIM(MID(SUBSTITUTE(C67,",",REPT(" ",99)),1099,99)),PortProtocols[],4,FALSE),VLOOKUP(--TRIM(MID(SUBSTITUTE(C67,",",REPT(" ",99)),1099,99)),PortProtocols[],4,FALSE)),""),"") &amp;
IF(TRIM(MID(SUBSTITUTE(C67,",",REPT(" ",99)),1199,99))&lt;&gt;"",CHAR(10) &amp; IFERROR(IF(ISERROR(--TRIM(MID(SUBSTITUTE(C67,",",REPT(" ",99)),1199,99))),VLOOKUP(TRIM(MID(SUBSTITUTE(C67,",",REPT(" ",99)),1199,99)),PortProtocols[],4,FALSE),VLOOKUP(--TRIM(MID(SUBSTITUTE(C67,",",REPT(" ",99)),1199,99)),PortProtocols[],4,FALSE)),""),"") &amp;
IF(TRIM(MID(SUBSTITUTE(C67,",",REPT(" ",99)),1299,99))&lt;&gt;"",CHAR(10) &amp; IFERROR(IF(ISERROR(--TRIM(MID(SUBSTITUTE(C67,",",REPT(" ",99)),1299,99))),VLOOKUP(TRIM(MID(SUBSTITUTE(C67,",",REPT(" ",99)),1299,99)),PortProtocols[],4,FALSE),VLOOKUP(--TRIM(MID(SUBSTITUTE(C67,",",REPT(" ",99)),1299,99)),PortProtocols[],4,FALSE)),""),"") &amp;
IF(TRIM(MID(SUBSTITUTE(C67,",",REPT(" ",99)),1399,99))&lt;&gt;"",CHAR(10) &amp; IFERROR(IF(ISERROR(--TRIM(MID(SUBSTITUTE(C67,",",REPT(" ",99)),1399,99))),VLOOKUP(TRIM(MID(SUBSTITUTE(C67,",",REPT(" ",99)),1399,99)),PortProtocols[],4,FALSE),VLOOKUP(--TRIM(MID(SUBSTITUTE(C67,",",REPT(" ",99)),1399,99)),PortProtocols[],4,FALSE)),""),"") &amp;
IF(TRIM(MID(SUBSTITUTE(C67,",",REPT(" ",99)),1499,99))&lt;&gt;"",CHAR(10) &amp; IFERROR(IF(ISERROR(--TRIM(MID(SUBSTITUTE(C67,",",REPT(" ",99)),1499,99))),VLOOKUP(TRIM(MID(SUBSTITUTE(C67,",",REPT(" ",99)),1499,99)),PortProtocols[],4,FALSE),VLOOKUP(--TRIM(MID(SUBSTITUTE(C67,",",REPT(" ",99)),1499,99)),PortProtocols[],4,FALSE)),""),"") &amp;
IF(TRIM(MID(SUBSTITUTE(C67,",",REPT(" ",99)),1599,99))&lt;&gt;"",CHAR(10) &amp; IFERROR(IF(ISERROR(--TRIM(MID(SUBSTITUTE(C67,",",REPT(" ",99)),1599,99))),VLOOKUP(TRIM(MID(SUBSTITUTE(C67,",",REPT(" ",99)),1599,99)),PortProtocols[],4,FALSE),VLOOKUP(--TRIM(MID(SUBSTITUTE(C67,",",REPT(" ",99)),1599,99)),PortProtocols[],4,FALSE)),""),"") &amp;
IF(TRIM(MID(SUBSTITUTE(C67,",",REPT(" ",99)),1699,99))&lt;&gt;"",CHAR(10) &amp; IFERROR(IF(ISERROR(--TRIM(MID(SUBSTITUTE(C67,",",REPT(" ",99)),1699,99))),VLOOKUP(TRIM(MID(SUBSTITUTE(C67,",",REPT(" ",99)),1699,99)),PortProtocols[],4,FALSE),VLOOKUP(--TRIM(MID(SUBSTITUTE(C67,",",REPT(" ",99)),1699,99)),PortProtocols[],4,FALSE)),""),"") &amp;
IF(TRIM(MID(SUBSTITUTE(C67,",",REPT(" ",99)),1799,99))&lt;&gt;"",CHAR(10) &amp; IFERROR(IF(ISERROR(--TRIM(MID(SUBSTITUTE(C67,",",REPT(" ",99)),1799,99))),VLOOKUP(TRIM(MID(SUBSTITUTE(C67,",",REPT(" ",99)),1799,99)),PortProtocols[],4,FALSE),VLOOKUP(--TRIM(MID(SUBSTITUTE(C67,",",REPT(" ",99)),1799,99)),PortProtocols[],4,FALSE)),""),"") &amp;
IF(TRIM(MID(SUBSTITUTE(C67,",",REPT(" ",99)),1899,99))&lt;&gt;"",CHAR(10) &amp; IFERROR(IF(ISERROR(--TRIM(MID(SUBSTITUTE(C67,",",REPT(" ",99)),1899,99))),VLOOKUP(TRIM(MID(SUBSTITUTE(C67,",",REPT(" ",99)),1899,99)),PortProtocols[],4,FALSE),VLOOKUP(--TRIM(MID(SUBSTITUTE(C67,",",REPT(" ",99)),1899,99)),PortProtocols[],4,FALSE)),""),""),
"")</f>
        <v>Prism Central to Nutanix Files Client Network
Prism (9440 TCP)
Mercury Fanout gRPC (9300 TCP)
Mercury Fanout gRPC (9301 TCP)</v>
      </c>
      <c r="G67" s="15"/>
      <c r="H67" s="13" t="str">
        <f>_xlfn.XLOOKUP(ExternalPorts[[#This Row],[Source]],entities[Source],entities[Source AZ (Used for Diagram Generation)],"",0)</f>
        <v>Local AZ</v>
      </c>
      <c r="I67" s="13" t="str">
        <f>_xlfn.XLOOKUP(ExternalPorts[[#This Row],[Destination]],entities[Destination],entities[Destination AZ (Used for Diagram Generation)],"",0)</f>
        <v>Local AZ</v>
      </c>
      <c r="J67" s="13"/>
      <c r="M67" s="22"/>
    </row>
    <row r="68" spans="1:13" ht="40.5" hidden="1">
      <c r="A68" s="13" t="s">
        <v>116</v>
      </c>
      <c r="B68" s="13" t="s">
        <v>112</v>
      </c>
      <c r="C68" s="14">
        <v>53</v>
      </c>
      <c r="D68" s="13" t="str" cm="1">
        <f t="array" ref="D6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68" s="13" t="s">
        <v>21</v>
      </c>
      <c r="F68" s="15" t="str">
        <f>IF(AND(B68&lt;&gt;"",E68&lt;&gt;""),B68 &amp; " to " &amp; E68 &amp; CHAR(10) &amp;
IFERROR(IF(ISERROR(--TRIM(MID(SUBSTITUTE(C68,",",REPT(" ",99)),1,99))),VLOOKUP(TRIM(MID(SUBSTITUTE(C68,",",REPT(" ",99)),1,99)),PortProtocols[],4,FALSE),VLOOKUP(--TRIM(MID(SUBSTITUTE(C68,",",REPT(" ",99)),1,99)),PortProtocols[],4,FALSE)),"") &amp;
IF(TRIM(MID(SUBSTITUTE(C68,",",REPT(" ",99)),99,99))&lt;&gt;"",CHAR(10) &amp; IFERROR(IF(ISERROR(--TRIM(MID(SUBSTITUTE(C68,",",REPT(" ",99)),99,99))),VLOOKUP(TRIM(MID(SUBSTITUTE(C68,",",REPT(" ",99)),99,99)),PortProtocols[],4,FALSE),VLOOKUP(--TRIM(MID(SUBSTITUTE(C68,",",REPT(" ",99)),99,99)),PortProtocols[],4,FALSE)),""),"") &amp;
IF(TRIM(MID(SUBSTITUTE(C68,",",REPT(" ",99)),199,99))&lt;&gt;"",CHAR(10) &amp; IFERROR(IF(ISERROR(--TRIM(MID(SUBSTITUTE(C68,",",REPT(" ",99)),199,99))),VLOOKUP(TRIM(MID(SUBSTITUTE(C68,",",REPT(" ",99)),199,99)),PortProtocols[],4,FALSE),VLOOKUP(--TRIM(MID(SUBSTITUTE(C68,",",REPT(" ",99)),199,99)),PortProtocols[],4,FALSE)),""),"") &amp;
IF(TRIM(MID(SUBSTITUTE(C68,",",REPT(" ",99)),299,99))&lt;&gt;"",CHAR(10) &amp; IFERROR(IF(ISERROR(--TRIM(MID(SUBSTITUTE(C68,",",REPT(" ",99)),299,99))),VLOOKUP(TRIM(MID(SUBSTITUTE(C68,",",REPT(" ",99)),299,99)),PortProtocols[],4,FALSE),VLOOKUP(--TRIM(MID(SUBSTITUTE(C68,",",REPT(" ",99)),299,99)),PortProtocols[],4,FALSE)),""),"") &amp;
IF(TRIM(MID(SUBSTITUTE(C68,",",REPT(" ",99)),399,99))&lt;&gt;"",CHAR(10) &amp; IFERROR(IF(ISERROR(--TRIM(MID(SUBSTITUTE(C68,",",REPT(" ",99)),399,99))),VLOOKUP(TRIM(MID(SUBSTITUTE(C68,",",REPT(" ",99)),399,99)),PortProtocols[],4,FALSE),VLOOKUP(--TRIM(MID(SUBSTITUTE(C68,",",REPT(" ",99)),399,99)),PortProtocols[],4,FALSE)),""),"") &amp;
IF(TRIM(MID(SUBSTITUTE(C68,",",REPT(" ",99)),499,99))&lt;&gt;"",CHAR(10) &amp; IFERROR(IF(ISERROR(--TRIM(MID(SUBSTITUTE(C68,",",REPT(" ",99)),499,99))),VLOOKUP(TRIM(MID(SUBSTITUTE(C68,",",REPT(" ",99)),499,99)),PortProtocols[],4,FALSE),VLOOKUP(--TRIM(MID(SUBSTITUTE(C68,",",REPT(" ",99)),499,99)),PortProtocols[],4,FALSE)),""),"") &amp;
IF(TRIM(MID(SUBSTITUTE(C68,",",REPT(" ",99)),599,99))&lt;&gt;"",CHAR(10) &amp; IFERROR(IF(ISERROR(--TRIM(MID(SUBSTITUTE(C68,",",REPT(" ",99)),599,99))),VLOOKUP(TRIM(MID(SUBSTITUTE(C68,",",REPT(" ",99)),599,99)),PortProtocols[],4,FALSE),VLOOKUP(--TRIM(MID(SUBSTITUTE(C68,",",REPT(" ",99)),599,99)),PortProtocols[],4,FALSE)),""),"") &amp;
IF(TRIM(MID(SUBSTITUTE(C68,",",REPT(" ",99)),699,99))&lt;&gt;"",CHAR(10) &amp; IFERROR(IF(ISERROR(--TRIM(MID(SUBSTITUTE(C68,",",REPT(" ",99)),699,99))),VLOOKUP(TRIM(MID(SUBSTITUTE(C68,",",REPT(" ",99)),699,99)),PortProtocols[],4,FALSE),VLOOKUP(--TRIM(MID(SUBSTITUTE(C68,",",REPT(" ",99)),699,99)),PortProtocols[],4,FALSE)),""),"") &amp;
IF(TRIM(MID(SUBSTITUTE(C68,",",REPT(" ",99)),799,99))&lt;&gt;"",CHAR(10) &amp; IFERROR(IF(ISERROR(--TRIM(MID(SUBSTITUTE(C68,",",REPT(" ",99)),799,99))),VLOOKUP(TRIM(MID(SUBSTITUTE(C68,",",REPT(" ",99)),799,99)),PortProtocols[],4,FALSE),VLOOKUP(--TRIM(MID(SUBSTITUTE(C68,",",REPT(" ",99)),799,99)),PortProtocols[],4,FALSE)),""),"") &amp;
IF(TRIM(MID(SUBSTITUTE(C68,",",REPT(" ",99)),899,99))&lt;&gt;"",CHAR(10) &amp; IFERROR(IF(ISERROR(--TRIM(MID(SUBSTITUTE(C68,",",REPT(" ",99)),899,99))),VLOOKUP(TRIM(MID(SUBSTITUTE(C68,",",REPT(" ",99)),899,99)),PortProtocols[],4,FALSE),VLOOKUP(--TRIM(MID(SUBSTITUTE(C68,",",REPT(" ",99)),899,99)),PortProtocols[],4,FALSE)),""),"") &amp;
IF(TRIM(MID(SUBSTITUTE(C68,",",REPT(" ",99)),999,99))&lt;&gt;"",CHAR(10) &amp; IFERROR(IF(ISERROR(--TRIM(MID(SUBSTITUTE(C68,",",REPT(" ",99)),999,99))),VLOOKUP(TRIM(MID(SUBSTITUTE(C68,",",REPT(" ",99)),999,99)),PortProtocols[],4,FALSE),VLOOKUP(--TRIM(MID(SUBSTITUTE(C68,",",REPT(" ",99)),999,99)),PortProtocols[],4,FALSE)),""),"") &amp;
IF(TRIM(MID(SUBSTITUTE(C68,",",REPT(" ",99)),1099,99))&lt;&gt;"",CHAR(10) &amp; IFERROR(IF(ISERROR(--TRIM(MID(SUBSTITUTE(C68,",",REPT(" ",99)),1099,99))),VLOOKUP(TRIM(MID(SUBSTITUTE(C68,",",REPT(" ",99)),1099,99)),PortProtocols[],4,FALSE),VLOOKUP(--TRIM(MID(SUBSTITUTE(C68,",",REPT(" ",99)),1099,99)),PortProtocols[],4,FALSE)),""),"") &amp;
IF(TRIM(MID(SUBSTITUTE(C68,",",REPT(" ",99)),1199,99))&lt;&gt;"",CHAR(10) &amp; IFERROR(IF(ISERROR(--TRIM(MID(SUBSTITUTE(C68,",",REPT(" ",99)),1199,99))),VLOOKUP(TRIM(MID(SUBSTITUTE(C68,",",REPT(" ",99)),1199,99)),PortProtocols[],4,FALSE),VLOOKUP(--TRIM(MID(SUBSTITUTE(C68,",",REPT(" ",99)),1199,99)),PortProtocols[],4,FALSE)),""),"") &amp;
IF(TRIM(MID(SUBSTITUTE(C68,",",REPT(" ",99)),1299,99))&lt;&gt;"",CHAR(10) &amp; IFERROR(IF(ISERROR(--TRIM(MID(SUBSTITUTE(C68,",",REPT(" ",99)),1299,99))),VLOOKUP(TRIM(MID(SUBSTITUTE(C68,",",REPT(" ",99)),1299,99)),PortProtocols[],4,FALSE),VLOOKUP(--TRIM(MID(SUBSTITUTE(C68,",",REPT(" ",99)),1299,99)),PortProtocols[],4,FALSE)),""),"") &amp;
IF(TRIM(MID(SUBSTITUTE(C68,",",REPT(" ",99)),1399,99))&lt;&gt;"",CHAR(10) &amp; IFERROR(IF(ISERROR(--TRIM(MID(SUBSTITUTE(C68,",",REPT(" ",99)),1399,99))),VLOOKUP(TRIM(MID(SUBSTITUTE(C68,",",REPT(" ",99)),1399,99)),PortProtocols[],4,FALSE),VLOOKUP(--TRIM(MID(SUBSTITUTE(C68,",",REPT(" ",99)),1399,99)),PortProtocols[],4,FALSE)),""),"") &amp;
IF(TRIM(MID(SUBSTITUTE(C68,",",REPT(" ",99)),1499,99))&lt;&gt;"",CHAR(10) &amp; IFERROR(IF(ISERROR(--TRIM(MID(SUBSTITUTE(C68,",",REPT(" ",99)),1499,99))),VLOOKUP(TRIM(MID(SUBSTITUTE(C68,",",REPT(" ",99)),1499,99)),PortProtocols[],4,FALSE),VLOOKUP(--TRIM(MID(SUBSTITUTE(C68,",",REPT(" ",99)),1499,99)),PortProtocols[],4,FALSE)),""),"") &amp;
IF(TRIM(MID(SUBSTITUTE(C68,",",REPT(" ",99)),1599,99))&lt;&gt;"",CHAR(10) &amp; IFERROR(IF(ISERROR(--TRIM(MID(SUBSTITUTE(C68,",",REPT(" ",99)),1599,99))),VLOOKUP(TRIM(MID(SUBSTITUTE(C68,",",REPT(" ",99)),1599,99)),PortProtocols[],4,FALSE),VLOOKUP(--TRIM(MID(SUBSTITUTE(C68,",",REPT(" ",99)),1599,99)),PortProtocols[],4,FALSE)),""),"") &amp;
IF(TRIM(MID(SUBSTITUTE(C68,",",REPT(" ",99)),1699,99))&lt;&gt;"",CHAR(10) &amp; IFERROR(IF(ISERROR(--TRIM(MID(SUBSTITUTE(C68,",",REPT(" ",99)),1699,99))),VLOOKUP(TRIM(MID(SUBSTITUTE(C68,",",REPT(" ",99)),1699,99)),PortProtocols[],4,FALSE),VLOOKUP(--TRIM(MID(SUBSTITUTE(C68,",",REPT(" ",99)),1699,99)),PortProtocols[],4,FALSE)),""),"") &amp;
IF(TRIM(MID(SUBSTITUTE(C68,",",REPT(" ",99)),1799,99))&lt;&gt;"",CHAR(10) &amp; IFERROR(IF(ISERROR(--TRIM(MID(SUBSTITUTE(C68,",",REPT(" ",99)),1799,99))),VLOOKUP(TRIM(MID(SUBSTITUTE(C68,",",REPT(" ",99)),1799,99)),PortProtocols[],4,FALSE),VLOOKUP(--TRIM(MID(SUBSTITUTE(C68,",",REPT(" ",99)),1799,99)),PortProtocols[],4,FALSE)),""),"") &amp;
IF(TRIM(MID(SUBSTITUTE(C68,",",REPT(" ",99)),1899,99))&lt;&gt;"",CHAR(10) &amp; IFERROR(IF(ISERROR(--TRIM(MID(SUBSTITUTE(C68,",",REPT(" ",99)),1899,99))),VLOOKUP(TRIM(MID(SUBSTITUTE(C68,",",REPT(" ",99)),1899,99)),PortProtocols[],4,FALSE),VLOOKUP(--TRIM(MID(SUBSTITUTE(C68,",",REPT(" ",99)),1899,99)),PortProtocols[],4,FALSE)),""),""),
"")</f>
        <v>Nutanix Files Client Network to DNS Server
DNS (53 TCP/UDP)</v>
      </c>
      <c r="G68" s="15"/>
      <c r="H68" s="13" t="str">
        <f>_xlfn.XLOOKUP(ExternalPorts[[#This Row],[Source]],entities[Source],entities[Source AZ (Used for Diagram Generation)],"",0)</f>
        <v>Local AZ</v>
      </c>
      <c r="I68" s="13" t="str">
        <f>_xlfn.XLOOKUP(ExternalPorts[[#This Row],[Destination]],entities[Destination],entities[Destination AZ (Used for Diagram Generation)],"",0)</f>
        <v>External Services</v>
      </c>
      <c r="J68" s="13"/>
      <c r="M68" s="22"/>
    </row>
    <row r="69" spans="1:13" ht="81" hidden="1">
      <c r="A69" s="13" t="s">
        <v>116</v>
      </c>
      <c r="B69" s="13" t="s">
        <v>112</v>
      </c>
      <c r="C69" s="14" t="s">
        <v>122</v>
      </c>
      <c r="D69" s="13" t="str" cm="1">
        <f t="array" ref="D6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69" s="13" t="s">
        <v>43</v>
      </c>
      <c r="F69" s="15" t="str">
        <f>IF(AND(B69&lt;&gt;"",E69&lt;&gt;""),B69 &amp; " to " &amp; E69 &amp; CHAR(10) &amp;
IFERROR(IF(ISERROR(--TRIM(MID(SUBSTITUTE(C69,",",REPT(" ",99)),1,99))),VLOOKUP(TRIM(MID(SUBSTITUTE(C69,",",REPT(" ",99)),1,99)),PortProtocols[],4,FALSE),VLOOKUP(--TRIM(MID(SUBSTITUTE(C69,",",REPT(" ",99)),1,99)),PortProtocols[],4,FALSE)),"") &amp;
IF(TRIM(MID(SUBSTITUTE(C69,",",REPT(" ",99)),99,99))&lt;&gt;"",CHAR(10) &amp; IFERROR(IF(ISERROR(--TRIM(MID(SUBSTITUTE(C69,",",REPT(" ",99)),99,99))),VLOOKUP(TRIM(MID(SUBSTITUTE(C69,",",REPT(" ",99)),99,99)),PortProtocols[],4,FALSE),VLOOKUP(--TRIM(MID(SUBSTITUTE(C69,",",REPT(" ",99)),99,99)),PortProtocols[],4,FALSE)),""),"") &amp;
IF(TRIM(MID(SUBSTITUTE(C69,",",REPT(" ",99)),199,99))&lt;&gt;"",CHAR(10) &amp; IFERROR(IF(ISERROR(--TRIM(MID(SUBSTITUTE(C69,",",REPT(" ",99)),199,99))),VLOOKUP(TRIM(MID(SUBSTITUTE(C69,",",REPT(" ",99)),199,99)),PortProtocols[],4,FALSE),VLOOKUP(--TRIM(MID(SUBSTITUTE(C69,",",REPT(" ",99)),199,99)),PortProtocols[],4,FALSE)),""),"") &amp;
IF(TRIM(MID(SUBSTITUTE(C69,",",REPT(" ",99)),299,99))&lt;&gt;"",CHAR(10) &amp; IFERROR(IF(ISERROR(--TRIM(MID(SUBSTITUTE(C69,",",REPT(" ",99)),299,99))),VLOOKUP(TRIM(MID(SUBSTITUTE(C69,",",REPT(" ",99)),299,99)),PortProtocols[],4,FALSE),VLOOKUP(--TRIM(MID(SUBSTITUTE(C69,",",REPT(" ",99)),299,99)),PortProtocols[],4,FALSE)),""),"") &amp;
IF(TRIM(MID(SUBSTITUTE(C69,",",REPT(" ",99)),399,99))&lt;&gt;"",CHAR(10) &amp; IFERROR(IF(ISERROR(--TRIM(MID(SUBSTITUTE(C69,",",REPT(" ",99)),399,99))),VLOOKUP(TRIM(MID(SUBSTITUTE(C69,",",REPT(" ",99)),399,99)),PortProtocols[],4,FALSE),VLOOKUP(--TRIM(MID(SUBSTITUTE(C69,",",REPT(" ",99)),399,99)),PortProtocols[],4,FALSE)),""),"") &amp;
IF(TRIM(MID(SUBSTITUTE(C69,",",REPT(" ",99)),499,99))&lt;&gt;"",CHAR(10) &amp; IFERROR(IF(ISERROR(--TRIM(MID(SUBSTITUTE(C69,",",REPT(" ",99)),499,99))),VLOOKUP(TRIM(MID(SUBSTITUTE(C69,",",REPT(" ",99)),499,99)),PortProtocols[],4,FALSE),VLOOKUP(--TRIM(MID(SUBSTITUTE(C69,",",REPT(" ",99)),499,99)),PortProtocols[],4,FALSE)),""),"") &amp;
IF(TRIM(MID(SUBSTITUTE(C69,",",REPT(" ",99)),599,99))&lt;&gt;"",CHAR(10) &amp; IFERROR(IF(ISERROR(--TRIM(MID(SUBSTITUTE(C69,",",REPT(" ",99)),599,99))),VLOOKUP(TRIM(MID(SUBSTITUTE(C69,",",REPT(" ",99)),599,99)),PortProtocols[],4,FALSE),VLOOKUP(--TRIM(MID(SUBSTITUTE(C69,",",REPT(" ",99)),599,99)),PortProtocols[],4,FALSE)),""),"") &amp;
IF(TRIM(MID(SUBSTITUTE(C69,",",REPT(" ",99)),699,99))&lt;&gt;"",CHAR(10) &amp; IFERROR(IF(ISERROR(--TRIM(MID(SUBSTITUTE(C69,",",REPT(" ",99)),699,99))),VLOOKUP(TRIM(MID(SUBSTITUTE(C69,",",REPT(" ",99)),699,99)),PortProtocols[],4,FALSE),VLOOKUP(--TRIM(MID(SUBSTITUTE(C69,",",REPT(" ",99)),699,99)),PortProtocols[],4,FALSE)),""),"") &amp;
IF(TRIM(MID(SUBSTITUTE(C69,",",REPT(" ",99)),799,99))&lt;&gt;"",CHAR(10) &amp; IFERROR(IF(ISERROR(--TRIM(MID(SUBSTITUTE(C69,",",REPT(" ",99)),799,99))),VLOOKUP(TRIM(MID(SUBSTITUTE(C69,",",REPT(" ",99)),799,99)),PortProtocols[],4,FALSE),VLOOKUP(--TRIM(MID(SUBSTITUTE(C69,",",REPT(" ",99)),799,99)),PortProtocols[],4,FALSE)),""),"") &amp;
IF(TRIM(MID(SUBSTITUTE(C69,",",REPT(" ",99)),899,99))&lt;&gt;"",CHAR(10) &amp; IFERROR(IF(ISERROR(--TRIM(MID(SUBSTITUTE(C69,",",REPT(" ",99)),899,99))),VLOOKUP(TRIM(MID(SUBSTITUTE(C69,",",REPT(" ",99)),899,99)),PortProtocols[],4,FALSE),VLOOKUP(--TRIM(MID(SUBSTITUTE(C69,",",REPT(" ",99)),899,99)),PortProtocols[],4,FALSE)),""),"") &amp;
IF(TRIM(MID(SUBSTITUTE(C69,",",REPT(" ",99)),999,99))&lt;&gt;"",CHAR(10) &amp; IFERROR(IF(ISERROR(--TRIM(MID(SUBSTITUTE(C69,",",REPT(" ",99)),999,99))),VLOOKUP(TRIM(MID(SUBSTITUTE(C69,",",REPT(" ",99)),999,99)),PortProtocols[],4,FALSE),VLOOKUP(--TRIM(MID(SUBSTITUTE(C69,",",REPT(" ",99)),999,99)),PortProtocols[],4,FALSE)),""),"") &amp;
IF(TRIM(MID(SUBSTITUTE(C69,",",REPT(" ",99)),1099,99))&lt;&gt;"",CHAR(10) &amp; IFERROR(IF(ISERROR(--TRIM(MID(SUBSTITUTE(C69,",",REPT(" ",99)),1099,99))),VLOOKUP(TRIM(MID(SUBSTITUTE(C69,",",REPT(" ",99)),1099,99)),PortProtocols[],4,FALSE),VLOOKUP(--TRIM(MID(SUBSTITUTE(C69,",",REPT(" ",99)),1099,99)),PortProtocols[],4,FALSE)),""),"") &amp;
IF(TRIM(MID(SUBSTITUTE(C69,",",REPT(" ",99)),1199,99))&lt;&gt;"",CHAR(10) &amp; IFERROR(IF(ISERROR(--TRIM(MID(SUBSTITUTE(C69,",",REPT(" ",99)),1199,99))),VLOOKUP(TRIM(MID(SUBSTITUTE(C69,",",REPT(" ",99)),1199,99)),PortProtocols[],4,FALSE),VLOOKUP(--TRIM(MID(SUBSTITUTE(C69,",",REPT(" ",99)),1199,99)),PortProtocols[],4,FALSE)),""),"") &amp;
IF(TRIM(MID(SUBSTITUTE(C69,",",REPT(" ",99)),1299,99))&lt;&gt;"",CHAR(10) &amp; IFERROR(IF(ISERROR(--TRIM(MID(SUBSTITUTE(C69,",",REPT(" ",99)),1299,99))),VLOOKUP(TRIM(MID(SUBSTITUTE(C69,",",REPT(" ",99)),1299,99)),PortProtocols[],4,FALSE),VLOOKUP(--TRIM(MID(SUBSTITUTE(C69,",",REPT(" ",99)),1299,99)),PortProtocols[],4,FALSE)),""),"") &amp;
IF(TRIM(MID(SUBSTITUTE(C69,",",REPT(" ",99)),1399,99))&lt;&gt;"",CHAR(10) &amp; IFERROR(IF(ISERROR(--TRIM(MID(SUBSTITUTE(C69,",",REPT(" ",99)),1399,99))),VLOOKUP(TRIM(MID(SUBSTITUTE(C69,",",REPT(" ",99)),1399,99)),PortProtocols[],4,FALSE),VLOOKUP(--TRIM(MID(SUBSTITUTE(C69,",",REPT(" ",99)),1399,99)),PortProtocols[],4,FALSE)),""),"") &amp;
IF(TRIM(MID(SUBSTITUTE(C69,",",REPT(" ",99)),1499,99))&lt;&gt;"",CHAR(10) &amp; IFERROR(IF(ISERROR(--TRIM(MID(SUBSTITUTE(C69,",",REPT(" ",99)),1499,99))),VLOOKUP(TRIM(MID(SUBSTITUTE(C69,",",REPT(" ",99)),1499,99)),PortProtocols[],4,FALSE),VLOOKUP(--TRIM(MID(SUBSTITUTE(C69,",",REPT(" ",99)),1499,99)),PortProtocols[],4,FALSE)),""),"") &amp;
IF(TRIM(MID(SUBSTITUTE(C69,",",REPT(" ",99)),1599,99))&lt;&gt;"",CHAR(10) &amp; IFERROR(IF(ISERROR(--TRIM(MID(SUBSTITUTE(C69,",",REPT(" ",99)),1599,99))),VLOOKUP(TRIM(MID(SUBSTITUTE(C69,",",REPT(" ",99)),1599,99)),PortProtocols[],4,FALSE),VLOOKUP(--TRIM(MID(SUBSTITUTE(C69,",",REPT(" ",99)),1599,99)),PortProtocols[],4,FALSE)),""),"") &amp;
IF(TRIM(MID(SUBSTITUTE(C69,",",REPT(" ",99)),1699,99))&lt;&gt;"",CHAR(10) &amp; IFERROR(IF(ISERROR(--TRIM(MID(SUBSTITUTE(C69,",",REPT(" ",99)),1699,99))),VLOOKUP(TRIM(MID(SUBSTITUTE(C69,",",REPT(" ",99)),1699,99)),PortProtocols[],4,FALSE),VLOOKUP(--TRIM(MID(SUBSTITUTE(C69,",",REPT(" ",99)),1699,99)),PortProtocols[],4,FALSE)),""),"") &amp;
IF(TRIM(MID(SUBSTITUTE(C69,",",REPT(" ",99)),1799,99))&lt;&gt;"",CHAR(10) &amp; IFERROR(IF(ISERROR(--TRIM(MID(SUBSTITUTE(C69,",",REPT(" ",99)),1799,99))),VLOOKUP(TRIM(MID(SUBSTITUTE(C69,",",REPT(" ",99)),1799,99)),PortProtocols[],4,FALSE),VLOOKUP(--TRIM(MID(SUBSTITUTE(C69,",",REPT(" ",99)),1799,99)),PortProtocols[],4,FALSE)),""),"") &amp;
IF(TRIM(MID(SUBSTITUTE(C69,",",REPT(" ",99)),1899,99))&lt;&gt;"",CHAR(10) &amp; IFERROR(IF(ISERROR(--TRIM(MID(SUBSTITUTE(C69,",",REPT(" ",99)),1899,99))),VLOOKUP(TRIM(MID(SUBSTITUTE(C69,",",REPT(" ",99)),1899,99)),PortProtocols[],4,FALSE),VLOOKUP(--TRIM(MID(SUBSTITUTE(C69,",",REPT(" ",99)),1899,99)),PortProtocols[],4,FALSE)),""),""),
"")</f>
        <v>Nutanix Files Client Network to Active Directory
Kerberos (88 TCP/UDP)
LDAP (389 TCP/UDP)
LDAPS (636 TCP/UDP)</v>
      </c>
      <c r="G69" s="15"/>
      <c r="H69" s="13" t="str">
        <f>_xlfn.XLOOKUP(ExternalPorts[[#This Row],[Source]],entities[Source],entities[Source AZ (Used for Diagram Generation)],"",0)</f>
        <v>Local AZ</v>
      </c>
      <c r="I69" s="13" t="str">
        <f>_xlfn.XLOOKUP(ExternalPorts[[#This Row],[Destination]],entities[Destination],entities[Destination AZ (Used for Diagram Generation)],"",0)</f>
        <v>External Services</v>
      </c>
      <c r="J69" s="13"/>
      <c r="M69" s="22"/>
    </row>
    <row r="70" spans="1:13" ht="83.25" hidden="1" customHeight="1">
      <c r="A70" s="13" t="s">
        <v>116</v>
      </c>
      <c r="B70" s="13" t="s">
        <v>112</v>
      </c>
      <c r="C70" s="14">
        <v>123</v>
      </c>
      <c r="D70" s="13" t="str" cm="1">
        <f t="array" ref="D7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70" s="13" t="s">
        <v>22</v>
      </c>
      <c r="F70" s="15" t="str">
        <f>IF(AND(B70&lt;&gt;"",E70&lt;&gt;""),B70 &amp; " to " &amp; E70 &amp; CHAR(10) &amp;
IFERROR(IF(ISERROR(--TRIM(MID(SUBSTITUTE(C70,",",REPT(" ",99)),1,99))),VLOOKUP(TRIM(MID(SUBSTITUTE(C70,",",REPT(" ",99)),1,99)),PortProtocols[],4,FALSE),VLOOKUP(--TRIM(MID(SUBSTITUTE(C70,",",REPT(" ",99)),1,99)),PortProtocols[],4,FALSE)),"") &amp;
IF(TRIM(MID(SUBSTITUTE(C70,",",REPT(" ",99)),99,99))&lt;&gt;"",CHAR(10) &amp; IFERROR(IF(ISERROR(--TRIM(MID(SUBSTITUTE(C70,",",REPT(" ",99)),99,99))),VLOOKUP(TRIM(MID(SUBSTITUTE(C70,",",REPT(" ",99)),99,99)),PortProtocols[],4,FALSE),VLOOKUP(--TRIM(MID(SUBSTITUTE(C70,",",REPT(" ",99)),99,99)),PortProtocols[],4,FALSE)),""),"") &amp;
IF(TRIM(MID(SUBSTITUTE(C70,",",REPT(" ",99)),199,99))&lt;&gt;"",CHAR(10) &amp; IFERROR(IF(ISERROR(--TRIM(MID(SUBSTITUTE(C70,",",REPT(" ",99)),199,99))),VLOOKUP(TRIM(MID(SUBSTITUTE(C70,",",REPT(" ",99)),199,99)),PortProtocols[],4,FALSE),VLOOKUP(--TRIM(MID(SUBSTITUTE(C70,",",REPT(" ",99)),199,99)),PortProtocols[],4,FALSE)),""),"") &amp;
IF(TRIM(MID(SUBSTITUTE(C70,",",REPT(" ",99)),299,99))&lt;&gt;"",CHAR(10) &amp; IFERROR(IF(ISERROR(--TRIM(MID(SUBSTITUTE(C70,",",REPT(" ",99)),299,99))),VLOOKUP(TRIM(MID(SUBSTITUTE(C70,",",REPT(" ",99)),299,99)),PortProtocols[],4,FALSE),VLOOKUP(--TRIM(MID(SUBSTITUTE(C70,",",REPT(" ",99)),299,99)),PortProtocols[],4,FALSE)),""),"") &amp;
IF(TRIM(MID(SUBSTITUTE(C70,",",REPT(" ",99)),399,99))&lt;&gt;"",CHAR(10) &amp; IFERROR(IF(ISERROR(--TRIM(MID(SUBSTITUTE(C70,",",REPT(" ",99)),399,99))),VLOOKUP(TRIM(MID(SUBSTITUTE(C70,",",REPT(" ",99)),399,99)),PortProtocols[],4,FALSE),VLOOKUP(--TRIM(MID(SUBSTITUTE(C70,",",REPT(" ",99)),399,99)),PortProtocols[],4,FALSE)),""),"") &amp;
IF(TRIM(MID(SUBSTITUTE(C70,",",REPT(" ",99)),499,99))&lt;&gt;"",CHAR(10) &amp; IFERROR(IF(ISERROR(--TRIM(MID(SUBSTITUTE(C70,",",REPT(" ",99)),499,99))),VLOOKUP(TRIM(MID(SUBSTITUTE(C70,",",REPT(" ",99)),499,99)),PortProtocols[],4,FALSE),VLOOKUP(--TRIM(MID(SUBSTITUTE(C70,",",REPT(" ",99)),499,99)),PortProtocols[],4,FALSE)),""),"") &amp;
IF(TRIM(MID(SUBSTITUTE(C70,",",REPT(" ",99)),599,99))&lt;&gt;"",CHAR(10) &amp; IFERROR(IF(ISERROR(--TRIM(MID(SUBSTITUTE(C70,",",REPT(" ",99)),599,99))),VLOOKUP(TRIM(MID(SUBSTITUTE(C70,",",REPT(" ",99)),599,99)),PortProtocols[],4,FALSE),VLOOKUP(--TRIM(MID(SUBSTITUTE(C70,",",REPT(" ",99)),599,99)),PortProtocols[],4,FALSE)),""),"") &amp;
IF(TRIM(MID(SUBSTITUTE(C70,",",REPT(" ",99)),699,99))&lt;&gt;"",CHAR(10) &amp; IFERROR(IF(ISERROR(--TRIM(MID(SUBSTITUTE(C70,",",REPT(" ",99)),699,99))),VLOOKUP(TRIM(MID(SUBSTITUTE(C70,",",REPT(" ",99)),699,99)),PortProtocols[],4,FALSE),VLOOKUP(--TRIM(MID(SUBSTITUTE(C70,",",REPT(" ",99)),699,99)),PortProtocols[],4,FALSE)),""),"") &amp;
IF(TRIM(MID(SUBSTITUTE(C70,",",REPT(" ",99)),799,99))&lt;&gt;"",CHAR(10) &amp; IFERROR(IF(ISERROR(--TRIM(MID(SUBSTITUTE(C70,",",REPT(" ",99)),799,99))),VLOOKUP(TRIM(MID(SUBSTITUTE(C70,",",REPT(" ",99)),799,99)),PortProtocols[],4,FALSE),VLOOKUP(--TRIM(MID(SUBSTITUTE(C70,",",REPT(" ",99)),799,99)),PortProtocols[],4,FALSE)),""),"") &amp;
IF(TRIM(MID(SUBSTITUTE(C70,",",REPT(" ",99)),899,99))&lt;&gt;"",CHAR(10) &amp; IFERROR(IF(ISERROR(--TRIM(MID(SUBSTITUTE(C70,",",REPT(" ",99)),899,99))),VLOOKUP(TRIM(MID(SUBSTITUTE(C70,",",REPT(" ",99)),899,99)),PortProtocols[],4,FALSE),VLOOKUP(--TRIM(MID(SUBSTITUTE(C70,",",REPT(" ",99)),899,99)),PortProtocols[],4,FALSE)),""),"") &amp;
IF(TRIM(MID(SUBSTITUTE(C70,",",REPT(" ",99)),999,99))&lt;&gt;"",CHAR(10) &amp; IFERROR(IF(ISERROR(--TRIM(MID(SUBSTITUTE(C70,",",REPT(" ",99)),999,99))),VLOOKUP(TRIM(MID(SUBSTITUTE(C70,",",REPT(" ",99)),999,99)),PortProtocols[],4,FALSE),VLOOKUP(--TRIM(MID(SUBSTITUTE(C70,",",REPT(" ",99)),999,99)),PortProtocols[],4,FALSE)),""),"") &amp;
IF(TRIM(MID(SUBSTITUTE(C70,",",REPT(" ",99)),1099,99))&lt;&gt;"",CHAR(10) &amp; IFERROR(IF(ISERROR(--TRIM(MID(SUBSTITUTE(C70,",",REPT(" ",99)),1099,99))),VLOOKUP(TRIM(MID(SUBSTITUTE(C70,",",REPT(" ",99)),1099,99)),PortProtocols[],4,FALSE),VLOOKUP(--TRIM(MID(SUBSTITUTE(C70,",",REPT(" ",99)),1099,99)),PortProtocols[],4,FALSE)),""),"") &amp;
IF(TRIM(MID(SUBSTITUTE(C70,",",REPT(" ",99)),1199,99))&lt;&gt;"",CHAR(10) &amp; IFERROR(IF(ISERROR(--TRIM(MID(SUBSTITUTE(C70,",",REPT(" ",99)),1199,99))),VLOOKUP(TRIM(MID(SUBSTITUTE(C70,",",REPT(" ",99)),1199,99)),PortProtocols[],4,FALSE),VLOOKUP(--TRIM(MID(SUBSTITUTE(C70,",",REPT(" ",99)),1199,99)),PortProtocols[],4,FALSE)),""),"") &amp;
IF(TRIM(MID(SUBSTITUTE(C70,",",REPT(" ",99)),1299,99))&lt;&gt;"",CHAR(10) &amp; IFERROR(IF(ISERROR(--TRIM(MID(SUBSTITUTE(C70,",",REPT(" ",99)),1299,99))),VLOOKUP(TRIM(MID(SUBSTITUTE(C70,",",REPT(" ",99)),1299,99)),PortProtocols[],4,FALSE),VLOOKUP(--TRIM(MID(SUBSTITUTE(C70,",",REPT(" ",99)),1299,99)),PortProtocols[],4,FALSE)),""),"") &amp;
IF(TRIM(MID(SUBSTITUTE(C70,",",REPT(" ",99)),1399,99))&lt;&gt;"",CHAR(10) &amp; IFERROR(IF(ISERROR(--TRIM(MID(SUBSTITUTE(C70,",",REPT(" ",99)),1399,99))),VLOOKUP(TRIM(MID(SUBSTITUTE(C70,",",REPT(" ",99)),1399,99)),PortProtocols[],4,FALSE),VLOOKUP(--TRIM(MID(SUBSTITUTE(C70,",",REPT(" ",99)),1399,99)),PortProtocols[],4,FALSE)),""),"") &amp;
IF(TRIM(MID(SUBSTITUTE(C70,",",REPT(" ",99)),1499,99))&lt;&gt;"",CHAR(10) &amp; IFERROR(IF(ISERROR(--TRIM(MID(SUBSTITUTE(C70,",",REPT(" ",99)),1499,99))),VLOOKUP(TRIM(MID(SUBSTITUTE(C70,",",REPT(" ",99)),1499,99)),PortProtocols[],4,FALSE),VLOOKUP(--TRIM(MID(SUBSTITUTE(C70,",",REPT(" ",99)),1499,99)),PortProtocols[],4,FALSE)),""),"") &amp;
IF(TRIM(MID(SUBSTITUTE(C70,",",REPT(" ",99)),1599,99))&lt;&gt;"",CHAR(10) &amp; IFERROR(IF(ISERROR(--TRIM(MID(SUBSTITUTE(C70,",",REPT(" ",99)),1599,99))),VLOOKUP(TRIM(MID(SUBSTITUTE(C70,",",REPT(" ",99)),1599,99)),PortProtocols[],4,FALSE),VLOOKUP(--TRIM(MID(SUBSTITUTE(C70,",",REPT(" ",99)),1599,99)),PortProtocols[],4,FALSE)),""),"") &amp;
IF(TRIM(MID(SUBSTITUTE(C70,",",REPT(" ",99)),1699,99))&lt;&gt;"",CHAR(10) &amp; IFERROR(IF(ISERROR(--TRIM(MID(SUBSTITUTE(C70,",",REPT(" ",99)),1699,99))),VLOOKUP(TRIM(MID(SUBSTITUTE(C70,",",REPT(" ",99)),1699,99)),PortProtocols[],4,FALSE),VLOOKUP(--TRIM(MID(SUBSTITUTE(C70,",",REPT(" ",99)),1699,99)),PortProtocols[],4,FALSE)),""),"") &amp;
IF(TRIM(MID(SUBSTITUTE(C70,",",REPT(" ",99)),1799,99))&lt;&gt;"",CHAR(10) &amp; IFERROR(IF(ISERROR(--TRIM(MID(SUBSTITUTE(C70,",",REPT(" ",99)),1799,99))),VLOOKUP(TRIM(MID(SUBSTITUTE(C70,",",REPT(" ",99)),1799,99)),PortProtocols[],4,FALSE),VLOOKUP(--TRIM(MID(SUBSTITUTE(C70,",",REPT(" ",99)),1799,99)),PortProtocols[],4,FALSE)),""),"") &amp;
IF(TRIM(MID(SUBSTITUTE(C70,",",REPT(" ",99)),1899,99))&lt;&gt;"",CHAR(10) &amp; IFERROR(IF(ISERROR(--TRIM(MID(SUBSTITUTE(C70,",",REPT(" ",99)),1899,99))),VLOOKUP(TRIM(MID(SUBSTITUTE(C70,",",REPT(" ",99)),1899,99)),PortProtocols[],4,FALSE),VLOOKUP(--TRIM(MID(SUBSTITUTE(C70,",",REPT(" ",99)),1899,99)),PortProtocols[],4,FALSE)),""),""),
"")</f>
        <v>Nutanix Files Client Network to NTP Server
NTP (123 UDP)</v>
      </c>
      <c r="G70" s="15"/>
      <c r="H70" s="13" t="str">
        <f>_xlfn.XLOOKUP(ExternalPorts[[#This Row],[Source]],entities[Source],entities[Source AZ (Used for Diagram Generation)],"",0)</f>
        <v>Local AZ</v>
      </c>
      <c r="I70" s="13" t="str">
        <f>_xlfn.XLOOKUP(ExternalPorts[[#This Row],[Destination]],entities[Destination],entities[Destination AZ (Used for Diagram Generation)],"",0)</f>
        <v>External Services</v>
      </c>
      <c r="J70" s="13"/>
      <c r="M70" s="22"/>
    </row>
    <row r="71" spans="1:13" ht="40.5" hidden="1">
      <c r="A71" s="13" t="s">
        <v>116</v>
      </c>
      <c r="B71" s="13" t="s">
        <v>112</v>
      </c>
      <c r="C71" s="14">
        <v>1344</v>
      </c>
      <c r="D71" s="13" t="str" cm="1">
        <f t="array" ref="D7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1" s="13" t="s">
        <v>123</v>
      </c>
      <c r="F71" s="15" t="str">
        <f>IF(AND(B71&lt;&gt;"",E71&lt;&gt;""),B71 &amp; " to " &amp; E71 &amp; CHAR(10) &amp;
IFERROR(IF(ISERROR(--TRIM(MID(SUBSTITUTE(C71,",",REPT(" ",99)),1,99))),VLOOKUP(TRIM(MID(SUBSTITUTE(C71,",",REPT(" ",99)),1,99)),PortProtocols[],4,FALSE),VLOOKUP(--TRIM(MID(SUBSTITUTE(C71,",",REPT(" ",99)),1,99)),PortProtocols[],4,FALSE)),"") &amp;
IF(TRIM(MID(SUBSTITUTE(C71,",",REPT(" ",99)),99,99))&lt;&gt;"",CHAR(10) &amp; IFERROR(IF(ISERROR(--TRIM(MID(SUBSTITUTE(C71,",",REPT(" ",99)),99,99))),VLOOKUP(TRIM(MID(SUBSTITUTE(C71,",",REPT(" ",99)),99,99)),PortProtocols[],4,FALSE),VLOOKUP(--TRIM(MID(SUBSTITUTE(C71,",",REPT(" ",99)),99,99)),PortProtocols[],4,FALSE)),""),"") &amp;
IF(TRIM(MID(SUBSTITUTE(C71,",",REPT(" ",99)),199,99))&lt;&gt;"",CHAR(10) &amp; IFERROR(IF(ISERROR(--TRIM(MID(SUBSTITUTE(C71,",",REPT(" ",99)),199,99))),VLOOKUP(TRIM(MID(SUBSTITUTE(C71,",",REPT(" ",99)),199,99)),PortProtocols[],4,FALSE),VLOOKUP(--TRIM(MID(SUBSTITUTE(C71,",",REPT(" ",99)),199,99)),PortProtocols[],4,FALSE)),""),"") &amp;
IF(TRIM(MID(SUBSTITUTE(C71,",",REPT(" ",99)),299,99))&lt;&gt;"",CHAR(10) &amp; IFERROR(IF(ISERROR(--TRIM(MID(SUBSTITUTE(C71,",",REPT(" ",99)),299,99))),VLOOKUP(TRIM(MID(SUBSTITUTE(C71,",",REPT(" ",99)),299,99)),PortProtocols[],4,FALSE),VLOOKUP(--TRIM(MID(SUBSTITUTE(C71,",",REPT(" ",99)),299,99)),PortProtocols[],4,FALSE)),""),"") &amp;
IF(TRIM(MID(SUBSTITUTE(C71,",",REPT(" ",99)),399,99))&lt;&gt;"",CHAR(10) &amp; IFERROR(IF(ISERROR(--TRIM(MID(SUBSTITUTE(C71,",",REPT(" ",99)),399,99))),VLOOKUP(TRIM(MID(SUBSTITUTE(C71,",",REPT(" ",99)),399,99)),PortProtocols[],4,FALSE),VLOOKUP(--TRIM(MID(SUBSTITUTE(C71,",",REPT(" ",99)),399,99)),PortProtocols[],4,FALSE)),""),"") &amp;
IF(TRIM(MID(SUBSTITUTE(C71,",",REPT(" ",99)),499,99))&lt;&gt;"",CHAR(10) &amp; IFERROR(IF(ISERROR(--TRIM(MID(SUBSTITUTE(C71,",",REPT(" ",99)),499,99))),VLOOKUP(TRIM(MID(SUBSTITUTE(C71,",",REPT(" ",99)),499,99)),PortProtocols[],4,FALSE),VLOOKUP(--TRIM(MID(SUBSTITUTE(C71,",",REPT(" ",99)),499,99)),PortProtocols[],4,FALSE)),""),"") &amp;
IF(TRIM(MID(SUBSTITUTE(C71,",",REPT(" ",99)),599,99))&lt;&gt;"",CHAR(10) &amp; IFERROR(IF(ISERROR(--TRIM(MID(SUBSTITUTE(C71,",",REPT(" ",99)),599,99))),VLOOKUP(TRIM(MID(SUBSTITUTE(C71,",",REPT(" ",99)),599,99)),PortProtocols[],4,FALSE),VLOOKUP(--TRIM(MID(SUBSTITUTE(C71,",",REPT(" ",99)),599,99)),PortProtocols[],4,FALSE)),""),"") &amp;
IF(TRIM(MID(SUBSTITUTE(C71,",",REPT(" ",99)),699,99))&lt;&gt;"",CHAR(10) &amp; IFERROR(IF(ISERROR(--TRIM(MID(SUBSTITUTE(C71,",",REPT(" ",99)),699,99))),VLOOKUP(TRIM(MID(SUBSTITUTE(C71,",",REPT(" ",99)),699,99)),PortProtocols[],4,FALSE),VLOOKUP(--TRIM(MID(SUBSTITUTE(C71,",",REPT(" ",99)),699,99)),PortProtocols[],4,FALSE)),""),"") &amp;
IF(TRIM(MID(SUBSTITUTE(C71,",",REPT(" ",99)),799,99))&lt;&gt;"",CHAR(10) &amp; IFERROR(IF(ISERROR(--TRIM(MID(SUBSTITUTE(C71,",",REPT(" ",99)),799,99))),VLOOKUP(TRIM(MID(SUBSTITUTE(C71,",",REPT(" ",99)),799,99)),PortProtocols[],4,FALSE),VLOOKUP(--TRIM(MID(SUBSTITUTE(C71,",",REPT(" ",99)),799,99)),PortProtocols[],4,FALSE)),""),"") &amp;
IF(TRIM(MID(SUBSTITUTE(C71,",",REPT(" ",99)),899,99))&lt;&gt;"",CHAR(10) &amp; IFERROR(IF(ISERROR(--TRIM(MID(SUBSTITUTE(C71,",",REPT(" ",99)),899,99))),VLOOKUP(TRIM(MID(SUBSTITUTE(C71,",",REPT(" ",99)),899,99)),PortProtocols[],4,FALSE),VLOOKUP(--TRIM(MID(SUBSTITUTE(C71,",",REPT(" ",99)),899,99)),PortProtocols[],4,FALSE)),""),"") &amp;
IF(TRIM(MID(SUBSTITUTE(C71,",",REPT(" ",99)),999,99))&lt;&gt;"",CHAR(10) &amp; IFERROR(IF(ISERROR(--TRIM(MID(SUBSTITUTE(C71,",",REPT(" ",99)),999,99))),VLOOKUP(TRIM(MID(SUBSTITUTE(C71,",",REPT(" ",99)),999,99)),PortProtocols[],4,FALSE),VLOOKUP(--TRIM(MID(SUBSTITUTE(C71,",",REPT(" ",99)),999,99)),PortProtocols[],4,FALSE)),""),"") &amp;
IF(TRIM(MID(SUBSTITUTE(C71,",",REPT(" ",99)),1099,99))&lt;&gt;"",CHAR(10) &amp; IFERROR(IF(ISERROR(--TRIM(MID(SUBSTITUTE(C71,",",REPT(" ",99)),1099,99))),VLOOKUP(TRIM(MID(SUBSTITUTE(C71,",",REPT(" ",99)),1099,99)),PortProtocols[],4,FALSE),VLOOKUP(--TRIM(MID(SUBSTITUTE(C71,",",REPT(" ",99)),1099,99)),PortProtocols[],4,FALSE)),""),"") &amp;
IF(TRIM(MID(SUBSTITUTE(C71,",",REPT(" ",99)),1199,99))&lt;&gt;"",CHAR(10) &amp; IFERROR(IF(ISERROR(--TRIM(MID(SUBSTITUTE(C71,",",REPT(" ",99)),1199,99))),VLOOKUP(TRIM(MID(SUBSTITUTE(C71,",",REPT(" ",99)),1199,99)),PortProtocols[],4,FALSE),VLOOKUP(--TRIM(MID(SUBSTITUTE(C71,",",REPT(" ",99)),1199,99)),PortProtocols[],4,FALSE)),""),"") &amp;
IF(TRIM(MID(SUBSTITUTE(C71,",",REPT(" ",99)),1299,99))&lt;&gt;"",CHAR(10) &amp; IFERROR(IF(ISERROR(--TRIM(MID(SUBSTITUTE(C71,",",REPT(" ",99)),1299,99))),VLOOKUP(TRIM(MID(SUBSTITUTE(C71,",",REPT(" ",99)),1299,99)),PortProtocols[],4,FALSE),VLOOKUP(--TRIM(MID(SUBSTITUTE(C71,",",REPT(" ",99)),1299,99)),PortProtocols[],4,FALSE)),""),"") &amp;
IF(TRIM(MID(SUBSTITUTE(C71,",",REPT(" ",99)),1399,99))&lt;&gt;"",CHAR(10) &amp; IFERROR(IF(ISERROR(--TRIM(MID(SUBSTITUTE(C71,",",REPT(" ",99)),1399,99))),VLOOKUP(TRIM(MID(SUBSTITUTE(C71,",",REPT(" ",99)),1399,99)),PortProtocols[],4,FALSE),VLOOKUP(--TRIM(MID(SUBSTITUTE(C71,",",REPT(" ",99)),1399,99)),PortProtocols[],4,FALSE)),""),"") &amp;
IF(TRIM(MID(SUBSTITUTE(C71,",",REPT(" ",99)),1499,99))&lt;&gt;"",CHAR(10) &amp; IFERROR(IF(ISERROR(--TRIM(MID(SUBSTITUTE(C71,",",REPT(" ",99)),1499,99))),VLOOKUP(TRIM(MID(SUBSTITUTE(C71,",",REPT(" ",99)),1499,99)),PortProtocols[],4,FALSE),VLOOKUP(--TRIM(MID(SUBSTITUTE(C71,",",REPT(" ",99)),1499,99)),PortProtocols[],4,FALSE)),""),"") &amp;
IF(TRIM(MID(SUBSTITUTE(C71,",",REPT(" ",99)),1599,99))&lt;&gt;"",CHAR(10) &amp; IFERROR(IF(ISERROR(--TRIM(MID(SUBSTITUTE(C71,",",REPT(" ",99)),1599,99))),VLOOKUP(TRIM(MID(SUBSTITUTE(C71,",",REPT(" ",99)),1599,99)),PortProtocols[],4,FALSE),VLOOKUP(--TRIM(MID(SUBSTITUTE(C71,",",REPT(" ",99)),1599,99)),PortProtocols[],4,FALSE)),""),"") &amp;
IF(TRIM(MID(SUBSTITUTE(C71,",",REPT(" ",99)),1699,99))&lt;&gt;"",CHAR(10) &amp; IFERROR(IF(ISERROR(--TRIM(MID(SUBSTITUTE(C71,",",REPT(" ",99)),1699,99))),VLOOKUP(TRIM(MID(SUBSTITUTE(C71,",",REPT(" ",99)),1699,99)),PortProtocols[],4,FALSE),VLOOKUP(--TRIM(MID(SUBSTITUTE(C71,",",REPT(" ",99)),1699,99)),PortProtocols[],4,FALSE)),""),"") &amp;
IF(TRIM(MID(SUBSTITUTE(C71,",",REPT(" ",99)),1799,99))&lt;&gt;"",CHAR(10) &amp; IFERROR(IF(ISERROR(--TRIM(MID(SUBSTITUTE(C71,",",REPT(" ",99)),1799,99))),VLOOKUP(TRIM(MID(SUBSTITUTE(C71,",",REPT(" ",99)),1799,99)),PortProtocols[],4,FALSE),VLOOKUP(--TRIM(MID(SUBSTITUTE(C71,",",REPT(" ",99)),1799,99)),PortProtocols[],4,FALSE)),""),"") &amp;
IF(TRIM(MID(SUBSTITUTE(C71,",",REPT(" ",99)),1899,99))&lt;&gt;"",CHAR(10) &amp; IFERROR(IF(ISERROR(--TRIM(MID(SUBSTITUTE(C71,",",REPT(" ",99)),1899,99))),VLOOKUP(TRIM(MID(SUBSTITUTE(C71,",",REPT(" ",99)),1899,99)),PortProtocols[],4,FALSE),VLOOKUP(--TRIM(MID(SUBSTITUTE(C71,",",REPT(" ",99)),1899,99)),PortProtocols[],4,FALSE)),""),""),
"")</f>
        <v>Nutanix Files Client Network to ICAP Server
ICAP (1344 TCP)</v>
      </c>
      <c r="G71" s="15"/>
      <c r="H71" s="13" t="str">
        <f>_xlfn.XLOOKUP(ExternalPorts[[#This Row],[Source]],entities[Source],entities[Source AZ (Used for Diagram Generation)],"",0)</f>
        <v>Local AZ</v>
      </c>
      <c r="I71" s="13" t="str">
        <f>_xlfn.XLOOKUP(ExternalPorts[[#This Row],[Destination]],entities[Destination],entities[Destination AZ (Used for Diagram Generation)],"",0)</f>
        <v>External Services</v>
      </c>
      <c r="J71" s="13"/>
      <c r="M71" s="22"/>
    </row>
    <row r="72" spans="1:13" ht="121.5" hidden="1">
      <c r="A72" s="13" t="s">
        <v>116</v>
      </c>
      <c r="B72" s="13" t="s">
        <v>112</v>
      </c>
      <c r="C72" s="14" t="s">
        <v>124</v>
      </c>
      <c r="D72" s="13" t="str" cm="1">
        <f t="array" ref="D7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2" s="13" t="s">
        <v>43</v>
      </c>
      <c r="F72" s="15" t="str">
        <f>IF(AND(B72&lt;&gt;"",E72&lt;&gt;""),B72 &amp; " to " &amp; E72 &amp; CHAR(10) &amp;
IFERROR(IF(ISERROR(--TRIM(MID(SUBSTITUTE(C72,",",REPT(" ",99)),1,99))),VLOOKUP(TRIM(MID(SUBSTITUTE(C72,",",REPT(" ",99)),1,99)),PortProtocols[],4,FALSE),VLOOKUP(--TRIM(MID(SUBSTITUTE(C72,",",REPT(" ",99)),1,99)),PortProtocols[],4,FALSE)),"") &amp;
IF(TRIM(MID(SUBSTITUTE(C72,",",REPT(" ",99)),99,99))&lt;&gt;"",CHAR(10) &amp; IFERROR(IF(ISERROR(--TRIM(MID(SUBSTITUTE(C72,",",REPT(" ",99)),99,99))),VLOOKUP(TRIM(MID(SUBSTITUTE(C72,",",REPT(" ",99)),99,99)),PortProtocols[],4,FALSE),VLOOKUP(--TRIM(MID(SUBSTITUTE(C72,",",REPT(" ",99)),99,99)),PortProtocols[],4,FALSE)),""),"") &amp;
IF(TRIM(MID(SUBSTITUTE(C72,",",REPT(" ",99)),199,99))&lt;&gt;"",CHAR(10) &amp; IFERROR(IF(ISERROR(--TRIM(MID(SUBSTITUTE(C72,",",REPT(" ",99)),199,99))),VLOOKUP(TRIM(MID(SUBSTITUTE(C72,",",REPT(" ",99)),199,99)),PortProtocols[],4,FALSE),VLOOKUP(--TRIM(MID(SUBSTITUTE(C72,",",REPT(" ",99)),199,99)),PortProtocols[],4,FALSE)),""),"") &amp;
IF(TRIM(MID(SUBSTITUTE(C72,",",REPT(" ",99)),299,99))&lt;&gt;"",CHAR(10) &amp; IFERROR(IF(ISERROR(--TRIM(MID(SUBSTITUTE(C72,",",REPT(" ",99)),299,99))),VLOOKUP(TRIM(MID(SUBSTITUTE(C72,",",REPT(" ",99)),299,99)),PortProtocols[],4,FALSE),VLOOKUP(--TRIM(MID(SUBSTITUTE(C72,",",REPT(" ",99)),299,99)),PortProtocols[],4,FALSE)),""),"") &amp;
IF(TRIM(MID(SUBSTITUTE(C72,",",REPT(" ",99)),399,99))&lt;&gt;"",CHAR(10) &amp; IFERROR(IF(ISERROR(--TRIM(MID(SUBSTITUTE(C72,",",REPT(" ",99)),399,99))),VLOOKUP(TRIM(MID(SUBSTITUTE(C72,",",REPT(" ",99)),399,99)),PortProtocols[],4,FALSE),VLOOKUP(--TRIM(MID(SUBSTITUTE(C72,",",REPT(" ",99)),399,99)),PortProtocols[],4,FALSE)),""),"") &amp;
IF(TRIM(MID(SUBSTITUTE(C72,",",REPT(" ",99)),499,99))&lt;&gt;"",CHAR(10) &amp; IFERROR(IF(ISERROR(--TRIM(MID(SUBSTITUTE(C72,",",REPT(" ",99)),499,99))),VLOOKUP(TRIM(MID(SUBSTITUTE(C72,",",REPT(" ",99)),499,99)),PortProtocols[],4,FALSE),VLOOKUP(--TRIM(MID(SUBSTITUTE(C72,",",REPT(" ",99)),499,99)),PortProtocols[],4,FALSE)),""),"") &amp;
IF(TRIM(MID(SUBSTITUTE(C72,",",REPT(" ",99)),599,99))&lt;&gt;"",CHAR(10) &amp; IFERROR(IF(ISERROR(--TRIM(MID(SUBSTITUTE(C72,",",REPT(" ",99)),599,99))),VLOOKUP(TRIM(MID(SUBSTITUTE(C72,",",REPT(" ",99)),599,99)),PortProtocols[],4,FALSE),VLOOKUP(--TRIM(MID(SUBSTITUTE(C72,",",REPT(" ",99)),599,99)),PortProtocols[],4,FALSE)),""),"") &amp;
IF(TRIM(MID(SUBSTITUTE(C72,",",REPT(" ",99)),699,99))&lt;&gt;"",CHAR(10) &amp; IFERROR(IF(ISERROR(--TRIM(MID(SUBSTITUTE(C72,",",REPT(" ",99)),699,99))),VLOOKUP(TRIM(MID(SUBSTITUTE(C72,",",REPT(" ",99)),699,99)),PortProtocols[],4,FALSE),VLOOKUP(--TRIM(MID(SUBSTITUTE(C72,",",REPT(" ",99)),699,99)),PortProtocols[],4,FALSE)),""),"") &amp;
IF(TRIM(MID(SUBSTITUTE(C72,",",REPT(" ",99)),799,99))&lt;&gt;"",CHAR(10) &amp; IFERROR(IF(ISERROR(--TRIM(MID(SUBSTITUTE(C72,",",REPT(" ",99)),799,99))),VLOOKUP(TRIM(MID(SUBSTITUTE(C72,",",REPT(" ",99)),799,99)),PortProtocols[],4,FALSE),VLOOKUP(--TRIM(MID(SUBSTITUTE(C72,",",REPT(" ",99)),799,99)),PortProtocols[],4,FALSE)),""),"") &amp;
IF(TRIM(MID(SUBSTITUTE(C72,",",REPT(" ",99)),899,99))&lt;&gt;"",CHAR(10) &amp; IFERROR(IF(ISERROR(--TRIM(MID(SUBSTITUTE(C72,",",REPT(" ",99)),899,99))),VLOOKUP(TRIM(MID(SUBSTITUTE(C72,",",REPT(" ",99)),899,99)),PortProtocols[],4,FALSE),VLOOKUP(--TRIM(MID(SUBSTITUTE(C72,",",REPT(" ",99)),899,99)),PortProtocols[],4,FALSE)),""),"") &amp;
IF(TRIM(MID(SUBSTITUTE(C72,",",REPT(" ",99)),999,99))&lt;&gt;"",CHAR(10) &amp; IFERROR(IF(ISERROR(--TRIM(MID(SUBSTITUTE(C72,",",REPT(" ",99)),999,99))),VLOOKUP(TRIM(MID(SUBSTITUTE(C72,",",REPT(" ",99)),999,99)),PortProtocols[],4,FALSE),VLOOKUP(--TRIM(MID(SUBSTITUTE(C72,",",REPT(" ",99)),999,99)),PortProtocols[],4,FALSE)),""),"") &amp;
IF(TRIM(MID(SUBSTITUTE(C72,",",REPT(" ",99)),1099,99))&lt;&gt;"",CHAR(10) &amp; IFERROR(IF(ISERROR(--TRIM(MID(SUBSTITUTE(C72,",",REPT(" ",99)),1099,99))),VLOOKUP(TRIM(MID(SUBSTITUTE(C72,",",REPT(" ",99)),1099,99)),PortProtocols[],4,FALSE),VLOOKUP(--TRIM(MID(SUBSTITUTE(C72,",",REPT(" ",99)),1099,99)),PortProtocols[],4,FALSE)),""),"") &amp;
IF(TRIM(MID(SUBSTITUTE(C72,",",REPT(" ",99)),1199,99))&lt;&gt;"",CHAR(10) &amp; IFERROR(IF(ISERROR(--TRIM(MID(SUBSTITUTE(C72,",",REPT(" ",99)),1199,99))),VLOOKUP(TRIM(MID(SUBSTITUTE(C72,",",REPT(" ",99)),1199,99)),PortProtocols[],4,FALSE),VLOOKUP(--TRIM(MID(SUBSTITUTE(C72,",",REPT(" ",99)),1199,99)),PortProtocols[],4,FALSE)),""),"") &amp;
IF(TRIM(MID(SUBSTITUTE(C72,",",REPT(" ",99)),1299,99))&lt;&gt;"",CHAR(10) &amp; IFERROR(IF(ISERROR(--TRIM(MID(SUBSTITUTE(C72,",",REPT(" ",99)),1299,99))),VLOOKUP(TRIM(MID(SUBSTITUTE(C72,",",REPT(" ",99)),1299,99)),PortProtocols[],4,FALSE),VLOOKUP(--TRIM(MID(SUBSTITUTE(C72,",",REPT(" ",99)),1299,99)),PortProtocols[],4,FALSE)),""),"") &amp;
IF(TRIM(MID(SUBSTITUTE(C72,",",REPT(" ",99)),1399,99))&lt;&gt;"",CHAR(10) &amp; IFERROR(IF(ISERROR(--TRIM(MID(SUBSTITUTE(C72,",",REPT(" ",99)),1399,99))),VLOOKUP(TRIM(MID(SUBSTITUTE(C72,",",REPT(" ",99)),1399,99)),PortProtocols[],4,FALSE),VLOOKUP(--TRIM(MID(SUBSTITUTE(C72,",",REPT(" ",99)),1399,99)),PortProtocols[],4,FALSE)),""),"") &amp;
IF(TRIM(MID(SUBSTITUTE(C72,",",REPT(" ",99)),1499,99))&lt;&gt;"",CHAR(10) &amp; IFERROR(IF(ISERROR(--TRIM(MID(SUBSTITUTE(C72,",",REPT(" ",99)),1499,99))),VLOOKUP(TRIM(MID(SUBSTITUTE(C72,",",REPT(" ",99)),1499,99)),PortProtocols[],4,FALSE),VLOOKUP(--TRIM(MID(SUBSTITUTE(C72,",",REPT(" ",99)),1499,99)),PortProtocols[],4,FALSE)),""),"") &amp;
IF(TRIM(MID(SUBSTITUTE(C72,",",REPT(" ",99)),1599,99))&lt;&gt;"",CHAR(10) &amp; IFERROR(IF(ISERROR(--TRIM(MID(SUBSTITUTE(C72,",",REPT(" ",99)),1599,99))),VLOOKUP(TRIM(MID(SUBSTITUTE(C72,",",REPT(" ",99)),1599,99)),PortProtocols[],4,FALSE),VLOOKUP(--TRIM(MID(SUBSTITUTE(C72,",",REPT(" ",99)),1599,99)),PortProtocols[],4,FALSE)),""),"") &amp;
IF(TRIM(MID(SUBSTITUTE(C72,",",REPT(" ",99)),1699,99))&lt;&gt;"",CHAR(10) &amp; IFERROR(IF(ISERROR(--TRIM(MID(SUBSTITUTE(C72,",",REPT(" ",99)),1699,99))),VLOOKUP(TRIM(MID(SUBSTITUTE(C72,",",REPT(" ",99)),1699,99)),PortProtocols[],4,FALSE),VLOOKUP(--TRIM(MID(SUBSTITUTE(C72,",",REPT(" ",99)),1699,99)),PortProtocols[],4,FALSE)),""),"") &amp;
IF(TRIM(MID(SUBSTITUTE(C72,",",REPT(" ",99)),1799,99))&lt;&gt;"",CHAR(10) &amp; IFERROR(IF(ISERROR(--TRIM(MID(SUBSTITUTE(C72,",",REPT(" ",99)),1799,99))),VLOOKUP(TRIM(MID(SUBSTITUTE(C72,",",REPT(" ",99)),1799,99)),PortProtocols[],4,FALSE),VLOOKUP(--TRIM(MID(SUBSTITUTE(C72,",",REPT(" ",99)),1799,99)),PortProtocols[],4,FALSE)),""),"") &amp;
IF(TRIM(MID(SUBSTITUTE(C72,",",REPT(" ",99)),1899,99))&lt;&gt;"",CHAR(10) &amp; IFERROR(IF(ISERROR(--TRIM(MID(SUBSTITUTE(C72,",",REPT(" ",99)),1899,99))),VLOOKUP(TRIM(MID(SUBSTITUTE(C72,",",REPT(" ",99)),1899,99)),PortProtocols[],4,FALSE),VLOOKUP(--TRIM(MID(SUBSTITUTE(C72,",",REPT(" ",99)),1899,99)),PortProtocols[],4,FALSE)),""),""),
"")</f>
        <v>Nutanix Files Client Network to Active Directory
LDAP Global Catalog (3268 TCP)
LDAPS Global Catalog (3269 TCP)
RPC (135 TCP)
Dynamic RPC (Restricted) (32768-60999 TCP)
SMB (445 TCP)</v>
      </c>
      <c r="G72" s="15"/>
      <c r="H72" s="13" t="str">
        <f>_xlfn.XLOOKUP(ExternalPorts[[#This Row],[Source]],entities[Source],entities[Source AZ (Used for Diagram Generation)],"",0)</f>
        <v>Local AZ</v>
      </c>
      <c r="I72" s="13" t="str">
        <f>_xlfn.XLOOKUP(ExternalPorts[[#This Row],[Destination]],entities[Destination],entities[Destination AZ (Used for Diagram Generation)],"",0)</f>
        <v>External Services</v>
      </c>
      <c r="J72" s="13"/>
      <c r="M72" s="22"/>
    </row>
    <row r="73" spans="1:13" ht="40.5" hidden="1">
      <c r="A73" s="13" t="s">
        <v>127</v>
      </c>
      <c r="B73" s="13" t="s">
        <v>17</v>
      </c>
      <c r="C73" s="14">
        <v>9446</v>
      </c>
      <c r="D73" s="13" t="str" cm="1">
        <f t="array" ref="D7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3" s="13" t="s">
        <v>13</v>
      </c>
      <c r="F73" s="15" t="str">
        <f>IF(AND(B73&lt;&gt;"",E73&lt;&gt;""),B73 &amp; " to " &amp; E73 &amp; CHAR(10) &amp;
IFERROR(IF(ISERROR(--TRIM(MID(SUBSTITUTE(C73,",",REPT(" ",99)),1,99))),VLOOKUP(TRIM(MID(SUBSTITUTE(C73,",",REPT(" ",99)),1,99)),PortProtocols[],4,FALSE),VLOOKUP(--TRIM(MID(SUBSTITUTE(C73,",",REPT(" ",99)),1,99)),PortProtocols[],4,FALSE)),"") &amp;
IF(TRIM(MID(SUBSTITUTE(C73,",",REPT(" ",99)),99,99))&lt;&gt;"",CHAR(10) &amp; IFERROR(IF(ISERROR(--TRIM(MID(SUBSTITUTE(C73,",",REPT(" ",99)),99,99))),VLOOKUP(TRIM(MID(SUBSTITUTE(C73,",",REPT(" ",99)),99,99)),PortProtocols[],4,FALSE),VLOOKUP(--TRIM(MID(SUBSTITUTE(C73,",",REPT(" ",99)),99,99)),PortProtocols[],4,FALSE)),""),"") &amp;
IF(TRIM(MID(SUBSTITUTE(C73,",",REPT(" ",99)),199,99))&lt;&gt;"",CHAR(10) &amp; IFERROR(IF(ISERROR(--TRIM(MID(SUBSTITUTE(C73,",",REPT(" ",99)),199,99))),VLOOKUP(TRIM(MID(SUBSTITUTE(C73,",",REPT(" ",99)),199,99)),PortProtocols[],4,FALSE),VLOOKUP(--TRIM(MID(SUBSTITUTE(C73,",",REPT(" ",99)),199,99)),PortProtocols[],4,FALSE)),""),"") &amp;
IF(TRIM(MID(SUBSTITUTE(C73,",",REPT(" ",99)),299,99))&lt;&gt;"",CHAR(10) &amp; IFERROR(IF(ISERROR(--TRIM(MID(SUBSTITUTE(C73,",",REPT(" ",99)),299,99))),VLOOKUP(TRIM(MID(SUBSTITUTE(C73,",",REPT(" ",99)),299,99)),PortProtocols[],4,FALSE),VLOOKUP(--TRIM(MID(SUBSTITUTE(C73,",",REPT(" ",99)),299,99)),PortProtocols[],4,FALSE)),""),"") &amp;
IF(TRIM(MID(SUBSTITUTE(C73,",",REPT(" ",99)),399,99))&lt;&gt;"",CHAR(10) &amp; IFERROR(IF(ISERROR(--TRIM(MID(SUBSTITUTE(C73,",",REPT(" ",99)),399,99))),VLOOKUP(TRIM(MID(SUBSTITUTE(C73,",",REPT(" ",99)),399,99)),PortProtocols[],4,FALSE),VLOOKUP(--TRIM(MID(SUBSTITUTE(C73,",",REPT(" ",99)),399,99)),PortProtocols[],4,FALSE)),""),"") &amp;
IF(TRIM(MID(SUBSTITUTE(C73,",",REPT(" ",99)),499,99))&lt;&gt;"",CHAR(10) &amp; IFERROR(IF(ISERROR(--TRIM(MID(SUBSTITUTE(C73,",",REPT(" ",99)),499,99))),VLOOKUP(TRIM(MID(SUBSTITUTE(C73,",",REPT(" ",99)),499,99)),PortProtocols[],4,FALSE),VLOOKUP(--TRIM(MID(SUBSTITUTE(C73,",",REPT(" ",99)),499,99)),PortProtocols[],4,FALSE)),""),"") &amp;
IF(TRIM(MID(SUBSTITUTE(C73,",",REPT(" ",99)),599,99))&lt;&gt;"",CHAR(10) &amp; IFERROR(IF(ISERROR(--TRIM(MID(SUBSTITUTE(C73,",",REPT(" ",99)),599,99))),VLOOKUP(TRIM(MID(SUBSTITUTE(C73,",",REPT(" ",99)),599,99)),PortProtocols[],4,FALSE),VLOOKUP(--TRIM(MID(SUBSTITUTE(C73,",",REPT(" ",99)),599,99)),PortProtocols[],4,FALSE)),""),"") &amp;
IF(TRIM(MID(SUBSTITUTE(C73,",",REPT(" ",99)),699,99))&lt;&gt;"",CHAR(10) &amp; IFERROR(IF(ISERROR(--TRIM(MID(SUBSTITUTE(C73,",",REPT(" ",99)),699,99))),VLOOKUP(TRIM(MID(SUBSTITUTE(C73,",",REPT(" ",99)),699,99)),PortProtocols[],4,FALSE),VLOOKUP(--TRIM(MID(SUBSTITUTE(C73,",",REPT(" ",99)),699,99)),PortProtocols[],4,FALSE)),""),"") &amp;
IF(TRIM(MID(SUBSTITUTE(C73,",",REPT(" ",99)),799,99))&lt;&gt;"",CHAR(10) &amp; IFERROR(IF(ISERROR(--TRIM(MID(SUBSTITUTE(C73,",",REPT(" ",99)),799,99))),VLOOKUP(TRIM(MID(SUBSTITUTE(C73,",",REPT(" ",99)),799,99)),PortProtocols[],4,FALSE),VLOOKUP(--TRIM(MID(SUBSTITUTE(C73,",",REPT(" ",99)),799,99)),PortProtocols[],4,FALSE)),""),"") &amp;
IF(TRIM(MID(SUBSTITUTE(C73,",",REPT(" ",99)),899,99))&lt;&gt;"",CHAR(10) &amp; IFERROR(IF(ISERROR(--TRIM(MID(SUBSTITUTE(C73,",",REPT(" ",99)),899,99))),VLOOKUP(TRIM(MID(SUBSTITUTE(C73,",",REPT(" ",99)),899,99)),PortProtocols[],4,FALSE),VLOOKUP(--TRIM(MID(SUBSTITUTE(C73,",",REPT(" ",99)),899,99)),PortProtocols[],4,FALSE)),""),"") &amp;
IF(TRIM(MID(SUBSTITUTE(C73,",",REPT(" ",99)),999,99))&lt;&gt;"",CHAR(10) &amp; IFERROR(IF(ISERROR(--TRIM(MID(SUBSTITUTE(C73,",",REPT(" ",99)),999,99))),VLOOKUP(TRIM(MID(SUBSTITUTE(C73,",",REPT(" ",99)),999,99)),PortProtocols[],4,FALSE),VLOOKUP(--TRIM(MID(SUBSTITUTE(C73,",",REPT(" ",99)),999,99)),PortProtocols[],4,FALSE)),""),"") &amp;
IF(TRIM(MID(SUBSTITUTE(C73,",",REPT(" ",99)),1099,99))&lt;&gt;"",CHAR(10) &amp; IFERROR(IF(ISERROR(--TRIM(MID(SUBSTITUTE(C73,",",REPT(" ",99)),1099,99))),VLOOKUP(TRIM(MID(SUBSTITUTE(C73,",",REPT(" ",99)),1099,99)),PortProtocols[],4,FALSE),VLOOKUP(--TRIM(MID(SUBSTITUTE(C73,",",REPT(" ",99)),1099,99)),PortProtocols[],4,FALSE)),""),"") &amp;
IF(TRIM(MID(SUBSTITUTE(C73,",",REPT(" ",99)),1199,99))&lt;&gt;"",CHAR(10) &amp; IFERROR(IF(ISERROR(--TRIM(MID(SUBSTITUTE(C73,",",REPT(" ",99)),1199,99))),VLOOKUP(TRIM(MID(SUBSTITUTE(C73,",",REPT(" ",99)),1199,99)),PortProtocols[],4,FALSE),VLOOKUP(--TRIM(MID(SUBSTITUTE(C73,",",REPT(" ",99)),1199,99)),PortProtocols[],4,FALSE)),""),"") &amp;
IF(TRIM(MID(SUBSTITUTE(C73,",",REPT(" ",99)),1299,99))&lt;&gt;"",CHAR(10) &amp; IFERROR(IF(ISERROR(--TRIM(MID(SUBSTITUTE(C73,",",REPT(" ",99)),1299,99))),VLOOKUP(TRIM(MID(SUBSTITUTE(C73,",",REPT(" ",99)),1299,99)),PortProtocols[],4,FALSE),VLOOKUP(--TRIM(MID(SUBSTITUTE(C73,",",REPT(" ",99)),1299,99)),PortProtocols[],4,FALSE)),""),"") &amp;
IF(TRIM(MID(SUBSTITUTE(C73,",",REPT(" ",99)),1399,99))&lt;&gt;"",CHAR(10) &amp; IFERROR(IF(ISERROR(--TRIM(MID(SUBSTITUTE(C73,",",REPT(" ",99)),1399,99))),VLOOKUP(TRIM(MID(SUBSTITUTE(C73,",",REPT(" ",99)),1399,99)),PortProtocols[],4,FALSE),VLOOKUP(--TRIM(MID(SUBSTITUTE(C73,",",REPT(" ",99)),1399,99)),PortProtocols[],4,FALSE)),""),"") &amp;
IF(TRIM(MID(SUBSTITUTE(C73,",",REPT(" ",99)),1499,99))&lt;&gt;"",CHAR(10) &amp; IFERROR(IF(ISERROR(--TRIM(MID(SUBSTITUTE(C73,",",REPT(" ",99)),1499,99))),VLOOKUP(TRIM(MID(SUBSTITUTE(C73,",",REPT(" ",99)),1499,99)),PortProtocols[],4,FALSE),VLOOKUP(--TRIM(MID(SUBSTITUTE(C73,",",REPT(" ",99)),1499,99)),PortProtocols[],4,FALSE)),""),"") &amp;
IF(TRIM(MID(SUBSTITUTE(C73,",",REPT(" ",99)),1599,99))&lt;&gt;"",CHAR(10) &amp; IFERROR(IF(ISERROR(--TRIM(MID(SUBSTITUTE(C73,",",REPT(" ",99)),1599,99))),VLOOKUP(TRIM(MID(SUBSTITUTE(C73,",",REPT(" ",99)),1599,99)),PortProtocols[],4,FALSE),VLOOKUP(--TRIM(MID(SUBSTITUTE(C73,",",REPT(" ",99)),1599,99)),PortProtocols[],4,FALSE)),""),"") &amp;
IF(TRIM(MID(SUBSTITUTE(C73,",",REPT(" ",99)),1699,99))&lt;&gt;"",CHAR(10) &amp; IFERROR(IF(ISERROR(--TRIM(MID(SUBSTITUTE(C73,",",REPT(" ",99)),1699,99))),VLOOKUP(TRIM(MID(SUBSTITUTE(C73,",",REPT(" ",99)),1699,99)),PortProtocols[],4,FALSE),VLOOKUP(--TRIM(MID(SUBSTITUTE(C73,",",REPT(" ",99)),1699,99)),PortProtocols[],4,FALSE)),""),"") &amp;
IF(TRIM(MID(SUBSTITUTE(C73,",",REPT(" ",99)),1799,99))&lt;&gt;"",CHAR(10) &amp; IFERROR(IF(ISERROR(--TRIM(MID(SUBSTITUTE(C73,",",REPT(" ",99)),1799,99))),VLOOKUP(TRIM(MID(SUBSTITUTE(C73,",",REPT(" ",99)),1799,99)),PortProtocols[],4,FALSE),VLOOKUP(--TRIM(MID(SUBSTITUTE(C73,",",REPT(" ",99)),1799,99)),PortProtocols[],4,FALSE)),""),"") &amp;
IF(TRIM(MID(SUBSTITUTE(C73,",",REPT(" ",99)),1899,99))&lt;&gt;"",CHAR(10) &amp; IFERROR(IF(ISERROR(--TRIM(MID(SUBSTITUTE(C73,",",REPT(" ",99)),1899,99))),VLOOKUP(TRIM(MID(SUBSTITUTE(C73,",",REPT(" ",99)),1899,99)),PortProtocols[],4,FALSE),VLOOKUP(--TRIM(MID(SUBSTITUTE(C73,",",REPT(" ",99)),1899,99)),PortProtocols[],4,FALSE)),""),""),
"")</f>
        <v>AHV Host to Prism Central
Stats Collector/Kafka (9446 TCP)</v>
      </c>
      <c r="G73" s="15"/>
      <c r="H73" s="13" t="str">
        <f>_xlfn.XLOOKUP(ExternalPorts[[#This Row],[Source]],entities[Source],entities[Source AZ (Used for Diagram Generation)],"",0)</f>
        <v>Local AZ</v>
      </c>
      <c r="I73" s="13" t="str">
        <f>_xlfn.XLOOKUP(ExternalPorts[[#This Row],[Destination]],entities[Destination],entities[Destination AZ (Used for Diagram Generation)],"",0)</f>
        <v>Local AZ</v>
      </c>
      <c r="J73" s="13"/>
      <c r="M73" s="22"/>
    </row>
    <row r="74" spans="1:13" ht="40.5" hidden="1">
      <c r="A74" s="13" t="s">
        <v>127</v>
      </c>
      <c r="B74" s="13" t="s">
        <v>13</v>
      </c>
      <c r="C74" s="14">
        <v>6653</v>
      </c>
      <c r="D74" s="13" t="str" cm="1">
        <f t="array" ref="D7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4" s="13" t="s">
        <v>17</v>
      </c>
      <c r="F74" s="15" t="str">
        <f>IF(AND(B74&lt;&gt;"",E74&lt;&gt;""),B74 &amp; " to " &amp; E74 &amp; CHAR(10) &amp;
IFERROR(IF(ISERROR(--TRIM(MID(SUBSTITUTE(C74,",",REPT(" ",99)),1,99))),VLOOKUP(TRIM(MID(SUBSTITUTE(C74,",",REPT(" ",99)),1,99)),PortProtocols[],4,FALSE),VLOOKUP(--TRIM(MID(SUBSTITUTE(C74,",",REPT(" ",99)),1,99)),PortProtocols[],4,FALSE)),"") &amp;
IF(TRIM(MID(SUBSTITUTE(C74,",",REPT(" ",99)),99,99))&lt;&gt;"",CHAR(10) &amp; IFERROR(IF(ISERROR(--TRIM(MID(SUBSTITUTE(C74,",",REPT(" ",99)),99,99))),VLOOKUP(TRIM(MID(SUBSTITUTE(C74,",",REPT(" ",99)),99,99)),PortProtocols[],4,FALSE),VLOOKUP(--TRIM(MID(SUBSTITUTE(C74,",",REPT(" ",99)),99,99)),PortProtocols[],4,FALSE)),""),"") &amp;
IF(TRIM(MID(SUBSTITUTE(C74,",",REPT(" ",99)),199,99))&lt;&gt;"",CHAR(10) &amp; IFERROR(IF(ISERROR(--TRIM(MID(SUBSTITUTE(C74,",",REPT(" ",99)),199,99))),VLOOKUP(TRIM(MID(SUBSTITUTE(C74,",",REPT(" ",99)),199,99)),PortProtocols[],4,FALSE),VLOOKUP(--TRIM(MID(SUBSTITUTE(C74,",",REPT(" ",99)),199,99)),PortProtocols[],4,FALSE)),""),"") &amp;
IF(TRIM(MID(SUBSTITUTE(C74,",",REPT(" ",99)),299,99))&lt;&gt;"",CHAR(10) &amp; IFERROR(IF(ISERROR(--TRIM(MID(SUBSTITUTE(C74,",",REPT(" ",99)),299,99))),VLOOKUP(TRIM(MID(SUBSTITUTE(C74,",",REPT(" ",99)),299,99)),PortProtocols[],4,FALSE),VLOOKUP(--TRIM(MID(SUBSTITUTE(C74,",",REPT(" ",99)),299,99)),PortProtocols[],4,FALSE)),""),"") &amp;
IF(TRIM(MID(SUBSTITUTE(C74,",",REPT(" ",99)),399,99))&lt;&gt;"",CHAR(10) &amp; IFERROR(IF(ISERROR(--TRIM(MID(SUBSTITUTE(C74,",",REPT(" ",99)),399,99))),VLOOKUP(TRIM(MID(SUBSTITUTE(C74,",",REPT(" ",99)),399,99)),PortProtocols[],4,FALSE),VLOOKUP(--TRIM(MID(SUBSTITUTE(C74,",",REPT(" ",99)),399,99)),PortProtocols[],4,FALSE)),""),"") &amp;
IF(TRIM(MID(SUBSTITUTE(C74,",",REPT(" ",99)),499,99))&lt;&gt;"",CHAR(10) &amp; IFERROR(IF(ISERROR(--TRIM(MID(SUBSTITUTE(C74,",",REPT(" ",99)),499,99))),VLOOKUP(TRIM(MID(SUBSTITUTE(C74,",",REPT(" ",99)),499,99)),PortProtocols[],4,FALSE),VLOOKUP(--TRIM(MID(SUBSTITUTE(C74,",",REPT(" ",99)),499,99)),PortProtocols[],4,FALSE)),""),"") &amp;
IF(TRIM(MID(SUBSTITUTE(C74,",",REPT(" ",99)),599,99))&lt;&gt;"",CHAR(10) &amp; IFERROR(IF(ISERROR(--TRIM(MID(SUBSTITUTE(C74,",",REPT(" ",99)),599,99))),VLOOKUP(TRIM(MID(SUBSTITUTE(C74,",",REPT(" ",99)),599,99)),PortProtocols[],4,FALSE),VLOOKUP(--TRIM(MID(SUBSTITUTE(C74,",",REPT(" ",99)),599,99)),PortProtocols[],4,FALSE)),""),"") &amp;
IF(TRIM(MID(SUBSTITUTE(C74,",",REPT(" ",99)),699,99))&lt;&gt;"",CHAR(10) &amp; IFERROR(IF(ISERROR(--TRIM(MID(SUBSTITUTE(C74,",",REPT(" ",99)),699,99))),VLOOKUP(TRIM(MID(SUBSTITUTE(C74,",",REPT(" ",99)),699,99)),PortProtocols[],4,FALSE),VLOOKUP(--TRIM(MID(SUBSTITUTE(C74,",",REPT(" ",99)),699,99)),PortProtocols[],4,FALSE)),""),"") &amp;
IF(TRIM(MID(SUBSTITUTE(C74,",",REPT(" ",99)),799,99))&lt;&gt;"",CHAR(10) &amp; IFERROR(IF(ISERROR(--TRIM(MID(SUBSTITUTE(C74,",",REPT(" ",99)),799,99))),VLOOKUP(TRIM(MID(SUBSTITUTE(C74,",",REPT(" ",99)),799,99)),PortProtocols[],4,FALSE),VLOOKUP(--TRIM(MID(SUBSTITUTE(C74,",",REPT(" ",99)),799,99)),PortProtocols[],4,FALSE)),""),"") &amp;
IF(TRIM(MID(SUBSTITUTE(C74,",",REPT(" ",99)),899,99))&lt;&gt;"",CHAR(10) &amp; IFERROR(IF(ISERROR(--TRIM(MID(SUBSTITUTE(C74,",",REPT(" ",99)),899,99))),VLOOKUP(TRIM(MID(SUBSTITUTE(C74,",",REPT(" ",99)),899,99)),PortProtocols[],4,FALSE),VLOOKUP(--TRIM(MID(SUBSTITUTE(C74,",",REPT(" ",99)),899,99)),PortProtocols[],4,FALSE)),""),"") &amp;
IF(TRIM(MID(SUBSTITUTE(C74,",",REPT(" ",99)),999,99))&lt;&gt;"",CHAR(10) &amp; IFERROR(IF(ISERROR(--TRIM(MID(SUBSTITUTE(C74,",",REPT(" ",99)),999,99))),VLOOKUP(TRIM(MID(SUBSTITUTE(C74,",",REPT(" ",99)),999,99)),PortProtocols[],4,FALSE),VLOOKUP(--TRIM(MID(SUBSTITUTE(C74,",",REPT(" ",99)),999,99)),PortProtocols[],4,FALSE)),""),"") &amp;
IF(TRIM(MID(SUBSTITUTE(C74,",",REPT(" ",99)),1099,99))&lt;&gt;"",CHAR(10) &amp; IFERROR(IF(ISERROR(--TRIM(MID(SUBSTITUTE(C74,",",REPT(" ",99)),1099,99))),VLOOKUP(TRIM(MID(SUBSTITUTE(C74,",",REPT(" ",99)),1099,99)),PortProtocols[],4,FALSE),VLOOKUP(--TRIM(MID(SUBSTITUTE(C74,",",REPT(" ",99)),1099,99)),PortProtocols[],4,FALSE)),""),"") &amp;
IF(TRIM(MID(SUBSTITUTE(C74,",",REPT(" ",99)),1199,99))&lt;&gt;"",CHAR(10) &amp; IFERROR(IF(ISERROR(--TRIM(MID(SUBSTITUTE(C74,",",REPT(" ",99)),1199,99))),VLOOKUP(TRIM(MID(SUBSTITUTE(C74,",",REPT(" ",99)),1199,99)),PortProtocols[],4,FALSE),VLOOKUP(--TRIM(MID(SUBSTITUTE(C74,",",REPT(" ",99)),1199,99)),PortProtocols[],4,FALSE)),""),"") &amp;
IF(TRIM(MID(SUBSTITUTE(C74,",",REPT(" ",99)),1299,99))&lt;&gt;"",CHAR(10) &amp; IFERROR(IF(ISERROR(--TRIM(MID(SUBSTITUTE(C74,",",REPT(" ",99)),1299,99))),VLOOKUP(TRIM(MID(SUBSTITUTE(C74,",",REPT(" ",99)),1299,99)),PortProtocols[],4,FALSE),VLOOKUP(--TRIM(MID(SUBSTITUTE(C74,",",REPT(" ",99)),1299,99)),PortProtocols[],4,FALSE)),""),"") &amp;
IF(TRIM(MID(SUBSTITUTE(C74,",",REPT(" ",99)),1399,99))&lt;&gt;"",CHAR(10) &amp; IFERROR(IF(ISERROR(--TRIM(MID(SUBSTITUTE(C74,",",REPT(" ",99)),1399,99))),VLOOKUP(TRIM(MID(SUBSTITUTE(C74,",",REPT(" ",99)),1399,99)),PortProtocols[],4,FALSE),VLOOKUP(--TRIM(MID(SUBSTITUTE(C74,",",REPT(" ",99)),1399,99)),PortProtocols[],4,FALSE)),""),"") &amp;
IF(TRIM(MID(SUBSTITUTE(C74,",",REPT(" ",99)),1499,99))&lt;&gt;"",CHAR(10) &amp; IFERROR(IF(ISERROR(--TRIM(MID(SUBSTITUTE(C74,",",REPT(" ",99)),1499,99))),VLOOKUP(TRIM(MID(SUBSTITUTE(C74,",",REPT(" ",99)),1499,99)),PortProtocols[],4,FALSE),VLOOKUP(--TRIM(MID(SUBSTITUTE(C74,",",REPT(" ",99)),1499,99)),PortProtocols[],4,FALSE)),""),"") &amp;
IF(TRIM(MID(SUBSTITUTE(C74,",",REPT(" ",99)),1599,99))&lt;&gt;"",CHAR(10) &amp; IFERROR(IF(ISERROR(--TRIM(MID(SUBSTITUTE(C74,",",REPT(" ",99)),1599,99))),VLOOKUP(TRIM(MID(SUBSTITUTE(C74,",",REPT(" ",99)),1599,99)),PortProtocols[],4,FALSE),VLOOKUP(--TRIM(MID(SUBSTITUTE(C74,",",REPT(" ",99)),1599,99)),PortProtocols[],4,FALSE)),""),"") &amp;
IF(TRIM(MID(SUBSTITUTE(C74,",",REPT(" ",99)),1699,99))&lt;&gt;"",CHAR(10) &amp; IFERROR(IF(ISERROR(--TRIM(MID(SUBSTITUTE(C74,",",REPT(" ",99)),1699,99))),VLOOKUP(TRIM(MID(SUBSTITUTE(C74,",",REPT(" ",99)),1699,99)),PortProtocols[],4,FALSE),VLOOKUP(--TRIM(MID(SUBSTITUTE(C74,",",REPT(" ",99)),1699,99)),PortProtocols[],4,FALSE)),""),"") &amp;
IF(TRIM(MID(SUBSTITUTE(C74,",",REPT(" ",99)),1799,99))&lt;&gt;"",CHAR(10) &amp; IFERROR(IF(ISERROR(--TRIM(MID(SUBSTITUTE(C74,",",REPT(" ",99)),1799,99))),VLOOKUP(TRIM(MID(SUBSTITUTE(C74,",",REPT(" ",99)),1799,99)),PortProtocols[],4,FALSE),VLOOKUP(--TRIM(MID(SUBSTITUTE(C74,",",REPT(" ",99)),1799,99)),PortProtocols[],4,FALSE)),""),"") &amp;
IF(TRIM(MID(SUBSTITUTE(C74,",",REPT(" ",99)),1899,99))&lt;&gt;"",CHAR(10) &amp; IFERROR(IF(ISERROR(--TRIM(MID(SUBSTITUTE(C74,",",REPT(" ",99)),1899,99))),VLOOKUP(TRIM(MID(SUBSTITUTE(C74,",",REPT(" ",99)),1899,99)),PortProtocols[],4,FALSE),VLOOKUP(--TRIM(MID(SUBSTITUTE(C74,",",REPT(" ",99)),1899,99)),PortProtocols[],4,FALSE)),""),""),
"")</f>
        <v>Prism Central to AHV Host
Advanced Network Controller (6653 TCP)</v>
      </c>
      <c r="G74" s="15"/>
      <c r="H74" s="13" t="str">
        <f>_xlfn.XLOOKUP(ExternalPorts[[#This Row],[Source]],entities[Source],entities[Source AZ (Used for Diagram Generation)],"",0)</f>
        <v>Local AZ</v>
      </c>
      <c r="I74" s="13" t="str">
        <f>_xlfn.XLOOKUP(ExternalPorts[[#This Row],[Destination]],entities[Destination],entities[Destination AZ (Used for Diagram Generation)],"",0)</f>
        <v>Local AZ</v>
      </c>
      <c r="J74" s="13"/>
      <c r="M74" s="22"/>
    </row>
    <row r="75" spans="1:13" ht="40.5" hidden="1">
      <c r="A75" s="13" t="s">
        <v>127</v>
      </c>
      <c r="B75" s="13" t="s">
        <v>13</v>
      </c>
      <c r="C75" s="14">
        <v>389</v>
      </c>
      <c r="D75" s="13" t="str" cm="1">
        <f t="array" ref="D7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75" s="13" t="s">
        <v>43</v>
      </c>
      <c r="F75" s="15" t="str">
        <f>IF(AND(B75&lt;&gt;"",E75&lt;&gt;""),B75 &amp; " to " &amp; E75 &amp; CHAR(10) &amp;
IFERROR(IF(ISERROR(--TRIM(MID(SUBSTITUTE(C75,",",REPT(" ",99)),1,99))),VLOOKUP(TRIM(MID(SUBSTITUTE(C75,",",REPT(" ",99)),1,99)),PortProtocols[],4,FALSE),VLOOKUP(--TRIM(MID(SUBSTITUTE(C75,",",REPT(" ",99)),1,99)),PortProtocols[],4,FALSE)),"") &amp;
IF(TRIM(MID(SUBSTITUTE(C75,",",REPT(" ",99)),99,99))&lt;&gt;"",CHAR(10) &amp; IFERROR(IF(ISERROR(--TRIM(MID(SUBSTITUTE(C75,",",REPT(" ",99)),99,99))),VLOOKUP(TRIM(MID(SUBSTITUTE(C75,",",REPT(" ",99)),99,99)),PortProtocols[],4,FALSE),VLOOKUP(--TRIM(MID(SUBSTITUTE(C75,",",REPT(" ",99)),99,99)),PortProtocols[],4,FALSE)),""),"") &amp;
IF(TRIM(MID(SUBSTITUTE(C75,",",REPT(" ",99)),199,99))&lt;&gt;"",CHAR(10) &amp; IFERROR(IF(ISERROR(--TRIM(MID(SUBSTITUTE(C75,",",REPT(" ",99)),199,99))),VLOOKUP(TRIM(MID(SUBSTITUTE(C75,",",REPT(" ",99)),199,99)),PortProtocols[],4,FALSE),VLOOKUP(--TRIM(MID(SUBSTITUTE(C75,",",REPT(" ",99)),199,99)),PortProtocols[],4,FALSE)),""),"") &amp;
IF(TRIM(MID(SUBSTITUTE(C75,",",REPT(" ",99)),299,99))&lt;&gt;"",CHAR(10) &amp; IFERROR(IF(ISERROR(--TRIM(MID(SUBSTITUTE(C75,",",REPT(" ",99)),299,99))),VLOOKUP(TRIM(MID(SUBSTITUTE(C75,",",REPT(" ",99)),299,99)),PortProtocols[],4,FALSE),VLOOKUP(--TRIM(MID(SUBSTITUTE(C75,",",REPT(" ",99)),299,99)),PortProtocols[],4,FALSE)),""),"") &amp;
IF(TRIM(MID(SUBSTITUTE(C75,",",REPT(" ",99)),399,99))&lt;&gt;"",CHAR(10) &amp; IFERROR(IF(ISERROR(--TRIM(MID(SUBSTITUTE(C75,",",REPT(" ",99)),399,99))),VLOOKUP(TRIM(MID(SUBSTITUTE(C75,",",REPT(" ",99)),399,99)),PortProtocols[],4,FALSE),VLOOKUP(--TRIM(MID(SUBSTITUTE(C75,",",REPT(" ",99)),399,99)),PortProtocols[],4,FALSE)),""),"") &amp;
IF(TRIM(MID(SUBSTITUTE(C75,",",REPT(" ",99)),499,99))&lt;&gt;"",CHAR(10) &amp; IFERROR(IF(ISERROR(--TRIM(MID(SUBSTITUTE(C75,",",REPT(" ",99)),499,99))),VLOOKUP(TRIM(MID(SUBSTITUTE(C75,",",REPT(" ",99)),499,99)),PortProtocols[],4,FALSE),VLOOKUP(--TRIM(MID(SUBSTITUTE(C75,",",REPT(" ",99)),499,99)),PortProtocols[],4,FALSE)),""),"") &amp;
IF(TRIM(MID(SUBSTITUTE(C75,",",REPT(" ",99)),599,99))&lt;&gt;"",CHAR(10) &amp; IFERROR(IF(ISERROR(--TRIM(MID(SUBSTITUTE(C75,",",REPT(" ",99)),599,99))),VLOOKUP(TRIM(MID(SUBSTITUTE(C75,",",REPT(" ",99)),599,99)),PortProtocols[],4,FALSE),VLOOKUP(--TRIM(MID(SUBSTITUTE(C75,",",REPT(" ",99)),599,99)),PortProtocols[],4,FALSE)),""),"") &amp;
IF(TRIM(MID(SUBSTITUTE(C75,",",REPT(" ",99)),699,99))&lt;&gt;"",CHAR(10) &amp; IFERROR(IF(ISERROR(--TRIM(MID(SUBSTITUTE(C75,",",REPT(" ",99)),699,99))),VLOOKUP(TRIM(MID(SUBSTITUTE(C75,",",REPT(" ",99)),699,99)),PortProtocols[],4,FALSE),VLOOKUP(--TRIM(MID(SUBSTITUTE(C75,",",REPT(" ",99)),699,99)),PortProtocols[],4,FALSE)),""),"") &amp;
IF(TRIM(MID(SUBSTITUTE(C75,",",REPT(" ",99)),799,99))&lt;&gt;"",CHAR(10) &amp; IFERROR(IF(ISERROR(--TRIM(MID(SUBSTITUTE(C75,",",REPT(" ",99)),799,99))),VLOOKUP(TRIM(MID(SUBSTITUTE(C75,",",REPT(" ",99)),799,99)),PortProtocols[],4,FALSE),VLOOKUP(--TRIM(MID(SUBSTITUTE(C75,",",REPT(" ",99)),799,99)),PortProtocols[],4,FALSE)),""),"") &amp;
IF(TRIM(MID(SUBSTITUTE(C75,",",REPT(" ",99)),899,99))&lt;&gt;"",CHAR(10) &amp; IFERROR(IF(ISERROR(--TRIM(MID(SUBSTITUTE(C75,",",REPT(" ",99)),899,99))),VLOOKUP(TRIM(MID(SUBSTITUTE(C75,",",REPT(" ",99)),899,99)),PortProtocols[],4,FALSE),VLOOKUP(--TRIM(MID(SUBSTITUTE(C75,",",REPT(" ",99)),899,99)),PortProtocols[],4,FALSE)),""),"") &amp;
IF(TRIM(MID(SUBSTITUTE(C75,",",REPT(" ",99)),999,99))&lt;&gt;"",CHAR(10) &amp; IFERROR(IF(ISERROR(--TRIM(MID(SUBSTITUTE(C75,",",REPT(" ",99)),999,99))),VLOOKUP(TRIM(MID(SUBSTITUTE(C75,",",REPT(" ",99)),999,99)),PortProtocols[],4,FALSE),VLOOKUP(--TRIM(MID(SUBSTITUTE(C75,",",REPT(" ",99)),999,99)),PortProtocols[],4,FALSE)),""),"") &amp;
IF(TRIM(MID(SUBSTITUTE(C75,",",REPT(" ",99)),1099,99))&lt;&gt;"",CHAR(10) &amp; IFERROR(IF(ISERROR(--TRIM(MID(SUBSTITUTE(C75,",",REPT(" ",99)),1099,99))),VLOOKUP(TRIM(MID(SUBSTITUTE(C75,",",REPT(" ",99)),1099,99)),PortProtocols[],4,FALSE),VLOOKUP(--TRIM(MID(SUBSTITUTE(C75,",",REPT(" ",99)),1099,99)),PortProtocols[],4,FALSE)),""),"") &amp;
IF(TRIM(MID(SUBSTITUTE(C75,",",REPT(" ",99)),1199,99))&lt;&gt;"",CHAR(10) &amp; IFERROR(IF(ISERROR(--TRIM(MID(SUBSTITUTE(C75,",",REPT(" ",99)),1199,99))),VLOOKUP(TRIM(MID(SUBSTITUTE(C75,",",REPT(" ",99)),1199,99)),PortProtocols[],4,FALSE),VLOOKUP(--TRIM(MID(SUBSTITUTE(C75,",",REPT(" ",99)),1199,99)),PortProtocols[],4,FALSE)),""),"") &amp;
IF(TRIM(MID(SUBSTITUTE(C75,",",REPT(" ",99)),1299,99))&lt;&gt;"",CHAR(10) &amp; IFERROR(IF(ISERROR(--TRIM(MID(SUBSTITUTE(C75,",",REPT(" ",99)),1299,99))),VLOOKUP(TRIM(MID(SUBSTITUTE(C75,",",REPT(" ",99)),1299,99)),PortProtocols[],4,FALSE),VLOOKUP(--TRIM(MID(SUBSTITUTE(C75,",",REPT(" ",99)),1299,99)),PortProtocols[],4,FALSE)),""),"") &amp;
IF(TRIM(MID(SUBSTITUTE(C75,",",REPT(" ",99)),1399,99))&lt;&gt;"",CHAR(10) &amp; IFERROR(IF(ISERROR(--TRIM(MID(SUBSTITUTE(C75,",",REPT(" ",99)),1399,99))),VLOOKUP(TRIM(MID(SUBSTITUTE(C75,",",REPT(" ",99)),1399,99)),PortProtocols[],4,FALSE),VLOOKUP(--TRIM(MID(SUBSTITUTE(C75,",",REPT(" ",99)),1399,99)),PortProtocols[],4,FALSE)),""),"") &amp;
IF(TRIM(MID(SUBSTITUTE(C75,",",REPT(" ",99)),1499,99))&lt;&gt;"",CHAR(10) &amp; IFERROR(IF(ISERROR(--TRIM(MID(SUBSTITUTE(C75,",",REPT(" ",99)),1499,99))),VLOOKUP(TRIM(MID(SUBSTITUTE(C75,",",REPT(" ",99)),1499,99)),PortProtocols[],4,FALSE),VLOOKUP(--TRIM(MID(SUBSTITUTE(C75,",",REPT(" ",99)),1499,99)),PortProtocols[],4,FALSE)),""),"") &amp;
IF(TRIM(MID(SUBSTITUTE(C75,",",REPT(" ",99)),1599,99))&lt;&gt;"",CHAR(10) &amp; IFERROR(IF(ISERROR(--TRIM(MID(SUBSTITUTE(C75,",",REPT(" ",99)),1599,99))),VLOOKUP(TRIM(MID(SUBSTITUTE(C75,",",REPT(" ",99)),1599,99)),PortProtocols[],4,FALSE),VLOOKUP(--TRIM(MID(SUBSTITUTE(C75,",",REPT(" ",99)),1599,99)),PortProtocols[],4,FALSE)),""),"") &amp;
IF(TRIM(MID(SUBSTITUTE(C75,",",REPT(" ",99)),1699,99))&lt;&gt;"",CHAR(10) &amp; IFERROR(IF(ISERROR(--TRIM(MID(SUBSTITUTE(C75,",",REPT(" ",99)),1699,99))),VLOOKUP(TRIM(MID(SUBSTITUTE(C75,",",REPT(" ",99)),1699,99)),PortProtocols[],4,FALSE),VLOOKUP(--TRIM(MID(SUBSTITUTE(C75,",",REPT(" ",99)),1699,99)),PortProtocols[],4,FALSE)),""),"") &amp;
IF(TRIM(MID(SUBSTITUTE(C75,",",REPT(" ",99)),1799,99))&lt;&gt;"",CHAR(10) &amp; IFERROR(IF(ISERROR(--TRIM(MID(SUBSTITUTE(C75,",",REPT(" ",99)),1799,99))),VLOOKUP(TRIM(MID(SUBSTITUTE(C75,",",REPT(" ",99)),1799,99)),PortProtocols[],4,FALSE),VLOOKUP(--TRIM(MID(SUBSTITUTE(C75,",",REPT(" ",99)),1799,99)),PortProtocols[],4,FALSE)),""),"") &amp;
IF(TRIM(MID(SUBSTITUTE(C75,",",REPT(" ",99)),1899,99))&lt;&gt;"",CHAR(10) &amp; IFERROR(IF(ISERROR(--TRIM(MID(SUBSTITUTE(C75,",",REPT(" ",99)),1899,99))),VLOOKUP(TRIM(MID(SUBSTITUTE(C75,",",REPT(" ",99)),1899,99)),PortProtocols[],4,FALSE),VLOOKUP(--TRIM(MID(SUBSTITUTE(C75,",",REPT(" ",99)),1899,99)),PortProtocols[],4,FALSE)),""),""),
"")</f>
        <v>Prism Central to Active Directory
LDAP (389 TCP/UDP)</v>
      </c>
      <c r="G75" s="15"/>
      <c r="H75" s="13" t="str">
        <f>_xlfn.XLOOKUP(ExternalPorts[[#This Row],[Source]],entities[Source],entities[Source AZ (Used for Diagram Generation)],"",0)</f>
        <v>Local AZ</v>
      </c>
      <c r="I75" s="13" t="str">
        <f>_xlfn.XLOOKUP(ExternalPorts[[#This Row],[Destination]],entities[Destination],entities[Destination AZ (Used for Diagram Generation)],"",0)</f>
        <v>External Services</v>
      </c>
      <c r="J75" s="13"/>
      <c r="M75" s="22"/>
    </row>
    <row r="76" spans="1:13" ht="81" hidden="1">
      <c r="A76" s="13" t="s">
        <v>127</v>
      </c>
      <c r="B76" s="13" t="s">
        <v>13</v>
      </c>
      <c r="C76" s="14" t="s">
        <v>49</v>
      </c>
      <c r="D76" s="13" t="str" cm="1">
        <f t="array" ref="D7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6" s="13" t="s">
        <v>43</v>
      </c>
      <c r="F76" s="15" t="str">
        <f>IF(AND(B76&lt;&gt;"",E76&lt;&gt;""),B76 &amp; " to " &amp; E76 &amp; CHAR(10) &amp;
IFERROR(IF(ISERROR(--TRIM(MID(SUBSTITUTE(C76,",",REPT(" ",99)),1,99))),VLOOKUP(TRIM(MID(SUBSTITUTE(C76,",",REPT(" ",99)),1,99)),PortProtocols[],4,FALSE),VLOOKUP(--TRIM(MID(SUBSTITUTE(C76,",",REPT(" ",99)),1,99)),PortProtocols[],4,FALSE)),"") &amp;
IF(TRIM(MID(SUBSTITUTE(C76,",",REPT(" ",99)),99,99))&lt;&gt;"",CHAR(10) &amp; IFERROR(IF(ISERROR(--TRIM(MID(SUBSTITUTE(C76,",",REPT(" ",99)),99,99))),VLOOKUP(TRIM(MID(SUBSTITUTE(C76,",",REPT(" ",99)),99,99)),PortProtocols[],4,FALSE),VLOOKUP(--TRIM(MID(SUBSTITUTE(C76,",",REPT(" ",99)),99,99)),PortProtocols[],4,FALSE)),""),"") &amp;
IF(TRIM(MID(SUBSTITUTE(C76,",",REPT(" ",99)),199,99))&lt;&gt;"",CHAR(10) &amp; IFERROR(IF(ISERROR(--TRIM(MID(SUBSTITUTE(C76,",",REPT(" ",99)),199,99))),VLOOKUP(TRIM(MID(SUBSTITUTE(C76,",",REPT(" ",99)),199,99)),PortProtocols[],4,FALSE),VLOOKUP(--TRIM(MID(SUBSTITUTE(C76,",",REPT(" ",99)),199,99)),PortProtocols[],4,FALSE)),""),"") &amp;
IF(TRIM(MID(SUBSTITUTE(C76,",",REPT(" ",99)),299,99))&lt;&gt;"",CHAR(10) &amp; IFERROR(IF(ISERROR(--TRIM(MID(SUBSTITUTE(C76,",",REPT(" ",99)),299,99))),VLOOKUP(TRIM(MID(SUBSTITUTE(C76,",",REPT(" ",99)),299,99)),PortProtocols[],4,FALSE),VLOOKUP(--TRIM(MID(SUBSTITUTE(C76,",",REPT(" ",99)),299,99)),PortProtocols[],4,FALSE)),""),"") &amp;
IF(TRIM(MID(SUBSTITUTE(C76,",",REPT(" ",99)),399,99))&lt;&gt;"",CHAR(10) &amp; IFERROR(IF(ISERROR(--TRIM(MID(SUBSTITUTE(C76,",",REPT(" ",99)),399,99))),VLOOKUP(TRIM(MID(SUBSTITUTE(C76,",",REPT(" ",99)),399,99)),PortProtocols[],4,FALSE),VLOOKUP(--TRIM(MID(SUBSTITUTE(C76,",",REPT(" ",99)),399,99)),PortProtocols[],4,FALSE)),""),"") &amp;
IF(TRIM(MID(SUBSTITUTE(C76,",",REPT(" ",99)),499,99))&lt;&gt;"",CHAR(10) &amp; IFERROR(IF(ISERROR(--TRIM(MID(SUBSTITUTE(C76,",",REPT(" ",99)),499,99))),VLOOKUP(TRIM(MID(SUBSTITUTE(C76,",",REPT(" ",99)),499,99)),PortProtocols[],4,FALSE),VLOOKUP(--TRIM(MID(SUBSTITUTE(C76,",",REPT(" ",99)),499,99)),PortProtocols[],4,FALSE)),""),"") &amp;
IF(TRIM(MID(SUBSTITUTE(C76,",",REPT(" ",99)),599,99))&lt;&gt;"",CHAR(10) &amp; IFERROR(IF(ISERROR(--TRIM(MID(SUBSTITUTE(C76,",",REPT(" ",99)),599,99))),VLOOKUP(TRIM(MID(SUBSTITUTE(C76,",",REPT(" ",99)),599,99)),PortProtocols[],4,FALSE),VLOOKUP(--TRIM(MID(SUBSTITUTE(C76,",",REPT(" ",99)),599,99)),PortProtocols[],4,FALSE)),""),"") &amp;
IF(TRIM(MID(SUBSTITUTE(C76,",",REPT(" ",99)),699,99))&lt;&gt;"",CHAR(10) &amp; IFERROR(IF(ISERROR(--TRIM(MID(SUBSTITUTE(C76,",",REPT(" ",99)),699,99))),VLOOKUP(TRIM(MID(SUBSTITUTE(C76,",",REPT(" ",99)),699,99)),PortProtocols[],4,FALSE),VLOOKUP(--TRIM(MID(SUBSTITUTE(C76,",",REPT(" ",99)),699,99)),PortProtocols[],4,FALSE)),""),"") &amp;
IF(TRIM(MID(SUBSTITUTE(C76,",",REPT(" ",99)),799,99))&lt;&gt;"",CHAR(10) &amp; IFERROR(IF(ISERROR(--TRIM(MID(SUBSTITUTE(C76,",",REPT(" ",99)),799,99))),VLOOKUP(TRIM(MID(SUBSTITUTE(C76,",",REPT(" ",99)),799,99)),PortProtocols[],4,FALSE),VLOOKUP(--TRIM(MID(SUBSTITUTE(C76,",",REPT(" ",99)),799,99)),PortProtocols[],4,FALSE)),""),"") &amp;
IF(TRIM(MID(SUBSTITUTE(C76,",",REPT(" ",99)),899,99))&lt;&gt;"",CHAR(10) &amp; IFERROR(IF(ISERROR(--TRIM(MID(SUBSTITUTE(C76,",",REPT(" ",99)),899,99))),VLOOKUP(TRIM(MID(SUBSTITUTE(C76,",",REPT(" ",99)),899,99)),PortProtocols[],4,FALSE),VLOOKUP(--TRIM(MID(SUBSTITUTE(C76,",",REPT(" ",99)),899,99)),PortProtocols[],4,FALSE)),""),"") &amp;
IF(TRIM(MID(SUBSTITUTE(C76,",",REPT(" ",99)),999,99))&lt;&gt;"",CHAR(10) &amp; IFERROR(IF(ISERROR(--TRIM(MID(SUBSTITUTE(C76,",",REPT(" ",99)),999,99))),VLOOKUP(TRIM(MID(SUBSTITUTE(C76,",",REPT(" ",99)),999,99)),PortProtocols[],4,FALSE),VLOOKUP(--TRIM(MID(SUBSTITUTE(C76,",",REPT(" ",99)),999,99)),PortProtocols[],4,FALSE)),""),"") &amp;
IF(TRIM(MID(SUBSTITUTE(C76,",",REPT(" ",99)),1099,99))&lt;&gt;"",CHAR(10) &amp; IFERROR(IF(ISERROR(--TRIM(MID(SUBSTITUTE(C76,",",REPT(" ",99)),1099,99))),VLOOKUP(TRIM(MID(SUBSTITUTE(C76,",",REPT(" ",99)),1099,99)),PortProtocols[],4,FALSE),VLOOKUP(--TRIM(MID(SUBSTITUTE(C76,",",REPT(" ",99)),1099,99)),PortProtocols[],4,FALSE)),""),"") &amp;
IF(TRIM(MID(SUBSTITUTE(C76,",",REPT(" ",99)),1199,99))&lt;&gt;"",CHAR(10) &amp; IFERROR(IF(ISERROR(--TRIM(MID(SUBSTITUTE(C76,",",REPT(" ",99)),1199,99))),VLOOKUP(TRIM(MID(SUBSTITUTE(C76,",",REPT(" ",99)),1199,99)),PortProtocols[],4,FALSE),VLOOKUP(--TRIM(MID(SUBSTITUTE(C76,",",REPT(" ",99)),1199,99)),PortProtocols[],4,FALSE)),""),"") &amp;
IF(TRIM(MID(SUBSTITUTE(C76,",",REPT(" ",99)),1299,99))&lt;&gt;"",CHAR(10) &amp; IFERROR(IF(ISERROR(--TRIM(MID(SUBSTITUTE(C76,",",REPT(" ",99)),1299,99))),VLOOKUP(TRIM(MID(SUBSTITUTE(C76,",",REPT(" ",99)),1299,99)),PortProtocols[],4,FALSE),VLOOKUP(--TRIM(MID(SUBSTITUTE(C76,",",REPT(" ",99)),1299,99)),PortProtocols[],4,FALSE)),""),"") &amp;
IF(TRIM(MID(SUBSTITUTE(C76,",",REPT(" ",99)),1399,99))&lt;&gt;"",CHAR(10) &amp; IFERROR(IF(ISERROR(--TRIM(MID(SUBSTITUTE(C76,",",REPT(" ",99)),1399,99))),VLOOKUP(TRIM(MID(SUBSTITUTE(C76,",",REPT(" ",99)),1399,99)),PortProtocols[],4,FALSE),VLOOKUP(--TRIM(MID(SUBSTITUTE(C76,",",REPT(" ",99)),1399,99)),PortProtocols[],4,FALSE)),""),"") &amp;
IF(TRIM(MID(SUBSTITUTE(C76,",",REPT(" ",99)),1499,99))&lt;&gt;"",CHAR(10) &amp; IFERROR(IF(ISERROR(--TRIM(MID(SUBSTITUTE(C76,",",REPT(" ",99)),1499,99))),VLOOKUP(TRIM(MID(SUBSTITUTE(C76,",",REPT(" ",99)),1499,99)),PortProtocols[],4,FALSE),VLOOKUP(--TRIM(MID(SUBSTITUTE(C76,",",REPT(" ",99)),1499,99)),PortProtocols[],4,FALSE)),""),"") &amp;
IF(TRIM(MID(SUBSTITUTE(C76,",",REPT(" ",99)),1599,99))&lt;&gt;"",CHAR(10) &amp; IFERROR(IF(ISERROR(--TRIM(MID(SUBSTITUTE(C76,",",REPT(" ",99)),1599,99))),VLOOKUP(TRIM(MID(SUBSTITUTE(C76,",",REPT(" ",99)),1599,99)),PortProtocols[],4,FALSE),VLOOKUP(--TRIM(MID(SUBSTITUTE(C76,",",REPT(" ",99)),1599,99)),PortProtocols[],4,FALSE)),""),"") &amp;
IF(TRIM(MID(SUBSTITUTE(C76,",",REPT(" ",99)),1699,99))&lt;&gt;"",CHAR(10) &amp; IFERROR(IF(ISERROR(--TRIM(MID(SUBSTITUTE(C76,",",REPT(" ",99)),1699,99))),VLOOKUP(TRIM(MID(SUBSTITUTE(C76,",",REPT(" ",99)),1699,99)),PortProtocols[],4,FALSE),VLOOKUP(--TRIM(MID(SUBSTITUTE(C76,",",REPT(" ",99)),1699,99)),PortProtocols[],4,FALSE)),""),"") &amp;
IF(TRIM(MID(SUBSTITUTE(C76,",",REPT(" ",99)),1799,99))&lt;&gt;"",CHAR(10) &amp; IFERROR(IF(ISERROR(--TRIM(MID(SUBSTITUTE(C76,",",REPT(" ",99)),1799,99))),VLOOKUP(TRIM(MID(SUBSTITUTE(C76,",",REPT(" ",99)),1799,99)),PortProtocols[],4,FALSE),VLOOKUP(--TRIM(MID(SUBSTITUTE(C76,",",REPT(" ",99)),1799,99)),PortProtocols[],4,FALSE)),""),"") &amp;
IF(TRIM(MID(SUBSTITUTE(C76,",",REPT(" ",99)),1899,99))&lt;&gt;"",CHAR(10) &amp; IFERROR(IF(ISERROR(--TRIM(MID(SUBSTITUTE(C76,",",REPT(" ",99)),1899,99))),VLOOKUP(TRIM(MID(SUBSTITUTE(C76,",",REPT(" ",99)),1899,99)),PortProtocols[],4,FALSE),VLOOKUP(--TRIM(MID(SUBSTITUTE(C76,",",REPT(" ",99)),1899,99)),PortProtocols[],4,FALSE)),""),""),
"")</f>
        <v>Prism Central to Active Directory
RPC (135 TCP)
LDAP Global Catalog (3268 TCP)
Dynamic RPC  (49152-65535 TCP)</v>
      </c>
      <c r="G76" s="15"/>
      <c r="H76" s="13" t="str">
        <f>_xlfn.XLOOKUP(ExternalPorts[[#This Row],[Source]],entities[Source],entities[Source AZ (Used for Diagram Generation)],"",0)</f>
        <v>Local AZ</v>
      </c>
      <c r="I76" s="13" t="str">
        <f>_xlfn.XLOOKUP(ExternalPorts[[#This Row],[Destination]],entities[Destination],entities[Destination AZ (Used for Diagram Generation)],"",0)</f>
        <v>External Services</v>
      </c>
      <c r="J76" s="13"/>
      <c r="M76" s="22"/>
    </row>
    <row r="77" spans="1:13" ht="60.75" hidden="1">
      <c r="A77" s="13" t="s">
        <v>127</v>
      </c>
      <c r="B77" s="13" t="s">
        <v>13</v>
      </c>
      <c r="C77" s="14" t="s">
        <v>52</v>
      </c>
      <c r="D77" s="13" t="str" cm="1">
        <f t="array" ref="D7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7" s="13" t="s">
        <v>26</v>
      </c>
      <c r="F77" s="15" t="str">
        <f>IF(AND(B77&lt;&gt;"",E77&lt;&gt;""),B77 &amp; " to " &amp; E77 &amp; CHAR(10) &amp;
IFERROR(IF(ISERROR(--TRIM(MID(SUBSTITUTE(C77,",",REPT(" ",99)),1,99))),VLOOKUP(TRIM(MID(SUBSTITUTE(C77,",",REPT(" ",99)),1,99)),PortProtocols[],4,FALSE),VLOOKUP(--TRIM(MID(SUBSTITUTE(C77,",",REPT(" ",99)),1,99)),PortProtocols[],4,FALSE)),"") &amp;
IF(TRIM(MID(SUBSTITUTE(C77,",",REPT(" ",99)),99,99))&lt;&gt;"",CHAR(10) &amp; IFERROR(IF(ISERROR(--TRIM(MID(SUBSTITUTE(C77,",",REPT(" ",99)),99,99))),VLOOKUP(TRIM(MID(SUBSTITUTE(C77,",",REPT(" ",99)),99,99)),PortProtocols[],4,FALSE),VLOOKUP(--TRIM(MID(SUBSTITUTE(C77,",",REPT(" ",99)),99,99)),PortProtocols[],4,FALSE)),""),"") &amp;
IF(TRIM(MID(SUBSTITUTE(C77,",",REPT(" ",99)),199,99))&lt;&gt;"",CHAR(10) &amp; IFERROR(IF(ISERROR(--TRIM(MID(SUBSTITUTE(C77,",",REPT(" ",99)),199,99))),VLOOKUP(TRIM(MID(SUBSTITUTE(C77,",",REPT(" ",99)),199,99)),PortProtocols[],4,FALSE),VLOOKUP(--TRIM(MID(SUBSTITUTE(C77,",",REPT(" ",99)),199,99)),PortProtocols[],4,FALSE)),""),"") &amp;
IF(TRIM(MID(SUBSTITUTE(C77,",",REPT(" ",99)),299,99))&lt;&gt;"",CHAR(10) &amp; IFERROR(IF(ISERROR(--TRIM(MID(SUBSTITUTE(C77,",",REPT(" ",99)),299,99))),VLOOKUP(TRIM(MID(SUBSTITUTE(C77,",",REPT(" ",99)),299,99)),PortProtocols[],4,FALSE),VLOOKUP(--TRIM(MID(SUBSTITUTE(C77,",",REPT(" ",99)),299,99)),PortProtocols[],4,FALSE)),""),"") &amp;
IF(TRIM(MID(SUBSTITUTE(C77,",",REPT(" ",99)),399,99))&lt;&gt;"",CHAR(10) &amp; IFERROR(IF(ISERROR(--TRIM(MID(SUBSTITUTE(C77,",",REPT(" ",99)),399,99))),VLOOKUP(TRIM(MID(SUBSTITUTE(C77,",",REPT(" ",99)),399,99)),PortProtocols[],4,FALSE),VLOOKUP(--TRIM(MID(SUBSTITUTE(C77,",",REPT(" ",99)),399,99)),PortProtocols[],4,FALSE)),""),"") &amp;
IF(TRIM(MID(SUBSTITUTE(C77,",",REPT(" ",99)),499,99))&lt;&gt;"",CHAR(10) &amp; IFERROR(IF(ISERROR(--TRIM(MID(SUBSTITUTE(C77,",",REPT(" ",99)),499,99))),VLOOKUP(TRIM(MID(SUBSTITUTE(C77,",",REPT(" ",99)),499,99)),PortProtocols[],4,FALSE),VLOOKUP(--TRIM(MID(SUBSTITUTE(C77,",",REPT(" ",99)),499,99)),PortProtocols[],4,FALSE)),""),"") &amp;
IF(TRIM(MID(SUBSTITUTE(C77,",",REPT(" ",99)),599,99))&lt;&gt;"",CHAR(10) &amp; IFERROR(IF(ISERROR(--TRIM(MID(SUBSTITUTE(C77,",",REPT(" ",99)),599,99))),VLOOKUP(TRIM(MID(SUBSTITUTE(C77,",",REPT(" ",99)),599,99)),PortProtocols[],4,FALSE),VLOOKUP(--TRIM(MID(SUBSTITUTE(C77,",",REPT(" ",99)),599,99)),PortProtocols[],4,FALSE)),""),"") &amp;
IF(TRIM(MID(SUBSTITUTE(C77,",",REPT(" ",99)),699,99))&lt;&gt;"",CHAR(10) &amp; IFERROR(IF(ISERROR(--TRIM(MID(SUBSTITUTE(C77,",",REPT(" ",99)),699,99))),VLOOKUP(TRIM(MID(SUBSTITUTE(C77,",",REPT(" ",99)),699,99)),PortProtocols[],4,FALSE),VLOOKUP(--TRIM(MID(SUBSTITUTE(C77,",",REPT(" ",99)),699,99)),PortProtocols[],4,FALSE)),""),"") &amp;
IF(TRIM(MID(SUBSTITUTE(C77,",",REPT(" ",99)),799,99))&lt;&gt;"",CHAR(10) &amp; IFERROR(IF(ISERROR(--TRIM(MID(SUBSTITUTE(C77,",",REPT(" ",99)),799,99))),VLOOKUP(TRIM(MID(SUBSTITUTE(C77,",",REPT(" ",99)),799,99)),PortProtocols[],4,FALSE),VLOOKUP(--TRIM(MID(SUBSTITUTE(C77,",",REPT(" ",99)),799,99)),PortProtocols[],4,FALSE)),""),"") &amp;
IF(TRIM(MID(SUBSTITUTE(C77,",",REPT(" ",99)),899,99))&lt;&gt;"",CHAR(10) &amp; IFERROR(IF(ISERROR(--TRIM(MID(SUBSTITUTE(C77,",",REPT(" ",99)),899,99))),VLOOKUP(TRIM(MID(SUBSTITUTE(C77,",",REPT(" ",99)),899,99)),PortProtocols[],4,FALSE),VLOOKUP(--TRIM(MID(SUBSTITUTE(C77,",",REPT(" ",99)),899,99)),PortProtocols[],4,FALSE)),""),"") &amp;
IF(TRIM(MID(SUBSTITUTE(C77,",",REPT(" ",99)),999,99))&lt;&gt;"",CHAR(10) &amp; IFERROR(IF(ISERROR(--TRIM(MID(SUBSTITUTE(C77,",",REPT(" ",99)),999,99))),VLOOKUP(TRIM(MID(SUBSTITUTE(C77,",",REPT(" ",99)),999,99)),PortProtocols[],4,FALSE),VLOOKUP(--TRIM(MID(SUBSTITUTE(C77,",",REPT(" ",99)),999,99)),PortProtocols[],4,FALSE)),""),"") &amp;
IF(TRIM(MID(SUBSTITUTE(C77,",",REPT(" ",99)),1099,99))&lt;&gt;"",CHAR(10) &amp; IFERROR(IF(ISERROR(--TRIM(MID(SUBSTITUTE(C77,",",REPT(" ",99)),1099,99))),VLOOKUP(TRIM(MID(SUBSTITUTE(C77,",",REPT(" ",99)),1099,99)),PortProtocols[],4,FALSE),VLOOKUP(--TRIM(MID(SUBSTITUTE(C77,",",REPT(" ",99)),1099,99)),PortProtocols[],4,FALSE)),""),"") &amp;
IF(TRIM(MID(SUBSTITUTE(C77,",",REPT(" ",99)),1199,99))&lt;&gt;"",CHAR(10) &amp; IFERROR(IF(ISERROR(--TRIM(MID(SUBSTITUTE(C77,",",REPT(" ",99)),1199,99))),VLOOKUP(TRIM(MID(SUBSTITUTE(C77,",",REPT(" ",99)),1199,99)),PortProtocols[],4,FALSE),VLOOKUP(--TRIM(MID(SUBSTITUTE(C77,",",REPT(" ",99)),1199,99)),PortProtocols[],4,FALSE)),""),"") &amp;
IF(TRIM(MID(SUBSTITUTE(C77,",",REPT(" ",99)),1299,99))&lt;&gt;"",CHAR(10) &amp; IFERROR(IF(ISERROR(--TRIM(MID(SUBSTITUTE(C77,",",REPT(" ",99)),1299,99))),VLOOKUP(TRIM(MID(SUBSTITUTE(C77,",",REPT(" ",99)),1299,99)),PortProtocols[],4,FALSE),VLOOKUP(--TRIM(MID(SUBSTITUTE(C77,",",REPT(" ",99)),1299,99)),PortProtocols[],4,FALSE)),""),"") &amp;
IF(TRIM(MID(SUBSTITUTE(C77,",",REPT(" ",99)),1399,99))&lt;&gt;"",CHAR(10) &amp; IFERROR(IF(ISERROR(--TRIM(MID(SUBSTITUTE(C77,",",REPT(" ",99)),1399,99))),VLOOKUP(TRIM(MID(SUBSTITUTE(C77,",",REPT(" ",99)),1399,99)),PortProtocols[],4,FALSE),VLOOKUP(--TRIM(MID(SUBSTITUTE(C77,",",REPT(" ",99)),1399,99)),PortProtocols[],4,FALSE)),""),"") &amp;
IF(TRIM(MID(SUBSTITUTE(C77,",",REPT(" ",99)),1499,99))&lt;&gt;"",CHAR(10) &amp; IFERROR(IF(ISERROR(--TRIM(MID(SUBSTITUTE(C77,",",REPT(" ",99)),1499,99))),VLOOKUP(TRIM(MID(SUBSTITUTE(C77,",",REPT(" ",99)),1499,99)),PortProtocols[],4,FALSE),VLOOKUP(--TRIM(MID(SUBSTITUTE(C77,",",REPT(" ",99)),1499,99)),PortProtocols[],4,FALSE)),""),"") &amp;
IF(TRIM(MID(SUBSTITUTE(C77,",",REPT(" ",99)),1599,99))&lt;&gt;"",CHAR(10) &amp; IFERROR(IF(ISERROR(--TRIM(MID(SUBSTITUTE(C77,",",REPT(" ",99)),1599,99))),VLOOKUP(TRIM(MID(SUBSTITUTE(C77,",",REPT(" ",99)),1599,99)),PortProtocols[],4,FALSE),VLOOKUP(--TRIM(MID(SUBSTITUTE(C77,",",REPT(" ",99)),1599,99)),PortProtocols[],4,FALSE)),""),"") &amp;
IF(TRIM(MID(SUBSTITUTE(C77,",",REPT(" ",99)),1699,99))&lt;&gt;"",CHAR(10) &amp; IFERROR(IF(ISERROR(--TRIM(MID(SUBSTITUTE(C77,",",REPT(" ",99)),1699,99))),VLOOKUP(TRIM(MID(SUBSTITUTE(C77,",",REPT(" ",99)),1699,99)),PortProtocols[],4,FALSE),VLOOKUP(--TRIM(MID(SUBSTITUTE(C77,",",REPT(" ",99)),1699,99)),PortProtocols[],4,FALSE)),""),"") &amp;
IF(TRIM(MID(SUBSTITUTE(C77,",",REPT(" ",99)),1799,99))&lt;&gt;"",CHAR(10) &amp; IFERROR(IF(ISERROR(--TRIM(MID(SUBSTITUTE(C77,",",REPT(" ",99)),1799,99))),VLOOKUP(TRIM(MID(SUBSTITUTE(C77,",",REPT(" ",99)),1799,99)),PortProtocols[],4,FALSE),VLOOKUP(--TRIM(MID(SUBSTITUTE(C77,",",REPT(" ",99)),1799,99)),PortProtocols[],4,FALSE)),""),"") &amp;
IF(TRIM(MID(SUBSTITUTE(C77,",",REPT(" ",99)),1899,99))&lt;&gt;"",CHAR(10) &amp; IFERROR(IF(ISERROR(--TRIM(MID(SUBSTITUTE(C77,",",REPT(" ",99)),1899,99))),VLOOKUP(TRIM(MID(SUBSTITUTE(C77,",",REPT(" ",99)),1899,99)),PortProtocols[],4,FALSE),VLOOKUP(--TRIM(MID(SUBSTITUTE(C77,",",REPT(" ",99)),1899,99)),PortProtocols[],4,FALSE)),""),""),
"")</f>
        <v>Prism Central to Nutanix CVM
Mercury Fanout gRPC (9300 TCP)
Mercury Fanout gRPC (9301 TCP)</v>
      </c>
      <c r="G77" s="15"/>
      <c r="H77" s="13" t="str">
        <f>_xlfn.XLOOKUP(ExternalPorts[[#This Row],[Source]],entities[Source],entities[Source AZ (Used for Diagram Generation)],"",0)</f>
        <v>Local AZ</v>
      </c>
      <c r="I77" s="13" t="str">
        <f>_xlfn.XLOOKUP(ExternalPorts[[#This Row],[Destination]],entities[Destination],entities[Destination AZ (Used for Diagram Generation)],"",0)</f>
        <v>Local AZ</v>
      </c>
      <c r="J77" s="13"/>
      <c r="M77" s="22"/>
    </row>
    <row r="78" spans="1:13" ht="60.75" hidden="1">
      <c r="A78" s="13" t="s">
        <v>127</v>
      </c>
      <c r="B78" s="13" t="s">
        <v>10</v>
      </c>
      <c r="C78" s="14" t="s">
        <v>52</v>
      </c>
      <c r="D78" s="13" t="str" cm="1">
        <f t="array" ref="D7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8" s="13" t="s">
        <v>13</v>
      </c>
      <c r="F78" s="15" t="str">
        <f>IF(AND(B78&lt;&gt;"",E78&lt;&gt;""),B78 &amp; " to " &amp; E78 &amp; CHAR(10) &amp;
IFERROR(IF(ISERROR(--TRIM(MID(SUBSTITUTE(C78,",",REPT(" ",99)),1,99))),VLOOKUP(TRIM(MID(SUBSTITUTE(C78,",",REPT(" ",99)),1,99)),PortProtocols[],4,FALSE),VLOOKUP(--TRIM(MID(SUBSTITUTE(C78,",",REPT(" ",99)),1,99)),PortProtocols[],4,FALSE)),"") &amp;
IF(TRIM(MID(SUBSTITUTE(C78,",",REPT(" ",99)),99,99))&lt;&gt;"",CHAR(10) &amp; IFERROR(IF(ISERROR(--TRIM(MID(SUBSTITUTE(C78,",",REPT(" ",99)),99,99))),VLOOKUP(TRIM(MID(SUBSTITUTE(C78,",",REPT(" ",99)),99,99)),PortProtocols[],4,FALSE),VLOOKUP(--TRIM(MID(SUBSTITUTE(C78,",",REPT(" ",99)),99,99)),PortProtocols[],4,FALSE)),""),"") &amp;
IF(TRIM(MID(SUBSTITUTE(C78,",",REPT(" ",99)),199,99))&lt;&gt;"",CHAR(10) &amp; IFERROR(IF(ISERROR(--TRIM(MID(SUBSTITUTE(C78,",",REPT(" ",99)),199,99))),VLOOKUP(TRIM(MID(SUBSTITUTE(C78,",",REPT(" ",99)),199,99)),PortProtocols[],4,FALSE),VLOOKUP(--TRIM(MID(SUBSTITUTE(C78,",",REPT(" ",99)),199,99)),PortProtocols[],4,FALSE)),""),"") &amp;
IF(TRIM(MID(SUBSTITUTE(C78,",",REPT(" ",99)),299,99))&lt;&gt;"",CHAR(10) &amp; IFERROR(IF(ISERROR(--TRIM(MID(SUBSTITUTE(C78,",",REPT(" ",99)),299,99))),VLOOKUP(TRIM(MID(SUBSTITUTE(C78,",",REPT(" ",99)),299,99)),PortProtocols[],4,FALSE),VLOOKUP(--TRIM(MID(SUBSTITUTE(C78,",",REPT(" ",99)),299,99)),PortProtocols[],4,FALSE)),""),"") &amp;
IF(TRIM(MID(SUBSTITUTE(C78,",",REPT(" ",99)),399,99))&lt;&gt;"",CHAR(10) &amp; IFERROR(IF(ISERROR(--TRIM(MID(SUBSTITUTE(C78,",",REPT(" ",99)),399,99))),VLOOKUP(TRIM(MID(SUBSTITUTE(C78,",",REPT(" ",99)),399,99)),PortProtocols[],4,FALSE),VLOOKUP(--TRIM(MID(SUBSTITUTE(C78,",",REPT(" ",99)),399,99)),PortProtocols[],4,FALSE)),""),"") &amp;
IF(TRIM(MID(SUBSTITUTE(C78,",",REPT(" ",99)),499,99))&lt;&gt;"",CHAR(10) &amp; IFERROR(IF(ISERROR(--TRIM(MID(SUBSTITUTE(C78,",",REPT(" ",99)),499,99))),VLOOKUP(TRIM(MID(SUBSTITUTE(C78,",",REPT(" ",99)),499,99)),PortProtocols[],4,FALSE),VLOOKUP(--TRIM(MID(SUBSTITUTE(C78,",",REPT(" ",99)),499,99)),PortProtocols[],4,FALSE)),""),"") &amp;
IF(TRIM(MID(SUBSTITUTE(C78,",",REPT(" ",99)),599,99))&lt;&gt;"",CHAR(10) &amp; IFERROR(IF(ISERROR(--TRIM(MID(SUBSTITUTE(C78,",",REPT(" ",99)),599,99))),VLOOKUP(TRIM(MID(SUBSTITUTE(C78,",",REPT(" ",99)),599,99)),PortProtocols[],4,FALSE),VLOOKUP(--TRIM(MID(SUBSTITUTE(C78,",",REPT(" ",99)),599,99)),PortProtocols[],4,FALSE)),""),"") &amp;
IF(TRIM(MID(SUBSTITUTE(C78,",",REPT(" ",99)),699,99))&lt;&gt;"",CHAR(10) &amp; IFERROR(IF(ISERROR(--TRIM(MID(SUBSTITUTE(C78,",",REPT(" ",99)),699,99))),VLOOKUP(TRIM(MID(SUBSTITUTE(C78,",",REPT(" ",99)),699,99)),PortProtocols[],4,FALSE),VLOOKUP(--TRIM(MID(SUBSTITUTE(C78,",",REPT(" ",99)),699,99)),PortProtocols[],4,FALSE)),""),"") &amp;
IF(TRIM(MID(SUBSTITUTE(C78,",",REPT(" ",99)),799,99))&lt;&gt;"",CHAR(10) &amp; IFERROR(IF(ISERROR(--TRIM(MID(SUBSTITUTE(C78,",",REPT(" ",99)),799,99))),VLOOKUP(TRIM(MID(SUBSTITUTE(C78,",",REPT(" ",99)),799,99)),PortProtocols[],4,FALSE),VLOOKUP(--TRIM(MID(SUBSTITUTE(C78,",",REPT(" ",99)),799,99)),PortProtocols[],4,FALSE)),""),"") &amp;
IF(TRIM(MID(SUBSTITUTE(C78,",",REPT(" ",99)),899,99))&lt;&gt;"",CHAR(10) &amp; IFERROR(IF(ISERROR(--TRIM(MID(SUBSTITUTE(C78,",",REPT(" ",99)),899,99))),VLOOKUP(TRIM(MID(SUBSTITUTE(C78,",",REPT(" ",99)),899,99)),PortProtocols[],4,FALSE),VLOOKUP(--TRIM(MID(SUBSTITUTE(C78,",",REPT(" ",99)),899,99)),PortProtocols[],4,FALSE)),""),"") &amp;
IF(TRIM(MID(SUBSTITUTE(C78,",",REPT(" ",99)),999,99))&lt;&gt;"",CHAR(10) &amp; IFERROR(IF(ISERROR(--TRIM(MID(SUBSTITUTE(C78,",",REPT(" ",99)),999,99))),VLOOKUP(TRIM(MID(SUBSTITUTE(C78,",",REPT(" ",99)),999,99)),PortProtocols[],4,FALSE),VLOOKUP(--TRIM(MID(SUBSTITUTE(C78,",",REPT(" ",99)),999,99)),PortProtocols[],4,FALSE)),""),"") &amp;
IF(TRIM(MID(SUBSTITUTE(C78,",",REPT(" ",99)),1099,99))&lt;&gt;"",CHAR(10) &amp; IFERROR(IF(ISERROR(--TRIM(MID(SUBSTITUTE(C78,",",REPT(" ",99)),1099,99))),VLOOKUP(TRIM(MID(SUBSTITUTE(C78,",",REPT(" ",99)),1099,99)),PortProtocols[],4,FALSE),VLOOKUP(--TRIM(MID(SUBSTITUTE(C78,",",REPT(" ",99)),1099,99)),PortProtocols[],4,FALSE)),""),"") &amp;
IF(TRIM(MID(SUBSTITUTE(C78,",",REPT(" ",99)),1199,99))&lt;&gt;"",CHAR(10) &amp; IFERROR(IF(ISERROR(--TRIM(MID(SUBSTITUTE(C78,",",REPT(" ",99)),1199,99))),VLOOKUP(TRIM(MID(SUBSTITUTE(C78,",",REPT(" ",99)),1199,99)),PortProtocols[],4,FALSE),VLOOKUP(--TRIM(MID(SUBSTITUTE(C78,",",REPT(" ",99)),1199,99)),PortProtocols[],4,FALSE)),""),"") &amp;
IF(TRIM(MID(SUBSTITUTE(C78,",",REPT(" ",99)),1299,99))&lt;&gt;"",CHAR(10) &amp; IFERROR(IF(ISERROR(--TRIM(MID(SUBSTITUTE(C78,",",REPT(" ",99)),1299,99))),VLOOKUP(TRIM(MID(SUBSTITUTE(C78,",",REPT(" ",99)),1299,99)),PortProtocols[],4,FALSE),VLOOKUP(--TRIM(MID(SUBSTITUTE(C78,",",REPT(" ",99)),1299,99)),PortProtocols[],4,FALSE)),""),"") &amp;
IF(TRIM(MID(SUBSTITUTE(C78,",",REPT(" ",99)),1399,99))&lt;&gt;"",CHAR(10) &amp; IFERROR(IF(ISERROR(--TRIM(MID(SUBSTITUTE(C78,",",REPT(" ",99)),1399,99))),VLOOKUP(TRIM(MID(SUBSTITUTE(C78,",",REPT(" ",99)),1399,99)),PortProtocols[],4,FALSE),VLOOKUP(--TRIM(MID(SUBSTITUTE(C78,",",REPT(" ",99)),1399,99)),PortProtocols[],4,FALSE)),""),"") &amp;
IF(TRIM(MID(SUBSTITUTE(C78,",",REPT(" ",99)),1499,99))&lt;&gt;"",CHAR(10) &amp; IFERROR(IF(ISERROR(--TRIM(MID(SUBSTITUTE(C78,",",REPT(" ",99)),1499,99))),VLOOKUP(TRIM(MID(SUBSTITUTE(C78,",",REPT(" ",99)),1499,99)),PortProtocols[],4,FALSE),VLOOKUP(--TRIM(MID(SUBSTITUTE(C78,",",REPT(" ",99)),1499,99)),PortProtocols[],4,FALSE)),""),"") &amp;
IF(TRIM(MID(SUBSTITUTE(C78,",",REPT(" ",99)),1599,99))&lt;&gt;"",CHAR(10) &amp; IFERROR(IF(ISERROR(--TRIM(MID(SUBSTITUTE(C78,",",REPT(" ",99)),1599,99))),VLOOKUP(TRIM(MID(SUBSTITUTE(C78,",",REPT(" ",99)),1599,99)),PortProtocols[],4,FALSE),VLOOKUP(--TRIM(MID(SUBSTITUTE(C78,",",REPT(" ",99)),1599,99)),PortProtocols[],4,FALSE)),""),"") &amp;
IF(TRIM(MID(SUBSTITUTE(C78,",",REPT(" ",99)),1699,99))&lt;&gt;"",CHAR(10) &amp; IFERROR(IF(ISERROR(--TRIM(MID(SUBSTITUTE(C78,",",REPT(" ",99)),1699,99))),VLOOKUP(TRIM(MID(SUBSTITUTE(C78,",",REPT(" ",99)),1699,99)),PortProtocols[],4,FALSE),VLOOKUP(--TRIM(MID(SUBSTITUTE(C78,",",REPT(" ",99)),1699,99)),PortProtocols[],4,FALSE)),""),"") &amp;
IF(TRIM(MID(SUBSTITUTE(C78,",",REPT(" ",99)),1799,99))&lt;&gt;"",CHAR(10) &amp; IFERROR(IF(ISERROR(--TRIM(MID(SUBSTITUTE(C78,",",REPT(" ",99)),1799,99))),VLOOKUP(TRIM(MID(SUBSTITUTE(C78,",",REPT(" ",99)),1799,99)),PortProtocols[],4,FALSE),VLOOKUP(--TRIM(MID(SUBSTITUTE(C78,",",REPT(" ",99)),1799,99)),PortProtocols[],4,FALSE)),""),"") &amp;
IF(TRIM(MID(SUBSTITUTE(C78,",",REPT(" ",99)),1899,99))&lt;&gt;"",CHAR(10) &amp; IFERROR(IF(ISERROR(--TRIM(MID(SUBSTITUTE(C78,",",REPT(" ",99)),1899,99))),VLOOKUP(TRIM(MID(SUBSTITUTE(C78,",",REPT(" ",99)),1899,99)),PortProtocols[],4,FALSE),VLOOKUP(--TRIM(MID(SUBSTITUTE(C78,",",REPT(" ",99)),1899,99)),PortProtocols[],4,FALSE)),""),""),
"")</f>
        <v>Nutanix CVM  to Prism Central
Mercury Fanout gRPC (9300 TCP)
Mercury Fanout gRPC (9301 TCP)</v>
      </c>
      <c r="G78" s="15"/>
      <c r="H78" s="13" t="str">
        <f>_xlfn.XLOOKUP(ExternalPorts[[#This Row],[Source]],entities[Source],entities[Source AZ (Used for Diagram Generation)],"",0)</f>
        <v>Local AZ</v>
      </c>
      <c r="I78" s="13" t="str">
        <f>_xlfn.XLOOKUP(ExternalPorts[[#This Row],[Destination]],entities[Destination],entities[Destination AZ (Used for Diagram Generation)],"",0)</f>
        <v>Local AZ</v>
      </c>
      <c r="J78" s="13"/>
      <c r="M78" s="22"/>
    </row>
    <row r="79" spans="1:13" ht="81" hidden="1">
      <c r="A79" s="13" t="s">
        <v>128</v>
      </c>
      <c r="B79" s="13" t="s">
        <v>13</v>
      </c>
      <c r="C79" s="14" t="s">
        <v>129</v>
      </c>
      <c r="D79" s="13" t="str" cm="1">
        <f t="array" ref="D7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79" s="13" t="s">
        <v>26</v>
      </c>
      <c r="F79" s="15" t="str">
        <f>IF(AND(B79&lt;&gt;"",E79&lt;&gt;""),B79 &amp; " to " &amp; E79 &amp; CHAR(10) &amp;
IFERROR(IF(ISERROR(--TRIM(MID(SUBSTITUTE(C79,",",REPT(" ",99)),1,99))),VLOOKUP(TRIM(MID(SUBSTITUTE(C79,",",REPT(" ",99)),1,99)),PortProtocols[],4,FALSE),VLOOKUP(--TRIM(MID(SUBSTITUTE(C79,",",REPT(" ",99)),1,99)),PortProtocols[],4,FALSE)),"") &amp;
IF(TRIM(MID(SUBSTITUTE(C79,",",REPT(" ",99)),99,99))&lt;&gt;"",CHAR(10) &amp; IFERROR(IF(ISERROR(--TRIM(MID(SUBSTITUTE(C79,",",REPT(" ",99)),99,99))),VLOOKUP(TRIM(MID(SUBSTITUTE(C79,",",REPT(" ",99)),99,99)),PortProtocols[],4,FALSE),VLOOKUP(--TRIM(MID(SUBSTITUTE(C79,",",REPT(" ",99)),99,99)),PortProtocols[],4,FALSE)),""),"") &amp;
IF(TRIM(MID(SUBSTITUTE(C79,",",REPT(" ",99)),199,99))&lt;&gt;"",CHAR(10) &amp; IFERROR(IF(ISERROR(--TRIM(MID(SUBSTITUTE(C79,",",REPT(" ",99)),199,99))),VLOOKUP(TRIM(MID(SUBSTITUTE(C79,",",REPT(" ",99)),199,99)),PortProtocols[],4,FALSE),VLOOKUP(--TRIM(MID(SUBSTITUTE(C79,",",REPT(" ",99)),199,99)),PortProtocols[],4,FALSE)),""),"") &amp;
IF(TRIM(MID(SUBSTITUTE(C79,",",REPT(" ",99)),299,99))&lt;&gt;"",CHAR(10) &amp; IFERROR(IF(ISERROR(--TRIM(MID(SUBSTITUTE(C79,",",REPT(" ",99)),299,99))),VLOOKUP(TRIM(MID(SUBSTITUTE(C79,",",REPT(" ",99)),299,99)),PortProtocols[],4,FALSE),VLOOKUP(--TRIM(MID(SUBSTITUTE(C79,",",REPT(" ",99)),299,99)),PortProtocols[],4,FALSE)),""),"") &amp;
IF(TRIM(MID(SUBSTITUTE(C79,",",REPT(" ",99)),399,99))&lt;&gt;"",CHAR(10) &amp; IFERROR(IF(ISERROR(--TRIM(MID(SUBSTITUTE(C79,",",REPT(" ",99)),399,99))),VLOOKUP(TRIM(MID(SUBSTITUTE(C79,",",REPT(" ",99)),399,99)),PortProtocols[],4,FALSE),VLOOKUP(--TRIM(MID(SUBSTITUTE(C79,",",REPT(" ",99)),399,99)),PortProtocols[],4,FALSE)),""),"") &amp;
IF(TRIM(MID(SUBSTITUTE(C79,",",REPT(" ",99)),499,99))&lt;&gt;"",CHAR(10) &amp; IFERROR(IF(ISERROR(--TRIM(MID(SUBSTITUTE(C79,",",REPT(" ",99)),499,99))),VLOOKUP(TRIM(MID(SUBSTITUTE(C79,",",REPT(" ",99)),499,99)),PortProtocols[],4,FALSE),VLOOKUP(--TRIM(MID(SUBSTITUTE(C79,",",REPT(" ",99)),499,99)),PortProtocols[],4,FALSE)),""),"") &amp;
IF(TRIM(MID(SUBSTITUTE(C79,",",REPT(" ",99)),599,99))&lt;&gt;"",CHAR(10) &amp; IFERROR(IF(ISERROR(--TRIM(MID(SUBSTITUTE(C79,",",REPT(" ",99)),599,99))),VLOOKUP(TRIM(MID(SUBSTITUTE(C79,",",REPT(" ",99)),599,99)),PortProtocols[],4,FALSE),VLOOKUP(--TRIM(MID(SUBSTITUTE(C79,",",REPT(" ",99)),599,99)),PortProtocols[],4,FALSE)),""),"") &amp;
IF(TRIM(MID(SUBSTITUTE(C79,",",REPT(" ",99)),699,99))&lt;&gt;"",CHAR(10) &amp; IFERROR(IF(ISERROR(--TRIM(MID(SUBSTITUTE(C79,",",REPT(" ",99)),699,99))),VLOOKUP(TRIM(MID(SUBSTITUTE(C79,",",REPT(" ",99)),699,99)),PortProtocols[],4,FALSE),VLOOKUP(--TRIM(MID(SUBSTITUTE(C79,",",REPT(" ",99)),699,99)),PortProtocols[],4,FALSE)),""),"") &amp;
IF(TRIM(MID(SUBSTITUTE(C79,",",REPT(" ",99)),799,99))&lt;&gt;"",CHAR(10) &amp; IFERROR(IF(ISERROR(--TRIM(MID(SUBSTITUTE(C79,",",REPT(" ",99)),799,99))),VLOOKUP(TRIM(MID(SUBSTITUTE(C79,",",REPT(" ",99)),799,99)),PortProtocols[],4,FALSE),VLOOKUP(--TRIM(MID(SUBSTITUTE(C79,",",REPT(" ",99)),799,99)),PortProtocols[],4,FALSE)),""),"") &amp;
IF(TRIM(MID(SUBSTITUTE(C79,",",REPT(" ",99)),899,99))&lt;&gt;"",CHAR(10) &amp; IFERROR(IF(ISERROR(--TRIM(MID(SUBSTITUTE(C79,",",REPT(" ",99)),899,99))),VLOOKUP(TRIM(MID(SUBSTITUTE(C79,",",REPT(" ",99)),899,99)),PortProtocols[],4,FALSE),VLOOKUP(--TRIM(MID(SUBSTITUTE(C79,",",REPT(" ",99)),899,99)),PortProtocols[],4,FALSE)),""),"") &amp;
IF(TRIM(MID(SUBSTITUTE(C79,",",REPT(" ",99)),999,99))&lt;&gt;"",CHAR(10) &amp; IFERROR(IF(ISERROR(--TRIM(MID(SUBSTITUTE(C79,",",REPT(" ",99)),999,99))),VLOOKUP(TRIM(MID(SUBSTITUTE(C79,",",REPT(" ",99)),999,99)),PortProtocols[],4,FALSE),VLOOKUP(--TRIM(MID(SUBSTITUTE(C79,",",REPT(" ",99)),999,99)),PortProtocols[],4,FALSE)),""),"") &amp;
IF(TRIM(MID(SUBSTITUTE(C79,",",REPT(" ",99)),1099,99))&lt;&gt;"",CHAR(10) &amp; IFERROR(IF(ISERROR(--TRIM(MID(SUBSTITUTE(C79,",",REPT(" ",99)),1099,99))),VLOOKUP(TRIM(MID(SUBSTITUTE(C79,",",REPT(" ",99)),1099,99)),PortProtocols[],4,FALSE),VLOOKUP(--TRIM(MID(SUBSTITUTE(C79,",",REPT(" ",99)),1099,99)),PortProtocols[],4,FALSE)),""),"") &amp;
IF(TRIM(MID(SUBSTITUTE(C79,",",REPT(" ",99)),1199,99))&lt;&gt;"",CHAR(10) &amp; IFERROR(IF(ISERROR(--TRIM(MID(SUBSTITUTE(C79,",",REPT(" ",99)),1199,99))),VLOOKUP(TRIM(MID(SUBSTITUTE(C79,",",REPT(" ",99)),1199,99)),PortProtocols[],4,FALSE),VLOOKUP(--TRIM(MID(SUBSTITUTE(C79,",",REPT(" ",99)),1199,99)),PortProtocols[],4,FALSE)),""),"") &amp;
IF(TRIM(MID(SUBSTITUTE(C79,",",REPT(" ",99)),1299,99))&lt;&gt;"",CHAR(10) &amp; IFERROR(IF(ISERROR(--TRIM(MID(SUBSTITUTE(C79,",",REPT(" ",99)),1299,99))),VLOOKUP(TRIM(MID(SUBSTITUTE(C79,",",REPT(" ",99)),1299,99)),PortProtocols[],4,FALSE),VLOOKUP(--TRIM(MID(SUBSTITUTE(C79,",",REPT(" ",99)),1299,99)),PortProtocols[],4,FALSE)),""),"") &amp;
IF(TRIM(MID(SUBSTITUTE(C79,",",REPT(" ",99)),1399,99))&lt;&gt;"",CHAR(10) &amp; IFERROR(IF(ISERROR(--TRIM(MID(SUBSTITUTE(C79,",",REPT(" ",99)),1399,99))),VLOOKUP(TRIM(MID(SUBSTITUTE(C79,",",REPT(" ",99)),1399,99)),PortProtocols[],4,FALSE),VLOOKUP(--TRIM(MID(SUBSTITUTE(C79,",",REPT(" ",99)),1399,99)),PortProtocols[],4,FALSE)),""),"") &amp;
IF(TRIM(MID(SUBSTITUTE(C79,",",REPT(" ",99)),1499,99))&lt;&gt;"",CHAR(10) &amp; IFERROR(IF(ISERROR(--TRIM(MID(SUBSTITUTE(C79,",",REPT(" ",99)),1499,99))),VLOOKUP(TRIM(MID(SUBSTITUTE(C79,",",REPT(" ",99)),1499,99)),PortProtocols[],4,FALSE),VLOOKUP(--TRIM(MID(SUBSTITUTE(C79,",",REPT(" ",99)),1499,99)),PortProtocols[],4,FALSE)),""),"") &amp;
IF(TRIM(MID(SUBSTITUTE(C79,",",REPT(" ",99)),1599,99))&lt;&gt;"",CHAR(10) &amp; IFERROR(IF(ISERROR(--TRIM(MID(SUBSTITUTE(C79,",",REPT(" ",99)),1599,99))),VLOOKUP(TRIM(MID(SUBSTITUTE(C79,",",REPT(" ",99)),1599,99)),PortProtocols[],4,FALSE),VLOOKUP(--TRIM(MID(SUBSTITUTE(C79,",",REPT(" ",99)),1599,99)),PortProtocols[],4,FALSE)),""),"") &amp;
IF(TRIM(MID(SUBSTITUTE(C79,",",REPT(" ",99)),1699,99))&lt;&gt;"",CHAR(10) &amp; IFERROR(IF(ISERROR(--TRIM(MID(SUBSTITUTE(C79,",",REPT(" ",99)),1699,99))),VLOOKUP(TRIM(MID(SUBSTITUTE(C79,",",REPT(" ",99)),1699,99)),PortProtocols[],4,FALSE),VLOOKUP(--TRIM(MID(SUBSTITUTE(C79,",",REPT(" ",99)),1699,99)),PortProtocols[],4,FALSE)),""),"") &amp;
IF(TRIM(MID(SUBSTITUTE(C79,",",REPT(" ",99)),1799,99))&lt;&gt;"",CHAR(10) &amp; IFERROR(IF(ISERROR(--TRIM(MID(SUBSTITUTE(C79,",",REPT(" ",99)),1799,99))),VLOOKUP(TRIM(MID(SUBSTITUTE(C79,",",REPT(" ",99)),1799,99)),PortProtocols[],4,FALSE),VLOOKUP(--TRIM(MID(SUBSTITUTE(C79,",",REPT(" ",99)),1799,99)),PortProtocols[],4,FALSE)),""),"") &amp;
IF(TRIM(MID(SUBSTITUTE(C79,",",REPT(" ",99)),1899,99))&lt;&gt;"",CHAR(10) &amp; IFERROR(IF(ISERROR(--TRIM(MID(SUBSTITUTE(C79,",",REPT(" ",99)),1899,99))),VLOOKUP(TRIM(MID(SUBSTITUTE(C79,",",REPT(" ",99)),1899,99)),PortProtocols[],4,FALSE),VLOOKUP(--TRIM(MID(SUBSTITUTE(C79,",",REPT(" ",99)),1899,99)),PortProtocols[],4,FALSE)),""),""),
"")</f>
        <v>Prism Central to Nutanix CVM
Mercury Fanout gRPC (9300 TCP)
Mercury Fanout gRPC (9301 TCP)
Prism (9440 TCP)</v>
      </c>
      <c r="G79" s="15"/>
      <c r="H79" s="13" t="str">
        <f>_xlfn.XLOOKUP(ExternalPorts[[#This Row],[Source]],entities[Source],entities[Source AZ (Used for Diagram Generation)],"",0)</f>
        <v>Local AZ</v>
      </c>
      <c r="I79" s="13" t="str">
        <f>_xlfn.XLOOKUP(ExternalPorts[[#This Row],[Destination]],entities[Destination],entities[Destination AZ (Used for Diagram Generation)],"",0)</f>
        <v>Local AZ</v>
      </c>
      <c r="J79" s="13"/>
      <c r="M79" s="22"/>
    </row>
    <row r="80" spans="1:13" ht="40.5" hidden="1">
      <c r="A80" s="13" t="s">
        <v>128</v>
      </c>
      <c r="B80" s="13" t="s">
        <v>13</v>
      </c>
      <c r="C80" s="14">
        <v>8888</v>
      </c>
      <c r="D80" s="13" t="str" cm="1">
        <f t="array" ref="D8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0" s="13" t="s">
        <v>130</v>
      </c>
      <c r="F80" s="15" t="str">
        <f>IF(AND(B80&lt;&gt;"",E80&lt;&gt;""),B80 &amp; " to " &amp; E80 &amp; CHAR(10) &amp;
IFERROR(IF(ISERROR(--TRIM(MID(SUBSTITUTE(C80,",",REPT(" ",99)),1,99))),VLOOKUP(TRIM(MID(SUBSTITUTE(C80,",",REPT(" ",99)),1,99)),PortProtocols[],4,FALSE),VLOOKUP(--TRIM(MID(SUBSTITUTE(C80,",",REPT(" ",99)),1,99)),PortProtocols[],4,FALSE)),"") &amp;
IF(TRIM(MID(SUBSTITUTE(C80,",",REPT(" ",99)),99,99))&lt;&gt;"",CHAR(10) &amp; IFERROR(IF(ISERROR(--TRIM(MID(SUBSTITUTE(C80,",",REPT(" ",99)),99,99))),VLOOKUP(TRIM(MID(SUBSTITUTE(C80,",",REPT(" ",99)),99,99)),PortProtocols[],4,FALSE),VLOOKUP(--TRIM(MID(SUBSTITUTE(C80,",",REPT(" ",99)),99,99)),PortProtocols[],4,FALSE)),""),"") &amp;
IF(TRIM(MID(SUBSTITUTE(C80,",",REPT(" ",99)),199,99))&lt;&gt;"",CHAR(10) &amp; IFERROR(IF(ISERROR(--TRIM(MID(SUBSTITUTE(C80,",",REPT(" ",99)),199,99))),VLOOKUP(TRIM(MID(SUBSTITUTE(C80,",",REPT(" ",99)),199,99)),PortProtocols[],4,FALSE),VLOOKUP(--TRIM(MID(SUBSTITUTE(C80,",",REPT(" ",99)),199,99)),PortProtocols[],4,FALSE)),""),"") &amp;
IF(TRIM(MID(SUBSTITUTE(C80,",",REPT(" ",99)),299,99))&lt;&gt;"",CHAR(10) &amp; IFERROR(IF(ISERROR(--TRIM(MID(SUBSTITUTE(C80,",",REPT(" ",99)),299,99))),VLOOKUP(TRIM(MID(SUBSTITUTE(C80,",",REPT(" ",99)),299,99)),PortProtocols[],4,FALSE),VLOOKUP(--TRIM(MID(SUBSTITUTE(C80,",",REPT(" ",99)),299,99)),PortProtocols[],4,FALSE)),""),"") &amp;
IF(TRIM(MID(SUBSTITUTE(C80,",",REPT(" ",99)),399,99))&lt;&gt;"",CHAR(10) &amp; IFERROR(IF(ISERROR(--TRIM(MID(SUBSTITUTE(C80,",",REPT(" ",99)),399,99))),VLOOKUP(TRIM(MID(SUBSTITUTE(C80,",",REPT(" ",99)),399,99)),PortProtocols[],4,FALSE),VLOOKUP(--TRIM(MID(SUBSTITUTE(C80,",",REPT(" ",99)),399,99)),PortProtocols[],4,FALSE)),""),"") &amp;
IF(TRIM(MID(SUBSTITUTE(C80,",",REPT(" ",99)),499,99))&lt;&gt;"",CHAR(10) &amp; IFERROR(IF(ISERROR(--TRIM(MID(SUBSTITUTE(C80,",",REPT(" ",99)),499,99))),VLOOKUP(TRIM(MID(SUBSTITUTE(C80,",",REPT(" ",99)),499,99)),PortProtocols[],4,FALSE),VLOOKUP(--TRIM(MID(SUBSTITUTE(C80,",",REPT(" ",99)),499,99)),PortProtocols[],4,FALSE)),""),"") &amp;
IF(TRIM(MID(SUBSTITUTE(C80,",",REPT(" ",99)),599,99))&lt;&gt;"",CHAR(10) &amp; IFERROR(IF(ISERROR(--TRIM(MID(SUBSTITUTE(C80,",",REPT(" ",99)),599,99))),VLOOKUP(TRIM(MID(SUBSTITUTE(C80,",",REPT(" ",99)),599,99)),PortProtocols[],4,FALSE),VLOOKUP(--TRIM(MID(SUBSTITUTE(C80,",",REPT(" ",99)),599,99)),PortProtocols[],4,FALSE)),""),"") &amp;
IF(TRIM(MID(SUBSTITUTE(C80,",",REPT(" ",99)),699,99))&lt;&gt;"",CHAR(10) &amp; IFERROR(IF(ISERROR(--TRIM(MID(SUBSTITUTE(C80,",",REPT(" ",99)),699,99))),VLOOKUP(TRIM(MID(SUBSTITUTE(C80,",",REPT(" ",99)),699,99)),PortProtocols[],4,FALSE),VLOOKUP(--TRIM(MID(SUBSTITUTE(C80,",",REPT(" ",99)),699,99)),PortProtocols[],4,FALSE)),""),"") &amp;
IF(TRIM(MID(SUBSTITUTE(C80,",",REPT(" ",99)),799,99))&lt;&gt;"",CHAR(10) &amp; IFERROR(IF(ISERROR(--TRIM(MID(SUBSTITUTE(C80,",",REPT(" ",99)),799,99))),VLOOKUP(TRIM(MID(SUBSTITUTE(C80,",",REPT(" ",99)),799,99)),PortProtocols[],4,FALSE),VLOOKUP(--TRIM(MID(SUBSTITUTE(C80,",",REPT(" ",99)),799,99)),PortProtocols[],4,FALSE)),""),"") &amp;
IF(TRIM(MID(SUBSTITUTE(C80,",",REPT(" ",99)),899,99))&lt;&gt;"",CHAR(10) &amp; IFERROR(IF(ISERROR(--TRIM(MID(SUBSTITUTE(C80,",",REPT(" ",99)),899,99))),VLOOKUP(TRIM(MID(SUBSTITUTE(C80,",",REPT(" ",99)),899,99)),PortProtocols[],4,FALSE),VLOOKUP(--TRIM(MID(SUBSTITUTE(C80,",",REPT(" ",99)),899,99)),PortProtocols[],4,FALSE)),""),"") &amp;
IF(TRIM(MID(SUBSTITUTE(C80,",",REPT(" ",99)),999,99))&lt;&gt;"",CHAR(10) &amp; IFERROR(IF(ISERROR(--TRIM(MID(SUBSTITUTE(C80,",",REPT(" ",99)),999,99))),VLOOKUP(TRIM(MID(SUBSTITUTE(C80,",",REPT(" ",99)),999,99)),PortProtocols[],4,FALSE),VLOOKUP(--TRIM(MID(SUBSTITUTE(C80,",",REPT(" ",99)),999,99)),PortProtocols[],4,FALSE)),""),"") &amp;
IF(TRIM(MID(SUBSTITUTE(C80,",",REPT(" ",99)),1099,99))&lt;&gt;"",CHAR(10) &amp; IFERROR(IF(ISERROR(--TRIM(MID(SUBSTITUTE(C80,",",REPT(" ",99)),1099,99))),VLOOKUP(TRIM(MID(SUBSTITUTE(C80,",",REPT(" ",99)),1099,99)),PortProtocols[],4,FALSE),VLOOKUP(--TRIM(MID(SUBSTITUTE(C80,",",REPT(" ",99)),1099,99)),PortProtocols[],4,FALSE)),""),"") &amp;
IF(TRIM(MID(SUBSTITUTE(C80,",",REPT(" ",99)),1199,99))&lt;&gt;"",CHAR(10) &amp; IFERROR(IF(ISERROR(--TRIM(MID(SUBSTITUTE(C80,",",REPT(" ",99)),1199,99))),VLOOKUP(TRIM(MID(SUBSTITUTE(C80,",",REPT(" ",99)),1199,99)),PortProtocols[],4,FALSE),VLOOKUP(--TRIM(MID(SUBSTITUTE(C80,",",REPT(" ",99)),1199,99)),PortProtocols[],4,FALSE)),""),"") &amp;
IF(TRIM(MID(SUBSTITUTE(C80,",",REPT(" ",99)),1299,99))&lt;&gt;"",CHAR(10) &amp; IFERROR(IF(ISERROR(--TRIM(MID(SUBSTITUTE(C80,",",REPT(" ",99)),1299,99))),VLOOKUP(TRIM(MID(SUBSTITUTE(C80,",",REPT(" ",99)),1299,99)),PortProtocols[],4,FALSE),VLOOKUP(--TRIM(MID(SUBSTITUTE(C80,",",REPT(" ",99)),1299,99)),PortProtocols[],4,FALSE)),""),"") &amp;
IF(TRIM(MID(SUBSTITUTE(C80,",",REPT(" ",99)),1399,99))&lt;&gt;"",CHAR(10) &amp; IFERROR(IF(ISERROR(--TRIM(MID(SUBSTITUTE(C80,",",REPT(" ",99)),1399,99))),VLOOKUP(TRIM(MID(SUBSTITUTE(C80,",",REPT(" ",99)),1399,99)),PortProtocols[],4,FALSE),VLOOKUP(--TRIM(MID(SUBSTITUTE(C80,",",REPT(" ",99)),1399,99)),PortProtocols[],4,FALSE)),""),"") &amp;
IF(TRIM(MID(SUBSTITUTE(C80,",",REPT(" ",99)),1499,99))&lt;&gt;"",CHAR(10) &amp; IFERROR(IF(ISERROR(--TRIM(MID(SUBSTITUTE(C80,",",REPT(" ",99)),1499,99))),VLOOKUP(TRIM(MID(SUBSTITUTE(C80,",",REPT(" ",99)),1499,99)),PortProtocols[],4,FALSE),VLOOKUP(--TRIM(MID(SUBSTITUTE(C80,",",REPT(" ",99)),1499,99)),PortProtocols[],4,FALSE)),""),"") &amp;
IF(TRIM(MID(SUBSTITUTE(C80,",",REPT(" ",99)),1599,99))&lt;&gt;"",CHAR(10) &amp; IFERROR(IF(ISERROR(--TRIM(MID(SUBSTITUTE(C80,",",REPT(" ",99)),1599,99))),VLOOKUP(TRIM(MID(SUBSTITUTE(C80,",",REPT(" ",99)),1599,99)),PortProtocols[],4,FALSE),VLOOKUP(--TRIM(MID(SUBSTITUTE(C80,",",REPT(" ",99)),1599,99)),PortProtocols[],4,FALSE)),""),"") &amp;
IF(TRIM(MID(SUBSTITUTE(C80,",",REPT(" ",99)),1699,99))&lt;&gt;"",CHAR(10) &amp; IFERROR(IF(ISERROR(--TRIM(MID(SUBSTITUTE(C80,",",REPT(" ",99)),1699,99))),VLOOKUP(TRIM(MID(SUBSTITUTE(C80,",",REPT(" ",99)),1699,99)),PortProtocols[],4,FALSE),VLOOKUP(--TRIM(MID(SUBSTITUTE(C80,",",REPT(" ",99)),1699,99)),PortProtocols[],4,FALSE)),""),"") &amp;
IF(TRIM(MID(SUBSTITUTE(C80,",",REPT(" ",99)),1799,99))&lt;&gt;"",CHAR(10) &amp; IFERROR(IF(ISERROR(--TRIM(MID(SUBSTITUTE(C80,",",REPT(" ",99)),1799,99))),VLOOKUP(TRIM(MID(SUBSTITUTE(C80,",",REPT(" ",99)),1799,99)),PortProtocols[],4,FALSE),VLOOKUP(--TRIM(MID(SUBSTITUTE(C80,",",REPT(" ",99)),1799,99)),PortProtocols[],4,FALSE)),""),"") &amp;
IF(TRIM(MID(SUBSTITUTE(C80,",",REPT(" ",99)),1899,99))&lt;&gt;"",CHAR(10) &amp; IFERROR(IF(ISERROR(--TRIM(MID(SUBSTITUTE(C80,",",REPT(" ",99)),1899,99))),VLOOKUP(TRIM(MID(SUBSTITUTE(C80,",",REPT(" ",99)),1899,99)),PortProtocols[],4,FALSE),VLOOKUP(--TRIM(MID(SUBSTITUTE(C80,",",REPT(" ",99)),1899,99)),PortProtocols[],4,FALSE)),""),""),
"")</f>
        <v>Prism Central to Network Gateway VM
Flow Rest API (8888 TCP)</v>
      </c>
      <c r="G80" s="15"/>
      <c r="H80" s="13" t="str">
        <f>_xlfn.XLOOKUP(ExternalPorts[[#This Row],[Source]],entities[Source],entities[Source AZ (Used for Diagram Generation)],"",0)</f>
        <v>Local AZ</v>
      </c>
      <c r="I80" s="13" t="str">
        <f>_xlfn.XLOOKUP(ExternalPorts[[#This Row],[Destination]],entities[Destination],entities[Destination AZ (Used for Diagram Generation)],"",0)</f>
        <v>Local AZ</v>
      </c>
      <c r="J80" s="13"/>
      <c r="M80" s="22"/>
    </row>
    <row r="81" spans="1:13" ht="40.5" hidden="1">
      <c r="A81" s="13" t="s">
        <v>128</v>
      </c>
      <c r="B81" s="13" t="s">
        <v>13</v>
      </c>
      <c r="C81" s="14">
        <v>80</v>
      </c>
      <c r="D81" s="13" t="str" cm="1">
        <f t="array" ref="D8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1" s="13" t="s">
        <v>15</v>
      </c>
      <c r="F81" s="15" t="str">
        <f>IF(AND(B81&lt;&gt;"",E81&lt;&gt;""),B81 &amp; " to " &amp; E81 &amp; CHAR(10) &amp;
IFERROR(IF(ISERROR(--TRIM(MID(SUBSTITUTE(C81,",",REPT(" ",99)),1,99))),VLOOKUP(TRIM(MID(SUBSTITUTE(C81,",",REPT(" ",99)),1,99)),PortProtocols[],4,FALSE),VLOOKUP(--TRIM(MID(SUBSTITUTE(C81,",",REPT(" ",99)),1,99)),PortProtocols[],4,FALSE)),"") &amp;
IF(TRIM(MID(SUBSTITUTE(C81,",",REPT(" ",99)),99,99))&lt;&gt;"",CHAR(10) &amp; IFERROR(IF(ISERROR(--TRIM(MID(SUBSTITUTE(C81,",",REPT(" ",99)),99,99))),VLOOKUP(TRIM(MID(SUBSTITUTE(C81,",",REPT(" ",99)),99,99)),PortProtocols[],4,FALSE),VLOOKUP(--TRIM(MID(SUBSTITUTE(C81,",",REPT(" ",99)),99,99)),PortProtocols[],4,FALSE)),""),"") &amp;
IF(TRIM(MID(SUBSTITUTE(C81,",",REPT(" ",99)),199,99))&lt;&gt;"",CHAR(10) &amp; IFERROR(IF(ISERROR(--TRIM(MID(SUBSTITUTE(C81,",",REPT(" ",99)),199,99))),VLOOKUP(TRIM(MID(SUBSTITUTE(C81,",",REPT(" ",99)),199,99)),PortProtocols[],4,FALSE),VLOOKUP(--TRIM(MID(SUBSTITUTE(C81,",",REPT(" ",99)),199,99)),PortProtocols[],4,FALSE)),""),"") &amp;
IF(TRIM(MID(SUBSTITUTE(C81,",",REPT(" ",99)),299,99))&lt;&gt;"",CHAR(10) &amp; IFERROR(IF(ISERROR(--TRIM(MID(SUBSTITUTE(C81,",",REPT(" ",99)),299,99))),VLOOKUP(TRIM(MID(SUBSTITUTE(C81,",",REPT(" ",99)),299,99)),PortProtocols[],4,FALSE),VLOOKUP(--TRIM(MID(SUBSTITUTE(C81,",",REPT(" ",99)),299,99)),PortProtocols[],4,FALSE)),""),"") &amp;
IF(TRIM(MID(SUBSTITUTE(C81,",",REPT(" ",99)),399,99))&lt;&gt;"",CHAR(10) &amp; IFERROR(IF(ISERROR(--TRIM(MID(SUBSTITUTE(C81,",",REPT(" ",99)),399,99))),VLOOKUP(TRIM(MID(SUBSTITUTE(C81,",",REPT(" ",99)),399,99)),PortProtocols[],4,FALSE),VLOOKUP(--TRIM(MID(SUBSTITUTE(C81,",",REPT(" ",99)),399,99)),PortProtocols[],4,FALSE)),""),"") &amp;
IF(TRIM(MID(SUBSTITUTE(C81,",",REPT(" ",99)),499,99))&lt;&gt;"",CHAR(10) &amp; IFERROR(IF(ISERROR(--TRIM(MID(SUBSTITUTE(C81,",",REPT(" ",99)),499,99))),VLOOKUP(TRIM(MID(SUBSTITUTE(C81,",",REPT(" ",99)),499,99)),PortProtocols[],4,FALSE),VLOOKUP(--TRIM(MID(SUBSTITUTE(C81,",",REPT(" ",99)),499,99)),PortProtocols[],4,FALSE)),""),"") &amp;
IF(TRIM(MID(SUBSTITUTE(C81,",",REPT(" ",99)),599,99))&lt;&gt;"",CHAR(10) &amp; IFERROR(IF(ISERROR(--TRIM(MID(SUBSTITUTE(C81,",",REPT(" ",99)),599,99))),VLOOKUP(TRIM(MID(SUBSTITUTE(C81,",",REPT(" ",99)),599,99)),PortProtocols[],4,FALSE),VLOOKUP(--TRIM(MID(SUBSTITUTE(C81,",",REPT(" ",99)),599,99)),PortProtocols[],4,FALSE)),""),"") &amp;
IF(TRIM(MID(SUBSTITUTE(C81,",",REPT(" ",99)),699,99))&lt;&gt;"",CHAR(10) &amp; IFERROR(IF(ISERROR(--TRIM(MID(SUBSTITUTE(C81,",",REPT(" ",99)),699,99))),VLOOKUP(TRIM(MID(SUBSTITUTE(C81,",",REPT(" ",99)),699,99)),PortProtocols[],4,FALSE),VLOOKUP(--TRIM(MID(SUBSTITUTE(C81,",",REPT(" ",99)),699,99)),PortProtocols[],4,FALSE)),""),"") &amp;
IF(TRIM(MID(SUBSTITUTE(C81,",",REPT(" ",99)),799,99))&lt;&gt;"",CHAR(10) &amp; IFERROR(IF(ISERROR(--TRIM(MID(SUBSTITUTE(C81,",",REPT(" ",99)),799,99))),VLOOKUP(TRIM(MID(SUBSTITUTE(C81,",",REPT(" ",99)),799,99)),PortProtocols[],4,FALSE),VLOOKUP(--TRIM(MID(SUBSTITUTE(C81,",",REPT(" ",99)),799,99)),PortProtocols[],4,FALSE)),""),"") &amp;
IF(TRIM(MID(SUBSTITUTE(C81,",",REPT(" ",99)),899,99))&lt;&gt;"",CHAR(10) &amp; IFERROR(IF(ISERROR(--TRIM(MID(SUBSTITUTE(C81,",",REPT(" ",99)),899,99))),VLOOKUP(TRIM(MID(SUBSTITUTE(C81,",",REPT(" ",99)),899,99)),PortProtocols[],4,FALSE),VLOOKUP(--TRIM(MID(SUBSTITUTE(C81,",",REPT(" ",99)),899,99)),PortProtocols[],4,FALSE)),""),"") &amp;
IF(TRIM(MID(SUBSTITUTE(C81,",",REPT(" ",99)),999,99))&lt;&gt;"",CHAR(10) &amp; IFERROR(IF(ISERROR(--TRIM(MID(SUBSTITUTE(C81,",",REPT(" ",99)),999,99))),VLOOKUP(TRIM(MID(SUBSTITUTE(C81,",",REPT(" ",99)),999,99)),PortProtocols[],4,FALSE),VLOOKUP(--TRIM(MID(SUBSTITUTE(C81,",",REPT(" ",99)),999,99)),PortProtocols[],4,FALSE)),""),"") &amp;
IF(TRIM(MID(SUBSTITUTE(C81,",",REPT(" ",99)),1099,99))&lt;&gt;"",CHAR(10) &amp; IFERROR(IF(ISERROR(--TRIM(MID(SUBSTITUTE(C81,",",REPT(" ",99)),1099,99))),VLOOKUP(TRIM(MID(SUBSTITUTE(C81,",",REPT(" ",99)),1099,99)),PortProtocols[],4,FALSE),VLOOKUP(--TRIM(MID(SUBSTITUTE(C81,",",REPT(" ",99)),1099,99)),PortProtocols[],4,FALSE)),""),"") &amp;
IF(TRIM(MID(SUBSTITUTE(C81,",",REPT(" ",99)),1199,99))&lt;&gt;"",CHAR(10) &amp; IFERROR(IF(ISERROR(--TRIM(MID(SUBSTITUTE(C81,",",REPT(" ",99)),1199,99))),VLOOKUP(TRIM(MID(SUBSTITUTE(C81,",",REPT(" ",99)),1199,99)),PortProtocols[],4,FALSE),VLOOKUP(--TRIM(MID(SUBSTITUTE(C81,",",REPT(" ",99)),1199,99)),PortProtocols[],4,FALSE)),""),"") &amp;
IF(TRIM(MID(SUBSTITUTE(C81,",",REPT(" ",99)),1299,99))&lt;&gt;"",CHAR(10) &amp; IFERROR(IF(ISERROR(--TRIM(MID(SUBSTITUTE(C81,",",REPT(" ",99)),1299,99))),VLOOKUP(TRIM(MID(SUBSTITUTE(C81,",",REPT(" ",99)),1299,99)),PortProtocols[],4,FALSE),VLOOKUP(--TRIM(MID(SUBSTITUTE(C81,",",REPT(" ",99)),1299,99)),PortProtocols[],4,FALSE)),""),"") &amp;
IF(TRIM(MID(SUBSTITUTE(C81,",",REPT(" ",99)),1399,99))&lt;&gt;"",CHAR(10) &amp; IFERROR(IF(ISERROR(--TRIM(MID(SUBSTITUTE(C81,",",REPT(" ",99)),1399,99))),VLOOKUP(TRIM(MID(SUBSTITUTE(C81,",",REPT(" ",99)),1399,99)),PortProtocols[],4,FALSE),VLOOKUP(--TRIM(MID(SUBSTITUTE(C81,",",REPT(" ",99)),1399,99)),PortProtocols[],4,FALSE)),""),"") &amp;
IF(TRIM(MID(SUBSTITUTE(C81,",",REPT(" ",99)),1499,99))&lt;&gt;"",CHAR(10) &amp; IFERROR(IF(ISERROR(--TRIM(MID(SUBSTITUTE(C81,",",REPT(" ",99)),1499,99))),VLOOKUP(TRIM(MID(SUBSTITUTE(C81,",",REPT(" ",99)),1499,99)),PortProtocols[],4,FALSE),VLOOKUP(--TRIM(MID(SUBSTITUTE(C81,",",REPT(" ",99)),1499,99)),PortProtocols[],4,FALSE)),""),"") &amp;
IF(TRIM(MID(SUBSTITUTE(C81,",",REPT(" ",99)),1599,99))&lt;&gt;"",CHAR(10) &amp; IFERROR(IF(ISERROR(--TRIM(MID(SUBSTITUTE(C81,",",REPT(" ",99)),1599,99))),VLOOKUP(TRIM(MID(SUBSTITUTE(C81,",",REPT(" ",99)),1599,99)),PortProtocols[],4,FALSE),VLOOKUP(--TRIM(MID(SUBSTITUTE(C81,",",REPT(" ",99)),1599,99)),PortProtocols[],4,FALSE)),""),"") &amp;
IF(TRIM(MID(SUBSTITUTE(C81,",",REPT(" ",99)),1699,99))&lt;&gt;"",CHAR(10) &amp; IFERROR(IF(ISERROR(--TRIM(MID(SUBSTITUTE(C81,",",REPT(" ",99)),1699,99))),VLOOKUP(TRIM(MID(SUBSTITUTE(C81,",",REPT(" ",99)),1699,99)),PortProtocols[],4,FALSE),VLOOKUP(--TRIM(MID(SUBSTITUTE(C81,",",REPT(" ",99)),1699,99)),PortProtocols[],4,FALSE)),""),"") &amp;
IF(TRIM(MID(SUBSTITUTE(C81,",",REPT(" ",99)),1799,99))&lt;&gt;"",CHAR(10) &amp; IFERROR(IF(ISERROR(--TRIM(MID(SUBSTITUTE(C81,",",REPT(" ",99)),1799,99))),VLOOKUP(TRIM(MID(SUBSTITUTE(C81,",",REPT(" ",99)),1799,99)),PortProtocols[],4,FALSE),VLOOKUP(--TRIM(MID(SUBSTITUTE(C81,",",REPT(" ",99)),1799,99)),PortProtocols[],4,FALSE)),""),"") &amp;
IF(TRIM(MID(SUBSTITUTE(C81,",",REPT(" ",99)),1899,99))&lt;&gt;"",CHAR(10) &amp; IFERROR(IF(ISERROR(--TRIM(MID(SUBSTITUTE(C81,",",REPT(" ",99)),1899,99))),VLOOKUP(TRIM(MID(SUBSTITUTE(C81,",",REPT(" ",99)),1899,99)),PortProtocols[],4,FALSE),VLOOKUP(--TRIM(MID(SUBSTITUTE(C81,",",REPT(" ",99)),1899,99)),PortProtocols[],4,FALSE)),""),""),
"")</f>
        <v>Prism Central to download.nutanix.com	
HTTP (80 TCP)</v>
      </c>
      <c r="G81" s="15"/>
      <c r="H81" s="13" t="str">
        <f>_xlfn.XLOOKUP(ExternalPorts[[#This Row],[Source]],entities[Source],entities[Source AZ (Used for Diagram Generation)],"",0)</f>
        <v>Local AZ</v>
      </c>
      <c r="I81" s="13" t="str">
        <f>_xlfn.XLOOKUP(ExternalPorts[[#This Row],[Destination]],entities[Destination],entities[Destination AZ (Used for Diagram Generation)],"",0)</f>
        <v>Internet Services</v>
      </c>
      <c r="J81" s="13"/>
      <c r="M81" s="22"/>
    </row>
    <row r="82" spans="1:13" ht="40.5" hidden="1">
      <c r="A82" s="13" t="s">
        <v>128</v>
      </c>
      <c r="B82" s="13" t="s">
        <v>13</v>
      </c>
      <c r="C82" s="14">
        <v>0</v>
      </c>
      <c r="D82" s="13" t="str" cm="1">
        <f t="array" ref="D8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82" s="13" t="s">
        <v>130</v>
      </c>
      <c r="F82" s="15" t="str">
        <f>IF(AND(B82&lt;&gt;"",E82&lt;&gt;""),B82 &amp; " to " &amp; E82 &amp; CHAR(10) &amp;
IFERROR(IF(ISERROR(--TRIM(MID(SUBSTITUTE(C82,",",REPT(" ",99)),1,99))),VLOOKUP(TRIM(MID(SUBSTITUTE(C82,",",REPT(" ",99)),1,99)),PortProtocols[],4,FALSE),VLOOKUP(--TRIM(MID(SUBSTITUTE(C82,",",REPT(" ",99)),1,99)),PortProtocols[],4,FALSE)),"") &amp;
IF(TRIM(MID(SUBSTITUTE(C82,",",REPT(" ",99)),99,99))&lt;&gt;"",CHAR(10) &amp; IFERROR(IF(ISERROR(--TRIM(MID(SUBSTITUTE(C82,",",REPT(" ",99)),99,99))),VLOOKUP(TRIM(MID(SUBSTITUTE(C82,",",REPT(" ",99)),99,99)),PortProtocols[],4,FALSE),VLOOKUP(--TRIM(MID(SUBSTITUTE(C82,",",REPT(" ",99)),99,99)),PortProtocols[],4,FALSE)),""),"") &amp;
IF(TRIM(MID(SUBSTITUTE(C82,",",REPT(" ",99)),199,99))&lt;&gt;"",CHAR(10) &amp; IFERROR(IF(ISERROR(--TRIM(MID(SUBSTITUTE(C82,",",REPT(" ",99)),199,99))),VLOOKUP(TRIM(MID(SUBSTITUTE(C82,",",REPT(" ",99)),199,99)),PortProtocols[],4,FALSE),VLOOKUP(--TRIM(MID(SUBSTITUTE(C82,",",REPT(" ",99)),199,99)),PortProtocols[],4,FALSE)),""),"") &amp;
IF(TRIM(MID(SUBSTITUTE(C82,",",REPT(" ",99)),299,99))&lt;&gt;"",CHAR(10) &amp; IFERROR(IF(ISERROR(--TRIM(MID(SUBSTITUTE(C82,",",REPT(" ",99)),299,99))),VLOOKUP(TRIM(MID(SUBSTITUTE(C82,",",REPT(" ",99)),299,99)),PortProtocols[],4,FALSE),VLOOKUP(--TRIM(MID(SUBSTITUTE(C82,",",REPT(" ",99)),299,99)),PortProtocols[],4,FALSE)),""),"") &amp;
IF(TRIM(MID(SUBSTITUTE(C82,",",REPT(" ",99)),399,99))&lt;&gt;"",CHAR(10) &amp; IFERROR(IF(ISERROR(--TRIM(MID(SUBSTITUTE(C82,",",REPT(" ",99)),399,99))),VLOOKUP(TRIM(MID(SUBSTITUTE(C82,",",REPT(" ",99)),399,99)),PortProtocols[],4,FALSE),VLOOKUP(--TRIM(MID(SUBSTITUTE(C82,",",REPT(" ",99)),399,99)),PortProtocols[],4,FALSE)),""),"") &amp;
IF(TRIM(MID(SUBSTITUTE(C82,",",REPT(" ",99)),499,99))&lt;&gt;"",CHAR(10) &amp; IFERROR(IF(ISERROR(--TRIM(MID(SUBSTITUTE(C82,",",REPT(" ",99)),499,99))),VLOOKUP(TRIM(MID(SUBSTITUTE(C82,",",REPT(" ",99)),499,99)),PortProtocols[],4,FALSE),VLOOKUP(--TRIM(MID(SUBSTITUTE(C82,",",REPT(" ",99)),499,99)),PortProtocols[],4,FALSE)),""),"") &amp;
IF(TRIM(MID(SUBSTITUTE(C82,",",REPT(" ",99)),599,99))&lt;&gt;"",CHAR(10) &amp; IFERROR(IF(ISERROR(--TRIM(MID(SUBSTITUTE(C82,",",REPT(" ",99)),599,99))),VLOOKUP(TRIM(MID(SUBSTITUTE(C82,",",REPT(" ",99)),599,99)),PortProtocols[],4,FALSE),VLOOKUP(--TRIM(MID(SUBSTITUTE(C82,",",REPT(" ",99)),599,99)),PortProtocols[],4,FALSE)),""),"") &amp;
IF(TRIM(MID(SUBSTITUTE(C82,",",REPT(" ",99)),699,99))&lt;&gt;"",CHAR(10) &amp; IFERROR(IF(ISERROR(--TRIM(MID(SUBSTITUTE(C82,",",REPT(" ",99)),699,99))),VLOOKUP(TRIM(MID(SUBSTITUTE(C82,",",REPT(" ",99)),699,99)),PortProtocols[],4,FALSE),VLOOKUP(--TRIM(MID(SUBSTITUTE(C82,",",REPT(" ",99)),699,99)),PortProtocols[],4,FALSE)),""),"") &amp;
IF(TRIM(MID(SUBSTITUTE(C82,",",REPT(" ",99)),799,99))&lt;&gt;"",CHAR(10) &amp; IFERROR(IF(ISERROR(--TRIM(MID(SUBSTITUTE(C82,",",REPT(" ",99)),799,99))),VLOOKUP(TRIM(MID(SUBSTITUTE(C82,",",REPT(" ",99)),799,99)),PortProtocols[],4,FALSE),VLOOKUP(--TRIM(MID(SUBSTITUTE(C82,",",REPT(" ",99)),799,99)),PortProtocols[],4,FALSE)),""),"") &amp;
IF(TRIM(MID(SUBSTITUTE(C82,",",REPT(" ",99)),899,99))&lt;&gt;"",CHAR(10) &amp; IFERROR(IF(ISERROR(--TRIM(MID(SUBSTITUTE(C82,",",REPT(" ",99)),899,99))),VLOOKUP(TRIM(MID(SUBSTITUTE(C82,",",REPT(" ",99)),899,99)),PortProtocols[],4,FALSE),VLOOKUP(--TRIM(MID(SUBSTITUTE(C82,",",REPT(" ",99)),899,99)),PortProtocols[],4,FALSE)),""),"") &amp;
IF(TRIM(MID(SUBSTITUTE(C82,",",REPT(" ",99)),999,99))&lt;&gt;"",CHAR(10) &amp; IFERROR(IF(ISERROR(--TRIM(MID(SUBSTITUTE(C82,",",REPT(" ",99)),999,99))),VLOOKUP(TRIM(MID(SUBSTITUTE(C82,",",REPT(" ",99)),999,99)),PortProtocols[],4,FALSE),VLOOKUP(--TRIM(MID(SUBSTITUTE(C82,",",REPT(" ",99)),999,99)),PortProtocols[],4,FALSE)),""),"") &amp;
IF(TRIM(MID(SUBSTITUTE(C82,",",REPT(" ",99)),1099,99))&lt;&gt;"",CHAR(10) &amp; IFERROR(IF(ISERROR(--TRIM(MID(SUBSTITUTE(C82,",",REPT(" ",99)),1099,99))),VLOOKUP(TRIM(MID(SUBSTITUTE(C82,",",REPT(" ",99)),1099,99)),PortProtocols[],4,FALSE),VLOOKUP(--TRIM(MID(SUBSTITUTE(C82,",",REPT(" ",99)),1099,99)),PortProtocols[],4,FALSE)),""),"") &amp;
IF(TRIM(MID(SUBSTITUTE(C82,",",REPT(" ",99)),1199,99))&lt;&gt;"",CHAR(10) &amp; IFERROR(IF(ISERROR(--TRIM(MID(SUBSTITUTE(C82,",",REPT(" ",99)),1199,99))),VLOOKUP(TRIM(MID(SUBSTITUTE(C82,",",REPT(" ",99)),1199,99)),PortProtocols[],4,FALSE),VLOOKUP(--TRIM(MID(SUBSTITUTE(C82,",",REPT(" ",99)),1199,99)),PortProtocols[],4,FALSE)),""),"") &amp;
IF(TRIM(MID(SUBSTITUTE(C82,",",REPT(" ",99)),1299,99))&lt;&gt;"",CHAR(10) &amp; IFERROR(IF(ISERROR(--TRIM(MID(SUBSTITUTE(C82,",",REPT(" ",99)),1299,99))),VLOOKUP(TRIM(MID(SUBSTITUTE(C82,",",REPT(" ",99)),1299,99)),PortProtocols[],4,FALSE),VLOOKUP(--TRIM(MID(SUBSTITUTE(C82,",",REPT(" ",99)),1299,99)),PortProtocols[],4,FALSE)),""),"") &amp;
IF(TRIM(MID(SUBSTITUTE(C82,",",REPT(" ",99)),1399,99))&lt;&gt;"",CHAR(10) &amp; IFERROR(IF(ISERROR(--TRIM(MID(SUBSTITUTE(C82,",",REPT(" ",99)),1399,99))),VLOOKUP(TRIM(MID(SUBSTITUTE(C82,",",REPT(" ",99)),1399,99)),PortProtocols[],4,FALSE),VLOOKUP(--TRIM(MID(SUBSTITUTE(C82,",",REPT(" ",99)),1399,99)),PortProtocols[],4,FALSE)),""),"") &amp;
IF(TRIM(MID(SUBSTITUTE(C82,",",REPT(" ",99)),1499,99))&lt;&gt;"",CHAR(10) &amp; IFERROR(IF(ISERROR(--TRIM(MID(SUBSTITUTE(C82,",",REPT(" ",99)),1499,99))),VLOOKUP(TRIM(MID(SUBSTITUTE(C82,",",REPT(" ",99)),1499,99)),PortProtocols[],4,FALSE),VLOOKUP(--TRIM(MID(SUBSTITUTE(C82,",",REPT(" ",99)),1499,99)),PortProtocols[],4,FALSE)),""),"") &amp;
IF(TRIM(MID(SUBSTITUTE(C82,",",REPT(" ",99)),1599,99))&lt;&gt;"",CHAR(10) &amp; IFERROR(IF(ISERROR(--TRIM(MID(SUBSTITUTE(C82,",",REPT(" ",99)),1599,99))),VLOOKUP(TRIM(MID(SUBSTITUTE(C82,",",REPT(" ",99)),1599,99)),PortProtocols[],4,FALSE),VLOOKUP(--TRIM(MID(SUBSTITUTE(C82,",",REPT(" ",99)),1599,99)),PortProtocols[],4,FALSE)),""),"") &amp;
IF(TRIM(MID(SUBSTITUTE(C82,",",REPT(" ",99)),1699,99))&lt;&gt;"",CHAR(10) &amp; IFERROR(IF(ISERROR(--TRIM(MID(SUBSTITUTE(C82,",",REPT(" ",99)),1699,99))),VLOOKUP(TRIM(MID(SUBSTITUTE(C82,",",REPT(" ",99)),1699,99)),PortProtocols[],4,FALSE),VLOOKUP(--TRIM(MID(SUBSTITUTE(C82,",",REPT(" ",99)),1699,99)),PortProtocols[],4,FALSE)),""),"") &amp;
IF(TRIM(MID(SUBSTITUTE(C82,",",REPT(" ",99)),1799,99))&lt;&gt;"",CHAR(10) &amp; IFERROR(IF(ISERROR(--TRIM(MID(SUBSTITUTE(C82,",",REPT(" ",99)),1799,99))),VLOOKUP(TRIM(MID(SUBSTITUTE(C82,",",REPT(" ",99)),1799,99)),PortProtocols[],4,FALSE),VLOOKUP(--TRIM(MID(SUBSTITUTE(C82,",",REPT(" ",99)),1799,99)),PortProtocols[],4,FALSE)),""),"") &amp;
IF(TRIM(MID(SUBSTITUTE(C82,",",REPT(" ",99)),1899,99))&lt;&gt;"",CHAR(10) &amp; IFERROR(IF(ISERROR(--TRIM(MID(SUBSTITUTE(C82,",",REPT(" ",99)),1899,99))),VLOOKUP(TRIM(MID(SUBSTITUTE(C82,",",REPT(" ",99)),1899,99)),PortProtocols[],4,FALSE),VLOOKUP(--TRIM(MID(SUBSTITUTE(C82,",",REPT(" ",99)),1899,99)),PortProtocols[],4,FALSE)),""),""),
"")</f>
        <v>Prism Central to Network Gateway VM
Ping (0 ICMP)</v>
      </c>
      <c r="G82" s="15"/>
      <c r="H82" s="13" t="str">
        <f>_xlfn.XLOOKUP(ExternalPorts[[#This Row],[Source]],entities[Source],entities[Source AZ (Used for Diagram Generation)],"",0)</f>
        <v>Local AZ</v>
      </c>
      <c r="I82" s="13" t="str">
        <f>_xlfn.XLOOKUP(ExternalPorts[[#This Row],[Destination]],entities[Destination],entities[Destination AZ (Used for Diagram Generation)],"",0)</f>
        <v>Local AZ</v>
      </c>
      <c r="J82" s="13"/>
      <c r="M82" s="22"/>
    </row>
    <row r="83" spans="1:13" ht="40.5" hidden="1">
      <c r="A83" s="13" t="s">
        <v>128</v>
      </c>
      <c r="B83" s="13" t="s">
        <v>130</v>
      </c>
      <c r="C83" s="14">
        <v>179</v>
      </c>
      <c r="D83" s="13" t="str" cm="1">
        <f t="array" ref="D8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3" s="13" t="s">
        <v>134</v>
      </c>
      <c r="F83" s="15" t="str">
        <f>IF(AND(B83&lt;&gt;"",E83&lt;&gt;""),B83 &amp; " to " &amp; E83 &amp; CHAR(10) &amp;
IFERROR(IF(ISERROR(--TRIM(MID(SUBSTITUTE(C83,",",REPT(" ",99)),1,99))),VLOOKUP(TRIM(MID(SUBSTITUTE(C83,",",REPT(" ",99)),1,99)),PortProtocols[],4,FALSE),VLOOKUP(--TRIM(MID(SUBSTITUTE(C83,",",REPT(" ",99)),1,99)),PortProtocols[],4,FALSE)),"") &amp;
IF(TRIM(MID(SUBSTITUTE(C83,",",REPT(" ",99)),99,99))&lt;&gt;"",CHAR(10) &amp; IFERROR(IF(ISERROR(--TRIM(MID(SUBSTITUTE(C83,",",REPT(" ",99)),99,99))),VLOOKUP(TRIM(MID(SUBSTITUTE(C83,",",REPT(" ",99)),99,99)),PortProtocols[],4,FALSE),VLOOKUP(--TRIM(MID(SUBSTITUTE(C83,",",REPT(" ",99)),99,99)),PortProtocols[],4,FALSE)),""),"") &amp;
IF(TRIM(MID(SUBSTITUTE(C83,",",REPT(" ",99)),199,99))&lt;&gt;"",CHAR(10) &amp; IFERROR(IF(ISERROR(--TRIM(MID(SUBSTITUTE(C83,",",REPT(" ",99)),199,99))),VLOOKUP(TRIM(MID(SUBSTITUTE(C83,",",REPT(" ",99)),199,99)),PortProtocols[],4,FALSE),VLOOKUP(--TRIM(MID(SUBSTITUTE(C83,",",REPT(" ",99)),199,99)),PortProtocols[],4,FALSE)),""),"") &amp;
IF(TRIM(MID(SUBSTITUTE(C83,",",REPT(" ",99)),299,99))&lt;&gt;"",CHAR(10) &amp; IFERROR(IF(ISERROR(--TRIM(MID(SUBSTITUTE(C83,",",REPT(" ",99)),299,99))),VLOOKUP(TRIM(MID(SUBSTITUTE(C83,",",REPT(" ",99)),299,99)),PortProtocols[],4,FALSE),VLOOKUP(--TRIM(MID(SUBSTITUTE(C83,",",REPT(" ",99)),299,99)),PortProtocols[],4,FALSE)),""),"") &amp;
IF(TRIM(MID(SUBSTITUTE(C83,",",REPT(" ",99)),399,99))&lt;&gt;"",CHAR(10) &amp; IFERROR(IF(ISERROR(--TRIM(MID(SUBSTITUTE(C83,",",REPT(" ",99)),399,99))),VLOOKUP(TRIM(MID(SUBSTITUTE(C83,",",REPT(" ",99)),399,99)),PortProtocols[],4,FALSE),VLOOKUP(--TRIM(MID(SUBSTITUTE(C83,",",REPT(" ",99)),399,99)),PortProtocols[],4,FALSE)),""),"") &amp;
IF(TRIM(MID(SUBSTITUTE(C83,",",REPT(" ",99)),499,99))&lt;&gt;"",CHAR(10) &amp; IFERROR(IF(ISERROR(--TRIM(MID(SUBSTITUTE(C83,",",REPT(" ",99)),499,99))),VLOOKUP(TRIM(MID(SUBSTITUTE(C83,",",REPT(" ",99)),499,99)),PortProtocols[],4,FALSE),VLOOKUP(--TRIM(MID(SUBSTITUTE(C83,",",REPT(" ",99)),499,99)),PortProtocols[],4,FALSE)),""),"") &amp;
IF(TRIM(MID(SUBSTITUTE(C83,",",REPT(" ",99)),599,99))&lt;&gt;"",CHAR(10) &amp; IFERROR(IF(ISERROR(--TRIM(MID(SUBSTITUTE(C83,",",REPT(" ",99)),599,99))),VLOOKUP(TRIM(MID(SUBSTITUTE(C83,",",REPT(" ",99)),599,99)),PortProtocols[],4,FALSE),VLOOKUP(--TRIM(MID(SUBSTITUTE(C83,",",REPT(" ",99)),599,99)),PortProtocols[],4,FALSE)),""),"") &amp;
IF(TRIM(MID(SUBSTITUTE(C83,",",REPT(" ",99)),699,99))&lt;&gt;"",CHAR(10) &amp; IFERROR(IF(ISERROR(--TRIM(MID(SUBSTITUTE(C83,",",REPT(" ",99)),699,99))),VLOOKUP(TRIM(MID(SUBSTITUTE(C83,",",REPT(" ",99)),699,99)),PortProtocols[],4,FALSE),VLOOKUP(--TRIM(MID(SUBSTITUTE(C83,",",REPT(" ",99)),699,99)),PortProtocols[],4,FALSE)),""),"") &amp;
IF(TRIM(MID(SUBSTITUTE(C83,",",REPT(" ",99)),799,99))&lt;&gt;"",CHAR(10) &amp; IFERROR(IF(ISERROR(--TRIM(MID(SUBSTITUTE(C83,",",REPT(" ",99)),799,99))),VLOOKUP(TRIM(MID(SUBSTITUTE(C83,",",REPT(" ",99)),799,99)),PortProtocols[],4,FALSE),VLOOKUP(--TRIM(MID(SUBSTITUTE(C83,",",REPT(" ",99)),799,99)),PortProtocols[],4,FALSE)),""),"") &amp;
IF(TRIM(MID(SUBSTITUTE(C83,",",REPT(" ",99)),899,99))&lt;&gt;"",CHAR(10) &amp; IFERROR(IF(ISERROR(--TRIM(MID(SUBSTITUTE(C83,",",REPT(" ",99)),899,99))),VLOOKUP(TRIM(MID(SUBSTITUTE(C83,",",REPT(" ",99)),899,99)),PortProtocols[],4,FALSE),VLOOKUP(--TRIM(MID(SUBSTITUTE(C83,",",REPT(" ",99)),899,99)),PortProtocols[],4,FALSE)),""),"") &amp;
IF(TRIM(MID(SUBSTITUTE(C83,",",REPT(" ",99)),999,99))&lt;&gt;"",CHAR(10) &amp; IFERROR(IF(ISERROR(--TRIM(MID(SUBSTITUTE(C83,",",REPT(" ",99)),999,99))),VLOOKUP(TRIM(MID(SUBSTITUTE(C83,",",REPT(" ",99)),999,99)),PortProtocols[],4,FALSE),VLOOKUP(--TRIM(MID(SUBSTITUTE(C83,",",REPT(" ",99)),999,99)),PortProtocols[],4,FALSE)),""),"") &amp;
IF(TRIM(MID(SUBSTITUTE(C83,",",REPT(" ",99)),1099,99))&lt;&gt;"",CHAR(10) &amp; IFERROR(IF(ISERROR(--TRIM(MID(SUBSTITUTE(C83,",",REPT(" ",99)),1099,99))),VLOOKUP(TRIM(MID(SUBSTITUTE(C83,",",REPT(" ",99)),1099,99)),PortProtocols[],4,FALSE),VLOOKUP(--TRIM(MID(SUBSTITUTE(C83,",",REPT(" ",99)),1099,99)),PortProtocols[],4,FALSE)),""),"") &amp;
IF(TRIM(MID(SUBSTITUTE(C83,",",REPT(" ",99)),1199,99))&lt;&gt;"",CHAR(10) &amp; IFERROR(IF(ISERROR(--TRIM(MID(SUBSTITUTE(C83,",",REPT(" ",99)),1199,99))),VLOOKUP(TRIM(MID(SUBSTITUTE(C83,",",REPT(" ",99)),1199,99)),PortProtocols[],4,FALSE),VLOOKUP(--TRIM(MID(SUBSTITUTE(C83,",",REPT(" ",99)),1199,99)),PortProtocols[],4,FALSE)),""),"") &amp;
IF(TRIM(MID(SUBSTITUTE(C83,",",REPT(" ",99)),1299,99))&lt;&gt;"",CHAR(10) &amp; IFERROR(IF(ISERROR(--TRIM(MID(SUBSTITUTE(C83,",",REPT(" ",99)),1299,99))),VLOOKUP(TRIM(MID(SUBSTITUTE(C83,",",REPT(" ",99)),1299,99)),PortProtocols[],4,FALSE),VLOOKUP(--TRIM(MID(SUBSTITUTE(C83,",",REPT(" ",99)),1299,99)),PortProtocols[],4,FALSE)),""),"") &amp;
IF(TRIM(MID(SUBSTITUTE(C83,",",REPT(" ",99)),1399,99))&lt;&gt;"",CHAR(10) &amp; IFERROR(IF(ISERROR(--TRIM(MID(SUBSTITUTE(C83,",",REPT(" ",99)),1399,99))),VLOOKUP(TRIM(MID(SUBSTITUTE(C83,",",REPT(" ",99)),1399,99)),PortProtocols[],4,FALSE),VLOOKUP(--TRIM(MID(SUBSTITUTE(C83,",",REPT(" ",99)),1399,99)),PortProtocols[],4,FALSE)),""),"") &amp;
IF(TRIM(MID(SUBSTITUTE(C83,",",REPT(" ",99)),1499,99))&lt;&gt;"",CHAR(10) &amp; IFERROR(IF(ISERROR(--TRIM(MID(SUBSTITUTE(C83,",",REPT(" ",99)),1499,99))),VLOOKUP(TRIM(MID(SUBSTITUTE(C83,",",REPT(" ",99)),1499,99)),PortProtocols[],4,FALSE),VLOOKUP(--TRIM(MID(SUBSTITUTE(C83,",",REPT(" ",99)),1499,99)),PortProtocols[],4,FALSE)),""),"") &amp;
IF(TRIM(MID(SUBSTITUTE(C83,",",REPT(" ",99)),1599,99))&lt;&gt;"",CHAR(10) &amp; IFERROR(IF(ISERROR(--TRIM(MID(SUBSTITUTE(C83,",",REPT(" ",99)),1599,99))),VLOOKUP(TRIM(MID(SUBSTITUTE(C83,",",REPT(" ",99)),1599,99)),PortProtocols[],4,FALSE),VLOOKUP(--TRIM(MID(SUBSTITUTE(C83,",",REPT(" ",99)),1599,99)),PortProtocols[],4,FALSE)),""),"") &amp;
IF(TRIM(MID(SUBSTITUTE(C83,",",REPT(" ",99)),1699,99))&lt;&gt;"",CHAR(10) &amp; IFERROR(IF(ISERROR(--TRIM(MID(SUBSTITUTE(C83,",",REPT(" ",99)),1699,99))),VLOOKUP(TRIM(MID(SUBSTITUTE(C83,",",REPT(" ",99)),1699,99)),PortProtocols[],4,FALSE),VLOOKUP(--TRIM(MID(SUBSTITUTE(C83,",",REPT(" ",99)),1699,99)),PortProtocols[],4,FALSE)),""),"") &amp;
IF(TRIM(MID(SUBSTITUTE(C83,",",REPT(" ",99)),1799,99))&lt;&gt;"",CHAR(10) &amp; IFERROR(IF(ISERROR(--TRIM(MID(SUBSTITUTE(C83,",",REPT(" ",99)),1799,99))),VLOOKUP(TRIM(MID(SUBSTITUTE(C83,",",REPT(" ",99)),1799,99)),PortProtocols[],4,FALSE),VLOOKUP(--TRIM(MID(SUBSTITUTE(C83,",",REPT(" ",99)),1799,99)),PortProtocols[],4,FALSE)),""),"") &amp;
IF(TRIM(MID(SUBSTITUTE(C83,",",REPT(" ",99)),1899,99))&lt;&gt;"",CHAR(10) &amp; IFERROR(IF(ISERROR(--TRIM(MID(SUBSTITUTE(C83,",",REPT(" ",99)),1899,99))),VLOOKUP(TRIM(MID(SUBSTITUTE(C83,",",REPT(" ",99)),1899,99)),PortProtocols[],4,FALSE),VLOOKUP(--TRIM(MID(SUBSTITUTE(C83,",",REPT(" ",99)),1899,99)),PortProtocols[],4,FALSE)),""),""),
"")</f>
        <v>Network Gateway VM to Router
BGP (179 TCP)</v>
      </c>
      <c r="G83" s="15"/>
      <c r="H83" s="13" t="str">
        <f>_xlfn.XLOOKUP(ExternalPorts[[#This Row],[Source]],entities[Source],entities[Source AZ (Used for Diagram Generation)],"",0)</f>
        <v>Local AZ</v>
      </c>
      <c r="I83" s="13" t="str">
        <f>_xlfn.XLOOKUP(ExternalPorts[[#This Row],[Destination]],entities[Destination],entities[Destination AZ (Used for Diagram Generation)],"",0)</f>
        <v>External Services</v>
      </c>
      <c r="J83" s="13"/>
      <c r="M83" s="22"/>
    </row>
    <row r="84" spans="1:13" ht="40.5" hidden="1">
      <c r="A84" s="13" t="s">
        <v>128</v>
      </c>
      <c r="B84" s="13" t="s">
        <v>13</v>
      </c>
      <c r="C84" s="14">
        <v>6653</v>
      </c>
      <c r="D84" s="13" t="str" cm="1">
        <f t="array" ref="D8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4" s="13" t="s">
        <v>17</v>
      </c>
      <c r="F84" s="15" t="str">
        <f>IF(AND(B84&lt;&gt;"",E84&lt;&gt;""),B84 &amp; " to " &amp; E84 &amp; CHAR(10) &amp;
IFERROR(IF(ISERROR(--TRIM(MID(SUBSTITUTE(C84,",",REPT(" ",99)),1,99))),VLOOKUP(TRIM(MID(SUBSTITUTE(C84,",",REPT(" ",99)),1,99)),PortProtocols[],4,FALSE),VLOOKUP(--TRIM(MID(SUBSTITUTE(C84,",",REPT(" ",99)),1,99)),PortProtocols[],4,FALSE)),"") &amp;
IF(TRIM(MID(SUBSTITUTE(C84,",",REPT(" ",99)),99,99))&lt;&gt;"",CHAR(10) &amp; IFERROR(IF(ISERROR(--TRIM(MID(SUBSTITUTE(C84,",",REPT(" ",99)),99,99))),VLOOKUP(TRIM(MID(SUBSTITUTE(C84,",",REPT(" ",99)),99,99)),PortProtocols[],4,FALSE),VLOOKUP(--TRIM(MID(SUBSTITUTE(C84,",",REPT(" ",99)),99,99)),PortProtocols[],4,FALSE)),""),"") &amp;
IF(TRIM(MID(SUBSTITUTE(C84,",",REPT(" ",99)),199,99))&lt;&gt;"",CHAR(10) &amp; IFERROR(IF(ISERROR(--TRIM(MID(SUBSTITUTE(C84,",",REPT(" ",99)),199,99))),VLOOKUP(TRIM(MID(SUBSTITUTE(C84,",",REPT(" ",99)),199,99)),PortProtocols[],4,FALSE),VLOOKUP(--TRIM(MID(SUBSTITUTE(C84,",",REPT(" ",99)),199,99)),PortProtocols[],4,FALSE)),""),"") &amp;
IF(TRIM(MID(SUBSTITUTE(C84,",",REPT(" ",99)),299,99))&lt;&gt;"",CHAR(10) &amp; IFERROR(IF(ISERROR(--TRIM(MID(SUBSTITUTE(C84,",",REPT(" ",99)),299,99))),VLOOKUP(TRIM(MID(SUBSTITUTE(C84,",",REPT(" ",99)),299,99)),PortProtocols[],4,FALSE),VLOOKUP(--TRIM(MID(SUBSTITUTE(C84,",",REPT(" ",99)),299,99)),PortProtocols[],4,FALSE)),""),"") &amp;
IF(TRIM(MID(SUBSTITUTE(C84,",",REPT(" ",99)),399,99))&lt;&gt;"",CHAR(10) &amp; IFERROR(IF(ISERROR(--TRIM(MID(SUBSTITUTE(C84,",",REPT(" ",99)),399,99))),VLOOKUP(TRIM(MID(SUBSTITUTE(C84,",",REPT(" ",99)),399,99)),PortProtocols[],4,FALSE),VLOOKUP(--TRIM(MID(SUBSTITUTE(C84,",",REPT(" ",99)),399,99)),PortProtocols[],4,FALSE)),""),"") &amp;
IF(TRIM(MID(SUBSTITUTE(C84,",",REPT(" ",99)),499,99))&lt;&gt;"",CHAR(10) &amp; IFERROR(IF(ISERROR(--TRIM(MID(SUBSTITUTE(C84,",",REPT(" ",99)),499,99))),VLOOKUP(TRIM(MID(SUBSTITUTE(C84,",",REPT(" ",99)),499,99)),PortProtocols[],4,FALSE),VLOOKUP(--TRIM(MID(SUBSTITUTE(C84,",",REPT(" ",99)),499,99)),PortProtocols[],4,FALSE)),""),"") &amp;
IF(TRIM(MID(SUBSTITUTE(C84,",",REPT(" ",99)),599,99))&lt;&gt;"",CHAR(10) &amp; IFERROR(IF(ISERROR(--TRIM(MID(SUBSTITUTE(C84,",",REPT(" ",99)),599,99))),VLOOKUP(TRIM(MID(SUBSTITUTE(C84,",",REPT(" ",99)),599,99)),PortProtocols[],4,FALSE),VLOOKUP(--TRIM(MID(SUBSTITUTE(C84,",",REPT(" ",99)),599,99)),PortProtocols[],4,FALSE)),""),"") &amp;
IF(TRIM(MID(SUBSTITUTE(C84,",",REPT(" ",99)),699,99))&lt;&gt;"",CHAR(10) &amp; IFERROR(IF(ISERROR(--TRIM(MID(SUBSTITUTE(C84,",",REPT(" ",99)),699,99))),VLOOKUP(TRIM(MID(SUBSTITUTE(C84,",",REPT(" ",99)),699,99)),PortProtocols[],4,FALSE),VLOOKUP(--TRIM(MID(SUBSTITUTE(C84,",",REPT(" ",99)),699,99)),PortProtocols[],4,FALSE)),""),"") &amp;
IF(TRIM(MID(SUBSTITUTE(C84,",",REPT(" ",99)),799,99))&lt;&gt;"",CHAR(10) &amp; IFERROR(IF(ISERROR(--TRIM(MID(SUBSTITUTE(C84,",",REPT(" ",99)),799,99))),VLOOKUP(TRIM(MID(SUBSTITUTE(C84,",",REPT(" ",99)),799,99)),PortProtocols[],4,FALSE),VLOOKUP(--TRIM(MID(SUBSTITUTE(C84,",",REPT(" ",99)),799,99)),PortProtocols[],4,FALSE)),""),"") &amp;
IF(TRIM(MID(SUBSTITUTE(C84,",",REPT(" ",99)),899,99))&lt;&gt;"",CHAR(10) &amp; IFERROR(IF(ISERROR(--TRIM(MID(SUBSTITUTE(C84,",",REPT(" ",99)),899,99))),VLOOKUP(TRIM(MID(SUBSTITUTE(C84,",",REPT(" ",99)),899,99)),PortProtocols[],4,FALSE),VLOOKUP(--TRIM(MID(SUBSTITUTE(C84,",",REPT(" ",99)),899,99)),PortProtocols[],4,FALSE)),""),"") &amp;
IF(TRIM(MID(SUBSTITUTE(C84,",",REPT(" ",99)),999,99))&lt;&gt;"",CHAR(10) &amp; IFERROR(IF(ISERROR(--TRIM(MID(SUBSTITUTE(C84,",",REPT(" ",99)),999,99))),VLOOKUP(TRIM(MID(SUBSTITUTE(C84,",",REPT(" ",99)),999,99)),PortProtocols[],4,FALSE),VLOOKUP(--TRIM(MID(SUBSTITUTE(C84,",",REPT(" ",99)),999,99)),PortProtocols[],4,FALSE)),""),"") &amp;
IF(TRIM(MID(SUBSTITUTE(C84,",",REPT(" ",99)),1099,99))&lt;&gt;"",CHAR(10) &amp; IFERROR(IF(ISERROR(--TRIM(MID(SUBSTITUTE(C84,",",REPT(" ",99)),1099,99))),VLOOKUP(TRIM(MID(SUBSTITUTE(C84,",",REPT(" ",99)),1099,99)),PortProtocols[],4,FALSE),VLOOKUP(--TRIM(MID(SUBSTITUTE(C84,",",REPT(" ",99)),1099,99)),PortProtocols[],4,FALSE)),""),"") &amp;
IF(TRIM(MID(SUBSTITUTE(C84,",",REPT(" ",99)),1199,99))&lt;&gt;"",CHAR(10) &amp; IFERROR(IF(ISERROR(--TRIM(MID(SUBSTITUTE(C84,",",REPT(" ",99)),1199,99))),VLOOKUP(TRIM(MID(SUBSTITUTE(C84,",",REPT(" ",99)),1199,99)),PortProtocols[],4,FALSE),VLOOKUP(--TRIM(MID(SUBSTITUTE(C84,",",REPT(" ",99)),1199,99)),PortProtocols[],4,FALSE)),""),"") &amp;
IF(TRIM(MID(SUBSTITUTE(C84,",",REPT(" ",99)),1299,99))&lt;&gt;"",CHAR(10) &amp; IFERROR(IF(ISERROR(--TRIM(MID(SUBSTITUTE(C84,",",REPT(" ",99)),1299,99))),VLOOKUP(TRIM(MID(SUBSTITUTE(C84,",",REPT(" ",99)),1299,99)),PortProtocols[],4,FALSE),VLOOKUP(--TRIM(MID(SUBSTITUTE(C84,",",REPT(" ",99)),1299,99)),PortProtocols[],4,FALSE)),""),"") &amp;
IF(TRIM(MID(SUBSTITUTE(C84,",",REPT(" ",99)),1399,99))&lt;&gt;"",CHAR(10) &amp; IFERROR(IF(ISERROR(--TRIM(MID(SUBSTITUTE(C84,",",REPT(" ",99)),1399,99))),VLOOKUP(TRIM(MID(SUBSTITUTE(C84,",",REPT(" ",99)),1399,99)),PortProtocols[],4,FALSE),VLOOKUP(--TRIM(MID(SUBSTITUTE(C84,",",REPT(" ",99)),1399,99)),PortProtocols[],4,FALSE)),""),"") &amp;
IF(TRIM(MID(SUBSTITUTE(C84,",",REPT(" ",99)),1499,99))&lt;&gt;"",CHAR(10) &amp; IFERROR(IF(ISERROR(--TRIM(MID(SUBSTITUTE(C84,",",REPT(" ",99)),1499,99))),VLOOKUP(TRIM(MID(SUBSTITUTE(C84,",",REPT(" ",99)),1499,99)),PortProtocols[],4,FALSE),VLOOKUP(--TRIM(MID(SUBSTITUTE(C84,",",REPT(" ",99)),1499,99)),PortProtocols[],4,FALSE)),""),"") &amp;
IF(TRIM(MID(SUBSTITUTE(C84,",",REPT(" ",99)),1599,99))&lt;&gt;"",CHAR(10) &amp; IFERROR(IF(ISERROR(--TRIM(MID(SUBSTITUTE(C84,",",REPT(" ",99)),1599,99))),VLOOKUP(TRIM(MID(SUBSTITUTE(C84,",",REPT(" ",99)),1599,99)),PortProtocols[],4,FALSE),VLOOKUP(--TRIM(MID(SUBSTITUTE(C84,",",REPT(" ",99)),1599,99)),PortProtocols[],4,FALSE)),""),"") &amp;
IF(TRIM(MID(SUBSTITUTE(C84,",",REPT(" ",99)),1699,99))&lt;&gt;"",CHAR(10) &amp; IFERROR(IF(ISERROR(--TRIM(MID(SUBSTITUTE(C84,",",REPT(" ",99)),1699,99))),VLOOKUP(TRIM(MID(SUBSTITUTE(C84,",",REPT(" ",99)),1699,99)),PortProtocols[],4,FALSE),VLOOKUP(--TRIM(MID(SUBSTITUTE(C84,",",REPT(" ",99)),1699,99)),PortProtocols[],4,FALSE)),""),"") &amp;
IF(TRIM(MID(SUBSTITUTE(C84,",",REPT(" ",99)),1799,99))&lt;&gt;"",CHAR(10) &amp; IFERROR(IF(ISERROR(--TRIM(MID(SUBSTITUTE(C84,",",REPT(" ",99)),1799,99))),VLOOKUP(TRIM(MID(SUBSTITUTE(C84,",",REPT(" ",99)),1799,99)),PortProtocols[],4,FALSE),VLOOKUP(--TRIM(MID(SUBSTITUTE(C84,",",REPT(" ",99)),1799,99)),PortProtocols[],4,FALSE)),""),"") &amp;
IF(TRIM(MID(SUBSTITUTE(C84,",",REPT(" ",99)),1899,99))&lt;&gt;"",CHAR(10) &amp; IFERROR(IF(ISERROR(--TRIM(MID(SUBSTITUTE(C84,",",REPT(" ",99)),1899,99))),VLOOKUP(TRIM(MID(SUBSTITUTE(C84,",",REPT(" ",99)),1899,99)),PortProtocols[],4,FALSE),VLOOKUP(--TRIM(MID(SUBSTITUTE(C84,",",REPT(" ",99)),1899,99)),PortProtocols[],4,FALSE)),""),""),
"")</f>
        <v>Prism Central to AHV Host
Advanced Network Controller (6653 TCP)</v>
      </c>
      <c r="G84" s="15"/>
      <c r="H84" s="13" t="str">
        <f>_xlfn.XLOOKUP(ExternalPorts[[#This Row],[Source]],entities[Source],entities[Source AZ (Used for Diagram Generation)],"",0)</f>
        <v>Local AZ</v>
      </c>
      <c r="I84" s="13" t="str">
        <f>_xlfn.XLOOKUP(ExternalPorts[[#This Row],[Destination]],entities[Destination],entities[Destination AZ (Used for Diagram Generation)],"",0)</f>
        <v>Local AZ</v>
      </c>
      <c r="J84" s="13"/>
      <c r="M84" s="22"/>
    </row>
    <row r="85" spans="1:13" ht="40.5" hidden="1">
      <c r="A85" s="13" t="s">
        <v>128</v>
      </c>
      <c r="B85" s="13" t="s">
        <v>17</v>
      </c>
      <c r="C85" s="14">
        <v>6652</v>
      </c>
      <c r="D85" s="13" t="str" cm="1">
        <f t="array" ref="D8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5" s="13" t="s">
        <v>13</v>
      </c>
      <c r="F85" s="15" t="str">
        <f>IF(AND(B85&lt;&gt;"",E85&lt;&gt;""),B85 &amp; " to " &amp; E85 &amp; CHAR(10) &amp;
IFERROR(IF(ISERROR(--TRIM(MID(SUBSTITUTE(C85,",",REPT(" ",99)),1,99))),VLOOKUP(TRIM(MID(SUBSTITUTE(C85,",",REPT(" ",99)),1,99)),PortProtocols[],4,FALSE),VLOOKUP(--TRIM(MID(SUBSTITUTE(C85,",",REPT(" ",99)),1,99)),PortProtocols[],4,FALSE)),"") &amp;
IF(TRIM(MID(SUBSTITUTE(C85,",",REPT(" ",99)),99,99))&lt;&gt;"",CHAR(10) &amp; IFERROR(IF(ISERROR(--TRIM(MID(SUBSTITUTE(C85,",",REPT(" ",99)),99,99))),VLOOKUP(TRIM(MID(SUBSTITUTE(C85,",",REPT(" ",99)),99,99)),PortProtocols[],4,FALSE),VLOOKUP(--TRIM(MID(SUBSTITUTE(C85,",",REPT(" ",99)),99,99)),PortProtocols[],4,FALSE)),""),"") &amp;
IF(TRIM(MID(SUBSTITUTE(C85,",",REPT(" ",99)),199,99))&lt;&gt;"",CHAR(10) &amp; IFERROR(IF(ISERROR(--TRIM(MID(SUBSTITUTE(C85,",",REPT(" ",99)),199,99))),VLOOKUP(TRIM(MID(SUBSTITUTE(C85,",",REPT(" ",99)),199,99)),PortProtocols[],4,FALSE),VLOOKUP(--TRIM(MID(SUBSTITUTE(C85,",",REPT(" ",99)),199,99)),PortProtocols[],4,FALSE)),""),"") &amp;
IF(TRIM(MID(SUBSTITUTE(C85,",",REPT(" ",99)),299,99))&lt;&gt;"",CHAR(10) &amp; IFERROR(IF(ISERROR(--TRIM(MID(SUBSTITUTE(C85,",",REPT(" ",99)),299,99))),VLOOKUP(TRIM(MID(SUBSTITUTE(C85,",",REPT(" ",99)),299,99)),PortProtocols[],4,FALSE),VLOOKUP(--TRIM(MID(SUBSTITUTE(C85,",",REPT(" ",99)),299,99)),PortProtocols[],4,FALSE)),""),"") &amp;
IF(TRIM(MID(SUBSTITUTE(C85,",",REPT(" ",99)),399,99))&lt;&gt;"",CHAR(10) &amp; IFERROR(IF(ISERROR(--TRIM(MID(SUBSTITUTE(C85,",",REPT(" ",99)),399,99))),VLOOKUP(TRIM(MID(SUBSTITUTE(C85,",",REPT(" ",99)),399,99)),PortProtocols[],4,FALSE),VLOOKUP(--TRIM(MID(SUBSTITUTE(C85,",",REPT(" ",99)),399,99)),PortProtocols[],4,FALSE)),""),"") &amp;
IF(TRIM(MID(SUBSTITUTE(C85,",",REPT(" ",99)),499,99))&lt;&gt;"",CHAR(10) &amp; IFERROR(IF(ISERROR(--TRIM(MID(SUBSTITUTE(C85,",",REPT(" ",99)),499,99))),VLOOKUP(TRIM(MID(SUBSTITUTE(C85,",",REPT(" ",99)),499,99)),PortProtocols[],4,FALSE),VLOOKUP(--TRIM(MID(SUBSTITUTE(C85,",",REPT(" ",99)),499,99)),PortProtocols[],4,FALSE)),""),"") &amp;
IF(TRIM(MID(SUBSTITUTE(C85,",",REPT(" ",99)),599,99))&lt;&gt;"",CHAR(10) &amp; IFERROR(IF(ISERROR(--TRIM(MID(SUBSTITUTE(C85,",",REPT(" ",99)),599,99))),VLOOKUP(TRIM(MID(SUBSTITUTE(C85,",",REPT(" ",99)),599,99)),PortProtocols[],4,FALSE),VLOOKUP(--TRIM(MID(SUBSTITUTE(C85,",",REPT(" ",99)),599,99)),PortProtocols[],4,FALSE)),""),"") &amp;
IF(TRIM(MID(SUBSTITUTE(C85,",",REPT(" ",99)),699,99))&lt;&gt;"",CHAR(10) &amp; IFERROR(IF(ISERROR(--TRIM(MID(SUBSTITUTE(C85,",",REPT(" ",99)),699,99))),VLOOKUP(TRIM(MID(SUBSTITUTE(C85,",",REPT(" ",99)),699,99)),PortProtocols[],4,FALSE),VLOOKUP(--TRIM(MID(SUBSTITUTE(C85,",",REPT(" ",99)),699,99)),PortProtocols[],4,FALSE)),""),"") &amp;
IF(TRIM(MID(SUBSTITUTE(C85,",",REPT(" ",99)),799,99))&lt;&gt;"",CHAR(10) &amp; IFERROR(IF(ISERROR(--TRIM(MID(SUBSTITUTE(C85,",",REPT(" ",99)),799,99))),VLOOKUP(TRIM(MID(SUBSTITUTE(C85,",",REPT(" ",99)),799,99)),PortProtocols[],4,FALSE),VLOOKUP(--TRIM(MID(SUBSTITUTE(C85,",",REPT(" ",99)),799,99)),PortProtocols[],4,FALSE)),""),"") &amp;
IF(TRIM(MID(SUBSTITUTE(C85,",",REPT(" ",99)),899,99))&lt;&gt;"",CHAR(10) &amp; IFERROR(IF(ISERROR(--TRIM(MID(SUBSTITUTE(C85,",",REPT(" ",99)),899,99))),VLOOKUP(TRIM(MID(SUBSTITUTE(C85,",",REPT(" ",99)),899,99)),PortProtocols[],4,FALSE),VLOOKUP(--TRIM(MID(SUBSTITUTE(C85,",",REPT(" ",99)),899,99)),PortProtocols[],4,FALSE)),""),"") &amp;
IF(TRIM(MID(SUBSTITUTE(C85,",",REPT(" ",99)),999,99))&lt;&gt;"",CHAR(10) &amp; IFERROR(IF(ISERROR(--TRIM(MID(SUBSTITUTE(C85,",",REPT(" ",99)),999,99))),VLOOKUP(TRIM(MID(SUBSTITUTE(C85,",",REPT(" ",99)),999,99)),PortProtocols[],4,FALSE),VLOOKUP(--TRIM(MID(SUBSTITUTE(C85,",",REPT(" ",99)),999,99)),PortProtocols[],4,FALSE)),""),"") &amp;
IF(TRIM(MID(SUBSTITUTE(C85,",",REPT(" ",99)),1099,99))&lt;&gt;"",CHAR(10) &amp; IFERROR(IF(ISERROR(--TRIM(MID(SUBSTITUTE(C85,",",REPT(" ",99)),1099,99))),VLOOKUP(TRIM(MID(SUBSTITUTE(C85,",",REPT(" ",99)),1099,99)),PortProtocols[],4,FALSE),VLOOKUP(--TRIM(MID(SUBSTITUTE(C85,",",REPT(" ",99)),1099,99)),PortProtocols[],4,FALSE)),""),"") &amp;
IF(TRIM(MID(SUBSTITUTE(C85,",",REPT(" ",99)),1199,99))&lt;&gt;"",CHAR(10) &amp; IFERROR(IF(ISERROR(--TRIM(MID(SUBSTITUTE(C85,",",REPT(" ",99)),1199,99))),VLOOKUP(TRIM(MID(SUBSTITUTE(C85,",",REPT(" ",99)),1199,99)),PortProtocols[],4,FALSE),VLOOKUP(--TRIM(MID(SUBSTITUTE(C85,",",REPT(" ",99)),1199,99)),PortProtocols[],4,FALSE)),""),"") &amp;
IF(TRIM(MID(SUBSTITUTE(C85,",",REPT(" ",99)),1299,99))&lt;&gt;"",CHAR(10) &amp; IFERROR(IF(ISERROR(--TRIM(MID(SUBSTITUTE(C85,",",REPT(" ",99)),1299,99))),VLOOKUP(TRIM(MID(SUBSTITUTE(C85,",",REPT(" ",99)),1299,99)),PortProtocols[],4,FALSE),VLOOKUP(--TRIM(MID(SUBSTITUTE(C85,",",REPT(" ",99)),1299,99)),PortProtocols[],4,FALSE)),""),"") &amp;
IF(TRIM(MID(SUBSTITUTE(C85,",",REPT(" ",99)),1399,99))&lt;&gt;"",CHAR(10) &amp; IFERROR(IF(ISERROR(--TRIM(MID(SUBSTITUTE(C85,",",REPT(" ",99)),1399,99))),VLOOKUP(TRIM(MID(SUBSTITUTE(C85,",",REPT(" ",99)),1399,99)),PortProtocols[],4,FALSE),VLOOKUP(--TRIM(MID(SUBSTITUTE(C85,",",REPT(" ",99)),1399,99)),PortProtocols[],4,FALSE)),""),"") &amp;
IF(TRIM(MID(SUBSTITUTE(C85,",",REPT(" ",99)),1499,99))&lt;&gt;"",CHAR(10) &amp; IFERROR(IF(ISERROR(--TRIM(MID(SUBSTITUTE(C85,",",REPT(" ",99)),1499,99))),VLOOKUP(TRIM(MID(SUBSTITUTE(C85,",",REPT(" ",99)),1499,99)),PortProtocols[],4,FALSE),VLOOKUP(--TRIM(MID(SUBSTITUTE(C85,",",REPT(" ",99)),1499,99)),PortProtocols[],4,FALSE)),""),"") &amp;
IF(TRIM(MID(SUBSTITUTE(C85,",",REPT(" ",99)),1599,99))&lt;&gt;"",CHAR(10) &amp; IFERROR(IF(ISERROR(--TRIM(MID(SUBSTITUTE(C85,",",REPT(" ",99)),1599,99))),VLOOKUP(TRIM(MID(SUBSTITUTE(C85,",",REPT(" ",99)),1599,99)),PortProtocols[],4,FALSE),VLOOKUP(--TRIM(MID(SUBSTITUTE(C85,",",REPT(" ",99)),1599,99)),PortProtocols[],4,FALSE)),""),"") &amp;
IF(TRIM(MID(SUBSTITUTE(C85,",",REPT(" ",99)),1699,99))&lt;&gt;"",CHAR(10) &amp; IFERROR(IF(ISERROR(--TRIM(MID(SUBSTITUTE(C85,",",REPT(" ",99)),1699,99))),VLOOKUP(TRIM(MID(SUBSTITUTE(C85,",",REPT(" ",99)),1699,99)),PortProtocols[],4,FALSE),VLOOKUP(--TRIM(MID(SUBSTITUTE(C85,",",REPT(" ",99)),1699,99)),PortProtocols[],4,FALSE)),""),"") &amp;
IF(TRIM(MID(SUBSTITUTE(C85,",",REPT(" ",99)),1799,99))&lt;&gt;"",CHAR(10) &amp; IFERROR(IF(ISERROR(--TRIM(MID(SUBSTITUTE(C85,",",REPT(" ",99)),1799,99))),VLOOKUP(TRIM(MID(SUBSTITUTE(C85,",",REPT(" ",99)),1799,99)),PortProtocols[],4,FALSE),VLOOKUP(--TRIM(MID(SUBSTITUTE(C85,",",REPT(" ",99)),1799,99)),PortProtocols[],4,FALSE)),""),"") &amp;
IF(TRIM(MID(SUBSTITUTE(C85,",",REPT(" ",99)),1899,99))&lt;&gt;"",CHAR(10) &amp; IFERROR(IF(ISERROR(--TRIM(MID(SUBSTITUTE(C85,",",REPT(" ",99)),1899,99))),VLOOKUP(TRIM(MID(SUBSTITUTE(C85,",",REPT(" ",99)),1899,99)),PortProtocols[],4,FALSE),VLOOKUP(--TRIM(MID(SUBSTITUTE(C85,",",REPT(" ",99)),1899,99)),PortProtocols[],4,FALSE)),""),""),
"")</f>
        <v>AHV Host to Prism Central
OVSDB/Hermes (6652 TCP)</v>
      </c>
      <c r="G85" s="15"/>
      <c r="H85" s="13" t="str">
        <f>_xlfn.XLOOKUP(ExternalPorts[[#This Row],[Source]],entities[Source],entities[Source AZ (Used for Diagram Generation)],"",0)</f>
        <v>Local AZ</v>
      </c>
      <c r="I85" s="13" t="str">
        <f>_xlfn.XLOOKUP(ExternalPorts[[#This Row],[Destination]],entities[Destination],entities[Destination AZ (Used for Diagram Generation)],"",0)</f>
        <v>Local AZ</v>
      </c>
      <c r="J85" s="13"/>
      <c r="M85" s="22"/>
    </row>
    <row r="86" spans="1:13" ht="40.5" hidden="1">
      <c r="A86" s="13" t="s">
        <v>128</v>
      </c>
      <c r="B86" s="13" t="s">
        <v>17</v>
      </c>
      <c r="C86" s="14">
        <v>53</v>
      </c>
      <c r="D86" s="13" t="s">
        <v>135</v>
      </c>
      <c r="E86" s="13" t="s">
        <v>13</v>
      </c>
      <c r="F86" s="15" t="str">
        <f>IF(AND(B86&lt;&gt;"",E86&lt;&gt;""),B86 &amp; " to " &amp; E86 &amp; CHAR(10) &amp;
IFERROR(IF(ISERROR(--TRIM(MID(SUBSTITUTE(C86,",",REPT(" ",99)),1,99))),VLOOKUP(TRIM(MID(SUBSTITUTE(C86,",",REPT(" ",99)),1,99)),PortProtocols[],4,FALSE),VLOOKUP(--TRIM(MID(SUBSTITUTE(C86,",",REPT(" ",99)),1,99)),PortProtocols[],4,FALSE)),"") &amp;
IF(TRIM(MID(SUBSTITUTE(C86,",",REPT(" ",99)),99,99))&lt;&gt;"",CHAR(10) &amp; IFERROR(IF(ISERROR(--TRIM(MID(SUBSTITUTE(C86,",",REPT(" ",99)),99,99))),VLOOKUP(TRIM(MID(SUBSTITUTE(C86,",",REPT(" ",99)),99,99)),PortProtocols[],4,FALSE),VLOOKUP(--TRIM(MID(SUBSTITUTE(C86,",",REPT(" ",99)),99,99)),PortProtocols[],4,FALSE)),""),"") &amp;
IF(TRIM(MID(SUBSTITUTE(C86,",",REPT(" ",99)),199,99))&lt;&gt;"",CHAR(10) &amp; IFERROR(IF(ISERROR(--TRIM(MID(SUBSTITUTE(C86,",",REPT(" ",99)),199,99))),VLOOKUP(TRIM(MID(SUBSTITUTE(C86,",",REPT(" ",99)),199,99)),PortProtocols[],4,FALSE),VLOOKUP(--TRIM(MID(SUBSTITUTE(C86,",",REPT(" ",99)),199,99)),PortProtocols[],4,FALSE)),""),"") &amp;
IF(TRIM(MID(SUBSTITUTE(C86,",",REPT(" ",99)),299,99))&lt;&gt;"",CHAR(10) &amp; IFERROR(IF(ISERROR(--TRIM(MID(SUBSTITUTE(C86,",",REPT(" ",99)),299,99))),VLOOKUP(TRIM(MID(SUBSTITUTE(C86,",",REPT(" ",99)),299,99)),PortProtocols[],4,FALSE),VLOOKUP(--TRIM(MID(SUBSTITUTE(C86,",",REPT(" ",99)),299,99)),PortProtocols[],4,FALSE)),""),"") &amp;
IF(TRIM(MID(SUBSTITUTE(C86,",",REPT(" ",99)),399,99))&lt;&gt;"",CHAR(10) &amp; IFERROR(IF(ISERROR(--TRIM(MID(SUBSTITUTE(C86,",",REPT(" ",99)),399,99))),VLOOKUP(TRIM(MID(SUBSTITUTE(C86,",",REPT(" ",99)),399,99)),PortProtocols[],4,FALSE),VLOOKUP(--TRIM(MID(SUBSTITUTE(C86,",",REPT(" ",99)),399,99)),PortProtocols[],4,FALSE)),""),"") &amp;
IF(TRIM(MID(SUBSTITUTE(C86,",",REPT(" ",99)),499,99))&lt;&gt;"",CHAR(10) &amp; IFERROR(IF(ISERROR(--TRIM(MID(SUBSTITUTE(C86,",",REPT(" ",99)),499,99))),VLOOKUP(TRIM(MID(SUBSTITUTE(C86,",",REPT(" ",99)),499,99)),PortProtocols[],4,FALSE),VLOOKUP(--TRIM(MID(SUBSTITUTE(C86,",",REPT(" ",99)),499,99)),PortProtocols[],4,FALSE)),""),"") &amp;
IF(TRIM(MID(SUBSTITUTE(C86,",",REPT(" ",99)),599,99))&lt;&gt;"",CHAR(10) &amp; IFERROR(IF(ISERROR(--TRIM(MID(SUBSTITUTE(C86,",",REPT(" ",99)),599,99))),VLOOKUP(TRIM(MID(SUBSTITUTE(C86,",",REPT(" ",99)),599,99)),PortProtocols[],4,FALSE),VLOOKUP(--TRIM(MID(SUBSTITUTE(C86,",",REPT(" ",99)),599,99)),PortProtocols[],4,FALSE)),""),"") &amp;
IF(TRIM(MID(SUBSTITUTE(C86,",",REPT(" ",99)),699,99))&lt;&gt;"",CHAR(10) &amp; IFERROR(IF(ISERROR(--TRIM(MID(SUBSTITUTE(C86,",",REPT(" ",99)),699,99))),VLOOKUP(TRIM(MID(SUBSTITUTE(C86,",",REPT(" ",99)),699,99)),PortProtocols[],4,FALSE),VLOOKUP(--TRIM(MID(SUBSTITUTE(C86,",",REPT(" ",99)),699,99)),PortProtocols[],4,FALSE)),""),"") &amp;
IF(TRIM(MID(SUBSTITUTE(C86,",",REPT(" ",99)),799,99))&lt;&gt;"",CHAR(10) &amp; IFERROR(IF(ISERROR(--TRIM(MID(SUBSTITUTE(C86,",",REPT(" ",99)),799,99))),VLOOKUP(TRIM(MID(SUBSTITUTE(C86,",",REPT(" ",99)),799,99)),PortProtocols[],4,FALSE),VLOOKUP(--TRIM(MID(SUBSTITUTE(C86,",",REPT(" ",99)),799,99)),PortProtocols[],4,FALSE)),""),"") &amp;
IF(TRIM(MID(SUBSTITUTE(C86,",",REPT(" ",99)),899,99))&lt;&gt;"",CHAR(10) &amp; IFERROR(IF(ISERROR(--TRIM(MID(SUBSTITUTE(C86,",",REPT(" ",99)),899,99))),VLOOKUP(TRIM(MID(SUBSTITUTE(C86,",",REPT(" ",99)),899,99)),PortProtocols[],4,FALSE),VLOOKUP(--TRIM(MID(SUBSTITUTE(C86,",",REPT(" ",99)),899,99)),PortProtocols[],4,FALSE)),""),"") &amp;
IF(TRIM(MID(SUBSTITUTE(C86,",",REPT(" ",99)),999,99))&lt;&gt;"",CHAR(10) &amp; IFERROR(IF(ISERROR(--TRIM(MID(SUBSTITUTE(C86,",",REPT(" ",99)),999,99))),VLOOKUP(TRIM(MID(SUBSTITUTE(C86,",",REPT(" ",99)),999,99)),PortProtocols[],4,FALSE),VLOOKUP(--TRIM(MID(SUBSTITUTE(C86,",",REPT(" ",99)),999,99)),PortProtocols[],4,FALSE)),""),"") &amp;
IF(TRIM(MID(SUBSTITUTE(C86,",",REPT(" ",99)),1099,99))&lt;&gt;"",CHAR(10) &amp; IFERROR(IF(ISERROR(--TRIM(MID(SUBSTITUTE(C86,",",REPT(" ",99)),1099,99))),VLOOKUP(TRIM(MID(SUBSTITUTE(C86,",",REPT(" ",99)),1099,99)),PortProtocols[],4,FALSE),VLOOKUP(--TRIM(MID(SUBSTITUTE(C86,",",REPT(" ",99)),1099,99)),PortProtocols[],4,FALSE)),""),"") &amp;
IF(TRIM(MID(SUBSTITUTE(C86,",",REPT(" ",99)),1199,99))&lt;&gt;"",CHAR(10) &amp; IFERROR(IF(ISERROR(--TRIM(MID(SUBSTITUTE(C86,",",REPT(" ",99)),1199,99))),VLOOKUP(TRIM(MID(SUBSTITUTE(C86,",",REPT(" ",99)),1199,99)),PortProtocols[],4,FALSE),VLOOKUP(--TRIM(MID(SUBSTITUTE(C86,",",REPT(" ",99)),1199,99)),PortProtocols[],4,FALSE)),""),"") &amp;
IF(TRIM(MID(SUBSTITUTE(C86,",",REPT(" ",99)),1299,99))&lt;&gt;"",CHAR(10) &amp; IFERROR(IF(ISERROR(--TRIM(MID(SUBSTITUTE(C86,",",REPT(" ",99)),1299,99))),VLOOKUP(TRIM(MID(SUBSTITUTE(C86,",",REPT(" ",99)),1299,99)),PortProtocols[],4,FALSE),VLOOKUP(--TRIM(MID(SUBSTITUTE(C86,",",REPT(" ",99)),1299,99)),PortProtocols[],4,FALSE)),""),"") &amp;
IF(TRIM(MID(SUBSTITUTE(C86,",",REPT(" ",99)),1399,99))&lt;&gt;"",CHAR(10) &amp; IFERROR(IF(ISERROR(--TRIM(MID(SUBSTITUTE(C86,",",REPT(" ",99)),1399,99))),VLOOKUP(TRIM(MID(SUBSTITUTE(C86,",",REPT(" ",99)),1399,99)),PortProtocols[],4,FALSE),VLOOKUP(--TRIM(MID(SUBSTITUTE(C86,",",REPT(" ",99)),1399,99)),PortProtocols[],4,FALSE)),""),"") &amp;
IF(TRIM(MID(SUBSTITUTE(C86,",",REPT(" ",99)),1499,99))&lt;&gt;"",CHAR(10) &amp; IFERROR(IF(ISERROR(--TRIM(MID(SUBSTITUTE(C86,",",REPT(" ",99)),1499,99))),VLOOKUP(TRIM(MID(SUBSTITUTE(C86,",",REPT(" ",99)),1499,99)),PortProtocols[],4,FALSE),VLOOKUP(--TRIM(MID(SUBSTITUTE(C86,",",REPT(" ",99)),1499,99)),PortProtocols[],4,FALSE)),""),"") &amp;
IF(TRIM(MID(SUBSTITUTE(C86,",",REPT(" ",99)),1599,99))&lt;&gt;"",CHAR(10) &amp; IFERROR(IF(ISERROR(--TRIM(MID(SUBSTITUTE(C86,",",REPT(" ",99)),1599,99))),VLOOKUP(TRIM(MID(SUBSTITUTE(C86,",",REPT(" ",99)),1599,99)),PortProtocols[],4,FALSE),VLOOKUP(--TRIM(MID(SUBSTITUTE(C86,",",REPT(" ",99)),1599,99)),PortProtocols[],4,FALSE)),""),"") &amp;
IF(TRIM(MID(SUBSTITUTE(C86,",",REPT(" ",99)),1699,99))&lt;&gt;"",CHAR(10) &amp; IFERROR(IF(ISERROR(--TRIM(MID(SUBSTITUTE(C86,",",REPT(" ",99)),1699,99))),VLOOKUP(TRIM(MID(SUBSTITUTE(C86,",",REPT(" ",99)),1699,99)),PortProtocols[],4,FALSE),VLOOKUP(--TRIM(MID(SUBSTITUTE(C86,",",REPT(" ",99)),1699,99)),PortProtocols[],4,FALSE)),""),"") &amp;
IF(TRIM(MID(SUBSTITUTE(C86,",",REPT(" ",99)),1799,99))&lt;&gt;"",CHAR(10) &amp; IFERROR(IF(ISERROR(--TRIM(MID(SUBSTITUTE(C86,",",REPT(" ",99)),1799,99))),VLOOKUP(TRIM(MID(SUBSTITUTE(C86,",",REPT(" ",99)),1799,99)),PortProtocols[],4,FALSE),VLOOKUP(--TRIM(MID(SUBSTITUTE(C86,",",REPT(" ",99)),1799,99)),PortProtocols[],4,FALSE)),""),"") &amp;
IF(TRIM(MID(SUBSTITUTE(C86,",",REPT(" ",99)),1899,99))&lt;&gt;"",CHAR(10) &amp; IFERROR(IF(ISERROR(--TRIM(MID(SUBSTITUTE(C86,",",REPT(" ",99)),1899,99))),VLOOKUP(TRIM(MID(SUBSTITUTE(C86,",",REPT(" ",99)),1899,99)),PortProtocols[],4,FALSE),VLOOKUP(--TRIM(MID(SUBSTITUTE(C86,",",REPT(" ",99)),1899,99)),PortProtocols[],4,FALSE)),""),""),
"")</f>
        <v>AHV Host to Prism Central
DNS (53 TCP/UDP)</v>
      </c>
      <c r="G86" s="15"/>
      <c r="H86" s="13" t="str">
        <f>_xlfn.XLOOKUP(ExternalPorts[[#This Row],[Source]],entities[Source],entities[Source AZ (Used for Diagram Generation)],"",0)</f>
        <v>Local AZ</v>
      </c>
      <c r="I86" s="13" t="str">
        <f>_xlfn.XLOOKUP(ExternalPorts[[#This Row],[Destination]],entities[Destination],entities[Destination AZ (Used for Diagram Generation)],"",0)</f>
        <v>Local AZ</v>
      </c>
      <c r="J86" s="13"/>
      <c r="M86" s="22"/>
    </row>
    <row r="87" spans="1:13" ht="40.5" hidden="1">
      <c r="A87" s="13" t="s">
        <v>136</v>
      </c>
      <c r="B87" s="13" t="s">
        <v>136</v>
      </c>
      <c r="C87" s="14">
        <v>13000</v>
      </c>
      <c r="D87" s="13" t="str" cm="1">
        <f t="array" ref="D8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87" s="13" t="s">
        <v>26</v>
      </c>
      <c r="F87" s="15" t="str">
        <f>IF(AND(B87&lt;&gt;"",E87&lt;&gt;""),B87 &amp; " to " &amp; E87 &amp; CHAR(10) &amp;
IFERROR(IF(ISERROR(--TRIM(MID(SUBSTITUTE(C87,",",REPT(" ",99)),1,99))),VLOOKUP(TRIM(MID(SUBSTITUTE(C87,",",REPT(" ",99)),1,99)),PortProtocols[],4,FALSE),VLOOKUP(--TRIM(MID(SUBSTITUTE(C87,",",REPT(" ",99)),1,99)),PortProtocols[],4,FALSE)),"") &amp;
IF(TRIM(MID(SUBSTITUTE(C87,",",REPT(" ",99)),99,99))&lt;&gt;"",CHAR(10) &amp; IFERROR(IF(ISERROR(--TRIM(MID(SUBSTITUTE(C87,",",REPT(" ",99)),99,99))),VLOOKUP(TRIM(MID(SUBSTITUTE(C87,",",REPT(" ",99)),99,99)),PortProtocols[],4,FALSE),VLOOKUP(--TRIM(MID(SUBSTITUTE(C87,",",REPT(" ",99)),99,99)),PortProtocols[],4,FALSE)),""),"") &amp;
IF(TRIM(MID(SUBSTITUTE(C87,",",REPT(" ",99)),199,99))&lt;&gt;"",CHAR(10) &amp; IFERROR(IF(ISERROR(--TRIM(MID(SUBSTITUTE(C87,",",REPT(" ",99)),199,99))),VLOOKUP(TRIM(MID(SUBSTITUTE(C87,",",REPT(" ",99)),199,99)),PortProtocols[],4,FALSE),VLOOKUP(--TRIM(MID(SUBSTITUTE(C87,",",REPT(" ",99)),199,99)),PortProtocols[],4,FALSE)),""),"") &amp;
IF(TRIM(MID(SUBSTITUTE(C87,",",REPT(" ",99)),299,99))&lt;&gt;"",CHAR(10) &amp; IFERROR(IF(ISERROR(--TRIM(MID(SUBSTITUTE(C87,",",REPT(" ",99)),299,99))),VLOOKUP(TRIM(MID(SUBSTITUTE(C87,",",REPT(" ",99)),299,99)),PortProtocols[],4,FALSE),VLOOKUP(--TRIM(MID(SUBSTITUTE(C87,",",REPT(" ",99)),299,99)),PortProtocols[],4,FALSE)),""),"") &amp;
IF(TRIM(MID(SUBSTITUTE(C87,",",REPT(" ",99)),399,99))&lt;&gt;"",CHAR(10) &amp; IFERROR(IF(ISERROR(--TRIM(MID(SUBSTITUTE(C87,",",REPT(" ",99)),399,99))),VLOOKUP(TRIM(MID(SUBSTITUTE(C87,",",REPT(" ",99)),399,99)),PortProtocols[],4,FALSE),VLOOKUP(--TRIM(MID(SUBSTITUTE(C87,",",REPT(" ",99)),399,99)),PortProtocols[],4,FALSE)),""),"") &amp;
IF(TRIM(MID(SUBSTITUTE(C87,",",REPT(" ",99)),499,99))&lt;&gt;"",CHAR(10) &amp; IFERROR(IF(ISERROR(--TRIM(MID(SUBSTITUTE(C87,",",REPT(" ",99)),499,99))),VLOOKUP(TRIM(MID(SUBSTITUTE(C87,",",REPT(" ",99)),499,99)),PortProtocols[],4,FALSE),VLOOKUP(--TRIM(MID(SUBSTITUTE(C87,",",REPT(" ",99)),499,99)),PortProtocols[],4,FALSE)),""),"") &amp;
IF(TRIM(MID(SUBSTITUTE(C87,",",REPT(" ",99)),599,99))&lt;&gt;"",CHAR(10) &amp; IFERROR(IF(ISERROR(--TRIM(MID(SUBSTITUTE(C87,",",REPT(" ",99)),599,99))),VLOOKUP(TRIM(MID(SUBSTITUTE(C87,",",REPT(" ",99)),599,99)),PortProtocols[],4,FALSE),VLOOKUP(--TRIM(MID(SUBSTITUTE(C87,",",REPT(" ",99)),599,99)),PortProtocols[],4,FALSE)),""),"") &amp;
IF(TRIM(MID(SUBSTITUTE(C87,",",REPT(" ",99)),699,99))&lt;&gt;"",CHAR(10) &amp; IFERROR(IF(ISERROR(--TRIM(MID(SUBSTITUTE(C87,",",REPT(" ",99)),699,99))),VLOOKUP(TRIM(MID(SUBSTITUTE(C87,",",REPT(" ",99)),699,99)),PortProtocols[],4,FALSE),VLOOKUP(--TRIM(MID(SUBSTITUTE(C87,",",REPT(" ",99)),699,99)),PortProtocols[],4,FALSE)),""),"") &amp;
IF(TRIM(MID(SUBSTITUTE(C87,",",REPT(" ",99)),799,99))&lt;&gt;"",CHAR(10) &amp; IFERROR(IF(ISERROR(--TRIM(MID(SUBSTITUTE(C87,",",REPT(" ",99)),799,99))),VLOOKUP(TRIM(MID(SUBSTITUTE(C87,",",REPT(" ",99)),799,99)),PortProtocols[],4,FALSE),VLOOKUP(--TRIM(MID(SUBSTITUTE(C87,",",REPT(" ",99)),799,99)),PortProtocols[],4,FALSE)),""),"") &amp;
IF(TRIM(MID(SUBSTITUTE(C87,",",REPT(" ",99)),899,99))&lt;&gt;"",CHAR(10) &amp; IFERROR(IF(ISERROR(--TRIM(MID(SUBSTITUTE(C87,",",REPT(" ",99)),899,99))),VLOOKUP(TRIM(MID(SUBSTITUTE(C87,",",REPT(" ",99)),899,99)),PortProtocols[],4,FALSE),VLOOKUP(--TRIM(MID(SUBSTITUTE(C87,",",REPT(" ",99)),899,99)),PortProtocols[],4,FALSE)),""),"") &amp;
IF(TRIM(MID(SUBSTITUTE(C87,",",REPT(" ",99)),999,99))&lt;&gt;"",CHAR(10) &amp; IFERROR(IF(ISERROR(--TRIM(MID(SUBSTITUTE(C87,",",REPT(" ",99)),999,99))),VLOOKUP(TRIM(MID(SUBSTITUTE(C87,",",REPT(" ",99)),999,99)),PortProtocols[],4,FALSE),VLOOKUP(--TRIM(MID(SUBSTITUTE(C87,",",REPT(" ",99)),999,99)),PortProtocols[],4,FALSE)),""),"") &amp;
IF(TRIM(MID(SUBSTITUTE(C87,",",REPT(" ",99)),1099,99))&lt;&gt;"",CHAR(10) &amp; IFERROR(IF(ISERROR(--TRIM(MID(SUBSTITUTE(C87,",",REPT(" ",99)),1099,99))),VLOOKUP(TRIM(MID(SUBSTITUTE(C87,",",REPT(" ",99)),1099,99)),PortProtocols[],4,FALSE),VLOOKUP(--TRIM(MID(SUBSTITUTE(C87,",",REPT(" ",99)),1099,99)),PortProtocols[],4,FALSE)),""),"") &amp;
IF(TRIM(MID(SUBSTITUTE(C87,",",REPT(" ",99)),1199,99))&lt;&gt;"",CHAR(10) &amp; IFERROR(IF(ISERROR(--TRIM(MID(SUBSTITUTE(C87,",",REPT(" ",99)),1199,99))),VLOOKUP(TRIM(MID(SUBSTITUTE(C87,",",REPT(" ",99)),1199,99)),PortProtocols[],4,FALSE),VLOOKUP(--TRIM(MID(SUBSTITUTE(C87,",",REPT(" ",99)),1199,99)),PortProtocols[],4,FALSE)),""),"") &amp;
IF(TRIM(MID(SUBSTITUTE(C87,",",REPT(" ",99)),1299,99))&lt;&gt;"",CHAR(10) &amp; IFERROR(IF(ISERROR(--TRIM(MID(SUBSTITUTE(C87,",",REPT(" ",99)),1299,99))),VLOOKUP(TRIM(MID(SUBSTITUTE(C87,",",REPT(" ",99)),1299,99)),PortProtocols[],4,FALSE),VLOOKUP(--TRIM(MID(SUBSTITUTE(C87,",",REPT(" ",99)),1299,99)),PortProtocols[],4,FALSE)),""),"") &amp;
IF(TRIM(MID(SUBSTITUTE(C87,",",REPT(" ",99)),1399,99))&lt;&gt;"",CHAR(10) &amp; IFERROR(IF(ISERROR(--TRIM(MID(SUBSTITUTE(C87,",",REPT(" ",99)),1399,99))),VLOOKUP(TRIM(MID(SUBSTITUTE(C87,",",REPT(" ",99)),1399,99)),PortProtocols[],4,FALSE),VLOOKUP(--TRIM(MID(SUBSTITUTE(C87,",",REPT(" ",99)),1399,99)),PortProtocols[],4,FALSE)),""),"") &amp;
IF(TRIM(MID(SUBSTITUTE(C87,",",REPT(" ",99)),1499,99))&lt;&gt;"",CHAR(10) &amp; IFERROR(IF(ISERROR(--TRIM(MID(SUBSTITUTE(C87,",",REPT(" ",99)),1499,99))),VLOOKUP(TRIM(MID(SUBSTITUTE(C87,",",REPT(" ",99)),1499,99)),PortProtocols[],4,FALSE),VLOOKUP(--TRIM(MID(SUBSTITUTE(C87,",",REPT(" ",99)),1499,99)),PortProtocols[],4,FALSE)),""),"") &amp;
IF(TRIM(MID(SUBSTITUTE(C87,",",REPT(" ",99)),1599,99))&lt;&gt;"",CHAR(10) &amp; IFERROR(IF(ISERROR(--TRIM(MID(SUBSTITUTE(C87,",",REPT(" ",99)),1599,99))),VLOOKUP(TRIM(MID(SUBSTITUTE(C87,",",REPT(" ",99)),1599,99)),PortProtocols[],4,FALSE),VLOOKUP(--TRIM(MID(SUBSTITUTE(C87,",",REPT(" ",99)),1599,99)),PortProtocols[],4,FALSE)),""),"") &amp;
IF(TRIM(MID(SUBSTITUTE(C87,",",REPT(" ",99)),1699,99))&lt;&gt;"",CHAR(10) &amp; IFERROR(IF(ISERROR(--TRIM(MID(SUBSTITUTE(C87,",",REPT(" ",99)),1699,99))),VLOOKUP(TRIM(MID(SUBSTITUTE(C87,",",REPT(" ",99)),1699,99)),PortProtocols[],4,FALSE),VLOOKUP(--TRIM(MID(SUBSTITUTE(C87,",",REPT(" ",99)),1699,99)),PortProtocols[],4,FALSE)),""),"") &amp;
IF(TRIM(MID(SUBSTITUTE(C87,",",REPT(" ",99)),1799,99))&lt;&gt;"",CHAR(10) &amp; IFERROR(IF(ISERROR(--TRIM(MID(SUBSTITUTE(C87,",",REPT(" ",99)),1799,99))),VLOOKUP(TRIM(MID(SUBSTITUTE(C87,",",REPT(" ",99)),1799,99)),PortProtocols[],4,FALSE),VLOOKUP(--TRIM(MID(SUBSTITUTE(C87,",",REPT(" ",99)),1799,99)),PortProtocols[],4,FALSE)),""),"") &amp;
IF(TRIM(MID(SUBSTITUTE(C87,",",REPT(" ",99)),1899,99))&lt;&gt;"",CHAR(10) &amp; IFERROR(IF(ISERROR(--TRIM(MID(SUBSTITUTE(C87,",",REPT(" ",99)),1899,99))),VLOOKUP(TRIM(MID(SUBSTITUTE(C87,",",REPT(" ",99)),1899,99)),PortProtocols[],4,FALSE),VLOOKUP(--TRIM(MID(SUBSTITUTE(C87,",",REPT(" ",99)),1899,99)),PortProtocols[],4,FALSE)),""),""),
"")</f>
        <v>Foundation to Nutanix CVM
Node Discovery (13000 UDP)</v>
      </c>
      <c r="G87" s="15"/>
      <c r="H87" s="13" t="str">
        <f>_xlfn.XLOOKUP(ExternalPorts[[#This Row],[Source]],entities[Source],entities[Source AZ (Used for Diagram Generation)],"",0)</f>
        <v>Local AZ</v>
      </c>
      <c r="I87" s="13" t="str">
        <f>_xlfn.XLOOKUP(ExternalPorts[[#This Row],[Destination]],entities[Destination],entities[Destination AZ (Used for Diagram Generation)],"",0)</f>
        <v>Local AZ</v>
      </c>
      <c r="J87" s="13"/>
      <c r="M87" s="22"/>
    </row>
    <row r="88" spans="1:13" ht="40.5" hidden="1">
      <c r="A88" s="13" t="s">
        <v>136</v>
      </c>
      <c r="B88" s="13" t="s">
        <v>136</v>
      </c>
      <c r="C88" s="14">
        <v>13000</v>
      </c>
      <c r="D88" s="13" t="str" cm="1">
        <f t="array" ref="D8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88" s="13" t="s">
        <v>137</v>
      </c>
      <c r="F88" s="15" t="str">
        <f>IF(AND(B88&lt;&gt;"",E88&lt;&gt;""),B88 &amp; " to " &amp; E88 &amp; CHAR(10) &amp;
IFERROR(IF(ISERROR(--TRIM(MID(SUBSTITUTE(C88,",",REPT(" ",99)),1,99))),VLOOKUP(TRIM(MID(SUBSTITUTE(C88,",",REPT(" ",99)),1,99)),PortProtocols[],4,FALSE),VLOOKUP(--TRIM(MID(SUBSTITUTE(C88,",",REPT(" ",99)),1,99)),PortProtocols[],4,FALSE)),"") &amp;
IF(TRIM(MID(SUBSTITUTE(C88,",",REPT(" ",99)),99,99))&lt;&gt;"",CHAR(10) &amp; IFERROR(IF(ISERROR(--TRIM(MID(SUBSTITUTE(C88,",",REPT(" ",99)),99,99))),VLOOKUP(TRIM(MID(SUBSTITUTE(C88,",",REPT(" ",99)),99,99)),PortProtocols[],4,FALSE),VLOOKUP(--TRIM(MID(SUBSTITUTE(C88,",",REPT(" ",99)),99,99)),PortProtocols[],4,FALSE)),""),"") &amp;
IF(TRIM(MID(SUBSTITUTE(C88,",",REPT(" ",99)),199,99))&lt;&gt;"",CHAR(10) &amp; IFERROR(IF(ISERROR(--TRIM(MID(SUBSTITUTE(C88,",",REPT(" ",99)),199,99))),VLOOKUP(TRIM(MID(SUBSTITUTE(C88,",",REPT(" ",99)),199,99)),PortProtocols[],4,FALSE),VLOOKUP(--TRIM(MID(SUBSTITUTE(C88,",",REPT(" ",99)),199,99)),PortProtocols[],4,FALSE)),""),"") &amp;
IF(TRIM(MID(SUBSTITUTE(C88,",",REPT(" ",99)),299,99))&lt;&gt;"",CHAR(10) &amp; IFERROR(IF(ISERROR(--TRIM(MID(SUBSTITUTE(C88,",",REPT(" ",99)),299,99))),VLOOKUP(TRIM(MID(SUBSTITUTE(C88,",",REPT(" ",99)),299,99)),PortProtocols[],4,FALSE),VLOOKUP(--TRIM(MID(SUBSTITUTE(C88,",",REPT(" ",99)),299,99)),PortProtocols[],4,FALSE)),""),"") &amp;
IF(TRIM(MID(SUBSTITUTE(C88,",",REPT(" ",99)),399,99))&lt;&gt;"",CHAR(10) &amp; IFERROR(IF(ISERROR(--TRIM(MID(SUBSTITUTE(C88,",",REPT(" ",99)),399,99))),VLOOKUP(TRIM(MID(SUBSTITUTE(C88,",",REPT(" ",99)),399,99)),PortProtocols[],4,FALSE),VLOOKUP(--TRIM(MID(SUBSTITUTE(C88,",",REPT(" ",99)),399,99)),PortProtocols[],4,FALSE)),""),"") &amp;
IF(TRIM(MID(SUBSTITUTE(C88,",",REPT(" ",99)),499,99))&lt;&gt;"",CHAR(10) &amp; IFERROR(IF(ISERROR(--TRIM(MID(SUBSTITUTE(C88,",",REPT(" ",99)),499,99))),VLOOKUP(TRIM(MID(SUBSTITUTE(C88,",",REPT(" ",99)),499,99)),PortProtocols[],4,FALSE),VLOOKUP(--TRIM(MID(SUBSTITUTE(C88,",",REPT(" ",99)),499,99)),PortProtocols[],4,FALSE)),""),"") &amp;
IF(TRIM(MID(SUBSTITUTE(C88,",",REPT(" ",99)),599,99))&lt;&gt;"",CHAR(10) &amp; IFERROR(IF(ISERROR(--TRIM(MID(SUBSTITUTE(C88,",",REPT(" ",99)),599,99))),VLOOKUP(TRIM(MID(SUBSTITUTE(C88,",",REPT(" ",99)),599,99)),PortProtocols[],4,FALSE),VLOOKUP(--TRIM(MID(SUBSTITUTE(C88,",",REPT(" ",99)),599,99)),PortProtocols[],4,FALSE)),""),"") &amp;
IF(TRIM(MID(SUBSTITUTE(C88,",",REPT(" ",99)),699,99))&lt;&gt;"",CHAR(10) &amp; IFERROR(IF(ISERROR(--TRIM(MID(SUBSTITUTE(C88,",",REPT(" ",99)),699,99))),VLOOKUP(TRIM(MID(SUBSTITUTE(C88,",",REPT(" ",99)),699,99)),PortProtocols[],4,FALSE),VLOOKUP(--TRIM(MID(SUBSTITUTE(C88,",",REPT(" ",99)),699,99)),PortProtocols[],4,FALSE)),""),"") &amp;
IF(TRIM(MID(SUBSTITUTE(C88,",",REPT(" ",99)),799,99))&lt;&gt;"",CHAR(10) &amp; IFERROR(IF(ISERROR(--TRIM(MID(SUBSTITUTE(C88,",",REPT(" ",99)),799,99))),VLOOKUP(TRIM(MID(SUBSTITUTE(C88,",",REPT(" ",99)),799,99)),PortProtocols[],4,FALSE),VLOOKUP(--TRIM(MID(SUBSTITUTE(C88,",",REPT(" ",99)),799,99)),PortProtocols[],4,FALSE)),""),"") &amp;
IF(TRIM(MID(SUBSTITUTE(C88,",",REPT(" ",99)),899,99))&lt;&gt;"",CHAR(10) &amp; IFERROR(IF(ISERROR(--TRIM(MID(SUBSTITUTE(C88,",",REPT(" ",99)),899,99))),VLOOKUP(TRIM(MID(SUBSTITUTE(C88,",",REPT(" ",99)),899,99)),PortProtocols[],4,FALSE),VLOOKUP(--TRIM(MID(SUBSTITUTE(C88,",",REPT(" ",99)),899,99)),PortProtocols[],4,FALSE)),""),"") &amp;
IF(TRIM(MID(SUBSTITUTE(C88,",",REPT(" ",99)),999,99))&lt;&gt;"",CHAR(10) &amp; IFERROR(IF(ISERROR(--TRIM(MID(SUBSTITUTE(C88,",",REPT(" ",99)),999,99))),VLOOKUP(TRIM(MID(SUBSTITUTE(C88,",",REPT(" ",99)),999,99)),PortProtocols[],4,FALSE),VLOOKUP(--TRIM(MID(SUBSTITUTE(C88,",",REPT(" ",99)),999,99)),PortProtocols[],4,FALSE)),""),"") &amp;
IF(TRIM(MID(SUBSTITUTE(C88,",",REPT(" ",99)),1099,99))&lt;&gt;"",CHAR(10) &amp; IFERROR(IF(ISERROR(--TRIM(MID(SUBSTITUTE(C88,",",REPT(" ",99)),1099,99))),VLOOKUP(TRIM(MID(SUBSTITUTE(C88,",",REPT(" ",99)),1099,99)),PortProtocols[],4,FALSE),VLOOKUP(--TRIM(MID(SUBSTITUTE(C88,",",REPT(" ",99)),1099,99)),PortProtocols[],4,FALSE)),""),"") &amp;
IF(TRIM(MID(SUBSTITUTE(C88,",",REPT(" ",99)),1199,99))&lt;&gt;"",CHAR(10) &amp; IFERROR(IF(ISERROR(--TRIM(MID(SUBSTITUTE(C88,",",REPT(" ",99)),1199,99))),VLOOKUP(TRIM(MID(SUBSTITUTE(C88,",",REPT(" ",99)),1199,99)),PortProtocols[],4,FALSE),VLOOKUP(--TRIM(MID(SUBSTITUTE(C88,",",REPT(" ",99)),1199,99)),PortProtocols[],4,FALSE)),""),"") &amp;
IF(TRIM(MID(SUBSTITUTE(C88,",",REPT(" ",99)),1299,99))&lt;&gt;"",CHAR(10) &amp; IFERROR(IF(ISERROR(--TRIM(MID(SUBSTITUTE(C88,",",REPT(" ",99)),1299,99))),VLOOKUP(TRIM(MID(SUBSTITUTE(C88,",",REPT(" ",99)),1299,99)),PortProtocols[],4,FALSE),VLOOKUP(--TRIM(MID(SUBSTITUTE(C88,",",REPT(" ",99)),1299,99)),PortProtocols[],4,FALSE)),""),"") &amp;
IF(TRIM(MID(SUBSTITUTE(C88,",",REPT(" ",99)),1399,99))&lt;&gt;"",CHAR(10) &amp; IFERROR(IF(ISERROR(--TRIM(MID(SUBSTITUTE(C88,",",REPT(" ",99)),1399,99))),VLOOKUP(TRIM(MID(SUBSTITUTE(C88,",",REPT(" ",99)),1399,99)),PortProtocols[],4,FALSE),VLOOKUP(--TRIM(MID(SUBSTITUTE(C88,",",REPT(" ",99)),1399,99)),PortProtocols[],4,FALSE)),""),"") &amp;
IF(TRIM(MID(SUBSTITUTE(C88,",",REPT(" ",99)),1499,99))&lt;&gt;"",CHAR(10) &amp; IFERROR(IF(ISERROR(--TRIM(MID(SUBSTITUTE(C88,",",REPT(" ",99)),1499,99))),VLOOKUP(TRIM(MID(SUBSTITUTE(C88,",",REPT(" ",99)),1499,99)),PortProtocols[],4,FALSE),VLOOKUP(--TRIM(MID(SUBSTITUTE(C88,",",REPT(" ",99)),1499,99)),PortProtocols[],4,FALSE)),""),"") &amp;
IF(TRIM(MID(SUBSTITUTE(C88,",",REPT(" ",99)),1599,99))&lt;&gt;"",CHAR(10) &amp; IFERROR(IF(ISERROR(--TRIM(MID(SUBSTITUTE(C88,",",REPT(" ",99)),1599,99))),VLOOKUP(TRIM(MID(SUBSTITUTE(C88,",",REPT(" ",99)),1599,99)),PortProtocols[],4,FALSE),VLOOKUP(--TRIM(MID(SUBSTITUTE(C88,",",REPT(" ",99)),1599,99)),PortProtocols[],4,FALSE)),""),"") &amp;
IF(TRIM(MID(SUBSTITUTE(C88,",",REPT(" ",99)),1699,99))&lt;&gt;"",CHAR(10) &amp; IFERROR(IF(ISERROR(--TRIM(MID(SUBSTITUTE(C88,",",REPT(" ",99)),1699,99))),VLOOKUP(TRIM(MID(SUBSTITUTE(C88,",",REPT(" ",99)),1699,99)),PortProtocols[],4,FALSE),VLOOKUP(--TRIM(MID(SUBSTITUTE(C88,",",REPT(" ",99)),1699,99)),PortProtocols[],4,FALSE)),""),"") &amp;
IF(TRIM(MID(SUBSTITUTE(C88,",",REPT(" ",99)),1799,99))&lt;&gt;"",CHAR(10) &amp; IFERROR(IF(ISERROR(--TRIM(MID(SUBSTITUTE(C88,",",REPT(" ",99)),1799,99))),VLOOKUP(TRIM(MID(SUBSTITUTE(C88,",",REPT(" ",99)),1799,99)),PortProtocols[],4,FALSE),VLOOKUP(--TRIM(MID(SUBSTITUTE(C88,",",REPT(" ",99)),1799,99)),PortProtocols[],4,FALSE)),""),"") &amp;
IF(TRIM(MID(SUBSTITUTE(C88,",",REPT(" ",99)),1899,99))&lt;&gt;"",CHAR(10) &amp; IFERROR(IF(ISERROR(--TRIM(MID(SUBSTITUTE(C88,",",REPT(" ",99)),1899,99))),VLOOKUP(TRIM(MID(SUBSTITUTE(C88,",",REPT(" ",99)),1899,99)),PortProtocols[],4,FALSE),VLOOKUP(--TRIM(MID(SUBSTITUTE(C88,",",REPT(" ",99)),1899,99)),PortProtocols[],4,FALSE)),""),""),
"")</f>
        <v>Foundation to Discovery OS
Node Discovery (13000 UDP)</v>
      </c>
      <c r="G88" s="15"/>
      <c r="H88" s="13" t="str">
        <f>_xlfn.XLOOKUP(ExternalPorts[[#This Row],[Source]],entities[Source],entities[Source AZ (Used for Diagram Generation)],"",0)</f>
        <v>Local AZ</v>
      </c>
      <c r="I88" s="13" t="str">
        <f>_xlfn.XLOOKUP(ExternalPorts[[#This Row],[Destination]],entities[Destination],entities[Destination AZ (Used for Diagram Generation)],"",0)</f>
        <v>Local AZ</v>
      </c>
      <c r="J88" s="13"/>
      <c r="M88" s="22"/>
    </row>
    <row r="89" spans="1:13" ht="40.5" hidden="1">
      <c r="A89" s="13" t="s">
        <v>136</v>
      </c>
      <c r="B89" s="13" t="s">
        <v>136</v>
      </c>
      <c r="C89" s="14">
        <v>22</v>
      </c>
      <c r="D89" s="13" t="str" cm="1">
        <f t="array" ref="D8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9" s="13" t="s">
        <v>26</v>
      </c>
      <c r="F89" s="15" t="str">
        <f>IF(AND(B89&lt;&gt;"",E89&lt;&gt;""),B89 &amp; " to " &amp; E89 &amp; CHAR(10) &amp;
IFERROR(IF(ISERROR(--TRIM(MID(SUBSTITUTE(C89,",",REPT(" ",99)),1,99))),VLOOKUP(TRIM(MID(SUBSTITUTE(C89,",",REPT(" ",99)),1,99)),PortProtocols[],4,FALSE),VLOOKUP(--TRIM(MID(SUBSTITUTE(C89,",",REPT(" ",99)),1,99)),PortProtocols[],4,FALSE)),"") &amp;
IF(TRIM(MID(SUBSTITUTE(C89,",",REPT(" ",99)),99,99))&lt;&gt;"",CHAR(10) &amp; IFERROR(IF(ISERROR(--TRIM(MID(SUBSTITUTE(C89,",",REPT(" ",99)),99,99))),VLOOKUP(TRIM(MID(SUBSTITUTE(C89,",",REPT(" ",99)),99,99)),PortProtocols[],4,FALSE),VLOOKUP(--TRIM(MID(SUBSTITUTE(C89,",",REPT(" ",99)),99,99)),PortProtocols[],4,FALSE)),""),"") &amp;
IF(TRIM(MID(SUBSTITUTE(C89,",",REPT(" ",99)),199,99))&lt;&gt;"",CHAR(10) &amp; IFERROR(IF(ISERROR(--TRIM(MID(SUBSTITUTE(C89,",",REPT(" ",99)),199,99))),VLOOKUP(TRIM(MID(SUBSTITUTE(C89,",",REPT(" ",99)),199,99)),PortProtocols[],4,FALSE),VLOOKUP(--TRIM(MID(SUBSTITUTE(C89,",",REPT(" ",99)),199,99)),PortProtocols[],4,FALSE)),""),"") &amp;
IF(TRIM(MID(SUBSTITUTE(C89,",",REPT(" ",99)),299,99))&lt;&gt;"",CHAR(10) &amp; IFERROR(IF(ISERROR(--TRIM(MID(SUBSTITUTE(C89,",",REPT(" ",99)),299,99))),VLOOKUP(TRIM(MID(SUBSTITUTE(C89,",",REPT(" ",99)),299,99)),PortProtocols[],4,FALSE),VLOOKUP(--TRIM(MID(SUBSTITUTE(C89,",",REPT(" ",99)),299,99)),PortProtocols[],4,FALSE)),""),"") &amp;
IF(TRIM(MID(SUBSTITUTE(C89,",",REPT(" ",99)),399,99))&lt;&gt;"",CHAR(10) &amp; IFERROR(IF(ISERROR(--TRIM(MID(SUBSTITUTE(C89,",",REPT(" ",99)),399,99))),VLOOKUP(TRIM(MID(SUBSTITUTE(C89,",",REPT(" ",99)),399,99)),PortProtocols[],4,FALSE),VLOOKUP(--TRIM(MID(SUBSTITUTE(C89,",",REPT(" ",99)),399,99)),PortProtocols[],4,FALSE)),""),"") &amp;
IF(TRIM(MID(SUBSTITUTE(C89,",",REPT(" ",99)),499,99))&lt;&gt;"",CHAR(10) &amp; IFERROR(IF(ISERROR(--TRIM(MID(SUBSTITUTE(C89,",",REPT(" ",99)),499,99))),VLOOKUP(TRIM(MID(SUBSTITUTE(C89,",",REPT(" ",99)),499,99)),PortProtocols[],4,FALSE),VLOOKUP(--TRIM(MID(SUBSTITUTE(C89,",",REPT(" ",99)),499,99)),PortProtocols[],4,FALSE)),""),"") &amp;
IF(TRIM(MID(SUBSTITUTE(C89,",",REPT(" ",99)),599,99))&lt;&gt;"",CHAR(10) &amp; IFERROR(IF(ISERROR(--TRIM(MID(SUBSTITUTE(C89,",",REPT(" ",99)),599,99))),VLOOKUP(TRIM(MID(SUBSTITUTE(C89,",",REPT(" ",99)),599,99)),PortProtocols[],4,FALSE),VLOOKUP(--TRIM(MID(SUBSTITUTE(C89,",",REPT(" ",99)),599,99)),PortProtocols[],4,FALSE)),""),"") &amp;
IF(TRIM(MID(SUBSTITUTE(C89,",",REPT(" ",99)),699,99))&lt;&gt;"",CHAR(10) &amp; IFERROR(IF(ISERROR(--TRIM(MID(SUBSTITUTE(C89,",",REPT(" ",99)),699,99))),VLOOKUP(TRIM(MID(SUBSTITUTE(C89,",",REPT(" ",99)),699,99)),PortProtocols[],4,FALSE),VLOOKUP(--TRIM(MID(SUBSTITUTE(C89,",",REPT(" ",99)),699,99)),PortProtocols[],4,FALSE)),""),"") &amp;
IF(TRIM(MID(SUBSTITUTE(C89,",",REPT(" ",99)),799,99))&lt;&gt;"",CHAR(10) &amp; IFERROR(IF(ISERROR(--TRIM(MID(SUBSTITUTE(C89,",",REPT(" ",99)),799,99))),VLOOKUP(TRIM(MID(SUBSTITUTE(C89,",",REPT(" ",99)),799,99)),PortProtocols[],4,FALSE),VLOOKUP(--TRIM(MID(SUBSTITUTE(C89,",",REPT(" ",99)),799,99)),PortProtocols[],4,FALSE)),""),"") &amp;
IF(TRIM(MID(SUBSTITUTE(C89,",",REPT(" ",99)),899,99))&lt;&gt;"",CHAR(10) &amp; IFERROR(IF(ISERROR(--TRIM(MID(SUBSTITUTE(C89,",",REPT(" ",99)),899,99))),VLOOKUP(TRIM(MID(SUBSTITUTE(C89,",",REPT(" ",99)),899,99)),PortProtocols[],4,FALSE),VLOOKUP(--TRIM(MID(SUBSTITUTE(C89,",",REPT(" ",99)),899,99)),PortProtocols[],4,FALSE)),""),"") &amp;
IF(TRIM(MID(SUBSTITUTE(C89,",",REPT(" ",99)),999,99))&lt;&gt;"",CHAR(10) &amp; IFERROR(IF(ISERROR(--TRIM(MID(SUBSTITUTE(C89,",",REPT(" ",99)),999,99))),VLOOKUP(TRIM(MID(SUBSTITUTE(C89,",",REPT(" ",99)),999,99)),PortProtocols[],4,FALSE),VLOOKUP(--TRIM(MID(SUBSTITUTE(C89,",",REPT(" ",99)),999,99)),PortProtocols[],4,FALSE)),""),"") &amp;
IF(TRIM(MID(SUBSTITUTE(C89,",",REPT(" ",99)),1099,99))&lt;&gt;"",CHAR(10) &amp; IFERROR(IF(ISERROR(--TRIM(MID(SUBSTITUTE(C89,",",REPT(" ",99)),1099,99))),VLOOKUP(TRIM(MID(SUBSTITUTE(C89,",",REPT(" ",99)),1099,99)),PortProtocols[],4,FALSE),VLOOKUP(--TRIM(MID(SUBSTITUTE(C89,",",REPT(" ",99)),1099,99)),PortProtocols[],4,FALSE)),""),"") &amp;
IF(TRIM(MID(SUBSTITUTE(C89,",",REPT(" ",99)),1199,99))&lt;&gt;"",CHAR(10) &amp; IFERROR(IF(ISERROR(--TRIM(MID(SUBSTITUTE(C89,",",REPT(" ",99)),1199,99))),VLOOKUP(TRIM(MID(SUBSTITUTE(C89,",",REPT(" ",99)),1199,99)),PortProtocols[],4,FALSE),VLOOKUP(--TRIM(MID(SUBSTITUTE(C89,",",REPT(" ",99)),1199,99)),PortProtocols[],4,FALSE)),""),"") &amp;
IF(TRIM(MID(SUBSTITUTE(C89,",",REPT(" ",99)),1299,99))&lt;&gt;"",CHAR(10) &amp; IFERROR(IF(ISERROR(--TRIM(MID(SUBSTITUTE(C89,",",REPT(" ",99)),1299,99))),VLOOKUP(TRIM(MID(SUBSTITUTE(C89,",",REPT(" ",99)),1299,99)),PortProtocols[],4,FALSE),VLOOKUP(--TRIM(MID(SUBSTITUTE(C89,",",REPT(" ",99)),1299,99)),PortProtocols[],4,FALSE)),""),"") &amp;
IF(TRIM(MID(SUBSTITUTE(C89,",",REPT(" ",99)),1399,99))&lt;&gt;"",CHAR(10) &amp; IFERROR(IF(ISERROR(--TRIM(MID(SUBSTITUTE(C89,",",REPT(" ",99)),1399,99))),VLOOKUP(TRIM(MID(SUBSTITUTE(C89,",",REPT(" ",99)),1399,99)),PortProtocols[],4,FALSE),VLOOKUP(--TRIM(MID(SUBSTITUTE(C89,",",REPT(" ",99)),1399,99)),PortProtocols[],4,FALSE)),""),"") &amp;
IF(TRIM(MID(SUBSTITUTE(C89,",",REPT(" ",99)),1499,99))&lt;&gt;"",CHAR(10) &amp; IFERROR(IF(ISERROR(--TRIM(MID(SUBSTITUTE(C89,",",REPT(" ",99)),1499,99))),VLOOKUP(TRIM(MID(SUBSTITUTE(C89,",",REPT(" ",99)),1499,99)),PortProtocols[],4,FALSE),VLOOKUP(--TRIM(MID(SUBSTITUTE(C89,",",REPT(" ",99)),1499,99)),PortProtocols[],4,FALSE)),""),"") &amp;
IF(TRIM(MID(SUBSTITUTE(C89,",",REPT(" ",99)),1599,99))&lt;&gt;"",CHAR(10) &amp; IFERROR(IF(ISERROR(--TRIM(MID(SUBSTITUTE(C89,",",REPT(" ",99)),1599,99))),VLOOKUP(TRIM(MID(SUBSTITUTE(C89,",",REPT(" ",99)),1599,99)),PortProtocols[],4,FALSE),VLOOKUP(--TRIM(MID(SUBSTITUTE(C89,",",REPT(" ",99)),1599,99)),PortProtocols[],4,FALSE)),""),"") &amp;
IF(TRIM(MID(SUBSTITUTE(C89,",",REPT(" ",99)),1699,99))&lt;&gt;"",CHAR(10) &amp; IFERROR(IF(ISERROR(--TRIM(MID(SUBSTITUTE(C89,",",REPT(" ",99)),1699,99))),VLOOKUP(TRIM(MID(SUBSTITUTE(C89,",",REPT(" ",99)),1699,99)),PortProtocols[],4,FALSE),VLOOKUP(--TRIM(MID(SUBSTITUTE(C89,",",REPT(" ",99)),1699,99)),PortProtocols[],4,FALSE)),""),"") &amp;
IF(TRIM(MID(SUBSTITUTE(C89,",",REPT(" ",99)),1799,99))&lt;&gt;"",CHAR(10) &amp; IFERROR(IF(ISERROR(--TRIM(MID(SUBSTITUTE(C89,",",REPT(" ",99)),1799,99))),VLOOKUP(TRIM(MID(SUBSTITUTE(C89,",",REPT(" ",99)),1799,99)),PortProtocols[],4,FALSE),VLOOKUP(--TRIM(MID(SUBSTITUTE(C89,",",REPT(" ",99)),1799,99)),PortProtocols[],4,FALSE)),""),"") &amp;
IF(TRIM(MID(SUBSTITUTE(C89,",",REPT(" ",99)),1899,99))&lt;&gt;"",CHAR(10) &amp; IFERROR(IF(ISERROR(--TRIM(MID(SUBSTITUTE(C89,",",REPT(" ",99)),1899,99))),VLOOKUP(TRIM(MID(SUBSTITUTE(C89,",",REPT(" ",99)),1899,99)),PortProtocols[],4,FALSE),VLOOKUP(--TRIM(MID(SUBSTITUTE(C89,",",REPT(" ",99)),1899,99)),PortProtocols[],4,FALSE)),""),""),
"")</f>
        <v>Foundation to Nutanix CVM
SSH (22 TCP)</v>
      </c>
      <c r="G89" s="15"/>
      <c r="H89" s="13" t="str">
        <f>_xlfn.XLOOKUP(ExternalPorts[[#This Row],[Source]],entities[Source],entities[Source AZ (Used for Diagram Generation)],"",0)</f>
        <v>Local AZ</v>
      </c>
      <c r="I89" s="13" t="str">
        <f>_xlfn.XLOOKUP(ExternalPorts[[#This Row],[Destination]],entities[Destination],entities[Destination AZ (Used for Diagram Generation)],"",0)</f>
        <v>Local AZ</v>
      </c>
      <c r="J89" s="13"/>
      <c r="M89" s="22"/>
    </row>
    <row r="90" spans="1:13" ht="40.5" hidden="1">
      <c r="A90" s="13" t="s">
        <v>136</v>
      </c>
      <c r="B90" s="13" t="s">
        <v>136</v>
      </c>
      <c r="C90" s="14">
        <v>22</v>
      </c>
      <c r="D90" s="13" t="str" cm="1">
        <f t="array" ref="D9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0" s="13" t="s">
        <v>137</v>
      </c>
      <c r="F90" s="15" t="str">
        <f>IF(AND(B90&lt;&gt;"",E90&lt;&gt;""),B90 &amp; " to " &amp; E90 &amp; CHAR(10) &amp;
IFERROR(IF(ISERROR(--TRIM(MID(SUBSTITUTE(C90,",",REPT(" ",99)),1,99))),VLOOKUP(TRIM(MID(SUBSTITUTE(C90,",",REPT(" ",99)),1,99)),PortProtocols[],4,FALSE),VLOOKUP(--TRIM(MID(SUBSTITUTE(C90,",",REPT(" ",99)),1,99)),PortProtocols[],4,FALSE)),"") &amp;
IF(TRIM(MID(SUBSTITUTE(C90,",",REPT(" ",99)),99,99))&lt;&gt;"",CHAR(10) &amp; IFERROR(IF(ISERROR(--TRIM(MID(SUBSTITUTE(C90,",",REPT(" ",99)),99,99))),VLOOKUP(TRIM(MID(SUBSTITUTE(C90,",",REPT(" ",99)),99,99)),PortProtocols[],4,FALSE),VLOOKUP(--TRIM(MID(SUBSTITUTE(C90,",",REPT(" ",99)),99,99)),PortProtocols[],4,FALSE)),""),"") &amp;
IF(TRIM(MID(SUBSTITUTE(C90,",",REPT(" ",99)),199,99))&lt;&gt;"",CHAR(10) &amp; IFERROR(IF(ISERROR(--TRIM(MID(SUBSTITUTE(C90,",",REPT(" ",99)),199,99))),VLOOKUP(TRIM(MID(SUBSTITUTE(C90,",",REPT(" ",99)),199,99)),PortProtocols[],4,FALSE),VLOOKUP(--TRIM(MID(SUBSTITUTE(C90,",",REPT(" ",99)),199,99)),PortProtocols[],4,FALSE)),""),"") &amp;
IF(TRIM(MID(SUBSTITUTE(C90,",",REPT(" ",99)),299,99))&lt;&gt;"",CHAR(10) &amp; IFERROR(IF(ISERROR(--TRIM(MID(SUBSTITUTE(C90,",",REPT(" ",99)),299,99))),VLOOKUP(TRIM(MID(SUBSTITUTE(C90,",",REPT(" ",99)),299,99)),PortProtocols[],4,FALSE),VLOOKUP(--TRIM(MID(SUBSTITUTE(C90,",",REPT(" ",99)),299,99)),PortProtocols[],4,FALSE)),""),"") &amp;
IF(TRIM(MID(SUBSTITUTE(C90,",",REPT(" ",99)),399,99))&lt;&gt;"",CHAR(10) &amp; IFERROR(IF(ISERROR(--TRIM(MID(SUBSTITUTE(C90,",",REPT(" ",99)),399,99))),VLOOKUP(TRIM(MID(SUBSTITUTE(C90,",",REPT(" ",99)),399,99)),PortProtocols[],4,FALSE),VLOOKUP(--TRIM(MID(SUBSTITUTE(C90,",",REPT(" ",99)),399,99)),PortProtocols[],4,FALSE)),""),"") &amp;
IF(TRIM(MID(SUBSTITUTE(C90,",",REPT(" ",99)),499,99))&lt;&gt;"",CHAR(10) &amp; IFERROR(IF(ISERROR(--TRIM(MID(SUBSTITUTE(C90,",",REPT(" ",99)),499,99))),VLOOKUP(TRIM(MID(SUBSTITUTE(C90,",",REPT(" ",99)),499,99)),PortProtocols[],4,FALSE),VLOOKUP(--TRIM(MID(SUBSTITUTE(C90,",",REPT(" ",99)),499,99)),PortProtocols[],4,FALSE)),""),"") &amp;
IF(TRIM(MID(SUBSTITUTE(C90,",",REPT(" ",99)),599,99))&lt;&gt;"",CHAR(10) &amp; IFERROR(IF(ISERROR(--TRIM(MID(SUBSTITUTE(C90,",",REPT(" ",99)),599,99))),VLOOKUP(TRIM(MID(SUBSTITUTE(C90,",",REPT(" ",99)),599,99)),PortProtocols[],4,FALSE),VLOOKUP(--TRIM(MID(SUBSTITUTE(C90,",",REPT(" ",99)),599,99)),PortProtocols[],4,FALSE)),""),"") &amp;
IF(TRIM(MID(SUBSTITUTE(C90,",",REPT(" ",99)),699,99))&lt;&gt;"",CHAR(10) &amp; IFERROR(IF(ISERROR(--TRIM(MID(SUBSTITUTE(C90,",",REPT(" ",99)),699,99))),VLOOKUP(TRIM(MID(SUBSTITUTE(C90,",",REPT(" ",99)),699,99)),PortProtocols[],4,FALSE),VLOOKUP(--TRIM(MID(SUBSTITUTE(C90,",",REPT(" ",99)),699,99)),PortProtocols[],4,FALSE)),""),"") &amp;
IF(TRIM(MID(SUBSTITUTE(C90,",",REPT(" ",99)),799,99))&lt;&gt;"",CHAR(10) &amp; IFERROR(IF(ISERROR(--TRIM(MID(SUBSTITUTE(C90,",",REPT(" ",99)),799,99))),VLOOKUP(TRIM(MID(SUBSTITUTE(C90,",",REPT(" ",99)),799,99)),PortProtocols[],4,FALSE),VLOOKUP(--TRIM(MID(SUBSTITUTE(C90,",",REPT(" ",99)),799,99)),PortProtocols[],4,FALSE)),""),"") &amp;
IF(TRIM(MID(SUBSTITUTE(C90,",",REPT(" ",99)),899,99))&lt;&gt;"",CHAR(10) &amp; IFERROR(IF(ISERROR(--TRIM(MID(SUBSTITUTE(C90,",",REPT(" ",99)),899,99))),VLOOKUP(TRIM(MID(SUBSTITUTE(C90,",",REPT(" ",99)),899,99)),PortProtocols[],4,FALSE),VLOOKUP(--TRIM(MID(SUBSTITUTE(C90,",",REPT(" ",99)),899,99)),PortProtocols[],4,FALSE)),""),"") &amp;
IF(TRIM(MID(SUBSTITUTE(C90,",",REPT(" ",99)),999,99))&lt;&gt;"",CHAR(10) &amp; IFERROR(IF(ISERROR(--TRIM(MID(SUBSTITUTE(C90,",",REPT(" ",99)),999,99))),VLOOKUP(TRIM(MID(SUBSTITUTE(C90,",",REPT(" ",99)),999,99)),PortProtocols[],4,FALSE),VLOOKUP(--TRIM(MID(SUBSTITUTE(C90,",",REPT(" ",99)),999,99)),PortProtocols[],4,FALSE)),""),"") &amp;
IF(TRIM(MID(SUBSTITUTE(C90,",",REPT(" ",99)),1099,99))&lt;&gt;"",CHAR(10) &amp; IFERROR(IF(ISERROR(--TRIM(MID(SUBSTITUTE(C90,",",REPT(" ",99)),1099,99))),VLOOKUP(TRIM(MID(SUBSTITUTE(C90,",",REPT(" ",99)),1099,99)),PortProtocols[],4,FALSE),VLOOKUP(--TRIM(MID(SUBSTITUTE(C90,",",REPT(" ",99)),1099,99)),PortProtocols[],4,FALSE)),""),"") &amp;
IF(TRIM(MID(SUBSTITUTE(C90,",",REPT(" ",99)),1199,99))&lt;&gt;"",CHAR(10) &amp; IFERROR(IF(ISERROR(--TRIM(MID(SUBSTITUTE(C90,",",REPT(" ",99)),1199,99))),VLOOKUP(TRIM(MID(SUBSTITUTE(C90,",",REPT(" ",99)),1199,99)),PortProtocols[],4,FALSE),VLOOKUP(--TRIM(MID(SUBSTITUTE(C90,",",REPT(" ",99)),1199,99)),PortProtocols[],4,FALSE)),""),"") &amp;
IF(TRIM(MID(SUBSTITUTE(C90,",",REPT(" ",99)),1299,99))&lt;&gt;"",CHAR(10) &amp; IFERROR(IF(ISERROR(--TRIM(MID(SUBSTITUTE(C90,",",REPT(" ",99)),1299,99))),VLOOKUP(TRIM(MID(SUBSTITUTE(C90,",",REPT(" ",99)),1299,99)),PortProtocols[],4,FALSE),VLOOKUP(--TRIM(MID(SUBSTITUTE(C90,",",REPT(" ",99)),1299,99)),PortProtocols[],4,FALSE)),""),"") &amp;
IF(TRIM(MID(SUBSTITUTE(C90,",",REPT(" ",99)),1399,99))&lt;&gt;"",CHAR(10) &amp; IFERROR(IF(ISERROR(--TRIM(MID(SUBSTITUTE(C90,",",REPT(" ",99)),1399,99))),VLOOKUP(TRIM(MID(SUBSTITUTE(C90,",",REPT(" ",99)),1399,99)),PortProtocols[],4,FALSE),VLOOKUP(--TRIM(MID(SUBSTITUTE(C90,",",REPT(" ",99)),1399,99)),PortProtocols[],4,FALSE)),""),"") &amp;
IF(TRIM(MID(SUBSTITUTE(C90,",",REPT(" ",99)),1499,99))&lt;&gt;"",CHAR(10) &amp; IFERROR(IF(ISERROR(--TRIM(MID(SUBSTITUTE(C90,",",REPT(" ",99)),1499,99))),VLOOKUP(TRIM(MID(SUBSTITUTE(C90,",",REPT(" ",99)),1499,99)),PortProtocols[],4,FALSE),VLOOKUP(--TRIM(MID(SUBSTITUTE(C90,",",REPT(" ",99)),1499,99)),PortProtocols[],4,FALSE)),""),"") &amp;
IF(TRIM(MID(SUBSTITUTE(C90,",",REPT(" ",99)),1599,99))&lt;&gt;"",CHAR(10) &amp; IFERROR(IF(ISERROR(--TRIM(MID(SUBSTITUTE(C90,",",REPT(" ",99)),1599,99))),VLOOKUP(TRIM(MID(SUBSTITUTE(C90,",",REPT(" ",99)),1599,99)),PortProtocols[],4,FALSE),VLOOKUP(--TRIM(MID(SUBSTITUTE(C90,",",REPT(" ",99)),1599,99)),PortProtocols[],4,FALSE)),""),"") &amp;
IF(TRIM(MID(SUBSTITUTE(C90,",",REPT(" ",99)),1699,99))&lt;&gt;"",CHAR(10) &amp; IFERROR(IF(ISERROR(--TRIM(MID(SUBSTITUTE(C90,",",REPT(" ",99)),1699,99))),VLOOKUP(TRIM(MID(SUBSTITUTE(C90,",",REPT(" ",99)),1699,99)),PortProtocols[],4,FALSE),VLOOKUP(--TRIM(MID(SUBSTITUTE(C90,",",REPT(" ",99)),1699,99)),PortProtocols[],4,FALSE)),""),"") &amp;
IF(TRIM(MID(SUBSTITUTE(C90,",",REPT(" ",99)),1799,99))&lt;&gt;"",CHAR(10) &amp; IFERROR(IF(ISERROR(--TRIM(MID(SUBSTITUTE(C90,",",REPT(" ",99)),1799,99))),VLOOKUP(TRIM(MID(SUBSTITUTE(C90,",",REPT(" ",99)),1799,99)),PortProtocols[],4,FALSE),VLOOKUP(--TRIM(MID(SUBSTITUTE(C90,",",REPT(" ",99)),1799,99)),PortProtocols[],4,FALSE)),""),"") &amp;
IF(TRIM(MID(SUBSTITUTE(C90,",",REPT(" ",99)),1899,99))&lt;&gt;"",CHAR(10) &amp; IFERROR(IF(ISERROR(--TRIM(MID(SUBSTITUTE(C90,",",REPT(" ",99)),1899,99))),VLOOKUP(TRIM(MID(SUBSTITUTE(C90,",",REPT(" ",99)),1899,99)),PortProtocols[],4,FALSE),VLOOKUP(--TRIM(MID(SUBSTITUTE(C90,",",REPT(" ",99)),1899,99)),PortProtocols[],4,FALSE)),""),""),
"")</f>
        <v>Foundation to Discovery OS
SSH (22 TCP)</v>
      </c>
      <c r="G90" s="15"/>
      <c r="H90" s="13" t="str">
        <f>_xlfn.XLOOKUP(ExternalPorts[[#This Row],[Source]],entities[Source],entities[Source AZ (Used for Diagram Generation)],"",0)</f>
        <v>Local AZ</v>
      </c>
      <c r="I90" s="13" t="str">
        <f>_xlfn.XLOOKUP(ExternalPorts[[#This Row],[Destination]],entities[Destination],entities[Destination AZ (Used for Diagram Generation)],"",0)</f>
        <v>Local AZ</v>
      </c>
      <c r="J90" s="13"/>
      <c r="M90" s="22"/>
    </row>
    <row r="91" spans="1:13" ht="60.75" hidden="1">
      <c r="A91" s="13" t="s">
        <v>136</v>
      </c>
      <c r="B91" s="13" t="s">
        <v>136</v>
      </c>
      <c r="C91" s="14" t="s">
        <v>115</v>
      </c>
      <c r="D91" s="13" t="str" cm="1">
        <f t="array" ref="D9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1" s="13" t="s">
        <v>139</v>
      </c>
      <c r="F91" s="15" t="str">
        <f>IF(AND(B91&lt;&gt;"",E91&lt;&gt;""),B91 &amp; " to " &amp; E91 &amp; CHAR(10) &amp;
IFERROR(IF(ISERROR(--TRIM(MID(SUBSTITUTE(C91,",",REPT(" ",99)),1,99))),VLOOKUP(TRIM(MID(SUBSTITUTE(C91,",",REPT(" ",99)),1,99)),PortProtocols[],4,FALSE),VLOOKUP(--TRIM(MID(SUBSTITUTE(C91,",",REPT(" ",99)),1,99)),PortProtocols[],4,FALSE)),"") &amp;
IF(TRIM(MID(SUBSTITUTE(C91,",",REPT(" ",99)),99,99))&lt;&gt;"",CHAR(10) &amp; IFERROR(IF(ISERROR(--TRIM(MID(SUBSTITUTE(C91,",",REPT(" ",99)),99,99))),VLOOKUP(TRIM(MID(SUBSTITUTE(C91,",",REPT(" ",99)),99,99)),PortProtocols[],4,FALSE),VLOOKUP(--TRIM(MID(SUBSTITUTE(C91,",",REPT(" ",99)),99,99)),PortProtocols[],4,FALSE)),""),"") &amp;
IF(TRIM(MID(SUBSTITUTE(C91,",",REPT(" ",99)),199,99))&lt;&gt;"",CHAR(10) &amp; IFERROR(IF(ISERROR(--TRIM(MID(SUBSTITUTE(C91,",",REPT(" ",99)),199,99))),VLOOKUP(TRIM(MID(SUBSTITUTE(C91,",",REPT(" ",99)),199,99)),PortProtocols[],4,FALSE),VLOOKUP(--TRIM(MID(SUBSTITUTE(C91,",",REPT(" ",99)),199,99)),PortProtocols[],4,FALSE)),""),"") &amp;
IF(TRIM(MID(SUBSTITUTE(C91,",",REPT(" ",99)),299,99))&lt;&gt;"",CHAR(10) &amp; IFERROR(IF(ISERROR(--TRIM(MID(SUBSTITUTE(C91,",",REPT(" ",99)),299,99))),VLOOKUP(TRIM(MID(SUBSTITUTE(C91,",",REPT(" ",99)),299,99)),PortProtocols[],4,FALSE),VLOOKUP(--TRIM(MID(SUBSTITUTE(C91,",",REPT(" ",99)),299,99)),PortProtocols[],4,FALSE)),""),"") &amp;
IF(TRIM(MID(SUBSTITUTE(C91,",",REPT(" ",99)),399,99))&lt;&gt;"",CHAR(10) &amp; IFERROR(IF(ISERROR(--TRIM(MID(SUBSTITUTE(C91,",",REPT(" ",99)),399,99))),VLOOKUP(TRIM(MID(SUBSTITUTE(C91,",",REPT(" ",99)),399,99)),PortProtocols[],4,FALSE),VLOOKUP(--TRIM(MID(SUBSTITUTE(C91,",",REPT(" ",99)),399,99)),PortProtocols[],4,FALSE)),""),"") &amp;
IF(TRIM(MID(SUBSTITUTE(C91,",",REPT(" ",99)),499,99))&lt;&gt;"",CHAR(10) &amp; IFERROR(IF(ISERROR(--TRIM(MID(SUBSTITUTE(C91,",",REPT(" ",99)),499,99))),VLOOKUP(TRIM(MID(SUBSTITUTE(C91,",",REPT(" ",99)),499,99)),PortProtocols[],4,FALSE),VLOOKUP(--TRIM(MID(SUBSTITUTE(C91,",",REPT(" ",99)),499,99)),PortProtocols[],4,FALSE)),""),"") &amp;
IF(TRIM(MID(SUBSTITUTE(C91,",",REPT(" ",99)),599,99))&lt;&gt;"",CHAR(10) &amp; IFERROR(IF(ISERROR(--TRIM(MID(SUBSTITUTE(C91,",",REPT(" ",99)),599,99))),VLOOKUP(TRIM(MID(SUBSTITUTE(C91,",",REPT(" ",99)),599,99)),PortProtocols[],4,FALSE),VLOOKUP(--TRIM(MID(SUBSTITUTE(C91,",",REPT(" ",99)),599,99)),PortProtocols[],4,FALSE)),""),"") &amp;
IF(TRIM(MID(SUBSTITUTE(C91,",",REPT(" ",99)),699,99))&lt;&gt;"",CHAR(10) &amp; IFERROR(IF(ISERROR(--TRIM(MID(SUBSTITUTE(C91,",",REPT(" ",99)),699,99))),VLOOKUP(TRIM(MID(SUBSTITUTE(C91,",",REPT(" ",99)),699,99)),PortProtocols[],4,FALSE),VLOOKUP(--TRIM(MID(SUBSTITUTE(C91,",",REPT(" ",99)),699,99)),PortProtocols[],4,FALSE)),""),"") &amp;
IF(TRIM(MID(SUBSTITUTE(C91,",",REPT(" ",99)),799,99))&lt;&gt;"",CHAR(10) &amp; IFERROR(IF(ISERROR(--TRIM(MID(SUBSTITUTE(C91,",",REPT(" ",99)),799,99))),VLOOKUP(TRIM(MID(SUBSTITUTE(C91,",",REPT(" ",99)),799,99)),PortProtocols[],4,FALSE),VLOOKUP(--TRIM(MID(SUBSTITUTE(C91,",",REPT(" ",99)),799,99)),PortProtocols[],4,FALSE)),""),"") &amp;
IF(TRIM(MID(SUBSTITUTE(C91,",",REPT(" ",99)),899,99))&lt;&gt;"",CHAR(10) &amp; IFERROR(IF(ISERROR(--TRIM(MID(SUBSTITUTE(C91,",",REPT(" ",99)),899,99))),VLOOKUP(TRIM(MID(SUBSTITUTE(C91,",",REPT(" ",99)),899,99)),PortProtocols[],4,FALSE),VLOOKUP(--TRIM(MID(SUBSTITUTE(C91,",",REPT(" ",99)),899,99)),PortProtocols[],4,FALSE)),""),"") &amp;
IF(TRIM(MID(SUBSTITUTE(C91,",",REPT(" ",99)),999,99))&lt;&gt;"",CHAR(10) &amp; IFERROR(IF(ISERROR(--TRIM(MID(SUBSTITUTE(C91,",",REPT(" ",99)),999,99))),VLOOKUP(TRIM(MID(SUBSTITUTE(C91,",",REPT(" ",99)),999,99)),PortProtocols[],4,FALSE),VLOOKUP(--TRIM(MID(SUBSTITUTE(C91,",",REPT(" ",99)),999,99)),PortProtocols[],4,FALSE)),""),"") &amp;
IF(TRIM(MID(SUBSTITUTE(C91,",",REPT(" ",99)),1099,99))&lt;&gt;"",CHAR(10) &amp; IFERROR(IF(ISERROR(--TRIM(MID(SUBSTITUTE(C91,",",REPT(" ",99)),1099,99))),VLOOKUP(TRIM(MID(SUBSTITUTE(C91,",",REPT(" ",99)),1099,99)),PortProtocols[],4,FALSE),VLOOKUP(--TRIM(MID(SUBSTITUTE(C91,",",REPT(" ",99)),1099,99)),PortProtocols[],4,FALSE)),""),"") &amp;
IF(TRIM(MID(SUBSTITUTE(C91,",",REPT(" ",99)),1199,99))&lt;&gt;"",CHAR(10) &amp; IFERROR(IF(ISERROR(--TRIM(MID(SUBSTITUTE(C91,",",REPT(" ",99)),1199,99))),VLOOKUP(TRIM(MID(SUBSTITUTE(C91,",",REPT(" ",99)),1199,99)),PortProtocols[],4,FALSE),VLOOKUP(--TRIM(MID(SUBSTITUTE(C91,",",REPT(" ",99)),1199,99)),PortProtocols[],4,FALSE)),""),"") &amp;
IF(TRIM(MID(SUBSTITUTE(C91,",",REPT(" ",99)),1299,99))&lt;&gt;"",CHAR(10) &amp; IFERROR(IF(ISERROR(--TRIM(MID(SUBSTITUTE(C91,",",REPT(" ",99)),1299,99))),VLOOKUP(TRIM(MID(SUBSTITUTE(C91,",",REPT(" ",99)),1299,99)),PortProtocols[],4,FALSE),VLOOKUP(--TRIM(MID(SUBSTITUTE(C91,",",REPT(" ",99)),1299,99)),PortProtocols[],4,FALSE)),""),"") &amp;
IF(TRIM(MID(SUBSTITUTE(C91,",",REPT(" ",99)),1399,99))&lt;&gt;"",CHAR(10) &amp; IFERROR(IF(ISERROR(--TRIM(MID(SUBSTITUTE(C91,",",REPT(" ",99)),1399,99))),VLOOKUP(TRIM(MID(SUBSTITUTE(C91,",",REPT(" ",99)),1399,99)),PortProtocols[],4,FALSE),VLOOKUP(--TRIM(MID(SUBSTITUTE(C91,",",REPT(" ",99)),1399,99)),PortProtocols[],4,FALSE)),""),"") &amp;
IF(TRIM(MID(SUBSTITUTE(C91,",",REPT(" ",99)),1499,99))&lt;&gt;"",CHAR(10) &amp; IFERROR(IF(ISERROR(--TRIM(MID(SUBSTITUTE(C91,",",REPT(" ",99)),1499,99))),VLOOKUP(TRIM(MID(SUBSTITUTE(C91,",",REPT(" ",99)),1499,99)),PortProtocols[],4,FALSE),VLOOKUP(--TRIM(MID(SUBSTITUTE(C91,",",REPT(" ",99)),1499,99)),PortProtocols[],4,FALSE)),""),"") &amp;
IF(TRIM(MID(SUBSTITUTE(C91,",",REPT(" ",99)),1599,99))&lt;&gt;"",CHAR(10) &amp; IFERROR(IF(ISERROR(--TRIM(MID(SUBSTITUTE(C91,",",REPT(" ",99)),1599,99))),VLOOKUP(TRIM(MID(SUBSTITUTE(C91,",",REPT(" ",99)),1599,99)),PortProtocols[],4,FALSE),VLOOKUP(--TRIM(MID(SUBSTITUTE(C91,",",REPT(" ",99)),1599,99)),PortProtocols[],4,FALSE)),""),"") &amp;
IF(TRIM(MID(SUBSTITUTE(C91,",",REPT(" ",99)),1699,99))&lt;&gt;"",CHAR(10) &amp; IFERROR(IF(ISERROR(--TRIM(MID(SUBSTITUTE(C91,",",REPT(" ",99)),1699,99))),VLOOKUP(TRIM(MID(SUBSTITUTE(C91,",",REPT(" ",99)),1699,99)),PortProtocols[],4,FALSE),VLOOKUP(--TRIM(MID(SUBSTITUTE(C91,",",REPT(" ",99)),1699,99)),PortProtocols[],4,FALSE)),""),"") &amp;
IF(TRIM(MID(SUBSTITUTE(C91,",",REPT(" ",99)),1799,99))&lt;&gt;"",CHAR(10) &amp; IFERROR(IF(ISERROR(--TRIM(MID(SUBSTITUTE(C91,",",REPT(" ",99)),1799,99))),VLOOKUP(TRIM(MID(SUBSTITUTE(C91,",",REPT(" ",99)),1799,99)),PortProtocols[],4,FALSE),VLOOKUP(--TRIM(MID(SUBSTITUTE(C91,",",REPT(" ",99)),1799,99)),PortProtocols[],4,FALSE)),""),"") &amp;
IF(TRIM(MID(SUBSTITUTE(C91,",",REPT(" ",99)),1899,99))&lt;&gt;"",CHAR(10) &amp; IFERROR(IF(ISERROR(--TRIM(MID(SUBSTITUTE(C91,",",REPT(" ",99)),1899,99))),VLOOKUP(TRIM(MID(SUBSTITUTE(C91,",",REPT(" ",99)),1899,99)),PortProtocols[],4,FALSE),VLOOKUP(--TRIM(MID(SUBSTITUTE(C91,",",REPT(" ",99)),1899,99)),PortProtocols[],4,FALSE)),""),""),
"")</f>
        <v>Foundation to Hypervisor
SSH (22 TCP)
HTTPS (443 TCP)</v>
      </c>
      <c r="G91" s="15"/>
      <c r="H91" s="13" t="str">
        <f>_xlfn.XLOOKUP(ExternalPorts[[#This Row],[Source]],entities[Source],entities[Source AZ (Used for Diagram Generation)],"",0)</f>
        <v>Local AZ</v>
      </c>
      <c r="I91" s="13" t="str">
        <f>_xlfn.XLOOKUP(ExternalPorts[[#This Row],[Destination]],entities[Destination],entities[Destination AZ (Used for Diagram Generation)],"",0)</f>
        <v>Local AZ</v>
      </c>
      <c r="J91" s="13"/>
      <c r="M91" s="22"/>
    </row>
    <row r="92" spans="1:13" ht="60.75" hidden="1">
      <c r="A92" s="13" t="s">
        <v>136</v>
      </c>
      <c r="B92" s="13" t="s">
        <v>136</v>
      </c>
      <c r="C92" s="14" t="s">
        <v>14</v>
      </c>
      <c r="D92" s="13" t="str" cm="1">
        <f t="array" ref="D9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2" s="13" t="s">
        <v>138</v>
      </c>
      <c r="F92" s="15" t="str">
        <f>IF(AND(B92&lt;&gt;"",E92&lt;&gt;""),B92 &amp; " to " &amp; E92 &amp; CHAR(10) &amp;
IFERROR(IF(ISERROR(--TRIM(MID(SUBSTITUTE(C92,",",REPT(" ",99)),1,99))),VLOOKUP(TRIM(MID(SUBSTITUTE(C92,",",REPT(" ",99)),1,99)),PortProtocols[],4,FALSE),VLOOKUP(--TRIM(MID(SUBSTITUTE(C92,",",REPT(" ",99)),1,99)),PortProtocols[],4,FALSE)),"") &amp;
IF(TRIM(MID(SUBSTITUTE(C92,",",REPT(" ",99)),99,99))&lt;&gt;"",CHAR(10) &amp; IFERROR(IF(ISERROR(--TRIM(MID(SUBSTITUTE(C92,",",REPT(" ",99)),99,99))),VLOOKUP(TRIM(MID(SUBSTITUTE(C92,",",REPT(" ",99)),99,99)),PortProtocols[],4,FALSE),VLOOKUP(--TRIM(MID(SUBSTITUTE(C92,",",REPT(" ",99)),99,99)),PortProtocols[],4,FALSE)),""),"") &amp;
IF(TRIM(MID(SUBSTITUTE(C92,",",REPT(" ",99)),199,99))&lt;&gt;"",CHAR(10) &amp; IFERROR(IF(ISERROR(--TRIM(MID(SUBSTITUTE(C92,",",REPT(" ",99)),199,99))),VLOOKUP(TRIM(MID(SUBSTITUTE(C92,",",REPT(" ",99)),199,99)),PortProtocols[],4,FALSE),VLOOKUP(--TRIM(MID(SUBSTITUTE(C92,",",REPT(" ",99)),199,99)),PortProtocols[],4,FALSE)),""),"") &amp;
IF(TRIM(MID(SUBSTITUTE(C92,",",REPT(" ",99)),299,99))&lt;&gt;"",CHAR(10) &amp; IFERROR(IF(ISERROR(--TRIM(MID(SUBSTITUTE(C92,",",REPT(" ",99)),299,99))),VLOOKUP(TRIM(MID(SUBSTITUTE(C92,",",REPT(" ",99)),299,99)),PortProtocols[],4,FALSE),VLOOKUP(--TRIM(MID(SUBSTITUTE(C92,",",REPT(" ",99)),299,99)),PortProtocols[],4,FALSE)),""),"") &amp;
IF(TRIM(MID(SUBSTITUTE(C92,",",REPT(" ",99)),399,99))&lt;&gt;"",CHAR(10) &amp; IFERROR(IF(ISERROR(--TRIM(MID(SUBSTITUTE(C92,",",REPT(" ",99)),399,99))),VLOOKUP(TRIM(MID(SUBSTITUTE(C92,",",REPT(" ",99)),399,99)),PortProtocols[],4,FALSE),VLOOKUP(--TRIM(MID(SUBSTITUTE(C92,",",REPT(" ",99)),399,99)),PortProtocols[],4,FALSE)),""),"") &amp;
IF(TRIM(MID(SUBSTITUTE(C92,",",REPT(" ",99)),499,99))&lt;&gt;"",CHAR(10) &amp; IFERROR(IF(ISERROR(--TRIM(MID(SUBSTITUTE(C92,",",REPT(" ",99)),499,99))),VLOOKUP(TRIM(MID(SUBSTITUTE(C92,",",REPT(" ",99)),499,99)),PortProtocols[],4,FALSE),VLOOKUP(--TRIM(MID(SUBSTITUTE(C92,",",REPT(" ",99)),499,99)),PortProtocols[],4,FALSE)),""),"") &amp;
IF(TRIM(MID(SUBSTITUTE(C92,",",REPT(" ",99)),599,99))&lt;&gt;"",CHAR(10) &amp; IFERROR(IF(ISERROR(--TRIM(MID(SUBSTITUTE(C92,",",REPT(" ",99)),599,99))),VLOOKUP(TRIM(MID(SUBSTITUTE(C92,",",REPT(" ",99)),599,99)),PortProtocols[],4,FALSE),VLOOKUP(--TRIM(MID(SUBSTITUTE(C92,",",REPT(" ",99)),599,99)),PortProtocols[],4,FALSE)),""),"") &amp;
IF(TRIM(MID(SUBSTITUTE(C92,",",REPT(" ",99)),699,99))&lt;&gt;"",CHAR(10) &amp; IFERROR(IF(ISERROR(--TRIM(MID(SUBSTITUTE(C92,",",REPT(" ",99)),699,99))),VLOOKUP(TRIM(MID(SUBSTITUTE(C92,",",REPT(" ",99)),699,99)),PortProtocols[],4,FALSE),VLOOKUP(--TRIM(MID(SUBSTITUTE(C92,",",REPT(" ",99)),699,99)),PortProtocols[],4,FALSE)),""),"") &amp;
IF(TRIM(MID(SUBSTITUTE(C92,",",REPT(" ",99)),799,99))&lt;&gt;"",CHAR(10) &amp; IFERROR(IF(ISERROR(--TRIM(MID(SUBSTITUTE(C92,",",REPT(" ",99)),799,99))),VLOOKUP(TRIM(MID(SUBSTITUTE(C92,",",REPT(" ",99)),799,99)),PortProtocols[],4,FALSE),VLOOKUP(--TRIM(MID(SUBSTITUTE(C92,",",REPT(" ",99)),799,99)),PortProtocols[],4,FALSE)),""),"") &amp;
IF(TRIM(MID(SUBSTITUTE(C92,",",REPT(" ",99)),899,99))&lt;&gt;"",CHAR(10) &amp; IFERROR(IF(ISERROR(--TRIM(MID(SUBSTITUTE(C92,",",REPT(" ",99)),899,99))),VLOOKUP(TRIM(MID(SUBSTITUTE(C92,",",REPT(" ",99)),899,99)),PortProtocols[],4,FALSE),VLOOKUP(--TRIM(MID(SUBSTITUTE(C92,",",REPT(" ",99)),899,99)),PortProtocols[],4,FALSE)),""),"") &amp;
IF(TRIM(MID(SUBSTITUTE(C92,",",REPT(" ",99)),999,99))&lt;&gt;"",CHAR(10) &amp; IFERROR(IF(ISERROR(--TRIM(MID(SUBSTITUTE(C92,",",REPT(" ",99)),999,99))),VLOOKUP(TRIM(MID(SUBSTITUTE(C92,",",REPT(" ",99)),999,99)),PortProtocols[],4,FALSE),VLOOKUP(--TRIM(MID(SUBSTITUTE(C92,",",REPT(" ",99)),999,99)),PortProtocols[],4,FALSE)),""),"") &amp;
IF(TRIM(MID(SUBSTITUTE(C92,",",REPT(" ",99)),1099,99))&lt;&gt;"",CHAR(10) &amp; IFERROR(IF(ISERROR(--TRIM(MID(SUBSTITUTE(C92,",",REPT(" ",99)),1099,99))),VLOOKUP(TRIM(MID(SUBSTITUTE(C92,",",REPT(" ",99)),1099,99)),PortProtocols[],4,FALSE),VLOOKUP(--TRIM(MID(SUBSTITUTE(C92,",",REPT(" ",99)),1099,99)),PortProtocols[],4,FALSE)),""),"") &amp;
IF(TRIM(MID(SUBSTITUTE(C92,",",REPT(" ",99)),1199,99))&lt;&gt;"",CHAR(10) &amp; IFERROR(IF(ISERROR(--TRIM(MID(SUBSTITUTE(C92,",",REPT(" ",99)),1199,99))),VLOOKUP(TRIM(MID(SUBSTITUTE(C92,",",REPT(" ",99)),1199,99)),PortProtocols[],4,FALSE),VLOOKUP(--TRIM(MID(SUBSTITUTE(C92,",",REPT(" ",99)),1199,99)),PortProtocols[],4,FALSE)),""),"") &amp;
IF(TRIM(MID(SUBSTITUTE(C92,",",REPT(" ",99)),1299,99))&lt;&gt;"",CHAR(10) &amp; IFERROR(IF(ISERROR(--TRIM(MID(SUBSTITUTE(C92,",",REPT(" ",99)),1299,99))),VLOOKUP(TRIM(MID(SUBSTITUTE(C92,",",REPT(" ",99)),1299,99)),PortProtocols[],4,FALSE),VLOOKUP(--TRIM(MID(SUBSTITUTE(C92,",",REPT(" ",99)),1299,99)),PortProtocols[],4,FALSE)),""),"") &amp;
IF(TRIM(MID(SUBSTITUTE(C92,",",REPT(" ",99)),1399,99))&lt;&gt;"",CHAR(10) &amp; IFERROR(IF(ISERROR(--TRIM(MID(SUBSTITUTE(C92,",",REPT(" ",99)),1399,99))),VLOOKUP(TRIM(MID(SUBSTITUTE(C92,",",REPT(" ",99)),1399,99)),PortProtocols[],4,FALSE),VLOOKUP(--TRIM(MID(SUBSTITUTE(C92,",",REPT(" ",99)),1399,99)),PortProtocols[],4,FALSE)),""),"") &amp;
IF(TRIM(MID(SUBSTITUTE(C92,",",REPT(" ",99)),1499,99))&lt;&gt;"",CHAR(10) &amp; IFERROR(IF(ISERROR(--TRIM(MID(SUBSTITUTE(C92,",",REPT(" ",99)),1499,99))),VLOOKUP(TRIM(MID(SUBSTITUTE(C92,",",REPT(" ",99)),1499,99)),PortProtocols[],4,FALSE),VLOOKUP(--TRIM(MID(SUBSTITUTE(C92,",",REPT(" ",99)),1499,99)),PortProtocols[],4,FALSE)),""),"") &amp;
IF(TRIM(MID(SUBSTITUTE(C92,",",REPT(" ",99)),1599,99))&lt;&gt;"",CHAR(10) &amp; IFERROR(IF(ISERROR(--TRIM(MID(SUBSTITUTE(C92,",",REPT(" ",99)),1599,99))),VLOOKUP(TRIM(MID(SUBSTITUTE(C92,",",REPT(" ",99)),1599,99)),PortProtocols[],4,FALSE),VLOOKUP(--TRIM(MID(SUBSTITUTE(C92,",",REPT(" ",99)),1599,99)),PortProtocols[],4,FALSE)),""),"") &amp;
IF(TRIM(MID(SUBSTITUTE(C92,",",REPT(" ",99)),1699,99))&lt;&gt;"",CHAR(10) &amp; IFERROR(IF(ISERROR(--TRIM(MID(SUBSTITUTE(C92,",",REPT(" ",99)),1699,99))),VLOOKUP(TRIM(MID(SUBSTITUTE(C92,",",REPT(" ",99)),1699,99)),PortProtocols[],4,FALSE),VLOOKUP(--TRIM(MID(SUBSTITUTE(C92,",",REPT(" ",99)),1699,99)),PortProtocols[],4,FALSE)),""),"") &amp;
IF(TRIM(MID(SUBSTITUTE(C92,",",REPT(" ",99)),1799,99))&lt;&gt;"",CHAR(10) &amp; IFERROR(IF(ISERROR(--TRIM(MID(SUBSTITUTE(C92,",",REPT(" ",99)),1799,99))),VLOOKUP(TRIM(MID(SUBSTITUTE(C92,",",REPT(" ",99)),1799,99)),PortProtocols[],4,FALSE),VLOOKUP(--TRIM(MID(SUBSTITUTE(C92,",",REPT(" ",99)),1799,99)),PortProtocols[],4,FALSE)),""),"") &amp;
IF(TRIM(MID(SUBSTITUTE(C92,",",REPT(" ",99)),1899,99))&lt;&gt;"",CHAR(10) &amp; IFERROR(IF(ISERROR(--TRIM(MID(SUBSTITUTE(C92,",",REPT(" ",99)),1899,99))),VLOOKUP(TRIM(MID(SUBSTITUTE(C92,",",REPT(" ",99)),1899,99)),PortProtocols[],4,FALSE),VLOOKUP(--TRIM(MID(SUBSTITUTE(C92,",",REPT(" ",99)),1899,99)),PortProtocols[],4,FALSE)),""),""),
"")</f>
        <v>Foundation to IPMI Interface
HTTP (80 TCP)
HTTPS (443 TCP)</v>
      </c>
      <c r="G92" s="15"/>
      <c r="H92" s="13" t="str">
        <f>_xlfn.XLOOKUP(ExternalPorts[[#This Row],[Source]],entities[Source],entities[Source AZ (Used for Diagram Generation)],"",0)</f>
        <v>Local AZ</v>
      </c>
      <c r="I92" s="13" t="str">
        <f>_xlfn.XLOOKUP(ExternalPorts[[#This Row],[Destination]],entities[Destination],entities[Destination AZ (Used for Diagram Generation)],"",0)</f>
        <v>Local AZ</v>
      </c>
      <c r="J92" s="13"/>
      <c r="M92" s="22"/>
    </row>
    <row r="93" spans="1:13" ht="40.5" hidden="1">
      <c r="A93" s="13" t="s">
        <v>136</v>
      </c>
      <c r="B93" s="13" t="s">
        <v>136</v>
      </c>
      <c r="C93" s="14">
        <v>623</v>
      </c>
      <c r="D93" s="13" t="str" cm="1">
        <f t="array" ref="D9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93" s="13" t="s">
        <v>138</v>
      </c>
      <c r="F93" s="15" t="str">
        <f>IF(AND(B93&lt;&gt;"",E93&lt;&gt;""),B93 &amp; " to " &amp; E93 &amp; CHAR(10) &amp;
IFERROR(IF(ISERROR(--TRIM(MID(SUBSTITUTE(C93,",",REPT(" ",99)),1,99))),VLOOKUP(TRIM(MID(SUBSTITUTE(C93,",",REPT(" ",99)),1,99)),PortProtocols[],4,FALSE),VLOOKUP(--TRIM(MID(SUBSTITUTE(C93,",",REPT(" ",99)),1,99)),PortProtocols[],4,FALSE)),"") &amp;
IF(TRIM(MID(SUBSTITUTE(C93,",",REPT(" ",99)),99,99))&lt;&gt;"",CHAR(10) &amp; IFERROR(IF(ISERROR(--TRIM(MID(SUBSTITUTE(C93,",",REPT(" ",99)),99,99))),VLOOKUP(TRIM(MID(SUBSTITUTE(C93,",",REPT(" ",99)),99,99)),PortProtocols[],4,FALSE),VLOOKUP(--TRIM(MID(SUBSTITUTE(C93,",",REPT(" ",99)),99,99)),PortProtocols[],4,FALSE)),""),"") &amp;
IF(TRIM(MID(SUBSTITUTE(C93,",",REPT(" ",99)),199,99))&lt;&gt;"",CHAR(10) &amp; IFERROR(IF(ISERROR(--TRIM(MID(SUBSTITUTE(C93,",",REPT(" ",99)),199,99))),VLOOKUP(TRIM(MID(SUBSTITUTE(C93,",",REPT(" ",99)),199,99)),PortProtocols[],4,FALSE),VLOOKUP(--TRIM(MID(SUBSTITUTE(C93,",",REPT(" ",99)),199,99)),PortProtocols[],4,FALSE)),""),"") &amp;
IF(TRIM(MID(SUBSTITUTE(C93,",",REPT(" ",99)),299,99))&lt;&gt;"",CHAR(10) &amp; IFERROR(IF(ISERROR(--TRIM(MID(SUBSTITUTE(C93,",",REPT(" ",99)),299,99))),VLOOKUP(TRIM(MID(SUBSTITUTE(C93,",",REPT(" ",99)),299,99)),PortProtocols[],4,FALSE),VLOOKUP(--TRIM(MID(SUBSTITUTE(C93,",",REPT(" ",99)),299,99)),PortProtocols[],4,FALSE)),""),"") &amp;
IF(TRIM(MID(SUBSTITUTE(C93,",",REPT(" ",99)),399,99))&lt;&gt;"",CHAR(10) &amp; IFERROR(IF(ISERROR(--TRIM(MID(SUBSTITUTE(C93,",",REPT(" ",99)),399,99))),VLOOKUP(TRIM(MID(SUBSTITUTE(C93,",",REPT(" ",99)),399,99)),PortProtocols[],4,FALSE),VLOOKUP(--TRIM(MID(SUBSTITUTE(C93,",",REPT(" ",99)),399,99)),PortProtocols[],4,FALSE)),""),"") &amp;
IF(TRIM(MID(SUBSTITUTE(C93,",",REPT(" ",99)),499,99))&lt;&gt;"",CHAR(10) &amp; IFERROR(IF(ISERROR(--TRIM(MID(SUBSTITUTE(C93,",",REPT(" ",99)),499,99))),VLOOKUP(TRIM(MID(SUBSTITUTE(C93,",",REPT(" ",99)),499,99)),PortProtocols[],4,FALSE),VLOOKUP(--TRIM(MID(SUBSTITUTE(C93,",",REPT(" ",99)),499,99)),PortProtocols[],4,FALSE)),""),"") &amp;
IF(TRIM(MID(SUBSTITUTE(C93,",",REPT(" ",99)),599,99))&lt;&gt;"",CHAR(10) &amp; IFERROR(IF(ISERROR(--TRIM(MID(SUBSTITUTE(C93,",",REPT(" ",99)),599,99))),VLOOKUP(TRIM(MID(SUBSTITUTE(C93,",",REPT(" ",99)),599,99)),PortProtocols[],4,FALSE),VLOOKUP(--TRIM(MID(SUBSTITUTE(C93,",",REPT(" ",99)),599,99)),PortProtocols[],4,FALSE)),""),"") &amp;
IF(TRIM(MID(SUBSTITUTE(C93,",",REPT(" ",99)),699,99))&lt;&gt;"",CHAR(10) &amp; IFERROR(IF(ISERROR(--TRIM(MID(SUBSTITUTE(C93,",",REPT(" ",99)),699,99))),VLOOKUP(TRIM(MID(SUBSTITUTE(C93,",",REPT(" ",99)),699,99)),PortProtocols[],4,FALSE),VLOOKUP(--TRIM(MID(SUBSTITUTE(C93,",",REPT(" ",99)),699,99)),PortProtocols[],4,FALSE)),""),"") &amp;
IF(TRIM(MID(SUBSTITUTE(C93,",",REPT(" ",99)),799,99))&lt;&gt;"",CHAR(10) &amp; IFERROR(IF(ISERROR(--TRIM(MID(SUBSTITUTE(C93,",",REPT(" ",99)),799,99))),VLOOKUP(TRIM(MID(SUBSTITUTE(C93,",",REPT(" ",99)),799,99)),PortProtocols[],4,FALSE),VLOOKUP(--TRIM(MID(SUBSTITUTE(C93,",",REPT(" ",99)),799,99)),PortProtocols[],4,FALSE)),""),"") &amp;
IF(TRIM(MID(SUBSTITUTE(C93,",",REPT(" ",99)),899,99))&lt;&gt;"",CHAR(10) &amp; IFERROR(IF(ISERROR(--TRIM(MID(SUBSTITUTE(C93,",",REPT(" ",99)),899,99))),VLOOKUP(TRIM(MID(SUBSTITUTE(C93,",",REPT(" ",99)),899,99)),PortProtocols[],4,FALSE),VLOOKUP(--TRIM(MID(SUBSTITUTE(C93,",",REPT(" ",99)),899,99)),PortProtocols[],4,FALSE)),""),"") &amp;
IF(TRIM(MID(SUBSTITUTE(C93,",",REPT(" ",99)),999,99))&lt;&gt;"",CHAR(10) &amp; IFERROR(IF(ISERROR(--TRIM(MID(SUBSTITUTE(C93,",",REPT(" ",99)),999,99))),VLOOKUP(TRIM(MID(SUBSTITUTE(C93,",",REPT(" ",99)),999,99)),PortProtocols[],4,FALSE),VLOOKUP(--TRIM(MID(SUBSTITUTE(C93,",",REPT(" ",99)),999,99)),PortProtocols[],4,FALSE)),""),"") &amp;
IF(TRIM(MID(SUBSTITUTE(C93,",",REPT(" ",99)),1099,99))&lt;&gt;"",CHAR(10) &amp; IFERROR(IF(ISERROR(--TRIM(MID(SUBSTITUTE(C93,",",REPT(" ",99)),1099,99))),VLOOKUP(TRIM(MID(SUBSTITUTE(C93,",",REPT(" ",99)),1099,99)),PortProtocols[],4,FALSE),VLOOKUP(--TRIM(MID(SUBSTITUTE(C93,",",REPT(" ",99)),1099,99)),PortProtocols[],4,FALSE)),""),"") &amp;
IF(TRIM(MID(SUBSTITUTE(C93,",",REPT(" ",99)),1199,99))&lt;&gt;"",CHAR(10) &amp; IFERROR(IF(ISERROR(--TRIM(MID(SUBSTITUTE(C93,",",REPT(" ",99)),1199,99))),VLOOKUP(TRIM(MID(SUBSTITUTE(C93,",",REPT(" ",99)),1199,99)),PortProtocols[],4,FALSE),VLOOKUP(--TRIM(MID(SUBSTITUTE(C93,",",REPT(" ",99)),1199,99)),PortProtocols[],4,FALSE)),""),"") &amp;
IF(TRIM(MID(SUBSTITUTE(C93,",",REPT(" ",99)),1299,99))&lt;&gt;"",CHAR(10) &amp; IFERROR(IF(ISERROR(--TRIM(MID(SUBSTITUTE(C93,",",REPT(" ",99)),1299,99))),VLOOKUP(TRIM(MID(SUBSTITUTE(C93,",",REPT(" ",99)),1299,99)),PortProtocols[],4,FALSE),VLOOKUP(--TRIM(MID(SUBSTITUTE(C93,",",REPT(" ",99)),1299,99)),PortProtocols[],4,FALSE)),""),"") &amp;
IF(TRIM(MID(SUBSTITUTE(C93,",",REPT(" ",99)),1399,99))&lt;&gt;"",CHAR(10) &amp; IFERROR(IF(ISERROR(--TRIM(MID(SUBSTITUTE(C93,",",REPT(" ",99)),1399,99))),VLOOKUP(TRIM(MID(SUBSTITUTE(C93,",",REPT(" ",99)),1399,99)),PortProtocols[],4,FALSE),VLOOKUP(--TRIM(MID(SUBSTITUTE(C93,",",REPT(" ",99)),1399,99)),PortProtocols[],4,FALSE)),""),"") &amp;
IF(TRIM(MID(SUBSTITUTE(C93,",",REPT(" ",99)),1499,99))&lt;&gt;"",CHAR(10) &amp; IFERROR(IF(ISERROR(--TRIM(MID(SUBSTITUTE(C93,",",REPT(" ",99)),1499,99))),VLOOKUP(TRIM(MID(SUBSTITUTE(C93,",",REPT(" ",99)),1499,99)),PortProtocols[],4,FALSE),VLOOKUP(--TRIM(MID(SUBSTITUTE(C93,",",REPT(" ",99)),1499,99)),PortProtocols[],4,FALSE)),""),"") &amp;
IF(TRIM(MID(SUBSTITUTE(C93,",",REPT(" ",99)),1599,99))&lt;&gt;"",CHAR(10) &amp; IFERROR(IF(ISERROR(--TRIM(MID(SUBSTITUTE(C93,",",REPT(" ",99)),1599,99))),VLOOKUP(TRIM(MID(SUBSTITUTE(C93,",",REPT(" ",99)),1599,99)),PortProtocols[],4,FALSE),VLOOKUP(--TRIM(MID(SUBSTITUTE(C93,",",REPT(" ",99)),1599,99)),PortProtocols[],4,FALSE)),""),"") &amp;
IF(TRIM(MID(SUBSTITUTE(C93,",",REPT(" ",99)),1699,99))&lt;&gt;"",CHAR(10) &amp; IFERROR(IF(ISERROR(--TRIM(MID(SUBSTITUTE(C93,",",REPT(" ",99)),1699,99))),VLOOKUP(TRIM(MID(SUBSTITUTE(C93,",",REPT(" ",99)),1699,99)),PortProtocols[],4,FALSE),VLOOKUP(--TRIM(MID(SUBSTITUTE(C93,",",REPT(" ",99)),1699,99)),PortProtocols[],4,FALSE)),""),"") &amp;
IF(TRIM(MID(SUBSTITUTE(C93,",",REPT(" ",99)),1799,99))&lt;&gt;"",CHAR(10) &amp; IFERROR(IF(ISERROR(--TRIM(MID(SUBSTITUTE(C93,",",REPT(" ",99)),1799,99))),VLOOKUP(TRIM(MID(SUBSTITUTE(C93,",",REPT(" ",99)),1799,99)),PortProtocols[],4,FALSE),VLOOKUP(--TRIM(MID(SUBSTITUTE(C93,",",REPT(" ",99)),1799,99)),PortProtocols[],4,FALSE)),""),"") &amp;
IF(TRIM(MID(SUBSTITUTE(C93,",",REPT(" ",99)),1899,99))&lt;&gt;"",CHAR(10) &amp; IFERROR(IF(ISERROR(--TRIM(MID(SUBSTITUTE(C93,",",REPT(" ",99)),1899,99))),VLOOKUP(TRIM(MID(SUBSTITUTE(C93,",",REPT(" ",99)),1899,99)),PortProtocols[],4,FALSE),VLOOKUP(--TRIM(MID(SUBSTITUTE(C93,",",REPT(" ",99)),1899,99)),PortProtocols[],4,FALSE)),""),""),
"")</f>
        <v>Foundation to IPMI Interface
IPMI (623 TCP/UDP)</v>
      </c>
      <c r="G93" s="15"/>
      <c r="H93" s="13" t="str">
        <f>_xlfn.XLOOKUP(ExternalPorts[[#This Row],[Source]],entities[Source],entities[Source AZ (Used for Diagram Generation)],"",0)</f>
        <v>Local AZ</v>
      </c>
      <c r="I93" s="13" t="str">
        <f>_xlfn.XLOOKUP(ExternalPorts[[#This Row],[Destination]],entities[Destination],entities[Destination AZ (Used for Diagram Generation)],"",0)</f>
        <v>Local AZ</v>
      </c>
      <c r="J93" s="13"/>
      <c r="M93" s="22"/>
    </row>
    <row r="94" spans="1:13" ht="40.5" hidden="1">
      <c r="A94" s="13" t="s">
        <v>136</v>
      </c>
      <c r="B94" s="13" t="s">
        <v>136</v>
      </c>
      <c r="C94" s="14">
        <v>0</v>
      </c>
      <c r="D94" s="13" t="str" cm="1">
        <f t="array" ref="D9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94" s="13" t="s">
        <v>26</v>
      </c>
      <c r="F94" s="15" t="str">
        <f>IF(AND(B94&lt;&gt;"",E94&lt;&gt;""),B94 &amp; " to " &amp; E94 &amp; CHAR(10) &amp;
IFERROR(IF(ISERROR(--TRIM(MID(SUBSTITUTE(C94,",",REPT(" ",99)),1,99))),VLOOKUP(TRIM(MID(SUBSTITUTE(C94,",",REPT(" ",99)),1,99)),PortProtocols[],4,FALSE),VLOOKUP(--TRIM(MID(SUBSTITUTE(C94,",",REPT(" ",99)),1,99)),PortProtocols[],4,FALSE)),"") &amp;
IF(TRIM(MID(SUBSTITUTE(C94,",",REPT(" ",99)),99,99))&lt;&gt;"",CHAR(10) &amp; IFERROR(IF(ISERROR(--TRIM(MID(SUBSTITUTE(C94,",",REPT(" ",99)),99,99))),VLOOKUP(TRIM(MID(SUBSTITUTE(C94,",",REPT(" ",99)),99,99)),PortProtocols[],4,FALSE),VLOOKUP(--TRIM(MID(SUBSTITUTE(C94,",",REPT(" ",99)),99,99)),PortProtocols[],4,FALSE)),""),"") &amp;
IF(TRIM(MID(SUBSTITUTE(C94,",",REPT(" ",99)),199,99))&lt;&gt;"",CHAR(10) &amp; IFERROR(IF(ISERROR(--TRIM(MID(SUBSTITUTE(C94,",",REPT(" ",99)),199,99))),VLOOKUP(TRIM(MID(SUBSTITUTE(C94,",",REPT(" ",99)),199,99)),PortProtocols[],4,FALSE),VLOOKUP(--TRIM(MID(SUBSTITUTE(C94,",",REPT(" ",99)),199,99)),PortProtocols[],4,FALSE)),""),"") &amp;
IF(TRIM(MID(SUBSTITUTE(C94,",",REPT(" ",99)),299,99))&lt;&gt;"",CHAR(10) &amp; IFERROR(IF(ISERROR(--TRIM(MID(SUBSTITUTE(C94,",",REPT(" ",99)),299,99))),VLOOKUP(TRIM(MID(SUBSTITUTE(C94,",",REPT(" ",99)),299,99)),PortProtocols[],4,FALSE),VLOOKUP(--TRIM(MID(SUBSTITUTE(C94,",",REPT(" ",99)),299,99)),PortProtocols[],4,FALSE)),""),"") &amp;
IF(TRIM(MID(SUBSTITUTE(C94,",",REPT(" ",99)),399,99))&lt;&gt;"",CHAR(10) &amp; IFERROR(IF(ISERROR(--TRIM(MID(SUBSTITUTE(C94,",",REPT(" ",99)),399,99))),VLOOKUP(TRIM(MID(SUBSTITUTE(C94,",",REPT(" ",99)),399,99)),PortProtocols[],4,FALSE),VLOOKUP(--TRIM(MID(SUBSTITUTE(C94,",",REPT(" ",99)),399,99)),PortProtocols[],4,FALSE)),""),"") &amp;
IF(TRIM(MID(SUBSTITUTE(C94,",",REPT(" ",99)),499,99))&lt;&gt;"",CHAR(10) &amp; IFERROR(IF(ISERROR(--TRIM(MID(SUBSTITUTE(C94,",",REPT(" ",99)),499,99))),VLOOKUP(TRIM(MID(SUBSTITUTE(C94,",",REPT(" ",99)),499,99)),PortProtocols[],4,FALSE),VLOOKUP(--TRIM(MID(SUBSTITUTE(C94,",",REPT(" ",99)),499,99)),PortProtocols[],4,FALSE)),""),"") &amp;
IF(TRIM(MID(SUBSTITUTE(C94,",",REPT(" ",99)),599,99))&lt;&gt;"",CHAR(10) &amp; IFERROR(IF(ISERROR(--TRIM(MID(SUBSTITUTE(C94,",",REPT(" ",99)),599,99))),VLOOKUP(TRIM(MID(SUBSTITUTE(C94,",",REPT(" ",99)),599,99)),PortProtocols[],4,FALSE),VLOOKUP(--TRIM(MID(SUBSTITUTE(C94,",",REPT(" ",99)),599,99)),PortProtocols[],4,FALSE)),""),"") &amp;
IF(TRIM(MID(SUBSTITUTE(C94,",",REPT(" ",99)),699,99))&lt;&gt;"",CHAR(10) &amp; IFERROR(IF(ISERROR(--TRIM(MID(SUBSTITUTE(C94,",",REPT(" ",99)),699,99))),VLOOKUP(TRIM(MID(SUBSTITUTE(C94,",",REPT(" ",99)),699,99)),PortProtocols[],4,FALSE),VLOOKUP(--TRIM(MID(SUBSTITUTE(C94,",",REPT(" ",99)),699,99)),PortProtocols[],4,FALSE)),""),"") &amp;
IF(TRIM(MID(SUBSTITUTE(C94,",",REPT(" ",99)),799,99))&lt;&gt;"",CHAR(10) &amp; IFERROR(IF(ISERROR(--TRIM(MID(SUBSTITUTE(C94,",",REPT(" ",99)),799,99))),VLOOKUP(TRIM(MID(SUBSTITUTE(C94,",",REPT(" ",99)),799,99)),PortProtocols[],4,FALSE),VLOOKUP(--TRIM(MID(SUBSTITUTE(C94,",",REPT(" ",99)),799,99)),PortProtocols[],4,FALSE)),""),"") &amp;
IF(TRIM(MID(SUBSTITUTE(C94,",",REPT(" ",99)),899,99))&lt;&gt;"",CHAR(10) &amp; IFERROR(IF(ISERROR(--TRIM(MID(SUBSTITUTE(C94,",",REPT(" ",99)),899,99))),VLOOKUP(TRIM(MID(SUBSTITUTE(C94,",",REPT(" ",99)),899,99)),PortProtocols[],4,FALSE),VLOOKUP(--TRIM(MID(SUBSTITUTE(C94,",",REPT(" ",99)),899,99)),PortProtocols[],4,FALSE)),""),"") &amp;
IF(TRIM(MID(SUBSTITUTE(C94,",",REPT(" ",99)),999,99))&lt;&gt;"",CHAR(10) &amp; IFERROR(IF(ISERROR(--TRIM(MID(SUBSTITUTE(C94,",",REPT(" ",99)),999,99))),VLOOKUP(TRIM(MID(SUBSTITUTE(C94,",",REPT(" ",99)),999,99)),PortProtocols[],4,FALSE),VLOOKUP(--TRIM(MID(SUBSTITUTE(C94,",",REPT(" ",99)),999,99)),PortProtocols[],4,FALSE)),""),"") &amp;
IF(TRIM(MID(SUBSTITUTE(C94,",",REPT(" ",99)),1099,99))&lt;&gt;"",CHAR(10) &amp; IFERROR(IF(ISERROR(--TRIM(MID(SUBSTITUTE(C94,",",REPT(" ",99)),1099,99))),VLOOKUP(TRIM(MID(SUBSTITUTE(C94,",",REPT(" ",99)),1099,99)),PortProtocols[],4,FALSE),VLOOKUP(--TRIM(MID(SUBSTITUTE(C94,",",REPT(" ",99)),1099,99)),PortProtocols[],4,FALSE)),""),"") &amp;
IF(TRIM(MID(SUBSTITUTE(C94,",",REPT(" ",99)),1199,99))&lt;&gt;"",CHAR(10) &amp; IFERROR(IF(ISERROR(--TRIM(MID(SUBSTITUTE(C94,",",REPT(" ",99)),1199,99))),VLOOKUP(TRIM(MID(SUBSTITUTE(C94,",",REPT(" ",99)),1199,99)),PortProtocols[],4,FALSE),VLOOKUP(--TRIM(MID(SUBSTITUTE(C94,",",REPT(" ",99)),1199,99)),PortProtocols[],4,FALSE)),""),"") &amp;
IF(TRIM(MID(SUBSTITUTE(C94,",",REPT(" ",99)),1299,99))&lt;&gt;"",CHAR(10) &amp; IFERROR(IF(ISERROR(--TRIM(MID(SUBSTITUTE(C94,",",REPT(" ",99)),1299,99))),VLOOKUP(TRIM(MID(SUBSTITUTE(C94,",",REPT(" ",99)),1299,99)),PortProtocols[],4,FALSE),VLOOKUP(--TRIM(MID(SUBSTITUTE(C94,",",REPT(" ",99)),1299,99)),PortProtocols[],4,FALSE)),""),"") &amp;
IF(TRIM(MID(SUBSTITUTE(C94,",",REPT(" ",99)),1399,99))&lt;&gt;"",CHAR(10) &amp; IFERROR(IF(ISERROR(--TRIM(MID(SUBSTITUTE(C94,",",REPT(" ",99)),1399,99))),VLOOKUP(TRIM(MID(SUBSTITUTE(C94,",",REPT(" ",99)),1399,99)),PortProtocols[],4,FALSE),VLOOKUP(--TRIM(MID(SUBSTITUTE(C94,",",REPT(" ",99)),1399,99)),PortProtocols[],4,FALSE)),""),"") &amp;
IF(TRIM(MID(SUBSTITUTE(C94,",",REPT(" ",99)),1499,99))&lt;&gt;"",CHAR(10) &amp; IFERROR(IF(ISERROR(--TRIM(MID(SUBSTITUTE(C94,",",REPT(" ",99)),1499,99))),VLOOKUP(TRIM(MID(SUBSTITUTE(C94,",",REPT(" ",99)),1499,99)),PortProtocols[],4,FALSE),VLOOKUP(--TRIM(MID(SUBSTITUTE(C94,",",REPT(" ",99)),1499,99)),PortProtocols[],4,FALSE)),""),"") &amp;
IF(TRIM(MID(SUBSTITUTE(C94,",",REPT(" ",99)),1599,99))&lt;&gt;"",CHAR(10) &amp; IFERROR(IF(ISERROR(--TRIM(MID(SUBSTITUTE(C94,",",REPT(" ",99)),1599,99))),VLOOKUP(TRIM(MID(SUBSTITUTE(C94,",",REPT(" ",99)),1599,99)),PortProtocols[],4,FALSE),VLOOKUP(--TRIM(MID(SUBSTITUTE(C94,",",REPT(" ",99)),1599,99)),PortProtocols[],4,FALSE)),""),"") &amp;
IF(TRIM(MID(SUBSTITUTE(C94,",",REPT(" ",99)),1699,99))&lt;&gt;"",CHAR(10) &amp; IFERROR(IF(ISERROR(--TRIM(MID(SUBSTITUTE(C94,",",REPT(" ",99)),1699,99))),VLOOKUP(TRIM(MID(SUBSTITUTE(C94,",",REPT(" ",99)),1699,99)),PortProtocols[],4,FALSE),VLOOKUP(--TRIM(MID(SUBSTITUTE(C94,",",REPT(" ",99)),1699,99)),PortProtocols[],4,FALSE)),""),"") &amp;
IF(TRIM(MID(SUBSTITUTE(C94,",",REPT(" ",99)),1799,99))&lt;&gt;"",CHAR(10) &amp; IFERROR(IF(ISERROR(--TRIM(MID(SUBSTITUTE(C94,",",REPT(" ",99)),1799,99))),VLOOKUP(TRIM(MID(SUBSTITUTE(C94,",",REPT(" ",99)),1799,99)),PortProtocols[],4,FALSE),VLOOKUP(--TRIM(MID(SUBSTITUTE(C94,",",REPT(" ",99)),1799,99)),PortProtocols[],4,FALSE)),""),"") &amp;
IF(TRIM(MID(SUBSTITUTE(C94,",",REPT(" ",99)),1899,99))&lt;&gt;"",CHAR(10) &amp; IFERROR(IF(ISERROR(--TRIM(MID(SUBSTITUTE(C94,",",REPT(" ",99)),1899,99))),VLOOKUP(TRIM(MID(SUBSTITUTE(C94,",",REPT(" ",99)),1899,99)),PortProtocols[],4,FALSE),VLOOKUP(--TRIM(MID(SUBSTITUTE(C94,",",REPT(" ",99)),1899,99)),PortProtocols[],4,FALSE)),""),""),
"")</f>
        <v>Foundation to Nutanix CVM
Ping (0 ICMP)</v>
      </c>
      <c r="G94" s="15"/>
      <c r="H94" s="13" t="str">
        <f>_xlfn.XLOOKUP(ExternalPorts[[#This Row],[Source]],entities[Source],entities[Source AZ (Used for Diagram Generation)],"",0)</f>
        <v>Local AZ</v>
      </c>
      <c r="I94" s="13" t="str">
        <f>_xlfn.XLOOKUP(ExternalPorts[[#This Row],[Destination]],entities[Destination],entities[Destination AZ (Used for Diagram Generation)],"",0)</f>
        <v>Local AZ</v>
      </c>
      <c r="J94" s="13"/>
      <c r="M94" s="22"/>
    </row>
    <row r="95" spans="1:13" ht="40.5" hidden="1">
      <c r="A95" s="13" t="s">
        <v>136</v>
      </c>
      <c r="B95" s="13" t="s">
        <v>136</v>
      </c>
      <c r="C95" s="14">
        <v>0</v>
      </c>
      <c r="D95" s="13" t="str" cm="1">
        <f t="array" ref="D9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95" s="13" t="s">
        <v>137</v>
      </c>
      <c r="F95" s="15" t="str">
        <f>IF(AND(B95&lt;&gt;"",E95&lt;&gt;""),B95 &amp; " to " &amp; E95 &amp; CHAR(10) &amp;
IFERROR(IF(ISERROR(--TRIM(MID(SUBSTITUTE(C95,",",REPT(" ",99)),1,99))),VLOOKUP(TRIM(MID(SUBSTITUTE(C95,",",REPT(" ",99)),1,99)),PortProtocols[],4,FALSE),VLOOKUP(--TRIM(MID(SUBSTITUTE(C95,",",REPT(" ",99)),1,99)),PortProtocols[],4,FALSE)),"") &amp;
IF(TRIM(MID(SUBSTITUTE(C95,",",REPT(" ",99)),99,99))&lt;&gt;"",CHAR(10) &amp; IFERROR(IF(ISERROR(--TRIM(MID(SUBSTITUTE(C95,",",REPT(" ",99)),99,99))),VLOOKUP(TRIM(MID(SUBSTITUTE(C95,",",REPT(" ",99)),99,99)),PortProtocols[],4,FALSE),VLOOKUP(--TRIM(MID(SUBSTITUTE(C95,",",REPT(" ",99)),99,99)),PortProtocols[],4,FALSE)),""),"") &amp;
IF(TRIM(MID(SUBSTITUTE(C95,",",REPT(" ",99)),199,99))&lt;&gt;"",CHAR(10) &amp; IFERROR(IF(ISERROR(--TRIM(MID(SUBSTITUTE(C95,",",REPT(" ",99)),199,99))),VLOOKUP(TRIM(MID(SUBSTITUTE(C95,",",REPT(" ",99)),199,99)),PortProtocols[],4,FALSE),VLOOKUP(--TRIM(MID(SUBSTITUTE(C95,",",REPT(" ",99)),199,99)),PortProtocols[],4,FALSE)),""),"") &amp;
IF(TRIM(MID(SUBSTITUTE(C95,",",REPT(" ",99)),299,99))&lt;&gt;"",CHAR(10) &amp; IFERROR(IF(ISERROR(--TRIM(MID(SUBSTITUTE(C95,",",REPT(" ",99)),299,99))),VLOOKUP(TRIM(MID(SUBSTITUTE(C95,",",REPT(" ",99)),299,99)),PortProtocols[],4,FALSE),VLOOKUP(--TRIM(MID(SUBSTITUTE(C95,",",REPT(" ",99)),299,99)),PortProtocols[],4,FALSE)),""),"") &amp;
IF(TRIM(MID(SUBSTITUTE(C95,",",REPT(" ",99)),399,99))&lt;&gt;"",CHAR(10) &amp; IFERROR(IF(ISERROR(--TRIM(MID(SUBSTITUTE(C95,",",REPT(" ",99)),399,99))),VLOOKUP(TRIM(MID(SUBSTITUTE(C95,",",REPT(" ",99)),399,99)),PortProtocols[],4,FALSE),VLOOKUP(--TRIM(MID(SUBSTITUTE(C95,",",REPT(" ",99)),399,99)),PortProtocols[],4,FALSE)),""),"") &amp;
IF(TRIM(MID(SUBSTITUTE(C95,",",REPT(" ",99)),499,99))&lt;&gt;"",CHAR(10) &amp; IFERROR(IF(ISERROR(--TRIM(MID(SUBSTITUTE(C95,",",REPT(" ",99)),499,99))),VLOOKUP(TRIM(MID(SUBSTITUTE(C95,",",REPT(" ",99)),499,99)),PortProtocols[],4,FALSE),VLOOKUP(--TRIM(MID(SUBSTITUTE(C95,",",REPT(" ",99)),499,99)),PortProtocols[],4,FALSE)),""),"") &amp;
IF(TRIM(MID(SUBSTITUTE(C95,",",REPT(" ",99)),599,99))&lt;&gt;"",CHAR(10) &amp; IFERROR(IF(ISERROR(--TRIM(MID(SUBSTITUTE(C95,",",REPT(" ",99)),599,99))),VLOOKUP(TRIM(MID(SUBSTITUTE(C95,",",REPT(" ",99)),599,99)),PortProtocols[],4,FALSE),VLOOKUP(--TRIM(MID(SUBSTITUTE(C95,",",REPT(" ",99)),599,99)),PortProtocols[],4,FALSE)),""),"") &amp;
IF(TRIM(MID(SUBSTITUTE(C95,",",REPT(" ",99)),699,99))&lt;&gt;"",CHAR(10) &amp; IFERROR(IF(ISERROR(--TRIM(MID(SUBSTITUTE(C95,",",REPT(" ",99)),699,99))),VLOOKUP(TRIM(MID(SUBSTITUTE(C95,",",REPT(" ",99)),699,99)),PortProtocols[],4,FALSE),VLOOKUP(--TRIM(MID(SUBSTITUTE(C95,",",REPT(" ",99)),699,99)),PortProtocols[],4,FALSE)),""),"") &amp;
IF(TRIM(MID(SUBSTITUTE(C95,",",REPT(" ",99)),799,99))&lt;&gt;"",CHAR(10) &amp; IFERROR(IF(ISERROR(--TRIM(MID(SUBSTITUTE(C95,",",REPT(" ",99)),799,99))),VLOOKUP(TRIM(MID(SUBSTITUTE(C95,",",REPT(" ",99)),799,99)),PortProtocols[],4,FALSE),VLOOKUP(--TRIM(MID(SUBSTITUTE(C95,",",REPT(" ",99)),799,99)),PortProtocols[],4,FALSE)),""),"") &amp;
IF(TRIM(MID(SUBSTITUTE(C95,",",REPT(" ",99)),899,99))&lt;&gt;"",CHAR(10) &amp; IFERROR(IF(ISERROR(--TRIM(MID(SUBSTITUTE(C95,",",REPT(" ",99)),899,99))),VLOOKUP(TRIM(MID(SUBSTITUTE(C95,",",REPT(" ",99)),899,99)),PortProtocols[],4,FALSE),VLOOKUP(--TRIM(MID(SUBSTITUTE(C95,",",REPT(" ",99)),899,99)),PortProtocols[],4,FALSE)),""),"") &amp;
IF(TRIM(MID(SUBSTITUTE(C95,",",REPT(" ",99)),999,99))&lt;&gt;"",CHAR(10) &amp; IFERROR(IF(ISERROR(--TRIM(MID(SUBSTITUTE(C95,",",REPT(" ",99)),999,99))),VLOOKUP(TRIM(MID(SUBSTITUTE(C95,",",REPT(" ",99)),999,99)),PortProtocols[],4,FALSE),VLOOKUP(--TRIM(MID(SUBSTITUTE(C95,",",REPT(" ",99)),999,99)),PortProtocols[],4,FALSE)),""),"") &amp;
IF(TRIM(MID(SUBSTITUTE(C95,",",REPT(" ",99)),1099,99))&lt;&gt;"",CHAR(10) &amp; IFERROR(IF(ISERROR(--TRIM(MID(SUBSTITUTE(C95,",",REPT(" ",99)),1099,99))),VLOOKUP(TRIM(MID(SUBSTITUTE(C95,",",REPT(" ",99)),1099,99)),PortProtocols[],4,FALSE),VLOOKUP(--TRIM(MID(SUBSTITUTE(C95,",",REPT(" ",99)),1099,99)),PortProtocols[],4,FALSE)),""),"") &amp;
IF(TRIM(MID(SUBSTITUTE(C95,",",REPT(" ",99)),1199,99))&lt;&gt;"",CHAR(10) &amp; IFERROR(IF(ISERROR(--TRIM(MID(SUBSTITUTE(C95,",",REPT(" ",99)),1199,99))),VLOOKUP(TRIM(MID(SUBSTITUTE(C95,",",REPT(" ",99)),1199,99)),PortProtocols[],4,FALSE),VLOOKUP(--TRIM(MID(SUBSTITUTE(C95,",",REPT(" ",99)),1199,99)),PortProtocols[],4,FALSE)),""),"") &amp;
IF(TRIM(MID(SUBSTITUTE(C95,",",REPT(" ",99)),1299,99))&lt;&gt;"",CHAR(10) &amp; IFERROR(IF(ISERROR(--TRIM(MID(SUBSTITUTE(C95,",",REPT(" ",99)),1299,99))),VLOOKUP(TRIM(MID(SUBSTITUTE(C95,",",REPT(" ",99)),1299,99)),PortProtocols[],4,FALSE),VLOOKUP(--TRIM(MID(SUBSTITUTE(C95,",",REPT(" ",99)),1299,99)),PortProtocols[],4,FALSE)),""),"") &amp;
IF(TRIM(MID(SUBSTITUTE(C95,",",REPT(" ",99)),1399,99))&lt;&gt;"",CHAR(10) &amp; IFERROR(IF(ISERROR(--TRIM(MID(SUBSTITUTE(C95,",",REPT(" ",99)),1399,99))),VLOOKUP(TRIM(MID(SUBSTITUTE(C95,",",REPT(" ",99)),1399,99)),PortProtocols[],4,FALSE),VLOOKUP(--TRIM(MID(SUBSTITUTE(C95,",",REPT(" ",99)),1399,99)),PortProtocols[],4,FALSE)),""),"") &amp;
IF(TRIM(MID(SUBSTITUTE(C95,",",REPT(" ",99)),1499,99))&lt;&gt;"",CHAR(10) &amp; IFERROR(IF(ISERROR(--TRIM(MID(SUBSTITUTE(C95,",",REPT(" ",99)),1499,99))),VLOOKUP(TRIM(MID(SUBSTITUTE(C95,",",REPT(" ",99)),1499,99)),PortProtocols[],4,FALSE),VLOOKUP(--TRIM(MID(SUBSTITUTE(C95,",",REPT(" ",99)),1499,99)),PortProtocols[],4,FALSE)),""),"") &amp;
IF(TRIM(MID(SUBSTITUTE(C95,",",REPT(" ",99)),1599,99))&lt;&gt;"",CHAR(10) &amp; IFERROR(IF(ISERROR(--TRIM(MID(SUBSTITUTE(C95,",",REPT(" ",99)),1599,99))),VLOOKUP(TRIM(MID(SUBSTITUTE(C95,",",REPT(" ",99)),1599,99)),PortProtocols[],4,FALSE),VLOOKUP(--TRIM(MID(SUBSTITUTE(C95,",",REPT(" ",99)),1599,99)),PortProtocols[],4,FALSE)),""),"") &amp;
IF(TRIM(MID(SUBSTITUTE(C95,",",REPT(" ",99)),1699,99))&lt;&gt;"",CHAR(10) &amp; IFERROR(IF(ISERROR(--TRIM(MID(SUBSTITUTE(C95,",",REPT(" ",99)),1699,99))),VLOOKUP(TRIM(MID(SUBSTITUTE(C95,",",REPT(" ",99)),1699,99)),PortProtocols[],4,FALSE),VLOOKUP(--TRIM(MID(SUBSTITUTE(C95,",",REPT(" ",99)),1699,99)),PortProtocols[],4,FALSE)),""),"") &amp;
IF(TRIM(MID(SUBSTITUTE(C95,",",REPT(" ",99)),1799,99))&lt;&gt;"",CHAR(10) &amp; IFERROR(IF(ISERROR(--TRIM(MID(SUBSTITUTE(C95,",",REPT(" ",99)),1799,99))),VLOOKUP(TRIM(MID(SUBSTITUTE(C95,",",REPT(" ",99)),1799,99)),PortProtocols[],4,FALSE),VLOOKUP(--TRIM(MID(SUBSTITUTE(C95,",",REPT(" ",99)),1799,99)),PortProtocols[],4,FALSE)),""),"") &amp;
IF(TRIM(MID(SUBSTITUTE(C95,",",REPT(" ",99)),1899,99))&lt;&gt;"",CHAR(10) &amp; IFERROR(IF(ISERROR(--TRIM(MID(SUBSTITUTE(C95,",",REPT(" ",99)),1899,99))),VLOOKUP(TRIM(MID(SUBSTITUTE(C95,",",REPT(" ",99)),1899,99)),PortProtocols[],4,FALSE),VLOOKUP(--TRIM(MID(SUBSTITUTE(C95,",",REPT(" ",99)),1899,99)),PortProtocols[],4,FALSE)),""),""),
"")</f>
        <v>Foundation to Discovery OS
Ping (0 ICMP)</v>
      </c>
      <c r="G95" s="15"/>
      <c r="H95" s="13" t="str">
        <f>_xlfn.XLOOKUP(ExternalPorts[[#This Row],[Source]],entities[Source],entities[Source AZ (Used for Diagram Generation)],"",0)</f>
        <v>Local AZ</v>
      </c>
      <c r="I95" s="13" t="str">
        <f>_xlfn.XLOOKUP(ExternalPorts[[#This Row],[Destination]],entities[Destination],entities[Destination AZ (Used for Diagram Generation)],"",0)</f>
        <v>Local AZ</v>
      </c>
      <c r="J95" s="13"/>
      <c r="M95" s="22"/>
    </row>
    <row r="96" spans="1:13" ht="40.5" hidden="1">
      <c r="A96" s="13" t="s">
        <v>136</v>
      </c>
      <c r="B96" s="13" t="s">
        <v>136</v>
      </c>
      <c r="C96" s="14">
        <v>0</v>
      </c>
      <c r="D96" s="13" t="str" cm="1">
        <f t="array" ref="D9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96" s="13" t="s">
        <v>139</v>
      </c>
      <c r="F96" s="15" t="str">
        <f>IF(AND(B96&lt;&gt;"",E96&lt;&gt;""),B96 &amp; " to " &amp; E96 &amp; CHAR(10) &amp;
IFERROR(IF(ISERROR(--TRIM(MID(SUBSTITUTE(C96,",",REPT(" ",99)),1,99))),VLOOKUP(TRIM(MID(SUBSTITUTE(C96,",",REPT(" ",99)),1,99)),PortProtocols[],4,FALSE),VLOOKUP(--TRIM(MID(SUBSTITUTE(C96,",",REPT(" ",99)),1,99)),PortProtocols[],4,FALSE)),"") &amp;
IF(TRIM(MID(SUBSTITUTE(C96,",",REPT(" ",99)),99,99))&lt;&gt;"",CHAR(10) &amp; IFERROR(IF(ISERROR(--TRIM(MID(SUBSTITUTE(C96,",",REPT(" ",99)),99,99))),VLOOKUP(TRIM(MID(SUBSTITUTE(C96,",",REPT(" ",99)),99,99)),PortProtocols[],4,FALSE),VLOOKUP(--TRIM(MID(SUBSTITUTE(C96,",",REPT(" ",99)),99,99)),PortProtocols[],4,FALSE)),""),"") &amp;
IF(TRIM(MID(SUBSTITUTE(C96,",",REPT(" ",99)),199,99))&lt;&gt;"",CHAR(10) &amp; IFERROR(IF(ISERROR(--TRIM(MID(SUBSTITUTE(C96,",",REPT(" ",99)),199,99))),VLOOKUP(TRIM(MID(SUBSTITUTE(C96,",",REPT(" ",99)),199,99)),PortProtocols[],4,FALSE),VLOOKUP(--TRIM(MID(SUBSTITUTE(C96,",",REPT(" ",99)),199,99)),PortProtocols[],4,FALSE)),""),"") &amp;
IF(TRIM(MID(SUBSTITUTE(C96,",",REPT(" ",99)),299,99))&lt;&gt;"",CHAR(10) &amp; IFERROR(IF(ISERROR(--TRIM(MID(SUBSTITUTE(C96,",",REPT(" ",99)),299,99))),VLOOKUP(TRIM(MID(SUBSTITUTE(C96,",",REPT(" ",99)),299,99)),PortProtocols[],4,FALSE),VLOOKUP(--TRIM(MID(SUBSTITUTE(C96,",",REPT(" ",99)),299,99)),PortProtocols[],4,FALSE)),""),"") &amp;
IF(TRIM(MID(SUBSTITUTE(C96,",",REPT(" ",99)),399,99))&lt;&gt;"",CHAR(10) &amp; IFERROR(IF(ISERROR(--TRIM(MID(SUBSTITUTE(C96,",",REPT(" ",99)),399,99))),VLOOKUP(TRIM(MID(SUBSTITUTE(C96,",",REPT(" ",99)),399,99)),PortProtocols[],4,FALSE),VLOOKUP(--TRIM(MID(SUBSTITUTE(C96,",",REPT(" ",99)),399,99)),PortProtocols[],4,FALSE)),""),"") &amp;
IF(TRIM(MID(SUBSTITUTE(C96,",",REPT(" ",99)),499,99))&lt;&gt;"",CHAR(10) &amp; IFERROR(IF(ISERROR(--TRIM(MID(SUBSTITUTE(C96,",",REPT(" ",99)),499,99))),VLOOKUP(TRIM(MID(SUBSTITUTE(C96,",",REPT(" ",99)),499,99)),PortProtocols[],4,FALSE),VLOOKUP(--TRIM(MID(SUBSTITUTE(C96,",",REPT(" ",99)),499,99)),PortProtocols[],4,FALSE)),""),"") &amp;
IF(TRIM(MID(SUBSTITUTE(C96,",",REPT(" ",99)),599,99))&lt;&gt;"",CHAR(10) &amp; IFERROR(IF(ISERROR(--TRIM(MID(SUBSTITUTE(C96,",",REPT(" ",99)),599,99))),VLOOKUP(TRIM(MID(SUBSTITUTE(C96,",",REPT(" ",99)),599,99)),PortProtocols[],4,FALSE),VLOOKUP(--TRIM(MID(SUBSTITUTE(C96,",",REPT(" ",99)),599,99)),PortProtocols[],4,FALSE)),""),"") &amp;
IF(TRIM(MID(SUBSTITUTE(C96,",",REPT(" ",99)),699,99))&lt;&gt;"",CHAR(10) &amp; IFERROR(IF(ISERROR(--TRIM(MID(SUBSTITUTE(C96,",",REPT(" ",99)),699,99))),VLOOKUP(TRIM(MID(SUBSTITUTE(C96,",",REPT(" ",99)),699,99)),PortProtocols[],4,FALSE),VLOOKUP(--TRIM(MID(SUBSTITUTE(C96,",",REPT(" ",99)),699,99)),PortProtocols[],4,FALSE)),""),"") &amp;
IF(TRIM(MID(SUBSTITUTE(C96,",",REPT(" ",99)),799,99))&lt;&gt;"",CHAR(10) &amp; IFERROR(IF(ISERROR(--TRIM(MID(SUBSTITUTE(C96,",",REPT(" ",99)),799,99))),VLOOKUP(TRIM(MID(SUBSTITUTE(C96,",",REPT(" ",99)),799,99)),PortProtocols[],4,FALSE),VLOOKUP(--TRIM(MID(SUBSTITUTE(C96,",",REPT(" ",99)),799,99)),PortProtocols[],4,FALSE)),""),"") &amp;
IF(TRIM(MID(SUBSTITUTE(C96,",",REPT(" ",99)),899,99))&lt;&gt;"",CHAR(10) &amp; IFERROR(IF(ISERROR(--TRIM(MID(SUBSTITUTE(C96,",",REPT(" ",99)),899,99))),VLOOKUP(TRIM(MID(SUBSTITUTE(C96,",",REPT(" ",99)),899,99)),PortProtocols[],4,FALSE),VLOOKUP(--TRIM(MID(SUBSTITUTE(C96,",",REPT(" ",99)),899,99)),PortProtocols[],4,FALSE)),""),"") &amp;
IF(TRIM(MID(SUBSTITUTE(C96,",",REPT(" ",99)),999,99))&lt;&gt;"",CHAR(10) &amp; IFERROR(IF(ISERROR(--TRIM(MID(SUBSTITUTE(C96,",",REPT(" ",99)),999,99))),VLOOKUP(TRIM(MID(SUBSTITUTE(C96,",",REPT(" ",99)),999,99)),PortProtocols[],4,FALSE),VLOOKUP(--TRIM(MID(SUBSTITUTE(C96,",",REPT(" ",99)),999,99)),PortProtocols[],4,FALSE)),""),"") &amp;
IF(TRIM(MID(SUBSTITUTE(C96,",",REPT(" ",99)),1099,99))&lt;&gt;"",CHAR(10) &amp; IFERROR(IF(ISERROR(--TRIM(MID(SUBSTITUTE(C96,",",REPT(" ",99)),1099,99))),VLOOKUP(TRIM(MID(SUBSTITUTE(C96,",",REPT(" ",99)),1099,99)),PortProtocols[],4,FALSE),VLOOKUP(--TRIM(MID(SUBSTITUTE(C96,",",REPT(" ",99)),1099,99)),PortProtocols[],4,FALSE)),""),"") &amp;
IF(TRIM(MID(SUBSTITUTE(C96,",",REPT(" ",99)),1199,99))&lt;&gt;"",CHAR(10) &amp; IFERROR(IF(ISERROR(--TRIM(MID(SUBSTITUTE(C96,",",REPT(" ",99)),1199,99))),VLOOKUP(TRIM(MID(SUBSTITUTE(C96,",",REPT(" ",99)),1199,99)),PortProtocols[],4,FALSE),VLOOKUP(--TRIM(MID(SUBSTITUTE(C96,",",REPT(" ",99)),1199,99)),PortProtocols[],4,FALSE)),""),"") &amp;
IF(TRIM(MID(SUBSTITUTE(C96,",",REPT(" ",99)),1299,99))&lt;&gt;"",CHAR(10) &amp; IFERROR(IF(ISERROR(--TRIM(MID(SUBSTITUTE(C96,",",REPT(" ",99)),1299,99))),VLOOKUP(TRIM(MID(SUBSTITUTE(C96,",",REPT(" ",99)),1299,99)),PortProtocols[],4,FALSE),VLOOKUP(--TRIM(MID(SUBSTITUTE(C96,",",REPT(" ",99)),1299,99)),PortProtocols[],4,FALSE)),""),"") &amp;
IF(TRIM(MID(SUBSTITUTE(C96,",",REPT(" ",99)),1399,99))&lt;&gt;"",CHAR(10) &amp; IFERROR(IF(ISERROR(--TRIM(MID(SUBSTITUTE(C96,",",REPT(" ",99)),1399,99))),VLOOKUP(TRIM(MID(SUBSTITUTE(C96,",",REPT(" ",99)),1399,99)),PortProtocols[],4,FALSE),VLOOKUP(--TRIM(MID(SUBSTITUTE(C96,",",REPT(" ",99)),1399,99)),PortProtocols[],4,FALSE)),""),"") &amp;
IF(TRIM(MID(SUBSTITUTE(C96,",",REPT(" ",99)),1499,99))&lt;&gt;"",CHAR(10) &amp; IFERROR(IF(ISERROR(--TRIM(MID(SUBSTITUTE(C96,",",REPT(" ",99)),1499,99))),VLOOKUP(TRIM(MID(SUBSTITUTE(C96,",",REPT(" ",99)),1499,99)),PortProtocols[],4,FALSE),VLOOKUP(--TRIM(MID(SUBSTITUTE(C96,",",REPT(" ",99)),1499,99)),PortProtocols[],4,FALSE)),""),"") &amp;
IF(TRIM(MID(SUBSTITUTE(C96,",",REPT(" ",99)),1599,99))&lt;&gt;"",CHAR(10) &amp; IFERROR(IF(ISERROR(--TRIM(MID(SUBSTITUTE(C96,",",REPT(" ",99)),1599,99))),VLOOKUP(TRIM(MID(SUBSTITUTE(C96,",",REPT(" ",99)),1599,99)),PortProtocols[],4,FALSE),VLOOKUP(--TRIM(MID(SUBSTITUTE(C96,",",REPT(" ",99)),1599,99)),PortProtocols[],4,FALSE)),""),"") &amp;
IF(TRIM(MID(SUBSTITUTE(C96,",",REPT(" ",99)),1699,99))&lt;&gt;"",CHAR(10) &amp; IFERROR(IF(ISERROR(--TRIM(MID(SUBSTITUTE(C96,",",REPT(" ",99)),1699,99))),VLOOKUP(TRIM(MID(SUBSTITUTE(C96,",",REPT(" ",99)),1699,99)),PortProtocols[],4,FALSE),VLOOKUP(--TRIM(MID(SUBSTITUTE(C96,",",REPT(" ",99)),1699,99)),PortProtocols[],4,FALSE)),""),"") &amp;
IF(TRIM(MID(SUBSTITUTE(C96,",",REPT(" ",99)),1799,99))&lt;&gt;"",CHAR(10) &amp; IFERROR(IF(ISERROR(--TRIM(MID(SUBSTITUTE(C96,",",REPT(" ",99)),1799,99))),VLOOKUP(TRIM(MID(SUBSTITUTE(C96,",",REPT(" ",99)),1799,99)),PortProtocols[],4,FALSE),VLOOKUP(--TRIM(MID(SUBSTITUTE(C96,",",REPT(" ",99)),1799,99)),PortProtocols[],4,FALSE)),""),"") &amp;
IF(TRIM(MID(SUBSTITUTE(C96,",",REPT(" ",99)),1899,99))&lt;&gt;"",CHAR(10) &amp; IFERROR(IF(ISERROR(--TRIM(MID(SUBSTITUTE(C96,",",REPT(" ",99)),1899,99))),VLOOKUP(TRIM(MID(SUBSTITUTE(C96,",",REPT(" ",99)),1899,99)),PortProtocols[],4,FALSE),VLOOKUP(--TRIM(MID(SUBSTITUTE(C96,",",REPT(" ",99)),1899,99)),PortProtocols[],4,FALSE)),""),""),
"")</f>
        <v>Foundation to Hypervisor
Ping (0 ICMP)</v>
      </c>
      <c r="G96" s="15"/>
      <c r="H96" s="13" t="str">
        <f>_xlfn.XLOOKUP(ExternalPorts[[#This Row],[Source]],entities[Source],entities[Source AZ (Used for Diagram Generation)],"",0)</f>
        <v>Local AZ</v>
      </c>
      <c r="I96" s="13" t="str">
        <f>_xlfn.XLOOKUP(ExternalPorts[[#This Row],[Destination]],entities[Destination],entities[Destination AZ (Used for Diagram Generation)],"",0)</f>
        <v>Local AZ</v>
      </c>
      <c r="J96" s="13"/>
      <c r="M96" s="22"/>
    </row>
    <row r="97" spans="1:13" ht="40.5" hidden="1">
      <c r="A97" s="13" t="s">
        <v>136</v>
      </c>
      <c r="B97" s="13" t="s">
        <v>136</v>
      </c>
      <c r="C97" s="14">
        <v>443</v>
      </c>
      <c r="D97" s="13" t="str" cm="1">
        <f t="array" ref="D9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7" s="13" t="s">
        <v>140</v>
      </c>
      <c r="F97" s="15" t="str">
        <f>IF(AND(B97&lt;&gt;"",E97&lt;&gt;""),B97 &amp; " to " &amp; E97 &amp; CHAR(10) &amp;
IFERROR(IF(ISERROR(--TRIM(MID(SUBSTITUTE(C97,",",REPT(" ",99)),1,99))),VLOOKUP(TRIM(MID(SUBSTITUTE(C97,",",REPT(" ",99)),1,99)),PortProtocols[],4,FALSE),VLOOKUP(--TRIM(MID(SUBSTITUTE(C97,",",REPT(" ",99)),1,99)),PortProtocols[],4,FALSE)),"") &amp;
IF(TRIM(MID(SUBSTITUTE(C97,",",REPT(" ",99)),99,99))&lt;&gt;"",CHAR(10) &amp; IFERROR(IF(ISERROR(--TRIM(MID(SUBSTITUTE(C97,",",REPT(" ",99)),99,99))),VLOOKUP(TRIM(MID(SUBSTITUTE(C97,",",REPT(" ",99)),99,99)),PortProtocols[],4,FALSE),VLOOKUP(--TRIM(MID(SUBSTITUTE(C97,",",REPT(" ",99)),99,99)),PortProtocols[],4,FALSE)),""),"") &amp;
IF(TRIM(MID(SUBSTITUTE(C97,",",REPT(" ",99)),199,99))&lt;&gt;"",CHAR(10) &amp; IFERROR(IF(ISERROR(--TRIM(MID(SUBSTITUTE(C97,",",REPT(" ",99)),199,99))),VLOOKUP(TRIM(MID(SUBSTITUTE(C97,",",REPT(" ",99)),199,99)),PortProtocols[],4,FALSE),VLOOKUP(--TRIM(MID(SUBSTITUTE(C97,",",REPT(" ",99)),199,99)),PortProtocols[],4,FALSE)),""),"") &amp;
IF(TRIM(MID(SUBSTITUTE(C97,",",REPT(" ",99)),299,99))&lt;&gt;"",CHAR(10) &amp; IFERROR(IF(ISERROR(--TRIM(MID(SUBSTITUTE(C97,",",REPT(" ",99)),299,99))),VLOOKUP(TRIM(MID(SUBSTITUTE(C97,",",REPT(" ",99)),299,99)),PortProtocols[],4,FALSE),VLOOKUP(--TRIM(MID(SUBSTITUTE(C97,",",REPT(" ",99)),299,99)),PortProtocols[],4,FALSE)),""),"") &amp;
IF(TRIM(MID(SUBSTITUTE(C97,",",REPT(" ",99)),399,99))&lt;&gt;"",CHAR(10) &amp; IFERROR(IF(ISERROR(--TRIM(MID(SUBSTITUTE(C97,",",REPT(" ",99)),399,99))),VLOOKUP(TRIM(MID(SUBSTITUTE(C97,",",REPT(" ",99)),399,99)),PortProtocols[],4,FALSE),VLOOKUP(--TRIM(MID(SUBSTITUTE(C97,",",REPT(" ",99)),399,99)),PortProtocols[],4,FALSE)),""),"") &amp;
IF(TRIM(MID(SUBSTITUTE(C97,",",REPT(" ",99)),499,99))&lt;&gt;"",CHAR(10) &amp; IFERROR(IF(ISERROR(--TRIM(MID(SUBSTITUTE(C97,",",REPT(" ",99)),499,99))),VLOOKUP(TRIM(MID(SUBSTITUTE(C97,",",REPT(" ",99)),499,99)),PortProtocols[],4,FALSE),VLOOKUP(--TRIM(MID(SUBSTITUTE(C97,",",REPT(" ",99)),499,99)),PortProtocols[],4,FALSE)),""),"") &amp;
IF(TRIM(MID(SUBSTITUTE(C97,",",REPT(" ",99)),599,99))&lt;&gt;"",CHAR(10) &amp; IFERROR(IF(ISERROR(--TRIM(MID(SUBSTITUTE(C97,",",REPT(" ",99)),599,99))),VLOOKUP(TRIM(MID(SUBSTITUTE(C97,",",REPT(" ",99)),599,99)),PortProtocols[],4,FALSE),VLOOKUP(--TRIM(MID(SUBSTITUTE(C97,",",REPT(" ",99)),599,99)),PortProtocols[],4,FALSE)),""),"") &amp;
IF(TRIM(MID(SUBSTITUTE(C97,",",REPT(" ",99)),699,99))&lt;&gt;"",CHAR(10) &amp; IFERROR(IF(ISERROR(--TRIM(MID(SUBSTITUTE(C97,",",REPT(" ",99)),699,99))),VLOOKUP(TRIM(MID(SUBSTITUTE(C97,",",REPT(" ",99)),699,99)),PortProtocols[],4,FALSE),VLOOKUP(--TRIM(MID(SUBSTITUTE(C97,",",REPT(" ",99)),699,99)),PortProtocols[],4,FALSE)),""),"") &amp;
IF(TRIM(MID(SUBSTITUTE(C97,",",REPT(" ",99)),799,99))&lt;&gt;"",CHAR(10) &amp; IFERROR(IF(ISERROR(--TRIM(MID(SUBSTITUTE(C97,",",REPT(" ",99)),799,99))),VLOOKUP(TRIM(MID(SUBSTITUTE(C97,",",REPT(" ",99)),799,99)),PortProtocols[],4,FALSE),VLOOKUP(--TRIM(MID(SUBSTITUTE(C97,",",REPT(" ",99)),799,99)),PortProtocols[],4,FALSE)),""),"") &amp;
IF(TRIM(MID(SUBSTITUTE(C97,",",REPT(" ",99)),899,99))&lt;&gt;"",CHAR(10) &amp; IFERROR(IF(ISERROR(--TRIM(MID(SUBSTITUTE(C97,",",REPT(" ",99)),899,99))),VLOOKUP(TRIM(MID(SUBSTITUTE(C97,",",REPT(" ",99)),899,99)),PortProtocols[],4,FALSE),VLOOKUP(--TRIM(MID(SUBSTITUTE(C97,",",REPT(" ",99)),899,99)),PortProtocols[],4,FALSE)),""),"") &amp;
IF(TRIM(MID(SUBSTITUTE(C97,",",REPT(" ",99)),999,99))&lt;&gt;"",CHAR(10) &amp; IFERROR(IF(ISERROR(--TRIM(MID(SUBSTITUTE(C97,",",REPT(" ",99)),999,99))),VLOOKUP(TRIM(MID(SUBSTITUTE(C97,",",REPT(" ",99)),999,99)),PortProtocols[],4,FALSE),VLOOKUP(--TRIM(MID(SUBSTITUTE(C97,",",REPT(" ",99)),999,99)),PortProtocols[],4,FALSE)),""),"") &amp;
IF(TRIM(MID(SUBSTITUTE(C97,",",REPT(" ",99)),1099,99))&lt;&gt;"",CHAR(10) &amp; IFERROR(IF(ISERROR(--TRIM(MID(SUBSTITUTE(C97,",",REPT(" ",99)),1099,99))),VLOOKUP(TRIM(MID(SUBSTITUTE(C97,",",REPT(" ",99)),1099,99)),PortProtocols[],4,FALSE),VLOOKUP(--TRIM(MID(SUBSTITUTE(C97,",",REPT(" ",99)),1099,99)),PortProtocols[],4,FALSE)),""),"") &amp;
IF(TRIM(MID(SUBSTITUTE(C97,",",REPT(" ",99)),1199,99))&lt;&gt;"",CHAR(10) &amp; IFERROR(IF(ISERROR(--TRIM(MID(SUBSTITUTE(C97,",",REPT(" ",99)),1199,99))),VLOOKUP(TRIM(MID(SUBSTITUTE(C97,",",REPT(" ",99)),1199,99)),PortProtocols[],4,FALSE),VLOOKUP(--TRIM(MID(SUBSTITUTE(C97,",",REPT(" ",99)),1199,99)),PortProtocols[],4,FALSE)),""),"") &amp;
IF(TRIM(MID(SUBSTITUTE(C97,",",REPT(" ",99)),1299,99))&lt;&gt;"",CHAR(10) &amp; IFERROR(IF(ISERROR(--TRIM(MID(SUBSTITUTE(C97,",",REPT(" ",99)),1299,99))),VLOOKUP(TRIM(MID(SUBSTITUTE(C97,",",REPT(" ",99)),1299,99)),PortProtocols[],4,FALSE),VLOOKUP(--TRIM(MID(SUBSTITUTE(C97,",",REPT(" ",99)),1299,99)),PortProtocols[],4,FALSE)),""),"") &amp;
IF(TRIM(MID(SUBSTITUTE(C97,",",REPT(" ",99)),1399,99))&lt;&gt;"",CHAR(10) &amp; IFERROR(IF(ISERROR(--TRIM(MID(SUBSTITUTE(C97,",",REPT(" ",99)),1399,99))),VLOOKUP(TRIM(MID(SUBSTITUTE(C97,",",REPT(" ",99)),1399,99)),PortProtocols[],4,FALSE),VLOOKUP(--TRIM(MID(SUBSTITUTE(C97,",",REPT(" ",99)),1399,99)),PortProtocols[],4,FALSE)),""),"") &amp;
IF(TRIM(MID(SUBSTITUTE(C97,",",REPT(" ",99)),1499,99))&lt;&gt;"",CHAR(10) &amp; IFERROR(IF(ISERROR(--TRIM(MID(SUBSTITUTE(C97,",",REPT(" ",99)),1499,99))),VLOOKUP(TRIM(MID(SUBSTITUTE(C97,",",REPT(" ",99)),1499,99)),PortProtocols[],4,FALSE),VLOOKUP(--TRIM(MID(SUBSTITUTE(C97,",",REPT(" ",99)),1499,99)),PortProtocols[],4,FALSE)),""),"") &amp;
IF(TRIM(MID(SUBSTITUTE(C97,",",REPT(" ",99)),1599,99))&lt;&gt;"",CHAR(10) &amp; IFERROR(IF(ISERROR(--TRIM(MID(SUBSTITUTE(C97,",",REPT(" ",99)),1599,99))),VLOOKUP(TRIM(MID(SUBSTITUTE(C97,",",REPT(" ",99)),1599,99)),PortProtocols[],4,FALSE),VLOOKUP(--TRIM(MID(SUBSTITUTE(C97,",",REPT(" ",99)),1599,99)),PortProtocols[],4,FALSE)),""),"") &amp;
IF(TRIM(MID(SUBSTITUTE(C97,",",REPT(" ",99)),1699,99))&lt;&gt;"",CHAR(10) &amp; IFERROR(IF(ISERROR(--TRIM(MID(SUBSTITUTE(C97,",",REPT(" ",99)),1699,99))),VLOOKUP(TRIM(MID(SUBSTITUTE(C97,",",REPT(" ",99)),1699,99)),PortProtocols[],4,FALSE),VLOOKUP(--TRIM(MID(SUBSTITUTE(C97,",",REPT(" ",99)),1699,99)),PortProtocols[],4,FALSE)),""),"") &amp;
IF(TRIM(MID(SUBSTITUTE(C97,",",REPT(" ",99)),1799,99))&lt;&gt;"",CHAR(10) &amp; IFERROR(IF(ISERROR(--TRIM(MID(SUBSTITUTE(C97,",",REPT(" ",99)),1799,99))),VLOOKUP(TRIM(MID(SUBSTITUTE(C97,",",REPT(" ",99)),1799,99)),PortProtocols[],4,FALSE),VLOOKUP(--TRIM(MID(SUBSTITUTE(C97,",",REPT(" ",99)),1799,99)),PortProtocols[],4,FALSE)),""),"") &amp;
IF(TRIM(MID(SUBSTITUTE(C97,",",REPT(" ",99)),1899,99))&lt;&gt;"",CHAR(10) &amp; IFERROR(IF(ISERROR(--TRIM(MID(SUBSTITUTE(C97,",",REPT(" ",99)),1899,99))),VLOOKUP(TRIM(MID(SUBSTITUTE(C97,",",REPT(" ",99)),1899,99)),PortProtocols[],4,FALSE),VLOOKUP(--TRIM(MID(SUBSTITUTE(C97,",",REPT(" ",99)),1899,99)),PortProtocols[],4,FALSE)),""),""),
"")</f>
        <v>Foundation to Fabric Interconnect
HTTPS (443 TCP)</v>
      </c>
      <c r="G97" s="15"/>
      <c r="H97" s="13" t="str">
        <f>_xlfn.XLOOKUP(ExternalPorts[[#This Row],[Source]],entities[Source],entities[Source AZ (Used for Diagram Generation)],"",0)</f>
        <v>Local AZ</v>
      </c>
      <c r="I97" s="13" t="str">
        <f>_xlfn.XLOOKUP(ExternalPorts[[#This Row],[Destination]],entities[Destination],entities[Destination AZ (Used for Diagram Generation)],"",0)</f>
        <v>Local AZ</v>
      </c>
      <c r="J97" s="13"/>
      <c r="M97" s="22"/>
    </row>
    <row r="98" spans="1:13" ht="40.5" hidden="1">
      <c r="A98" s="13" t="s">
        <v>136</v>
      </c>
      <c r="B98" s="13" t="s">
        <v>139</v>
      </c>
      <c r="C98" s="14">
        <v>8000</v>
      </c>
      <c r="D98" s="13" t="str" cm="1">
        <f t="array" ref="D9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8" s="13" t="s">
        <v>136</v>
      </c>
      <c r="F98" s="15" t="str">
        <f>IF(AND(B98&lt;&gt;"",E98&lt;&gt;""),B98 &amp; " to " &amp; E98 &amp; CHAR(10) &amp;
IFERROR(IF(ISERROR(--TRIM(MID(SUBSTITUTE(C98,",",REPT(" ",99)),1,99))),VLOOKUP(TRIM(MID(SUBSTITUTE(C98,",",REPT(" ",99)),1,99)),PortProtocols[],4,FALSE),VLOOKUP(--TRIM(MID(SUBSTITUTE(C98,",",REPT(" ",99)),1,99)),PortProtocols[],4,FALSE)),"") &amp;
IF(TRIM(MID(SUBSTITUTE(C98,",",REPT(" ",99)),99,99))&lt;&gt;"",CHAR(10) &amp; IFERROR(IF(ISERROR(--TRIM(MID(SUBSTITUTE(C98,",",REPT(" ",99)),99,99))),VLOOKUP(TRIM(MID(SUBSTITUTE(C98,",",REPT(" ",99)),99,99)),PortProtocols[],4,FALSE),VLOOKUP(--TRIM(MID(SUBSTITUTE(C98,",",REPT(" ",99)),99,99)),PortProtocols[],4,FALSE)),""),"") &amp;
IF(TRIM(MID(SUBSTITUTE(C98,",",REPT(" ",99)),199,99))&lt;&gt;"",CHAR(10) &amp; IFERROR(IF(ISERROR(--TRIM(MID(SUBSTITUTE(C98,",",REPT(" ",99)),199,99))),VLOOKUP(TRIM(MID(SUBSTITUTE(C98,",",REPT(" ",99)),199,99)),PortProtocols[],4,FALSE),VLOOKUP(--TRIM(MID(SUBSTITUTE(C98,",",REPT(" ",99)),199,99)),PortProtocols[],4,FALSE)),""),"") &amp;
IF(TRIM(MID(SUBSTITUTE(C98,",",REPT(" ",99)),299,99))&lt;&gt;"",CHAR(10) &amp; IFERROR(IF(ISERROR(--TRIM(MID(SUBSTITUTE(C98,",",REPT(" ",99)),299,99))),VLOOKUP(TRIM(MID(SUBSTITUTE(C98,",",REPT(" ",99)),299,99)),PortProtocols[],4,FALSE),VLOOKUP(--TRIM(MID(SUBSTITUTE(C98,",",REPT(" ",99)),299,99)),PortProtocols[],4,FALSE)),""),"") &amp;
IF(TRIM(MID(SUBSTITUTE(C98,",",REPT(" ",99)),399,99))&lt;&gt;"",CHAR(10) &amp; IFERROR(IF(ISERROR(--TRIM(MID(SUBSTITUTE(C98,",",REPT(" ",99)),399,99))),VLOOKUP(TRIM(MID(SUBSTITUTE(C98,",",REPT(" ",99)),399,99)),PortProtocols[],4,FALSE),VLOOKUP(--TRIM(MID(SUBSTITUTE(C98,",",REPT(" ",99)),399,99)),PortProtocols[],4,FALSE)),""),"") &amp;
IF(TRIM(MID(SUBSTITUTE(C98,",",REPT(" ",99)),499,99))&lt;&gt;"",CHAR(10) &amp; IFERROR(IF(ISERROR(--TRIM(MID(SUBSTITUTE(C98,",",REPT(" ",99)),499,99))),VLOOKUP(TRIM(MID(SUBSTITUTE(C98,",",REPT(" ",99)),499,99)),PortProtocols[],4,FALSE),VLOOKUP(--TRIM(MID(SUBSTITUTE(C98,",",REPT(" ",99)),499,99)),PortProtocols[],4,FALSE)),""),"") &amp;
IF(TRIM(MID(SUBSTITUTE(C98,",",REPT(" ",99)),599,99))&lt;&gt;"",CHAR(10) &amp; IFERROR(IF(ISERROR(--TRIM(MID(SUBSTITUTE(C98,",",REPT(" ",99)),599,99))),VLOOKUP(TRIM(MID(SUBSTITUTE(C98,",",REPT(" ",99)),599,99)),PortProtocols[],4,FALSE),VLOOKUP(--TRIM(MID(SUBSTITUTE(C98,",",REPT(" ",99)),599,99)),PortProtocols[],4,FALSE)),""),"") &amp;
IF(TRIM(MID(SUBSTITUTE(C98,",",REPT(" ",99)),699,99))&lt;&gt;"",CHAR(10) &amp; IFERROR(IF(ISERROR(--TRIM(MID(SUBSTITUTE(C98,",",REPT(" ",99)),699,99))),VLOOKUP(TRIM(MID(SUBSTITUTE(C98,",",REPT(" ",99)),699,99)),PortProtocols[],4,FALSE),VLOOKUP(--TRIM(MID(SUBSTITUTE(C98,",",REPT(" ",99)),699,99)),PortProtocols[],4,FALSE)),""),"") &amp;
IF(TRIM(MID(SUBSTITUTE(C98,",",REPT(" ",99)),799,99))&lt;&gt;"",CHAR(10) &amp; IFERROR(IF(ISERROR(--TRIM(MID(SUBSTITUTE(C98,",",REPT(" ",99)),799,99))),VLOOKUP(TRIM(MID(SUBSTITUTE(C98,",",REPT(" ",99)),799,99)),PortProtocols[],4,FALSE),VLOOKUP(--TRIM(MID(SUBSTITUTE(C98,",",REPT(" ",99)),799,99)),PortProtocols[],4,FALSE)),""),"") &amp;
IF(TRIM(MID(SUBSTITUTE(C98,",",REPT(" ",99)),899,99))&lt;&gt;"",CHAR(10) &amp; IFERROR(IF(ISERROR(--TRIM(MID(SUBSTITUTE(C98,",",REPT(" ",99)),899,99))),VLOOKUP(TRIM(MID(SUBSTITUTE(C98,",",REPT(" ",99)),899,99)),PortProtocols[],4,FALSE),VLOOKUP(--TRIM(MID(SUBSTITUTE(C98,",",REPT(" ",99)),899,99)),PortProtocols[],4,FALSE)),""),"") &amp;
IF(TRIM(MID(SUBSTITUTE(C98,",",REPT(" ",99)),999,99))&lt;&gt;"",CHAR(10) &amp; IFERROR(IF(ISERROR(--TRIM(MID(SUBSTITUTE(C98,",",REPT(" ",99)),999,99))),VLOOKUP(TRIM(MID(SUBSTITUTE(C98,",",REPT(" ",99)),999,99)),PortProtocols[],4,FALSE),VLOOKUP(--TRIM(MID(SUBSTITUTE(C98,",",REPT(" ",99)),999,99)),PortProtocols[],4,FALSE)),""),"") &amp;
IF(TRIM(MID(SUBSTITUTE(C98,",",REPT(" ",99)),1099,99))&lt;&gt;"",CHAR(10) &amp; IFERROR(IF(ISERROR(--TRIM(MID(SUBSTITUTE(C98,",",REPT(" ",99)),1099,99))),VLOOKUP(TRIM(MID(SUBSTITUTE(C98,",",REPT(" ",99)),1099,99)),PortProtocols[],4,FALSE),VLOOKUP(--TRIM(MID(SUBSTITUTE(C98,",",REPT(" ",99)),1099,99)),PortProtocols[],4,FALSE)),""),"") &amp;
IF(TRIM(MID(SUBSTITUTE(C98,",",REPT(" ",99)),1199,99))&lt;&gt;"",CHAR(10) &amp; IFERROR(IF(ISERROR(--TRIM(MID(SUBSTITUTE(C98,",",REPT(" ",99)),1199,99))),VLOOKUP(TRIM(MID(SUBSTITUTE(C98,",",REPT(" ",99)),1199,99)),PortProtocols[],4,FALSE),VLOOKUP(--TRIM(MID(SUBSTITUTE(C98,",",REPT(" ",99)),1199,99)),PortProtocols[],4,FALSE)),""),"") &amp;
IF(TRIM(MID(SUBSTITUTE(C98,",",REPT(" ",99)),1299,99))&lt;&gt;"",CHAR(10) &amp; IFERROR(IF(ISERROR(--TRIM(MID(SUBSTITUTE(C98,",",REPT(" ",99)),1299,99))),VLOOKUP(TRIM(MID(SUBSTITUTE(C98,",",REPT(" ",99)),1299,99)),PortProtocols[],4,FALSE),VLOOKUP(--TRIM(MID(SUBSTITUTE(C98,",",REPT(" ",99)),1299,99)),PortProtocols[],4,FALSE)),""),"") &amp;
IF(TRIM(MID(SUBSTITUTE(C98,",",REPT(" ",99)),1399,99))&lt;&gt;"",CHAR(10) &amp; IFERROR(IF(ISERROR(--TRIM(MID(SUBSTITUTE(C98,",",REPT(" ",99)),1399,99))),VLOOKUP(TRIM(MID(SUBSTITUTE(C98,",",REPT(" ",99)),1399,99)),PortProtocols[],4,FALSE),VLOOKUP(--TRIM(MID(SUBSTITUTE(C98,",",REPT(" ",99)),1399,99)),PortProtocols[],4,FALSE)),""),"") &amp;
IF(TRIM(MID(SUBSTITUTE(C98,",",REPT(" ",99)),1499,99))&lt;&gt;"",CHAR(10) &amp; IFERROR(IF(ISERROR(--TRIM(MID(SUBSTITUTE(C98,",",REPT(" ",99)),1499,99))),VLOOKUP(TRIM(MID(SUBSTITUTE(C98,",",REPT(" ",99)),1499,99)),PortProtocols[],4,FALSE),VLOOKUP(--TRIM(MID(SUBSTITUTE(C98,",",REPT(" ",99)),1499,99)),PortProtocols[],4,FALSE)),""),"") &amp;
IF(TRIM(MID(SUBSTITUTE(C98,",",REPT(" ",99)),1599,99))&lt;&gt;"",CHAR(10) &amp; IFERROR(IF(ISERROR(--TRIM(MID(SUBSTITUTE(C98,",",REPT(" ",99)),1599,99))),VLOOKUP(TRIM(MID(SUBSTITUTE(C98,",",REPT(" ",99)),1599,99)),PortProtocols[],4,FALSE),VLOOKUP(--TRIM(MID(SUBSTITUTE(C98,",",REPT(" ",99)),1599,99)),PortProtocols[],4,FALSE)),""),"") &amp;
IF(TRIM(MID(SUBSTITUTE(C98,",",REPT(" ",99)),1699,99))&lt;&gt;"",CHAR(10) &amp; IFERROR(IF(ISERROR(--TRIM(MID(SUBSTITUTE(C98,",",REPT(" ",99)),1699,99))),VLOOKUP(TRIM(MID(SUBSTITUTE(C98,",",REPT(" ",99)),1699,99)),PortProtocols[],4,FALSE),VLOOKUP(--TRIM(MID(SUBSTITUTE(C98,",",REPT(" ",99)),1699,99)),PortProtocols[],4,FALSE)),""),"") &amp;
IF(TRIM(MID(SUBSTITUTE(C98,",",REPT(" ",99)),1799,99))&lt;&gt;"",CHAR(10) &amp; IFERROR(IF(ISERROR(--TRIM(MID(SUBSTITUTE(C98,",",REPT(" ",99)),1799,99))),VLOOKUP(TRIM(MID(SUBSTITUTE(C98,",",REPT(" ",99)),1799,99)),PortProtocols[],4,FALSE),VLOOKUP(--TRIM(MID(SUBSTITUTE(C98,",",REPT(" ",99)),1799,99)),PortProtocols[],4,FALSE)),""),"") &amp;
IF(TRIM(MID(SUBSTITUTE(C98,",",REPT(" ",99)),1899,99))&lt;&gt;"",CHAR(10) &amp; IFERROR(IF(ISERROR(--TRIM(MID(SUBSTITUTE(C98,",",REPT(" ",99)),1899,99))),VLOOKUP(TRIM(MID(SUBSTITUTE(C98,",",REPT(" ",99)),1899,99)),PortProtocols[],4,FALSE),VLOOKUP(--TRIM(MID(SUBSTITUTE(C98,",",REPT(" ",99)),1899,99)),PortProtocols[],4,FALSE)),""),""),
"")</f>
        <v>Hypervisor to Foundation
Foundation (8000 TCP)</v>
      </c>
      <c r="G98" s="15"/>
      <c r="H98" s="13" t="str">
        <f>_xlfn.XLOOKUP(ExternalPorts[[#This Row],[Source]],entities[Source],entities[Source AZ (Used for Diagram Generation)],"",0)</f>
        <v>Local AZ</v>
      </c>
      <c r="I98" s="13" t="str">
        <f>_xlfn.XLOOKUP(ExternalPorts[[#This Row],[Destination]],entities[Destination],entities[Destination AZ (Used for Diagram Generation)],"",0)</f>
        <v>Local AZ</v>
      </c>
      <c r="J98" s="13"/>
      <c r="M98" s="22"/>
    </row>
    <row r="99" spans="1:13" ht="60.75" hidden="1">
      <c r="A99" s="13" t="s">
        <v>136</v>
      </c>
      <c r="B99" s="13" t="s">
        <v>141</v>
      </c>
      <c r="C99" s="14" t="s">
        <v>142</v>
      </c>
      <c r="D99" s="13" t="str" cm="1">
        <f t="array" ref="D9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9" s="13" t="s">
        <v>136</v>
      </c>
      <c r="F99" s="15" t="str">
        <f>IF(AND(B99&lt;&gt;"",E99&lt;&gt;""),B99 &amp; " to " &amp; E99 &amp; CHAR(10) &amp;
IFERROR(IF(ISERROR(--TRIM(MID(SUBSTITUTE(C99,",",REPT(" ",99)),1,99))),VLOOKUP(TRIM(MID(SUBSTITUTE(C99,",",REPT(" ",99)),1,99)),PortProtocols[],4,FALSE),VLOOKUP(--TRIM(MID(SUBSTITUTE(C99,",",REPT(" ",99)),1,99)),PortProtocols[],4,FALSE)),"") &amp;
IF(TRIM(MID(SUBSTITUTE(C99,",",REPT(" ",99)),99,99))&lt;&gt;"",CHAR(10) &amp; IFERROR(IF(ISERROR(--TRIM(MID(SUBSTITUTE(C99,",",REPT(" ",99)),99,99))),VLOOKUP(TRIM(MID(SUBSTITUTE(C99,",",REPT(" ",99)),99,99)),PortProtocols[],4,FALSE),VLOOKUP(--TRIM(MID(SUBSTITUTE(C99,",",REPT(" ",99)),99,99)),PortProtocols[],4,FALSE)),""),"") &amp;
IF(TRIM(MID(SUBSTITUTE(C99,",",REPT(" ",99)),199,99))&lt;&gt;"",CHAR(10) &amp; IFERROR(IF(ISERROR(--TRIM(MID(SUBSTITUTE(C99,",",REPT(" ",99)),199,99))),VLOOKUP(TRIM(MID(SUBSTITUTE(C99,",",REPT(" ",99)),199,99)),PortProtocols[],4,FALSE),VLOOKUP(--TRIM(MID(SUBSTITUTE(C99,",",REPT(" ",99)),199,99)),PortProtocols[],4,FALSE)),""),"") &amp;
IF(TRIM(MID(SUBSTITUTE(C99,",",REPT(" ",99)),299,99))&lt;&gt;"",CHAR(10) &amp; IFERROR(IF(ISERROR(--TRIM(MID(SUBSTITUTE(C99,",",REPT(" ",99)),299,99))),VLOOKUP(TRIM(MID(SUBSTITUTE(C99,",",REPT(" ",99)),299,99)),PortProtocols[],4,FALSE),VLOOKUP(--TRIM(MID(SUBSTITUTE(C99,",",REPT(" ",99)),299,99)),PortProtocols[],4,FALSE)),""),"") &amp;
IF(TRIM(MID(SUBSTITUTE(C99,",",REPT(" ",99)),399,99))&lt;&gt;"",CHAR(10) &amp; IFERROR(IF(ISERROR(--TRIM(MID(SUBSTITUTE(C99,",",REPT(" ",99)),399,99))),VLOOKUP(TRIM(MID(SUBSTITUTE(C99,",",REPT(" ",99)),399,99)),PortProtocols[],4,FALSE),VLOOKUP(--TRIM(MID(SUBSTITUTE(C99,",",REPT(" ",99)),399,99)),PortProtocols[],4,FALSE)),""),"") &amp;
IF(TRIM(MID(SUBSTITUTE(C99,",",REPT(" ",99)),499,99))&lt;&gt;"",CHAR(10) &amp; IFERROR(IF(ISERROR(--TRIM(MID(SUBSTITUTE(C99,",",REPT(" ",99)),499,99))),VLOOKUP(TRIM(MID(SUBSTITUTE(C99,",",REPT(" ",99)),499,99)),PortProtocols[],4,FALSE),VLOOKUP(--TRIM(MID(SUBSTITUTE(C99,",",REPT(" ",99)),499,99)),PortProtocols[],4,FALSE)),""),"") &amp;
IF(TRIM(MID(SUBSTITUTE(C99,",",REPT(" ",99)),599,99))&lt;&gt;"",CHAR(10) &amp; IFERROR(IF(ISERROR(--TRIM(MID(SUBSTITUTE(C99,",",REPT(" ",99)),599,99))),VLOOKUP(TRIM(MID(SUBSTITUTE(C99,",",REPT(" ",99)),599,99)),PortProtocols[],4,FALSE),VLOOKUP(--TRIM(MID(SUBSTITUTE(C99,",",REPT(" ",99)),599,99)),PortProtocols[],4,FALSE)),""),"") &amp;
IF(TRIM(MID(SUBSTITUTE(C99,",",REPT(" ",99)),699,99))&lt;&gt;"",CHAR(10) &amp; IFERROR(IF(ISERROR(--TRIM(MID(SUBSTITUTE(C99,",",REPT(" ",99)),699,99))),VLOOKUP(TRIM(MID(SUBSTITUTE(C99,",",REPT(" ",99)),699,99)),PortProtocols[],4,FALSE),VLOOKUP(--TRIM(MID(SUBSTITUTE(C99,",",REPT(" ",99)),699,99)),PortProtocols[],4,FALSE)),""),"") &amp;
IF(TRIM(MID(SUBSTITUTE(C99,",",REPT(" ",99)),799,99))&lt;&gt;"",CHAR(10) &amp; IFERROR(IF(ISERROR(--TRIM(MID(SUBSTITUTE(C99,",",REPT(" ",99)),799,99))),VLOOKUP(TRIM(MID(SUBSTITUTE(C99,",",REPT(" ",99)),799,99)),PortProtocols[],4,FALSE),VLOOKUP(--TRIM(MID(SUBSTITUTE(C99,",",REPT(" ",99)),799,99)),PortProtocols[],4,FALSE)),""),"") &amp;
IF(TRIM(MID(SUBSTITUTE(C99,",",REPT(" ",99)),899,99))&lt;&gt;"",CHAR(10) &amp; IFERROR(IF(ISERROR(--TRIM(MID(SUBSTITUTE(C99,",",REPT(" ",99)),899,99))),VLOOKUP(TRIM(MID(SUBSTITUTE(C99,",",REPT(" ",99)),899,99)),PortProtocols[],4,FALSE),VLOOKUP(--TRIM(MID(SUBSTITUTE(C99,",",REPT(" ",99)),899,99)),PortProtocols[],4,FALSE)),""),"") &amp;
IF(TRIM(MID(SUBSTITUTE(C99,",",REPT(" ",99)),999,99))&lt;&gt;"",CHAR(10) &amp; IFERROR(IF(ISERROR(--TRIM(MID(SUBSTITUTE(C99,",",REPT(" ",99)),999,99))),VLOOKUP(TRIM(MID(SUBSTITUTE(C99,",",REPT(" ",99)),999,99)),PortProtocols[],4,FALSE),VLOOKUP(--TRIM(MID(SUBSTITUTE(C99,",",REPT(" ",99)),999,99)),PortProtocols[],4,FALSE)),""),"") &amp;
IF(TRIM(MID(SUBSTITUTE(C99,",",REPT(" ",99)),1099,99))&lt;&gt;"",CHAR(10) &amp; IFERROR(IF(ISERROR(--TRIM(MID(SUBSTITUTE(C99,",",REPT(" ",99)),1099,99))),VLOOKUP(TRIM(MID(SUBSTITUTE(C99,",",REPT(" ",99)),1099,99)),PortProtocols[],4,FALSE),VLOOKUP(--TRIM(MID(SUBSTITUTE(C99,",",REPT(" ",99)),1099,99)),PortProtocols[],4,FALSE)),""),"") &amp;
IF(TRIM(MID(SUBSTITUTE(C99,",",REPT(" ",99)),1199,99))&lt;&gt;"",CHAR(10) &amp; IFERROR(IF(ISERROR(--TRIM(MID(SUBSTITUTE(C99,",",REPT(" ",99)),1199,99))),VLOOKUP(TRIM(MID(SUBSTITUTE(C99,",",REPT(" ",99)),1199,99)),PortProtocols[],4,FALSE),VLOOKUP(--TRIM(MID(SUBSTITUTE(C99,",",REPT(" ",99)),1199,99)),PortProtocols[],4,FALSE)),""),"") &amp;
IF(TRIM(MID(SUBSTITUTE(C99,",",REPT(" ",99)),1299,99))&lt;&gt;"",CHAR(10) &amp; IFERROR(IF(ISERROR(--TRIM(MID(SUBSTITUTE(C99,",",REPT(" ",99)),1299,99))),VLOOKUP(TRIM(MID(SUBSTITUTE(C99,",",REPT(" ",99)),1299,99)),PortProtocols[],4,FALSE),VLOOKUP(--TRIM(MID(SUBSTITUTE(C99,",",REPT(" ",99)),1299,99)),PortProtocols[],4,FALSE)),""),"") &amp;
IF(TRIM(MID(SUBSTITUTE(C99,",",REPT(" ",99)),1399,99))&lt;&gt;"",CHAR(10) &amp; IFERROR(IF(ISERROR(--TRIM(MID(SUBSTITUTE(C99,",",REPT(" ",99)),1399,99))),VLOOKUP(TRIM(MID(SUBSTITUTE(C99,",",REPT(" ",99)),1399,99)),PortProtocols[],4,FALSE),VLOOKUP(--TRIM(MID(SUBSTITUTE(C99,",",REPT(" ",99)),1399,99)),PortProtocols[],4,FALSE)),""),"") &amp;
IF(TRIM(MID(SUBSTITUTE(C99,",",REPT(" ",99)),1499,99))&lt;&gt;"",CHAR(10) &amp; IFERROR(IF(ISERROR(--TRIM(MID(SUBSTITUTE(C99,",",REPT(" ",99)),1499,99))),VLOOKUP(TRIM(MID(SUBSTITUTE(C99,",",REPT(" ",99)),1499,99)),PortProtocols[],4,FALSE),VLOOKUP(--TRIM(MID(SUBSTITUTE(C99,",",REPT(" ",99)),1499,99)),PortProtocols[],4,FALSE)),""),"") &amp;
IF(TRIM(MID(SUBSTITUTE(C99,",",REPT(" ",99)),1599,99))&lt;&gt;"",CHAR(10) &amp; IFERROR(IF(ISERROR(--TRIM(MID(SUBSTITUTE(C99,",",REPT(" ",99)),1599,99))),VLOOKUP(TRIM(MID(SUBSTITUTE(C99,",",REPT(" ",99)),1599,99)),PortProtocols[],4,FALSE),VLOOKUP(--TRIM(MID(SUBSTITUTE(C99,",",REPT(" ",99)),1599,99)),PortProtocols[],4,FALSE)),""),"") &amp;
IF(TRIM(MID(SUBSTITUTE(C99,",",REPT(" ",99)),1699,99))&lt;&gt;"",CHAR(10) &amp; IFERROR(IF(ISERROR(--TRIM(MID(SUBSTITUTE(C99,",",REPT(" ",99)),1699,99))),VLOOKUP(TRIM(MID(SUBSTITUTE(C99,",",REPT(" ",99)),1699,99)),PortProtocols[],4,FALSE),VLOOKUP(--TRIM(MID(SUBSTITUTE(C99,",",REPT(" ",99)),1699,99)),PortProtocols[],4,FALSE)),""),"") &amp;
IF(TRIM(MID(SUBSTITUTE(C99,",",REPT(" ",99)),1799,99))&lt;&gt;"",CHAR(10) &amp; IFERROR(IF(ISERROR(--TRIM(MID(SUBSTITUTE(C99,",",REPT(" ",99)),1799,99))),VLOOKUP(TRIM(MID(SUBSTITUTE(C99,",",REPT(" ",99)),1799,99)),PortProtocols[],4,FALSE),VLOOKUP(--TRIM(MID(SUBSTITUTE(C99,",",REPT(" ",99)),1799,99)),PortProtocols[],4,FALSE)),""),"") &amp;
IF(TRIM(MID(SUBSTITUTE(C99,",",REPT(" ",99)),1899,99))&lt;&gt;"",CHAR(10) &amp; IFERROR(IF(ISERROR(--TRIM(MID(SUBSTITUTE(C99,",",REPT(" ",99)),1899,99))),VLOOKUP(TRIM(MID(SUBSTITUTE(C99,",",REPT(" ",99)),1899,99)),PortProtocols[],4,FALSE),VLOOKUP(--TRIM(MID(SUBSTITUTE(C99,",",REPT(" ",99)),1899,99)),PortProtocols[],4,FALSE)),""),""),
"")</f>
        <v>IPMI interface to Foundation
Foundation (8000 TCP)
NFS (2049 TCP)</v>
      </c>
      <c r="G99" s="15"/>
      <c r="H99" s="13" t="str">
        <f>_xlfn.XLOOKUP(ExternalPorts[[#This Row],[Source]],entities[Source],entities[Source AZ (Used for Diagram Generation)],"",0)</f>
        <v>Local AZ</v>
      </c>
      <c r="I99" s="13" t="str">
        <f>_xlfn.XLOOKUP(ExternalPorts[[#This Row],[Destination]],entities[Destination],entities[Destination AZ (Used for Diagram Generation)],"",0)</f>
        <v>Local AZ</v>
      </c>
      <c r="J99" s="13"/>
      <c r="M99" s="22"/>
    </row>
    <row r="100" spans="1:13" ht="40.5" hidden="1">
      <c r="A100" s="13" t="s">
        <v>136</v>
      </c>
      <c r="B100" s="13" t="s">
        <v>141</v>
      </c>
      <c r="C100" s="14">
        <v>111</v>
      </c>
      <c r="D100" s="13" t="str" cm="1">
        <f t="array" ref="D10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00" s="13" t="s">
        <v>136</v>
      </c>
      <c r="F100" s="15" t="str">
        <f>IF(AND(B100&lt;&gt;"",E100&lt;&gt;""),B100 &amp; " to " &amp; E100 &amp; CHAR(10) &amp;
IFERROR(IF(ISERROR(--TRIM(MID(SUBSTITUTE(C100,",",REPT(" ",99)),1,99))),VLOOKUP(TRIM(MID(SUBSTITUTE(C100,",",REPT(" ",99)),1,99)),PortProtocols[],4,FALSE),VLOOKUP(--TRIM(MID(SUBSTITUTE(C100,",",REPT(" ",99)),1,99)),PortProtocols[],4,FALSE)),"") &amp;
IF(TRIM(MID(SUBSTITUTE(C100,",",REPT(" ",99)),99,99))&lt;&gt;"",CHAR(10) &amp; IFERROR(IF(ISERROR(--TRIM(MID(SUBSTITUTE(C100,",",REPT(" ",99)),99,99))),VLOOKUP(TRIM(MID(SUBSTITUTE(C100,",",REPT(" ",99)),99,99)),PortProtocols[],4,FALSE),VLOOKUP(--TRIM(MID(SUBSTITUTE(C100,",",REPT(" ",99)),99,99)),PortProtocols[],4,FALSE)),""),"") &amp;
IF(TRIM(MID(SUBSTITUTE(C100,",",REPT(" ",99)),199,99))&lt;&gt;"",CHAR(10) &amp; IFERROR(IF(ISERROR(--TRIM(MID(SUBSTITUTE(C100,",",REPT(" ",99)),199,99))),VLOOKUP(TRIM(MID(SUBSTITUTE(C100,",",REPT(" ",99)),199,99)),PortProtocols[],4,FALSE),VLOOKUP(--TRIM(MID(SUBSTITUTE(C100,",",REPT(" ",99)),199,99)),PortProtocols[],4,FALSE)),""),"") &amp;
IF(TRIM(MID(SUBSTITUTE(C100,",",REPT(" ",99)),299,99))&lt;&gt;"",CHAR(10) &amp; IFERROR(IF(ISERROR(--TRIM(MID(SUBSTITUTE(C100,",",REPT(" ",99)),299,99))),VLOOKUP(TRIM(MID(SUBSTITUTE(C100,",",REPT(" ",99)),299,99)),PortProtocols[],4,FALSE),VLOOKUP(--TRIM(MID(SUBSTITUTE(C100,",",REPT(" ",99)),299,99)),PortProtocols[],4,FALSE)),""),"") &amp;
IF(TRIM(MID(SUBSTITUTE(C100,",",REPT(" ",99)),399,99))&lt;&gt;"",CHAR(10) &amp; IFERROR(IF(ISERROR(--TRIM(MID(SUBSTITUTE(C100,",",REPT(" ",99)),399,99))),VLOOKUP(TRIM(MID(SUBSTITUTE(C100,",",REPT(" ",99)),399,99)),PortProtocols[],4,FALSE),VLOOKUP(--TRIM(MID(SUBSTITUTE(C100,",",REPT(" ",99)),399,99)),PortProtocols[],4,FALSE)),""),"") &amp;
IF(TRIM(MID(SUBSTITUTE(C100,",",REPT(" ",99)),499,99))&lt;&gt;"",CHAR(10) &amp; IFERROR(IF(ISERROR(--TRIM(MID(SUBSTITUTE(C100,",",REPT(" ",99)),499,99))),VLOOKUP(TRIM(MID(SUBSTITUTE(C100,",",REPT(" ",99)),499,99)),PortProtocols[],4,FALSE),VLOOKUP(--TRIM(MID(SUBSTITUTE(C100,",",REPT(" ",99)),499,99)),PortProtocols[],4,FALSE)),""),"") &amp;
IF(TRIM(MID(SUBSTITUTE(C100,",",REPT(" ",99)),599,99))&lt;&gt;"",CHAR(10) &amp; IFERROR(IF(ISERROR(--TRIM(MID(SUBSTITUTE(C100,",",REPT(" ",99)),599,99))),VLOOKUP(TRIM(MID(SUBSTITUTE(C100,",",REPT(" ",99)),599,99)),PortProtocols[],4,FALSE),VLOOKUP(--TRIM(MID(SUBSTITUTE(C100,",",REPT(" ",99)),599,99)),PortProtocols[],4,FALSE)),""),"") &amp;
IF(TRIM(MID(SUBSTITUTE(C100,",",REPT(" ",99)),699,99))&lt;&gt;"",CHAR(10) &amp; IFERROR(IF(ISERROR(--TRIM(MID(SUBSTITUTE(C100,",",REPT(" ",99)),699,99))),VLOOKUP(TRIM(MID(SUBSTITUTE(C100,",",REPT(" ",99)),699,99)),PortProtocols[],4,FALSE),VLOOKUP(--TRIM(MID(SUBSTITUTE(C100,",",REPT(" ",99)),699,99)),PortProtocols[],4,FALSE)),""),"") &amp;
IF(TRIM(MID(SUBSTITUTE(C100,",",REPT(" ",99)),799,99))&lt;&gt;"",CHAR(10) &amp; IFERROR(IF(ISERROR(--TRIM(MID(SUBSTITUTE(C100,",",REPT(" ",99)),799,99))),VLOOKUP(TRIM(MID(SUBSTITUTE(C100,",",REPT(" ",99)),799,99)),PortProtocols[],4,FALSE),VLOOKUP(--TRIM(MID(SUBSTITUTE(C100,",",REPT(" ",99)),799,99)),PortProtocols[],4,FALSE)),""),"") &amp;
IF(TRIM(MID(SUBSTITUTE(C100,",",REPT(" ",99)),899,99))&lt;&gt;"",CHAR(10) &amp; IFERROR(IF(ISERROR(--TRIM(MID(SUBSTITUTE(C100,",",REPT(" ",99)),899,99))),VLOOKUP(TRIM(MID(SUBSTITUTE(C100,",",REPT(" ",99)),899,99)),PortProtocols[],4,FALSE),VLOOKUP(--TRIM(MID(SUBSTITUTE(C100,",",REPT(" ",99)),899,99)),PortProtocols[],4,FALSE)),""),"") &amp;
IF(TRIM(MID(SUBSTITUTE(C100,",",REPT(" ",99)),999,99))&lt;&gt;"",CHAR(10) &amp; IFERROR(IF(ISERROR(--TRIM(MID(SUBSTITUTE(C100,",",REPT(" ",99)),999,99))),VLOOKUP(TRIM(MID(SUBSTITUTE(C100,",",REPT(" ",99)),999,99)),PortProtocols[],4,FALSE),VLOOKUP(--TRIM(MID(SUBSTITUTE(C100,",",REPT(" ",99)),999,99)),PortProtocols[],4,FALSE)),""),"") &amp;
IF(TRIM(MID(SUBSTITUTE(C100,",",REPT(" ",99)),1099,99))&lt;&gt;"",CHAR(10) &amp; IFERROR(IF(ISERROR(--TRIM(MID(SUBSTITUTE(C100,",",REPT(" ",99)),1099,99))),VLOOKUP(TRIM(MID(SUBSTITUTE(C100,",",REPT(" ",99)),1099,99)),PortProtocols[],4,FALSE),VLOOKUP(--TRIM(MID(SUBSTITUTE(C100,",",REPT(" ",99)),1099,99)),PortProtocols[],4,FALSE)),""),"") &amp;
IF(TRIM(MID(SUBSTITUTE(C100,",",REPT(" ",99)),1199,99))&lt;&gt;"",CHAR(10) &amp; IFERROR(IF(ISERROR(--TRIM(MID(SUBSTITUTE(C100,",",REPT(" ",99)),1199,99))),VLOOKUP(TRIM(MID(SUBSTITUTE(C100,",",REPT(" ",99)),1199,99)),PortProtocols[],4,FALSE),VLOOKUP(--TRIM(MID(SUBSTITUTE(C100,",",REPT(" ",99)),1199,99)),PortProtocols[],4,FALSE)),""),"") &amp;
IF(TRIM(MID(SUBSTITUTE(C100,",",REPT(" ",99)),1299,99))&lt;&gt;"",CHAR(10) &amp; IFERROR(IF(ISERROR(--TRIM(MID(SUBSTITUTE(C100,",",REPT(" ",99)),1299,99))),VLOOKUP(TRIM(MID(SUBSTITUTE(C100,",",REPT(" ",99)),1299,99)),PortProtocols[],4,FALSE),VLOOKUP(--TRIM(MID(SUBSTITUTE(C100,",",REPT(" ",99)),1299,99)),PortProtocols[],4,FALSE)),""),"") &amp;
IF(TRIM(MID(SUBSTITUTE(C100,",",REPT(" ",99)),1399,99))&lt;&gt;"",CHAR(10) &amp; IFERROR(IF(ISERROR(--TRIM(MID(SUBSTITUTE(C100,",",REPT(" ",99)),1399,99))),VLOOKUP(TRIM(MID(SUBSTITUTE(C100,",",REPT(" ",99)),1399,99)),PortProtocols[],4,FALSE),VLOOKUP(--TRIM(MID(SUBSTITUTE(C100,",",REPT(" ",99)),1399,99)),PortProtocols[],4,FALSE)),""),"") &amp;
IF(TRIM(MID(SUBSTITUTE(C100,",",REPT(" ",99)),1499,99))&lt;&gt;"",CHAR(10) &amp; IFERROR(IF(ISERROR(--TRIM(MID(SUBSTITUTE(C100,",",REPT(" ",99)),1499,99))),VLOOKUP(TRIM(MID(SUBSTITUTE(C100,",",REPT(" ",99)),1499,99)),PortProtocols[],4,FALSE),VLOOKUP(--TRIM(MID(SUBSTITUTE(C100,",",REPT(" ",99)),1499,99)),PortProtocols[],4,FALSE)),""),"") &amp;
IF(TRIM(MID(SUBSTITUTE(C100,",",REPT(" ",99)),1599,99))&lt;&gt;"",CHAR(10) &amp; IFERROR(IF(ISERROR(--TRIM(MID(SUBSTITUTE(C100,",",REPT(" ",99)),1599,99))),VLOOKUP(TRIM(MID(SUBSTITUTE(C100,",",REPT(" ",99)),1599,99)),PortProtocols[],4,FALSE),VLOOKUP(--TRIM(MID(SUBSTITUTE(C100,",",REPT(" ",99)),1599,99)),PortProtocols[],4,FALSE)),""),"") &amp;
IF(TRIM(MID(SUBSTITUTE(C100,",",REPT(" ",99)),1699,99))&lt;&gt;"",CHAR(10) &amp; IFERROR(IF(ISERROR(--TRIM(MID(SUBSTITUTE(C100,",",REPT(" ",99)),1699,99))),VLOOKUP(TRIM(MID(SUBSTITUTE(C100,",",REPT(" ",99)),1699,99)),PortProtocols[],4,FALSE),VLOOKUP(--TRIM(MID(SUBSTITUTE(C100,",",REPT(" ",99)),1699,99)),PortProtocols[],4,FALSE)),""),"") &amp;
IF(TRIM(MID(SUBSTITUTE(C100,",",REPT(" ",99)),1799,99))&lt;&gt;"",CHAR(10) &amp; IFERROR(IF(ISERROR(--TRIM(MID(SUBSTITUTE(C100,",",REPT(" ",99)),1799,99))),VLOOKUP(TRIM(MID(SUBSTITUTE(C100,",",REPT(" ",99)),1799,99)),PortProtocols[],4,FALSE),VLOOKUP(--TRIM(MID(SUBSTITUTE(C100,",",REPT(" ",99)),1799,99)),PortProtocols[],4,FALSE)),""),"") &amp;
IF(TRIM(MID(SUBSTITUTE(C100,",",REPT(" ",99)),1899,99))&lt;&gt;"",CHAR(10) &amp; IFERROR(IF(ISERROR(--TRIM(MID(SUBSTITUTE(C100,",",REPT(" ",99)),1899,99))),VLOOKUP(TRIM(MID(SUBSTITUTE(C100,",",REPT(" ",99)),1899,99)),PortProtocols[],4,FALSE),VLOOKUP(--TRIM(MID(SUBSTITUTE(C100,",",REPT(" ",99)),1899,99)),PortProtocols[],4,FALSE)),""),""),
"")</f>
        <v>IPMI interface to Foundation
NFS Rpcbind (111 TCP/UDP)</v>
      </c>
      <c r="G100" s="15"/>
      <c r="H100" s="13" t="str">
        <f>_xlfn.XLOOKUP(ExternalPorts[[#This Row],[Source]],entities[Source],entities[Source AZ (Used for Diagram Generation)],"",0)</f>
        <v>Local AZ</v>
      </c>
      <c r="I100" s="13" t="str">
        <f>_xlfn.XLOOKUP(ExternalPorts[[#This Row],[Destination]],entities[Destination],entities[Destination AZ (Used for Diagram Generation)],"",0)</f>
        <v>Local AZ</v>
      </c>
      <c r="J100" s="13"/>
      <c r="M100" s="22"/>
    </row>
    <row r="101" spans="1:13" ht="40.5" hidden="1">
      <c r="A101" s="13" t="s">
        <v>136</v>
      </c>
      <c r="B101" s="13" t="s">
        <v>141</v>
      </c>
      <c r="C101" s="14">
        <v>0</v>
      </c>
      <c r="D101" s="13" t="str" cm="1">
        <f t="array" ref="D10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101" s="13" t="s">
        <v>136</v>
      </c>
      <c r="F101" s="15" t="str">
        <f>IF(AND(B101&lt;&gt;"",E101&lt;&gt;""),B101 &amp; " to " &amp; E101 &amp; CHAR(10) &amp;
IFERROR(IF(ISERROR(--TRIM(MID(SUBSTITUTE(C101,",",REPT(" ",99)),1,99))),VLOOKUP(TRIM(MID(SUBSTITUTE(C101,",",REPT(" ",99)),1,99)),PortProtocols[],4,FALSE),VLOOKUP(--TRIM(MID(SUBSTITUTE(C101,",",REPT(" ",99)),1,99)),PortProtocols[],4,FALSE)),"") &amp;
IF(TRIM(MID(SUBSTITUTE(C101,",",REPT(" ",99)),99,99))&lt;&gt;"",CHAR(10) &amp; IFERROR(IF(ISERROR(--TRIM(MID(SUBSTITUTE(C101,",",REPT(" ",99)),99,99))),VLOOKUP(TRIM(MID(SUBSTITUTE(C101,",",REPT(" ",99)),99,99)),PortProtocols[],4,FALSE),VLOOKUP(--TRIM(MID(SUBSTITUTE(C101,",",REPT(" ",99)),99,99)),PortProtocols[],4,FALSE)),""),"") &amp;
IF(TRIM(MID(SUBSTITUTE(C101,",",REPT(" ",99)),199,99))&lt;&gt;"",CHAR(10) &amp; IFERROR(IF(ISERROR(--TRIM(MID(SUBSTITUTE(C101,",",REPT(" ",99)),199,99))),VLOOKUP(TRIM(MID(SUBSTITUTE(C101,",",REPT(" ",99)),199,99)),PortProtocols[],4,FALSE),VLOOKUP(--TRIM(MID(SUBSTITUTE(C101,",",REPT(" ",99)),199,99)),PortProtocols[],4,FALSE)),""),"") &amp;
IF(TRIM(MID(SUBSTITUTE(C101,",",REPT(" ",99)),299,99))&lt;&gt;"",CHAR(10) &amp; IFERROR(IF(ISERROR(--TRIM(MID(SUBSTITUTE(C101,",",REPT(" ",99)),299,99))),VLOOKUP(TRIM(MID(SUBSTITUTE(C101,",",REPT(" ",99)),299,99)),PortProtocols[],4,FALSE),VLOOKUP(--TRIM(MID(SUBSTITUTE(C101,",",REPT(" ",99)),299,99)),PortProtocols[],4,FALSE)),""),"") &amp;
IF(TRIM(MID(SUBSTITUTE(C101,",",REPT(" ",99)),399,99))&lt;&gt;"",CHAR(10) &amp; IFERROR(IF(ISERROR(--TRIM(MID(SUBSTITUTE(C101,",",REPT(" ",99)),399,99))),VLOOKUP(TRIM(MID(SUBSTITUTE(C101,",",REPT(" ",99)),399,99)),PortProtocols[],4,FALSE),VLOOKUP(--TRIM(MID(SUBSTITUTE(C101,",",REPT(" ",99)),399,99)),PortProtocols[],4,FALSE)),""),"") &amp;
IF(TRIM(MID(SUBSTITUTE(C101,",",REPT(" ",99)),499,99))&lt;&gt;"",CHAR(10) &amp; IFERROR(IF(ISERROR(--TRIM(MID(SUBSTITUTE(C101,",",REPT(" ",99)),499,99))),VLOOKUP(TRIM(MID(SUBSTITUTE(C101,",",REPT(" ",99)),499,99)),PortProtocols[],4,FALSE),VLOOKUP(--TRIM(MID(SUBSTITUTE(C101,",",REPT(" ",99)),499,99)),PortProtocols[],4,FALSE)),""),"") &amp;
IF(TRIM(MID(SUBSTITUTE(C101,",",REPT(" ",99)),599,99))&lt;&gt;"",CHAR(10) &amp; IFERROR(IF(ISERROR(--TRIM(MID(SUBSTITUTE(C101,",",REPT(" ",99)),599,99))),VLOOKUP(TRIM(MID(SUBSTITUTE(C101,",",REPT(" ",99)),599,99)),PortProtocols[],4,FALSE),VLOOKUP(--TRIM(MID(SUBSTITUTE(C101,",",REPT(" ",99)),599,99)),PortProtocols[],4,FALSE)),""),"") &amp;
IF(TRIM(MID(SUBSTITUTE(C101,",",REPT(" ",99)),699,99))&lt;&gt;"",CHAR(10) &amp; IFERROR(IF(ISERROR(--TRIM(MID(SUBSTITUTE(C101,",",REPT(" ",99)),699,99))),VLOOKUP(TRIM(MID(SUBSTITUTE(C101,",",REPT(" ",99)),699,99)),PortProtocols[],4,FALSE),VLOOKUP(--TRIM(MID(SUBSTITUTE(C101,",",REPT(" ",99)),699,99)),PortProtocols[],4,FALSE)),""),"") &amp;
IF(TRIM(MID(SUBSTITUTE(C101,",",REPT(" ",99)),799,99))&lt;&gt;"",CHAR(10) &amp; IFERROR(IF(ISERROR(--TRIM(MID(SUBSTITUTE(C101,",",REPT(" ",99)),799,99))),VLOOKUP(TRIM(MID(SUBSTITUTE(C101,",",REPT(" ",99)),799,99)),PortProtocols[],4,FALSE),VLOOKUP(--TRIM(MID(SUBSTITUTE(C101,",",REPT(" ",99)),799,99)),PortProtocols[],4,FALSE)),""),"") &amp;
IF(TRIM(MID(SUBSTITUTE(C101,",",REPT(" ",99)),899,99))&lt;&gt;"",CHAR(10) &amp; IFERROR(IF(ISERROR(--TRIM(MID(SUBSTITUTE(C101,",",REPT(" ",99)),899,99))),VLOOKUP(TRIM(MID(SUBSTITUTE(C101,",",REPT(" ",99)),899,99)),PortProtocols[],4,FALSE),VLOOKUP(--TRIM(MID(SUBSTITUTE(C101,",",REPT(" ",99)),899,99)),PortProtocols[],4,FALSE)),""),"") &amp;
IF(TRIM(MID(SUBSTITUTE(C101,",",REPT(" ",99)),999,99))&lt;&gt;"",CHAR(10) &amp; IFERROR(IF(ISERROR(--TRIM(MID(SUBSTITUTE(C101,",",REPT(" ",99)),999,99))),VLOOKUP(TRIM(MID(SUBSTITUTE(C101,",",REPT(" ",99)),999,99)),PortProtocols[],4,FALSE),VLOOKUP(--TRIM(MID(SUBSTITUTE(C101,",",REPT(" ",99)),999,99)),PortProtocols[],4,FALSE)),""),"") &amp;
IF(TRIM(MID(SUBSTITUTE(C101,",",REPT(" ",99)),1099,99))&lt;&gt;"",CHAR(10) &amp; IFERROR(IF(ISERROR(--TRIM(MID(SUBSTITUTE(C101,",",REPT(" ",99)),1099,99))),VLOOKUP(TRIM(MID(SUBSTITUTE(C101,",",REPT(" ",99)),1099,99)),PortProtocols[],4,FALSE),VLOOKUP(--TRIM(MID(SUBSTITUTE(C101,",",REPT(" ",99)),1099,99)),PortProtocols[],4,FALSE)),""),"") &amp;
IF(TRIM(MID(SUBSTITUTE(C101,",",REPT(" ",99)),1199,99))&lt;&gt;"",CHAR(10) &amp; IFERROR(IF(ISERROR(--TRIM(MID(SUBSTITUTE(C101,",",REPT(" ",99)),1199,99))),VLOOKUP(TRIM(MID(SUBSTITUTE(C101,",",REPT(" ",99)),1199,99)),PortProtocols[],4,FALSE),VLOOKUP(--TRIM(MID(SUBSTITUTE(C101,",",REPT(" ",99)),1199,99)),PortProtocols[],4,FALSE)),""),"") &amp;
IF(TRIM(MID(SUBSTITUTE(C101,",",REPT(" ",99)),1299,99))&lt;&gt;"",CHAR(10) &amp; IFERROR(IF(ISERROR(--TRIM(MID(SUBSTITUTE(C101,",",REPT(" ",99)),1299,99))),VLOOKUP(TRIM(MID(SUBSTITUTE(C101,",",REPT(" ",99)),1299,99)),PortProtocols[],4,FALSE),VLOOKUP(--TRIM(MID(SUBSTITUTE(C101,",",REPT(" ",99)),1299,99)),PortProtocols[],4,FALSE)),""),"") &amp;
IF(TRIM(MID(SUBSTITUTE(C101,",",REPT(" ",99)),1399,99))&lt;&gt;"",CHAR(10) &amp; IFERROR(IF(ISERROR(--TRIM(MID(SUBSTITUTE(C101,",",REPT(" ",99)),1399,99))),VLOOKUP(TRIM(MID(SUBSTITUTE(C101,",",REPT(" ",99)),1399,99)),PortProtocols[],4,FALSE),VLOOKUP(--TRIM(MID(SUBSTITUTE(C101,",",REPT(" ",99)),1399,99)),PortProtocols[],4,FALSE)),""),"") &amp;
IF(TRIM(MID(SUBSTITUTE(C101,",",REPT(" ",99)),1499,99))&lt;&gt;"",CHAR(10) &amp; IFERROR(IF(ISERROR(--TRIM(MID(SUBSTITUTE(C101,",",REPT(" ",99)),1499,99))),VLOOKUP(TRIM(MID(SUBSTITUTE(C101,",",REPT(" ",99)),1499,99)),PortProtocols[],4,FALSE),VLOOKUP(--TRIM(MID(SUBSTITUTE(C101,",",REPT(" ",99)),1499,99)),PortProtocols[],4,FALSE)),""),"") &amp;
IF(TRIM(MID(SUBSTITUTE(C101,",",REPT(" ",99)),1599,99))&lt;&gt;"",CHAR(10) &amp; IFERROR(IF(ISERROR(--TRIM(MID(SUBSTITUTE(C101,",",REPT(" ",99)),1599,99))),VLOOKUP(TRIM(MID(SUBSTITUTE(C101,",",REPT(" ",99)),1599,99)),PortProtocols[],4,FALSE),VLOOKUP(--TRIM(MID(SUBSTITUTE(C101,",",REPT(" ",99)),1599,99)),PortProtocols[],4,FALSE)),""),"") &amp;
IF(TRIM(MID(SUBSTITUTE(C101,",",REPT(" ",99)),1699,99))&lt;&gt;"",CHAR(10) &amp; IFERROR(IF(ISERROR(--TRIM(MID(SUBSTITUTE(C101,",",REPT(" ",99)),1699,99))),VLOOKUP(TRIM(MID(SUBSTITUTE(C101,",",REPT(" ",99)),1699,99)),PortProtocols[],4,FALSE),VLOOKUP(--TRIM(MID(SUBSTITUTE(C101,",",REPT(" ",99)),1699,99)),PortProtocols[],4,FALSE)),""),"") &amp;
IF(TRIM(MID(SUBSTITUTE(C101,",",REPT(" ",99)),1799,99))&lt;&gt;"",CHAR(10) &amp; IFERROR(IF(ISERROR(--TRIM(MID(SUBSTITUTE(C101,",",REPT(" ",99)),1799,99))),VLOOKUP(TRIM(MID(SUBSTITUTE(C101,",",REPT(" ",99)),1799,99)),PortProtocols[],4,FALSE),VLOOKUP(--TRIM(MID(SUBSTITUTE(C101,",",REPT(" ",99)),1799,99)),PortProtocols[],4,FALSE)),""),"") &amp;
IF(TRIM(MID(SUBSTITUTE(C101,",",REPT(" ",99)),1899,99))&lt;&gt;"",CHAR(10) &amp; IFERROR(IF(ISERROR(--TRIM(MID(SUBSTITUTE(C101,",",REPT(" ",99)),1899,99))),VLOOKUP(TRIM(MID(SUBSTITUTE(C101,",",REPT(" ",99)),1899,99)),PortProtocols[],4,FALSE),VLOOKUP(--TRIM(MID(SUBSTITUTE(C101,",",REPT(" ",99)),1899,99)),PortProtocols[],4,FALSE)),""),""),
"")</f>
        <v>IPMI interface to Foundation
Ping (0 ICMP)</v>
      </c>
      <c r="G101" s="15"/>
      <c r="H101" s="13" t="str">
        <f>_xlfn.XLOOKUP(ExternalPorts[[#This Row],[Source]],entities[Source],entities[Source AZ (Used for Diagram Generation)],"",0)</f>
        <v>Local AZ</v>
      </c>
      <c r="I101" s="13" t="str">
        <f>_xlfn.XLOOKUP(ExternalPorts[[#This Row],[Destination]],entities[Destination],entities[Destination AZ (Used for Diagram Generation)],"",0)</f>
        <v>Local AZ</v>
      </c>
      <c r="J101" s="13"/>
      <c r="M101" s="22"/>
    </row>
    <row r="102" spans="1:13" ht="40.5" hidden="1">
      <c r="A102" s="13" t="s">
        <v>136</v>
      </c>
      <c r="B102" s="13" t="s">
        <v>10</v>
      </c>
      <c r="C102" s="14">
        <v>8000</v>
      </c>
      <c r="D102" s="13" t="s">
        <v>78</v>
      </c>
      <c r="E102" s="13" t="s">
        <v>136</v>
      </c>
      <c r="F102" s="15" t="str">
        <f>IF(AND(B102&lt;&gt;"",E102&lt;&gt;""),B102 &amp; " to " &amp; E102 &amp; CHAR(10) &amp;
IFERROR(IF(ISERROR(--TRIM(MID(SUBSTITUTE(C102,",",REPT(" ",99)),1,99))),VLOOKUP(TRIM(MID(SUBSTITUTE(C102,",",REPT(" ",99)),1,99)),PortProtocols[],4,FALSE),VLOOKUP(--TRIM(MID(SUBSTITUTE(C102,",",REPT(" ",99)),1,99)),PortProtocols[],4,FALSE)),"") &amp;
IF(TRIM(MID(SUBSTITUTE(C102,",",REPT(" ",99)),99,99))&lt;&gt;"",CHAR(10) &amp; IFERROR(IF(ISERROR(--TRIM(MID(SUBSTITUTE(C102,",",REPT(" ",99)),99,99))),VLOOKUP(TRIM(MID(SUBSTITUTE(C102,",",REPT(" ",99)),99,99)),PortProtocols[],4,FALSE),VLOOKUP(--TRIM(MID(SUBSTITUTE(C102,",",REPT(" ",99)),99,99)),PortProtocols[],4,FALSE)),""),"") &amp;
IF(TRIM(MID(SUBSTITUTE(C102,",",REPT(" ",99)),199,99))&lt;&gt;"",CHAR(10) &amp; IFERROR(IF(ISERROR(--TRIM(MID(SUBSTITUTE(C102,",",REPT(" ",99)),199,99))),VLOOKUP(TRIM(MID(SUBSTITUTE(C102,",",REPT(" ",99)),199,99)),PortProtocols[],4,FALSE),VLOOKUP(--TRIM(MID(SUBSTITUTE(C102,",",REPT(" ",99)),199,99)),PortProtocols[],4,FALSE)),""),"") &amp;
IF(TRIM(MID(SUBSTITUTE(C102,",",REPT(" ",99)),299,99))&lt;&gt;"",CHAR(10) &amp; IFERROR(IF(ISERROR(--TRIM(MID(SUBSTITUTE(C102,",",REPT(" ",99)),299,99))),VLOOKUP(TRIM(MID(SUBSTITUTE(C102,",",REPT(" ",99)),299,99)),PortProtocols[],4,FALSE),VLOOKUP(--TRIM(MID(SUBSTITUTE(C102,",",REPT(" ",99)),299,99)),PortProtocols[],4,FALSE)),""),"") &amp;
IF(TRIM(MID(SUBSTITUTE(C102,",",REPT(" ",99)),399,99))&lt;&gt;"",CHAR(10) &amp; IFERROR(IF(ISERROR(--TRIM(MID(SUBSTITUTE(C102,",",REPT(" ",99)),399,99))),VLOOKUP(TRIM(MID(SUBSTITUTE(C102,",",REPT(" ",99)),399,99)),PortProtocols[],4,FALSE),VLOOKUP(--TRIM(MID(SUBSTITUTE(C102,",",REPT(" ",99)),399,99)),PortProtocols[],4,FALSE)),""),"") &amp;
IF(TRIM(MID(SUBSTITUTE(C102,",",REPT(" ",99)),499,99))&lt;&gt;"",CHAR(10) &amp; IFERROR(IF(ISERROR(--TRIM(MID(SUBSTITUTE(C102,",",REPT(" ",99)),499,99))),VLOOKUP(TRIM(MID(SUBSTITUTE(C102,",",REPT(" ",99)),499,99)),PortProtocols[],4,FALSE),VLOOKUP(--TRIM(MID(SUBSTITUTE(C102,",",REPT(" ",99)),499,99)),PortProtocols[],4,FALSE)),""),"") &amp;
IF(TRIM(MID(SUBSTITUTE(C102,",",REPT(" ",99)),599,99))&lt;&gt;"",CHAR(10) &amp; IFERROR(IF(ISERROR(--TRIM(MID(SUBSTITUTE(C102,",",REPT(" ",99)),599,99))),VLOOKUP(TRIM(MID(SUBSTITUTE(C102,",",REPT(" ",99)),599,99)),PortProtocols[],4,FALSE),VLOOKUP(--TRIM(MID(SUBSTITUTE(C102,",",REPT(" ",99)),599,99)),PortProtocols[],4,FALSE)),""),"") &amp;
IF(TRIM(MID(SUBSTITUTE(C102,",",REPT(" ",99)),699,99))&lt;&gt;"",CHAR(10) &amp; IFERROR(IF(ISERROR(--TRIM(MID(SUBSTITUTE(C102,",",REPT(" ",99)),699,99))),VLOOKUP(TRIM(MID(SUBSTITUTE(C102,",",REPT(" ",99)),699,99)),PortProtocols[],4,FALSE),VLOOKUP(--TRIM(MID(SUBSTITUTE(C102,",",REPT(" ",99)),699,99)),PortProtocols[],4,FALSE)),""),"") &amp;
IF(TRIM(MID(SUBSTITUTE(C102,",",REPT(" ",99)),799,99))&lt;&gt;"",CHAR(10) &amp; IFERROR(IF(ISERROR(--TRIM(MID(SUBSTITUTE(C102,",",REPT(" ",99)),799,99))),VLOOKUP(TRIM(MID(SUBSTITUTE(C102,",",REPT(" ",99)),799,99)),PortProtocols[],4,FALSE),VLOOKUP(--TRIM(MID(SUBSTITUTE(C102,",",REPT(" ",99)),799,99)),PortProtocols[],4,FALSE)),""),"") &amp;
IF(TRIM(MID(SUBSTITUTE(C102,",",REPT(" ",99)),899,99))&lt;&gt;"",CHAR(10) &amp; IFERROR(IF(ISERROR(--TRIM(MID(SUBSTITUTE(C102,",",REPT(" ",99)),899,99))),VLOOKUP(TRIM(MID(SUBSTITUTE(C102,",",REPT(" ",99)),899,99)),PortProtocols[],4,FALSE),VLOOKUP(--TRIM(MID(SUBSTITUTE(C102,",",REPT(" ",99)),899,99)),PortProtocols[],4,FALSE)),""),"") &amp;
IF(TRIM(MID(SUBSTITUTE(C102,",",REPT(" ",99)),999,99))&lt;&gt;"",CHAR(10) &amp; IFERROR(IF(ISERROR(--TRIM(MID(SUBSTITUTE(C102,",",REPT(" ",99)),999,99))),VLOOKUP(TRIM(MID(SUBSTITUTE(C102,",",REPT(" ",99)),999,99)),PortProtocols[],4,FALSE),VLOOKUP(--TRIM(MID(SUBSTITUTE(C102,",",REPT(" ",99)),999,99)),PortProtocols[],4,FALSE)),""),"") &amp;
IF(TRIM(MID(SUBSTITUTE(C102,",",REPT(" ",99)),1099,99))&lt;&gt;"",CHAR(10) &amp; IFERROR(IF(ISERROR(--TRIM(MID(SUBSTITUTE(C102,",",REPT(" ",99)),1099,99))),VLOOKUP(TRIM(MID(SUBSTITUTE(C102,",",REPT(" ",99)),1099,99)),PortProtocols[],4,FALSE),VLOOKUP(--TRIM(MID(SUBSTITUTE(C102,",",REPT(" ",99)),1099,99)),PortProtocols[],4,FALSE)),""),"") &amp;
IF(TRIM(MID(SUBSTITUTE(C102,",",REPT(" ",99)),1199,99))&lt;&gt;"",CHAR(10) &amp; IFERROR(IF(ISERROR(--TRIM(MID(SUBSTITUTE(C102,",",REPT(" ",99)),1199,99))),VLOOKUP(TRIM(MID(SUBSTITUTE(C102,",",REPT(" ",99)),1199,99)),PortProtocols[],4,FALSE),VLOOKUP(--TRIM(MID(SUBSTITUTE(C102,",",REPT(" ",99)),1199,99)),PortProtocols[],4,FALSE)),""),"") &amp;
IF(TRIM(MID(SUBSTITUTE(C102,",",REPT(" ",99)),1299,99))&lt;&gt;"",CHAR(10) &amp; IFERROR(IF(ISERROR(--TRIM(MID(SUBSTITUTE(C102,",",REPT(" ",99)),1299,99))),VLOOKUP(TRIM(MID(SUBSTITUTE(C102,",",REPT(" ",99)),1299,99)),PortProtocols[],4,FALSE),VLOOKUP(--TRIM(MID(SUBSTITUTE(C102,",",REPT(" ",99)),1299,99)),PortProtocols[],4,FALSE)),""),"") &amp;
IF(TRIM(MID(SUBSTITUTE(C102,",",REPT(" ",99)),1399,99))&lt;&gt;"",CHAR(10) &amp; IFERROR(IF(ISERROR(--TRIM(MID(SUBSTITUTE(C102,",",REPT(" ",99)),1399,99))),VLOOKUP(TRIM(MID(SUBSTITUTE(C102,",",REPT(" ",99)),1399,99)),PortProtocols[],4,FALSE),VLOOKUP(--TRIM(MID(SUBSTITUTE(C102,",",REPT(" ",99)),1399,99)),PortProtocols[],4,FALSE)),""),"") &amp;
IF(TRIM(MID(SUBSTITUTE(C102,",",REPT(" ",99)),1499,99))&lt;&gt;"",CHAR(10) &amp; IFERROR(IF(ISERROR(--TRIM(MID(SUBSTITUTE(C102,",",REPT(" ",99)),1499,99))),VLOOKUP(TRIM(MID(SUBSTITUTE(C102,",",REPT(" ",99)),1499,99)),PortProtocols[],4,FALSE),VLOOKUP(--TRIM(MID(SUBSTITUTE(C102,",",REPT(" ",99)),1499,99)),PortProtocols[],4,FALSE)),""),"") &amp;
IF(TRIM(MID(SUBSTITUTE(C102,",",REPT(" ",99)),1599,99))&lt;&gt;"",CHAR(10) &amp; IFERROR(IF(ISERROR(--TRIM(MID(SUBSTITUTE(C102,",",REPT(" ",99)),1599,99))),VLOOKUP(TRIM(MID(SUBSTITUTE(C102,",",REPT(" ",99)),1599,99)),PortProtocols[],4,FALSE),VLOOKUP(--TRIM(MID(SUBSTITUTE(C102,",",REPT(" ",99)),1599,99)),PortProtocols[],4,FALSE)),""),"") &amp;
IF(TRIM(MID(SUBSTITUTE(C102,",",REPT(" ",99)),1699,99))&lt;&gt;"",CHAR(10) &amp; IFERROR(IF(ISERROR(--TRIM(MID(SUBSTITUTE(C102,",",REPT(" ",99)),1699,99))),VLOOKUP(TRIM(MID(SUBSTITUTE(C102,",",REPT(" ",99)),1699,99)),PortProtocols[],4,FALSE),VLOOKUP(--TRIM(MID(SUBSTITUTE(C102,",",REPT(" ",99)),1699,99)),PortProtocols[],4,FALSE)),""),"") &amp;
IF(TRIM(MID(SUBSTITUTE(C102,",",REPT(" ",99)),1799,99))&lt;&gt;"",CHAR(10) &amp; IFERROR(IF(ISERROR(--TRIM(MID(SUBSTITUTE(C102,",",REPT(" ",99)),1799,99))),VLOOKUP(TRIM(MID(SUBSTITUTE(C102,",",REPT(" ",99)),1799,99)),PortProtocols[],4,FALSE),VLOOKUP(--TRIM(MID(SUBSTITUTE(C102,",",REPT(" ",99)),1799,99)),PortProtocols[],4,FALSE)),""),"") &amp;
IF(TRIM(MID(SUBSTITUTE(C102,",",REPT(" ",99)),1899,99))&lt;&gt;"",CHAR(10) &amp; IFERROR(IF(ISERROR(--TRIM(MID(SUBSTITUTE(C102,",",REPT(" ",99)),1899,99))),VLOOKUP(TRIM(MID(SUBSTITUTE(C102,",",REPT(" ",99)),1899,99)),PortProtocols[],4,FALSE),VLOOKUP(--TRIM(MID(SUBSTITUTE(C102,",",REPT(" ",99)),1899,99)),PortProtocols[],4,FALSE)),""),""),
"")</f>
        <v>Nutanix CVM  to Foundation
Foundation (8000 TCP)</v>
      </c>
      <c r="G102" s="15"/>
      <c r="H102" s="13" t="str">
        <f>_xlfn.XLOOKUP(ExternalPorts[[#This Row],[Source]],entities[Source],entities[Source AZ (Used for Diagram Generation)],"",0)</f>
        <v>Local AZ</v>
      </c>
      <c r="I102" s="13" t="str">
        <f>_xlfn.XLOOKUP(ExternalPorts[[#This Row],[Destination]],entities[Destination],entities[Destination AZ (Used for Diagram Generation)],"",0)</f>
        <v>Local AZ</v>
      </c>
      <c r="J102" s="13"/>
      <c r="M102" s="22"/>
    </row>
    <row r="103" spans="1:13" ht="40.5" hidden="1">
      <c r="A103" s="13" t="s">
        <v>143</v>
      </c>
      <c r="B103" s="13" t="s">
        <v>10</v>
      </c>
      <c r="C103" s="14">
        <v>443</v>
      </c>
      <c r="D103" s="13" t="str" cm="1">
        <f t="array" ref="D10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3" s="13" t="s">
        <v>13</v>
      </c>
      <c r="F103" s="15" t="str">
        <f>IF(AND(B103&lt;&gt;"",E103&lt;&gt;""),B103 &amp; " to " &amp; E103 &amp; CHAR(10) &amp;
IFERROR(IF(ISERROR(--TRIM(MID(SUBSTITUTE(C103,",",REPT(" ",99)),1,99))),VLOOKUP(TRIM(MID(SUBSTITUTE(C103,",",REPT(" ",99)),1,99)),PortProtocols[],4,FALSE),VLOOKUP(--TRIM(MID(SUBSTITUTE(C103,",",REPT(" ",99)),1,99)),PortProtocols[],4,FALSE)),"") &amp;
IF(TRIM(MID(SUBSTITUTE(C103,",",REPT(" ",99)),99,99))&lt;&gt;"",CHAR(10) &amp; IFERROR(IF(ISERROR(--TRIM(MID(SUBSTITUTE(C103,",",REPT(" ",99)),99,99))),VLOOKUP(TRIM(MID(SUBSTITUTE(C103,",",REPT(" ",99)),99,99)),PortProtocols[],4,FALSE),VLOOKUP(--TRIM(MID(SUBSTITUTE(C103,",",REPT(" ",99)),99,99)),PortProtocols[],4,FALSE)),""),"") &amp;
IF(TRIM(MID(SUBSTITUTE(C103,",",REPT(" ",99)),199,99))&lt;&gt;"",CHAR(10) &amp; IFERROR(IF(ISERROR(--TRIM(MID(SUBSTITUTE(C103,",",REPT(" ",99)),199,99))),VLOOKUP(TRIM(MID(SUBSTITUTE(C103,",",REPT(" ",99)),199,99)),PortProtocols[],4,FALSE),VLOOKUP(--TRIM(MID(SUBSTITUTE(C103,",",REPT(" ",99)),199,99)),PortProtocols[],4,FALSE)),""),"") &amp;
IF(TRIM(MID(SUBSTITUTE(C103,",",REPT(" ",99)),299,99))&lt;&gt;"",CHAR(10) &amp; IFERROR(IF(ISERROR(--TRIM(MID(SUBSTITUTE(C103,",",REPT(" ",99)),299,99))),VLOOKUP(TRIM(MID(SUBSTITUTE(C103,",",REPT(" ",99)),299,99)),PortProtocols[],4,FALSE),VLOOKUP(--TRIM(MID(SUBSTITUTE(C103,",",REPT(" ",99)),299,99)),PortProtocols[],4,FALSE)),""),"") &amp;
IF(TRIM(MID(SUBSTITUTE(C103,",",REPT(" ",99)),399,99))&lt;&gt;"",CHAR(10) &amp; IFERROR(IF(ISERROR(--TRIM(MID(SUBSTITUTE(C103,",",REPT(" ",99)),399,99))),VLOOKUP(TRIM(MID(SUBSTITUTE(C103,",",REPT(" ",99)),399,99)),PortProtocols[],4,FALSE),VLOOKUP(--TRIM(MID(SUBSTITUTE(C103,",",REPT(" ",99)),399,99)),PortProtocols[],4,FALSE)),""),"") &amp;
IF(TRIM(MID(SUBSTITUTE(C103,",",REPT(" ",99)),499,99))&lt;&gt;"",CHAR(10) &amp; IFERROR(IF(ISERROR(--TRIM(MID(SUBSTITUTE(C103,",",REPT(" ",99)),499,99))),VLOOKUP(TRIM(MID(SUBSTITUTE(C103,",",REPT(" ",99)),499,99)),PortProtocols[],4,FALSE),VLOOKUP(--TRIM(MID(SUBSTITUTE(C103,",",REPT(" ",99)),499,99)),PortProtocols[],4,FALSE)),""),"") &amp;
IF(TRIM(MID(SUBSTITUTE(C103,",",REPT(" ",99)),599,99))&lt;&gt;"",CHAR(10) &amp; IFERROR(IF(ISERROR(--TRIM(MID(SUBSTITUTE(C103,",",REPT(" ",99)),599,99))),VLOOKUP(TRIM(MID(SUBSTITUTE(C103,",",REPT(" ",99)),599,99)),PortProtocols[],4,FALSE),VLOOKUP(--TRIM(MID(SUBSTITUTE(C103,",",REPT(" ",99)),599,99)),PortProtocols[],4,FALSE)),""),"") &amp;
IF(TRIM(MID(SUBSTITUTE(C103,",",REPT(" ",99)),699,99))&lt;&gt;"",CHAR(10) &amp; IFERROR(IF(ISERROR(--TRIM(MID(SUBSTITUTE(C103,",",REPT(" ",99)),699,99))),VLOOKUP(TRIM(MID(SUBSTITUTE(C103,",",REPT(" ",99)),699,99)),PortProtocols[],4,FALSE),VLOOKUP(--TRIM(MID(SUBSTITUTE(C103,",",REPT(" ",99)),699,99)),PortProtocols[],4,FALSE)),""),"") &amp;
IF(TRIM(MID(SUBSTITUTE(C103,",",REPT(" ",99)),799,99))&lt;&gt;"",CHAR(10) &amp; IFERROR(IF(ISERROR(--TRIM(MID(SUBSTITUTE(C103,",",REPT(" ",99)),799,99))),VLOOKUP(TRIM(MID(SUBSTITUTE(C103,",",REPT(" ",99)),799,99)),PortProtocols[],4,FALSE),VLOOKUP(--TRIM(MID(SUBSTITUTE(C103,",",REPT(" ",99)),799,99)),PortProtocols[],4,FALSE)),""),"") &amp;
IF(TRIM(MID(SUBSTITUTE(C103,",",REPT(" ",99)),899,99))&lt;&gt;"",CHAR(10) &amp; IFERROR(IF(ISERROR(--TRIM(MID(SUBSTITUTE(C103,",",REPT(" ",99)),899,99))),VLOOKUP(TRIM(MID(SUBSTITUTE(C103,",",REPT(" ",99)),899,99)),PortProtocols[],4,FALSE),VLOOKUP(--TRIM(MID(SUBSTITUTE(C103,",",REPT(" ",99)),899,99)),PortProtocols[],4,FALSE)),""),"") &amp;
IF(TRIM(MID(SUBSTITUTE(C103,",",REPT(" ",99)),999,99))&lt;&gt;"",CHAR(10) &amp; IFERROR(IF(ISERROR(--TRIM(MID(SUBSTITUTE(C103,",",REPT(" ",99)),999,99))),VLOOKUP(TRIM(MID(SUBSTITUTE(C103,",",REPT(" ",99)),999,99)),PortProtocols[],4,FALSE),VLOOKUP(--TRIM(MID(SUBSTITUTE(C103,",",REPT(" ",99)),999,99)),PortProtocols[],4,FALSE)),""),"") &amp;
IF(TRIM(MID(SUBSTITUTE(C103,",",REPT(" ",99)),1099,99))&lt;&gt;"",CHAR(10) &amp; IFERROR(IF(ISERROR(--TRIM(MID(SUBSTITUTE(C103,",",REPT(" ",99)),1099,99))),VLOOKUP(TRIM(MID(SUBSTITUTE(C103,",",REPT(" ",99)),1099,99)),PortProtocols[],4,FALSE),VLOOKUP(--TRIM(MID(SUBSTITUTE(C103,",",REPT(" ",99)),1099,99)),PortProtocols[],4,FALSE)),""),"") &amp;
IF(TRIM(MID(SUBSTITUTE(C103,",",REPT(" ",99)),1199,99))&lt;&gt;"",CHAR(10) &amp; IFERROR(IF(ISERROR(--TRIM(MID(SUBSTITUTE(C103,",",REPT(" ",99)),1199,99))),VLOOKUP(TRIM(MID(SUBSTITUTE(C103,",",REPT(" ",99)),1199,99)),PortProtocols[],4,FALSE),VLOOKUP(--TRIM(MID(SUBSTITUTE(C103,",",REPT(" ",99)),1199,99)),PortProtocols[],4,FALSE)),""),"") &amp;
IF(TRIM(MID(SUBSTITUTE(C103,",",REPT(" ",99)),1299,99))&lt;&gt;"",CHAR(10) &amp; IFERROR(IF(ISERROR(--TRIM(MID(SUBSTITUTE(C103,",",REPT(" ",99)),1299,99))),VLOOKUP(TRIM(MID(SUBSTITUTE(C103,",",REPT(" ",99)),1299,99)),PortProtocols[],4,FALSE),VLOOKUP(--TRIM(MID(SUBSTITUTE(C103,",",REPT(" ",99)),1299,99)),PortProtocols[],4,FALSE)),""),"") &amp;
IF(TRIM(MID(SUBSTITUTE(C103,",",REPT(" ",99)),1399,99))&lt;&gt;"",CHAR(10) &amp; IFERROR(IF(ISERROR(--TRIM(MID(SUBSTITUTE(C103,",",REPT(" ",99)),1399,99))),VLOOKUP(TRIM(MID(SUBSTITUTE(C103,",",REPT(" ",99)),1399,99)),PortProtocols[],4,FALSE),VLOOKUP(--TRIM(MID(SUBSTITUTE(C103,",",REPT(" ",99)),1399,99)),PortProtocols[],4,FALSE)),""),"") &amp;
IF(TRIM(MID(SUBSTITUTE(C103,",",REPT(" ",99)),1499,99))&lt;&gt;"",CHAR(10) &amp; IFERROR(IF(ISERROR(--TRIM(MID(SUBSTITUTE(C103,",",REPT(" ",99)),1499,99))),VLOOKUP(TRIM(MID(SUBSTITUTE(C103,",",REPT(" ",99)),1499,99)),PortProtocols[],4,FALSE),VLOOKUP(--TRIM(MID(SUBSTITUTE(C103,",",REPT(" ",99)),1499,99)),PortProtocols[],4,FALSE)),""),"") &amp;
IF(TRIM(MID(SUBSTITUTE(C103,",",REPT(" ",99)),1599,99))&lt;&gt;"",CHAR(10) &amp; IFERROR(IF(ISERROR(--TRIM(MID(SUBSTITUTE(C103,",",REPT(" ",99)),1599,99))),VLOOKUP(TRIM(MID(SUBSTITUTE(C103,",",REPT(" ",99)),1599,99)),PortProtocols[],4,FALSE),VLOOKUP(--TRIM(MID(SUBSTITUTE(C103,",",REPT(" ",99)),1599,99)),PortProtocols[],4,FALSE)),""),"") &amp;
IF(TRIM(MID(SUBSTITUTE(C103,",",REPT(" ",99)),1699,99))&lt;&gt;"",CHAR(10) &amp; IFERROR(IF(ISERROR(--TRIM(MID(SUBSTITUTE(C103,",",REPT(" ",99)),1699,99))),VLOOKUP(TRIM(MID(SUBSTITUTE(C103,",",REPT(" ",99)),1699,99)),PortProtocols[],4,FALSE),VLOOKUP(--TRIM(MID(SUBSTITUTE(C103,",",REPT(" ",99)),1699,99)),PortProtocols[],4,FALSE)),""),"") &amp;
IF(TRIM(MID(SUBSTITUTE(C103,",",REPT(" ",99)),1799,99))&lt;&gt;"",CHAR(10) &amp; IFERROR(IF(ISERROR(--TRIM(MID(SUBSTITUTE(C103,",",REPT(" ",99)),1799,99))),VLOOKUP(TRIM(MID(SUBSTITUTE(C103,",",REPT(" ",99)),1799,99)),PortProtocols[],4,FALSE),VLOOKUP(--TRIM(MID(SUBSTITUTE(C103,",",REPT(" ",99)),1799,99)),PortProtocols[],4,FALSE)),""),"") &amp;
IF(TRIM(MID(SUBSTITUTE(C103,",",REPT(" ",99)),1899,99))&lt;&gt;"",CHAR(10) &amp; IFERROR(IF(ISERROR(--TRIM(MID(SUBSTITUTE(C103,",",REPT(" ",99)),1899,99))),VLOOKUP(TRIM(MID(SUBSTITUTE(C103,",",REPT(" ",99)),1899,99)),PortProtocols[],4,FALSE),VLOOKUP(--TRIM(MID(SUBSTITUTE(C103,",",REPT(" ",99)),1899,99)),PortProtocols[],4,FALSE)),""),""),
"")</f>
        <v>Nutanix CVM  to Prism Central
HTTPS (443 TCP)</v>
      </c>
      <c r="G103" s="15"/>
      <c r="H103" s="13" t="str">
        <f>_xlfn.XLOOKUP(ExternalPorts[[#This Row],[Source]],entities[Source],entities[Source AZ (Used for Diagram Generation)],"",0)</f>
        <v>Local AZ</v>
      </c>
      <c r="I103" s="13" t="str">
        <f>_xlfn.XLOOKUP(ExternalPorts[[#This Row],[Destination]],entities[Destination],entities[Destination AZ (Used for Diagram Generation)],"",0)</f>
        <v>Local AZ</v>
      </c>
      <c r="J103" s="13"/>
      <c r="M103" s="22"/>
    </row>
    <row r="104" spans="1:13" ht="40.5" hidden="1">
      <c r="A104" s="13" t="s">
        <v>143</v>
      </c>
      <c r="B104" s="13" t="s">
        <v>139</v>
      </c>
      <c r="C104" s="14">
        <v>443</v>
      </c>
      <c r="D104" s="13" t="str" cm="1">
        <f t="array" ref="D10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4" s="13" t="s">
        <v>13</v>
      </c>
      <c r="F104" s="15" t="str">
        <f>IF(AND(B104&lt;&gt;"",E104&lt;&gt;""),B104 &amp; " to " &amp; E104 &amp; CHAR(10) &amp;
IFERROR(IF(ISERROR(--TRIM(MID(SUBSTITUTE(C104,",",REPT(" ",99)),1,99))),VLOOKUP(TRIM(MID(SUBSTITUTE(C104,",",REPT(" ",99)),1,99)),PortProtocols[],4,FALSE),VLOOKUP(--TRIM(MID(SUBSTITUTE(C104,",",REPT(" ",99)),1,99)),PortProtocols[],4,FALSE)),"") &amp;
IF(TRIM(MID(SUBSTITUTE(C104,",",REPT(" ",99)),99,99))&lt;&gt;"",CHAR(10) &amp; IFERROR(IF(ISERROR(--TRIM(MID(SUBSTITUTE(C104,",",REPT(" ",99)),99,99))),VLOOKUP(TRIM(MID(SUBSTITUTE(C104,",",REPT(" ",99)),99,99)),PortProtocols[],4,FALSE),VLOOKUP(--TRIM(MID(SUBSTITUTE(C104,",",REPT(" ",99)),99,99)),PortProtocols[],4,FALSE)),""),"") &amp;
IF(TRIM(MID(SUBSTITUTE(C104,",",REPT(" ",99)),199,99))&lt;&gt;"",CHAR(10) &amp; IFERROR(IF(ISERROR(--TRIM(MID(SUBSTITUTE(C104,",",REPT(" ",99)),199,99))),VLOOKUP(TRIM(MID(SUBSTITUTE(C104,",",REPT(" ",99)),199,99)),PortProtocols[],4,FALSE),VLOOKUP(--TRIM(MID(SUBSTITUTE(C104,",",REPT(" ",99)),199,99)),PortProtocols[],4,FALSE)),""),"") &amp;
IF(TRIM(MID(SUBSTITUTE(C104,",",REPT(" ",99)),299,99))&lt;&gt;"",CHAR(10) &amp; IFERROR(IF(ISERROR(--TRIM(MID(SUBSTITUTE(C104,",",REPT(" ",99)),299,99))),VLOOKUP(TRIM(MID(SUBSTITUTE(C104,",",REPT(" ",99)),299,99)),PortProtocols[],4,FALSE),VLOOKUP(--TRIM(MID(SUBSTITUTE(C104,",",REPT(" ",99)),299,99)),PortProtocols[],4,FALSE)),""),"") &amp;
IF(TRIM(MID(SUBSTITUTE(C104,",",REPT(" ",99)),399,99))&lt;&gt;"",CHAR(10) &amp; IFERROR(IF(ISERROR(--TRIM(MID(SUBSTITUTE(C104,",",REPT(" ",99)),399,99))),VLOOKUP(TRIM(MID(SUBSTITUTE(C104,",",REPT(" ",99)),399,99)),PortProtocols[],4,FALSE),VLOOKUP(--TRIM(MID(SUBSTITUTE(C104,",",REPT(" ",99)),399,99)),PortProtocols[],4,FALSE)),""),"") &amp;
IF(TRIM(MID(SUBSTITUTE(C104,",",REPT(" ",99)),499,99))&lt;&gt;"",CHAR(10) &amp; IFERROR(IF(ISERROR(--TRIM(MID(SUBSTITUTE(C104,",",REPT(" ",99)),499,99))),VLOOKUP(TRIM(MID(SUBSTITUTE(C104,",",REPT(" ",99)),499,99)),PortProtocols[],4,FALSE),VLOOKUP(--TRIM(MID(SUBSTITUTE(C104,",",REPT(" ",99)),499,99)),PortProtocols[],4,FALSE)),""),"") &amp;
IF(TRIM(MID(SUBSTITUTE(C104,",",REPT(" ",99)),599,99))&lt;&gt;"",CHAR(10) &amp; IFERROR(IF(ISERROR(--TRIM(MID(SUBSTITUTE(C104,",",REPT(" ",99)),599,99))),VLOOKUP(TRIM(MID(SUBSTITUTE(C104,",",REPT(" ",99)),599,99)),PortProtocols[],4,FALSE),VLOOKUP(--TRIM(MID(SUBSTITUTE(C104,",",REPT(" ",99)),599,99)),PortProtocols[],4,FALSE)),""),"") &amp;
IF(TRIM(MID(SUBSTITUTE(C104,",",REPT(" ",99)),699,99))&lt;&gt;"",CHAR(10) &amp; IFERROR(IF(ISERROR(--TRIM(MID(SUBSTITUTE(C104,",",REPT(" ",99)),699,99))),VLOOKUP(TRIM(MID(SUBSTITUTE(C104,",",REPT(" ",99)),699,99)),PortProtocols[],4,FALSE),VLOOKUP(--TRIM(MID(SUBSTITUTE(C104,",",REPT(" ",99)),699,99)),PortProtocols[],4,FALSE)),""),"") &amp;
IF(TRIM(MID(SUBSTITUTE(C104,",",REPT(" ",99)),799,99))&lt;&gt;"",CHAR(10) &amp; IFERROR(IF(ISERROR(--TRIM(MID(SUBSTITUTE(C104,",",REPT(" ",99)),799,99))),VLOOKUP(TRIM(MID(SUBSTITUTE(C104,",",REPT(" ",99)),799,99)),PortProtocols[],4,FALSE),VLOOKUP(--TRIM(MID(SUBSTITUTE(C104,",",REPT(" ",99)),799,99)),PortProtocols[],4,FALSE)),""),"") &amp;
IF(TRIM(MID(SUBSTITUTE(C104,",",REPT(" ",99)),899,99))&lt;&gt;"",CHAR(10) &amp; IFERROR(IF(ISERROR(--TRIM(MID(SUBSTITUTE(C104,",",REPT(" ",99)),899,99))),VLOOKUP(TRIM(MID(SUBSTITUTE(C104,",",REPT(" ",99)),899,99)),PortProtocols[],4,FALSE),VLOOKUP(--TRIM(MID(SUBSTITUTE(C104,",",REPT(" ",99)),899,99)),PortProtocols[],4,FALSE)),""),"") &amp;
IF(TRIM(MID(SUBSTITUTE(C104,",",REPT(" ",99)),999,99))&lt;&gt;"",CHAR(10) &amp; IFERROR(IF(ISERROR(--TRIM(MID(SUBSTITUTE(C104,",",REPT(" ",99)),999,99))),VLOOKUP(TRIM(MID(SUBSTITUTE(C104,",",REPT(" ",99)),999,99)),PortProtocols[],4,FALSE),VLOOKUP(--TRIM(MID(SUBSTITUTE(C104,",",REPT(" ",99)),999,99)),PortProtocols[],4,FALSE)),""),"") &amp;
IF(TRIM(MID(SUBSTITUTE(C104,",",REPT(" ",99)),1099,99))&lt;&gt;"",CHAR(10) &amp; IFERROR(IF(ISERROR(--TRIM(MID(SUBSTITUTE(C104,",",REPT(" ",99)),1099,99))),VLOOKUP(TRIM(MID(SUBSTITUTE(C104,",",REPT(" ",99)),1099,99)),PortProtocols[],4,FALSE),VLOOKUP(--TRIM(MID(SUBSTITUTE(C104,",",REPT(" ",99)),1099,99)),PortProtocols[],4,FALSE)),""),"") &amp;
IF(TRIM(MID(SUBSTITUTE(C104,",",REPT(" ",99)),1199,99))&lt;&gt;"",CHAR(10) &amp; IFERROR(IF(ISERROR(--TRIM(MID(SUBSTITUTE(C104,",",REPT(" ",99)),1199,99))),VLOOKUP(TRIM(MID(SUBSTITUTE(C104,",",REPT(" ",99)),1199,99)),PortProtocols[],4,FALSE),VLOOKUP(--TRIM(MID(SUBSTITUTE(C104,",",REPT(" ",99)),1199,99)),PortProtocols[],4,FALSE)),""),"") &amp;
IF(TRIM(MID(SUBSTITUTE(C104,",",REPT(" ",99)),1299,99))&lt;&gt;"",CHAR(10) &amp; IFERROR(IF(ISERROR(--TRIM(MID(SUBSTITUTE(C104,",",REPT(" ",99)),1299,99))),VLOOKUP(TRIM(MID(SUBSTITUTE(C104,",",REPT(" ",99)),1299,99)),PortProtocols[],4,FALSE),VLOOKUP(--TRIM(MID(SUBSTITUTE(C104,",",REPT(" ",99)),1299,99)),PortProtocols[],4,FALSE)),""),"") &amp;
IF(TRIM(MID(SUBSTITUTE(C104,",",REPT(" ",99)),1399,99))&lt;&gt;"",CHAR(10) &amp; IFERROR(IF(ISERROR(--TRIM(MID(SUBSTITUTE(C104,",",REPT(" ",99)),1399,99))),VLOOKUP(TRIM(MID(SUBSTITUTE(C104,",",REPT(" ",99)),1399,99)),PortProtocols[],4,FALSE),VLOOKUP(--TRIM(MID(SUBSTITUTE(C104,",",REPT(" ",99)),1399,99)),PortProtocols[],4,FALSE)),""),"") &amp;
IF(TRIM(MID(SUBSTITUTE(C104,",",REPT(" ",99)),1499,99))&lt;&gt;"",CHAR(10) &amp; IFERROR(IF(ISERROR(--TRIM(MID(SUBSTITUTE(C104,",",REPT(" ",99)),1499,99))),VLOOKUP(TRIM(MID(SUBSTITUTE(C104,",",REPT(" ",99)),1499,99)),PortProtocols[],4,FALSE),VLOOKUP(--TRIM(MID(SUBSTITUTE(C104,",",REPT(" ",99)),1499,99)),PortProtocols[],4,FALSE)),""),"") &amp;
IF(TRIM(MID(SUBSTITUTE(C104,",",REPT(" ",99)),1599,99))&lt;&gt;"",CHAR(10) &amp; IFERROR(IF(ISERROR(--TRIM(MID(SUBSTITUTE(C104,",",REPT(" ",99)),1599,99))),VLOOKUP(TRIM(MID(SUBSTITUTE(C104,",",REPT(" ",99)),1599,99)),PortProtocols[],4,FALSE),VLOOKUP(--TRIM(MID(SUBSTITUTE(C104,",",REPT(" ",99)),1599,99)),PortProtocols[],4,FALSE)),""),"") &amp;
IF(TRIM(MID(SUBSTITUTE(C104,",",REPT(" ",99)),1699,99))&lt;&gt;"",CHAR(10) &amp; IFERROR(IF(ISERROR(--TRIM(MID(SUBSTITUTE(C104,",",REPT(" ",99)),1699,99))),VLOOKUP(TRIM(MID(SUBSTITUTE(C104,",",REPT(" ",99)),1699,99)),PortProtocols[],4,FALSE),VLOOKUP(--TRIM(MID(SUBSTITUTE(C104,",",REPT(" ",99)),1699,99)),PortProtocols[],4,FALSE)),""),"") &amp;
IF(TRIM(MID(SUBSTITUTE(C104,",",REPT(" ",99)),1799,99))&lt;&gt;"",CHAR(10) &amp; IFERROR(IF(ISERROR(--TRIM(MID(SUBSTITUTE(C104,",",REPT(" ",99)),1799,99))),VLOOKUP(TRIM(MID(SUBSTITUTE(C104,",",REPT(" ",99)),1799,99)),PortProtocols[],4,FALSE),VLOOKUP(--TRIM(MID(SUBSTITUTE(C104,",",REPT(" ",99)),1799,99)),PortProtocols[],4,FALSE)),""),"") &amp;
IF(TRIM(MID(SUBSTITUTE(C104,",",REPT(" ",99)),1899,99))&lt;&gt;"",CHAR(10) &amp; IFERROR(IF(ISERROR(--TRIM(MID(SUBSTITUTE(C104,",",REPT(" ",99)),1899,99))),VLOOKUP(TRIM(MID(SUBSTITUTE(C104,",",REPT(" ",99)),1899,99)),PortProtocols[],4,FALSE),VLOOKUP(--TRIM(MID(SUBSTITUTE(C104,",",REPT(" ",99)),1899,99)),PortProtocols[],4,FALSE)),""),""),
"")</f>
        <v>Hypervisor to Prism Central
HTTPS (443 TCP)</v>
      </c>
      <c r="G104" s="15"/>
      <c r="H104" s="13" t="str">
        <f>_xlfn.XLOOKUP(ExternalPorts[[#This Row],[Source]],entities[Source],entities[Source AZ (Used for Diagram Generation)],"",0)</f>
        <v>Local AZ</v>
      </c>
      <c r="I104" s="13" t="str">
        <f>_xlfn.XLOOKUP(ExternalPorts[[#This Row],[Destination]],entities[Destination],entities[Destination AZ (Used for Diagram Generation)],"",0)</f>
        <v>Local AZ</v>
      </c>
      <c r="J104" s="13"/>
      <c r="M104" s="22"/>
    </row>
    <row r="105" spans="1:13" ht="40.5" hidden="1">
      <c r="A105" s="13" t="s">
        <v>143</v>
      </c>
      <c r="B105" s="13" t="s">
        <v>137</v>
      </c>
      <c r="C105" s="14">
        <v>443</v>
      </c>
      <c r="D105" s="13" t="str" cm="1">
        <f t="array" ref="D10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5" s="13" t="s">
        <v>13</v>
      </c>
      <c r="F105" s="15" t="str">
        <f>IF(AND(B105&lt;&gt;"",E105&lt;&gt;""),B105 &amp; " to " &amp; E105 &amp; CHAR(10) &amp;
IFERROR(IF(ISERROR(--TRIM(MID(SUBSTITUTE(C105,",",REPT(" ",99)),1,99))),VLOOKUP(TRIM(MID(SUBSTITUTE(C105,",",REPT(" ",99)),1,99)),PortProtocols[],4,FALSE),VLOOKUP(--TRIM(MID(SUBSTITUTE(C105,",",REPT(" ",99)),1,99)),PortProtocols[],4,FALSE)),"") &amp;
IF(TRIM(MID(SUBSTITUTE(C105,",",REPT(" ",99)),99,99))&lt;&gt;"",CHAR(10) &amp; IFERROR(IF(ISERROR(--TRIM(MID(SUBSTITUTE(C105,",",REPT(" ",99)),99,99))),VLOOKUP(TRIM(MID(SUBSTITUTE(C105,",",REPT(" ",99)),99,99)),PortProtocols[],4,FALSE),VLOOKUP(--TRIM(MID(SUBSTITUTE(C105,",",REPT(" ",99)),99,99)),PortProtocols[],4,FALSE)),""),"") &amp;
IF(TRIM(MID(SUBSTITUTE(C105,",",REPT(" ",99)),199,99))&lt;&gt;"",CHAR(10) &amp; IFERROR(IF(ISERROR(--TRIM(MID(SUBSTITUTE(C105,",",REPT(" ",99)),199,99))),VLOOKUP(TRIM(MID(SUBSTITUTE(C105,",",REPT(" ",99)),199,99)),PortProtocols[],4,FALSE),VLOOKUP(--TRIM(MID(SUBSTITUTE(C105,",",REPT(" ",99)),199,99)),PortProtocols[],4,FALSE)),""),"") &amp;
IF(TRIM(MID(SUBSTITUTE(C105,",",REPT(" ",99)),299,99))&lt;&gt;"",CHAR(10) &amp; IFERROR(IF(ISERROR(--TRIM(MID(SUBSTITUTE(C105,",",REPT(" ",99)),299,99))),VLOOKUP(TRIM(MID(SUBSTITUTE(C105,",",REPT(" ",99)),299,99)),PortProtocols[],4,FALSE),VLOOKUP(--TRIM(MID(SUBSTITUTE(C105,",",REPT(" ",99)),299,99)),PortProtocols[],4,FALSE)),""),"") &amp;
IF(TRIM(MID(SUBSTITUTE(C105,",",REPT(" ",99)),399,99))&lt;&gt;"",CHAR(10) &amp; IFERROR(IF(ISERROR(--TRIM(MID(SUBSTITUTE(C105,",",REPT(" ",99)),399,99))),VLOOKUP(TRIM(MID(SUBSTITUTE(C105,",",REPT(" ",99)),399,99)),PortProtocols[],4,FALSE),VLOOKUP(--TRIM(MID(SUBSTITUTE(C105,",",REPT(" ",99)),399,99)),PortProtocols[],4,FALSE)),""),"") &amp;
IF(TRIM(MID(SUBSTITUTE(C105,",",REPT(" ",99)),499,99))&lt;&gt;"",CHAR(10) &amp; IFERROR(IF(ISERROR(--TRIM(MID(SUBSTITUTE(C105,",",REPT(" ",99)),499,99))),VLOOKUP(TRIM(MID(SUBSTITUTE(C105,",",REPT(" ",99)),499,99)),PortProtocols[],4,FALSE),VLOOKUP(--TRIM(MID(SUBSTITUTE(C105,",",REPT(" ",99)),499,99)),PortProtocols[],4,FALSE)),""),"") &amp;
IF(TRIM(MID(SUBSTITUTE(C105,",",REPT(" ",99)),599,99))&lt;&gt;"",CHAR(10) &amp; IFERROR(IF(ISERROR(--TRIM(MID(SUBSTITUTE(C105,",",REPT(" ",99)),599,99))),VLOOKUP(TRIM(MID(SUBSTITUTE(C105,",",REPT(" ",99)),599,99)),PortProtocols[],4,FALSE),VLOOKUP(--TRIM(MID(SUBSTITUTE(C105,",",REPT(" ",99)),599,99)),PortProtocols[],4,FALSE)),""),"") &amp;
IF(TRIM(MID(SUBSTITUTE(C105,",",REPT(" ",99)),699,99))&lt;&gt;"",CHAR(10) &amp; IFERROR(IF(ISERROR(--TRIM(MID(SUBSTITUTE(C105,",",REPT(" ",99)),699,99))),VLOOKUP(TRIM(MID(SUBSTITUTE(C105,",",REPT(" ",99)),699,99)),PortProtocols[],4,FALSE),VLOOKUP(--TRIM(MID(SUBSTITUTE(C105,",",REPT(" ",99)),699,99)),PortProtocols[],4,FALSE)),""),"") &amp;
IF(TRIM(MID(SUBSTITUTE(C105,",",REPT(" ",99)),799,99))&lt;&gt;"",CHAR(10) &amp; IFERROR(IF(ISERROR(--TRIM(MID(SUBSTITUTE(C105,",",REPT(" ",99)),799,99))),VLOOKUP(TRIM(MID(SUBSTITUTE(C105,",",REPT(" ",99)),799,99)),PortProtocols[],4,FALSE),VLOOKUP(--TRIM(MID(SUBSTITUTE(C105,",",REPT(" ",99)),799,99)),PortProtocols[],4,FALSE)),""),"") &amp;
IF(TRIM(MID(SUBSTITUTE(C105,",",REPT(" ",99)),899,99))&lt;&gt;"",CHAR(10) &amp; IFERROR(IF(ISERROR(--TRIM(MID(SUBSTITUTE(C105,",",REPT(" ",99)),899,99))),VLOOKUP(TRIM(MID(SUBSTITUTE(C105,",",REPT(" ",99)),899,99)),PortProtocols[],4,FALSE),VLOOKUP(--TRIM(MID(SUBSTITUTE(C105,",",REPT(" ",99)),899,99)),PortProtocols[],4,FALSE)),""),"") &amp;
IF(TRIM(MID(SUBSTITUTE(C105,",",REPT(" ",99)),999,99))&lt;&gt;"",CHAR(10) &amp; IFERROR(IF(ISERROR(--TRIM(MID(SUBSTITUTE(C105,",",REPT(" ",99)),999,99))),VLOOKUP(TRIM(MID(SUBSTITUTE(C105,",",REPT(" ",99)),999,99)),PortProtocols[],4,FALSE),VLOOKUP(--TRIM(MID(SUBSTITUTE(C105,",",REPT(" ",99)),999,99)),PortProtocols[],4,FALSE)),""),"") &amp;
IF(TRIM(MID(SUBSTITUTE(C105,",",REPT(" ",99)),1099,99))&lt;&gt;"",CHAR(10) &amp; IFERROR(IF(ISERROR(--TRIM(MID(SUBSTITUTE(C105,",",REPT(" ",99)),1099,99))),VLOOKUP(TRIM(MID(SUBSTITUTE(C105,",",REPT(" ",99)),1099,99)),PortProtocols[],4,FALSE),VLOOKUP(--TRIM(MID(SUBSTITUTE(C105,",",REPT(" ",99)),1099,99)),PortProtocols[],4,FALSE)),""),"") &amp;
IF(TRIM(MID(SUBSTITUTE(C105,",",REPT(" ",99)),1199,99))&lt;&gt;"",CHAR(10) &amp; IFERROR(IF(ISERROR(--TRIM(MID(SUBSTITUTE(C105,",",REPT(" ",99)),1199,99))),VLOOKUP(TRIM(MID(SUBSTITUTE(C105,",",REPT(" ",99)),1199,99)),PortProtocols[],4,FALSE),VLOOKUP(--TRIM(MID(SUBSTITUTE(C105,",",REPT(" ",99)),1199,99)),PortProtocols[],4,FALSE)),""),"") &amp;
IF(TRIM(MID(SUBSTITUTE(C105,",",REPT(" ",99)),1299,99))&lt;&gt;"",CHAR(10) &amp; IFERROR(IF(ISERROR(--TRIM(MID(SUBSTITUTE(C105,",",REPT(" ",99)),1299,99))),VLOOKUP(TRIM(MID(SUBSTITUTE(C105,",",REPT(" ",99)),1299,99)),PortProtocols[],4,FALSE),VLOOKUP(--TRIM(MID(SUBSTITUTE(C105,",",REPT(" ",99)),1299,99)),PortProtocols[],4,FALSE)),""),"") &amp;
IF(TRIM(MID(SUBSTITUTE(C105,",",REPT(" ",99)),1399,99))&lt;&gt;"",CHAR(10) &amp; IFERROR(IF(ISERROR(--TRIM(MID(SUBSTITUTE(C105,",",REPT(" ",99)),1399,99))),VLOOKUP(TRIM(MID(SUBSTITUTE(C105,",",REPT(" ",99)),1399,99)),PortProtocols[],4,FALSE),VLOOKUP(--TRIM(MID(SUBSTITUTE(C105,",",REPT(" ",99)),1399,99)),PortProtocols[],4,FALSE)),""),"") &amp;
IF(TRIM(MID(SUBSTITUTE(C105,",",REPT(" ",99)),1499,99))&lt;&gt;"",CHAR(10) &amp; IFERROR(IF(ISERROR(--TRIM(MID(SUBSTITUTE(C105,",",REPT(" ",99)),1499,99))),VLOOKUP(TRIM(MID(SUBSTITUTE(C105,",",REPT(" ",99)),1499,99)),PortProtocols[],4,FALSE),VLOOKUP(--TRIM(MID(SUBSTITUTE(C105,",",REPT(" ",99)),1499,99)),PortProtocols[],4,FALSE)),""),"") &amp;
IF(TRIM(MID(SUBSTITUTE(C105,",",REPT(" ",99)),1599,99))&lt;&gt;"",CHAR(10) &amp; IFERROR(IF(ISERROR(--TRIM(MID(SUBSTITUTE(C105,",",REPT(" ",99)),1599,99))),VLOOKUP(TRIM(MID(SUBSTITUTE(C105,",",REPT(" ",99)),1599,99)),PortProtocols[],4,FALSE),VLOOKUP(--TRIM(MID(SUBSTITUTE(C105,",",REPT(" ",99)),1599,99)),PortProtocols[],4,FALSE)),""),"") &amp;
IF(TRIM(MID(SUBSTITUTE(C105,",",REPT(" ",99)),1699,99))&lt;&gt;"",CHAR(10) &amp; IFERROR(IF(ISERROR(--TRIM(MID(SUBSTITUTE(C105,",",REPT(" ",99)),1699,99))),VLOOKUP(TRIM(MID(SUBSTITUTE(C105,",",REPT(" ",99)),1699,99)),PortProtocols[],4,FALSE),VLOOKUP(--TRIM(MID(SUBSTITUTE(C105,",",REPT(" ",99)),1699,99)),PortProtocols[],4,FALSE)),""),"") &amp;
IF(TRIM(MID(SUBSTITUTE(C105,",",REPT(" ",99)),1799,99))&lt;&gt;"",CHAR(10) &amp; IFERROR(IF(ISERROR(--TRIM(MID(SUBSTITUTE(C105,",",REPT(" ",99)),1799,99))),VLOOKUP(TRIM(MID(SUBSTITUTE(C105,",",REPT(" ",99)),1799,99)),PortProtocols[],4,FALSE),VLOOKUP(--TRIM(MID(SUBSTITUTE(C105,",",REPT(" ",99)),1799,99)),PortProtocols[],4,FALSE)),""),"") &amp;
IF(TRIM(MID(SUBSTITUTE(C105,",",REPT(" ",99)),1899,99))&lt;&gt;"",CHAR(10) &amp; IFERROR(IF(ISERROR(--TRIM(MID(SUBSTITUTE(C105,",",REPT(" ",99)),1899,99))),VLOOKUP(TRIM(MID(SUBSTITUTE(C105,",",REPT(" ",99)),1899,99)),PortProtocols[],4,FALSE),VLOOKUP(--TRIM(MID(SUBSTITUTE(C105,",",REPT(" ",99)),1899,99)),PortProtocols[],4,FALSE)),""),""),
"")</f>
        <v>Discovery OS to Prism Central
HTTPS (443 TCP)</v>
      </c>
      <c r="G105" s="15"/>
      <c r="H105" s="13" t="str">
        <f>_xlfn.XLOOKUP(ExternalPorts[[#This Row],[Source]],entities[Source],entities[Source AZ (Used for Diagram Generation)],"",0)</f>
        <v>Local AZ</v>
      </c>
      <c r="I105" s="13" t="str">
        <f>_xlfn.XLOOKUP(ExternalPorts[[#This Row],[Destination]],entities[Destination],entities[Destination AZ (Used for Diagram Generation)],"",0)</f>
        <v>Local AZ</v>
      </c>
      <c r="J105" s="13"/>
      <c r="M105" s="22"/>
    </row>
    <row r="106" spans="1:13" ht="60.75" hidden="1">
      <c r="A106" s="13" t="s">
        <v>143</v>
      </c>
      <c r="B106" s="13" t="s">
        <v>10</v>
      </c>
      <c r="C106" s="14" t="s">
        <v>46</v>
      </c>
      <c r="D106" s="13" t="str" cm="1">
        <f t="array" ref="D10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6" s="13" t="s">
        <v>144</v>
      </c>
      <c r="F106" s="15" t="str">
        <f>IF(AND(B106&lt;&gt;"",E106&lt;&gt;""),B106 &amp; " to " &amp; E106 &amp; CHAR(10) &amp;
IFERROR(IF(ISERROR(--TRIM(MID(SUBSTITUTE(C106,",",REPT(" ",99)),1,99))),VLOOKUP(TRIM(MID(SUBSTITUTE(C106,",",REPT(" ",99)),1,99)),PortProtocols[],4,FALSE),VLOOKUP(--TRIM(MID(SUBSTITUTE(C106,",",REPT(" ",99)),1,99)),PortProtocols[],4,FALSE)),"") &amp;
IF(TRIM(MID(SUBSTITUTE(C106,",",REPT(" ",99)),99,99))&lt;&gt;"",CHAR(10) &amp; IFERROR(IF(ISERROR(--TRIM(MID(SUBSTITUTE(C106,",",REPT(" ",99)),99,99))),VLOOKUP(TRIM(MID(SUBSTITUTE(C106,",",REPT(" ",99)),99,99)),PortProtocols[],4,FALSE),VLOOKUP(--TRIM(MID(SUBSTITUTE(C106,",",REPT(" ",99)),99,99)),PortProtocols[],4,FALSE)),""),"") &amp;
IF(TRIM(MID(SUBSTITUTE(C106,",",REPT(" ",99)),199,99))&lt;&gt;"",CHAR(10) &amp; IFERROR(IF(ISERROR(--TRIM(MID(SUBSTITUTE(C106,",",REPT(" ",99)),199,99))),VLOOKUP(TRIM(MID(SUBSTITUTE(C106,",",REPT(" ",99)),199,99)),PortProtocols[],4,FALSE),VLOOKUP(--TRIM(MID(SUBSTITUTE(C106,",",REPT(" ",99)),199,99)),PortProtocols[],4,FALSE)),""),"") &amp;
IF(TRIM(MID(SUBSTITUTE(C106,",",REPT(" ",99)),299,99))&lt;&gt;"",CHAR(10) &amp; IFERROR(IF(ISERROR(--TRIM(MID(SUBSTITUTE(C106,",",REPT(" ",99)),299,99))),VLOOKUP(TRIM(MID(SUBSTITUTE(C106,",",REPT(" ",99)),299,99)),PortProtocols[],4,FALSE),VLOOKUP(--TRIM(MID(SUBSTITUTE(C106,",",REPT(" ",99)),299,99)),PortProtocols[],4,FALSE)),""),"") &amp;
IF(TRIM(MID(SUBSTITUTE(C106,",",REPT(" ",99)),399,99))&lt;&gt;"",CHAR(10) &amp; IFERROR(IF(ISERROR(--TRIM(MID(SUBSTITUTE(C106,",",REPT(" ",99)),399,99))),VLOOKUP(TRIM(MID(SUBSTITUTE(C106,",",REPT(" ",99)),399,99)),PortProtocols[],4,FALSE),VLOOKUP(--TRIM(MID(SUBSTITUTE(C106,",",REPT(" ",99)),399,99)),PortProtocols[],4,FALSE)),""),"") &amp;
IF(TRIM(MID(SUBSTITUTE(C106,",",REPT(" ",99)),499,99))&lt;&gt;"",CHAR(10) &amp; IFERROR(IF(ISERROR(--TRIM(MID(SUBSTITUTE(C106,",",REPT(" ",99)),499,99))),VLOOKUP(TRIM(MID(SUBSTITUTE(C106,",",REPT(" ",99)),499,99)),PortProtocols[],4,FALSE),VLOOKUP(--TRIM(MID(SUBSTITUTE(C106,",",REPT(" ",99)),499,99)),PortProtocols[],4,FALSE)),""),"") &amp;
IF(TRIM(MID(SUBSTITUTE(C106,",",REPT(" ",99)),599,99))&lt;&gt;"",CHAR(10) &amp; IFERROR(IF(ISERROR(--TRIM(MID(SUBSTITUTE(C106,",",REPT(" ",99)),599,99))),VLOOKUP(TRIM(MID(SUBSTITUTE(C106,",",REPT(" ",99)),599,99)),PortProtocols[],4,FALSE),VLOOKUP(--TRIM(MID(SUBSTITUTE(C106,",",REPT(" ",99)),599,99)),PortProtocols[],4,FALSE)),""),"") &amp;
IF(TRIM(MID(SUBSTITUTE(C106,",",REPT(" ",99)),699,99))&lt;&gt;"",CHAR(10) &amp; IFERROR(IF(ISERROR(--TRIM(MID(SUBSTITUTE(C106,",",REPT(" ",99)),699,99))),VLOOKUP(TRIM(MID(SUBSTITUTE(C106,",",REPT(" ",99)),699,99)),PortProtocols[],4,FALSE),VLOOKUP(--TRIM(MID(SUBSTITUTE(C106,",",REPT(" ",99)),699,99)),PortProtocols[],4,FALSE)),""),"") &amp;
IF(TRIM(MID(SUBSTITUTE(C106,",",REPT(" ",99)),799,99))&lt;&gt;"",CHAR(10) &amp; IFERROR(IF(ISERROR(--TRIM(MID(SUBSTITUTE(C106,",",REPT(" ",99)),799,99))),VLOOKUP(TRIM(MID(SUBSTITUTE(C106,",",REPT(" ",99)),799,99)),PortProtocols[],4,FALSE),VLOOKUP(--TRIM(MID(SUBSTITUTE(C106,",",REPT(" ",99)),799,99)),PortProtocols[],4,FALSE)),""),"") &amp;
IF(TRIM(MID(SUBSTITUTE(C106,",",REPT(" ",99)),899,99))&lt;&gt;"",CHAR(10) &amp; IFERROR(IF(ISERROR(--TRIM(MID(SUBSTITUTE(C106,",",REPT(" ",99)),899,99))),VLOOKUP(TRIM(MID(SUBSTITUTE(C106,",",REPT(" ",99)),899,99)),PortProtocols[],4,FALSE),VLOOKUP(--TRIM(MID(SUBSTITUTE(C106,",",REPT(" ",99)),899,99)),PortProtocols[],4,FALSE)),""),"") &amp;
IF(TRIM(MID(SUBSTITUTE(C106,",",REPT(" ",99)),999,99))&lt;&gt;"",CHAR(10) &amp; IFERROR(IF(ISERROR(--TRIM(MID(SUBSTITUTE(C106,",",REPT(" ",99)),999,99))),VLOOKUP(TRIM(MID(SUBSTITUTE(C106,",",REPT(" ",99)),999,99)),PortProtocols[],4,FALSE),VLOOKUP(--TRIM(MID(SUBSTITUTE(C106,",",REPT(" ",99)),999,99)),PortProtocols[],4,FALSE)),""),"") &amp;
IF(TRIM(MID(SUBSTITUTE(C106,",",REPT(" ",99)),1099,99))&lt;&gt;"",CHAR(10) &amp; IFERROR(IF(ISERROR(--TRIM(MID(SUBSTITUTE(C106,",",REPT(" ",99)),1099,99))),VLOOKUP(TRIM(MID(SUBSTITUTE(C106,",",REPT(" ",99)),1099,99)),PortProtocols[],4,FALSE),VLOOKUP(--TRIM(MID(SUBSTITUTE(C106,",",REPT(" ",99)),1099,99)),PortProtocols[],4,FALSE)),""),"") &amp;
IF(TRIM(MID(SUBSTITUTE(C106,",",REPT(" ",99)),1199,99))&lt;&gt;"",CHAR(10) &amp; IFERROR(IF(ISERROR(--TRIM(MID(SUBSTITUTE(C106,",",REPT(" ",99)),1199,99))),VLOOKUP(TRIM(MID(SUBSTITUTE(C106,",",REPT(" ",99)),1199,99)),PortProtocols[],4,FALSE),VLOOKUP(--TRIM(MID(SUBSTITUTE(C106,",",REPT(" ",99)),1199,99)),PortProtocols[],4,FALSE)),""),"") &amp;
IF(TRIM(MID(SUBSTITUTE(C106,",",REPT(" ",99)),1299,99))&lt;&gt;"",CHAR(10) &amp; IFERROR(IF(ISERROR(--TRIM(MID(SUBSTITUTE(C106,",",REPT(" ",99)),1299,99))),VLOOKUP(TRIM(MID(SUBSTITUTE(C106,",",REPT(" ",99)),1299,99)),PortProtocols[],4,FALSE),VLOOKUP(--TRIM(MID(SUBSTITUTE(C106,",",REPT(" ",99)),1299,99)),PortProtocols[],4,FALSE)),""),"") &amp;
IF(TRIM(MID(SUBSTITUTE(C106,",",REPT(" ",99)),1399,99))&lt;&gt;"",CHAR(10) &amp; IFERROR(IF(ISERROR(--TRIM(MID(SUBSTITUTE(C106,",",REPT(" ",99)),1399,99))),VLOOKUP(TRIM(MID(SUBSTITUTE(C106,",",REPT(" ",99)),1399,99)),PortProtocols[],4,FALSE),VLOOKUP(--TRIM(MID(SUBSTITUTE(C106,",",REPT(" ",99)),1399,99)),PortProtocols[],4,FALSE)),""),"") &amp;
IF(TRIM(MID(SUBSTITUTE(C106,",",REPT(" ",99)),1499,99))&lt;&gt;"",CHAR(10) &amp; IFERROR(IF(ISERROR(--TRIM(MID(SUBSTITUTE(C106,",",REPT(" ",99)),1499,99))),VLOOKUP(TRIM(MID(SUBSTITUTE(C106,",",REPT(" ",99)),1499,99)),PortProtocols[],4,FALSE),VLOOKUP(--TRIM(MID(SUBSTITUTE(C106,",",REPT(" ",99)),1499,99)),PortProtocols[],4,FALSE)),""),"") &amp;
IF(TRIM(MID(SUBSTITUTE(C106,",",REPT(" ",99)),1599,99))&lt;&gt;"",CHAR(10) &amp; IFERROR(IF(ISERROR(--TRIM(MID(SUBSTITUTE(C106,",",REPT(" ",99)),1599,99))),VLOOKUP(TRIM(MID(SUBSTITUTE(C106,",",REPT(" ",99)),1599,99)),PortProtocols[],4,FALSE),VLOOKUP(--TRIM(MID(SUBSTITUTE(C106,",",REPT(" ",99)),1599,99)),PortProtocols[],4,FALSE)),""),"") &amp;
IF(TRIM(MID(SUBSTITUTE(C106,",",REPT(" ",99)),1699,99))&lt;&gt;"",CHAR(10) &amp; IFERROR(IF(ISERROR(--TRIM(MID(SUBSTITUTE(C106,",",REPT(" ",99)),1699,99))),VLOOKUP(TRIM(MID(SUBSTITUTE(C106,",",REPT(" ",99)),1699,99)),PortProtocols[],4,FALSE),VLOOKUP(--TRIM(MID(SUBSTITUTE(C106,",",REPT(" ",99)),1699,99)),PortProtocols[],4,FALSE)),""),"") &amp;
IF(TRIM(MID(SUBSTITUTE(C106,",",REPT(" ",99)),1799,99))&lt;&gt;"",CHAR(10) &amp; IFERROR(IF(ISERROR(--TRIM(MID(SUBSTITUTE(C106,",",REPT(" ",99)),1799,99))),VLOOKUP(TRIM(MID(SUBSTITUTE(C106,",",REPT(" ",99)),1799,99)),PortProtocols[],4,FALSE),VLOOKUP(--TRIM(MID(SUBSTITUTE(C106,",",REPT(" ",99)),1799,99)),PortProtocols[],4,FALSE)),""),"") &amp;
IF(TRIM(MID(SUBSTITUTE(C106,",",REPT(" ",99)),1899,99))&lt;&gt;"",CHAR(10) &amp; IFERROR(IF(ISERROR(--TRIM(MID(SUBSTITUTE(C106,",",REPT(" ",99)),1899,99))),VLOOKUP(TRIM(MID(SUBSTITUTE(C106,",",REPT(" ",99)),1899,99)),PortProtocols[],4,FALSE),VLOOKUP(--TRIM(MID(SUBSTITUTE(C106,",",REPT(" ",99)),1899,99)),PortProtocols[],4,FALSE)),""),""),
"")</f>
        <v>Nutanix CVM  to Image Hosting Filer
HTTPS (443 TCP)
HTTP (80 TCP)</v>
      </c>
      <c r="G106" s="15"/>
      <c r="H106" s="13" t="str">
        <f>_xlfn.XLOOKUP(ExternalPorts[[#This Row],[Source]],entities[Source],entities[Source AZ (Used for Diagram Generation)],"",0)</f>
        <v>Local AZ</v>
      </c>
      <c r="I106" s="13" t="str">
        <f>_xlfn.XLOOKUP(ExternalPorts[[#This Row],[Destination]],entities[Destination],entities[Destination AZ (Used for Diagram Generation)],"",0)</f>
        <v>Local AZ</v>
      </c>
      <c r="J106" s="13"/>
      <c r="M106" s="22"/>
    </row>
    <row r="107" spans="1:13" ht="60.75" hidden="1">
      <c r="A107" s="13" t="s">
        <v>143</v>
      </c>
      <c r="B107" s="13" t="s">
        <v>139</v>
      </c>
      <c r="C107" s="14" t="s">
        <v>46</v>
      </c>
      <c r="D107" s="13" t="str" cm="1">
        <f t="array" ref="D10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7" s="13" t="s">
        <v>144</v>
      </c>
      <c r="F107" s="15" t="str">
        <f>IF(AND(B107&lt;&gt;"",E107&lt;&gt;""),B107 &amp; " to " &amp; E107 &amp; CHAR(10) &amp;
IFERROR(IF(ISERROR(--TRIM(MID(SUBSTITUTE(C107,",",REPT(" ",99)),1,99))),VLOOKUP(TRIM(MID(SUBSTITUTE(C107,",",REPT(" ",99)),1,99)),PortProtocols[],4,FALSE),VLOOKUP(--TRIM(MID(SUBSTITUTE(C107,",",REPT(" ",99)),1,99)),PortProtocols[],4,FALSE)),"") &amp;
IF(TRIM(MID(SUBSTITUTE(C107,",",REPT(" ",99)),99,99))&lt;&gt;"",CHAR(10) &amp; IFERROR(IF(ISERROR(--TRIM(MID(SUBSTITUTE(C107,",",REPT(" ",99)),99,99))),VLOOKUP(TRIM(MID(SUBSTITUTE(C107,",",REPT(" ",99)),99,99)),PortProtocols[],4,FALSE),VLOOKUP(--TRIM(MID(SUBSTITUTE(C107,",",REPT(" ",99)),99,99)),PortProtocols[],4,FALSE)),""),"") &amp;
IF(TRIM(MID(SUBSTITUTE(C107,",",REPT(" ",99)),199,99))&lt;&gt;"",CHAR(10) &amp; IFERROR(IF(ISERROR(--TRIM(MID(SUBSTITUTE(C107,",",REPT(" ",99)),199,99))),VLOOKUP(TRIM(MID(SUBSTITUTE(C107,",",REPT(" ",99)),199,99)),PortProtocols[],4,FALSE),VLOOKUP(--TRIM(MID(SUBSTITUTE(C107,",",REPT(" ",99)),199,99)),PortProtocols[],4,FALSE)),""),"") &amp;
IF(TRIM(MID(SUBSTITUTE(C107,",",REPT(" ",99)),299,99))&lt;&gt;"",CHAR(10) &amp; IFERROR(IF(ISERROR(--TRIM(MID(SUBSTITUTE(C107,",",REPT(" ",99)),299,99))),VLOOKUP(TRIM(MID(SUBSTITUTE(C107,",",REPT(" ",99)),299,99)),PortProtocols[],4,FALSE),VLOOKUP(--TRIM(MID(SUBSTITUTE(C107,",",REPT(" ",99)),299,99)),PortProtocols[],4,FALSE)),""),"") &amp;
IF(TRIM(MID(SUBSTITUTE(C107,",",REPT(" ",99)),399,99))&lt;&gt;"",CHAR(10) &amp; IFERROR(IF(ISERROR(--TRIM(MID(SUBSTITUTE(C107,",",REPT(" ",99)),399,99))),VLOOKUP(TRIM(MID(SUBSTITUTE(C107,",",REPT(" ",99)),399,99)),PortProtocols[],4,FALSE),VLOOKUP(--TRIM(MID(SUBSTITUTE(C107,",",REPT(" ",99)),399,99)),PortProtocols[],4,FALSE)),""),"") &amp;
IF(TRIM(MID(SUBSTITUTE(C107,",",REPT(" ",99)),499,99))&lt;&gt;"",CHAR(10) &amp; IFERROR(IF(ISERROR(--TRIM(MID(SUBSTITUTE(C107,",",REPT(" ",99)),499,99))),VLOOKUP(TRIM(MID(SUBSTITUTE(C107,",",REPT(" ",99)),499,99)),PortProtocols[],4,FALSE),VLOOKUP(--TRIM(MID(SUBSTITUTE(C107,",",REPT(" ",99)),499,99)),PortProtocols[],4,FALSE)),""),"") &amp;
IF(TRIM(MID(SUBSTITUTE(C107,",",REPT(" ",99)),599,99))&lt;&gt;"",CHAR(10) &amp; IFERROR(IF(ISERROR(--TRIM(MID(SUBSTITUTE(C107,",",REPT(" ",99)),599,99))),VLOOKUP(TRIM(MID(SUBSTITUTE(C107,",",REPT(" ",99)),599,99)),PortProtocols[],4,FALSE),VLOOKUP(--TRIM(MID(SUBSTITUTE(C107,",",REPT(" ",99)),599,99)),PortProtocols[],4,FALSE)),""),"") &amp;
IF(TRIM(MID(SUBSTITUTE(C107,",",REPT(" ",99)),699,99))&lt;&gt;"",CHAR(10) &amp; IFERROR(IF(ISERROR(--TRIM(MID(SUBSTITUTE(C107,",",REPT(" ",99)),699,99))),VLOOKUP(TRIM(MID(SUBSTITUTE(C107,",",REPT(" ",99)),699,99)),PortProtocols[],4,FALSE),VLOOKUP(--TRIM(MID(SUBSTITUTE(C107,",",REPT(" ",99)),699,99)),PortProtocols[],4,FALSE)),""),"") &amp;
IF(TRIM(MID(SUBSTITUTE(C107,",",REPT(" ",99)),799,99))&lt;&gt;"",CHAR(10) &amp; IFERROR(IF(ISERROR(--TRIM(MID(SUBSTITUTE(C107,",",REPT(" ",99)),799,99))),VLOOKUP(TRIM(MID(SUBSTITUTE(C107,",",REPT(" ",99)),799,99)),PortProtocols[],4,FALSE),VLOOKUP(--TRIM(MID(SUBSTITUTE(C107,",",REPT(" ",99)),799,99)),PortProtocols[],4,FALSE)),""),"") &amp;
IF(TRIM(MID(SUBSTITUTE(C107,",",REPT(" ",99)),899,99))&lt;&gt;"",CHAR(10) &amp; IFERROR(IF(ISERROR(--TRIM(MID(SUBSTITUTE(C107,",",REPT(" ",99)),899,99))),VLOOKUP(TRIM(MID(SUBSTITUTE(C107,",",REPT(" ",99)),899,99)),PortProtocols[],4,FALSE),VLOOKUP(--TRIM(MID(SUBSTITUTE(C107,",",REPT(" ",99)),899,99)),PortProtocols[],4,FALSE)),""),"") &amp;
IF(TRIM(MID(SUBSTITUTE(C107,",",REPT(" ",99)),999,99))&lt;&gt;"",CHAR(10) &amp; IFERROR(IF(ISERROR(--TRIM(MID(SUBSTITUTE(C107,",",REPT(" ",99)),999,99))),VLOOKUP(TRIM(MID(SUBSTITUTE(C107,",",REPT(" ",99)),999,99)),PortProtocols[],4,FALSE),VLOOKUP(--TRIM(MID(SUBSTITUTE(C107,",",REPT(" ",99)),999,99)),PortProtocols[],4,FALSE)),""),"") &amp;
IF(TRIM(MID(SUBSTITUTE(C107,",",REPT(" ",99)),1099,99))&lt;&gt;"",CHAR(10) &amp; IFERROR(IF(ISERROR(--TRIM(MID(SUBSTITUTE(C107,",",REPT(" ",99)),1099,99))),VLOOKUP(TRIM(MID(SUBSTITUTE(C107,",",REPT(" ",99)),1099,99)),PortProtocols[],4,FALSE),VLOOKUP(--TRIM(MID(SUBSTITUTE(C107,",",REPT(" ",99)),1099,99)),PortProtocols[],4,FALSE)),""),"") &amp;
IF(TRIM(MID(SUBSTITUTE(C107,",",REPT(" ",99)),1199,99))&lt;&gt;"",CHAR(10) &amp; IFERROR(IF(ISERROR(--TRIM(MID(SUBSTITUTE(C107,",",REPT(" ",99)),1199,99))),VLOOKUP(TRIM(MID(SUBSTITUTE(C107,",",REPT(" ",99)),1199,99)),PortProtocols[],4,FALSE),VLOOKUP(--TRIM(MID(SUBSTITUTE(C107,",",REPT(" ",99)),1199,99)),PortProtocols[],4,FALSE)),""),"") &amp;
IF(TRIM(MID(SUBSTITUTE(C107,",",REPT(" ",99)),1299,99))&lt;&gt;"",CHAR(10) &amp; IFERROR(IF(ISERROR(--TRIM(MID(SUBSTITUTE(C107,",",REPT(" ",99)),1299,99))),VLOOKUP(TRIM(MID(SUBSTITUTE(C107,",",REPT(" ",99)),1299,99)),PortProtocols[],4,FALSE),VLOOKUP(--TRIM(MID(SUBSTITUTE(C107,",",REPT(" ",99)),1299,99)),PortProtocols[],4,FALSE)),""),"") &amp;
IF(TRIM(MID(SUBSTITUTE(C107,",",REPT(" ",99)),1399,99))&lt;&gt;"",CHAR(10) &amp; IFERROR(IF(ISERROR(--TRIM(MID(SUBSTITUTE(C107,",",REPT(" ",99)),1399,99))),VLOOKUP(TRIM(MID(SUBSTITUTE(C107,",",REPT(" ",99)),1399,99)),PortProtocols[],4,FALSE),VLOOKUP(--TRIM(MID(SUBSTITUTE(C107,",",REPT(" ",99)),1399,99)),PortProtocols[],4,FALSE)),""),"") &amp;
IF(TRIM(MID(SUBSTITUTE(C107,",",REPT(" ",99)),1499,99))&lt;&gt;"",CHAR(10) &amp; IFERROR(IF(ISERROR(--TRIM(MID(SUBSTITUTE(C107,",",REPT(" ",99)),1499,99))),VLOOKUP(TRIM(MID(SUBSTITUTE(C107,",",REPT(" ",99)),1499,99)),PortProtocols[],4,FALSE),VLOOKUP(--TRIM(MID(SUBSTITUTE(C107,",",REPT(" ",99)),1499,99)),PortProtocols[],4,FALSE)),""),"") &amp;
IF(TRIM(MID(SUBSTITUTE(C107,",",REPT(" ",99)),1599,99))&lt;&gt;"",CHAR(10) &amp; IFERROR(IF(ISERROR(--TRIM(MID(SUBSTITUTE(C107,",",REPT(" ",99)),1599,99))),VLOOKUP(TRIM(MID(SUBSTITUTE(C107,",",REPT(" ",99)),1599,99)),PortProtocols[],4,FALSE),VLOOKUP(--TRIM(MID(SUBSTITUTE(C107,",",REPT(" ",99)),1599,99)),PortProtocols[],4,FALSE)),""),"") &amp;
IF(TRIM(MID(SUBSTITUTE(C107,",",REPT(" ",99)),1699,99))&lt;&gt;"",CHAR(10) &amp; IFERROR(IF(ISERROR(--TRIM(MID(SUBSTITUTE(C107,",",REPT(" ",99)),1699,99))),VLOOKUP(TRIM(MID(SUBSTITUTE(C107,",",REPT(" ",99)),1699,99)),PortProtocols[],4,FALSE),VLOOKUP(--TRIM(MID(SUBSTITUTE(C107,",",REPT(" ",99)),1699,99)),PortProtocols[],4,FALSE)),""),"") &amp;
IF(TRIM(MID(SUBSTITUTE(C107,",",REPT(" ",99)),1799,99))&lt;&gt;"",CHAR(10) &amp; IFERROR(IF(ISERROR(--TRIM(MID(SUBSTITUTE(C107,",",REPT(" ",99)),1799,99))),VLOOKUP(TRIM(MID(SUBSTITUTE(C107,",",REPT(" ",99)),1799,99)),PortProtocols[],4,FALSE),VLOOKUP(--TRIM(MID(SUBSTITUTE(C107,",",REPT(" ",99)),1799,99)),PortProtocols[],4,FALSE)),""),"") &amp;
IF(TRIM(MID(SUBSTITUTE(C107,",",REPT(" ",99)),1899,99))&lt;&gt;"",CHAR(10) &amp; IFERROR(IF(ISERROR(--TRIM(MID(SUBSTITUTE(C107,",",REPT(" ",99)),1899,99))),VLOOKUP(TRIM(MID(SUBSTITUTE(C107,",",REPT(" ",99)),1899,99)),PortProtocols[],4,FALSE),VLOOKUP(--TRIM(MID(SUBSTITUTE(C107,",",REPT(" ",99)),1899,99)),PortProtocols[],4,FALSE)),""),""),
"")</f>
        <v>Hypervisor to Image Hosting Filer
HTTPS (443 TCP)
HTTP (80 TCP)</v>
      </c>
      <c r="G107" s="15"/>
      <c r="H107" s="13" t="str">
        <f>_xlfn.XLOOKUP(ExternalPorts[[#This Row],[Source]],entities[Source],entities[Source AZ (Used for Diagram Generation)],"",0)</f>
        <v>Local AZ</v>
      </c>
      <c r="I107" s="13" t="str">
        <f>_xlfn.XLOOKUP(ExternalPorts[[#This Row],[Destination]],entities[Destination],entities[Destination AZ (Used for Diagram Generation)],"",0)</f>
        <v>Local AZ</v>
      </c>
      <c r="J107" s="13"/>
      <c r="M107" s="22"/>
    </row>
    <row r="108" spans="1:13" ht="60.75" hidden="1">
      <c r="A108" s="13" t="s">
        <v>143</v>
      </c>
      <c r="B108" s="13" t="s">
        <v>137</v>
      </c>
      <c r="C108" s="14" t="s">
        <v>46</v>
      </c>
      <c r="D108" s="13" t="str" cm="1">
        <f t="array" ref="D10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8" s="13" t="s">
        <v>144</v>
      </c>
      <c r="F108" s="15" t="str">
        <f>IF(AND(B108&lt;&gt;"",E108&lt;&gt;""),B108 &amp; " to " &amp; E108 &amp; CHAR(10) &amp;
IFERROR(IF(ISERROR(--TRIM(MID(SUBSTITUTE(C108,",",REPT(" ",99)),1,99))),VLOOKUP(TRIM(MID(SUBSTITUTE(C108,",",REPT(" ",99)),1,99)),PortProtocols[],4,FALSE),VLOOKUP(--TRIM(MID(SUBSTITUTE(C108,",",REPT(" ",99)),1,99)),PortProtocols[],4,FALSE)),"") &amp;
IF(TRIM(MID(SUBSTITUTE(C108,",",REPT(" ",99)),99,99))&lt;&gt;"",CHAR(10) &amp; IFERROR(IF(ISERROR(--TRIM(MID(SUBSTITUTE(C108,",",REPT(" ",99)),99,99))),VLOOKUP(TRIM(MID(SUBSTITUTE(C108,",",REPT(" ",99)),99,99)),PortProtocols[],4,FALSE),VLOOKUP(--TRIM(MID(SUBSTITUTE(C108,",",REPT(" ",99)),99,99)),PortProtocols[],4,FALSE)),""),"") &amp;
IF(TRIM(MID(SUBSTITUTE(C108,",",REPT(" ",99)),199,99))&lt;&gt;"",CHAR(10) &amp; IFERROR(IF(ISERROR(--TRIM(MID(SUBSTITUTE(C108,",",REPT(" ",99)),199,99))),VLOOKUP(TRIM(MID(SUBSTITUTE(C108,",",REPT(" ",99)),199,99)),PortProtocols[],4,FALSE),VLOOKUP(--TRIM(MID(SUBSTITUTE(C108,",",REPT(" ",99)),199,99)),PortProtocols[],4,FALSE)),""),"") &amp;
IF(TRIM(MID(SUBSTITUTE(C108,",",REPT(" ",99)),299,99))&lt;&gt;"",CHAR(10) &amp; IFERROR(IF(ISERROR(--TRIM(MID(SUBSTITUTE(C108,",",REPT(" ",99)),299,99))),VLOOKUP(TRIM(MID(SUBSTITUTE(C108,",",REPT(" ",99)),299,99)),PortProtocols[],4,FALSE),VLOOKUP(--TRIM(MID(SUBSTITUTE(C108,",",REPT(" ",99)),299,99)),PortProtocols[],4,FALSE)),""),"") &amp;
IF(TRIM(MID(SUBSTITUTE(C108,",",REPT(" ",99)),399,99))&lt;&gt;"",CHAR(10) &amp; IFERROR(IF(ISERROR(--TRIM(MID(SUBSTITUTE(C108,",",REPT(" ",99)),399,99))),VLOOKUP(TRIM(MID(SUBSTITUTE(C108,",",REPT(" ",99)),399,99)),PortProtocols[],4,FALSE),VLOOKUP(--TRIM(MID(SUBSTITUTE(C108,",",REPT(" ",99)),399,99)),PortProtocols[],4,FALSE)),""),"") &amp;
IF(TRIM(MID(SUBSTITUTE(C108,",",REPT(" ",99)),499,99))&lt;&gt;"",CHAR(10) &amp; IFERROR(IF(ISERROR(--TRIM(MID(SUBSTITUTE(C108,",",REPT(" ",99)),499,99))),VLOOKUP(TRIM(MID(SUBSTITUTE(C108,",",REPT(" ",99)),499,99)),PortProtocols[],4,FALSE),VLOOKUP(--TRIM(MID(SUBSTITUTE(C108,",",REPT(" ",99)),499,99)),PortProtocols[],4,FALSE)),""),"") &amp;
IF(TRIM(MID(SUBSTITUTE(C108,",",REPT(" ",99)),599,99))&lt;&gt;"",CHAR(10) &amp; IFERROR(IF(ISERROR(--TRIM(MID(SUBSTITUTE(C108,",",REPT(" ",99)),599,99))),VLOOKUP(TRIM(MID(SUBSTITUTE(C108,",",REPT(" ",99)),599,99)),PortProtocols[],4,FALSE),VLOOKUP(--TRIM(MID(SUBSTITUTE(C108,",",REPT(" ",99)),599,99)),PortProtocols[],4,FALSE)),""),"") &amp;
IF(TRIM(MID(SUBSTITUTE(C108,",",REPT(" ",99)),699,99))&lt;&gt;"",CHAR(10) &amp; IFERROR(IF(ISERROR(--TRIM(MID(SUBSTITUTE(C108,",",REPT(" ",99)),699,99))),VLOOKUP(TRIM(MID(SUBSTITUTE(C108,",",REPT(" ",99)),699,99)),PortProtocols[],4,FALSE),VLOOKUP(--TRIM(MID(SUBSTITUTE(C108,",",REPT(" ",99)),699,99)),PortProtocols[],4,FALSE)),""),"") &amp;
IF(TRIM(MID(SUBSTITUTE(C108,",",REPT(" ",99)),799,99))&lt;&gt;"",CHAR(10) &amp; IFERROR(IF(ISERROR(--TRIM(MID(SUBSTITUTE(C108,",",REPT(" ",99)),799,99))),VLOOKUP(TRIM(MID(SUBSTITUTE(C108,",",REPT(" ",99)),799,99)),PortProtocols[],4,FALSE),VLOOKUP(--TRIM(MID(SUBSTITUTE(C108,",",REPT(" ",99)),799,99)),PortProtocols[],4,FALSE)),""),"") &amp;
IF(TRIM(MID(SUBSTITUTE(C108,",",REPT(" ",99)),899,99))&lt;&gt;"",CHAR(10) &amp; IFERROR(IF(ISERROR(--TRIM(MID(SUBSTITUTE(C108,",",REPT(" ",99)),899,99))),VLOOKUP(TRIM(MID(SUBSTITUTE(C108,",",REPT(" ",99)),899,99)),PortProtocols[],4,FALSE),VLOOKUP(--TRIM(MID(SUBSTITUTE(C108,",",REPT(" ",99)),899,99)),PortProtocols[],4,FALSE)),""),"") &amp;
IF(TRIM(MID(SUBSTITUTE(C108,",",REPT(" ",99)),999,99))&lt;&gt;"",CHAR(10) &amp; IFERROR(IF(ISERROR(--TRIM(MID(SUBSTITUTE(C108,",",REPT(" ",99)),999,99))),VLOOKUP(TRIM(MID(SUBSTITUTE(C108,",",REPT(" ",99)),999,99)),PortProtocols[],4,FALSE),VLOOKUP(--TRIM(MID(SUBSTITUTE(C108,",",REPT(" ",99)),999,99)),PortProtocols[],4,FALSE)),""),"") &amp;
IF(TRIM(MID(SUBSTITUTE(C108,",",REPT(" ",99)),1099,99))&lt;&gt;"",CHAR(10) &amp; IFERROR(IF(ISERROR(--TRIM(MID(SUBSTITUTE(C108,",",REPT(" ",99)),1099,99))),VLOOKUP(TRIM(MID(SUBSTITUTE(C108,",",REPT(" ",99)),1099,99)),PortProtocols[],4,FALSE),VLOOKUP(--TRIM(MID(SUBSTITUTE(C108,",",REPT(" ",99)),1099,99)),PortProtocols[],4,FALSE)),""),"") &amp;
IF(TRIM(MID(SUBSTITUTE(C108,",",REPT(" ",99)),1199,99))&lt;&gt;"",CHAR(10) &amp; IFERROR(IF(ISERROR(--TRIM(MID(SUBSTITUTE(C108,",",REPT(" ",99)),1199,99))),VLOOKUP(TRIM(MID(SUBSTITUTE(C108,",",REPT(" ",99)),1199,99)),PortProtocols[],4,FALSE),VLOOKUP(--TRIM(MID(SUBSTITUTE(C108,",",REPT(" ",99)),1199,99)),PortProtocols[],4,FALSE)),""),"") &amp;
IF(TRIM(MID(SUBSTITUTE(C108,",",REPT(" ",99)),1299,99))&lt;&gt;"",CHAR(10) &amp; IFERROR(IF(ISERROR(--TRIM(MID(SUBSTITUTE(C108,",",REPT(" ",99)),1299,99))),VLOOKUP(TRIM(MID(SUBSTITUTE(C108,",",REPT(" ",99)),1299,99)),PortProtocols[],4,FALSE),VLOOKUP(--TRIM(MID(SUBSTITUTE(C108,",",REPT(" ",99)),1299,99)),PortProtocols[],4,FALSE)),""),"") &amp;
IF(TRIM(MID(SUBSTITUTE(C108,",",REPT(" ",99)),1399,99))&lt;&gt;"",CHAR(10) &amp; IFERROR(IF(ISERROR(--TRIM(MID(SUBSTITUTE(C108,",",REPT(" ",99)),1399,99))),VLOOKUP(TRIM(MID(SUBSTITUTE(C108,",",REPT(" ",99)),1399,99)),PortProtocols[],4,FALSE),VLOOKUP(--TRIM(MID(SUBSTITUTE(C108,",",REPT(" ",99)),1399,99)),PortProtocols[],4,FALSE)),""),"") &amp;
IF(TRIM(MID(SUBSTITUTE(C108,",",REPT(" ",99)),1499,99))&lt;&gt;"",CHAR(10) &amp; IFERROR(IF(ISERROR(--TRIM(MID(SUBSTITUTE(C108,",",REPT(" ",99)),1499,99))),VLOOKUP(TRIM(MID(SUBSTITUTE(C108,",",REPT(" ",99)),1499,99)),PortProtocols[],4,FALSE),VLOOKUP(--TRIM(MID(SUBSTITUTE(C108,",",REPT(" ",99)),1499,99)),PortProtocols[],4,FALSE)),""),"") &amp;
IF(TRIM(MID(SUBSTITUTE(C108,",",REPT(" ",99)),1599,99))&lt;&gt;"",CHAR(10) &amp; IFERROR(IF(ISERROR(--TRIM(MID(SUBSTITUTE(C108,",",REPT(" ",99)),1599,99))),VLOOKUP(TRIM(MID(SUBSTITUTE(C108,",",REPT(" ",99)),1599,99)),PortProtocols[],4,FALSE),VLOOKUP(--TRIM(MID(SUBSTITUTE(C108,",",REPT(" ",99)),1599,99)),PortProtocols[],4,FALSE)),""),"") &amp;
IF(TRIM(MID(SUBSTITUTE(C108,",",REPT(" ",99)),1699,99))&lt;&gt;"",CHAR(10) &amp; IFERROR(IF(ISERROR(--TRIM(MID(SUBSTITUTE(C108,",",REPT(" ",99)),1699,99))),VLOOKUP(TRIM(MID(SUBSTITUTE(C108,",",REPT(" ",99)),1699,99)),PortProtocols[],4,FALSE),VLOOKUP(--TRIM(MID(SUBSTITUTE(C108,",",REPT(" ",99)),1699,99)),PortProtocols[],4,FALSE)),""),"") &amp;
IF(TRIM(MID(SUBSTITUTE(C108,",",REPT(" ",99)),1799,99))&lt;&gt;"",CHAR(10) &amp; IFERROR(IF(ISERROR(--TRIM(MID(SUBSTITUTE(C108,",",REPT(" ",99)),1799,99))),VLOOKUP(TRIM(MID(SUBSTITUTE(C108,",",REPT(" ",99)),1799,99)),PortProtocols[],4,FALSE),VLOOKUP(--TRIM(MID(SUBSTITUTE(C108,",",REPT(" ",99)),1799,99)),PortProtocols[],4,FALSE)),""),"") &amp;
IF(TRIM(MID(SUBSTITUTE(C108,",",REPT(" ",99)),1899,99))&lt;&gt;"",CHAR(10) &amp; IFERROR(IF(ISERROR(--TRIM(MID(SUBSTITUTE(C108,",",REPT(" ",99)),1899,99))),VLOOKUP(TRIM(MID(SUBSTITUTE(C108,",",REPT(" ",99)),1899,99)),PortProtocols[],4,FALSE),VLOOKUP(--TRIM(MID(SUBSTITUTE(C108,",",REPT(" ",99)),1899,99)),PortProtocols[],4,FALSE)),""),""),
"")</f>
        <v>Discovery OS to Image Hosting Filer
HTTPS (443 TCP)
HTTP (80 TCP)</v>
      </c>
      <c r="G108" s="15"/>
      <c r="H108" s="13" t="str">
        <f>_xlfn.XLOOKUP(ExternalPorts[[#This Row],[Source]],entities[Source],entities[Source AZ (Used for Diagram Generation)],"",0)</f>
        <v>Local AZ</v>
      </c>
      <c r="I108" s="13" t="str">
        <f>_xlfn.XLOOKUP(ExternalPorts[[#This Row],[Destination]],entities[Destination],entities[Destination AZ (Used for Diagram Generation)],"",0)</f>
        <v>Local AZ</v>
      </c>
      <c r="J108" s="13"/>
      <c r="M108" s="22"/>
    </row>
    <row r="109" spans="1:13" ht="40.5" hidden="1">
      <c r="A109" s="13" t="s">
        <v>143</v>
      </c>
      <c r="B109" s="13" t="s">
        <v>13</v>
      </c>
      <c r="C109" s="14">
        <v>443</v>
      </c>
      <c r="D109" s="13" t="str" cm="1">
        <f t="array" ref="D10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9" s="13" t="s">
        <v>140</v>
      </c>
      <c r="F109" s="15" t="str">
        <f>IF(AND(B109&lt;&gt;"",E109&lt;&gt;""),B109 &amp; " to " &amp; E109 &amp; CHAR(10) &amp;
IFERROR(IF(ISERROR(--TRIM(MID(SUBSTITUTE(C109,",",REPT(" ",99)),1,99))),VLOOKUP(TRIM(MID(SUBSTITUTE(C109,",",REPT(" ",99)),1,99)),PortProtocols[],4,FALSE),VLOOKUP(--TRIM(MID(SUBSTITUTE(C109,",",REPT(" ",99)),1,99)),PortProtocols[],4,FALSE)),"") &amp;
IF(TRIM(MID(SUBSTITUTE(C109,",",REPT(" ",99)),99,99))&lt;&gt;"",CHAR(10) &amp; IFERROR(IF(ISERROR(--TRIM(MID(SUBSTITUTE(C109,",",REPT(" ",99)),99,99))),VLOOKUP(TRIM(MID(SUBSTITUTE(C109,",",REPT(" ",99)),99,99)),PortProtocols[],4,FALSE),VLOOKUP(--TRIM(MID(SUBSTITUTE(C109,",",REPT(" ",99)),99,99)),PortProtocols[],4,FALSE)),""),"") &amp;
IF(TRIM(MID(SUBSTITUTE(C109,",",REPT(" ",99)),199,99))&lt;&gt;"",CHAR(10) &amp; IFERROR(IF(ISERROR(--TRIM(MID(SUBSTITUTE(C109,",",REPT(" ",99)),199,99))),VLOOKUP(TRIM(MID(SUBSTITUTE(C109,",",REPT(" ",99)),199,99)),PortProtocols[],4,FALSE),VLOOKUP(--TRIM(MID(SUBSTITUTE(C109,",",REPT(" ",99)),199,99)),PortProtocols[],4,FALSE)),""),"") &amp;
IF(TRIM(MID(SUBSTITUTE(C109,",",REPT(" ",99)),299,99))&lt;&gt;"",CHAR(10) &amp; IFERROR(IF(ISERROR(--TRIM(MID(SUBSTITUTE(C109,",",REPT(" ",99)),299,99))),VLOOKUP(TRIM(MID(SUBSTITUTE(C109,",",REPT(" ",99)),299,99)),PortProtocols[],4,FALSE),VLOOKUP(--TRIM(MID(SUBSTITUTE(C109,",",REPT(" ",99)),299,99)),PortProtocols[],4,FALSE)),""),"") &amp;
IF(TRIM(MID(SUBSTITUTE(C109,",",REPT(" ",99)),399,99))&lt;&gt;"",CHAR(10) &amp; IFERROR(IF(ISERROR(--TRIM(MID(SUBSTITUTE(C109,",",REPT(" ",99)),399,99))),VLOOKUP(TRIM(MID(SUBSTITUTE(C109,",",REPT(" ",99)),399,99)),PortProtocols[],4,FALSE),VLOOKUP(--TRIM(MID(SUBSTITUTE(C109,",",REPT(" ",99)),399,99)),PortProtocols[],4,FALSE)),""),"") &amp;
IF(TRIM(MID(SUBSTITUTE(C109,",",REPT(" ",99)),499,99))&lt;&gt;"",CHAR(10) &amp; IFERROR(IF(ISERROR(--TRIM(MID(SUBSTITUTE(C109,",",REPT(" ",99)),499,99))),VLOOKUP(TRIM(MID(SUBSTITUTE(C109,",",REPT(" ",99)),499,99)),PortProtocols[],4,FALSE),VLOOKUP(--TRIM(MID(SUBSTITUTE(C109,",",REPT(" ",99)),499,99)),PortProtocols[],4,FALSE)),""),"") &amp;
IF(TRIM(MID(SUBSTITUTE(C109,",",REPT(" ",99)),599,99))&lt;&gt;"",CHAR(10) &amp; IFERROR(IF(ISERROR(--TRIM(MID(SUBSTITUTE(C109,",",REPT(" ",99)),599,99))),VLOOKUP(TRIM(MID(SUBSTITUTE(C109,",",REPT(" ",99)),599,99)),PortProtocols[],4,FALSE),VLOOKUP(--TRIM(MID(SUBSTITUTE(C109,",",REPT(" ",99)),599,99)),PortProtocols[],4,FALSE)),""),"") &amp;
IF(TRIM(MID(SUBSTITUTE(C109,",",REPT(" ",99)),699,99))&lt;&gt;"",CHAR(10) &amp; IFERROR(IF(ISERROR(--TRIM(MID(SUBSTITUTE(C109,",",REPT(" ",99)),699,99))),VLOOKUP(TRIM(MID(SUBSTITUTE(C109,",",REPT(" ",99)),699,99)),PortProtocols[],4,FALSE),VLOOKUP(--TRIM(MID(SUBSTITUTE(C109,",",REPT(" ",99)),699,99)),PortProtocols[],4,FALSE)),""),"") &amp;
IF(TRIM(MID(SUBSTITUTE(C109,",",REPT(" ",99)),799,99))&lt;&gt;"",CHAR(10) &amp; IFERROR(IF(ISERROR(--TRIM(MID(SUBSTITUTE(C109,",",REPT(" ",99)),799,99))),VLOOKUP(TRIM(MID(SUBSTITUTE(C109,",",REPT(" ",99)),799,99)),PortProtocols[],4,FALSE),VLOOKUP(--TRIM(MID(SUBSTITUTE(C109,",",REPT(" ",99)),799,99)),PortProtocols[],4,FALSE)),""),"") &amp;
IF(TRIM(MID(SUBSTITUTE(C109,",",REPT(" ",99)),899,99))&lt;&gt;"",CHAR(10) &amp; IFERROR(IF(ISERROR(--TRIM(MID(SUBSTITUTE(C109,",",REPT(" ",99)),899,99))),VLOOKUP(TRIM(MID(SUBSTITUTE(C109,",",REPT(" ",99)),899,99)),PortProtocols[],4,FALSE),VLOOKUP(--TRIM(MID(SUBSTITUTE(C109,",",REPT(" ",99)),899,99)),PortProtocols[],4,FALSE)),""),"") &amp;
IF(TRIM(MID(SUBSTITUTE(C109,",",REPT(" ",99)),999,99))&lt;&gt;"",CHAR(10) &amp; IFERROR(IF(ISERROR(--TRIM(MID(SUBSTITUTE(C109,",",REPT(" ",99)),999,99))),VLOOKUP(TRIM(MID(SUBSTITUTE(C109,",",REPT(" ",99)),999,99)),PortProtocols[],4,FALSE),VLOOKUP(--TRIM(MID(SUBSTITUTE(C109,",",REPT(" ",99)),999,99)),PortProtocols[],4,FALSE)),""),"") &amp;
IF(TRIM(MID(SUBSTITUTE(C109,",",REPT(" ",99)),1099,99))&lt;&gt;"",CHAR(10) &amp; IFERROR(IF(ISERROR(--TRIM(MID(SUBSTITUTE(C109,",",REPT(" ",99)),1099,99))),VLOOKUP(TRIM(MID(SUBSTITUTE(C109,",",REPT(" ",99)),1099,99)),PortProtocols[],4,FALSE),VLOOKUP(--TRIM(MID(SUBSTITUTE(C109,",",REPT(" ",99)),1099,99)),PortProtocols[],4,FALSE)),""),"") &amp;
IF(TRIM(MID(SUBSTITUTE(C109,",",REPT(" ",99)),1199,99))&lt;&gt;"",CHAR(10) &amp; IFERROR(IF(ISERROR(--TRIM(MID(SUBSTITUTE(C109,",",REPT(" ",99)),1199,99))),VLOOKUP(TRIM(MID(SUBSTITUTE(C109,",",REPT(" ",99)),1199,99)),PortProtocols[],4,FALSE),VLOOKUP(--TRIM(MID(SUBSTITUTE(C109,",",REPT(" ",99)),1199,99)),PortProtocols[],4,FALSE)),""),"") &amp;
IF(TRIM(MID(SUBSTITUTE(C109,",",REPT(" ",99)),1299,99))&lt;&gt;"",CHAR(10) &amp; IFERROR(IF(ISERROR(--TRIM(MID(SUBSTITUTE(C109,",",REPT(" ",99)),1299,99))),VLOOKUP(TRIM(MID(SUBSTITUTE(C109,",",REPT(" ",99)),1299,99)),PortProtocols[],4,FALSE),VLOOKUP(--TRIM(MID(SUBSTITUTE(C109,",",REPT(" ",99)),1299,99)),PortProtocols[],4,FALSE)),""),"") &amp;
IF(TRIM(MID(SUBSTITUTE(C109,",",REPT(" ",99)),1399,99))&lt;&gt;"",CHAR(10) &amp; IFERROR(IF(ISERROR(--TRIM(MID(SUBSTITUTE(C109,",",REPT(" ",99)),1399,99))),VLOOKUP(TRIM(MID(SUBSTITUTE(C109,",",REPT(" ",99)),1399,99)),PortProtocols[],4,FALSE),VLOOKUP(--TRIM(MID(SUBSTITUTE(C109,",",REPT(" ",99)),1399,99)),PortProtocols[],4,FALSE)),""),"") &amp;
IF(TRIM(MID(SUBSTITUTE(C109,",",REPT(" ",99)),1499,99))&lt;&gt;"",CHAR(10) &amp; IFERROR(IF(ISERROR(--TRIM(MID(SUBSTITUTE(C109,",",REPT(" ",99)),1499,99))),VLOOKUP(TRIM(MID(SUBSTITUTE(C109,",",REPT(" ",99)),1499,99)),PortProtocols[],4,FALSE),VLOOKUP(--TRIM(MID(SUBSTITUTE(C109,",",REPT(" ",99)),1499,99)),PortProtocols[],4,FALSE)),""),"") &amp;
IF(TRIM(MID(SUBSTITUTE(C109,",",REPT(" ",99)),1599,99))&lt;&gt;"",CHAR(10) &amp; IFERROR(IF(ISERROR(--TRIM(MID(SUBSTITUTE(C109,",",REPT(" ",99)),1599,99))),VLOOKUP(TRIM(MID(SUBSTITUTE(C109,",",REPT(" ",99)),1599,99)),PortProtocols[],4,FALSE),VLOOKUP(--TRIM(MID(SUBSTITUTE(C109,",",REPT(" ",99)),1599,99)),PortProtocols[],4,FALSE)),""),"") &amp;
IF(TRIM(MID(SUBSTITUTE(C109,",",REPT(" ",99)),1699,99))&lt;&gt;"",CHAR(10) &amp; IFERROR(IF(ISERROR(--TRIM(MID(SUBSTITUTE(C109,",",REPT(" ",99)),1699,99))),VLOOKUP(TRIM(MID(SUBSTITUTE(C109,",",REPT(" ",99)),1699,99)),PortProtocols[],4,FALSE),VLOOKUP(--TRIM(MID(SUBSTITUTE(C109,",",REPT(" ",99)),1699,99)),PortProtocols[],4,FALSE)),""),"") &amp;
IF(TRIM(MID(SUBSTITUTE(C109,",",REPT(" ",99)),1799,99))&lt;&gt;"",CHAR(10) &amp; IFERROR(IF(ISERROR(--TRIM(MID(SUBSTITUTE(C109,",",REPT(" ",99)),1799,99))),VLOOKUP(TRIM(MID(SUBSTITUTE(C109,",",REPT(" ",99)),1799,99)),PortProtocols[],4,FALSE),VLOOKUP(--TRIM(MID(SUBSTITUTE(C109,",",REPT(" ",99)),1799,99)),PortProtocols[],4,FALSE)),""),"") &amp;
IF(TRIM(MID(SUBSTITUTE(C109,",",REPT(" ",99)),1899,99))&lt;&gt;"",CHAR(10) &amp; IFERROR(IF(ISERROR(--TRIM(MID(SUBSTITUTE(C109,",",REPT(" ",99)),1899,99))),VLOOKUP(TRIM(MID(SUBSTITUTE(C109,",",REPT(" ",99)),1899,99)),PortProtocols[],4,FALSE),VLOOKUP(--TRIM(MID(SUBSTITUTE(C109,",",REPT(" ",99)),1899,99)),PortProtocols[],4,FALSE)),""),""),
"")</f>
        <v>Prism Central to Fabric Interconnect
HTTPS (443 TCP)</v>
      </c>
      <c r="G109" s="15"/>
      <c r="H109" s="13" t="str">
        <f>_xlfn.XLOOKUP(ExternalPorts[[#This Row],[Source]],entities[Source],entities[Source AZ (Used for Diagram Generation)],"",0)</f>
        <v>Local AZ</v>
      </c>
      <c r="I109" s="13" t="str">
        <f>_xlfn.XLOOKUP(ExternalPorts[[#This Row],[Destination]],entities[Destination],entities[Destination AZ (Used for Diagram Generation)],"",0)</f>
        <v>Local AZ</v>
      </c>
      <c r="J109" s="13"/>
      <c r="M109" s="22"/>
    </row>
    <row r="110" spans="1:13" ht="40.5" hidden="1">
      <c r="A110" s="13" t="s">
        <v>143</v>
      </c>
      <c r="B110" s="13" t="s">
        <v>10</v>
      </c>
      <c r="C110" s="14">
        <v>67</v>
      </c>
      <c r="D110" s="13" t="str" cm="1">
        <f t="array" ref="D11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10" s="13" t="s">
        <v>145</v>
      </c>
      <c r="F110" s="15" t="str">
        <f>IF(AND(B110&lt;&gt;"",E110&lt;&gt;""),B110 &amp; " to " &amp; E110 &amp; CHAR(10) &amp;
IFERROR(IF(ISERROR(--TRIM(MID(SUBSTITUTE(C110,",",REPT(" ",99)),1,99))),VLOOKUP(TRIM(MID(SUBSTITUTE(C110,",",REPT(" ",99)),1,99)),PortProtocols[],4,FALSE),VLOOKUP(--TRIM(MID(SUBSTITUTE(C110,",",REPT(" ",99)),1,99)),PortProtocols[],4,FALSE)),"") &amp;
IF(TRIM(MID(SUBSTITUTE(C110,",",REPT(" ",99)),99,99))&lt;&gt;"",CHAR(10) &amp; IFERROR(IF(ISERROR(--TRIM(MID(SUBSTITUTE(C110,",",REPT(" ",99)),99,99))),VLOOKUP(TRIM(MID(SUBSTITUTE(C110,",",REPT(" ",99)),99,99)),PortProtocols[],4,FALSE),VLOOKUP(--TRIM(MID(SUBSTITUTE(C110,",",REPT(" ",99)),99,99)),PortProtocols[],4,FALSE)),""),"") &amp;
IF(TRIM(MID(SUBSTITUTE(C110,",",REPT(" ",99)),199,99))&lt;&gt;"",CHAR(10) &amp; IFERROR(IF(ISERROR(--TRIM(MID(SUBSTITUTE(C110,",",REPT(" ",99)),199,99))),VLOOKUP(TRIM(MID(SUBSTITUTE(C110,",",REPT(" ",99)),199,99)),PortProtocols[],4,FALSE),VLOOKUP(--TRIM(MID(SUBSTITUTE(C110,",",REPT(" ",99)),199,99)),PortProtocols[],4,FALSE)),""),"") &amp;
IF(TRIM(MID(SUBSTITUTE(C110,",",REPT(" ",99)),299,99))&lt;&gt;"",CHAR(10) &amp; IFERROR(IF(ISERROR(--TRIM(MID(SUBSTITUTE(C110,",",REPT(" ",99)),299,99))),VLOOKUP(TRIM(MID(SUBSTITUTE(C110,",",REPT(" ",99)),299,99)),PortProtocols[],4,FALSE),VLOOKUP(--TRIM(MID(SUBSTITUTE(C110,",",REPT(" ",99)),299,99)),PortProtocols[],4,FALSE)),""),"") &amp;
IF(TRIM(MID(SUBSTITUTE(C110,",",REPT(" ",99)),399,99))&lt;&gt;"",CHAR(10) &amp; IFERROR(IF(ISERROR(--TRIM(MID(SUBSTITUTE(C110,",",REPT(" ",99)),399,99))),VLOOKUP(TRIM(MID(SUBSTITUTE(C110,",",REPT(" ",99)),399,99)),PortProtocols[],4,FALSE),VLOOKUP(--TRIM(MID(SUBSTITUTE(C110,",",REPT(" ",99)),399,99)),PortProtocols[],4,FALSE)),""),"") &amp;
IF(TRIM(MID(SUBSTITUTE(C110,",",REPT(" ",99)),499,99))&lt;&gt;"",CHAR(10) &amp; IFERROR(IF(ISERROR(--TRIM(MID(SUBSTITUTE(C110,",",REPT(" ",99)),499,99))),VLOOKUP(TRIM(MID(SUBSTITUTE(C110,",",REPT(" ",99)),499,99)),PortProtocols[],4,FALSE),VLOOKUP(--TRIM(MID(SUBSTITUTE(C110,",",REPT(" ",99)),499,99)),PortProtocols[],4,FALSE)),""),"") &amp;
IF(TRIM(MID(SUBSTITUTE(C110,",",REPT(" ",99)),599,99))&lt;&gt;"",CHAR(10) &amp; IFERROR(IF(ISERROR(--TRIM(MID(SUBSTITUTE(C110,",",REPT(" ",99)),599,99))),VLOOKUP(TRIM(MID(SUBSTITUTE(C110,",",REPT(" ",99)),599,99)),PortProtocols[],4,FALSE),VLOOKUP(--TRIM(MID(SUBSTITUTE(C110,",",REPT(" ",99)),599,99)),PortProtocols[],4,FALSE)),""),"") &amp;
IF(TRIM(MID(SUBSTITUTE(C110,",",REPT(" ",99)),699,99))&lt;&gt;"",CHAR(10) &amp; IFERROR(IF(ISERROR(--TRIM(MID(SUBSTITUTE(C110,",",REPT(" ",99)),699,99))),VLOOKUP(TRIM(MID(SUBSTITUTE(C110,",",REPT(" ",99)),699,99)),PortProtocols[],4,FALSE),VLOOKUP(--TRIM(MID(SUBSTITUTE(C110,",",REPT(" ",99)),699,99)),PortProtocols[],4,FALSE)),""),"") &amp;
IF(TRIM(MID(SUBSTITUTE(C110,",",REPT(" ",99)),799,99))&lt;&gt;"",CHAR(10) &amp; IFERROR(IF(ISERROR(--TRIM(MID(SUBSTITUTE(C110,",",REPT(" ",99)),799,99))),VLOOKUP(TRIM(MID(SUBSTITUTE(C110,",",REPT(" ",99)),799,99)),PortProtocols[],4,FALSE),VLOOKUP(--TRIM(MID(SUBSTITUTE(C110,",",REPT(" ",99)),799,99)),PortProtocols[],4,FALSE)),""),"") &amp;
IF(TRIM(MID(SUBSTITUTE(C110,",",REPT(" ",99)),899,99))&lt;&gt;"",CHAR(10) &amp; IFERROR(IF(ISERROR(--TRIM(MID(SUBSTITUTE(C110,",",REPT(" ",99)),899,99))),VLOOKUP(TRIM(MID(SUBSTITUTE(C110,",",REPT(" ",99)),899,99)),PortProtocols[],4,FALSE),VLOOKUP(--TRIM(MID(SUBSTITUTE(C110,",",REPT(" ",99)),899,99)),PortProtocols[],4,FALSE)),""),"") &amp;
IF(TRIM(MID(SUBSTITUTE(C110,",",REPT(" ",99)),999,99))&lt;&gt;"",CHAR(10) &amp; IFERROR(IF(ISERROR(--TRIM(MID(SUBSTITUTE(C110,",",REPT(" ",99)),999,99))),VLOOKUP(TRIM(MID(SUBSTITUTE(C110,",",REPT(" ",99)),999,99)),PortProtocols[],4,FALSE),VLOOKUP(--TRIM(MID(SUBSTITUTE(C110,",",REPT(" ",99)),999,99)),PortProtocols[],4,FALSE)),""),"") &amp;
IF(TRIM(MID(SUBSTITUTE(C110,",",REPT(" ",99)),1099,99))&lt;&gt;"",CHAR(10) &amp; IFERROR(IF(ISERROR(--TRIM(MID(SUBSTITUTE(C110,",",REPT(" ",99)),1099,99))),VLOOKUP(TRIM(MID(SUBSTITUTE(C110,",",REPT(" ",99)),1099,99)),PortProtocols[],4,FALSE),VLOOKUP(--TRIM(MID(SUBSTITUTE(C110,",",REPT(" ",99)),1099,99)),PortProtocols[],4,FALSE)),""),"") &amp;
IF(TRIM(MID(SUBSTITUTE(C110,",",REPT(" ",99)),1199,99))&lt;&gt;"",CHAR(10) &amp; IFERROR(IF(ISERROR(--TRIM(MID(SUBSTITUTE(C110,",",REPT(" ",99)),1199,99))),VLOOKUP(TRIM(MID(SUBSTITUTE(C110,",",REPT(" ",99)),1199,99)),PortProtocols[],4,FALSE),VLOOKUP(--TRIM(MID(SUBSTITUTE(C110,",",REPT(" ",99)),1199,99)),PortProtocols[],4,FALSE)),""),"") &amp;
IF(TRIM(MID(SUBSTITUTE(C110,",",REPT(" ",99)),1299,99))&lt;&gt;"",CHAR(10) &amp; IFERROR(IF(ISERROR(--TRIM(MID(SUBSTITUTE(C110,",",REPT(" ",99)),1299,99))),VLOOKUP(TRIM(MID(SUBSTITUTE(C110,",",REPT(" ",99)),1299,99)),PortProtocols[],4,FALSE),VLOOKUP(--TRIM(MID(SUBSTITUTE(C110,",",REPT(" ",99)),1299,99)),PortProtocols[],4,FALSE)),""),"") &amp;
IF(TRIM(MID(SUBSTITUTE(C110,",",REPT(" ",99)),1399,99))&lt;&gt;"",CHAR(10) &amp; IFERROR(IF(ISERROR(--TRIM(MID(SUBSTITUTE(C110,",",REPT(" ",99)),1399,99))),VLOOKUP(TRIM(MID(SUBSTITUTE(C110,",",REPT(" ",99)),1399,99)),PortProtocols[],4,FALSE),VLOOKUP(--TRIM(MID(SUBSTITUTE(C110,",",REPT(" ",99)),1399,99)),PortProtocols[],4,FALSE)),""),"") &amp;
IF(TRIM(MID(SUBSTITUTE(C110,",",REPT(" ",99)),1499,99))&lt;&gt;"",CHAR(10) &amp; IFERROR(IF(ISERROR(--TRIM(MID(SUBSTITUTE(C110,",",REPT(" ",99)),1499,99))),VLOOKUP(TRIM(MID(SUBSTITUTE(C110,",",REPT(" ",99)),1499,99)),PortProtocols[],4,FALSE),VLOOKUP(--TRIM(MID(SUBSTITUTE(C110,",",REPT(" ",99)),1499,99)),PortProtocols[],4,FALSE)),""),"") &amp;
IF(TRIM(MID(SUBSTITUTE(C110,",",REPT(" ",99)),1599,99))&lt;&gt;"",CHAR(10) &amp; IFERROR(IF(ISERROR(--TRIM(MID(SUBSTITUTE(C110,",",REPT(" ",99)),1599,99))),VLOOKUP(TRIM(MID(SUBSTITUTE(C110,",",REPT(" ",99)),1599,99)),PortProtocols[],4,FALSE),VLOOKUP(--TRIM(MID(SUBSTITUTE(C110,",",REPT(" ",99)),1599,99)),PortProtocols[],4,FALSE)),""),"") &amp;
IF(TRIM(MID(SUBSTITUTE(C110,",",REPT(" ",99)),1699,99))&lt;&gt;"",CHAR(10) &amp; IFERROR(IF(ISERROR(--TRIM(MID(SUBSTITUTE(C110,",",REPT(" ",99)),1699,99))),VLOOKUP(TRIM(MID(SUBSTITUTE(C110,",",REPT(" ",99)),1699,99)),PortProtocols[],4,FALSE),VLOOKUP(--TRIM(MID(SUBSTITUTE(C110,",",REPT(" ",99)),1699,99)),PortProtocols[],4,FALSE)),""),"") &amp;
IF(TRIM(MID(SUBSTITUTE(C110,",",REPT(" ",99)),1799,99))&lt;&gt;"",CHAR(10) &amp; IFERROR(IF(ISERROR(--TRIM(MID(SUBSTITUTE(C110,",",REPT(" ",99)),1799,99))),VLOOKUP(TRIM(MID(SUBSTITUTE(C110,",",REPT(" ",99)),1799,99)),PortProtocols[],4,FALSE),VLOOKUP(--TRIM(MID(SUBSTITUTE(C110,",",REPT(" ",99)),1799,99)),PortProtocols[],4,FALSE)),""),"") &amp;
IF(TRIM(MID(SUBSTITUTE(C110,",",REPT(" ",99)),1899,99))&lt;&gt;"",CHAR(10) &amp; IFERROR(IF(ISERROR(--TRIM(MID(SUBSTITUTE(C110,",",REPT(" ",99)),1899,99))),VLOOKUP(TRIM(MID(SUBSTITUTE(C110,",",REPT(" ",99)),1899,99)),PortProtocols[],4,FALSE),VLOOKUP(--TRIM(MID(SUBSTITUTE(C110,",",REPT(" ",99)),1899,99)),PortProtocols[],4,FALSE)),""),""),
"")</f>
        <v>Nutanix CVM  to DHCP Server
DHCP Server (67 UDP)</v>
      </c>
      <c r="G110" s="15"/>
      <c r="H110" s="13" t="str">
        <f>_xlfn.XLOOKUP(ExternalPorts[[#This Row],[Source]],entities[Source],entities[Source AZ (Used for Diagram Generation)],"",0)</f>
        <v>Local AZ</v>
      </c>
      <c r="I110" s="13" t="str">
        <f>_xlfn.XLOOKUP(ExternalPorts[[#This Row],[Destination]],entities[Destination],entities[Destination AZ (Used for Diagram Generation)],"",0)</f>
        <v>External Services</v>
      </c>
      <c r="J110" s="13"/>
      <c r="M110" s="22"/>
    </row>
    <row r="111" spans="1:13" ht="40.5" hidden="1">
      <c r="A111" s="13" t="s">
        <v>143</v>
      </c>
      <c r="B111" s="13" t="s">
        <v>137</v>
      </c>
      <c r="C111" s="14">
        <v>67</v>
      </c>
      <c r="D111" s="13" t="str" cm="1">
        <f t="array" ref="D11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11" s="13" t="s">
        <v>145</v>
      </c>
      <c r="F111" s="15" t="str">
        <f>IF(AND(B111&lt;&gt;"",E111&lt;&gt;""),B111 &amp; " to " &amp; E111 &amp; CHAR(10) &amp;
IFERROR(IF(ISERROR(--TRIM(MID(SUBSTITUTE(C111,",",REPT(" ",99)),1,99))),VLOOKUP(TRIM(MID(SUBSTITUTE(C111,",",REPT(" ",99)),1,99)),PortProtocols[],4,FALSE),VLOOKUP(--TRIM(MID(SUBSTITUTE(C111,",",REPT(" ",99)),1,99)),PortProtocols[],4,FALSE)),"") &amp;
IF(TRIM(MID(SUBSTITUTE(C111,",",REPT(" ",99)),99,99))&lt;&gt;"",CHAR(10) &amp; IFERROR(IF(ISERROR(--TRIM(MID(SUBSTITUTE(C111,",",REPT(" ",99)),99,99))),VLOOKUP(TRIM(MID(SUBSTITUTE(C111,",",REPT(" ",99)),99,99)),PortProtocols[],4,FALSE),VLOOKUP(--TRIM(MID(SUBSTITUTE(C111,",",REPT(" ",99)),99,99)),PortProtocols[],4,FALSE)),""),"") &amp;
IF(TRIM(MID(SUBSTITUTE(C111,",",REPT(" ",99)),199,99))&lt;&gt;"",CHAR(10) &amp; IFERROR(IF(ISERROR(--TRIM(MID(SUBSTITUTE(C111,",",REPT(" ",99)),199,99))),VLOOKUP(TRIM(MID(SUBSTITUTE(C111,",",REPT(" ",99)),199,99)),PortProtocols[],4,FALSE),VLOOKUP(--TRIM(MID(SUBSTITUTE(C111,",",REPT(" ",99)),199,99)),PortProtocols[],4,FALSE)),""),"") &amp;
IF(TRIM(MID(SUBSTITUTE(C111,",",REPT(" ",99)),299,99))&lt;&gt;"",CHAR(10) &amp; IFERROR(IF(ISERROR(--TRIM(MID(SUBSTITUTE(C111,",",REPT(" ",99)),299,99))),VLOOKUP(TRIM(MID(SUBSTITUTE(C111,",",REPT(" ",99)),299,99)),PortProtocols[],4,FALSE),VLOOKUP(--TRIM(MID(SUBSTITUTE(C111,",",REPT(" ",99)),299,99)),PortProtocols[],4,FALSE)),""),"") &amp;
IF(TRIM(MID(SUBSTITUTE(C111,",",REPT(" ",99)),399,99))&lt;&gt;"",CHAR(10) &amp; IFERROR(IF(ISERROR(--TRIM(MID(SUBSTITUTE(C111,",",REPT(" ",99)),399,99))),VLOOKUP(TRIM(MID(SUBSTITUTE(C111,",",REPT(" ",99)),399,99)),PortProtocols[],4,FALSE),VLOOKUP(--TRIM(MID(SUBSTITUTE(C111,",",REPT(" ",99)),399,99)),PortProtocols[],4,FALSE)),""),"") &amp;
IF(TRIM(MID(SUBSTITUTE(C111,",",REPT(" ",99)),499,99))&lt;&gt;"",CHAR(10) &amp; IFERROR(IF(ISERROR(--TRIM(MID(SUBSTITUTE(C111,",",REPT(" ",99)),499,99))),VLOOKUP(TRIM(MID(SUBSTITUTE(C111,",",REPT(" ",99)),499,99)),PortProtocols[],4,FALSE),VLOOKUP(--TRIM(MID(SUBSTITUTE(C111,",",REPT(" ",99)),499,99)),PortProtocols[],4,FALSE)),""),"") &amp;
IF(TRIM(MID(SUBSTITUTE(C111,",",REPT(" ",99)),599,99))&lt;&gt;"",CHAR(10) &amp; IFERROR(IF(ISERROR(--TRIM(MID(SUBSTITUTE(C111,",",REPT(" ",99)),599,99))),VLOOKUP(TRIM(MID(SUBSTITUTE(C111,",",REPT(" ",99)),599,99)),PortProtocols[],4,FALSE),VLOOKUP(--TRIM(MID(SUBSTITUTE(C111,",",REPT(" ",99)),599,99)),PortProtocols[],4,FALSE)),""),"") &amp;
IF(TRIM(MID(SUBSTITUTE(C111,",",REPT(" ",99)),699,99))&lt;&gt;"",CHAR(10) &amp; IFERROR(IF(ISERROR(--TRIM(MID(SUBSTITUTE(C111,",",REPT(" ",99)),699,99))),VLOOKUP(TRIM(MID(SUBSTITUTE(C111,",",REPT(" ",99)),699,99)),PortProtocols[],4,FALSE),VLOOKUP(--TRIM(MID(SUBSTITUTE(C111,",",REPT(" ",99)),699,99)),PortProtocols[],4,FALSE)),""),"") &amp;
IF(TRIM(MID(SUBSTITUTE(C111,",",REPT(" ",99)),799,99))&lt;&gt;"",CHAR(10) &amp; IFERROR(IF(ISERROR(--TRIM(MID(SUBSTITUTE(C111,",",REPT(" ",99)),799,99))),VLOOKUP(TRIM(MID(SUBSTITUTE(C111,",",REPT(" ",99)),799,99)),PortProtocols[],4,FALSE),VLOOKUP(--TRIM(MID(SUBSTITUTE(C111,",",REPT(" ",99)),799,99)),PortProtocols[],4,FALSE)),""),"") &amp;
IF(TRIM(MID(SUBSTITUTE(C111,",",REPT(" ",99)),899,99))&lt;&gt;"",CHAR(10) &amp; IFERROR(IF(ISERROR(--TRIM(MID(SUBSTITUTE(C111,",",REPT(" ",99)),899,99))),VLOOKUP(TRIM(MID(SUBSTITUTE(C111,",",REPT(" ",99)),899,99)),PortProtocols[],4,FALSE),VLOOKUP(--TRIM(MID(SUBSTITUTE(C111,",",REPT(" ",99)),899,99)),PortProtocols[],4,FALSE)),""),"") &amp;
IF(TRIM(MID(SUBSTITUTE(C111,",",REPT(" ",99)),999,99))&lt;&gt;"",CHAR(10) &amp; IFERROR(IF(ISERROR(--TRIM(MID(SUBSTITUTE(C111,",",REPT(" ",99)),999,99))),VLOOKUP(TRIM(MID(SUBSTITUTE(C111,",",REPT(" ",99)),999,99)),PortProtocols[],4,FALSE),VLOOKUP(--TRIM(MID(SUBSTITUTE(C111,",",REPT(" ",99)),999,99)),PortProtocols[],4,FALSE)),""),"") &amp;
IF(TRIM(MID(SUBSTITUTE(C111,",",REPT(" ",99)),1099,99))&lt;&gt;"",CHAR(10) &amp; IFERROR(IF(ISERROR(--TRIM(MID(SUBSTITUTE(C111,",",REPT(" ",99)),1099,99))),VLOOKUP(TRIM(MID(SUBSTITUTE(C111,",",REPT(" ",99)),1099,99)),PortProtocols[],4,FALSE),VLOOKUP(--TRIM(MID(SUBSTITUTE(C111,",",REPT(" ",99)),1099,99)),PortProtocols[],4,FALSE)),""),"") &amp;
IF(TRIM(MID(SUBSTITUTE(C111,",",REPT(" ",99)),1199,99))&lt;&gt;"",CHAR(10) &amp; IFERROR(IF(ISERROR(--TRIM(MID(SUBSTITUTE(C111,",",REPT(" ",99)),1199,99))),VLOOKUP(TRIM(MID(SUBSTITUTE(C111,",",REPT(" ",99)),1199,99)),PortProtocols[],4,FALSE),VLOOKUP(--TRIM(MID(SUBSTITUTE(C111,",",REPT(" ",99)),1199,99)),PortProtocols[],4,FALSE)),""),"") &amp;
IF(TRIM(MID(SUBSTITUTE(C111,",",REPT(" ",99)),1299,99))&lt;&gt;"",CHAR(10) &amp; IFERROR(IF(ISERROR(--TRIM(MID(SUBSTITUTE(C111,",",REPT(" ",99)),1299,99))),VLOOKUP(TRIM(MID(SUBSTITUTE(C111,",",REPT(" ",99)),1299,99)),PortProtocols[],4,FALSE),VLOOKUP(--TRIM(MID(SUBSTITUTE(C111,",",REPT(" ",99)),1299,99)),PortProtocols[],4,FALSE)),""),"") &amp;
IF(TRIM(MID(SUBSTITUTE(C111,",",REPT(" ",99)),1399,99))&lt;&gt;"",CHAR(10) &amp; IFERROR(IF(ISERROR(--TRIM(MID(SUBSTITUTE(C111,",",REPT(" ",99)),1399,99))),VLOOKUP(TRIM(MID(SUBSTITUTE(C111,",",REPT(" ",99)),1399,99)),PortProtocols[],4,FALSE),VLOOKUP(--TRIM(MID(SUBSTITUTE(C111,",",REPT(" ",99)),1399,99)),PortProtocols[],4,FALSE)),""),"") &amp;
IF(TRIM(MID(SUBSTITUTE(C111,",",REPT(" ",99)),1499,99))&lt;&gt;"",CHAR(10) &amp; IFERROR(IF(ISERROR(--TRIM(MID(SUBSTITUTE(C111,",",REPT(" ",99)),1499,99))),VLOOKUP(TRIM(MID(SUBSTITUTE(C111,",",REPT(" ",99)),1499,99)),PortProtocols[],4,FALSE),VLOOKUP(--TRIM(MID(SUBSTITUTE(C111,",",REPT(" ",99)),1499,99)),PortProtocols[],4,FALSE)),""),"") &amp;
IF(TRIM(MID(SUBSTITUTE(C111,",",REPT(" ",99)),1599,99))&lt;&gt;"",CHAR(10) &amp; IFERROR(IF(ISERROR(--TRIM(MID(SUBSTITUTE(C111,",",REPT(" ",99)),1599,99))),VLOOKUP(TRIM(MID(SUBSTITUTE(C111,",",REPT(" ",99)),1599,99)),PortProtocols[],4,FALSE),VLOOKUP(--TRIM(MID(SUBSTITUTE(C111,",",REPT(" ",99)),1599,99)),PortProtocols[],4,FALSE)),""),"") &amp;
IF(TRIM(MID(SUBSTITUTE(C111,",",REPT(" ",99)),1699,99))&lt;&gt;"",CHAR(10) &amp; IFERROR(IF(ISERROR(--TRIM(MID(SUBSTITUTE(C111,",",REPT(" ",99)),1699,99))),VLOOKUP(TRIM(MID(SUBSTITUTE(C111,",",REPT(" ",99)),1699,99)),PortProtocols[],4,FALSE),VLOOKUP(--TRIM(MID(SUBSTITUTE(C111,",",REPT(" ",99)),1699,99)),PortProtocols[],4,FALSE)),""),"") &amp;
IF(TRIM(MID(SUBSTITUTE(C111,",",REPT(" ",99)),1799,99))&lt;&gt;"",CHAR(10) &amp; IFERROR(IF(ISERROR(--TRIM(MID(SUBSTITUTE(C111,",",REPT(" ",99)),1799,99))),VLOOKUP(TRIM(MID(SUBSTITUTE(C111,",",REPT(" ",99)),1799,99)),PortProtocols[],4,FALSE),VLOOKUP(--TRIM(MID(SUBSTITUTE(C111,",",REPT(" ",99)),1799,99)),PortProtocols[],4,FALSE)),""),"") &amp;
IF(TRIM(MID(SUBSTITUTE(C111,",",REPT(" ",99)),1899,99))&lt;&gt;"",CHAR(10) &amp; IFERROR(IF(ISERROR(--TRIM(MID(SUBSTITUTE(C111,",",REPT(" ",99)),1899,99))),VLOOKUP(TRIM(MID(SUBSTITUTE(C111,",",REPT(" ",99)),1899,99)),PortProtocols[],4,FALSE),VLOOKUP(--TRIM(MID(SUBSTITUTE(C111,",",REPT(" ",99)),1899,99)),PortProtocols[],4,FALSE)),""),""),
"")</f>
        <v>Discovery OS to DHCP Server
DHCP Server (67 UDP)</v>
      </c>
      <c r="G111" s="15"/>
      <c r="H111" s="13" t="str">
        <f>_xlfn.XLOOKUP(ExternalPorts[[#This Row],[Source]],entities[Source],entities[Source AZ (Used for Diagram Generation)],"",0)</f>
        <v>Local AZ</v>
      </c>
      <c r="I111" s="13" t="str">
        <f>_xlfn.XLOOKUP(ExternalPorts[[#This Row],[Destination]],entities[Destination],entities[Destination AZ (Used for Diagram Generation)],"",0)</f>
        <v>External Services</v>
      </c>
      <c r="J111" s="13"/>
      <c r="M111" s="22"/>
    </row>
    <row r="112" spans="1:13" ht="40.5" hidden="1">
      <c r="A112" s="13" t="s">
        <v>143</v>
      </c>
      <c r="B112" s="13" t="s">
        <v>13</v>
      </c>
      <c r="C112" s="14">
        <v>53</v>
      </c>
      <c r="D112" s="13" t="str" cm="1">
        <f t="array" ref="D11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12" s="13" t="s">
        <v>21</v>
      </c>
      <c r="F112" s="15" t="str">
        <f>IF(AND(B112&lt;&gt;"",E112&lt;&gt;""),B112 &amp; " to " &amp; E112 &amp; CHAR(10) &amp;
IFERROR(IF(ISERROR(--TRIM(MID(SUBSTITUTE(C112,",",REPT(" ",99)),1,99))),VLOOKUP(TRIM(MID(SUBSTITUTE(C112,",",REPT(" ",99)),1,99)),PortProtocols[],4,FALSE),VLOOKUP(--TRIM(MID(SUBSTITUTE(C112,",",REPT(" ",99)),1,99)),PortProtocols[],4,FALSE)),"") &amp;
IF(TRIM(MID(SUBSTITUTE(C112,",",REPT(" ",99)),99,99))&lt;&gt;"",CHAR(10) &amp; IFERROR(IF(ISERROR(--TRIM(MID(SUBSTITUTE(C112,",",REPT(" ",99)),99,99))),VLOOKUP(TRIM(MID(SUBSTITUTE(C112,",",REPT(" ",99)),99,99)),PortProtocols[],4,FALSE),VLOOKUP(--TRIM(MID(SUBSTITUTE(C112,",",REPT(" ",99)),99,99)),PortProtocols[],4,FALSE)),""),"") &amp;
IF(TRIM(MID(SUBSTITUTE(C112,",",REPT(" ",99)),199,99))&lt;&gt;"",CHAR(10) &amp; IFERROR(IF(ISERROR(--TRIM(MID(SUBSTITUTE(C112,",",REPT(" ",99)),199,99))),VLOOKUP(TRIM(MID(SUBSTITUTE(C112,",",REPT(" ",99)),199,99)),PortProtocols[],4,FALSE),VLOOKUP(--TRIM(MID(SUBSTITUTE(C112,",",REPT(" ",99)),199,99)),PortProtocols[],4,FALSE)),""),"") &amp;
IF(TRIM(MID(SUBSTITUTE(C112,",",REPT(" ",99)),299,99))&lt;&gt;"",CHAR(10) &amp; IFERROR(IF(ISERROR(--TRIM(MID(SUBSTITUTE(C112,",",REPT(" ",99)),299,99))),VLOOKUP(TRIM(MID(SUBSTITUTE(C112,",",REPT(" ",99)),299,99)),PortProtocols[],4,FALSE),VLOOKUP(--TRIM(MID(SUBSTITUTE(C112,",",REPT(" ",99)),299,99)),PortProtocols[],4,FALSE)),""),"") &amp;
IF(TRIM(MID(SUBSTITUTE(C112,",",REPT(" ",99)),399,99))&lt;&gt;"",CHAR(10) &amp; IFERROR(IF(ISERROR(--TRIM(MID(SUBSTITUTE(C112,",",REPT(" ",99)),399,99))),VLOOKUP(TRIM(MID(SUBSTITUTE(C112,",",REPT(" ",99)),399,99)),PortProtocols[],4,FALSE),VLOOKUP(--TRIM(MID(SUBSTITUTE(C112,",",REPT(" ",99)),399,99)),PortProtocols[],4,FALSE)),""),"") &amp;
IF(TRIM(MID(SUBSTITUTE(C112,",",REPT(" ",99)),499,99))&lt;&gt;"",CHAR(10) &amp; IFERROR(IF(ISERROR(--TRIM(MID(SUBSTITUTE(C112,",",REPT(" ",99)),499,99))),VLOOKUP(TRIM(MID(SUBSTITUTE(C112,",",REPT(" ",99)),499,99)),PortProtocols[],4,FALSE),VLOOKUP(--TRIM(MID(SUBSTITUTE(C112,",",REPT(" ",99)),499,99)),PortProtocols[],4,FALSE)),""),"") &amp;
IF(TRIM(MID(SUBSTITUTE(C112,",",REPT(" ",99)),599,99))&lt;&gt;"",CHAR(10) &amp; IFERROR(IF(ISERROR(--TRIM(MID(SUBSTITUTE(C112,",",REPT(" ",99)),599,99))),VLOOKUP(TRIM(MID(SUBSTITUTE(C112,",",REPT(" ",99)),599,99)),PortProtocols[],4,FALSE),VLOOKUP(--TRIM(MID(SUBSTITUTE(C112,",",REPT(" ",99)),599,99)),PortProtocols[],4,FALSE)),""),"") &amp;
IF(TRIM(MID(SUBSTITUTE(C112,",",REPT(" ",99)),699,99))&lt;&gt;"",CHAR(10) &amp; IFERROR(IF(ISERROR(--TRIM(MID(SUBSTITUTE(C112,",",REPT(" ",99)),699,99))),VLOOKUP(TRIM(MID(SUBSTITUTE(C112,",",REPT(" ",99)),699,99)),PortProtocols[],4,FALSE),VLOOKUP(--TRIM(MID(SUBSTITUTE(C112,",",REPT(" ",99)),699,99)),PortProtocols[],4,FALSE)),""),"") &amp;
IF(TRIM(MID(SUBSTITUTE(C112,",",REPT(" ",99)),799,99))&lt;&gt;"",CHAR(10) &amp; IFERROR(IF(ISERROR(--TRIM(MID(SUBSTITUTE(C112,",",REPT(" ",99)),799,99))),VLOOKUP(TRIM(MID(SUBSTITUTE(C112,",",REPT(" ",99)),799,99)),PortProtocols[],4,FALSE),VLOOKUP(--TRIM(MID(SUBSTITUTE(C112,",",REPT(" ",99)),799,99)),PortProtocols[],4,FALSE)),""),"") &amp;
IF(TRIM(MID(SUBSTITUTE(C112,",",REPT(" ",99)),899,99))&lt;&gt;"",CHAR(10) &amp; IFERROR(IF(ISERROR(--TRIM(MID(SUBSTITUTE(C112,",",REPT(" ",99)),899,99))),VLOOKUP(TRIM(MID(SUBSTITUTE(C112,",",REPT(" ",99)),899,99)),PortProtocols[],4,FALSE),VLOOKUP(--TRIM(MID(SUBSTITUTE(C112,",",REPT(" ",99)),899,99)),PortProtocols[],4,FALSE)),""),"") &amp;
IF(TRIM(MID(SUBSTITUTE(C112,",",REPT(" ",99)),999,99))&lt;&gt;"",CHAR(10) &amp; IFERROR(IF(ISERROR(--TRIM(MID(SUBSTITUTE(C112,",",REPT(" ",99)),999,99))),VLOOKUP(TRIM(MID(SUBSTITUTE(C112,",",REPT(" ",99)),999,99)),PortProtocols[],4,FALSE),VLOOKUP(--TRIM(MID(SUBSTITUTE(C112,",",REPT(" ",99)),999,99)),PortProtocols[],4,FALSE)),""),"") &amp;
IF(TRIM(MID(SUBSTITUTE(C112,",",REPT(" ",99)),1099,99))&lt;&gt;"",CHAR(10) &amp; IFERROR(IF(ISERROR(--TRIM(MID(SUBSTITUTE(C112,",",REPT(" ",99)),1099,99))),VLOOKUP(TRIM(MID(SUBSTITUTE(C112,",",REPT(" ",99)),1099,99)),PortProtocols[],4,FALSE),VLOOKUP(--TRIM(MID(SUBSTITUTE(C112,",",REPT(" ",99)),1099,99)),PortProtocols[],4,FALSE)),""),"") &amp;
IF(TRIM(MID(SUBSTITUTE(C112,",",REPT(" ",99)),1199,99))&lt;&gt;"",CHAR(10) &amp; IFERROR(IF(ISERROR(--TRIM(MID(SUBSTITUTE(C112,",",REPT(" ",99)),1199,99))),VLOOKUP(TRIM(MID(SUBSTITUTE(C112,",",REPT(" ",99)),1199,99)),PortProtocols[],4,FALSE),VLOOKUP(--TRIM(MID(SUBSTITUTE(C112,",",REPT(" ",99)),1199,99)),PortProtocols[],4,FALSE)),""),"") &amp;
IF(TRIM(MID(SUBSTITUTE(C112,",",REPT(" ",99)),1299,99))&lt;&gt;"",CHAR(10) &amp; IFERROR(IF(ISERROR(--TRIM(MID(SUBSTITUTE(C112,",",REPT(" ",99)),1299,99))),VLOOKUP(TRIM(MID(SUBSTITUTE(C112,",",REPT(" ",99)),1299,99)),PortProtocols[],4,FALSE),VLOOKUP(--TRIM(MID(SUBSTITUTE(C112,",",REPT(" ",99)),1299,99)),PortProtocols[],4,FALSE)),""),"") &amp;
IF(TRIM(MID(SUBSTITUTE(C112,",",REPT(" ",99)),1399,99))&lt;&gt;"",CHAR(10) &amp; IFERROR(IF(ISERROR(--TRIM(MID(SUBSTITUTE(C112,",",REPT(" ",99)),1399,99))),VLOOKUP(TRIM(MID(SUBSTITUTE(C112,",",REPT(" ",99)),1399,99)),PortProtocols[],4,FALSE),VLOOKUP(--TRIM(MID(SUBSTITUTE(C112,",",REPT(" ",99)),1399,99)),PortProtocols[],4,FALSE)),""),"") &amp;
IF(TRIM(MID(SUBSTITUTE(C112,",",REPT(" ",99)),1499,99))&lt;&gt;"",CHAR(10) &amp; IFERROR(IF(ISERROR(--TRIM(MID(SUBSTITUTE(C112,",",REPT(" ",99)),1499,99))),VLOOKUP(TRIM(MID(SUBSTITUTE(C112,",",REPT(" ",99)),1499,99)),PortProtocols[],4,FALSE),VLOOKUP(--TRIM(MID(SUBSTITUTE(C112,",",REPT(" ",99)),1499,99)),PortProtocols[],4,FALSE)),""),"") &amp;
IF(TRIM(MID(SUBSTITUTE(C112,",",REPT(" ",99)),1599,99))&lt;&gt;"",CHAR(10) &amp; IFERROR(IF(ISERROR(--TRIM(MID(SUBSTITUTE(C112,",",REPT(" ",99)),1599,99))),VLOOKUP(TRIM(MID(SUBSTITUTE(C112,",",REPT(" ",99)),1599,99)),PortProtocols[],4,FALSE),VLOOKUP(--TRIM(MID(SUBSTITUTE(C112,",",REPT(" ",99)),1599,99)),PortProtocols[],4,FALSE)),""),"") &amp;
IF(TRIM(MID(SUBSTITUTE(C112,",",REPT(" ",99)),1699,99))&lt;&gt;"",CHAR(10) &amp; IFERROR(IF(ISERROR(--TRIM(MID(SUBSTITUTE(C112,",",REPT(" ",99)),1699,99))),VLOOKUP(TRIM(MID(SUBSTITUTE(C112,",",REPT(" ",99)),1699,99)),PortProtocols[],4,FALSE),VLOOKUP(--TRIM(MID(SUBSTITUTE(C112,",",REPT(" ",99)),1699,99)),PortProtocols[],4,FALSE)),""),"") &amp;
IF(TRIM(MID(SUBSTITUTE(C112,",",REPT(" ",99)),1799,99))&lt;&gt;"",CHAR(10) &amp; IFERROR(IF(ISERROR(--TRIM(MID(SUBSTITUTE(C112,",",REPT(" ",99)),1799,99))),VLOOKUP(TRIM(MID(SUBSTITUTE(C112,",",REPT(" ",99)),1799,99)),PortProtocols[],4,FALSE),VLOOKUP(--TRIM(MID(SUBSTITUTE(C112,",",REPT(" ",99)),1799,99)),PortProtocols[],4,FALSE)),""),"") &amp;
IF(TRIM(MID(SUBSTITUTE(C112,",",REPT(" ",99)),1899,99))&lt;&gt;"",CHAR(10) &amp; IFERROR(IF(ISERROR(--TRIM(MID(SUBSTITUTE(C112,",",REPT(" ",99)),1899,99))),VLOOKUP(TRIM(MID(SUBSTITUTE(C112,",",REPT(" ",99)),1899,99)),PortProtocols[],4,FALSE),VLOOKUP(--TRIM(MID(SUBSTITUTE(C112,",",REPT(" ",99)),1899,99)),PortProtocols[],4,FALSE)),""),""),
"")</f>
        <v>Prism Central to DNS Server
DNS (53 TCP/UDP)</v>
      </c>
      <c r="G112" s="15"/>
      <c r="H112" s="13" t="str">
        <f>_xlfn.XLOOKUP(ExternalPorts[[#This Row],[Source]],entities[Source],entities[Source AZ (Used for Diagram Generation)],"",0)</f>
        <v>Local AZ</v>
      </c>
      <c r="I112" s="13" t="str">
        <f>_xlfn.XLOOKUP(ExternalPorts[[#This Row],[Destination]],entities[Destination],entities[Destination AZ (Used for Diagram Generation)],"",0)</f>
        <v>External Services</v>
      </c>
      <c r="J112" s="13"/>
      <c r="M112" s="22"/>
    </row>
    <row r="113" spans="1:13" ht="40.5" hidden="1">
      <c r="A113" s="13" t="s">
        <v>143</v>
      </c>
      <c r="B113" s="13" t="s">
        <v>13</v>
      </c>
      <c r="C113" s="14">
        <v>22</v>
      </c>
      <c r="D113" s="13" t="str" cm="1">
        <f t="array" ref="D11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3" s="13" t="s">
        <v>10</v>
      </c>
      <c r="F113" s="15" t="str">
        <f>IF(AND(B113&lt;&gt;"",E113&lt;&gt;""),B113 &amp; " to " &amp; E113 &amp; CHAR(10) &amp;
IFERROR(IF(ISERROR(--TRIM(MID(SUBSTITUTE(C113,",",REPT(" ",99)),1,99))),VLOOKUP(TRIM(MID(SUBSTITUTE(C113,",",REPT(" ",99)),1,99)),PortProtocols[],4,FALSE),VLOOKUP(--TRIM(MID(SUBSTITUTE(C113,",",REPT(" ",99)),1,99)),PortProtocols[],4,FALSE)),"") &amp;
IF(TRIM(MID(SUBSTITUTE(C113,",",REPT(" ",99)),99,99))&lt;&gt;"",CHAR(10) &amp; IFERROR(IF(ISERROR(--TRIM(MID(SUBSTITUTE(C113,",",REPT(" ",99)),99,99))),VLOOKUP(TRIM(MID(SUBSTITUTE(C113,",",REPT(" ",99)),99,99)),PortProtocols[],4,FALSE),VLOOKUP(--TRIM(MID(SUBSTITUTE(C113,",",REPT(" ",99)),99,99)),PortProtocols[],4,FALSE)),""),"") &amp;
IF(TRIM(MID(SUBSTITUTE(C113,",",REPT(" ",99)),199,99))&lt;&gt;"",CHAR(10) &amp; IFERROR(IF(ISERROR(--TRIM(MID(SUBSTITUTE(C113,",",REPT(" ",99)),199,99))),VLOOKUP(TRIM(MID(SUBSTITUTE(C113,",",REPT(" ",99)),199,99)),PortProtocols[],4,FALSE),VLOOKUP(--TRIM(MID(SUBSTITUTE(C113,",",REPT(" ",99)),199,99)),PortProtocols[],4,FALSE)),""),"") &amp;
IF(TRIM(MID(SUBSTITUTE(C113,",",REPT(" ",99)),299,99))&lt;&gt;"",CHAR(10) &amp; IFERROR(IF(ISERROR(--TRIM(MID(SUBSTITUTE(C113,",",REPT(" ",99)),299,99))),VLOOKUP(TRIM(MID(SUBSTITUTE(C113,",",REPT(" ",99)),299,99)),PortProtocols[],4,FALSE),VLOOKUP(--TRIM(MID(SUBSTITUTE(C113,",",REPT(" ",99)),299,99)),PortProtocols[],4,FALSE)),""),"") &amp;
IF(TRIM(MID(SUBSTITUTE(C113,",",REPT(" ",99)),399,99))&lt;&gt;"",CHAR(10) &amp; IFERROR(IF(ISERROR(--TRIM(MID(SUBSTITUTE(C113,",",REPT(" ",99)),399,99))),VLOOKUP(TRIM(MID(SUBSTITUTE(C113,",",REPT(" ",99)),399,99)),PortProtocols[],4,FALSE),VLOOKUP(--TRIM(MID(SUBSTITUTE(C113,",",REPT(" ",99)),399,99)),PortProtocols[],4,FALSE)),""),"") &amp;
IF(TRIM(MID(SUBSTITUTE(C113,",",REPT(" ",99)),499,99))&lt;&gt;"",CHAR(10) &amp; IFERROR(IF(ISERROR(--TRIM(MID(SUBSTITUTE(C113,",",REPT(" ",99)),499,99))),VLOOKUP(TRIM(MID(SUBSTITUTE(C113,",",REPT(" ",99)),499,99)),PortProtocols[],4,FALSE),VLOOKUP(--TRIM(MID(SUBSTITUTE(C113,",",REPT(" ",99)),499,99)),PortProtocols[],4,FALSE)),""),"") &amp;
IF(TRIM(MID(SUBSTITUTE(C113,",",REPT(" ",99)),599,99))&lt;&gt;"",CHAR(10) &amp; IFERROR(IF(ISERROR(--TRIM(MID(SUBSTITUTE(C113,",",REPT(" ",99)),599,99))),VLOOKUP(TRIM(MID(SUBSTITUTE(C113,",",REPT(" ",99)),599,99)),PortProtocols[],4,FALSE),VLOOKUP(--TRIM(MID(SUBSTITUTE(C113,",",REPT(" ",99)),599,99)),PortProtocols[],4,FALSE)),""),"") &amp;
IF(TRIM(MID(SUBSTITUTE(C113,",",REPT(" ",99)),699,99))&lt;&gt;"",CHAR(10) &amp; IFERROR(IF(ISERROR(--TRIM(MID(SUBSTITUTE(C113,",",REPT(" ",99)),699,99))),VLOOKUP(TRIM(MID(SUBSTITUTE(C113,",",REPT(" ",99)),699,99)),PortProtocols[],4,FALSE),VLOOKUP(--TRIM(MID(SUBSTITUTE(C113,",",REPT(" ",99)),699,99)),PortProtocols[],4,FALSE)),""),"") &amp;
IF(TRIM(MID(SUBSTITUTE(C113,",",REPT(" ",99)),799,99))&lt;&gt;"",CHAR(10) &amp; IFERROR(IF(ISERROR(--TRIM(MID(SUBSTITUTE(C113,",",REPT(" ",99)),799,99))),VLOOKUP(TRIM(MID(SUBSTITUTE(C113,",",REPT(" ",99)),799,99)),PortProtocols[],4,FALSE),VLOOKUP(--TRIM(MID(SUBSTITUTE(C113,",",REPT(" ",99)),799,99)),PortProtocols[],4,FALSE)),""),"") &amp;
IF(TRIM(MID(SUBSTITUTE(C113,",",REPT(" ",99)),899,99))&lt;&gt;"",CHAR(10) &amp; IFERROR(IF(ISERROR(--TRIM(MID(SUBSTITUTE(C113,",",REPT(" ",99)),899,99))),VLOOKUP(TRIM(MID(SUBSTITUTE(C113,",",REPT(" ",99)),899,99)),PortProtocols[],4,FALSE),VLOOKUP(--TRIM(MID(SUBSTITUTE(C113,",",REPT(" ",99)),899,99)),PortProtocols[],4,FALSE)),""),"") &amp;
IF(TRIM(MID(SUBSTITUTE(C113,",",REPT(" ",99)),999,99))&lt;&gt;"",CHAR(10) &amp; IFERROR(IF(ISERROR(--TRIM(MID(SUBSTITUTE(C113,",",REPT(" ",99)),999,99))),VLOOKUP(TRIM(MID(SUBSTITUTE(C113,",",REPT(" ",99)),999,99)),PortProtocols[],4,FALSE),VLOOKUP(--TRIM(MID(SUBSTITUTE(C113,",",REPT(" ",99)),999,99)),PortProtocols[],4,FALSE)),""),"") &amp;
IF(TRIM(MID(SUBSTITUTE(C113,",",REPT(" ",99)),1099,99))&lt;&gt;"",CHAR(10) &amp; IFERROR(IF(ISERROR(--TRIM(MID(SUBSTITUTE(C113,",",REPT(" ",99)),1099,99))),VLOOKUP(TRIM(MID(SUBSTITUTE(C113,",",REPT(" ",99)),1099,99)),PortProtocols[],4,FALSE),VLOOKUP(--TRIM(MID(SUBSTITUTE(C113,",",REPT(" ",99)),1099,99)),PortProtocols[],4,FALSE)),""),"") &amp;
IF(TRIM(MID(SUBSTITUTE(C113,",",REPT(" ",99)),1199,99))&lt;&gt;"",CHAR(10) &amp; IFERROR(IF(ISERROR(--TRIM(MID(SUBSTITUTE(C113,",",REPT(" ",99)),1199,99))),VLOOKUP(TRIM(MID(SUBSTITUTE(C113,",",REPT(" ",99)),1199,99)),PortProtocols[],4,FALSE),VLOOKUP(--TRIM(MID(SUBSTITUTE(C113,",",REPT(" ",99)),1199,99)),PortProtocols[],4,FALSE)),""),"") &amp;
IF(TRIM(MID(SUBSTITUTE(C113,",",REPT(" ",99)),1299,99))&lt;&gt;"",CHAR(10) &amp; IFERROR(IF(ISERROR(--TRIM(MID(SUBSTITUTE(C113,",",REPT(" ",99)),1299,99))),VLOOKUP(TRIM(MID(SUBSTITUTE(C113,",",REPT(" ",99)),1299,99)),PortProtocols[],4,FALSE),VLOOKUP(--TRIM(MID(SUBSTITUTE(C113,",",REPT(" ",99)),1299,99)),PortProtocols[],4,FALSE)),""),"") &amp;
IF(TRIM(MID(SUBSTITUTE(C113,",",REPT(" ",99)),1399,99))&lt;&gt;"",CHAR(10) &amp; IFERROR(IF(ISERROR(--TRIM(MID(SUBSTITUTE(C113,",",REPT(" ",99)),1399,99))),VLOOKUP(TRIM(MID(SUBSTITUTE(C113,",",REPT(" ",99)),1399,99)),PortProtocols[],4,FALSE),VLOOKUP(--TRIM(MID(SUBSTITUTE(C113,",",REPT(" ",99)),1399,99)),PortProtocols[],4,FALSE)),""),"") &amp;
IF(TRIM(MID(SUBSTITUTE(C113,",",REPT(" ",99)),1499,99))&lt;&gt;"",CHAR(10) &amp; IFERROR(IF(ISERROR(--TRIM(MID(SUBSTITUTE(C113,",",REPT(" ",99)),1499,99))),VLOOKUP(TRIM(MID(SUBSTITUTE(C113,",",REPT(" ",99)),1499,99)),PortProtocols[],4,FALSE),VLOOKUP(--TRIM(MID(SUBSTITUTE(C113,",",REPT(" ",99)),1499,99)),PortProtocols[],4,FALSE)),""),"") &amp;
IF(TRIM(MID(SUBSTITUTE(C113,",",REPT(" ",99)),1599,99))&lt;&gt;"",CHAR(10) &amp; IFERROR(IF(ISERROR(--TRIM(MID(SUBSTITUTE(C113,",",REPT(" ",99)),1599,99))),VLOOKUP(TRIM(MID(SUBSTITUTE(C113,",",REPT(" ",99)),1599,99)),PortProtocols[],4,FALSE),VLOOKUP(--TRIM(MID(SUBSTITUTE(C113,",",REPT(" ",99)),1599,99)),PortProtocols[],4,FALSE)),""),"") &amp;
IF(TRIM(MID(SUBSTITUTE(C113,",",REPT(" ",99)),1699,99))&lt;&gt;"",CHAR(10) &amp; IFERROR(IF(ISERROR(--TRIM(MID(SUBSTITUTE(C113,",",REPT(" ",99)),1699,99))),VLOOKUP(TRIM(MID(SUBSTITUTE(C113,",",REPT(" ",99)),1699,99)),PortProtocols[],4,FALSE),VLOOKUP(--TRIM(MID(SUBSTITUTE(C113,",",REPT(" ",99)),1699,99)),PortProtocols[],4,FALSE)),""),"") &amp;
IF(TRIM(MID(SUBSTITUTE(C113,",",REPT(" ",99)),1799,99))&lt;&gt;"",CHAR(10) &amp; IFERROR(IF(ISERROR(--TRIM(MID(SUBSTITUTE(C113,",",REPT(" ",99)),1799,99))),VLOOKUP(TRIM(MID(SUBSTITUTE(C113,",",REPT(" ",99)),1799,99)),PortProtocols[],4,FALSE),VLOOKUP(--TRIM(MID(SUBSTITUTE(C113,",",REPT(" ",99)),1799,99)),PortProtocols[],4,FALSE)),""),"") &amp;
IF(TRIM(MID(SUBSTITUTE(C113,",",REPT(" ",99)),1899,99))&lt;&gt;"",CHAR(10) &amp; IFERROR(IF(ISERROR(--TRIM(MID(SUBSTITUTE(C113,",",REPT(" ",99)),1899,99))),VLOOKUP(TRIM(MID(SUBSTITUTE(C113,",",REPT(" ",99)),1899,99)),PortProtocols[],4,FALSE),VLOOKUP(--TRIM(MID(SUBSTITUTE(C113,",",REPT(" ",99)),1899,99)),PortProtocols[],4,FALSE)),""),""),
"")</f>
        <v>Prism Central to Nutanix CVM 
SSH (22 TCP)</v>
      </c>
      <c r="G113" s="15"/>
      <c r="H113" s="13" t="str">
        <f>_xlfn.XLOOKUP(ExternalPorts[[#This Row],[Source]],entities[Source],entities[Source AZ (Used for Diagram Generation)],"",0)</f>
        <v>Local AZ</v>
      </c>
      <c r="I113" s="13" t="str">
        <f>_xlfn.XLOOKUP(ExternalPorts[[#This Row],[Destination]],entities[Destination],entities[Destination AZ (Used for Diagram Generation)],"",0)</f>
        <v/>
      </c>
      <c r="J113" s="13"/>
      <c r="M113" s="22"/>
    </row>
    <row r="114" spans="1:13" ht="40.5" hidden="1">
      <c r="A114" s="13" t="s">
        <v>143</v>
      </c>
      <c r="B114" s="13" t="s">
        <v>13</v>
      </c>
      <c r="C114" s="14">
        <v>22</v>
      </c>
      <c r="D114" s="13" t="str" cm="1">
        <f t="array" ref="D11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4" s="13" t="s">
        <v>139</v>
      </c>
      <c r="F114" s="15" t="str">
        <f>IF(AND(B114&lt;&gt;"",E114&lt;&gt;""),B114 &amp; " to " &amp; E114 &amp; CHAR(10) &amp;
IFERROR(IF(ISERROR(--TRIM(MID(SUBSTITUTE(C114,",",REPT(" ",99)),1,99))),VLOOKUP(TRIM(MID(SUBSTITUTE(C114,",",REPT(" ",99)),1,99)),PortProtocols[],4,FALSE),VLOOKUP(--TRIM(MID(SUBSTITUTE(C114,",",REPT(" ",99)),1,99)),PortProtocols[],4,FALSE)),"") &amp;
IF(TRIM(MID(SUBSTITUTE(C114,",",REPT(" ",99)),99,99))&lt;&gt;"",CHAR(10) &amp; IFERROR(IF(ISERROR(--TRIM(MID(SUBSTITUTE(C114,",",REPT(" ",99)),99,99))),VLOOKUP(TRIM(MID(SUBSTITUTE(C114,",",REPT(" ",99)),99,99)),PortProtocols[],4,FALSE),VLOOKUP(--TRIM(MID(SUBSTITUTE(C114,",",REPT(" ",99)),99,99)),PortProtocols[],4,FALSE)),""),"") &amp;
IF(TRIM(MID(SUBSTITUTE(C114,",",REPT(" ",99)),199,99))&lt;&gt;"",CHAR(10) &amp; IFERROR(IF(ISERROR(--TRIM(MID(SUBSTITUTE(C114,",",REPT(" ",99)),199,99))),VLOOKUP(TRIM(MID(SUBSTITUTE(C114,",",REPT(" ",99)),199,99)),PortProtocols[],4,FALSE),VLOOKUP(--TRIM(MID(SUBSTITUTE(C114,",",REPT(" ",99)),199,99)),PortProtocols[],4,FALSE)),""),"") &amp;
IF(TRIM(MID(SUBSTITUTE(C114,",",REPT(" ",99)),299,99))&lt;&gt;"",CHAR(10) &amp; IFERROR(IF(ISERROR(--TRIM(MID(SUBSTITUTE(C114,",",REPT(" ",99)),299,99))),VLOOKUP(TRIM(MID(SUBSTITUTE(C114,",",REPT(" ",99)),299,99)),PortProtocols[],4,FALSE),VLOOKUP(--TRIM(MID(SUBSTITUTE(C114,",",REPT(" ",99)),299,99)),PortProtocols[],4,FALSE)),""),"") &amp;
IF(TRIM(MID(SUBSTITUTE(C114,",",REPT(" ",99)),399,99))&lt;&gt;"",CHAR(10) &amp; IFERROR(IF(ISERROR(--TRIM(MID(SUBSTITUTE(C114,",",REPT(" ",99)),399,99))),VLOOKUP(TRIM(MID(SUBSTITUTE(C114,",",REPT(" ",99)),399,99)),PortProtocols[],4,FALSE),VLOOKUP(--TRIM(MID(SUBSTITUTE(C114,",",REPT(" ",99)),399,99)),PortProtocols[],4,FALSE)),""),"") &amp;
IF(TRIM(MID(SUBSTITUTE(C114,",",REPT(" ",99)),499,99))&lt;&gt;"",CHAR(10) &amp; IFERROR(IF(ISERROR(--TRIM(MID(SUBSTITUTE(C114,",",REPT(" ",99)),499,99))),VLOOKUP(TRIM(MID(SUBSTITUTE(C114,",",REPT(" ",99)),499,99)),PortProtocols[],4,FALSE),VLOOKUP(--TRIM(MID(SUBSTITUTE(C114,",",REPT(" ",99)),499,99)),PortProtocols[],4,FALSE)),""),"") &amp;
IF(TRIM(MID(SUBSTITUTE(C114,",",REPT(" ",99)),599,99))&lt;&gt;"",CHAR(10) &amp; IFERROR(IF(ISERROR(--TRIM(MID(SUBSTITUTE(C114,",",REPT(" ",99)),599,99))),VLOOKUP(TRIM(MID(SUBSTITUTE(C114,",",REPT(" ",99)),599,99)),PortProtocols[],4,FALSE),VLOOKUP(--TRIM(MID(SUBSTITUTE(C114,",",REPT(" ",99)),599,99)),PortProtocols[],4,FALSE)),""),"") &amp;
IF(TRIM(MID(SUBSTITUTE(C114,",",REPT(" ",99)),699,99))&lt;&gt;"",CHAR(10) &amp; IFERROR(IF(ISERROR(--TRIM(MID(SUBSTITUTE(C114,",",REPT(" ",99)),699,99))),VLOOKUP(TRIM(MID(SUBSTITUTE(C114,",",REPT(" ",99)),699,99)),PortProtocols[],4,FALSE),VLOOKUP(--TRIM(MID(SUBSTITUTE(C114,",",REPT(" ",99)),699,99)),PortProtocols[],4,FALSE)),""),"") &amp;
IF(TRIM(MID(SUBSTITUTE(C114,",",REPT(" ",99)),799,99))&lt;&gt;"",CHAR(10) &amp; IFERROR(IF(ISERROR(--TRIM(MID(SUBSTITUTE(C114,",",REPT(" ",99)),799,99))),VLOOKUP(TRIM(MID(SUBSTITUTE(C114,",",REPT(" ",99)),799,99)),PortProtocols[],4,FALSE),VLOOKUP(--TRIM(MID(SUBSTITUTE(C114,",",REPT(" ",99)),799,99)),PortProtocols[],4,FALSE)),""),"") &amp;
IF(TRIM(MID(SUBSTITUTE(C114,",",REPT(" ",99)),899,99))&lt;&gt;"",CHAR(10) &amp; IFERROR(IF(ISERROR(--TRIM(MID(SUBSTITUTE(C114,",",REPT(" ",99)),899,99))),VLOOKUP(TRIM(MID(SUBSTITUTE(C114,",",REPT(" ",99)),899,99)),PortProtocols[],4,FALSE),VLOOKUP(--TRIM(MID(SUBSTITUTE(C114,",",REPT(" ",99)),899,99)),PortProtocols[],4,FALSE)),""),"") &amp;
IF(TRIM(MID(SUBSTITUTE(C114,",",REPT(" ",99)),999,99))&lt;&gt;"",CHAR(10) &amp; IFERROR(IF(ISERROR(--TRIM(MID(SUBSTITUTE(C114,",",REPT(" ",99)),999,99))),VLOOKUP(TRIM(MID(SUBSTITUTE(C114,",",REPT(" ",99)),999,99)),PortProtocols[],4,FALSE),VLOOKUP(--TRIM(MID(SUBSTITUTE(C114,",",REPT(" ",99)),999,99)),PortProtocols[],4,FALSE)),""),"") &amp;
IF(TRIM(MID(SUBSTITUTE(C114,",",REPT(" ",99)),1099,99))&lt;&gt;"",CHAR(10) &amp; IFERROR(IF(ISERROR(--TRIM(MID(SUBSTITUTE(C114,",",REPT(" ",99)),1099,99))),VLOOKUP(TRIM(MID(SUBSTITUTE(C114,",",REPT(" ",99)),1099,99)),PortProtocols[],4,FALSE),VLOOKUP(--TRIM(MID(SUBSTITUTE(C114,",",REPT(" ",99)),1099,99)),PortProtocols[],4,FALSE)),""),"") &amp;
IF(TRIM(MID(SUBSTITUTE(C114,",",REPT(" ",99)),1199,99))&lt;&gt;"",CHAR(10) &amp; IFERROR(IF(ISERROR(--TRIM(MID(SUBSTITUTE(C114,",",REPT(" ",99)),1199,99))),VLOOKUP(TRIM(MID(SUBSTITUTE(C114,",",REPT(" ",99)),1199,99)),PortProtocols[],4,FALSE),VLOOKUP(--TRIM(MID(SUBSTITUTE(C114,",",REPT(" ",99)),1199,99)),PortProtocols[],4,FALSE)),""),"") &amp;
IF(TRIM(MID(SUBSTITUTE(C114,",",REPT(" ",99)),1299,99))&lt;&gt;"",CHAR(10) &amp; IFERROR(IF(ISERROR(--TRIM(MID(SUBSTITUTE(C114,",",REPT(" ",99)),1299,99))),VLOOKUP(TRIM(MID(SUBSTITUTE(C114,",",REPT(" ",99)),1299,99)),PortProtocols[],4,FALSE),VLOOKUP(--TRIM(MID(SUBSTITUTE(C114,",",REPT(" ",99)),1299,99)),PortProtocols[],4,FALSE)),""),"") &amp;
IF(TRIM(MID(SUBSTITUTE(C114,",",REPT(" ",99)),1399,99))&lt;&gt;"",CHAR(10) &amp; IFERROR(IF(ISERROR(--TRIM(MID(SUBSTITUTE(C114,",",REPT(" ",99)),1399,99))),VLOOKUP(TRIM(MID(SUBSTITUTE(C114,",",REPT(" ",99)),1399,99)),PortProtocols[],4,FALSE),VLOOKUP(--TRIM(MID(SUBSTITUTE(C114,",",REPT(" ",99)),1399,99)),PortProtocols[],4,FALSE)),""),"") &amp;
IF(TRIM(MID(SUBSTITUTE(C114,",",REPT(" ",99)),1499,99))&lt;&gt;"",CHAR(10) &amp; IFERROR(IF(ISERROR(--TRIM(MID(SUBSTITUTE(C114,",",REPT(" ",99)),1499,99))),VLOOKUP(TRIM(MID(SUBSTITUTE(C114,",",REPT(" ",99)),1499,99)),PortProtocols[],4,FALSE),VLOOKUP(--TRIM(MID(SUBSTITUTE(C114,",",REPT(" ",99)),1499,99)),PortProtocols[],4,FALSE)),""),"") &amp;
IF(TRIM(MID(SUBSTITUTE(C114,",",REPT(" ",99)),1599,99))&lt;&gt;"",CHAR(10) &amp; IFERROR(IF(ISERROR(--TRIM(MID(SUBSTITUTE(C114,",",REPT(" ",99)),1599,99))),VLOOKUP(TRIM(MID(SUBSTITUTE(C114,",",REPT(" ",99)),1599,99)),PortProtocols[],4,FALSE),VLOOKUP(--TRIM(MID(SUBSTITUTE(C114,",",REPT(" ",99)),1599,99)),PortProtocols[],4,FALSE)),""),"") &amp;
IF(TRIM(MID(SUBSTITUTE(C114,",",REPT(" ",99)),1699,99))&lt;&gt;"",CHAR(10) &amp; IFERROR(IF(ISERROR(--TRIM(MID(SUBSTITUTE(C114,",",REPT(" ",99)),1699,99))),VLOOKUP(TRIM(MID(SUBSTITUTE(C114,",",REPT(" ",99)),1699,99)),PortProtocols[],4,FALSE),VLOOKUP(--TRIM(MID(SUBSTITUTE(C114,",",REPT(" ",99)),1699,99)),PortProtocols[],4,FALSE)),""),"") &amp;
IF(TRIM(MID(SUBSTITUTE(C114,",",REPT(" ",99)),1799,99))&lt;&gt;"",CHAR(10) &amp; IFERROR(IF(ISERROR(--TRIM(MID(SUBSTITUTE(C114,",",REPT(" ",99)),1799,99))),VLOOKUP(TRIM(MID(SUBSTITUTE(C114,",",REPT(" ",99)),1799,99)),PortProtocols[],4,FALSE),VLOOKUP(--TRIM(MID(SUBSTITUTE(C114,",",REPT(" ",99)),1799,99)),PortProtocols[],4,FALSE)),""),"") &amp;
IF(TRIM(MID(SUBSTITUTE(C114,",",REPT(" ",99)),1899,99))&lt;&gt;"",CHAR(10) &amp; IFERROR(IF(ISERROR(--TRIM(MID(SUBSTITUTE(C114,",",REPT(" ",99)),1899,99))),VLOOKUP(TRIM(MID(SUBSTITUTE(C114,",",REPT(" ",99)),1899,99)),PortProtocols[],4,FALSE),VLOOKUP(--TRIM(MID(SUBSTITUTE(C114,",",REPT(" ",99)),1899,99)),PortProtocols[],4,FALSE)),""),""),
"")</f>
        <v>Prism Central to Hypervisor
SSH (22 TCP)</v>
      </c>
      <c r="G114" s="15"/>
      <c r="H114" s="13" t="str">
        <f>_xlfn.XLOOKUP(ExternalPorts[[#This Row],[Source]],entities[Source],entities[Source AZ (Used for Diagram Generation)],"",0)</f>
        <v>Local AZ</v>
      </c>
      <c r="I114" s="13" t="str">
        <f>_xlfn.XLOOKUP(ExternalPorts[[#This Row],[Destination]],entities[Destination],entities[Destination AZ (Used for Diagram Generation)],"",0)</f>
        <v>Local AZ</v>
      </c>
      <c r="J114" s="13"/>
      <c r="M114" s="22"/>
    </row>
    <row r="115" spans="1:13" ht="40.5" hidden="1">
      <c r="A115" s="13" t="s">
        <v>143</v>
      </c>
      <c r="B115" s="13" t="s">
        <v>13</v>
      </c>
      <c r="C115" s="14">
        <v>22</v>
      </c>
      <c r="D115" s="13" t="str" cm="1">
        <f t="array" ref="D11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5" s="13" t="s">
        <v>137</v>
      </c>
      <c r="F115" s="15" t="str">
        <f>IF(AND(B115&lt;&gt;"",E115&lt;&gt;""),B115 &amp; " to " &amp; E115 &amp; CHAR(10) &amp;
IFERROR(IF(ISERROR(--TRIM(MID(SUBSTITUTE(C115,",",REPT(" ",99)),1,99))),VLOOKUP(TRIM(MID(SUBSTITUTE(C115,",",REPT(" ",99)),1,99)),PortProtocols[],4,FALSE),VLOOKUP(--TRIM(MID(SUBSTITUTE(C115,",",REPT(" ",99)),1,99)),PortProtocols[],4,FALSE)),"") &amp;
IF(TRIM(MID(SUBSTITUTE(C115,",",REPT(" ",99)),99,99))&lt;&gt;"",CHAR(10) &amp; IFERROR(IF(ISERROR(--TRIM(MID(SUBSTITUTE(C115,",",REPT(" ",99)),99,99))),VLOOKUP(TRIM(MID(SUBSTITUTE(C115,",",REPT(" ",99)),99,99)),PortProtocols[],4,FALSE),VLOOKUP(--TRIM(MID(SUBSTITUTE(C115,",",REPT(" ",99)),99,99)),PortProtocols[],4,FALSE)),""),"") &amp;
IF(TRIM(MID(SUBSTITUTE(C115,",",REPT(" ",99)),199,99))&lt;&gt;"",CHAR(10) &amp; IFERROR(IF(ISERROR(--TRIM(MID(SUBSTITUTE(C115,",",REPT(" ",99)),199,99))),VLOOKUP(TRIM(MID(SUBSTITUTE(C115,",",REPT(" ",99)),199,99)),PortProtocols[],4,FALSE),VLOOKUP(--TRIM(MID(SUBSTITUTE(C115,",",REPT(" ",99)),199,99)),PortProtocols[],4,FALSE)),""),"") &amp;
IF(TRIM(MID(SUBSTITUTE(C115,",",REPT(" ",99)),299,99))&lt;&gt;"",CHAR(10) &amp; IFERROR(IF(ISERROR(--TRIM(MID(SUBSTITUTE(C115,",",REPT(" ",99)),299,99))),VLOOKUP(TRIM(MID(SUBSTITUTE(C115,",",REPT(" ",99)),299,99)),PortProtocols[],4,FALSE),VLOOKUP(--TRIM(MID(SUBSTITUTE(C115,",",REPT(" ",99)),299,99)),PortProtocols[],4,FALSE)),""),"") &amp;
IF(TRIM(MID(SUBSTITUTE(C115,",",REPT(" ",99)),399,99))&lt;&gt;"",CHAR(10) &amp; IFERROR(IF(ISERROR(--TRIM(MID(SUBSTITUTE(C115,",",REPT(" ",99)),399,99))),VLOOKUP(TRIM(MID(SUBSTITUTE(C115,",",REPT(" ",99)),399,99)),PortProtocols[],4,FALSE),VLOOKUP(--TRIM(MID(SUBSTITUTE(C115,",",REPT(" ",99)),399,99)),PortProtocols[],4,FALSE)),""),"") &amp;
IF(TRIM(MID(SUBSTITUTE(C115,",",REPT(" ",99)),499,99))&lt;&gt;"",CHAR(10) &amp; IFERROR(IF(ISERROR(--TRIM(MID(SUBSTITUTE(C115,",",REPT(" ",99)),499,99))),VLOOKUP(TRIM(MID(SUBSTITUTE(C115,",",REPT(" ",99)),499,99)),PortProtocols[],4,FALSE),VLOOKUP(--TRIM(MID(SUBSTITUTE(C115,",",REPT(" ",99)),499,99)),PortProtocols[],4,FALSE)),""),"") &amp;
IF(TRIM(MID(SUBSTITUTE(C115,",",REPT(" ",99)),599,99))&lt;&gt;"",CHAR(10) &amp; IFERROR(IF(ISERROR(--TRIM(MID(SUBSTITUTE(C115,",",REPT(" ",99)),599,99))),VLOOKUP(TRIM(MID(SUBSTITUTE(C115,",",REPT(" ",99)),599,99)),PortProtocols[],4,FALSE),VLOOKUP(--TRIM(MID(SUBSTITUTE(C115,",",REPT(" ",99)),599,99)),PortProtocols[],4,FALSE)),""),"") &amp;
IF(TRIM(MID(SUBSTITUTE(C115,",",REPT(" ",99)),699,99))&lt;&gt;"",CHAR(10) &amp; IFERROR(IF(ISERROR(--TRIM(MID(SUBSTITUTE(C115,",",REPT(" ",99)),699,99))),VLOOKUP(TRIM(MID(SUBSTITUTE(C115,",",REPT(" ",99)),699,99)),PortProtocols[],4,FALSE),VLOOKUP(--TRIM(MID(SUBSTITUTE(C115,",",REPT(" ",99)),699,99)),PortProtocols[],4,FALSE)),""),"") &amp;
IF(TRIM(MID(SUBSTITUTE(C115,",",REPT(" ",99)),799,99))&lt;&gt;"",CHAR(10) &amp; IFERROR(IF(ISERROR(--TRIM(MID(SUBSTITUTE(C115,",",REPT(" ",99)),799,99))),VLOOKUP(TRIM(MID(SUBSTITUTE(C115,",",REPT(" ",99)),799,99)),PortProtocols[],4,FALSE),VLOOKUP(--TRIM(MID(SUBSTITUTE(C115,",",REPT(" ",99)),799,99)),PortProtocols[],4,FALSE)),""),"") &amp;
IF(TRIM(MID(SUBSTITUTE(C115,",",REPT(" ",99)),899,99))&lt;&gt;"",CHAR(10) &amp; IFERROR(IF(ISERROR(--TRIM(MID(SUBSTITUTE(C115,",",REPT(" ",99)),899,99))),VLOOKUP(TRIM(MID(SUBSTITUTE(C115,",",REPT(" ",99)),899,99)),PortProtocols[],4,FALSE),VLOOKUP(--TRIM(MID(SUBSTITUTE(C115,",",REPT(" ",99)),899,99)),PortProtocols[],4,FALSE)),""),"") &amp;
IF(TRIM(MID(SUBSTITUTE(C115,",",REPT(" ",99)),999,99))&lt;&gt;"",CHAR(10) &amp; IFERROR(IF(ISERROR(--TRIM(MID(SUBSTITUTE(C115,",",REPT(" ",99)),999,99))),VLOOKUP(TRIM(MID(SUBSTITUTE(C115,",",REPT(" ",99)),999,99)),PortProtocols[],4,FALSE),VLOOKUP(--TRIM(MID(SUBSTITUTE(C115,",",REPT(" ",99)),999,99)),PortProtocols[],4,FALSE)),""),"") &amp;
IF(TRIM(MID(SUBSTITUTE(C115,",",REPT(" ",99)),1099,99))&lt;&gt;"",CHAR(10) &amp; IFERROR(IF(ISERROR(--TRIM(MID(SUBSTITUTE(C115,",",REPT(" ",99)),1099,99))),VLOOKUP(TRIM(MID(SUBSTITUTE(C115,",",REPT(" ",99)),1099,99)),PortProtocols[],4,FALSE),VLOOKUP(--TRIM(MID(SUBSTITUTE(C115,",",REPT(" ",99)),1099,99)),PortProtocols[],4,FALSE)),""),"") &amp;
IF(TRIM(MID(SUBSTITUTE(C115,",",REPT(" ",99)),1199,99))&lt;&gt;"",CHAR(10) &amp; IFERROR(IF(ISERROR(--TRIM(MID(SUBSTITUTE(C115,",",REPT(" ",99)),1199,99))),VLOOKUP(TRIM(MID(SUBSTITUTE(C115,",",REPT(" ",99)),1199,99)),PortProtocols[],4,FALSE),VLOOKUP(--TRIM(MID(SUBSTITUTE(C115,",",REPT(" ",99)),1199,99)),PortProtocols[],4,FALSE)),""),"") &amp;
IF(TRIM(MID(SUBSTITUTE(C115,",",REPT(" ",99)),1299,99))&lt;&gt;"",CHAR(10) &amp; IFERROR(IF(ISERROR(--TRIM(MID(SUBSTITUTE(C115,",",REPT(" ",99)),1299,99))),VLOOKUP(TRIM(MID(SUBSTITUTE(C115,",",REPT(" ",99)),1299,99)),PortProtocols[],4,FALSE),VLOOKUP(--TRIM(MID(SUBSTITUTE(C115,",",REPT(" ",99)),1299,99)),PortProtocols[],4,FALSE)),""),"") &amp;
IF(TRIM(MID(SUBSTITUTE(C115,",",REPT(" ",99)),1399,99))&lt;&gt;"",CHAR(10) &amp; IFERROR(IF(ISERROR(--TRIM(MID(SUBSTITUTE(C115,",",REPT(" ",99)),1399,99))),VLOOKUP(TRIM(MID(SUBSTITUTE(C115,",",REPT(" ",99)),1399,99)),PortProtocols[],4,FALSE),VLOOKUP(--TRIM(MID(SUBSTITUTE(C115,",",REPT(" ",99)),1399,99)),PortProtocols[],4,FALSE)),""),"") &amp;
IF(TRIM(MID(SUBSTITUTE(C115,",",REPT(" ",99)),1499,99))&lt;&gt;"",CHAR(10) &amp; IFERROR(IF(ISERROR(--TRIM(MID(SUBSTITUTE(C115,",",REPT(" ",99)),1499,99))),VLOOKUP(TRIM(MID(SUBSTITUTE(C115,",",REPT(" ",99)),1499,99)),PortProtocols[],4,FALSE),VLOOKUP(--TRIM(MID(SUBSTITUTE(C115,",",REPT(" ",99)),1499,99)),PortProtocols[],4,FALSE)),""),"") &amp;
IF(TRIM(MID(SUBSTITUTE(C115,",",REPT(" ",99)),1599,99))&lt;&gt;"",CHAR(10) &amp; IFERROR(IF(ISERROR(--TRIM(MID(SUBSTITUTE(C115,",",REPT(" ",99)),1599,99))),VLOOKUP(TRIM(MID(SUBSTITUTE(C115,",",REPT(" ",99)),1599,99)),PortProtocols[],4,FALSE),VLOOKUP(--TRIM(MID(SUBSTITUTE(C115,",",REPT(" ",99)),1599,99)),PortProtocols[],4,FALSE)),""),"") &amp;
IF(TRIM(MID(SUBSTITUTE(C115,",",REPT(" ",99)),1699,99))&lt;&gt;"",CHAR(10) &amp; IFERROR(IF(ISERROR(--TRIM(MID(SUBSTITUTE(C115,",",REPT(" ",99)),1699,99))),VLOOKUP(TRIM(MID(SUBSTITUTE(C115,",",REPT(" ",99)),1699,99)),PortProtocols[],4,FALSE),VLOOKUP(--TRIM(MID(SUBSTITUTE(C115,",",REPT(" ",99)),1699,99)),PortProtocols[],4,FALSE)),""),"") &amp;
IF(TRIM(MID(SUBSTITUTE(C115,",",REPT(" ",99)),1799,99))&lt;&gt;"",CHAR(10) &amp; IFERROR(IF(ISERROR(--TRIM(MID(SUBSTITUTE(C115,",",REPT(" ",99)),1799,99))),VLOOKUP(TRIM(MID(SUBSTITUTE(C115,",",REPT(" ",99)),1799,99)),PortProtocols[],4,FALSE),VLOOKUP(--TRIM(MID(SUBSTITUTE(C115,",",REPT(" ",99)),1799,99)),PortProtocols[],4,FALSE)),""),"") &amp;
IF(TRIM(MID(SUBSTITUTE(C115,",",REPT(" ",99)),1899,99))&lt;&gt;"",CHAR(10) &amp; IFERROR(IF(ISERROR(--TRIM(MID(SUBSTITUTE(C115,",",REPT(" ",99)),1899,99))),VLOOKUP(TRIM(MID(SUBSTITUTE(C115,",",REPT(" ",99)),1899,99)),PortProtocols[],4,FALSE),VLOOKUP(--TRIM(MID(SUBSTITUTE(C115,",",REPT(" ",99)),1899,99)),PortProtocols[],4,FALSE)),""),""),
"")</f>
        <v>Prism Central to Discovery OS
SSH (22 TCP)</v>
      </c>
      <c r="G115" s="15"/>
      <c r="H115" s="13" t="str">
        <f>_xlfn.XLOOKUP(ExternalPorts[[#This Row],[Source]],entities[Source],entities[Source AZ (Used for Diagram Generation)],"",0)</f>
        <v>Local AZ</v>
      </c>
      <c r="I115" s="13" t="str">
        <f>_xlfn.XLOOKUP(ExternalPorts[[#This Row],[Destination]],entities[Destination],entities[Destination AZ (Used for Diagram Generation)],"",0)</f>
        <v>Local AZ</v>
      </c>
      <c r="J115" s="13"/>
      <c r="M115" s="22"/>
    </row>
    <row r="116" spans="1:13" ht="60.75" hidden="1">
      <c r="A116" s="13" t="s">
        <v>148</v>
      </c>
      <c r="B116" s="13" t="s">
        <v>13</v>
      </c>
      <c r="C116" s="14" t="s">
        <v>14</v>
      </c>
      <c r="D116" s="13" t="str" cm="1">
        <f t="array" ref="D11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6" s="13" t="s">
        <v>149</v>
      </c>
      <c r="F116" s="15" t="str">
        <f>IF(AND(B116&lt;&gt;"",E116&lt;&gt;""),B116 &amp; " to " &amp; E116 &amp; CHAR(10) &amp;
IFERROR(IF(ISERROR(--TRIM(MID(SUBSTITUTE(C116,",",REPT(" ",99)),1,99))),VLOOKUP(TRIM(MID(SUBSTITUTE(C116,",",REPT(" ",99)),1,99)),PortProtocols[],4,FALSE),VLOOKUP(--TRIM(MID(SUBSTITUTE(C116,",",REPT(" ",99)),1,99)),PortProtocols[],4,FALSE)),"") &amp;
IF(TRIM(MID(SUBSTITUTE(C116,",",REPT(" ",99)),99,99))&lt;&gt;"",CHAR(10) &amp; IFERROR(IF(ISERROR(--TRIM(MID(SUBSTITUTE(C116,",",REPT(" ",99)),99,99))),VLOOKUP(TRIM(MID(SUBSTITUTE(C116,",",REPT(" ",99)),99,99)),PortProtocols[],4,FALSE),VLOOKUP(--TRIM(MID(SUBSTITUTE(C116,",",REPT(" ",99)),99,99)),PortProtocols[],4,FALSE)),""),"") &amp;
IF(TRIM(MID(SUBSTITUTE(C116,",",REPT(" ",99)),199,99))&lt;&gt;"",CHAR(10) &amp; IFERROR(IF(ISERROR(--TRIM(MID(SUBSTITUTE(C116,",",REPT(" ",99)),199,99))),VLOOKUP(TRIM(MID(SUBSTITUTE(C116,",",REPT(" ",99)),199,99)),PortProtocols[],4,FALSE),VLOOKUP(--TRIM(MID(SUBSTITUTE(C116,",",REPT(" ",99)),199,99)),PortProtocols[],4,FALSE)),""),"") &amp;
IF(TRIM(MID(SUBSTITUTE(C116,",",REPT(" ",99)),299,99))&lt;&gt;"",CHAR(10) &amp; IFERROR(IF(ISERROR(--TRIM(MID(SUBSTITUTE(C116,",",REPT(" ",99)),299,99))),VLOOKUP(TRIM(MID(SUBSTITUTE(C116,",",REPT(" ",99)),299,99)),PortProtocols[],4,FALSE),VLOOKUP(--TRIM(MID(SUBSTITUTE(C116,",",REPT(" ",99)),299,99)),PortProtocols[],4,FALSE)),""),"") &amp;
IF(TRIM(MID(SUBSTITUTE(C116,",",REPT(" ",99)),399,99))&lt;&gt;"",CHAR(10) &amp; IFERROR(IF(ISERROR(--TRIM(MID(SUBSTITUTE(C116,",",REPT(" ",99)),399,99))),VLOOKUP(TRIM(MID(SUBSTITUTE(C116,",",REPT(" ",99)),399,99)),PortProtocols[],4,FALSE),VLOOKUP(--TRIM(MID(SUBSTITUTE(C116,",",REPT(" ",99)),399,99)),PortProtocols[],4,FALSE)),""),"") &amp;
IF(TRIM(MID(SUBSTITUTE(C116,",",REPT(" ",99)),499,99))&lt;&gt;"",CHAR(10) &amp; IFERROR(IF(ISERROR(--TRIM(MID(SUBSTITUTE(C116,",",REPT(" ",99)),499,99))),VLOOKUP(TRIM(MID(SUBSTITUTE(C116,",",REPT(" ",99)),499,99)),PortProtocols[],4,FALSE),VLOOKUP(--TRIM(MID(SUBSTITUTE(C116,",",REPT(" ",99)),499,99)),PortProtocols[],4,FALSE)),""),"") &amp;
IF(TRIM(MID(SUBSTITUTE(C116,",",REPT(" ",99)),599,99))&lt;&gt;"",CHAR(10) &amp; IFERROR(IF(ISERROR(--TRIM(MID(SUBSTITUTE(C116,",",REPT(" ",99)),599,99))),VLOOKUP(TRIM(MID(SUBSTITUTE(C116,",",REPT(" ",99)),599,99)),PortProtocols[],4,FALSE),VLOOKUP(--TRIM(MID(SUBSTITUTE(C116,",",REPT(" ",99)),599,99)),PortProtocols[],4,FALSE)),""),"") &amp;
IF(TRIM(MID(SUBSTITUTE(C116,",",REPT(" ",99)),699,99))&lt;&gt;"",CHAR(10) &amp; IFERROR(IF(ISERROR(--TRIM(MID(SUBSTITUTE(C116,",",REPT(" ",99)),699,99))),VLOOKUP(TRIM(MID(SUBSTITUTE(C116,",",REPT(" ",99)),699,99)),PortProtocols[],4,FALSE),VLOOKUP(--TRIM(MID(SUBSTITUTE(C116,",",REPT(" ",99)),699,99)),PortProtocols[],4,FALSE)),""),"") &amp;
IF(TRIM(MID(SUBSTITUTE(C116,",",REPT(" ",99)),799,99))&lt;&gt;"",CHAR(10) &amp; IFERROR(IF(ISERROR(--TRIM(MID(SUBSTITUTE(C116,",",REPT(" ",99)),799,99))),VLOOKUP(TRIM(MID(SUBSTITUTE(C116,",",REPT(" ",99)),799,99)),PortProtocols[],4,FALSE),VLOOKUP(--TRIM(MID(SUBSTITUTE(C116,",",REPT(" ",99)),799,99)),PortProtocols[],4,FALSE)),""),"") &amp;
IF(TRIM(MID(SUBSTITUTE(C116,",",REPT(" ",99)),899,99))&lt;&gt;"",CHAR(10) &amp; IFERROR(IF(ISERROR(--TRIM(MID(SUBSTITUTE(C116,",",REPT(" ",99)),899,99))),VLOOKUP(TRIM(MID(SUBSTITUTE(C116,",",REPT(" ",99)),899,99)),PortProtocols[],4,FALSE),VLOOKUP(--TRIM(MID(SUBSTITUTE(C116,",",REPT(" ",99)),899,99)),PortProtocols[],4,FALSE)),""),"") &amp;
IF(TRIM(MID(SUBSTITUTE(C116,",",REPT(" ",99)),999,99))&lt;&gt;"",CHAR(10) &amp; IFERROR(IF(ISERROR(--TRIM(MID(SUBSTITUTE(C116,",",REPT(" ",99)),999,99))),VLOOKUP(TRIM(MID(SUBSTITUTE(C116,",",REPT(" ",99)),999,99)),PortProtocols[],4,FALSE),VLOOKUP(--TRIM(MID(SUBSTITUTE(C116,",",REPT(" ",99)),999,99)),PortProtocols[],4,FALSE)),""),"") &amp;
IF(TRIM(MID(SUBSTITUTE(C116,",",REPT(" ",99)),1099,99))&lt;&gt;"",CHAR(10) &amp; IFERROR(IF(ISERROR(--TRIM(MID(SUBSTITUTE(C116,",",REPT(" ",99)),1099,99))),VLOOKUP(TRIM(MID(SUBSTITUTE(C116,",",REPT(" ",99)),1099,99)),PortProtocols[],4,FALSE),VLOOKUP(--TRIM(MID(SUBSTITUTE(C116,",",REPT(" ",99)),1099,99)),PortProtocols[],4,FALSE)),""),"") &amp;
IF(TRIM(MID(SUBSTITUTE(C116,",",REPT(" ",99)),1199,99))&lt;&gt;"",CHAR(10) &amp; IFERROR(IF(ISERROR(--TRIM(MID(SUBSTITUTE(C116,",",REPT(" ",99)),1199,99))),VLOOKUP(TRIM(MID(SUBSTITUTE(C116,",",REPT(" ",99)),1199,99)),PortProtocols[],4,FALSE),VLOOKUP(--TRIM(MID(SUBSTITUTE(C116,",",REPT(" ",99)),1199,99)),PortProtocols[],4,FALSE)),""),"") &amp;
IF(TRIM(MID(SUBSTITUTE(C116,",",REPT(" ",99)),1299,99))&lt;&gt;"",CHAR(10) &amp; IFERROR(IF(ISERROR(--TRIM(MID(SUBSTITUTE(C116,",",REPT(" ",99)),1299,99))),VLOOKUP(TRIM(MID(SUBSTITUTE(C116,",",REPT(" ",99)),1299,99)),PortProtocols[],4,FALSE),VLOOKUP(--TRIM(MID(SUBSTITUTE(C116,",",REPT(" ",99)),1299,99)),PortProtocols[],4,FALSE)),""),"") &amp;
IF(TRIM(MID(SUBSTITUTE(C116,",",REPT(" ",99)),1399,99))&lt;&gt;"",CHAR(10) &amp; IFERROR(IF(ISERROR(--TRIM(MID(SUBSTITUTE(C116,",",REPT(" ",99)),1399,99))),VLOOKUP(TRIM(MID(SUBSTITUTE(C116,",",REPT(" ",99)),1399,99)),PortProtocols[],4,FALSE),VLOOKUP(--TRIM(MID(SUBSTITUTE(C116,",",REPT(" ",99)),1399,99)),PortProtocols[],4,FALSE)),""),"") &amp;
IF(TRIM(MID(SUBSTITUTE(C116,",",REPT(" ",99)),1499,99))&lt;&gt;"",CHAR(10) &amp; IFERROR(IF(ISERROR(--TRIM(MID(SUBSTITUTE(C116,",",REPT(" ",99)),1499,99))),VLOOKUP(TRIM(MID(SUBSTITUTE(C116,",",REPT(" ",99)),1499,99)),PortProtocols[],4,FALSE),VLOOKUP(--TRIM(MID(SUBSTITUTE(C116,",",REPT(" ",99)),1499,99)),PortProtocols[],4,FALSE)),""),"") &amp;
IF(TRIM(MID(SUBSTITUTE(C116,",",REPT(" ",99)),1599,99))&lt;&gt;"",CHAR(10) &amp; IFERROR(IF(ISERROR(--TRIM(MID(SUBSTITUTE(C116,",",REPT(" ",99)),1599,99))),VLOOKUP(TRIM(MID(SUBSTITUTE(C116,",",REPT(" ",99)),1599,99)),PortProtocols[],4,FALSE),VLOOKUP(--TRIM(MID(SUBSTITUTE(C116,",",REPT(" ",99)),1599,99)),PortProtocols[],4,FALSE)),""),"") &amp;
IF(TRIM(MID(SUBSTITUTE(C116,",",REPT(" ",99)),1699,99))&lt;&gt;"",CHAR(10) &amp; IFERROR(IF(ISERROR(--TRIM(MID(SUBSTITUTE(C116,",",REPT(" ",99)),1699,99))),VLOOKUP(TRIM(MID(SUBSTITUTE(C116,",",REPT(" ",99)),1699,99)),PortProtocols[],4,FALSE),VLOOKUP(--TRIM(MID(SUBSTITUTE(C116,",",REPT(" ",99)),1699,99)),PortProtocols[],4,FALSE)),""),"") &amp;
IF(TRIM(MID(SUBSTITUTE(C116,",",REPT(" ",99)),1799,99))&lt;&gt;"",CHAR(10) &amp; IFERROR(IF(ISERROR(--TRIM(MID(SUBSTITUTE(C116,",",REPT(" ",99)),1799,99))),VLOOKUP(TRIM(MID(SUBSTITUTE(C116,",",REPT(" ",99)),1799,99)),PortProtocols[],4,FALSE),VLOOKUP(--TRIM(MID(SUBSTITUTE(C116,",",REPT(" ",99)),1799,99)),PortProtocols[],4,FALSE)),""),"") &amp;
IF(TRIM(MID(SUBSTITUTE(C116,",",REPT(" ",99)),1899,99))&lt;&gt;"",CHAR(10) &amp; IFERROR(IF(ISERROR(--TRIM(MID(SUBSTITUTE(C116,",",REPT(" ",99)),1899,99))),VLOOKUP(TRIM(MID(SUBSTITUTE(C116,",",REPT(" ",99)),1899,99)),PortProtocols[],4,FALSE),VLOOKUP(--TRIM(MID(SUBSTITUTE(C116,",",REPT(" ",99)),1899,99)),PortProtocols[],4,FALSE)),""),""),
"")</f>
        <v>Prism Central to download.nutanix.com, release-api.nutanix.com
HTTP (80 TCP)
HTTPS (443 TCP)</v>
      </c>
      <c r="G116" s="15"/>
      <c r="H116" s="13" t="str">
        <f>_xlfn.XLOOKUP(ExternalPorts[[#This Row],[Source]],entities[Source],entities[Source AZ (Used for Diagram Generation)],"",0)</f>
        <v>Local AZ</v>
      </c>
      <c r="I116" s="13" t="str">
        <f>_xlfn.XLOOKUP(ExternalPorts[[#This Row],[Destination]],entities[Destination],entities[Destination AZ (Used for Diagram Generation)],"",0)</f>
        <v>Internet Services</v>
      </c>
      <c r="J116" s="13"/>
      <c r="M116" s="22"/>
    </row>
    <row r="117" spans="1:13" ht="60.75" hidden="1">
      <c r="A117" s="13" t="s">
        <v>148</v>
      </c>
      <c r="B117" s="13" t="s">
        <v>13</v>
      </c>
      <c r="C117" s="14" t="s">
        <v>14</v>
      </c>
      <c r="D117" s="13" t="str" cm="1">
        <f t="array" ref="D11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7" s="13" t="s">
        <v>150</v>
      </c>
      <c r="F117" s="15" t="str">
        <f>IF(AND(B117&lt;&gt;"",E117&lt;&gt;""),B117 &amp; " to " &amp; E117 &amp; CHAR(10) &amp;
IFERROR(IF(ISERROR(--TRIM(MID(SUBSTITUTE(C117,",",REPT(" ",99)),1,99))),VLOOKUP(TRIM(MID(SUBSTITUTE(C117,",",REPT(" ",99)),1,99)),PortProtocols[],4,FALSE),VLOOKUP(--TRIM(MID(SUBSTITUTE(C117,",",REPT(" ",99)),1,99)),PortProtocols[],4,FALSE)),"") &amp;
IF(TRIM(MID(SUBSTITUTE(C117,",",REPT(" ",99)),99,99))&lt;&gt;"",CHAR(10) &amp; IFERROR(IF(ISERROR(--TRIM(MID(SUBSTITUTE(C117,",",REPT(" ",99)),99,99))),VLOOKUP(TRIM(MID(SUBSTITUTE(C117,",",REPT(" ",99)),99,99)),PortProtocols[],4,FALSE),VLOOKUP(--TRIM(MID(SUBSTITUTE(C117,",",REPT(" ",99)),99,99)),PortProtocols[],4,FALSE)),""),"") &amp;
IF(TRIM(MID(SUBSTITUTE(C117,",",REPT(" ",99)),199,99))&lt;&gt;"",CHAR(10) &amp; IFERROR(IF(ISERROR(--TRIM(MID(SUBSTITUTE(C117,",",REPT(" ",99)),199,99))),VLOOKUP(TRIM(MID(SUBSTITUTE(C117,",",REPT(" ",99)),199,99)),PortProtocols[],4,FALSE),VLOOKUP(--TRIM(MID(SUBSTITUTE(C117,",",REPT(" ",99)),199,99)),PortProtocols[],4,FALSE)),""),"") &amp;
IF(TRIM(MID(SUBSTITUTE(C117,",",REPT(" ",99)),299,99))&lt;&gt;"",CHAR(10) &amp; IFERROR(IF(ISERROR(--TRIM(MID(SUBSTITUTE(C117,",",REPT(" ",99)),299,99))),VLOOKUP(TRIM(MID(SUBSTITUTE(C117,",",REPT(" ",99)),299,99)),PortProtocols[],4,FALSE),VLOOKUP(--TRIM(MID(SUBSTITUTE(C117,",",REPT(" ",99)),299,99)),PortProtocols[],4,FALSE)),""),"") &amp;
IF(TRIM(MID(SUBSTITUTE(C117,",",REPT(" ",99)),399,99))&lt;&gt;"",CHAR(10) &amp; IFERROR(IF(ISERROR(--TRIM(MID(SUBSTITUTE(C117,",",REPT(" ",99)),399,99))),VLOOKUP(TRIM(MID(SUBSTITUTE(C117,",",REPT(" ",99)),399,99)),PortProtocols[],4,FALSE),VLOOKUP(--TRIM(MID(SUBSTITUTE(C117,",",REPT(" ",99)),399,99)),PortProtocols[],4,FALSE)),""),"") &amp;
IF(TRIM(MID(SUBSTITUTE(C117,",",REPT(" ",99)),499,99))&lt;&gt;"",CHAR(10) &amp; IFERROR(IF(ISERROR(--TRIM(MID(SUBSTITUTE(C117,",",REPT(" ",99)),499,99))),VLOOKUP(TRIM(MID(SUBSTITUTE(C117,",",REPT(" ",99)),499,99)),PortProtocols[],4,FALSE),VLOOKUP(--TRIM(MID(SUBSTITUTE(C117,",",REPT(" ",99)),499,99)),PortProtocols[],4,FALSE)),""),"") &amp;
IF(TRIM(MID(SUBSTITUTE(C117,",",REPT(" ",99)),599,99))&lt;&gt;"",CHAR(10) &amp; IFERROR(IF(ISERROR(--TRIM(MID(SUBSTITUTE(C117,",",REPT(" ",99)),599,99))),VLOOKUP(TRIM(MID(SUBSTITUTE(C117,",",REPT(" ",99)),599,99)),PortProtocols[],4,FALSE),VLOOKUP(--TRIM(MID(SUBSTITUTE(C117,",",REPT(" ",99)),599,99)),PortProtocols[],4,FALSE)),""),"") &amp;
IF(TRIM(MID(SUBSTITUTE(C117,",",REPT(" ",99)),699,99))&lt;&gt;"",CHAR(10) &amp; IFERROR(IF(ISERROR(--TRIM(MID(SUBSTITUTE(C117,",",REPT(" ",99)),699,99))),VLOOKUP(TRIM(MID(SUBSTITUTE(C117,",",REPT(" ",99)),699,99)),PortProtocols[],4,FALSE),VLOOKUP(--TRIM(MID(SUBSTITUTE(C117,",",REPT(" ",99)),699,99)),PortProtocols[],4,FALSE)),""),"") &amp;
IF(TRIM(MID(SUBSTITUTE(C117,",",REPT(" ",99)),799,99))&lt;&gt;"",CHAR(10) &amp; IFERROR(IF(ISERROR(--TRIM(MID(SUBSTITUTE(C117,",",REPT(" ",99)),799,99))),VLOOKUP(TRIM(MID(SUBSTITUTE(C117,",",REPT(" ",99)),799,99)),PortProtocols[],4,FALSE),VLOOKUP(--TRIM(MID(SUBSTITUTE(C117,",",REPT(" ",99)),799,99)),PortProtocols[],4,FALSE)),""),"") &amp;
IF(TRIM(MID(SUBSTITUTE(C117,",",REPT(" ",99)),899,99))&lt;&gt;"",CHAR(10) &amp; IFERROR(IF(ISERROR(--TRIM(MID(SUBSTITUTE(C117,",",REPT(" ",99)),899,99))),VLOOKUP(TRIM(MID(SUBSTITUTE(C117,",",REPT(" ",99)),899,99)),PortProtocols[],4,FALSE),VLOOKUP(--TRIM(MID(SUBSTITUTE(C117,",",REPT(" ",99)),899,99)),PortProtocols[],4,FALSE)),""),"") &amp;
IF(TRIM(MID(SUBSTITUTE(C117,",",REPT(" ",99)),999,99))&lt;&gt;"",CHAR(10) &amp; IFERROR(IF(ISERROR(--TRIM(MID(SUBSTITUTE(C117,",",REPT(" ",99)),999,99))),VLOOKUP(TRIM(MID(SUBSTITUTE(C117,",",REPT(" ",99)),999,99)),PortProtocols[],4,FALSE),VLOOKUP(--TRIM(MID(SUBSTITUTE(C117,",",REPT(" ",99)),999,99)),PortProtocols[],4,FALSE)),""),"") &amp;
IF(TRIM(MID(SUBSTITUTE(C117,",",REPT(" ",99)),1099,99))&lt;&gt;"",CHAR(10) &amp; IFERROR(IF(ISERROR(--TRIM(MID(SUBSTITUTE(C117,",",REPT(" ",99)),1099,99))),VLOOKUP(TRIM(MID(SUBSTITUTE(C117,",",REPT(" ",99)),1099,99)),PortProtocols[],4,FALSE),VLOOKUP(--TRIM(MID(SUBSTITUTE(C117,",",REPT(" ",99)),1099,99)),PortProtocols[],4,FALSE)),""),"") &amp;
IF(TRIM(MID(SUBSTITUTE(C117,",",REPT(" ",99)),1199,99))&lt;&gt;"",CHAR(10) &amp; IFERROR(IF(ISERROR(--TRIM(MID(SUBSTITUTE(C117,",",REPT(" ",99)),1199,99))),VLOOKUP(TRIM(MID(SUBSTITUTE(C117,",",REPT(" ",99)),1199,99)),PortProtocols[],4,FALSE),VLOOKUP(--TRIM(MID(SUBSTITUTE(C117,",",REPT(" ",99)),1199,99)),PortProtocols[],4,FALSE)),""),"") &amp;
IF(TRIM(MID(SUBSTITUTE(C117,",",REPT(" ",99)),1299,99))&lt;&gt;"",CHAR(10) &amp; IFERROR(IF(ISERROR(--TRIM(MID(SUBSTITUTE(C117,",",REPT(" ",99)),1299,99))),VLOOKUP(TRIM(MID(SUBSTITUTE(C117,",",REPT(" ",99)),1299,99)),PortProtocols[],4,FALSE),VLOOKUP(--TRIM(MID(SUBSTITUTE(C117,",",REPT(" ",99)),1299,99)),PortProtocols[],4,FALSE)),""),"") &amp;
IF(TRIM(MID(SUBSTITUTE(C117,",",REPT(" ",99)),1399,99))&lt;&gt;"",CHAR(10) &amp; IFERROR(IF(ISERROR(--TRIM(MID(SUBSTITUTE(C117,",",REPT(" ",99)),1399,99))),VLOOKUP(TRIM(MID(SUBSTITUTE(C117,",",REPT(" ",99)),1399,99)),PortProtocols[],4,FALSE),VLOOKUP(--TRIM(MID(SUBSTITUTE(C117,",",REPT(" ",99)),1399,99)),PortProtocols[],4,FALSE)),""),"") &amp;
IF(TRIM(MID(SUBSTITUTE(C117,",",REPT(" ",99)),1499,99))&lt;&gt;"",CHAR(10) &amp; IFERROR(IF(ISERROR(--TRIM(MID(SUBSTITUTE(C117,",",REPT(" ",99)),1499,99))),VLOOKUP(TRIM(MID(SUBSTITUTE(C117,",",REPT(" ",99)),1499,99)),PortProtocols[],4,FALSE),VLOOKUP(--TRIM(MID(SUBSTITUTE(C117,",",REPT(" ",99)),1499,99)),PortProtocols[],4,FALSE)),""),"") &amp;
IF(TRIM(MID(SUBSTITUTE(C117,",",REPT(" ",99)),1599,99))&lt;&gt;"",CHAR(10) &amp; IFERROR(IF(ISERROR(--TRIM(MID(SUBSTITUTE(C117,",",REPT(" ",99)),1599,99))),VLOOKUP(TRIM(MID(SUBSTITUTE(C117,",",REPT(" ",99)),1599,99)),PortProtocols[],4,FALSE),VLOOKUP(--TRIM(MID(SUBSTITUTE(C117,",",REPT(" ",99)),1599,99)),PortProtocols[],4,FALSE)),""),"") &amp;
IF(TRIM(MID(SUBSTITUTE(C117,",",REPT(" ",99)),1699,99))&lt;&gt;"",CHAR(10) &amp; IFERROR(IF(ISERROR(--TRIM(MID(SUBSTITUTE(C117,",",REPT(" ",99)),1699,99))),VLOOKUP(TRIM(MID(SUBSTITUTE(C117,",",REPT(" ",99)),1699,99)),PortProtocols[],4,FALSE),VLOOKUP(--TRIM(MID(SUBSTITUTE(C117,",",REPT(" ",99)),1699,99)),PortProtocols[],4,FALSE)),""),"") &amp;
IF(TRIM(MID(SUBSTITUTE(C117,",",REPT(" ",99)),1799,99))&lt;&gt;"",CHAR(10) &amp; IFERROR(IF(ISERROR(--TRIM(MID(SUBSTITUTE(C117,",",REPT(" ",99)),1799,99))),VLOOKUP(TRIM(MID(SUBSTITUTE(C117,",",REPT(" ",99)),1799,99)),PortProtocols[],4,FALSE),VLOOKUP(--TRIM(MID(SUBSTITUTE(C117,",",REPT(" ",99)),1799,99)),PortProtocols[],4,FALSE)),""),"") &amp;
IF(TRIM(MID(SUBSTITUTE(C117,",",REPT(" ",99)),1899,99))&lt;&gt;"",CHAR(10) &amp; IFERROR(IF(ISERROR(--TRIM(MID(SUBSTITUTE(C117,",",REPT(" ",99)),1899,99))),VLOOKUP(TRIM(MID(SUBSTITUTE(C117,",",REPT(" ",99)),1899,99)),PortProtocols[],4,FALSE),VLOOKUP(--TRIM(MID(SUBSTITUTE(C117,",",REPT(" ",99)),1899,99)),PortProtocols[],4,FALSE)),""),""),
"")</f>
        <v>Prism Central to *.cloudfront.net 
HTTP (80 TCP)
HTTPS (443 TCP)</v>
      </c>
      <c r="G117" s="15"/>
      <c r="H117" s="13" t="str">
        <f>_xlfn.XLOOKUP(ExternalPorts[[#This Row],[Source]],entities[Source],entities[Source AZ (Used for Diagram Generation)],"",0)</f>
        <v>Local AZ</v>
      </c>
      <c r="I117" s="13" t="str">
        <f>_xlfn.XLOOKUP(ExternalPorts[[#This Row],[Destination]],entities[Destination],entities[Destination AZ (Used for Diagram Generation)],"",0)</f>
        <v>Internet Services</v>
      </c>
      <c r="J117" s="13"/>
      <c r="M117" s="22"/>
    </row>
    <row r="118" spans="1:13" ht="60.75" hidden="1">
      <c r="A118" s="13" t="s">
        <v>148</v>
      </c>
      <c r="B118" s="13" t="s">
        <v>10</v>
      </c>
      <c r="C118" s="14" t="s">
        <v>14</v>
      </c>
      <c r="D118" s="13" t="str" cm="1">
        <f t="array" ref="D11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8" s="13" t="s">
        <v>149</v>
      </c>
      <c r="F118" s="15" t="str">
        <f>IF(AND(B118&lt;&gt;"",E118&lt;&gt;""),B118 &amp; " to " &amp; E118 &amp; CHAR(10) &amp;
IFERROR(IF(ISERROR(--TRIM(MID(SUBSTITUTE(C118,",",REPT(" ",99)),1,99))),VLOOKUP(TRIM(MID(SUBSTITUTE(C118,",",REPT(" ",99)),1,99)),PortProtocols[],4,FALSE),VLOOKUP(--TRIM(MID(SUBSTITUTE(C118,",",REPT(" ",99)),1,99)),PortProtocols[],4,FALSE)),"") &amp;
IF(TRIM(MID(SUBSTITUTE(C118,",",REPT(" ",99)),99,99))&lt;&gt;"",CHAR(10) &amp; IFERROR(IF(ISERROR(--TRIM(MID(SUBSTITUTE(C118,",",REPT(" ",99)),99,99))),VLOOKUP(TRIM(MID(SUBSTITUTE(C118,",",REPT(" ",99)),99,99)),PortProtocols[],4,FALSE),VLOOKUP(--TRIM(MID(SUBSTITUTE(C118,",",REPT(" ",99)),99,99)),PortProtocols[],4,FALSE)),""),"") &amp;
IF(TRIM(MID(SUBSTITUTE(C118,",",REPT(" ",99)),199,99))&lt;&gt;"",CHAR(10) &amp; IFERROR(IF(ISERROR(--TRIM(MID(SUBSTITUTE(C118,",",REPT(" ",99)),199,99))),VLOOKUP(TRIM(MID(SUBSTITUTE(C118,",",REPT(" ",99)),199,99)),PortProtocols[],4,FALSE),VLOOKUP(--TRIM(MID(SUBSTITUTE(C118,",",REPT(" ",99)),199,99)),PortProtocols[],4,FALSE)),""),"") &amp;
IF(TRIM(MID(SUBSTITUTE(C118,",",REPT(" ",99)),299,99))&lt;&gt;"",CHAR(10) &amp; IFERROR(IF(ISERROR(--TRIM(MID(SUBSTITUTE(C118,",",REPT(" ",99)),299,99))),VLOOKUP(TRIM(MID(SUBSTITUTE(C118,",",REPT(" ",99)),299,99)),PortProtocols[],4,FALSE),VLOOKUP(--TRIM(MID(SUBSTITUTE(C118,",",REPT(" ",99)),299,99)),PortProtocols[],4,FALSE)),""),"") &amp;
IF(TRIM(MID(SUBSTITUTE(C118,",",REPT(" ",99)),399,99))&lt;&gt;"",CHAR(10) &amp; IFERROR(IF(ISERROR(--TRIM(MID(SUBSTITUTE(C118,",",REPT(" ",99)),399,99))),VLOOKUP(TRIM(MID(SUBSTITUTE(C118,",",REPT(" ",99)),399,99)),PortProtocols[],4,FALSE),VLOOKUP(--TRIM(MID(SUBSTITUTE(C118,",",REPT(" ",99)),399,99)),PortProtocols[],4,FALSE)),""),"") &amp;
IF(TRIM(MID(SUBSTITUTE(C118,",",REPT(" ",99)),499,99))&lt;&gt;"",CHAR(10) &amp; IFERROR(IF(ISERROR(--TRIM(MID(SUBSTITUTE(C118,",",REPT(" ",99)),499,99))),VLOOKUP(TRIM(MID(SUBSTITUTE(C118,",",REPT(" ",99)),499,99)),PortProtocols[],4,FALSE),VLOOKUP(--TRIM(MID(SUBSTITUTE(C118,",",REPT(" ",99)),499,99)),PortProtocols[],4,FALSE)),""),"") &amp;
IF(TRIM(MID(SUBSTITUTE(C118,",",REPT(" ",99)),599,99))&lt;&gt;"",CHAR(10) &amp; IFERROR(IF(ISERROR(--TRIM(MID(SUBSTITUTE(C118,",",REPT(" ",99)),599,99))),VLOOKUP(TRIM(MID(SUBSTITUTE(C118,",",REPT(" ",99)),599,99)),PortProtocols[],4,FALSE),VLOOKUP(--TRIM(MID(SUBSTITUTE(C118,",",REPT(" ",99)),599,99)),PortProtocols[],4,FALSE)),""),"") &amp;
IF(TRIM(MID(SUBSTITUTE(C118,",",REPT(" ",99)),699,99))&lt;&gt;"",CHAR(10) &amp; IFERROR(IF(ISERROR(--TRIM(MID(SUBSTITUTE(C118,",",REPT(" ",99)),699,99))),VLOOKUP(TRIM(MID(SUBSTITUTE(C118,",",REPT(" ",99)),699,99)),PortProtocols[],4,FALSE),VLOOKUP(--TRIM(MID(SUBSTITUTE(C118,",",REPT(" ",99)),699,99)),PortProtocols[],4,FALSE)),""),"") &amp;
IF(TRIM(MID(SUBSTITUTE(C118,",",REPT(" ",99)),799,99))&lt;&gt;"",CHAR(10) &amp; IFERROR(IF(ISERROR(--TRIM(MID(SUBSTITUTE(C118,",",REPT(" ",99)),799,99))),VLOOKUP(TRIM(MID(SUBSTITUTE(C118,",",REPT(" ",99)),799,99)),PortProtocols[],4,FALSE),VLOOKUP(--TRIM(MID(SUBSTITUTE(C118,",",REPT(" ",99)),799,99)),PortProtocols[],4,FALSE)),""),"") &amp;
IF(TRIM(MID(SUBSTITUTE(C118,",",REPT(" ",99)),899,99))&lt;&gt;"",CHAR(10) &amp; IFERROR(IF(ISERROR(--TRIM(MID(SUBSTITUTE(C118,",",REPT(" ",99)),899,99))),VLOOKUP(TRIM(MID(SUBSTITUTE(C118,",",REPT(" ",99)),899,99)),PortProtocols[],4,FALSE),VLOOKUP(--TRIM(MID(SUBSTITUTE(C118,",",REPT(" ",99)),899,99)),PortProtocols[],4,FALSE)),""),"") &amp;
IF(TRIM(MID(SUBSTITUTE(C118,",",REPT(" ",99)),999,99))&lt;&gt;"",CHAR(10) &amp; IFERROR(IF(ISERROR(--TRIM(MID(SUBSTITUTE(C118,",",REPT(" ",99)),999,99))),VLOOKUP(TRIM(MID(SUBSTITUTE(C118,",",REPT(" ",99)),999,99)),PortProtocols[],4,FALSE),VLOOKUP(--TRIM(MID(SUBSTITUTE(C118,",",REPT(" ",99)),999,99)),PortProtocols[],4,FALSE)),""),"") &amp;
IF(TRIM(MID(SUBSTITUTE(C118,",",REPT(" ",99)),1099,99))&lt;&gt;"",CHAR(10) &amp; IFERROR(IF(ISERROR(--TRIM(MID(SUBSTITUTE(C118,",",REPT(" ",99)),1099,99))),VLOOKUP(TRIM(MID(SUBSTITUTE(C118,",",REPT(" ",99)),1099,99)),PortProtocols[],4,FALSE),VLOOKUP(--TRIM(MID(SUBSTITUTE(C118,",",REPT(" ",99)),1099,99)),PortProtocols[],4,FALSE)),""),"") &amp;
IF(TRIM(MID(SUBSTITUTE(C118,",",REPT(" ",99)),1199,99))&lt;&gt;"",CHAR(10) &amp; IFERROR(IF(ISERROR(--TRIM(MID(SUBSTITUTE(C118,",",REPT(" ",99)),1199,99))),VLOOKUP(TRIM(MID(SUBSTITUTE(C118,",",REPT(" ",99)),1199,99)),PortProtocols[],4,FALSE),VLOOKUP(--TRIM(MID(SUBSTITUTE(C118,",",REPT(" ",99)),1199,99)),PortProtocols[],4,FALSE)),""),"") &amp;
IF(TRIM(MID(SUBSTITUTE(C118,",",REPT(" ",99)),1299,99))&lt;&gt;"",CHAR(10) &amp; IFERROR(IF(ISERROR(--TRIM(MID(SUBSTITUTE(C118,",",REPT(" ",99)),1299,99))),VLOOKUP(TRIM(MID(SUBSTITUTE(C118,",",REPT(" ",99)),1299,99)),PortProtocols[],4,FALSE),VLOOKUP(--TRIM(MID(SUBSTITUTE(C118,",",REPT(" ",99)),1299,99)),PortProtocols[],4,FALSE)),""),"") &amp;
IF(TRIM(MID(SUBSTITUTE(C118,",",REPT(" ",99)),1399,99))&lt;&gt;"",CHAR(10) &amp; IFERROR(IF(ISERROR(--TRIM(MID(SUBSTITUTE(C118,",",REPT(" ",99)),1399,99))),VLOOKUP(TRIM(MID(SUBSTITUTE(C118,",",REPT(" ",99)),1399,99)),PortProtocols[],4,FALSE),VLOOKUP(--TRIM(MID(SUBSTITUTE(C118,",",REPT(" ",99)),1399,99)),PortProtocols[],4,FALSE)),""),"") &amp;
IF(TRIM(MID(SUBSTITUTE(C118,",",REPT(" ",99)),1499,99))&lt;&gt;"",CHAR(10) &amp; IFERROR(IF(ISERROR(--TRIM(MID(SUBSTITUTE(C118,",",REPT(" ",99)),1499,99))),VLOOKUP(TRIM(MID(SUBSTITUTE(C118,",",REPT(" ",99)),1499,99)),PortProtocols[],4,FALSE),VLOOKUP(--TRIM(MID(SUBSTITUTE(C118,",",REPT(" ",99)),1499,99)),PortProtocols[],4,FALSE)),""),"") &amp;
IF(TRIM(MID(SUBSTITUTE(C118,",",REPT(" ",99)),1599,99))&lt;&gt;"",CHAR(10) &amp; IFERROR(IF(ISERROR(--TRIM(MID(SUBSTITUTE(C118,",",REPT(" ",99)),1599,99))),VLOOKUP(TRIM(MID(SUBSTITUTE(C118,",",REPT(" ",99)),1599,99)),PortProtocols[],4,FALSE),VLOOKUP(--TRIM(MID(SUBSTITUTE(C118,",",REPT(" ",99)),1599,99)),PortProtocols[],4,FALSE)),""),"") &amp;
IF(TRIM(MID(SUBSTITUTE(C118,",",REPT(" ",99)),1699,99))&lt;&gt;"",CHAR(10) &amp; IFERROR(IF(ISERROR(--TRIM(MID(SUBSTITUTE(C118,",",REPT(" ",99)),1699,99))),VLOOKUP(TRIM(MID(SUBSTITUTE(C118,",",REPT(" ",99)),1699,99)),PortProtocols[],4,FALSE),VLOOKUP(--TRIM(MID(SUBSTITUTE(C118,",",REPT(" ",99)),1699,99)),PortProtocols[],4,FALSE)),""),"") &amp;
IF(TRIM(MID(SUBSTITUTE(C118,",",REPT(" ",99)),1799,99))&lt;&gt;"",CHAR(10) &amp; IFERROR(IF(ISERROR(--TRIM(MID(SUBSTITUTE(C118,",",REPT(" ",99)),1799,99))),VLOOKUP(TRIM(MID(SUBSTITUTE(C118,",",REPT(" ",99)),1799,99)),PortProtocols[],4,FALSE),VLOOKUP(--TRIM(MID(SUBSTITUTE(C118,",",REPT(" ",99)),1799,99)),PortProtocols[],4,FALSE)),""),"") &amp;
IF(TRIM(MID(SUBSTITUTE(C118,",",REPT(" ",99)),1899,99))&lt;&gt;"",CHAR(10) &amp; IFERROR(IF(ISERROR(--TRIM(MID(SUBSTITUTE(C118,",",REPT(" ",99)),1899,99))),VLOOKUP(TRIM(MID(SUBSTITUTE(C118,",",REPT(" ",99)),1899,99)),PortProtocols[],4,FALSE),VLOOKUP(--TRIM(MID(SUBSTITUTE(C118,",",REPT(" ",99)),1899,99)),PortProtocols[],4,FALSE)),""),""),
"")</f>
        <v>Nutanix CVM  to download.nutanix.com, release-api.nutanix.com
HTTP (80 TCP)
HTTPS (443 TCP)</v>
      </c>
      <c r="G118" s="15"/>
      <c r="H118" s="13" t="str">
        <f>_xlfn.XLOOKUP(ExternalPorts[[#This Row],[Source]],entities[Source],entities[Source AZ (Used for Diagram Generation)],"",0)</f>
        <v>Local AZ</v>
      </c>
      <c r="I118" s="13" t="str">
        <f>_xlfn.XLOOKUP(ExternalPorts[[#This Row],[Destination]],entities[Destination],entities[Destination AZ (Used for Diagram Generation)],"",0)</f>
        <v>Internet Services</v>
      </c>
      <c r="J118" s="13"/>
      <c r="M118" s="22"/>
    </row>
    <row r="119" spans="1:13" ht="60.75" hidden="1">
      <c r="A119" s="13" t="s">
        <v>148</v>
      </c>
      <c r="B119" s="13" t="s">
        <v>10</v>
      </c>
      <c r="C119" s="14" t="s">
        <v>14</v>
      </c>
      <c r="D119" s="13" t="str" cm="1">
        <f t="array" ref="D11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9" s="13" t="s">
        <v>150</v>
      </c>
      <c r="F119" s="15" t="str">
        <f>IF(AND(B119&lt;&gt;"",E119&lt;&gt;""),B119 &amp; " to " &amp; E119 &amp; CHAR(10) &amp;
IFERROR(IF(ISERROR(--TRIM(MID(SUBSTITUTE(C119,",",REPT(" ",99)),1,99))),VLOOKUP(TRIM(MID(SUBSTITUTE(C119,",",REPT(" ",99)),1,99)),PortProtocols[],4,FALSE),VLOOKUP(--TRIM(MID(SUBSTITUTE(C119,",",REPT(" ",99)),1,99)),PortProtocols[],4,FALSE)),"") &amp;
IF(TRIM(MID(SUBSTITUTE(C119,",",REPT(" ",99)),99,99))&lt;&gt;"",CHAR(10) &amp; IFERROR(IF(ISERROR(--TRIM(MID(SUBSTITUTE(C119,",",REPT(" ",99)),99,99))),VLOOKUP(TRIM(MID(SUBSTITUTE(C119,",",REPT(" ",99)),99,99)),PortProtocols[],4,FALSE),VLOOKUP(--TRIM(MID(SUBSTITUTE(C119,",",REPT(" ",99)),99,99)),PortProtocols[],4,FALSE)),""),"") &amp;
IF(TRIM(MID(SUBSTITUTE(C119,",",REPT(" ",99)),199,99))&lt;&gt;"",CHAR(10) &amp; IFERROR(IF(ISERROR(--TRIM(MID(SUBSTITUTE(C119,",",REPT(" ",99)),199,99))),VLOOKUP(TRIM(MID(SUBSTITUTE(C119,",",REPT(" ",99)),199,99)),PortProtocols[],4,FALSE),VLOOKUP(--TRIM(MID(SUBSTITUTE(C119,",",REPT(" ",99)),199,99)),PortProtocols[],4,FALSE)),""),"") &amp;
IF(TRIM(MID(SUBSTITUTE(C119,",",REPT(" ",99)),299,99))&lt;&gt;"",CHAR(10) &amp; IFERROR(IF(ISERROR(--TRIM(MID(SUBSTITUTE(C119,",",REPT(" ",99)),299,99))),VLOOKUP(TRIM(MID(SUBSTITUTE(C119,",",REPT(" ",99)),299,99)),PortProtocols[],4,FALSE),VLOOKUP(--TRIM(MID(SUBSTITUTE(C119,",",REPT(" ",99)),299,99)),PortProtocols[],4,FALSE)),""),"") &amp;
IF(TRIM(MID(SUBSTITUTE(C119,",",REPT(" ",99)),399,99))&lt;&gt;"",CHAR(10) &amp; IFERROR(IF(ISERROR(--TRIM(MID(SUBSTITUTE(C119,",",REPT(" ",99)),399,99))),VLOOKUP(TRIM(MID(SUBSTITUTE(C119,",",REPT(" ",99)),399,99)),PortProtocols[],4,FALSE),VLOOKUP(--TRIM(MID(SUBSTITUTE(C119,",",REPT(" ",99)),399,99)),PortProtocols[],4,FALSE)),""),"") &amp;
IF(TRIM(MID(SUBSTITUTE(C119,",",REPT(" ",99)),499,99))&lt;&gt;"",CHAR(10) &amp; IFERROR(IF(ISERROR(--TRIM(MID(SUBSTITUTE(C119,",",REPT(" ",99)),499,99))),VLOOKUP(TRIM(MID(SUBSTITUTE(C119,",",REPT(" ",99)),499,99)),PortProtocols[],4,FALSE),VLOOKUP(--TRIM(MID(SUBSTITUTE(C119,",",REPT(" ",99)),499,99)),PortProtocols[],4,FALSE)),""),"") &amp;
IF(TRIM(MID(SUBSTITUTE(C119,",",REPT(" ",99)),599,99))&lt;&gt;"",CHAR(10) &amp; IFERROR(IF(ISERROR(--TRIM(MID(SUBSTITUTE(C119,",",REPT(" ",99)),599,99))),VLOOKUP(TRIM(MID(SUBSTITUTE(C119,",",REPT(" ",99)),599,99)),PortProtocols[],4,FALSE),VLOOKUP(--TRIM(MID(SUBSTITUTE(C119,",",REPT(" ",99)),599,99)),PortProtocols[],4,FALSE)),""),"") &amp;
IF(TRIM(MID(SUBSTITUTE(C119,",",REPT(" ",99)),699,99))&lt;&gt;"",CHAR(10) &amp; IFERROR(IF(ISERROR(--TRIM(MID(SUBSTITUTE(C119,",",REPT(" ",99)),699,99))),VLOOKUP(TRIM(MID(SUBSTITUTE(C119,",",REPT(" ",99)),699,99)),PortProtocols[],4,FALSE),VLOOKUP(--TRIM(MID(SUBSTITUTE(C119,",",REPT(" ",99)),699,99)),PortProtocols[],4,FALSE)),""),"") &amp;
IF(TRIM(MID(SUBSTITUTE(C119,",",REPT(" ",99)),799,99))&lt;&gt;"",CHAR(10) &amp; IFERROR(IF(ISERROR(--TRIM(MID(SUBSTITUTE(C119,",",REPT(" ",99)),799,99))),VLOOKUP(TRIM(MID(SUBSTITUTE(C119,",",REPT(" ",99)),799,99)),PortProtocols[],4,FALSE),VLOOKUP(--TRIM(MID(SUBSTITUTE(C119,",",REPT(" ",99)),799,99)),PortProtocols[],4,FALSE)),""),"") &amp;
IF(TRIM(MID(SUBSTITUTE(C119,",",REPT(" ",99)),899,99))&lt;&gt;"",CHAR(10) &amp; IFERROR(IF(ISERROR(--TRIM(MID(SUBSTITUTE(C119,",",REPT(" ",99)),899,99))),VLOOKUP(TRIM(MID(SUBSTITUTE(C119,",",REPT(" ",99)),899,99)),PortProtocols[],4,FALSE),VLOOKUP(--TRIM(MID(SUBSTITUTE(C119,",",REPT(" ",99)),899,99)),PortProtocols[],4,FALSE)),""),"") &amp;
IF(TRIM(MID(SUBSTITUTE(C119,",",REPT(" ",99)),999,99))&lt;&gt;"",CHAR(10) &amp; IFERROR(IF(ISERROR(--TRIM(MID(SUBSTITUTE(C119,",",REPT(" ",99)),999,99))),VLOOKUP(TRIM(MID(SUBSTITUTE(C119,",",REPT(" ",99)),999,99)),PortProtocols[],4,FALSE),VLOOKUP(--TRIM(MID(SUBSTITUTE(C119,",",REPT(" ",99)),999,99)),PortProtocols[],4,FALSE)),""),"") &amp;
IF(TRIM(MID(SUBSTITUTE(C119,",",REPT(" ",99)),1099,99))&lt;&gt;"",CHAR(10) &amp; IFERROR(IF(ISERROR(--TRIM(MID(SUBSTITUTE(C119,",",REPT(" ",99)),1099,99))),VLOOKUP(TRIM(MID(SUBSTITUTE(C119,",",REPT(" ",99)),1099,99)),PortProtocols[],4,FALSE),VLOOKUP(--TRIM(MID(SUBSTITUTE(C119,",",REPT(" ",99)),1099,99)),PortProtocols[],4,FALSE)),""),"") &amp;
IF(TRIM(MID(SUBSTITUTE(C119,",",REPT(" ",99)),1199,99))&lt;&gt;"",CHAR(10) &amp; IFERROR(IF(ISERROR(--TRIM(MID(SUBSTITUTE(C119,",",REPT(" ",99)),1199,99))),VLOOKUP(TRIM(MID(SUBSTITUTE(C119,",",REPT(" ",99)),1199,99)),PortProtocols[],4,FALSE),VLOOKUP(--TRIM(MID(SUBSTITUTE(C119,",",REPT(" ",99)),1199,99)),PortProtocols[],4,FALSE)),""),"") &amp;
IF(TRIM(MID(SUBSTITUTE(C119,",",REPT(" ",99)),1299,99))&lt;&gt;"",CHAR(10) &amp; IFERROR(IF(ISERROR(--TRIM(MID(SUBSTITUTE(C119,",",REPT(" ",99)),1299,99))),VLOOKUP(TRIM(MID(SUBSTITUTE(C119,",",REPT(" ",99)),1299,99)),PortProtocols[],4,FALSE),VLOOKUP(--TRIM(MID(SUBSTITUTE(C119,",",REPT(" ",99)),1299,99)),PortProtocols[],4,FALSE)),""),"") &amp;
IF(TRIM(MID(SUBSTITUTE(C119,",",REPT(" ",99)),1399,99))&lt;&gt;"",CHAR(10) &amp; IFERROR(IF(ISERROR(--TRIM(MID(SUBSTITUTE(C119,",",REPT(" ",99)),1399,99))),VLOOKUP(TRIM(MID(SUBSTITUTE(C119,",",REPT(" ",99)),1399,99)),PortProtocols[],4,FALSE),VLOOKUP(--TRIM(MID(SUBSTITUTE(C119,",",REPT(" ",99)),1399,99)),PortProtocols[],4,FALSE)),""),"") &amp;
IF(TRIM(MID(SUBSTITUTE(C119,",",REPT(" ",99)),1499,99))&lt;&gt;"",CHAR(10) &amp; IFERROR(IF(ISERROR(--TRIM(MID(SUBSTITUTE(C119,",",REPT(" ",99)),1499,99))),VLOOKUP(TRIM(MID(SUBSTITUTE(C119,",",REPT(" ",99)),1499,99)),PortProtocols[],4,FALSE),VLOOKUP(--TRIM(MID(SUBSTITUTE(C119,",",REPT(" ",99)),1499,99)),PortProtocols[],4,FALSE)),""),"") &amp;
IF(TRIM(MID(SUBSTITUTE(C119,",",REPT(" ",99)),1599,99))&lt;&gt;"",CHAR(10) &amp; IFERROR(IF(ISERROR(--TRIM(MID(SUBSTITUTE(C119,",",REPT(" ",99)),1599,99))),VLOOKUP(TRIM(MID(SUBSTITUTE(C119,",",REPT(" ",99)),1599,99)),PortProtocols[],4,FALSE),VLOOKUP(--TRIM(MID(SUBSTITUTE(C119,",",REPT(" ",99)),1599,99)),PortProtocols[],4,FALSE)),""),"") &amp;
IF(TRIM(MID(SUBSTITUTE(C119,",",REPT(" ",99)),1699,99))&lt;&gt;"",CHAR(10) &amp; IFERROR(IF(ISERROR(--TRIM(MID(SUBSTITUTE(C119,",",REPT(" ",99)),1699,99))),VLOOKUP(TRIM(MID(SUBSTITUTE(C119,",",REPT(" ",99)),1699,99)),PortProtocols[],4,FALSE),VLOOKUP(--TRIM(MID(SUBSTITUTE(C119,",",REPT(" ",99)),1699,99)),PortProtocols[],4,FALSE)),""),"") &amp;
IF(TRIM(MID(SUBSTITUTE(C119,",",REPT(" ",99)),1799,99))&lt;&gt;"",CHAR(10) &amp; IFERROR(IF(ISERROR(--TRIM(MID(SUBSTITUTE(C119,",",REPT(" ",99)),1799,99))),VLOOKUP(TRIM(MID(SUBSTITUTE(C119,",",REPT(" ",99)),1799,99)),PortProtocols[],4,FALSE),VLOOKUP(--TRIM(MID(SUBSTITUTE(C119,",",REPT(" ",99)),1799,99)),PortProtocols[],4,FALSE)),""),"") &amp;
IF(TRIM(MID(SUBSTITUTE(C119,",",REPT(" ",99)),1899,99))&lt;&gt;"",CHAR(10) &amp; IFERROR(IF(ISERROR(--TRIM(MID(SUBSTITUTE(C119,",",REPT(" ",99)),1899,99))),VLOOKUP(TRIM(MID(SUBSTITUTE(C119,",",REPT(" ",99)),1899,99)),PortProtocols[],4,FALSE),VLOOKUP(--TRIM(MID(SUBSTITUTE(C119,",",REPT(" ",99)),1899,99)),PortProtocols[],4,FALSE)),""),""),
"")</f>
        <v>Nutanix CVM  to *.cloudfront.net 
HTTP (80 TCP)
HTTPS (443 TCP)</v>
      </c>
      <c r="G119" s="15"/>
      <c r="H119" s="13" t="str">
        <f>_xlfn.XLOOKUP(ExternalPorts[[#This Row],[Source]],entities[Source],entities[Source AZ (Used for Diagram Generation)],"",0)</f>
        <v>Local AZ</v>
      </c>
      <c r="I119" s="13" t="str">
        <f>_xlfn.XLOOKUP(ExternalPorts[[#This Row],[Destination]],entities[Destination],entities[Destination AZ (Used for Diagram Generation)],"",0)</f>
        <v>Internet Services</v>
      </c>
      <c r="J119" s="13"/>
      <c r="M119" s="22"/>
    </row>
    <row r="120" spans="1:13" ht="60.75" hidden="1">
      <c r="A120" s="13" t="s">
        <v>148</v>
      </c>
      <c r="B120" s="13" t="s">
        <v>139</v>
      </c>
      <c r="C120" s="14" t="s">
        <v>14</v>
      </c>
      <c r="D120" s="13" t="s">
        <v>78</v>
      </c>
      <c r="E120" s="13" t="s">
        <v>151</v>
      </c>
      <c r="F120" s="15" t="str">
        <f>IF(AND(B120&lt;&gt;"",E120&lt;&gt;""),B120 &amp; " to " &amp; E120 &amp; CHAR(10) &amp;
IFERROR(IF(ISERROR(--TRIM(MID(SUBSTITUTE(C120,",",REPT(" ",99)),1,99))),VLOOKUP(TRIM(MID(SUBSTITUTE(C120,",",REPT(" ",99)),1,99)),PortProtocols[],4,FALSE),VLOOKUP(--TRIM(MID(SUBSTITUTE(C120,",",REPT(" ",99)),1,99)),PortProtocols[],4,FALSE)),"") &amp;
IF(TRIM(MID(SUBSTITUTE(C120,",",REPT(" ",99)),99,99))&lt;&gt;"",CHAR(10) &amp; IFERROR(IF(ISERROR(--TRIM(MID(SUBSTITUTE(C120,",",REPT(" ",99)),99,99))),VLOOKUP(TRIM(MID(SUBSTITUTE(C120,",",REPT(" ",99)),99,99)),PortProtocols[],4,FALSE),VLOOKUP(--TRIM(MID(SUBSTITUTE(C120,",",REPT(" ",99)),99,99)),PortProtocols[],4,FALSE)),""),"") &amp;
IF(TRIM(MID(SUBSTITUTE(C120,",",REPT(" ",99)),199,99))&lt;&gt;"",CHAR(10) &amp; IFERROR(IF(ISERROR(--TRIM(MID(SUBSTITUTE(C120,",",REPT(" ",99)),199,99))),VLOOKUP(TRIM(MID(SUBSTITUTE(C120,",",REPT(" ",99)),199,99)),PortProtocols[],4,FALSE),VLOOKUP(--TRIM(MID(SUBSTITUTE(C120,",",REPT(" ",99)),199,99)),PortProtocols[],4,FALSE)),""),"") &amp;
IF(TRIM(MID(SUBSTITUTE(C120,",",REPT(" ",99)),299,99))&lt;&gt;"",CHAR(10) &amp; IFERROR(IF(ISERROR(--TRIM(MID(SUBSTITUTE(C120,",",REPT(" ",99)),299,99))),VLOOKUP(TRIM(MID(SUBSTITUTE(C120,",",REPT(" ",99)),299,99)),PortProtocols[],4,FALSE),VLOOKUP(--TRIM(MID(SUBSTITUTE(C120,",",REPT(" ",99)),299,99)),PortProtocols[],4,FALSE)),""),"") &amp;
IF(TRIM(MID(SUBSTITUTE(C120,",",REPT(" ",99)),399,99))&lt;&gt;"",CHAR(10) &amp; IFERROR(IF(ISERROR(--TRIM(MID(SUBSTITUTE(C120,",",REPT(" ",99)),399,99))),VLOOKUP(TRIM(MID(SUBSTITUTE(C120,",",REPT(" ",99)),399,99)),PortProtocols[],4,FALSE),VLOOKUP(--TRIM(MID(SUBSTITUTE(C120,",",REPT(" ",99)),399,99)),PortProtocols[],4,FALSE)),""),"") &amp;
IF(TRIM(MID(SUBSTITUTE(C120,",",REPT(" ",99)),499,99))&lt;&gt;"",CHAR(10) &amp; IFERROR(IF(ISERROR(--TRIM(MID(SUBSTITUTE(C120,",",REPT(" ",99)),499,99))),VLOOKUP(TRIM(MID(SUBSTITUTE(C120,",",REPT(" ",99)),499,99)),PortProtocols[],4,FALSE),VLOOKUP(--TRIM(MID(SUBSTITUTE(C120,",",REPT(" ",99)),499,99)),PortProtocols[],4,FALSE)),""),"") &amp;
IF(TRIM(MID(SUBSTITUTE(C120,",",REPT(" ",99)),599,99))&lt;&gt;"",CHAR(10) &amp; IFERROR(IF(ISERROR(--TRIM(MID(SUBSTITUTE(C120,",",REPT(" ",99)),599,99))),VLOOKUP(TRIM(MID(SUBSTITUTE(C120,",",REPT(" ",99)),599,99)),PortProtocols[],4,FALSE),VLOOKUP(--TRIM(MID(SUBSTITUTE(C120,",",REPT(" ",99)),599,99)),PortProtocols[],4,FALSE)),""),"") &amp;
IF(TRIM(MID(SUBSTITUTE(C120,",",REPT(" ",99)),699,99))&lt;&gt;"",CHAR(10) &amp; IFERROR(IF(ISERROR(--TRIM(MID(SUBSTITUTE(C120,",",REPT(" ",99)),699,99))),VLOOKUP(TRIM(MID(SUBSTITUTE(C120,",",REPT(" ",99)),699,99)),PortProtocols[],4,FALSE),VLOOKUP(--TRIM(MID(SUBSTITUTE(C120,",",REPT(" ",99)),699,99)),PortProtocols[],4,FALSE)),""),"") &amp;
IF(TRIM(MID(SUBSTITUTE(C120,",",REPT(" ",99)),799,99))&lt;&gt;"",CHAR(10) &amp; IFERROR(IF(ISERROR(--TRIM(MID(SUBSTITUTE(C120,",",REPT(" ",99)),799,99))),VLOOKUP(TRIM(MID(SUBSTITUTE(C120,",",REPT(" ",99)),799,99)),PortProtocols[],4,FALSE),VLOOKUP(--TRIM(MID(SUBSTITUTE(C120,",",REPT(" ",99)),799,99)),PortProtocols[],4,FALSE)),""),"") &amp;
IF(TRIM(MID(SUBSTITUTE(C120,",",REPT(" ",99)),899,99))&lt;&gt;"",CHAR(10) &amp; IFERROR(IF(ISERROR(--TRIM(MID(SUBSTITUTE(C120,",",REPT(" ",99)),899,99))),VLOOKUP(TRIM(MID(SUBSTITUTE(C120,",",REPT(" ",99)),899,99)),PortProtocols[],4,FALSE),VLOOKUP(--TRIM(MID(SUBSTITUTE(C120,",",REPT(" ",99)),899,99)),PortProtocols[],4,FALSE)),""),"") &amp;
IF(TRIM(MID(SUBSTITUTE(C120,",",REPT(" ",99)),999,99))&lt;&gt;"",CHAR(10) &amp; IFERROR(IF(ISERROR(--TRIM(MID(SUBSTITUTE(C120,",",REPT(" ",99)),999,99))),VLOOKUP(TRIM(MID(SUBSTITUTE(C120,",",REPT(" ",99)),999,99)),PortProtocols[],4,FALSE),VLOOKUP(--TRIM(MID(SUBSTITUTE(C120,",",REPT(" ",99)),999,99)),PortProtocols[],4,FALSE)),""),"") &amp;
IF(TRIM(MID(SUBSTITUTE(C120,",",REPT(" ",99)),1099,99))&lt;&gt;"",CHAR(10) &amp; IFERROR(IF(ISERROR(--TRIM(MID(SUBSTITUTE(C120,",",REPT(" ",99)),1099,99))),VLOOKUP(TRIM(MID(SUBSTITUTE(C120,",",REPT(" ",99)),1099,99)),PortProtocols[],4,FALSE),VLOOKUP(--TRIM(MID(SUBSTITUTE(C120,",",REPT(" ",99)),1099,99)),PortProtocols[],4,FALSE)),""),"") &amp;
IF(TRIM(MID(SUBSTITUTE(C120,",",REPT(" ",99)),1199,99))&lt;&gt;"",CHAR(10) &amp; IFERROR(IF(ISERROR(--TRIM(MID(SUBSTITUTE(C120,",",REPT(" ",99)),1199,99))),VLOOKUP(TRIM(MID(SUBSTITUTE(C120,",",REPT(" ",99)),1199,99)),PortProtocols[],4,FALSE),VLOOKUP(--TRIM(MID(SUBSTITUTE(C120,",",REPT(" ",99)),1199,99)),PortProtocols[],4,FALSE)),""),"") &amp;
IF(TRIM(MID(SUBSTITUTE(C120,",",REPT(" ",99)),1299,99))&lt;&gt;"",CHAR(10) &amp; IFERROR(IF(ISERROR(--TRIM(MID(SUBSTITUTE(C120,",",REPT(" ",99)),1299,99))),VLOOKUP(TRIM(MID(SUBSTITUTE(C120,",",REPT(" ",99)),1299,99)),PortProtocols[],4,FALSE),VLOOKUP(--TRIM(MID(SUBSTITUTE(C120,",",REPT(" ",99)),1299,99)),PortProtocols[],4,FALSE)),""),"") &amp;
IF(TRIM(MID(SUBSTITUTE(C120,",",REPT(" ",99)),1399,99))&lt;&gt;"",CHAR(10) &amp; IFERROR(IF(ISERROR(--TRIM(MID(SUBSTITUTE(C120,",",REPT(" ",99)),1399,99))),VLOOKUP(TRIM(MID(SUBSTITUTE(C120,",",REPT(" ",99)),1399,99)),PortProtocols[],4,FALSE),VLOOKUP(--TRIM(MID(SUBSTITUTE(C120,",",REPT(" ",99)),1399,99)),PortProtocols[],4,FALSE)),""),"") &amp;
IF(TRIM(MID(SUBSTITUTE(C120,",",REPT(" ",99)),1499,99))&lt;&gt;"",CHAR(10) &amp; IFERROR(IF(ISERROR(--TRIM(MID(SUBSTITUTE(C120,",",REPT(" ",99)),1499,99))),VLOOKUP(TRIM(MID(SUBSTITUTE(C120,",",REPT(" ",99)),1499,99)),PortProtocols[],4,FALSE),VLOOKUP(--TRIM(MID(SUBSTITUTE(C120,",",REPT(" ",99)),1499,99)),PortProtocols[],4,FALSE)),""),"") &amp;
IF(TRIM(MID(SUBSTITUTE(C120,",",REPT(" ",99)),1599,99))&lt;&gt;"",CHAR(10) &amp; IFERROR(IF(ISERROR(--TRIM(MID(SUBSTITUTE(C120,",",REPT(" ",99)),1599,99))),VLOOKUP(TRIM(MID(SUBSTITUTE(C120,",",REPT(" ",99)),1599,99)),PortProtocols[],4,FALSE),VLOOKUP(--TRIM(MID(SUBSTITUTE(C120,",",REPT(" ",99)),1599,99)),PortProtocols[],4,FALSE)),""),"") &amp;
IF(TRIM(MID(SUBSTITUTE(C120,",",REPT(" ",99)),1699,99))&lt;&gt;"",CHAR(10) &amp; IFERROR(IF(ISERROR(--TRIM(MID(SUBSTITUTE(C120,",",REPT(" ",99)),1699,99))),VLOOKUP(TRIM(MID(SUBSTITUTE(C120,",",REPT(" ",99)),1699,99)),PortProtocols[],4,FALSE),VLOOKUP(--TRIM(MID(SUBSTITUTE(C120,",",REPT(" ",99)),1699,99)),PortProtocols[],4,FALSE)),""),"") &amp;
IF(TRIM(MID(SUBSTITUTE(C120,",",REPT(" ",99)),1799,99))&lt;&gt;"",CHAR(10) &amp; IFERROR(IF(ISERROR(--TRIM(MID(SUBSTITUTE(C120,",",REPT(" ",99)),1799,99))),VLOOKUP(TRIM(MID(SUBSTITUTE(C120,",",REPT(" ",99)),1799,99)),PortProtocols[],4,FALSE),VLOOKUP(--TRIM(MID(SUBSTITUTE(C120,",",REPT(" ",99)),1799,99)),PortProtocols[],4,FALSE)),""),"") &amp;
IF(TRIM(MID(SUBSTITUTE(C120,",",REPT(" ",99)),1899,99))&lt;&gt;"",CHAR(10) &amp; IFERROR(IF(ISERROR(--TRIM(MID(SUBSTITUTE(C120,",",REPT(" ",99)),1899,99))),VLOOKUP(TRIM(MID(SUBSTITUTE(C120,",",REPT(" ",99)),1899,99)),PortProtocols[],4,FALSE),VLOOKUP(--TRIM(MID(SUBSTITUTE(C120,",",REPT(" ",99)),1899,99)),PortProtocols[],4,FALSE)),""),""),
"")</f>
        <v>Hypervisor to 169.254.3.0/24
HTTP (80 TCP)
HTTPS (443 TCP)</v>
      </c>
      <c r="G120" s="15"/>
      <c r="H120" s="13" t="str">
        <f>_xlfn.XLOOKUP(ExternalPorts[[#This Row],[Source]],entities[Source],entities[Source AZ (Used for Diagram Generation)],"",0)</f>
        <v>Local AZ</v>
      </c>
      <c r="I120" s="13" t="str">
        <f>_xlfn.XLOOKUP(ExternalPorts[[#This Row],[Destination]],entities[Destination],entities[Destination AZ (Used for Diagram Generation)],"",0)</f>
        <v>External Services</v>
      </c>
      <c r="J120" s="13"/>
      <c r="M120" s="22"/>
    </row>
    <row r="121" spans="1:13" ht="60.75" hidden="1">
      <c r="A121" s="13" t="s">
        <v>148</v>
      </c>
      <c r="B121" s="13" t="s">
        <v>13</v>
      </c>
      <c r="C121" s="14" t="s">
        <v>14</v>
      </c>
      <c r="D121" s="13" t="str" cm="1">
        <f t="array" ref="D12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1" s="13" t="s">
        <v>152</v>
      </c>
      <c r="F121" s="15" t="str">
        <f>IF(AND(B121&lt;&gt;"",E121&lt;&gt;""),B121 &amp; " to " &amp; E121 &amp; CHAR(10) &amp;
IFERROR(IF(ISERROR(--TRIM(MID(SUBSTITUTE(C121,",",REPT(" ",99)),1,99))),VLOOKUP(TRIM(MID(SUBSTITUTE(C121,",",REPT(" ",99)),1,99)),PortProtocols[],4,FALSE),VLOOKUP(--TRIM(MID(SUBSTITUTE(C121,",",REPT(" ",99)),1,99)),PortProtocols[],4,FALSE)),"") &amp;
IF(TRIM(MID(SUBSTITUTE(C121,",",REPT(" ",99)),99,99))&lt;&gt;"",CHAR(10) &amp; IFERROR(IF(ISERROR(--TRIM(MID(SUBSTITUTE(C121,",",REPT(" ",99)),99,99))),VLOOKUP(TRIM(MID(SUBSTITUTE(C121,",",REPT(" ",99)),99,99)),PortProtocols[],4,FALSE),VLOOKUP(--TRIM(MID(SUBSTITUTE(C121,",",REPT(" ",99)),99,99)),PortProtocols[],4,FALSE)),""),"") &amp;
IF(TRIM(MID(SUBSTITUTE(C121,",",REPT(" ",99)),199,99))&lt;&gt;"",CHAR(10) &amp; IFERROR(IF(ISERROR(--TRIM(MID(SUBSTITUTE(C121,",",REPT(" ",99)),199,99))),VLOOKUP(TRIM(MID(SUBSTITUTE(C121,",",REPT(" ",99)),199,99)),PortProtocols[],4,FALSE),VLOOKUP(--TRIM(MID(SUBSTITUTE(C121,",",REPT(" ",99)),199,99)),PortProtocols[],4,FALSE)),""),"") &amp;
IF(TRIM(MID(SUBSTITUTE(C121,",",REPT(" ",99)),299,99))&lt;&gt;"",CHAR(10) &amp; IFERROR(IF(ISERROR(--TRIM(MID(SUBSTITUTE(C121,",",REPT(" ",99)),299,99))),VLOOKUP(TRIM(MID(SUBSTITUTE(C121,",",REPT(" ",99)),299,99)),PortProtocols[],4,FALSE),VLOOKUP(--TRIM(MID(SUBSTITUTE(C121,",",REPT(" ",99)),299,99)),PortProtocols[],4,FALSE)),""),"") &amp;
IF(TRIM(MID(SUBSTITUTE(C121,",",REPT(" ",99)),399,99))&lt;&gt;"",CHAR(10) &amp; IFERROR(IF(ISERROR(--TRIM(MID(SUBSTITUTE(C121,",",REPT(" ",99)),399,99))),VLOOKUP(TRIM(MID(SUBSTITUTE(C121,",",REPT(" ",99)),399,99)),PortProtocols[],4,FALSE),VLOOKUP(--TRIM(MID(SUBSTITUTE(C121,",",REPT(" ",99)),399,99)),PortProtocols[],4,FALSE)),""),"") &amp;
IF(TRIM(MID(SUBSTITUTE(C121,",",REPT(" ",99)),499,99))&lt;&gt;"",CHAR(10) &amp; IFERROR(IF(ISERROR(--TRIM(MID(SUBSTITUTE(C121,",",REPT(" ",99)),499,99))),VLOOKUP(TRIM(MID(SUBSTITUTE(C121,",",REPT(" ",99)),499,99)),PortProtocols[],4,FALSE),VLOOKUP(--TRIM(MID(SUBSTITUTE(C121,",",REPT(" ",99)),499,99)),PortProtocols[],4,FALSE)),""),"") &amp;
IF(TRIM(MID(SUBSTITUTE(C121,",",REPT(" ",99)),599,99))&lt;&gt;"",CHAR(10) &amp; IFERROR(IF(ISERROR(--TRIM(MID(SUBSTITUTE(C121,",",REPT(" ",99)),599,99))),VLOOKUP(TRIM(MID(SUBSTITUTE(C121,",",REPT(" ",99)),599,99)),PortProtocols[],4,FALSE),VLOOKUP(--TRIM(MID(SUBSTITUTE(C121,",",REPT(" ",99)),599,99)),PortProtocols[],4,FALSE)),""),"") &amp;
IF(TRIM(MID(SUBSTITUTE(C121,",",REPT(" ",99)),699,99))&lt;&gt;"",CHAR(10) &amp; IFERROR(IF(ISERROR(--TRIM(MID(SUBSTITUTE(C121,",",REPT(" ",99)),699,99))),VLOOKUP(TRIM(MID(SUBSTITUTE(C121,",",REPT(" ",99)),699,99)),PortProtocols[],4,FALSE),VLOOKUP(--TRIM(MID(SUBSTITUTE(C121,",",REPT(" ",99)),699,99)),PortProtocols[],4,FALSE)),""),"") &amp;
IF(TRIM(MID(SUBSTITUTE(C121,",",REPT(" ",99)),799,99))&lt;&gt;"",CHAR(10) &amp; IFERROR(IF(ISERROR(--TRIM(MID(SUBSTITUTE(C121,",",REPT(" ",99)),799,99))),VLOOKUP(TRIM(MID(SUBSTITUTE(C121,",",REPT(" ",99)),799,99)),PortProtocols[],4,FALSE),VLOOKUP(--TRIM(MID(SUBSTITUTE(C121,",",REPT(" ",99)),799,99)),PortProtocols[],4,FALSE)),""),"") &amp;
IF(TRIM(MID(SUBSTITUTE(C121,",",REPT(" ",99)),899,99))&lt;&gt;"",CHAR(10) &amp; IFERROR(IF(ISERROR(--TRIM(MID(SUBSTITUTE(C121,",",REPT(" ",99)),899,99))),VLOOKUP(TRIM(MID(SUBSTITUTE(C121,",",REPT(" ",99)),899,99)),PortProtocols[],4,FALSE),VLOOKUP(--TRIM(MID(SUBSTITUTE(C121,",",REPT(" ",99)),899,99)),PortProtocols[],4,FALSE)),""),"") &amp;
IF(TRIM(MID(SUBSTITUTE(C121,",",REPT(" ",99)),999,99))&lt;&gt;"",CHAR(10) &amp; IFERROR(IF(ISERROR(--TRIM(MID(SUBSTITUTE(C121,",",REPT(" ",99)),999,99))),VLOOKUP(TRIM(MID(SUBSTITUTE(C121,",",REPT(" ",99)),999,99)),PortProtocols[],4,FALSE),VLOOKUP(--TRIM(MID(SUBSTITUTE(C121,",",REPT(" ",99)),999,99)),PortProtocols[],4,FALSE)),""),"") &amp;
IF(TRIM(MID(SUBSTITUTE(C121,",",REPT(" ",99)),1099,99))&lt;&gt;"",CHAR(10) &amp; IFERROR(IF(ISERROR(--TRIM(MID(SUBSTITUTE(C121,",",REPT(" ",99)),1099,99))),VLOOKUP(TRIM(MID(SUBSTITUTE(C121,",",REPT(" ",99)),1099,99)),PortProtocols[],4,FALSE),VLOOKUP(--TRIM(MID(SUBSTITUTE(C121,",",REPT(" ",99)),1099,99)),PortProtocols[],4,FALSE)),""),"") &amp;
IF(TRIM(MID(SUBSTITUTE(C121,",",REPT(" ",99)),1199,99))&lt;&gt;"",CHAR(10) &amp; IFERROR(IF(ISERROR(--TRIM(MID(SUBSTITUTE(C121,",",REPT(" ",99)),1199,99))),VLOOKUP(TRIM(MID(SUBSTITUTE(C121,",",REPT(" ",99)),1199,99)),PortProtocols[],4,FALSE),VLOOKUP(--TRIM(MID(SUBSTITUTE(C121,",",REPT(" ",99)),1199,99)),PortProtocols[],4,FALSE)),""),"") &amp;
IF(TRIM(MID(SUBSTITUTE(C121,",",REPT(" ",99)),1299,99))&lt;&gt;"",CHAR(10) &amp; IFERROR(IF(ISERROR(--TRIM(MID(SUBSTITUTE(C121,",",REPT(" ",99)),1299,99))),VLOOKUP(TRIM(MID(SUBSTITUTE(C121,",",REPT(" ",99)),1299,99)),PortProtocols[],4,FALSE),VLOOKUP(--TRIM(MID(SUBSTITUTE(C121,",",REPT(" ",99)),1299,99)),PortProtocols[],4,FALSE)),""),"") &amp;
IF(TRIM(MID(SUBSTITUTE(C121,",",REPT(" ",99)),1399,99))&lt;&gt;"",CHAR(10) &amp; IFERROR(IF(ISERROR(--TRIM(MID(SUBSTITUTE(C121,",",REPT(" ",99)),1399,99))),VLOOKUP(TRIM(MID(SUBSTITUTE(C121,",",REPT(" ",99)),1399,99)),PortProtocols[],4,FALSE),VLOOKUP(--TRIM(MID(SUBSTITUTE(C121,",",REPT(" ",99)),1399,99)),PortProtocols[],4,FALSE)),""),"") &amp;
IF(TRIM(MID(SUBSTITUTE(C121,",",REPT(" ",99)),1499,99))&lt;&gt;"",CHAR(10) &amp; IFERROR(IF(ISERROR(--TRIM(MID(SUBSTITUTE(C121,",",REPT(" ",99)),1499,99))),VLOOKUP(TRIM(MID(SUBSTITUTE(C121,",",REPT(" ",99)),1499,99)),PortProtocols[],4,FALSE),VLOOKUP(--TRIM(MID(SUBSTITUTE(C121,",",REPT(" ",99)),1499,99)),PortProtocols[],4,FALSE)),""),"") &amp;
IF(TRIM(MID(SUBSTITUTE(C121,",",REPT(" ",99)),1599,99))&lt;&gt;"",CHAR(10) &amp; IFERROR(IF(ISERROR(--TRIM(MID(SUBSTITUTE(C121,",",REPT(" ",99)),1599,99))),VLOOKUP(TRIM(MID(SUBSTITUTE(C121,",",REPT(" ",99)),1599,99)),PortProtocols[],4,FALSE),VLOOKUP(--TRIM(MID(SUBSTITUTE(C121,",",REPT(" ",99)),1599,99)),PortProtocols[],4,FALSE)),""),"") &amp;
IF(TRIM(MID(SUBSTITUTE(C121,",",REPT(" ",99)),1699,99))&lt;&gt;"",CHAR(10) &amp; IFERROR(IF(ISERROR(--TRIM(MID(SUBSTITUTE(C121,",",REPT(" ",99)),1699,99))),VLOOKUP(TRIM(MID(SUBSTITUTE(C121,",",REPT(" ",99)),1699,99)),PortProtocols[],4,FALSE),VLOOKUP(--TRIM(MID(SUBSTITUTE(C121,",",REPT(" ",99)),1699,99)),PortProtocols[],4,FALSE)),""),"") &amp;
IF(TRIM(MID(SUBSTITUTE(C121,",",REPT(" ",99)),1799,99))&lt;&gt;"",CHAR(10) &amp; IFERROR(IF(ISERROR(--TRIM(MID(SUBSTITUTE(C121,",",REPT(" ",99)),1799,99))),VLOOKUP(TRIM(MID(SUBSTITUTE(C121,",",REPT(" ",99)),1799,99)),PortProtocols[],4,FALSE),VLOOKUP(--TRIM(MID(SUBSTITUTE(C121,",",REPT(" ",99)),1799,99)),PortProtocols[],4,FALSE)),""),"") &amp;
IF(TRIM(MID(SUBSTITUTE(C121,",",REPT(" ",99)),1899,99))&lt;&gt;"",CHAR(10) &amp; IFERROR(IF(ISERROR(--TRIM(MID(SUBSTITUTE(C121,",",REPT(" ",99)),1899,99))),VLOOKUP(TRIM(MID(SUBSTITUTE(C121,",",REPT(" ",99)),1899,99)),PortProtocols[],4,FALSE),VLOOKUP(--TRIM(MID(SUBSTITUTE(C121,",",REPT(" ",99)),1899,99)),PortProtocols[],4,FALSE)),""),""),
"")</f>
        <v>Prism Central to LCM Darksite Webserver
HTTP (80 TCP)
HTTPS (443 TCP)</v>
      </c>
      <c r="G121" s="15"/>
      <c r="H121" s="13" t="str">
        <f>_xlfn.XLOOKUP(ExternalPorts[[#This Row],[Source]],entities[Source],entities[Source AZ (Used for Diagram Generation)],"",0)</f>
        <v>Local AZ</v>
      </c>
      <c r="I121" s="13" t="str">
        <f>_xlfn.XLOOKUP(ExternalPorts[[#This Row],[Destination]],entities[Destination],entities[Destination AZ (Used for Diagram Generation)],"",0)</f>
        <v>Local AZ</v>
      </c>
      <c r="J121" s="13"/>
      <c r="M121" s="22"/>
    </row>
    <row r="122" spans="1:13" ht="60.75" hidden="1">
      <c r="A122" s="13" t="s">
        <v>148</v>
      </c>
      <c r="B122" s="13" t="s">
        <v>10</v>
      </c>
      <c r="C122" s="14" t="s">
        <v>14</v>
      </c>
      <c r="D122" s="13" t="str" cm="1">
        <f t="array" ref="D12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2" s="13" t="s">
        <v>152</v>
      </c>
      <c r="F122" s="15" t="str">
        <f>IF(AND(B122&lt;&gt;"",E122&lt;&gt;""),B122 &amp; " to " &amp; E122 &amp; CHAR(10) &amp;
IFERROR(IF(ISERROR(--TRIM(MID(SUBSTITUTE(C122,",",REPT(" ",99)),1,99))),VLOOKUP(TRIM(MID(SUBSTITUTE(C122,",",REPT(" ",99)),1,99)),PortProtocols[],4,FALSE),VLOOKUP(--TRIM(MID(SUBSTITUTE(C122,",",REPT(" ",99)),1,99)),PortProtocols[],4,FALSE)),"") &amp;
IF(TRIM(MID(SUBSTITUTE(C122,",",REPT(" ",99)),99,99))&lt;&gt;"",CHAR(10) &amp; IFERROR(IF(ISERROR(--TRIM(MID(SUBSTITUTE(C122,",",REPT(" ",99)),99,99))),VLOOKUP(TRIM(MID(SUBSTITUTE(C122,",",REPT(" ",99)),99,99)),PortProtocols[],4,FALSE),VLOOKUP(--TRIM(MID(SUBSTITUTE(C122,",",REPT(" ",99)),99,99)),PortProtocols[],4,FALSE)),""),"") &amp;
IF(TRIM(MID(SUBSTITUTE(C122,",",REPT(" ",99)),199,99))&lt;&gt;"",CHAR(10) &amp; IFERROR(IF(ISERROR(--TRIM(MID(SUBSTITUTE(C122,",",REPT(" ",99)),199,99))),VLOOKUP(TRIM(MID(SUBSTITUTE(C122,",",REPT(" ",99)),199,99)),PortProtocols[],4,FALSE),VLOOKUP(--TRIM(MID(SUBSTITUTE(C122,",",REPT(" ",99)),199,99)),PortProtocols[],4,FALSE)),""),"") &amp;
IF(TRIM(MID(SUBSTITUTE(C122,",",REPT(" ",99)),299,99))&lt;&gt;"",CHAR(10) &amp; IFERROR(IF(ISERROR(--TRIM(MID(SUBSTITUTE(C122,",",REPT(" ",99)),299,99))),VLOOKUP(TRIM(MID(SUBSTITUTE(C122,",",REPT(" ",99)),299,99)),PortProtocols[],4,FALSE),VLOOKUP(--TRIM(MID(SUBSTITUTE(C122,",",REPT(" ",99)),299,99)),PortProtocols[],4,FALSE)),""),"") &amp;
IF(TRIM(MID(SUBSTITUTE(C122,",",REPT(" ",99)),399,99))&lt;&gt;"",CHAR(10) &amp; IFERROR(IF(ISERROR(--TRIM(MID(SUBSTITUTE(C122,",",REPT(" ",99)),399,99))),VLOOKUP(TRIM(MID(SUBSTITUTE(C122,",",REPT(" ",99)),399,99)),PortProtocols[],4,FALSE),VLOOKUP(--TRIM(MID(SUBSTITUTE(C122,",",REPT(" ",99)),399,99)),PortProtocols[],4,FALSE)),""),"") &amp;
IF(TRIM(MID(SUBSTITUTE(C122,",",REPT(" ",99)),499,99))&lt;&gt;"",CHAR(10) &amp; IFERROR(IF(ISERROR(--TRIM(MID(SUBSTITUTE(C122,",",REPT(" ",99)),499,99))),VLOOKUP(TRIM(MID(SUBSTITUTE(C122,",",REPT(" ",99)),499,99)),PortProtocols[],4,FALSE),VLOOKUP(--TRIM(MID(SUBSTITUTE(C122,",",REPT(" ",99)),499,99)),PortProtocols[],4,FALSE)),""),"") &amp;
IF(TRIM(MID(SUBSTITUTE(C122,",",REPT(" ",99)),599,99))&lt;&gt;"",CHAR(10) &amp; IFERROR(IF(ISERROR(--TRIM(MID(SUBSTITUTE(C122,",",REPT(" ",99)),599,99))),VLOOKUP(TRIM(MID(SUBSTITUTE(C122,",",REPT(" ",99)),599,99)),PortProtocols[],4,FALSE),VLOOKUP(--TRIM(MID(SUBSTITUTE(C122,",",REPT(" ",99)),599,99)),PortProtocols[],4,FALSE)),""),"") &amp;
IF(TRIM(MID(SUBSTITUTE(C122,",",REPT(" ",99)),699,99))&lt;&gt;"",CHAR(10) &amp; IFERROR(IF(ISERROR(--TRIM(MID(SUBSTITUTE(C122,",",REPT(" ",99)),699,99))),VLOOKUP(TRIM(MID(SUBSTITUTE(C122,",",REPT(" ",99)),699,99)),PortProtocols[],4,FALSE),VLOOKUP(--TRIM(MID(SUBSTITUTE(C122,",",REPT(" ",99)),699,99)),PortProtocols[],4,FALSE)),""),"") &amp;
IF(TRIM(MID(SUBSTITUTE(C122,",",REPT(" ",99)),799,99))&lt;&gt;"",CHAR(10) &amp; IFERROR(IF(ISERROR(--TRIM(MID(SUBSTITUTE(C122,",",REPT(" ",99)),799,99))),VLOOKUP(TRIM(MID(SUBSTITUTE(C122,",",REPT(" ",99)),799,99)),PortProtocols[],4,FALSE),VLOOKUP(--TRIM(MID(SUBSTITUTE(C122,",",REPT(" ",99)),799,99)),PortProtocols[],4,FALSE)),""),"") &amp;
IF(TRIM(MID(SUBSTITUTE(C122,",",REPT(" ",99)),899,99))&lt;&gt;"",CHAR(10) &amp; IFERROR(IF(ISERROR(--TRIM(MID(SUBSTITUTE(C122,",",REPT(" ",99)),899,99))),VLOOKUP(TRIM(MID(SUBSTITUTE(C122,",",REPT(" ",99)),899,99)),PortProtocols[],4,FALSE),VLOOKUP(--TRIM(MID(SUBSTITUTE(C122,",",REPT(" ",99)),899,99)),PortProtocols[],4,FALSE)),""),"") &amp;
IF(TRIM(MID(SUBSTITUTE(C122,",",REPT(" ",99)),999,99))&lt;&gt;"",CHAR(10) &amp; IFERROR(IF(ISERROR(--TRIM(MID(SUBSTITUTE(C122,",",REPT(" ",99)),999,99))),VLOOKUP(TRIM(MID(SUBSTITUTE(C122,",",REPT(" ",99)),999,99)),PortProtocols[],4,FALSE),VLOOKUP(--TRIM(MID(SUBSTITUTE(C122,",",REPT(" ",99)),999,99)),PortProtocols[],4,FALSE)),""),"") &amp;
IF(TRIM(MID(SUBSTITUTE(C122,",",REPT(" ",99)),1099,99))&lt;&gt;"",CHAR(10) &amp; IFERROR(IF(ISERROR(--TRIM(MID(SUBSTITUTE(C122,",",REPT(" ",99)),1099,99))),VLOOKUP(TRIM(MID(SUBSTITUTE(C122,",",REPT(" ",99)),1099,99)),PortProtocols[],4,FALSE),VLOOKUP(--TRIM(MID(SUBSTITUTE(C122,",",REPT(" ",99)),1099,99)),PortProtocols[],4,FALSE)),""),"") &amp;
IF(TRIM(MID(SUBSTITUTE(C122,",",REPT(" ",99)),1199,99))&lt;&gt;"",CHAR(10) &amp; IFERROR(IF(ISERROR(--TRIM(MID(SUBSTITUTE(C122,",",REPT(" ",99)),1199,99))),VLOOKUP(TRIM(MID(SUBSTITUTE(C122,",",REPT(" ",99)),1199,99)),PortProtocols[],4,FALSE),VLOOKUP(--TRIM(MID(SUBSTITUTE(C122,",",REPT(" ",99)),1199,99)),PortProtocols[],4,FALSE)),""),"") &amp;
IF(TRIM(MID(SUBSTITUTE(C122,",",REPT(" ",99)),1299,99))&lt;&gt;"",CHAR(10) &amp; IFERROR(IF(ISERROR(--TRIM(MID(SUBSTITUTE(C122,",",REPT(" ",99)),1299,99))),VLOOKUP(TRIM(MID(SUBSTITUTE(C122,",",REPT(" ",99)),1299,99)),PortProtocols[],4,FALSE),VLOOKUP(--TRIM(MID(SUBSTITUTE(C122,",",REPT(" ",99)),1299,99)),PortProtocols[],4,FALSE)),""),"") &amp;
IF(TRIM(MID(SUBSTITUTE(C122,",",REPT(" ",99)),1399,99))&lt;&gt;"",CHAR(10) &amp; IFERROR(IF(ISERROR(--TRIM(MID(SUBSTITUTE(C122,",",REPT(" ",99)),1399,99))),VLOOKUP(TRIM(MID(SUBSTITUTE(C122,",",REPT(" ",99)),1399,99)),PortProtocols[],4,FALSE),VLOOKUP(--TRIM(MID(SUBSTITUTE(C122,",",REPT(" ",99)),1399,99)),PortProtocols[],4,FALSE)),""),"") &amp;
IF(TRIM(MID(SUBSTITUTE(C122,",",REPT(" ",99)),1499,99))&lt;&gt;"",CHAR(10) &amp; IFERROR(IF(ISERROR(--TRIM(MID(SUBSTITUTE(C122,",",REPT(" ",99)),1499,99))),VLOOKUP(TRIM(MID(SUBSTITUTE(C122,",",REPT(" ",99)),1499,99)),PortProtocols[],4,FALSE),VLOOKUP(--TRIM(MID(SUBSTITUTE(C122,",",REPT(" ",99)),1499,99)),PortProtocols[],4,FALSE)),""),"") &amp;
IF(TRIM(MID(SUBSTITUTE(C122,",",REPT(" ",99)),1599,99))&lt;&gt;"",CHAR(10) &amp; IFERROR(IF(ISERROR(--TRIM(MID(SUBSTITUTE(C122,",",REPT(" ",99)),1599,99))),VLOOKUP(TRIM(MID(SUBSTITUTE(C122,",",REPT(" ",99)),1599,99)),PortProtocols[],4,FALSE),VLOOKUP(--TRIM(MID(SUBSTITUTE(C122,",",REPT(" ",99)),1599,99)),PortProtocols[],4,FALSE)),""),"") &amp;
IF(TRIM(MID(SUBSTITUTE(C122,",",REPT(" ",99)),1699,99))&lt;&gt;"",CHAR(10) &amp; IFERROR(IF(ISERROR(--TRIM(MID(SUBSTITUTE(C122,",",REPT(" ",99)),1699,99))),VLOOKUP(TRIM(MID(SUBSTITUTE(C122,",",REPT(" ",99)),1699,99)),PortProtocols[],4,FALSE),VLOOKUP(--TRIM(MID(SUBSTITUTE(C122,",",REPT(" ",99)),1699,99)),PortProtocols[],4,FALSE)),""),"") &amp;
IF(TRIM(MID(SUBSTITUTE(C122,",",REPT(" ",99)),1799,99))&lt;&gt;"",CHAR(10) &amp; IFERROR(IF(ISERROR(--TRIM(MID(SUBSTITUTE(C122,",",REPT(" ",99)),1799,99))),VLOOKUP(TRIM(MID(SUBSTITUTE(C122,",",REPT(" ",99)),1799,99)),PortProtocols[],4,FALSE),VLOOKUP(--TRIM(MID(SUBSTITUTE(C122,",",REPT(" ",99)),1799,99)),PortProtocols[],4,FALSE)),""),"") &amp;
IF(TRIM(MID(SUBSTITUTE(C122,",",REPT(" ",99)),1899,99))&lt;&gt;"",CHAR(10) &amp; IFERROR(IF(ISERROR(--TRIM(MID(SUBSTITUTE(C122,",",REPT(" ",99)),1899,99))),VLOOKUP(TRIM(MID(SUBSTITUTE(C122,",",REPT(" ",99)),1899,99)),PortProtocols[],4,FALSE),VLOOKUP(--TRIM(MID(SUBSTITUTE(C122,",",REPT(" ",99)),1899,99)),PortProtocols[],4,FALSE)),""),""),
"")</f>
        <v>Nutanix CVM  to LCM Darksite Webserver
HTTP (80 TCP)
HTTPS (443 TCP)</v>
      </c>
      <c r="G122" s="15"/>
      <c r="H122" s="13" t="str">
        <f>_xlfn.XLOOKUP(ExternalPorts[[#This Row],[Source]],entities[Source],entities[Source AZ (Used for Diagram Generation)],"",0)</f>
        <v>Local AZ</v>
      </c>
      <c r="I122" s="13" t="str">
        <f>_xlfn.XLOOKUP(ExternalPorts[[#This Row],[Destination]],entities[Destination],entities[Destination AZ (Used for Diagram Generation)],"",0)</f>
        <v>Local AZ</v>
      </c>
      <c r="J122" s="13"/>
      <c r="M122" s="22"/>
    </row>
    <row r="123" spans="1:13" ht="60.75" hidden="1">
      <c r="A123" s="5" t="s">
        <v>153</v>
      </c>
      <c r="B123" s="13" t="s">
        <v>13</v>
      </c>
      <c r="C123" s="14" t="s">
        <v>154</v>
      </c>
      <c r="D123" s="13" t="str" cm="1">
        <f t="array" ref="D12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3" s="13" t="s">
        <v>26</v>
      </c>
      <c r="F123" s="15" t="str">
        <f>IF(AND(B123&lt;&gt;"",E123&lt;&gt;""),B123 &amp; " to " &amp; E123 &amp; CHAR(10) &amp;
IFERROR(IF(ISERROR(--TRIM(MID(SUBSTITUTE(C123,",",REPT(" ",99)),1,99))),VLOOKUP(TRIM(MID(SUBSTITUTE(C123,",",REPT(" ",99)),1,99)),PortProtocols[],4,FALSE),VLOOKUP(--TRIM(MID(SUBSTITUTE(C123,",",REPT(" ",99)),1,99)),PortProtocols[],4,FALSE)),"") &amp;
IF(TRIM(MID(SUBSTITUTE(C123,",",REPT(" ",99)),99,99))&lt;&gt;"",CHAR(10) &amp; IFERROR(IF(ISERROR(--TRIM(MID(SUBSTITUTE(C123,",",REPT(" ",99)),99,99))),VLOOKUP(TRIM(MID(SUBSTITUTE(C123,",",REPT(" ",99)),99,99)),PortProtocols[],4,FALSE),VLOOKUP(--TRIM(MID(SUBSTITUTE(C123,",",REPT(" ",99)),99,99)),PortProtocols[],4,FALSE)),""),"") &amp;
IF(TRIM(MID(SUBSTITUTE(C123,",",REPT(" ",99)),199,99))&lt;&gt;"",CHAR(10) &amp; IFERROR(IF(ISERROR(--TRIM(MID(SUBSTITUTE(C123,",",REPT(" ",99)),199,99))),VLOOKUP(TRIM(MID(SUBSTITUTE(C123,",",REPT(" ",99)),199,99)),PortProtocols[],4,FALSE),VLOOKUP(--TRIM(MID(SUBSTITUTE(C123,",",REPT(" ",99)),199,99)),PortProtocols[],4,FALSE)),""),"") &amp;
IF(TRIM(MID(SUBSTITUTE(C123,",",REPT(" ",99)),299,99))&lt;&gt;"",CHAR(10) &amp; IFERROR(IF(ISERROR(--TRIM(MID(SUBSTITUTE(C123,",",REPT(" ",99)),299,99))),VLOOKUP(TRIM(MID(SUBSTITUTE(C123,",",REPT(" ",99)),299,99)),PortProtocols[],4,FALSE),VLOOKUP(--TRIM(MID(SUBSTITUTE(C123,",",REPT(" ",99)),299,99)),PortProtocols[],4,FALSE)),""),"") &amp;
IF(TRIM(MID(SUBSTITUTE(C123,",",REPT(" ",99)),399,99))&lt;&gt;"",CHAR(10) &amp; IFERROR(IF(ISERROR(--TRIM(MID(SUBSTITUTE(C123,",",REPT(" ",99)),399,99))),VLOOKUP(TRIM(MID(SUBSTITUTE(C123,",",REPT(" ",99)),399,99)),PortProtocols[],4,FALSE),VLOOKUP(--TRIM(MID(SUBSTITUTE(C123,",",REPT(" ",99)),399,99)),PortProtocols[],4,FALSE)),""),"") &amp;
IF(TRIM(MID(SUBSTITUTE(C123,",",REPT(" ",99)),499,99))&lt;&gt;"",CHAR(10) &amp; IFERROR(IF(ISERROR(--TRIM(MID(SUBSTITUTE(C123,",",REPT(" ",99)),499,99))),VLOOKUP(TRIM(MID(SUBSTITUTE(C123,",",REPT(" ",99)),499,99)),PortProtocols[],4,FALSE),VLOOKUP(--TRIM(MID(SUBSTITUTE(C123,",",REPT(" ",99)),499,99)),PortProtocols[],4,FALSE)),""),"") &amp;
IF(TRIM(MID(SUBSTITUTE(C123,",",REPT(" ",99)),599,99))&lt;&gt;"",CHAR(10) &amp; IFERROR(IF(ISERROR(--TRIM(MID(SUBSTITUTE(C123,",",REPT(" ",99)),599,99))),VLOOKUP(TRIM(MID(SUBSTITUTE(C123,",",REPT(" ",99)),599,99)),PortProtocols[],4,FALSE),VLOOKUP(--TRIM(MID(SUBSTITUTE(C123,",",REPT(" ",99)),599,99)),PortProtocols[],4,FALSE)),""),"") &amp;
IF(TRIM(MID(SUBSTITUTE(C123,",",REPT(" ",99)),699,99))&lt;&gt;"",CHAR(10) &amp; IFERROR(IF(ISERROR(--TRIM(MID(SUBSTITUTE(C123,",",REPT(" ",99)),699,99))),VLOOKUP(TRIM(MID(SUBSTITUTE(C123,",",REPT(" ",99)),699,99)),PortProtocols[],4,FALSE),VLOOKUP(--TRIM(MID(SUBSTITUTE(C123,",",REPT(" ",99)),699,99)),PortProtocols[],4,FALSE)),""),"") &amp;
IF(TRIM(MID(SUBSTITUTE(C123,",",REPT(" ",99)),799,99))&lt;&gt;"",CHAR(10) &amp; IFERROR(IF(ISERROR(--TRIM(MID(SUBSTITUTE(C123,",",REPT(" ",99)),799,99))),VLOOKUP(TRIM(MID(SUBSTITUTE(C123,",",REPT(" ",99)),799,99)),PortProtocols[],4,FALSE),VLOOKUP(--TRIM(MID(SUBSTITUTE(C123,",",REPT(" ",99)),799,99)),PortProtocols[],4,FALSE)),""),"") &amp;
IF(TRIM(MID(SUBSTITUTE(C123,",",REPT(" ",99)),899,99))&lt;&gt;"",CHAR(10) &amp; IFERROR(IF(ISERROR(--TRIM(MID(SUBSTITUTE(C123,",",REPT(" ",99)),899,99))),VLOOKUP(TRIM(MID(SUBSTITUTE(C123,",",REPT(" ",99)),899,99)),PortProtocols[],4,FALSE),VLOOKUP(--TRIM(MID(SUBSTITUTE(C123,",",REPT(" ",99)),899,99)),PortProtocols[],4,FALSE)),""),"") &amp;
IF(TRIM(MID(SUBSTITUTE(C123,",",REPT(" ",99)),999,99))&lt;&gt;"",CHAR(10) &amp; IFERROR(IF(ISERROR(--TRIM(MID(SUBSTITUTE(C123,",",REPT(" ",99)),999,99))),VLOOKUP(TRIM(MID(SUBSTITUTE(C123,",",REPT(" ",99)),999,99)),PortProtocols[],4,FALSE),VLOOKUP(--TRIM(MID(SUBSTITUTE(C123,",",REPT(" ",99)),999,99)),PortProtocols[],4,FALSE)),""),"") &amp;
IF(TRIM(MID(SUBSTITUTE(C123,",",REPT(" ",99)),1099,99))&lt;&gt;"",CHAR(10) &amp; IFERROR(IF(ISERROR(--TRIM(MID(SUBSTITUTE(C123,",",REPT(" ",99)),1099,99))),VLOOKUP(TRIM(MID(SUBSTITUTE(C123,",",REPT(" ",99)),1099,99)),PortProtocols[],4,FALSE),VLOOKUP(--TRIM(MID(SUBSTITUTE(C123,",",REPT(" ",99)),1099,99)),PortProtocols[],4,FALSE)),""),"") &amp;
IF(TRIM(MID(SUBSTITUTE(C123,",",REPT(" ",99)),1199,99))&lt;&gt;"",CHAR(10) &amp; IFERROR(IF(ISERROR(--TRIM(MID(SUBSTITUTE(C123,",",REPT(" ",99)),1199,99))),VLOOKUP(TRIM(MID(SUBSTITUTE(C123,",",REPT(" ",99)),1199,99)),PortProtocols[],4,FALSE),VLOOKUP(--TRIM(MID(SUBSTITUTE(C123,",",REPT(" ",99)),1199,99)),PortProtocols[],4,FALSE)),""),"") &amp;
IF(TRIM(MID(SUBSTITUTE(C123,",",REPT(" ",99)),1299,99))&lt;&gt;"",CHAR(10) &amp; IFERROR(IF(ISERROR(--TRIM(MID(SUBSTITUTE(C123,",",REPT(" ",99)),1299,99))),VLOOKUP(TRIM(MID(SUBSTITUTE(C123,",",REPT(" ",99)),1299,99)),PortProtocols[],4,FALSE),VLOOKUP(--TRIM(MID(SUBSTITUTE(C123,",",REPT(" ",99)),1299,99)),PortProtocols[],4,FALSE)),""),"") &amp;
IF(TRIM(MID(SUBSTITUTE(C123,",",REPT(" ",99)),1399,99))&lt;&gt;"",CHAR(10) &amp; IFERROR(IF(ISERROR(--TRIM(MID(SUBSTITUTE(C123,",",REPT(" ",99)),1399,99))),VLOOKUP(TRIM(MID(SUBSTITUTE(C123,",",REPT(" ",99)),1399,99)),PortProtocols[],4,FALSE),VLOOKUP(--TRIM(MID(SUBSTITUTE(C123,",",REPT(" ",99)),1399,99)),PortProtocols[],4,FALSE)),""),"") &amp;
IF(TRIM(MID(SUBSTITUTE(C123,",",REPT(" ",99)),1499,99))&lt;&gt;"",CHAR(10) &amp; IFERROR(IF(ISERROR(--TRIM(MID(SUBSTITUTE(C123,",",REPT(" ",99)),1499,99))),VLOOKUP(TRIM(MID(SUBSTITUTE(C123,",",REPT(" ",99)),1499,99)),PortProtocols[],4,FALSE),VLOOKUP(--TRIM(MID(SUBSTITUTE(C123,",",REPT(" ",99)),1499,99)),PortProtocols[],4,FALSE)),""),"") &amp;
IF(TRIM(MID(SUBSTITUTE(C123,",",REPT(" ",99)),1599,99))&lt;&gt;"",CHAR(10) &amp; IFERROR(IF(ISERROR(--TRIM(MID(SUBSTITUTE(C123,",",REPT(" ",99)),1599,99))),VLOOKUP(TRIM(MID(SUBSTITUTE(C123,",",REPT(" ",99)),1599,99)),PortProtocols[],4,FALSE),VLOOKUP(--TRIM(MID(SUBSTITUTE(C123,",",REPT(" ",99)),1599,99)),PortProtocols[],4,FALSE)),""),"") &amp;
IF(TRIM(MID(SUBSTITUTE(C123,",",REPT(" ",99)),1699,99))&lt;&gt;"",CHAR(10) &amp; IFERROR(IF(ISERROR(--TRIM(MID(SUBSTITUTE(C123,",",REPT(" ",99)),1699,99))),VLOOKUP(TRIM(MID(SUBSTITUTE(C123,",",REPT(" ",99)),1699,99)),PortProtocols[],4,FALSE),VLOOKUP(--TRIM(MID(SUBSTITUTE(C123,",",REPT(" ",99)),1699,99)),PortProtocols[],4,FALSE)),""),"") &amp;
IF(TRIM(MID(SUBSTITUTE(C123,",",REPT(" ",99)),1799,99))&lt;&gt;"",CHAR(10) &amp; IFERROR(IF(ISERROR(--TRIM(MID(SUBSTITUTE(C123,",",REPT(" ",99)),1799,99))),VLOOKUP(TRIM(MID(SUBSTITUTE(C123,",",REPT(" ",99)),1799,99)),PortProtocols[],4,FALSE),VLOOKUP(--TRIM(MID(SUBSTITUTE(C123,",",REPT(" ",99)),1799,99)),PortProtocols[],4,FALSE)),""),"") &amp;
IF(TRIM(MID(SUBSTITUTE(C123,",",REPT(" ",99)),1899,99))&lt;&gt;"",CHAR(10) &amp; IFERROR(IF(ISERROR(--TRIM(MID(SUBSTITUTE(C123,",",REPT(" ",99)),1899,99))),VLOOKUP(TRIM(MID(SUBSTITUTE(C123,",",REPT(" ",99)),1899,99)),PortProtocols[],4,FALSE),VLOOKUP(--TRIM(MID(SUBSTITUTE(C123,",",REPT(" ",99)),1899,99)),PortProtocols[],4,FALSE)),""),""),
"")</f>
        <v>Prism Central to Nutanix CVM
iSCSI Target (Primary Data) (3260 TCP)
iSCSI iSNS (Target Discovery) (3205 TCP)</v>
      </c>
      <c r="G123" s="15"/>
      <c r="H123" s="13" t="str">
        <f>_xlfn.XLOOKUP(ExternalPorts[[#This Row],[Source]],entities[Source],entities[Source AZ (Used for Diagram Generation)],"",0)</f>
        <v>Local AZ</v>
      </c>
      <c r="I123" s="13" t="str">
        <f>_xlfn.XLOOKUP(ExternalPorts[[#This Row],[Destination]],entities[Destination],entities[Destination AZ (Used for Diagram Generation)],"",0)</f>
        <v>Local AZ</v>
      </c>
      <c r="J123" s="13"/>
      <c r="M123" s="22"/>
    </row>
    <row r="124" spans="1:13" ht="40.5" hidden="1">
      <c r="A124" s="5" t="s">
        <v>153</v>
      </c>
      <c r="B124" s="13" t="s">
        <v>13</v>
      </c>
      <c r="C124" s="14">
        <v>0</v>
      </c>
      <c r="D124" s="13" t="str" cm="1">
        <f t="array" ref="D12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124" s="13" t="s">
        <v>26</v>
      </c>
      <c r="F124" s="15" t="str">
        <f>IF(AND(B124&lt;&gt;"",E124&lt;&gt;""),B124 &amp; " to " &amp; E124 &amp; CHAR(10) &amp;
IFERROR(IF(ISERROR(--TRIM(MID(SUBSTITUTE(C124,",",REPT(" ",99)),1,99))),VLOOKUP(TRIM(MID(SUBSTITUTE(C124,",",REPT(" ",99)),1,99)),PortProtocols[],4,FALSE),VLOOKUP(--TRIM(MID(SUBSTITUTE(C124,",",REPT(" ",99)),1,99)),PortProtocols[],4,FALSE)),"") &amp;
IF(TRIM(MID(SUBSTITUTE(C124,",",REPT(" ",99)),99,99))&lt;&gt;"",CHAR(10) &amp; IFERROR(IF(ISERROR(--TRIM(MID(SUBSTITUTE(C124,",",REPT(" ",99)),99,99))),VLOOKUP(TRIM(MID(SUBSTITUTE(C124,",",REPT(" ",99)),99,99)),PortProtocols[],4,FALSE),VLOOKUP(--TRIM(MID(SUBSTITUTE(C124,",",REPT(" ",99)),99,99)),PortProtocols[],4,FALSE)),""),"") &amp;
IF(TRIM(MID(SUBSTITUTE(C124,",",REPT(" ",99)),199,99))&lt;&gt;"",CHAR(10) &amp; IFERROR(IF(ISERROR(--TRIM(MID(SUBSTITUTE(C124,",",REPT(" ",99)),199,99))),VLOOKUP(TRIM(MID(SUBSTITUTE(C124,",",REPT(" ",99)),199,99)),PortProtocols[],4,FALSE),VLOOKUP(--TRIM(MID(SUBSTITUTE(C124,",",REPT(" ",99)),199,99)),PortProtocols[],4,FALSE)),""),"") &amp;
IF(TRIM(MID(SUBSTITUTE(C124,",",REPT(" ",99)),299,99))&lt;&gt;"",CHAR(10) &amp; IFERROR(IF(ISERROR(--TRIM(MID(SUBSTITUTE(C124,",",REPT(" ",99)),299,99))),VLOOKUP(TRIM(MID(SUBSTITUTE(C124,",",REPT(" ",99)),299,99)),PortProtocols[],4,FALSE),VLOOKUP(--TRIM(MID(SUBSTITUTE(C124,",",REPT(" ",99)),299,99)),PortProtocols[],4,FALSE)),""),"") &amp;
IF(TRIM(MID(SUBSTITUTE(C124,",",REPT(" ",99)),399,99))&lt;&gt;"",CHAR(10) &amp; IFERROR(IF(ISERROR(--TRIM(MID(SUBSTITUTE(C124,",",REPT(" ",99)),399,99))),VLOOKUP(TRIM(MID(SUBSTITUTE(C124,",",REPT(" ",99)),399,99)),PortProtocols[],4,FALSE),VLOOKUP(--TRIM(MID(SUBSTITUTE(C124,",",REPT(" ",99)),399,99)),PortProtocols[],4,FALSE)),""),"") &amp;
IF(TRIM(MID(SUBSTITUTE(C124,",",REPT(" ",99)),499,99))&lt;&gt;"",CHAR(10) &amp; IFERROR(IF(ISERROR(--TRIM(MID(SUBSTITUTE(C124,",",REPT(" ",99)),499,99))),VLOOKUP(TRIM(MID(SUBSTITUTE(C124,",",REPT(" ",99)),499,99)),PortProtocols[],4,FALSE),VLOOKUP(--TRIM(MID(SUBSTITUTE(C124,",",REPT(" ",99)),499,99)),PortProtocols[],4,FALSE)),""),"") &amp;
IF(TRIM(MID(SUBSTITUTE(C124,",",REPT(" ",99)),599,99))&lt;&gt;"",CHAR(10) &amp; IFERROR(IF(ISERROR(--TRIM(MID(SUBSTITUTE(C124,",",REPT(" ",99)),599,99))),VLOOKUP(TRIM(MID(SUBSTITUTE(C124,",",REPT(" ",99)),599,99)),PortProtocols[],4,FALSE),VLOOKUP(--TRIM(MID(SUBSTITUTE(C124,",",REPT(" ",99)),599,99)),PortProtocols[],4,FALSE)),""),"") &amp;
IF(TRIM(MID(SUBSTITUTE(C124,",",REPT(" ",99)),699,99))&lt;&gt;"",CHAR(10) &amp; IFERROR(IF(ISERROR(--TRIM(MID(SUBSTITUTE(C124,",",REPT(" ",99)),699,99))),VLOOKUP(TRIM(MID(SUBSTITUTE(C124,",",REPT(" ",99)),699,99)),PortProtocols[],4,FALSE),VLOOKUP(--TRIM(MID(SUBSTITUTE(C124,",",REPT(" ",99)),699,99)),PortProtocols[],4,FALSE)),""),"") &amp;
IF(TRIM(MID(SUBSTITUTE(C124,",",REPT(" ",99)),799,99))&lt;&gt;"",CHAR(10) &amp; IFERROR(IF(ISERROR(--TRIM(MID(SUBSTITUTE(C124,",",REPT(" ",99)),799,99))),VLOOKUP(TRIM(MID(SUBSTITUTE(C124,",",REPT(" ",99)),799,99)),PortProtocols[],4,FALSE),VLOOKUP(--TRIM(MID(SUBSTITUTE(C124,",",REPT(" ",99)),799,99)),PortProtocols[],4,FALSE)),""),"") &amp;
IF(TRIM(MID(SUBSTITUTE(C124,",",REPT(" ",99)),899,99))&lt;&gt;"",CHAR(10) &amp; IFERROR(IF(ISERROR(--TRIM(MID(SUBSTITUTE(C124,",",REPT(" ",99)),899,99))),VLOOKUP(TRIM(MID(SUBSTITUTE(C124,",",REPT(" ",99)),899,99)),PortProtocols[],4,FALSE),VLOOKUP(--TRIM(MID(SUBSTITUTE(C124,",",REPT(" ",99)),899,99)),PortProtocols[],4,FALSE)),""),"") &amp;
IF(TRIM(MID(SUBSTITUTE(C124,",",REPT(" ",99)),999,99))&lt;&gt;"",CHAR(10) &amp; IFERROR(IF(ISERROR(--TRIM(MID(SUBSTITUTE(C124,",",REPT(" ",99)),999,99))),VLOOKUP(TRIM(MID(SUBSTITUTE(C124,",",REPT(" ",99)),999,99)),PortProtocols[],4,FALSE),VLOOKUP(--TRIM(MID(SUBSTITUTE(C124,",",REPT(" ",99)),999,99)),PortProtocols[],4,FALSE)),""),"") &amp;
IF(TRIM(MID(SUBSTITUTE(C124,",",REPT(" ",99)),1099,99))&lt;&gt;"",CHAR(10) &amp; IFERROR(IF(ISERROR(--TRIM(MID(SUBSTITUTE(C124,",",REPT(" ",99)),1099,99))),VLOOKUP(TRIM(MID(SUBSTITUTE(C124,",",REPT(" ",99)),1099,99)),PortProtocols[],4,FALSE),VLOOKUP(--TRIM(MID(SUBSTITUTE(C124,",",REPT(" ",99)),1099,99)),PortProtocols[],4,FALSE)),""),"") &amp;
IF(TRIM(MID(SUBSTITUTE(C124,",",REPT(" ",99)),1199,99))&lt;&gt;"",CHAR(10) &amp; IFERROR(IF(ISERROR(--TRIM(MID(SUBSTITUTE(C124,",",REPT(" ",99)),1199,99))),VLOOKUP(TRIM(MID(SUBSTITUTE(C124,",",REPT(" ",99)),1199,99)),PortProtocols[],4,FALSE),VLOOKUP(--TRIM(MID(SUBSTITUTE(C124,",",REPT(" ",99)),1199,99)),PortProtocols[],4,FALSE)),""),"") &amp;
IF(TRIM(MID(SUBSTITUTE(C124,",",REPT(" ",99)),1299,99))&lt;&gt;"",CHAR(10) &amp; IFERROR(IF(ISERROR(--TRIM(MID(SUBSTITUTE(C124,",",REPT(" ",99)),1299,99))),VLOOKUP(TRIM(MID(SUBSTITUTE(C124,",",REPT(" ",99)),1299,99)),PortProtocols[],4,FALSE),VLOOKUP(--TRIM(MID(SUBSTITUTE(C124,",",REPT(" ",99)),1299,99)),PortProtocols[],4,FALSE)),""),"") &amp;
IF(TRIM(MID(SUBSTITUTE(C124,",",REPT(" ",99)),1399,99))&lt;&gt;"",CHAR(10) &amp; IFERROR(IF(ISERROR(--TRIM(MID(SUBSTITUTE(C124,",",REPT(" ",99)),1399,99))),VLOOKUP(TRIM(MID(SUBSTITUTE(C124,",",REPT(" ",99)),1399,99)),PortProtocols[],4,FALSE),VLOOKUP(--TRIM(MID(SUBSTITUTE(C124,",",REPT(" ",99)),1399,99)),PortProtocols[],4,FALSE)),""),"") &amp;
IF(TRIM(MID(SUBSTITUTE(C124,",",REPT(" ",99)),1499,99))&lt;&gt;"",CHAR(10) &amp; IFERROR(IF(ISERROR(--TRIM(MID(SUBSTITUTE(C124,",",REPT(" ",99)),1499,99))),VLOOKUP(TRIM(MID(SUBSTITUTE(C124,",",REPT(" ",99)),1499,99)),PortProtocols[],4,FALSE),VLOOKUP(--TRIM(MID(SUBSTITUTE(C124,",",REPT(" ",99)),1499,99)),PortProtocols[],4,FALSE)),""),"") &amp;
IF(TRIM(MID(SUBSTITUTE(C124,",",REPT(" ",99)),1599,99))&lt;&gt;"",CHAR(10) &amp; IFERROR(IF(ISERROR(--TRIM(MID(SUBSTITUTE(C124,",",REPT(" ",99)),1599,99))),VLOOKUP(TRIM(MID(SUBSTITUTE(C124,",",REPT(" ",99)),1599,99)),PortProtocols[],4,FALSE),VLOOKUP(--TRIM(MID(SUBSTITUTE(C124,",",REPT(" ",99)),1599,99)),PortProtocols[],4,FALSE)),""),"") &amp;
IF(TRIM(MID(SUBSTITUTE(C124,",",REPT(" ",99)),1699,99))&lt;&gt;"",CHAR(10) &amp; IFERROR(IF(ISERROR(--TRIM(MID(SUBSTITUTE(C124,",",REPT(" ",99)),1699,99))),VLOOKUP(TRIM(MID(SUBSTITUTE(C124,",",REPT(" ",99)),1699,99)),PortProtocols[],4,FALSE),VLOOKUP(--TRIM(MID(SUBSTITUTE(C124,",",REPT(" ",99)),1699,99)),PortProtocols[],4,FALSE)),""),"") &amp;
IF(TRIM(MID(SUBSTITUTE(C124,",",REPT(" ",99)),1799,99))&lt;&gt;"",CHAR(10) &amp; IFERROR(IF(ISERROR(--TRIM(MID(SUBSTITUTE(C124,",",REPT(" ",99)),1799,99))),VLOOKUP(TRIM(MID(SUBSTITUTE(C124,",",REPT(" ",99)),1799,99)),PortProtocols[],4,FALSE),VLOOKUP(--TRIM(MID(SUBSTITUTE(C124,",",REPT(" ",99)),1799,99)),PortProtocols[],4,FALSE)),""),"") &amp;
IF(TRIM(MID(SUBSTITUTE(C124,",",REPT(" ",99)),1899,99))&lt;&gt;"",CHAR(10) &amp; IFERROR(IF(ISERROR(--TRIM(MID(SUBSTITUTE(C124,",",REPT(" ",99)),1899,99))),VLOOKUP(TRIM(MID(SUBSTITUTE(C124,",",REPT(" ",99)),1899,99)),PortProtocols[],4,FALSE),VLOOKUP(--TRIM(MID(SUBSTITUTE(C124,",",REPT(" ",99)),1899,99)),PortProtocols[],4,FALSE)),""),""),
"")</f>
        <v>Prism Central to Nutanix CVM
Ping (0 ICMP)</v>
      </c>
      <c r="G124" s="15"/>
      <c r="H124" s="13" t="str">
        <f>_xlfn.XLOOKUP(ExternalPorts[[#This Row],[Source]],entities[Source],entities[Source AZ (Used for Diagram Generation)],"",0)</f>
        <v>Local AZ</v>
      </c>
      <c r="I124" s="13" t="str">
        <f>_xlfn.XLOOKUP(ExternalPorts[[#This Row],[Destination]],entities[Destination],entities[Destination AZ (Used for Diagram Generation)],"",0)</f>
        <v>Local AZ</v>
      </c>
      <c r="J124" s="13"/>
      <c r="M124" s="22"/>
    </row>
    <row r="125" spans="1:13" ht="121.5" hidden="1">
      <c r="A125" s="13" t="s">
        <v>153</v>
      </c>
      <c r="B125" s="13" t="s">
        <v>13</v>
      </c>
      <c r="C125" s="14">
        <v>443</v>
      </c>
      <c r="D125" s="13" t="str" cm="1">
        <f t="array" ref="D12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5" s="13" t="s">
        <v>155</v>
      </c>
      <c r="F125" s="15" t="str">
        <f>IF(AND(B125&lt;&gt;"",E125&lt;&gt;""),B125 &amp; " to " &amp; E125 &amp; CHAR(10) &amp;
IFERROR(IF(ISERROR(--TRIM(MID(SUBSTITUTE(C125,",",REPT(" ",99)),1,99))),VLOOKUP(TRIM(MID(SUBSTITUTE(C125,",",REPT(" ",99)),1,99)),PortProtocols[],4,FALSE),VLOOKUP(--TRIM(MID(SUBSTITUTE(C125,",",REPT(" ",99)),1,99)),PortProtocols[],4,FALSE)),"") &amp;
IF(TRIM(MID(SUBSTITUTE(C125,",",REPT(" ",99)),99,99))&lt;&gt;"",CHAR(10) &amp; IFERROR(IF(ISERROR(--TRIM(MID(SUBSTITUTE(C125,",",REPT(" ",99)),99,99))),VLOOKUP(TRIM(MID(SUBSTITUTE(C125,",",REPT(" ",99)),99,99)),PortProtocols[],4,FALSE),VLOOKUP(--TRIM(MID(SUBSTITUTE(C125,",",REPT(" ",99)),99,99)),PortProtocols[],4,FALSE)),""),"") &amp;
IF(TRIM(MID(SUBSTITUTE(C125,",",REPT(" ",99)),199,99))&lt;&gt;"",CHAR(10) &amp; IFERROR(IF(ISERROR(--TRIM(MID(SUBSTITUTE(C125,",",REPT(" ",99)),199,99))),VLOOKUP(TRIM(MID(SUBSTITUTE(C125,",",REPT(" ",99)),199,99)),PortProtocols[],4,FALSE),VLOOKUP(--TRIM(MID(SUBSTITUTE(C125,",",REPT(" ",99)),199,99)),PortProtocols[],4,FALSE)),""),"") &amp;
IF(TRIM(MID(SUBSTITUTE(C125,",",REPT(" ",99)),299,99))&lt;&gt;"",CHAR(10) &amp; IFERROR(IF(ISERROR(--TRIM(MID(SUBSTITUTE(C125,",",REPT(" ",99)),299,99))),VLOOKUP(TRIM(MID(SUBSTITUTE(C125,",",REPT(" ",99)),299,99)),PortProtocols[],4,FALSE),VLOOKUP(--TRIM(MID(SUBSTITUTE(C125,",",REPT(" ",99)),299,99)),PortProtocols[],4,FALSE)),""),"") &amp;
IF(TRIM(MID(SUBSTITUTE(C125,",",REPT(" ",99)),399,99))&lt;&gt;"",CHAR(10) &amp; IFERROR(IF(ISERROR(--TRIM(MID(SUBSTITUTE(C125,",",REPT(" ",99)),399,99))),VLOOKUP(TRIM(MID(SUBSTITUTE(C125,",",REPT(" ",99)),399,99)),PortProtocols[],4,FALSE),VLOOKUP(--TRIM(MID(SUBSTITUTE(C125,",",REPT(" ",99)),399,99)),PortProtocols[],4,FALSE)),""),"") &amp;
IF(TRIM(MID(SUBSTITUTE(C125,",",REPT(" ",99)),499,99))&lt;&gt;"",CHAR(10) &amp; IFERROR(IF(ISERROR(--TRIM(MID(SUBSTITUTE(C125,",",REPT(" ",99)),499,99))),VLOOKUP(TRIM(MID(SUBSTITUTE(C125,",",REPT(" ",99)),499,99)),PortProtocols[],4,FALSE),VLOOKUP(--TRIM(MID(SUBSTITUTE(C125,",",REPT(" ",99)),499,99)),PortProtocols[],4,FALSE)),""),"") &amp;
IF(TRIM(MID(SUBSTITUTE(C125,",",REPT(" ",99)),599,99))&lt;&gt;"",CHAR(10) &amp; IFERROR(IF(ISERROR(--TRIM(MID(SUBSTITUTE(C125,",",REPT(" ",99)),599,99))),VLOOKUP(TRIM(MID(SUBSTITUTE(C125,",",REPT(" ",99)),599,99)),PortProtocols[],4,FALSE),VLOOKUP(--TRIM(MID(SUBSTITUTE(C125,",",REPT(" ",99)),599,99)),PortProtocols[],4,FALSE)),""),"") &amp;
IF(TRIM(MID(SUBSTITUTE(C125,",",REPT(" ",99)),699,99))&lt;&gt;"",CHAR(10) &amp; IFERROR(IF(ISERROR(--TRIM(MID(SUBSTITUTE(C125,",",REPT(" ",99)),699,99))),VLOOKUP(TRIM(MID(SUBSTITUTE(C125,",",REPT(" ",99)),699,99)),PortProtocols[],4,FALSE),VLOOKUP(--TRIM(MID(SUBSTITUTE(C125,",",REPT(" ",99)),699,99)),PortProtocols[],4,FALSE)),""),"") &amp;
IF(TRIM(MID(SUBSTITUTE(C125,",",REPT(" ",99)),799,99))&lt;&gt;"",CHAR(10) &amp; IFERROR(IF(ISERROR(--TRIM(MID(SUBSTITUTE(C125,",",REPT(" ",99)),799,99))),VLOOKUP(TRIM(MID(SUBSTITUTE(C125,",",REPT(" ",99)),799,99)),PortProtocols[],4,FALSE),VLOOKUP(--TRIM(MID(SUBSTITUTE(C125,",",REPT(" ",99)),799,99)),PortProtocols[],4,FALSE)),""),"") &amp;
IF(TRIM(MID(SUBSTITUTE(C125,",",REPT(" ",99)),899,99))&lt;&gt;"",CHAR(10) &amp; IFERROR(IF(ISERROR(--TRIM(MID(SUBSTITUTE(C125,",",REPT(" ",99)),899,99))),VLOOKUP(TRIM(MID(SUBSTITUTE(C125,",",REPT(" ",99)),899,99)),PortProtocols[],4,FALSE),VLOOKUP(--TRIM(MID(SUBSTITUTE(C125,",",REPT(" ",99)),899,99)),PortProtocols[],4,FALSE)),""),"") &amp;
IF(TRIM(MID(SUBSTITUTE(C125,",",REPT(" ",99)),999,99))&lt;&gt;"",CHAR(10) &amp; IFERROR(IF(ISERROR(--TRIM(MID(SUBSTITUTE(C125,",",REPT(" ",99)),999,99))),VLOOKUP(TRIM(MID(SUBSTITUTE(C125,",",REPT(" ",99)),999,99)),PortProtocols[],4,FALSE),VLOOKUP(--TRIM(MID(SUBSTITUTE(C125,",",REPT(" ",99)),999,99)),PortProtocols[],4,FALSE)),""),"") &amp;
IF(TRIM(MID(SUBSTITUTE(C125,",",REPT(" ",99)),1099,99))&lt;&gt;"",CHAR(10) &amp; IFERROR(IF(ISERROR(--TRIM(MID(SUBSTITUTE(C125,",",REPT(" ",99)),1099,99))),VLOOKUP(TRIM(MID(SUBSTITUTE(C125,",",REPT(" ",99)),1099,99)),PortProtocols[],4,FALSE),VLOOKUP(--TRIM(MID(SUBSTITUTE(C125,",",REPT(" ",99)),1099,99)),PortProtocols[],4,FALSE)),""),"") &amp;
IF(TRIM(MID(SUBSTITUTE(C125,",",REPT(" ",99)),1199,99))&lt;&gt;"",CHAR(10) &amp; IFERROR(IF(ISERROR(--TRIM(MID(SUBSTITUTE(C125,",",REPT(" ",99)),1199,99))),VLOOKUP(TRIM(MID(SUBSTITUTE(C125,",",REPT(" ",99)),1199,99)),PortProtocols[],4,FALSE),VLOOKUP(--TRIM(MID(SUBSTITUTE(C125,",",REPT(" ",99)),1199,99)),PortProtocols[],4,FALSE)),""),"") &amp;
IF(TRIM(MID(SUBSTITUTE(C125,",",REPT(" ",99)),1299,99))&lt;&gt;"",CHAR(10) &amp; IFERROR(IF(ISERROR(--TRIM(MID(SUBSTITUTE(C125,",",REPT(" ",99)),1299,99))),VLOOKUP(TRIM(MID(SUBSTITUTE(C125,",",REPT(" ",99)),1299,99)),PortProtocols[],4,FALSE),VLOOKUP(--TRIM(MID(SUBSTITUTE(C125,",",REPT(" ",99)),1299,99)),PortProtocols[],4,FALSE)),""),"") &amp;
IF(TRIM(MID(SUBSTITUTE(C125,",",REPT(" ",99)),1399,99))&lt;&gt;"",CHAR(10) &amp; IFERROR(IF(ISERROR(--TRIM(MID(SUBSTITUTE(C125,",",REPT(" ",99)),1399,99))),VLOOKUP(TRIM(MID(SUBSTITUTE(C125,",",REPT(" ",99)),1399,99)),PortProtocols[],4,FALSE),VLOOKUP(--TRIM(MID(SUBSTITUTE(C125,",",REPT(" ",99)),1399,99)),PortProtocols[],4,FALSE)),""),"") &amp;
IF(TRIM(MID(SUBSTITUTE(C125,",",REPT(" ",99)),1499,99))&lt;&gt;"",CHAR(10) &amp; IFERROR(IF(ISERROR(--TRIM(MID(SUBSTITUTE(C125,",",REPT(" ",99)),1499,99))),VLOOKUP(TRIM(MID(SUBSTITUTE(C125,",",REPT(" ",99)),1499,99)),PortProtocols[],4,FALSE),VLOOKUP(--TRIM(MID(SUBSTITUTE(C125,",",REPT(" ",99)),1499,99)),PortProtocols[],4,FALSE)),""),"") &amp;
IF(TRIM(MID(SUBSTITUTE(C125,",",REPT(" ",99)),1599,99))&lt;&gt;"",CHAR(10) &amp; IFERROR(IF(ISERROR(--TRIM(MID(SUBSTITUTE(C125,",",REPT(" ",99)),1599,99))),VLOOKUP(TRIM(MID(SUBSTITUTE(C125,",",REPT(" ",99)),1599,99)),PortProtocols[],4,FALSE),VLOOKUP(--TRIM(MID(SUBSTITUTE(C125,",",REPT(" ",99)),1599,99)),PortProtocols[],4,FALSE)),""),"") &amp;
IF(TRIM(MID(SUBSTITUTE(C125,",",REPT(" ",99)),1699,99))&lt;&gt;"",CHAR(10) &amp; IFERROR(IF(ISERROR(--TRIM(MID(SUBSTITUTE(C125,",",REPT(" ",99)),1699,99))),VLOOKUP(TRIM(MID(SUBSTITUTE(C125,",",REPT(" ",99)),1699,99)),PortProtocols[],4,FALSE),VLOOKUP(--TRIM(MID(SUBSTITUTE(C125,",",REPT(" ",99)),1699,99)),PortProtocols[],4,FALSE)),""),"") &amp;
IF(TRIM(MID(SUBSTITUTE(C125,",",REPT(" ",99)),1799,99))&lt;&gt;"",CHAR(10) &amp; IFERROR(IF(ISERROR(--TRIM(MID(SUBSTITUTE(C125,",",REPT(" ",99)),1799,99))),VLOOKUP(TRIM(MID(SUBSTITUTE(C125,",",REPT(" ",99)),1799,99)),PortProtocols[],4,FALSE),VLOOKUP(--TRIM(MID(SUBSTITUTE(C125,",",REPT(" ",99)),1799,99)),PortProtocols[],4,FALSE)),""),"") &amp;
IF(TRIM(MID(SUBSTITUTE(C125,",",REPT(" ",99)),1899,99))&lt;&gt;"",CHAR(10) &amp; IFERROR(IF(ISERROR(--TRIM(MID(SUBSTITUTE(C125,",",REPT(" ",99)),1899,99))),VLOOKUP(TRIM(MID(SUBSTITUTE(C125,",",REPT(" ",99)),1899,99)),PortProtocols[],4,FALSE),VLOOKUP(--TRIM(MID(SUBSTITUTE(C125,",",REPT(" ",99)),1899,99)),PortProtocols[],4,FALSE)),""),""),
"")</f>
        <v>Prism Central to https://464585393164.dkr.ecr.us-west-2.amazonaws.com, https://api.ecr.us-west-2.amazonaws.com, https://prod-us-west-2-starport-layer-bucket.s3.us-west-2.amazonaws.com, ∗.docker.io,  ∗.production.cloudflare.docker.com, ∗.nutanix.github.io, ∗.quay.io, https://github.com, ∗.cloudfront.net, https://download.nutanix.com, https://objects.githubusercontent.com/*, production.cloudflare.docker.com	
HTTPS (443 TCP)</v>
      </c>
      <c r="G125" s="15"/>
      <c r="H125" s="13" t="str">
        <f>_xlfn.XLOOKUP(ExternalPorts[[#This Row],[Source]],entities[Source],entities[Source AZ (Used for Diagram Generation)],"",0)</f>
        <v>Local AZ</v>
      </c>
      <c r="I125" s="13" t="str">
        <f>_xlfn.XLOOKUP(ExternalPorts[[#This Row],[Destination]],entities[Destination],entities[Destination AZ (Used for Diagram Generation)],"",0)</f>
        <v>Internet Services</v>
      </c>
      <c r="J125" s="13"/>
      <c r="M125" s="22"/>
    </row>
    <row r="126" spans="1:13" ht="40.5" hidden="1">
      <c r="A126" s="13" t="s">
        <v>360</v>
      </c>
      <c r="B126" s="13" t="s">
        <v>361</v>
      </c>
      <c r="C126" s="14">
        <v>443</v>
      </c>
      <c r="D126" s="13" t="str" cm="1">
        <f t="array" ref="D12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6" s="13" t="s">
        <v>322</v>
      </c>
      <c r="F126" s="15" t="str">
        <f>IF(AND(B126&lt;&gt;"",E126&lt;&gt;""),B126 &amp; " to " &amp; E126 &amp; CHAR(10) &amp;
IFERROR(IF(ISERROR(--TRIM(MID(SUBSTITUTE(C126,",",REPT(" ",99)),1,99))),VLOOKUP(TRIM(MID(SUBSTITUTE(C126,",",REPT(" ",99)),1,99)),PortProtocols[],4,FALSE),VLOOKUP(--TRIM(MID(SUBSTITUTE(C126,",",REPT(" ",99)),1,99)),PortProtocols[],4,FALSE)),"") &amp;
IF(TRIM(MID(SUBSTITUTE(C126,",",REPT(" ",99)),99,99))&lt;&gt;"",CHAR(10) &amp; IFERROR(IF(ISERROR(--TRIM(MID(SUBSTITUTE(C126,",",REPT(" ",99)),99,99))),VLOOKUP(TRIM(MID(SUBSTITUTE(C126,",",REPT(" ",99)),99,99)),PortProtocols[],4,FALSE),VLOOKUP(--TRIM(MID(SUBSTITUTE(C126,",",REPT(" ",99)),99,99)),PortProtocols[],4,FALSE)),""),"") &amp;
IF(TRIM(MID(SUBSTITUTE(C126,",",REPT(" ",99)),199,99))&lt;&gt;"",CHAR(10) &amp; IFERROR(IF(ISERROR(--TRIM(MID(SUBSTITUTE(C126,",",REPT(" ",99)),199,99))),VLOOKUP(TRIM(MID(SUBSTITUTE(C126,",",REPT(" ",99)),199,99)),PortProtocols[],4,FALSE),VLOOKUP(--TRIM(MID(SUBSTITUTE(C126,",",REPT(" ",99)),199,99)),PortProtocols[],4,FALSE)),""),"") &amp;
IF(TRIM(MID(SUBSTITUTE(C126,",",REPT(" ",99)),299,99))&lt;&gt;"",CHAR(10) &amp; IFERROR(IF(ISERROR(--TRIM(MID(SUBSTITUTE(C126,",",REPT(" ",99)),299,99))),VLOOKUP(TRIM(MID(SUBSTITUTE(C126,",",REPT(" ",99)),299,99)),PortProtocols[],4,FALSE),VLOOKUP(--TRIM(MID(SUBSTITUTE(C126,",",REPT(" ",99)),299,99)),PortProtocols[],4,FALSE)),""),"") &amp;
IF(TRIM(MID(SUBSTITUTE(C126,",",REPT(" ",99)),399,99))&lt;&gt;"",CHAR(10) &amp; IFERROR(IF(ISERROR(--TRIM(MID(SUBSTITUTE(C126,",",REPT(" ",99)),399,99))),VLOOKUP(TRIM(MID(SUBSTITUTE(C126,",",REPT(" ",99)),399,99)),PortProtocols[],4,FALSE),VLOOKUP(--TRIM(MID(SUBSTITUTE(C126,",",REPT(" ",99)),399,99)),PortProtocols[],4,FALSE)),""),"") &amp;
IF(TRIM(MID(SUBSTITUTE(C126,",",REPT(" ",99)),499,99))&lt;&gt;"",CHAR(10) &amp; IFERROR(IF(ISERROR(--TRIM(MID(SUBSTITUTE(C126,",",REPT(" ",99)),499,99))),VLOOKUP(TRIM(MID(SUBSTITUTE(C126,",",REPT(" ",99)),499,99)),PortProtocols[],4,FALSE),VLOOKUP(--TRIM(MID(SUBSTITUTE(C126,",",REPT(" ",99)),499,99)),PortProtocols[],4,FALSE)),""),"") &amp;
IF(TRIM(MID(SUBSTITUTE(C126,",",REPT(" ",99)),599,99))&lt;&gt;"",CHAR(10) &amp; IFERROR(IF(ISERROR(--TRIM(MID(SUBSTITUTE(C126,",",REPT(" ",99)),599,99))),VLOOKUP(TRIM(MID(SUBSTITUTE(C126,",",REPT(" ",99)),599,99)),PortProtocols[],4,FALSE),VLOOKUP(--TRIM(MID(SUBSTITUTE(C126,",",REPT(" ",99)),599,99)),PortProtocols[],4,FALSE)),""),"") &amp;
IF(TRIM(MID(SUBSTITUTE(C126,",",REPT(" ",99)),699,99))&lt;&gt;"",CHAR(10) &amp; IFERROR(IF(ISERROR(--TRIM(MID(SUBSTITUTE(C126,",",REPT(" ",99)),699,99))),VLOOKUP(TRIM(MID(SUBSTITUTE(C126,",",REPT(" ",99)),699,99)),PortProtocols[],4,FALSE),VLOOKUP(--TRIM(MID(SUBSTITUTE(C126,",",REPT(" ",99)),699,99)),PortProtocols[],4,FALSE)),""),"") &amp;
IF(TRIM(MID(SUBSTITUTE(C126,",",REPT(" ",99)),799,99))&lt;&gt;"",CHAR(10) &amp; IFERROR(IF(ISERROR(--TRIM(MID(SUBSTITUTE(C126,",",REPT(" ",99)),799,99))),VLOOKUP(TRIM(MID(SUBSTITUTE(C126,",",REPT(" ",99)),799,99)),PortProtocols[],4,FALSE),VLOOKUP(--TRIM(MID(SUBSTITUTE(C126,",",REPT(" ",99)),799,99)),PortProtocols[],4,FALSE)),""),"") &amp;
IF(TRIM(MID(SUBSTITUTE(C126,",",REPT(" ",99)),899,99))&lt;&gt;"",CHAR(10) &amp; IFERROR(IF(ISERROR(--TRIM(MID(SUBSTITUTE(C126,",",REPT(" ",99)),899,99))),VLOOKUP(TRIM(MID(SUBSTITUTE(C126,",",REPT(" ",99)),899,99)),PortProtocols[],4,FALSE),VLOOKUP(--TRIM(MID(SUBSTITUTE(C126,",",REPT(" ",99)),899,99)),PortProtocols[],4,FALSE)),""),"") &amp;
IF(TRIM(MID(SUBSTITUTE(C126,",",REPT(" ",99)),999,99))&lt;&gt;"",CHAR(10) &amp; IFERROR(IF(ISERROR(--TRIM(MID(SUBSTITUTE(C126,",",REPT(" ",99)),999,99))),VLOOKUP(TRIM(MID(SUBSTITUTE(C126,",",REPT(" ",99)),999,99)),PortProtocols[],4,FALSE),VLOOKUP(--TRIM(MID(SUBSTITUTE(C126,",",REPT(" ",99)),999,99)),PortProtocols[],4,FALSE)),""),"") &amp;
IF(TRIM(MID(SUBSTITUTE(C126,",",REPT(" ",99)),1099,99))&lt;&gt;"",CHAR(10) &amp; IFERROR(IF(ISERROR(--TRIM(MID(SUBSTITUTE(C126,",",REPT(" ",99)),1099,99))),VLOOKUP(TRIM(MID(SUBSTITUTE(C126,",",REPT(" ",99)),1099,99)),PortProtocols[],4,FALSE),VLOOKUP(--TRIM(MID(SUBSTITUTE(C126,",",REPT(" ",99)),1099,99)),PortProtocols[],4,FALSE)),""),"") &amp;
IF(TRIM(MID(SUBSTITUTE(C126,",",REPT(" ",99)),1199,99))&lt;&gt;"",CHAR(10) &amp; IFERROR(IF(ISERROR(--TRIM(MID(SUBSTITUTE(C126,",",REPT(" ",99)),1199,99))),VLOOKUP(TRIM(MID(SUBSTITUTE(C126,",",REPT(" ",99)),1199,99)),PortProtocols[],4,FALSE),VLOOKUP(--TRIM(MID(SUBSTITUTE(C126,",",REPT(" ",99)),1199,99)),PortProtocols[],4,FALSE)),""),"") &amp;
IF(TRIM(MID(SUBSTITUTE(C126,",",REPT(" ",99)),1299,99))&lt;&gt;"",CHAR(10) &amp; IFERROR(IF(ISERROR(--TRIM(MID(SUBSTITUTE(C126,",",REPT(" ",99)),1299,99))),VLOOKUP(TRIM(MID(SUBSTITUTE(C126,",",REPT(" ",99)),1299,99)),PortProtocols[],4,FALSE),VLOOKUP(--TRIM(MID(SUBSTITUTE(C126,",",REPT(" ",99)),1299,99)),PortProtocols[],4,FALSE)),""),"") &amp;
IF(TRIM(MID(SUBSTITUTE(C126,",",REPT(" ",99)),1399,99))&lt;&gt;"",CHAR(10) &amp; IFERROR(IF(ISERROR(--TRIM(MID(SUBSTITUTE(C126,",",REPT(" ",99)),1399,99))),VLOOKUP(TRIM(MID(SUBSTITUTE(C126,",",REPT(" ",99)),1399,99)),PortProtocols[],4,FALSE),VLOOKUP(--TRIM(MID(SUBSTITUTE(C126,",",REPT(" ",99)),1399,99)),PortProtocols[],4,FALSE)),""),"") &amp;
IF(TRIM(MID(SUBSTITUTE(C126,",",REPT(" ",99)),1499,99))&lt;&gt;"",CHAR(10) &amp; IFERROR(IF(ISERROR(--TRIM(MID(SUBSTITUTE(C126,",",REPT(" ",99)),1499,99))),VLOOKUP(TRIM(MID(SUBSTITUTE(C126,",",REPT(" ",99)),1499,99)),PortProtocols[],4,FALSE),VLOOKUP(--TRIM(MID(SUBSTITUTE(C126,",",REPT(" ",99)),1499,99)),PortProtocols[],4,FALSE)),""),"") &amp;
IF(TRIM(MID(SUBSTITUTE(C126,",",REPT(" ",99)),1599,99))&lt;&gt;"",CHAR(10) &amp; IFERROR(IF(ISERROR(--TRIM(MID(SUBSTITUTE(C126,",",REPT(" ",99)),1599,99))),VLOOKUP(TRIM(MID(SUBSTITUTE(C126,",",REPT(" ",99)),1599,99)),PortProtocols[],4,FALSE),VLOOKUP(--TRIM(MID(SUBSTITUTE(C126,",",REPT(" ",99)),1599,99)),PortProtocols[],4,FALSE)),""),"") &amp;
IF(TRIM(MID(SUBSTITUTE(C126,",",REPT(" ",99)),1699,99))&lt;&gt;"",CHAR(10) &amp; IFERROR(IF(ISERROR(--TRIM(MID(SUBSTITUTE(C126,",",REPT(" ",99)),1699,99))),VLOOKUP(TRIM(MID(SUBSTITUTE(C126,",",REPT(" ",99)),1699,99)),PortProtocols[],4,FALSE),VLOOKUP(--TRIM(MID(SUBSTITUTE(C126,",",REPT(" ",99)),1699,99)),PortProtocols[],4,FALSE)),""),"") &amp;
IF(TRIM(MID(SUBSTITUTE(C126,",",REPT(" ",99)),1799,99))&lt;&gt;"",CHAR(10) &amp; IFERROR(IF(ISERROR(--TRIM(MID(SUBSTITUTE(C126,",",REPT(" ",99)),1799,99))),VLOOKUP(TRIM(MID(SUBSTITUTE(C126,",",REPT(" ",99)),1799,99)),PortProtocols[],4,FALSE),VLOOKUP(--TRIM(MID(SUBSTITUTE(C126,",",REPT(" ",99)),1799,99)),PortProtocols[],4,FALSE)),""),"") &amp;
IF(TRIM(MID(SUBSTITUTE(C126,",",REPT(" ",99)),1899,99))&lt;&gt;"",CHAR(10) &amp; IFERROR(IF(ISERROR(--TRIM(MID(SUBSTITUTE(C126,",",REPT(" ",99)),1899,99))),VLOOKUP(TRIM(MID(SUBSTITUTE(C126,",",REPT(" ",99)),1899,99)),PortProtocols[],4,FALSE),VLOOKUP(--TRIM(MID(SUBSTITUTE(C126,",",REPT(" ",99)),1899,99)),PortProtocols[],4,FALSE)),""),""),
"")</f>
        <v>Windows Guest VM to Nutanix Move Appliance
HTTPS (443 TCP)</v>
      </c>
      <c r="G126" s="15"/>
      <c r="H126" s="13" t="str">
        <f>_xlfn.XLOOKUP(ExternalPorts[[#This Row],[Source]],entities[Source],entities[Source AZ (Used for Diagram Generation)],"",0)</f>
        <v>Local AZ</v>
      </c>
      <c r="I126" s="13" t="str">
        <f>_xlfn.XLOOKUP(ExternalPorts[[#This Row],[Destination]],entities[Destination],entities[Destination AZ (Used for Diagram Generation)],"",0)</f>
        <v>Local AZ</v>
      </c>
      <c r="J126" s="13"/>
      <c r="M126" s="22"/>
    </row>
    <row r="127" spans="1:13" ht="40.5" hidden="1">
      <c r="A127" s="13" t="s">
        <v>360</v>
      </c>
      <c r="B127" s="13" t="s">
        <v>362</v>
      </c>
      <c r="C127" s="14">
        <v>443</v>
      </c>
      <c r="D127" s="13" t="str" cm="1">
        <f t="array" ref="D12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7" s="13" t="s">
        <v>322</v>
      </c>
      <c r="F127" s="15" t="str">
        <f>IF(AND(B127&lt;&gt;"",E127&lt;&gt;""),B127 &amp; " to " &amp; E127 &amp; CHAR(10) &amp;
IFERROR(IF(ISERROR(--TRIM(MID(SUBSTITUTE(C127,",",REPT(" ",99)),1,99))),VLOOKUP(TRIM(MID(SUBSTITUTE(C127,",",REPT(" ",99)),1,99)),PortProtocols[],4,FALSE),VLOOKUP(--TRIM(MID(SUBSTITUTE(C127,",",REPT(" ",99)),1,99)),PortProtocols[],4,FALSE)),"") &amp;
IF(TRIM(MID(SUBSTITUTE(C127,",",REPT(" ",99)),99,99))&lt;&gt;"",CHAR(10) &amp; IFERROR(IF(ISERROR(--TRIM(MID(SUBSTITUTE(C127,",",REPT(" ",99)),99,99))),VLOOKUP(TRIM(MID(SUBSTITUTE(C127,",",REPT(" ",99)),99,99)),PortProtocols[],4,FALSE),VLOOKUP(--TRIM(MID(SUBSTITUTE(C127,",",REPT(" ",99)),99,99)),PortProtocols[],4,FALSE)),""),"") &amp;
IF(TRIM(MID(SUBSTITUTE(C127,",",REPT(" ",99)),199,99))&lt;&gt;"",CHAR(10) &amp; IFERROR(IF(ISERROR(--TRIM(MID(SUBSTITUTE(C127,",",REPT(" ",99)),199,99))),VLOOKUP(TRIM(MID(SUBSTITUTE(C127,",",REPT(" ",99)),199,99)),PortProtocols[],4,FALSE),VLOOKUP(--TRIM(MID(SUBSTITUTE(C127,",",REPT(" ",99)),199,99)),PortProtocols[],4,FALSE)),""),"") &amp;
IF(TRIM(MID(SUBSTITUTE(C127,",",REPT(" ",99)),299,99))&lt;&gt;"",CHAR(10) &amp; IFERROR(IF(ISERROR(--TRIM(MID(SUBSTITUTE(C127,",",REPT(" ",99)),299,99))),VLOOKUP(TRIM(MID(SUBSTITUTE(C127,",",REPT(" ",99)),299,99)),PortProtocols[],4,FALSE),VLOOKUP(--TRIM(MID(SUBSTITUTE(C127,",",REPT(" ",99)),299,99)),PortProtocols[],4,FALSE)),""),"") &amp;
IF(TRIM(MID(SUBSTITUTE(C127,",",REPT(" ",99)),399,99))&lt;&gt;"",CHAR(10) &amp; IFERROR(IF(ISERROR(--TRIM(MID(SUBSTITUTE(C127,",",REPT(" ",99)),399,99))),VLOOKUP(TRIM(MID(SUBSTITUTE(C127,",",REPT(" ",99)),399,99)),PortProtocols[],4,FALSE),VLOOKUP(--TRIM(MID(SUBSTITUTE(C127,",",REPT(" ",99)),399,99)),PortProtocols[],4,FALSE)),""),"") &amp;
IF(TRIM(MID(SUBSTITUTE(C127,",",REPT(" ",99)),499,99))&lt;&gt;"",CHAR(10) &amp; IFERROR(IF(ISERROR(--TRIM(MID(SUBSTITUTE(C127,",",REPT(" ",99)),499,99))),VLOOKUP(TRIM(MID(SUBSTITUTE(C127,",",REPT(" ",99)),499,99)),PortProtocols[],4,FALSE),VLOOKUP(--TRIM(MID(SUBSTITUTE(C127,",",REPT(" ",99)),499,99)),PortProtocols[],4,FALSE)),""),"") &amp;
IF(TRIM(MID(SUBSTITUTE(C127,",",REPT(" ",99)),599,99))&lt;&gt;"",CHAR(10) &amp; IFERROR(IF(ISERROR(--TRIM(MID(SUBSTITUTE(C127,",",REPT(" ",99)),599,99))),VLOOKUP(TRIM(MID(SUBSTITUTE(C127,",",REPT(" ",99)),599,99)),PortProtocols[],4,FALSE),VLOOKUP(--TRIM(MID(SUBSTITUTE(C127,",",REPT(" ",99)),599,99)),PortProtocols[],4,FALSE)),""),"") &amp;
IF(TRIM(MID(SUBSTITUTE(C127,",",REPT(" ",99)),699,99))&lt;&gt;"",CHAR(10) &amp; IFERROR(IF(ISERROR(--TRIM(MID(SUBSTITUTE(C127,",",REPT(" ",99)),699,99))),VLOOKUP(TRIM(MID(SUBSTITUTE(C127,",",REPT(" ",99)),699,99)),PortProtocols[],4,FALSE),VLOOKUP(--TRIM(MID(SUBSTITUTE(C127,",",REPT(" ",99)),699,99)),PortProtocols[],4,FALSE)),""),"") &amp;
IF(TRIM(MID(SUBSTITUTE(C127,",",REPT(" ",99)),799,99))&lt;&gt;"",CHAR(10) &amp; IFERROR(IF(ISERROR(--TRIM(MID(SUBSTITUTE(C127,",",REPT(" ",99)),799,99))),VLOOKUP(TRIM(MID(SUBSTITUTE(C127,",",REPT(" ",99)),799,99)),PortProtocols[],4,FALSE),VLOOKUP(--TRIM(MID(SUBSTITUTE(C127,",",REPT(" ",99)),799,99)),PortProtocols[],4,FALSE)),""),"") &amp;
IF(TRIM(MID(SUBSTITUTE(C127,",",REPT(" ",99)),899,99))&lt;&gt;"",CHAR(10) &amp; IFERROR(IF(ISERROR(--TRIM(MID(SUBSTITUTE(C127,",",REPT(" ",99)),899,99))),VLOOKUP(TRIM(MID(SUBSTITUTE(C127,",",REPT(" ",99)),899,99)),PortProtocols[],4,FALSE),VLOOKUP(--TRIM(MID(SUBSTITUTE(C127,",",REPT(" ",99)),899,99)),PortProtocols[],4,FALSE)),""),"") &amp;
IF(TRIM(MID(SUBSTITUTE(C127,",",REPT(" ",99)),999,99))&lt;&gt;"",CHAR(10) &amp; IFERROR(IF(ISERROR(--TRIM(MID(SUBSTITUTE(C127,",",REPT(" ",99)),999,99))),VLOOKUP(TRIM(MID(SUBSTITUTE(C127,",",REPT(" ",99)),999,99)),PortProtocols[],4,FALSE),VLOOKUP(--TRIM(MID(SUBSTITUTE(C127,",",REPT(" ",99)),999,99)),PortProtocols[],4,FALSE)),""),"") &amp;
IF(TRIM(MID(SUBSTITUTE(C127,",",REPT(" ",99)),1099,99))&lt;&gt;"",CHAR(10) &amp; IFERROR(IF(ISERROR(--TRIM(MID(SUBSTITUTE(C127,",",REPT(" ",99)),1099,99))),VLOOKUP(TRIM(MID(SUBSTITUTE(C127,",",REPT(" ",99)),1099,99)),PortProtocols[],4,FALSE),VLOOKUP(--TRIM(MID(SUBSTITUTE(C127,",",REPT(" ",99)),1099,99)),PortProtocols[],4,FALSE)),""),"") &amp;
IF(TRIM(MID(SUBSTITUTE(C127,",",REPT(" ",99)),1199,99))&lt;&gt;"",CHAR(10) &amp; IFERROR(IF(ISERROR(--TRIM(MID(SUBSTITUTE(C127,",",REPT(" ",99)),1199,99))),VLOOKUP(TRIM(MID(SUBSTITUTE(C127,",",REPT(" ",99)),1199,99)),PortProtocols[],4,FALSE),VLOOKUP(--TRIM(MID(SUBSTITUTE(C127,",",REPT(" ",99)),1199,99)),PortProtocols[],4,FALSE)),""),"") &amp;
IF(TRIM(MID(SUBSTITUTE(C127,",",REPT(" ",99)),1299,99))&lt;&gt;"",CHAR(10) &amp; IFERROR(IF(ISERROR(--TRIM(MID(SUBSTITUTE(C127,",",REPT(" ",99)),1299,99))),VLOOKUP(TRIM(MID(SUBSTITUTE(C127,",",REPT(" ",99)),1299,99)),PortProtocols[],4,FALSE),VLOOKUP(--TRIM(MID(SUBSTITUTE(C127,",",REPT(" ",99)),1299,99)),PortProtocols[],4,FALSE)),""),"") &amp;
IF(TRIM(MID(SUBSTITUTE(C127,",",REPT(" ",99)),1399,99))&lt;&gt;"",CHAR(10) &amp; IFERROR(IF(ISERROR(--TRIM(MID(SUBSTITUTE(C127,",",REPT(" ",99)),1399,99))),VLOOKUP(TRIM(MID(SUBSTITUTE(C127,",",REPT(" ",99)),1399,99)),PortProtocols[],4,FALSE),VLOOKUP(--TRIM(MID(SUBSTITUTE(C127,",",REPT(" ",99)),1399,99)),PortProtocols[],4,FALSE)),""),"") &amp;
IF(TRIM(MID(SUBSTITUTE(C127,",",REPT(" ",99)),1499,99))&lt;&gt;"",CHAR(10) &amp; IFERROR(IF(ISERROR(--TRIM(MID(SUBSTITUTE(C127,",",REPT(" ",99)),1499,99))),VLOOKUP(TRIM(MID(SUBSTITUTE(C127,",",REPT(" ",99)),1499,99)),PortProtocols[],4,FALSE),VLOOKUP(--TRIM(MID(SUBSTITUTE(C127,",",REPT(" ",99)),1499,99)),PortProtocols[],4,FALSE)),""),"") &amp;
IF(TRIM(MID(SUBSTITUTE(C127,",",REPT(" ",99)),1599,99))&lt;&gt;"",CHAR(10) &amp; IFERROR(IF(ISERROR(--TRIM(MID(SUBSTITUTE(C127,",",REPT(" ",99)),1599,99))),VLOOKUP(TRIM(MID(SUBSTITUTE(C127,",",REPT(" ",99)),1599,99)),PortProtocols[],4,FALSE),VLOOKUP(--TRIM(MID(SUBSTITUTE(C127,",",REPT(" ",99)),1599,99)),PortProtocols[],4,FALSE)),""),"") &amp;
IF(TRIM(MID(SUBSTITUTE(C127,",",REPT(" ",99)),1699,99))&lt;&gt;"",CHAR(10) &amp; IFERROR(IF(ISERROR(--TRIM(MID(SUBSTITUTE(C127,",",REPT(" ",99)),1699,99))),VLOOKUP(TRIM(MID(SUBSTITUTE(C127,",",REPT(" ",99)),1699,99)),PortProtocols[],4,FALSE),VLOOKUP(--TRIM(MID(SUBSTITUTE(C127,",",REPT(" ",99)),1699,99)),PortProtocols[],4,FALSE)),""),"") &amp;
IF(TRIM(MID(SUBSTITUTE(C127,",",REPT(" ",99)),1799,99))&lt;&gt;"",CHAR(10) &amp; IFERROR(IF(ISERROR(--TRIM(MID(SUBSTITUTE(C127,",",REPT(" ",99)),1799,99))),VLOOKUP(TRIM(MID(SUBSTITUTE(C127,",",REPT(" ",99)),1799,99)),PortProtocols[],4,FALSE),VLOOKUP(--TRIM(MID(SUBSTITUTE(C127,",",REPT(" ",99)),1799,99)),PortProtocols[],4,FALSE)),""),"") &amp;
IF(TRIM(MID(SUBSTITUTE(C127,",",REPT(" ",99)),1899,99))&lt;&gt;"",CHAR(10) &amp; IFERROR(IF(ISERROR(--TRIM(MID(SUBSTITUTE(C127,",",REPT(" ",99)),1899,99))),VLOOKUP(TRIM(MID(SUBSTITUTE(C127,",",REPT(" ",99)),1899,99)),PortProtocols[],4,FALSE),VLOOKUP(--TRIM(MID(SUBSTITUTE(C127,",",REPT(" ",99)),1899,99)),PortProtocols[],4,FALSE)),""),""),
"")</f>
        <v>Linux Guest VM to Nutanix Move Appliance
HTTPS (443 TCP)</v>
      </c>
      <c r="G127" s="15"/>
      <c r="H127" s="13" t="str">
        <f>_xlfn.XLOOKUP(ExternalPorts[[#This Row],[Source]],entities[Source],entities[Source AZ (Used for Diagram Generation)],"",0)</f>
        <v>Local AZ</v>
      </c>
      <c r="I127" s="13" t="str">
        <f>_xlfn.XLOOKUP(ExternalPorts[[#This Row],[Destination]],entities[Destination],entities[Destination AZ (Used for Diagram Generation)],"",0)</f>
        <v>Local AZ</v>
      </c>
      <c r="J127" s="13"/>
      <c r="M127" s="22"/>
    </row>
    <row r="128" spans="1:13" ht="81" hidden="1">
      <c r="A128" s="13" t="s">
        <v>360</v>
      </c>
      <c r="B128" s="13" t="s">
        <v>112</v>
      </c>
      <c r="C128" s="13" t="s">
        <v>57</v>
      </c>
      <c r="D128" s="13" t="str" cm="1">
        <f t="array" ref="D12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28" s="13" t="s">
        <v>363</v>
      </c>
      <c r="F128" s="15" t="str">
        <f>IF(AND(B128&lt;&gt;"",E128&lt;&gt;""),B128 &amp; " to " &amp; E128 &amp; CHAR(10) &amp;
IFERROR(IF(ISERROR(--TRIM(MID(SUBSTITUTE(C128,",",REPT(" ",99)),1,99))),VLOOKUP(TRIM(MID(SUBSTITUTE(C128,",",REPT(" ",99)),1,99)),PortProtocols[],4,FALSE),VLOOKUP(--TRIM(MID(SUBSTITUTE(C128,",",REPT(" ",99)),1,99)),PortProtocols[],4,FALSE)),"") &amp;
IF(TRIM(MID(SUBSTITUTE(C128,",",REPT(" ",99)),99,99))&lt;&gt;"",CHAR(10) &amp; IFERROR(IF(ISERROR(--TRIM(MID(SUBSTITUTE(C128,",",REPT(" ",99)),99,99))),VLOOKUP(TRIM(MID(SUBSTITUTE(C128,",",REPT(" ",99)),99,99)),PortProtocols[],4,FALSE),VLOOKUP(--TRIM(MID(SUBSTITUTE(C128,",",REPT(" ",99)),99,99)),PortProtocols[],4,FALSE)),""),"") &amp;
IF(TRIM(MID(SUBSTITUTE(C128,",",REPT(" ",99)),199,99))&lt;&gt;"",CHAR(10) &amp; IFERROR(IF(ISERROR(--TRIM(MID(SUBSTITUTE(C128,",",REPT(" ",99)),199,99))),VLOOKUP(TRIM(MID(SUBSTITUTE(C128,",",REPT(" ",99)),199,99)),PortProtocols[],4,FALSE),VLOOKUP(--TRIM(MID(SUBSTITUTE(C128,",",REPT(" ",99)),199,99)),PortProtocols[],4,FALSE)),""),"") &amp;
IF(TRIM(MID(SUBSTITUTE(C128,",",REPT(" ",99)),299,99))&lt;&gt;"",CHAR(10) &amp; IFERROR(IF(ISERROR(--TRIM(MID(SUBSTITUTE(C128,",",REPT(" ",99)),299,99))),VLOOKUP(TRIM(MID(SUBSTITUTE(C128,",",REPT(" ",99)),299,99)),PortProtocols[],4,FALSE),VLOOKUP(--TRIM(MID(SUBSTITUTE(C128,",",REPT(" ",99)),299,99)),PortProtocols[],4,FALSE)),""),"") &amp;
IF(TRIM(MID(SUBSTITUTE(C128,",",REPT(" ",99)),399,99))&lt;&gt;"",CHAR(10) &amp; IFERROR(IF(ISERROR(--TRIM(MID(SUBSTITUTE(C128,",",REPT(" ",99)),399,99))),VLOOKUP(TRIM(MID(SUBSTITUTE(C128,",",REPT(" ",99)),399,99)),PortProtocols[],4,FALSE),VLOOKUP(--TRIM(MID(SUBSTITUTE(C128,",",REPT(" ",99)),399,99)),PortProtocols[],4,FALSE)),""),"") &amp;
IF(TRIM(MID(SUBSTITUTE(C128,",",REPT(" ",99)),499,99))&lt;&gt;"",CHAR(10) &amp; IFERROR(IF(ISERROR(--TRIM(MID(SUBSTITUTE(C128,",",REPT(" ",99)),499,99))),VLOOKUP(TRIM(MID(SUBSTITUTE(C128,",",REPT(" ",99)),499,99)),PortProtocols[],4,FALSE),VLOOKUP(--TRIM(MID(SUBSTITUTE(C128,",",REPT(" ",99)),499,99)),PortProtocols[],4,FALSE)),""),"") &amp;
IF(TRIM(MID(SUBSTITUTE(C128,",",REPT(" ",99)),599,99))&lt;&gt;"",CHAR(10) &amp; IFERROR(IF(ISERROR(--TRIM(MID(SUBSTITUTE(C128,",",REPT(" ",99)),599,99))),VLOOKUP(TRIM(MID(SUBSTITUTE(C128,",",REPT(" ",99)),599,99)),PortProtocols[],4,FALSE),VLOOKUP(--TRIM(MID(SUBSTITUTE(C128,",",REPT(" ",99)),599,99)),PortProtocols[],4,FALSE)),""),"") &amp;
IF(TRIM(MID(SUBSTITUTE(C128,",",REPT(" ",99)),699,99))&lt;&gt;"",CHAR(10) &amp; IFERROR(IF(ISERROR(--TRIM(MID(SUBSTITUTE(C128,",",REPT(" ",99)),699,99))),VLOOKUP(TRIM(MID(SUBSTITUTE(C128,",",REPT(" ",99)),699,99)),PortProtocols[],4,FALSE),VLOOKUP(--TRIM(MID(SUBSTITUTE(C128,",",REPT(" ",99)),699,99)),PortProtocols[],4,FALSE)),""),"") &amp;
IF(TRIM(MID(SUBSTITUTE(C128,",",REPT(" ",99)),799,99))&lt;&gt;"",CHAR(10) &amp; IFERROR(IF(ISERROR(--TRIM(MID(SUBSTITUTE(C128,",",REPT(" ",99)),799,99))),VLOOKUP(TRIM(MID(SUBSTITUTE(C128,",",REPT(" ",99)),799,99)),PortProtocols[],4,FALSE),VLOOKUP(--TRIM(MID(SUBSTITUTE(C128,",",REPT(" ",99)),799,99)),PortProtocols[],4,FALSE)),""),"") &amp;
IF(TRIM(MID(SUBSTITUTE(C128,",",REPT(" ",99)),899,99))&lt;&gt;"",CHAR(10) &amp; IFERROR(IF(ISERROR(--TRIM(MID(SUBSTITUTE(C128,",",REPT(" ",99)),899,99))),VLOOKUP(TRIM(MID(SUBSTITUTE(C128,",",REPT(" ",99)),899,99)),PortProtocols[],4,FALSE),VLOOKUP(--TRIM(MID(SUBSTITUTE(C128,",",REPT(" ",99)),899,99)),PortProtocols[],4,FALSE)),""),"") &amp;
IF(TRIM(MID(SUBSTITUTE(C128,",",REPT(" ",99)),999,99))&lt;&gt;"",CHAR(10) &amp; IFERROR(IF(ISERROR(--TRIM(MID(SUBSTITUTE(C128,",",REPT(" ",99)),999,99))),VLOOKUP(TRIM(MID(SUBSTITUTE(C128,",",REPT(" ",99)),999,99)),PortProtocols[],4,FALSE),VLOOKUP(--TRIM(MID(SUBSTITUTE(C128,",",REPT(" ",99)),999,99)),PortProtocols[],4,FALSE)),""),"") &amp;
IF(TRIM(MID(SUBSTITUTE(C128,",",REPT(" ",99)),1099,99))&lt;&gt;"",CHAR(10) &amp; IFERROR(IF(ISERROR(--TRIM(MID(SUBSTITUTE(C128,",",REPT(" ",99)),1099,99))),VLOOKUP(TRIM(MID(SUBSTITUTE(C128,",",REPT(" ",99)),1099,99)),PortProtocols[],4,FALSE),VLOOKUP(--TRIM(MID(SUBSTITUTE(C128,",",REPT(" ",99)),1099,99)),PortProtocols[],4,FALSE)),""),"") &amp;
IF(TRIM(MID(SUBSTITUTE(C128,",",REPT(" ",99)),1199,99))&lt;&gt;"",CHAR(10) &amp; IFERROR(IF(ISERROR(--TRIM(MID(SUBSTITUTE(C128,",",REPT(" ",99)),1199,99))),VLOOKUP(TRIM(MID(SUBSTITUTE(C128,",",REPT(" ",99)),1199,99)),PortProtocols[],4,FALSE),VLOOKUP(--TRIM(MID(SUBSTITUTE(C128,",",REPT(" ",99)),1199,99)),PortProtocols[],4,FALSE)),""),"") &amp;
IF(TRIM(MID(SUBSTITUTE(C128,",",REPT(" ",99)),1299,99))&lt;&gt;"",CHAR(10) &amp; IFERROR(IF(ISERROR(--TRIM(MID(SUBSTITUTE(C128,",",REPT(" ",99)),1299,99))),VLOOKUP(TRIM(MID(SUBSTITUTE(C128,",",REPT(" ",99)),1299,99)),PortProtocols[],4,FALSE),VLOOKUP(--TRIM(MID(SUBSTITUTE(C128,",",REPT(" ",99)),1299,99)),PortProtocols[],4,FALSE)),""),"") &amp;
IF(TRIM(MID(SUBSTITUTE(C128,",",REPT(" ",99)),1399,99))&lt;&gt;"",CHAR(10) &amp; IFERROR(IF(ISERROR(--TRIM(MID(SUBSTITUTE(C128,",",REPT(" ",99)),1399,99))),VLOOKUP(TRIM(MID(SUBSTITUTE(C128,",",REPT(" ",99)),1399,99)),PortProtocols[],4,FALSE),VLOOKUP(--TRIM(MID(SUBSTITUTE(C128,",",REPT(" ",99)),1399,99)),PortProtocols[],4,FALSE)),""),"") &amp;
IF(TRIM(MID(SUBSTITUTE(C128,",",REPT(" ",99)),1499,99))&lt;&gt;"",CHAR(10) &amp; IFERROR(IF(ISERROR(--TRIM(MID(SUBSTITUTE(C128,",",REPT(" ",99)),1499,99))),VLOOKUP(TRIM(MID(SUBSTITUTE(C128,",",REPT(" ",99)),1499,99)),PortProtocols[],4,FALSE),VLOOKUP(--TRIM(MID(SUBSTITUTE(C128,",",REPT(" ",99)),1499,99)),PortProtocols[],4,FALSE)),""),"") &amp;
IF(TRIM(MID(SUBSTITUTE(C128,",",REPT(" ",99)),1599,99))&lt;&gt;"",CHAR(10) &amp; IFERROR(IF(ISERROR(--TRIM(MID(SUBSTITUTE(C128,",",REPT(" ",99)),1599,99))),VLOOKUP(TRIM(MID(SUBSTITUTE(C128,",",REPT(" ",99)),1599,99)),PortProtocols[],4,FALSE),VLOOKUP(--TRIM(MID(SUBSTITUTE(C128,",",REPT(" ",99)),1599,99)),PortProtocols[],4,FALSE)),""),"") &amp;
IF(TRIM(MID(SUBSTITUTE(C128,",",REPT(" ",99)),1699,99))&lt;&gt;"",CHAR(10) &amp; IFERROR(IF(ISERROR(--TRIM(MID(SUBSTITUTE(C128,",",REPT(" ",99)),1699,99))),VLOOKUP(TRIM(MID(SUBSTITUTE(C128,",",REPT(" ",99)),1699,99)),PortProtocols[],4,FALSE),VLOOKUP(--TRIM(MID(SUBSTITUTE(C128,",",REPT(" ",99)),1699,99)),PortProtocols[],4,FALSE)),""),"") &amp;
IF(TRIM(MID(SUBSTITUTE(C128,",",REPT(" ",99)),1799,99))&lt;&gt;"",CHAR(10) &amp; IFERROR(IF(ISERROR(--TRIM(MID(SUBSTITUTE(C128,",",REPT(" ",99)),1799,99))),VLOOKUP(TRIM(MID(SUBSTITUTE(C128,",",REPT(" ",99)),1799,99)),PortProtocols[],4,FALSE),VLOOKUP(--TRIM(MID(SUBSTITUTE(C128,",",REPT(" ",99)),1799,99)),PortProtocols[],4,FALSE)),""),"") &amp;
IF(TRIM(MID(SUBSTITUTE(C128,",",REPT(" ",99)),1899,99))&lt;&gt;"",CHAR(10) &amp; IFERROR(IF(ISERROR(--TRIM(MID(SUBSTITUTE(C128,",",REPT(" ",99)),1899,99))),VLOOKUP(TRIM(MID(SUBSTITUTE(C128,",",REPT(" ",99)),1899,99)),PortProtocols[],4,FALSE),VLOOKUP(--TRIM(MID(SUBSTITUTE(C128,",",REPT(" ",99)),1899,99)),PortProtocols[],4,FALSE)),""),""),
"")</f>
        <v>Nutanix Files Client Network to NFS Migration Source
NFS Rpcbind (111 TCP/UDP)
NFS Mountd (20048 TCP/UDP)
NFS Statd (20049 TCP/UDP)</v>
      </c>
      <c r="G128" s="15"/>
      <c r="H128" s="13" t="str">
        <f>_xlfn.XLOOKUP(ExternalPorts[[#This Row],[Source]],entities[Source],entities[Source AZ (Used for Diagram Generation)],"",0)</f>
        <v>Local AZ</v>
      </c>
      <c r="I128" s="13" t="str">
        <f>_xlfn.XLOOKUP(ExternalPorts[[#This Row],[Destination]],entities[Destination],entities[Destination AZ (Used for Diagram Generation)],"",0)</f>
        <v>Local AZ</v>
      </c>
      <c r="J128" s="13"/>
      <c r="M128" s="22"/>
    </row>
    <row r="129" spans="1:13" ht="81" hidden="1">
      <c r="A129" s="13" t="s">
        <v>360</v>
      </c>
      <c r="B129" s="13" t="s">
        <v>112</v>
      </c>
      <c r="C129" s="14" t="s">
        <v>58</v>
      </c>
      <c r="D129" s="13" t="str" cm="1">
        <f t="array" ref="D12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9" s="13" t="s">
        <v>363</v>
      </c>
      <c r="F129" s="15" t="str">
        <f>IF(AND(B129&lt;&gt;"",E129&lt;&gt;""),B129 &amp; " to " &amp; E129 &amp; CHAR(10) &amp;
IFERROR(IF(ISERROR(--TRIM(MID(SUBSTITUTE(C129,",",REPT(" ",99)),1,99))),VLOOKUP(TRIM(MID(SUBSTITUTE(C129,",",REPT(" ",99)),1,99)),PortProtocols[],4,FALSE),VLOOKUP(--TRIM(MID(SUBSTITUTE(C129,",",REPT(" ",99)),1,99)),PortProtocols[],4,FALSE)),"") &amp;
IF(TRIM(MID(SUBSTITUTE(C129,",",REPT(" ",99)),99,99))&lt;&gt;"",CHAR(10) &amp; IFERROR(IF(ISERROR(--TRIM(MID(SUBSTITUTE(C129,",",REPT(" ",99)),99,99))),VLOOKUP(TRIM(MID(SUBSTITUTE(C129,",",REPT(" ",99)),99,99)),PortProtocols[],4,FALSE),VLOOKUP(--TRIM(MID(SUBSTITUTE(C129,",",REPT(" ",99)),99,99)),PortProtocols[],4,FALSE)),""),"") &amp;
IF(TRIM(MID(SUBSTITUTE(C129,",",REPT(" ",99)),199,99))&lt;&gt;"",CHAR(10) &amp; IFERROR(IF(ISERROR(--TRIM(MID(SUBSTITUTE(C129,",",REPT(" ",99)),199,99))),VLOOKUP(TRIM(MID(SUBSTITUTE(C129,",",REPT(" ",99)),199,99)),PortProtocols[],4,FALSE),VLOOKUP(--TRIM(MID(SUBSTITUTE(C129,",",REPT(" ",99)),199,99)),PortProtocols[],4,FALSE)),""),"") &amp;
IF(TRIM(MID(SUBSTITUTE(C129,",",REPT(" ",99)),299,99))&lt;&gt;"",CHAR(10) &amp; IFERROR(IF(ISERROR(--TRIM(MID(SUBSTITUTE(C129,",",REPT(" ",99)),299,99))),VLOOKUP(TRIM(MID(SUBSTITUTE(C129,",",REPT(" ",99)),299,99)),PortProtocols[],4,FALSE),VLOOKUP(--TRIM(MID(SUBSTITUTE(C129,",",REPT(" ",99)),299,99)),PortProtocols[],4,FALSE)),""),"") &amp;
IF(TRIM(MID(SUBSTITUTE(C129,",",REPT(" ",99)),399,99))&lt;&gt;"",CHAR(10) &amp; IFERROR(IF(ISERROR(--TRIM(MID(SUBSTITUTE(C129,",",REPT(" ",99)),399,99))),VLOOKUP(TRIM(MID(SUBSTITUTE(C129,",",REPT(" ",99)),399,99)),PortProtocols[],4,FALSE),VLOOKUP(--TRIM(MID(SUBSTITUTE(C129,",",REPT(" ",99)),399,99)),PortProtocols[],4,FALSE)),""),"") &amp;
IF(TRIM(MID(SUBSTITUTE(C129,",",REPT(" ",99)),499,99))&lt;&gt;"",CHAR(10) &amp; IFERROR(IF(ISERROR(--TRIM(MID(SUBSTITUTE(C129,",",REPT(" ",99)),499,99))),VLOOKUP(TRIM(MID(SUBSTITUTE(C129,",",REPT(" ",99)),499,99)),PortProtocols[],4,FALSE),VLOOKUP(--TRIM(MID(SUBSTITUTE(C129,",",REPT(" ",99)),499,99)),PortProtocols[],4,FALSE)),""),"") &amp;
IF(TRIM(MID(SUBSTITUTE(C129,",",REPT(" ",99)),599,99))&lt;&gt;"",CHAR(10) &amp; IFERROR(IF(ISERROR(--TRIM(MID(SUBSTITUTE(C129,",",REPT(" ",99)),599,99))),VLOOKUP(TRIM(MID(SUBSTITUTE(C129,",",REPT(" ",99)),599,99)),PortProtocols[],4,FALSE),VLOOKUP(--TRIM(MID(SUBSTITUTE(C129,",",REPT(" ",99)),599,99)),PortProtocols[],4,FALSE)),""),"") &amp;
IF(TRIM(MID(SUBSTITUTE(C129,",",REPT(" ",99)),699,99))&lt;&gt;"",CHAR(10) &amp; IFERROR(IF(ISERROR(--TRIM(MID(SUBSTITUTE(C129,",",REPT(" ",99)),699,99))),VLOOKUP(TRIM(MID(SUBSTITUTE(C129,",",REPT(" ",99)),699,99)),PortProtocols[],4,FALSE),VLOOKUP(--TRIM(MID(SUBSTITUTE(C129,",",REPT(" ",99)),699,99)),PortProtocols[],4,FALSE)),""),"") &amp;
IF(TRIM(MID(SUBSTITUTE(C129,",",REPT(" ",99)),799,99))&lt;&gt;"",CHAR(10) &amp; IFERROR(IF(ISERROR(--TRIM(MID(SUBSTITUTE(C129,",",REPT(" ",99)),799,99))),VLOOKUP(TRIM(MID(SUBSTITUTE(C129,",",REPT(" ",99)),799,99)),PortProtocols[],4,FALSE),VLOOKUP(--TRIM(MID(SUBSTITUTE(C129,",",REPT(" ",99)),799,99)),PortProtocols[],4,FALSE)),""),"") &amp;
IF(TRIM(MID(SUBSTITUTE(C129,",",REPT(" ",99)),899,99))&lt;&gt;"",CHAR(10) &amp; IFERROR(IF(ISERROR(--TRIM(MID(SUBSTITUTE(C129,",",REPT(" ",99)),899,99))),VLOOKUP(TRIM(MID(SUBSTITUTE(C129,",",REPT(" ",99)),899,99)),PortProtocols[],4,FALSE),VLOOKUP(--TRIM(MID(SUBSTITUTE(C129,",",REPT(" ",99)),899,99)),PortProtocols[],4,FALSE)),""),"") &amp;
IF(TRIM(MID(SUBSTITUTE(C129,",",REPT(" ",99)),999,99))&lt;&gt;"",CHAR(10) &amp; IFERROR(IF(ISERROR(--TRIM(MID(SUBSTITUTE(C129,",",REPT(" ",99)),999,99))),VLOOKUP(TRIM(MID(SUBSTITUTE(C129,",",REPT(" ",99)),999,99)),PortProtocols[],4,FALSE),VLOOKUP(--TRIM(MID(SUBSTITUTE(C129,",",REPT(" ",99)),999,99)),PortProtocols[],4,FALSE)),""),"") &amp;
IF(TRIM(MID(SUBSTITUTE(C129,",",REPT(" ",99)),1099,99))&lt;&gt;"",CHAR(10) &amp; IFERROR(IF(ISERROR(--TRIM(MID(SUBSTITUTE(C129,",",REPT(" ",99)),1099,99))),VLOOKUP(TRIM(MID(SUBSTITUTE(C129,",",REPT(" ",99)),1099,99)),PortProtocols[],4,FALSE),VLOOKUP(--TRIM(MID(SUBSTITUTE(C129,",",REPT(" ",99)),1099,99)),PortProtocols[],4,FALSE)),""),"") &amp;
IF(TRIM(MID(SUBSTITUTE(C129,",",REPT(" ",99)),1199,99))&lt;&gt;"",CHAR(10) &amp; IFERROR(IF(ISERROR(--TRIM(MID(SUBSTITUTE(C129,",",REPT(" ",99)),1199,99))),VLOOKUP(TRIM(MID(SUBSTITUTE(C129,",",REPT(" ",99)),1199,99)),PortProtocols[],4,FALSE),VLOOKUP(--TRIM(MID(SUBSTITUTE(C129,",",REPT(" ",99)),1199,99)),PortProtocols[],4,FALSE)),""),"") &amp;
IF(TRIM(MID(SUBSTITUTE(C129,",",REPT(" ",99)),1299,99))&lt;&gt;"",CHAR(10) &amp; IFERROR(IF(ISERROR(--TRIM(MID(SUBSTITUTE(C129,",",REPT(" ",99)),1299,99))),VLOOKUP(TRIM(MID(SUBSTITUTE(C129,",",REPT(" ",99)),1299,99)),PortProtocols[],4,FALSE),VLOOKUP(--TRIM(MID(SUBSTITUTE(C129,",",REPT(" ",99)),1299,99)),PortProtocols[],4,FALSE)),""),"") &amp;
IF(TRIM(MID(SUBSTITUTE(C129,",",REPT(" ",99)),1399,99))&lt;&gt;"",CHAR(10) &amp; IFERROR(IF(ISERROR(--TRIM(MID(SUBSTITUTE(C129,",",REPT(" ",99)),1399,99))),VLOOKUP(TRIM(MID(SUBSTITUTE(C129,",",REPT(" ",99)),1399,99)),PortProtocols[],4,FALSE),VLOOKUP(--TRIM(MID(SUBSTITUTE(C129,",",REPT(" ",99)),1399,99)),PortProtocols[],4,FALSE)),""),"") &amp;
IF(TRIM(MID(SUBSTITUTE(C129,",",REPT(" ",99)),1499,99))&lt;&gt;"",CHAR(10) &amp; IFERROR(IF(ISERROR(--TRIM(MID(SUBSTITUTE(C129,",",REPT(" ",99)),1499,99))),VLOOKUP(TRIM(MID(SUBSTITUTE(C129,",",REPT(" ",99)),1499,99)),PortProtocols[],4,FALSE),VLOOKUP(--TRIM(MID(SUBSTITUTE(C129,",",REPT(" ",99)),1499,99)),PortProtocols[],4,FALSE)),""),"") &amp;
IF(TRIM(MID(SUBSTITUTE(C129,",",REPT(" ",99)),1599,99))&lt;&gt;"",CHAR(10) &amp; IFERROR(IF(ISERROR(--TRIM(MID(SUBSTITUTE(C129,",",REPT(" ",99)),1599,99))),VLOOKUP(TRIM(MID(SUBSTITUTE(C129,",",REPT(" ",99)),1599,99)),PortProtocols[],4,FALSE),VLOOKUP(--TRIM(MID(SUBSTITUTE(C129,",",REPT(" ",99)),1599,99)),PortProtocols[],4,FALSE)),""),"") &amp;
IF(TRIM(MID(SUBSTITUTE(C129,",",REPT(" ",99)),1699,99))&lt;&gt;"",CHAR(10) &amp; IFERROR(IF(ISERROR(--TRIM(MID(SUBSTITUTE(C129,",",REPT(" ",99)),1699,99))),VLOOKUP(TRIM(MID(SUBSTITUTE(C129,",",REPT(" ",99)),1699,99)),PortProtocols[],4,FALSE),VLOOKUP(--TRIM(MID(SUBSTITUTE(C129,",",REPT(" ",99)),1699,99)),PortProtocols[],4,FALSE)),""),"") &amp;
IF(TRIM(MID(SUBSTITUTE(C129,",",REPT(" ",99)),1799,99))&lt;&gt;"",CHAR(10) &amp; IFERROR(IF(ISERROR(--TRIM(MID(SUBSTITUTE(C129,",",REPT(" ",99)),1799,99))),VLOOKUP(TRIM(MID(SUBSTITUTE(C129,",",REPT(" ",99)),1799,99)),PortProtocols[],4,FALSE),VLOOKUP(--TRIM(MID(SUBSTITUTE(C129,",",REPT(" ",99)),1799,99)),PortProtocols[],4,FALSE)),""),"") &amp;
IF(TRIM(MID(SUBSTITUTE(C129,",",REPT(" ",99)),1899,99))&lt;&gt;"",CHAR(10) &amp; IFERROR(IF(ISERROR(--TRIM(MID(SUBSTITUTE(C129,",",REPT(" ",99)),1899,99))),VLOOKUP(TRIM(MID(SUBSTITUTE(C129,",",REPT(" ",99)),1899,99)),PortProtocols[],4,FALSE),VLOOKUP(--TRIM(MID(SUBSTITUTE(C129,",",REPT(" ",99)),1899,99)),PortProtocols[],4,FALSE)),""),""),
"")</f>
        <v>Nutanix Files Client Network to NFS Migration Source
NFS Statd (7508 TCP)
NFS (2049 TCP)
NFS Lockd (20050 TCP)</v>
      </c>
      <c r="G129" s="15"/>
      <c r="H129" s="13" t="str">
        <f>_xlfn.XLOOKUP(ExternalPorts[[#This Row],[Source]],entities[Source],entities[Source AZ (Used for Diagram Generation)],"",0)</f>
        <v>Local AZ</v>
      </c>
      <c r="I129" s="13" t="str">
        <f>_xlfn.XLOOKUP(ExternalPorts[[#This Row],[Destination]],entities[Destination],entities[Destination AZ (Used for Diagram Generation)],"",0)</f>
        <v>Local AZ</v>
      </c>
      <c r="J129" s="13"/>
      <c r="M129" s="22"/>
    </row>
    <row r="130" spans="1:13" ht="40.5" hidden="1">
      <c r="A130" s="13" t="s">
        <v>360</v>
      </c>
      <c r="B130" s="13" t="s">
        <v>112</v>
      </c>
      <c r="C130" s="14">
        <v>445</v>
      </c>
      <c r="D130" s="13" t="s">
        <v>78</v>
      </c>
      <c r="E130" s="13" t="s">
        <v>364</v>
      </c>
      <c r="F130" s="24" t="str">
        <f>IF(AND(B130&lt;&gt;"",E130&lt;&gt;""),B130 &amp; " to " &amp; E130 &amp; CHAR(10) &amp;
IFERROR(IF(ISERROR(--TRIM(MID(SUBSTITUTE(C130,",",REPT(" ",99)),1,99))),VLOOKUP(TRIM(MID(SUBSTITUTE(C130,",",REPT(" ",99)),1,99)),PortProtocols[],4,FALSE),VLOOKUP(--TRIM(MID(SUBSTITUTE(C130,",",REPT(" ",99)),1,99)),PortProtocols[],4,FALSE)),"") &amp;
IF(TRIM(MID(SUBSTITUTE(C130,",",REPT(" ",99)),99,99))&lt;&gt;"",CHAR(10) &amp; IFERROR(IF(ISERROR(--TRIM(MID(SUBSTITUTE(C130,",",REPT(" ",99)),99,99))),VLOOKUP(TRIM(MID(SUBSTITUTE(C130,",",REPT(" ",99)),99,99)),PortProtocols[],4,FALSE),VLOOKUP(--TRIM(MID(SUBSTITUTE(C130,",",REPT(" ",99)),99,99)),PortProtocols[],4,FALSE)),""),"") &amp;
IF(TRIM(MID(SUBSTITUTE(C130,",",REPT(" ",99)),199,99))&lt;&gt;"",CHAR(10) &amp; IFERROR(IF(ISERROR(--TRIM(MID(SUBSTITUTE(C130,",",REPT(" ",99)),199,99))),VLOOKUP(TRIM(MID(SUBSTITUTE(C130,",",REPT(" ",99)),199,99)),PortProtocols[],4,FALSE),VLOOKUP(--TRIM(MID(SUBSTITUTE(C130,",",REPT(" ",99)),199,99)),PortProtocols[],4,FALSE)),""),"") &amp;
IF(TRIM(MID(SUBSTITUTE(C130,",",REPT(" ",99)),299,99))&lt;&gt;"",CHAR(10) &amp; IFERROR(IF(ISERROR(--TRIM(MID(SUBSTITUTE(C130,",",REPT(" ",99)),299,99))),VLOOKUP(TRIM(MID(SUBSTITUTE(C130,",",REPT(" ",99)),299,99)),PortProtocols[],4,FALSE),VLOOKUP(--TRIM(MID(SUBSTITUTE(C130,",",REPT(" ",99)),299,99)),PortProtocols[],4,FALSE)),""),"") &amp;
IF(TRIM(MID(SUBSTITUTE(C130,",",REPT(" ",99)),399,99))&lt;&gt;"",CHAR(10) &amp; IFERROR(IF(ISERROR(--TRIM(MID(SUBSTITUTE(C130,",",REPT(" ",99)),399,99))),VLOOKUP(TRIM(MID(SUBSTITUTE(C130,",",REPT(" ",99)),399,99)),PortProtocols[],4,FALSE),VLOOKUP(--TRIM(MID(SUBSTITUTE(C130,",",REPT(" ",99)),399,99)),PortProtocols[],4,FALSE)),""),"") &amp;
IF(TRIM(MID(SUBSTITUTE(C130,",",REPT(" ",99)),499,99))&lt;&gt;"",CHAR(10) &amp; IFERROR(IF(ISERROR(--TRIM(MID(SUBSTITUTE(C130,",",REPT(" ",99)),499,99))),VLOOKUP(TRIM(MID(SUBSTITUTE(C130,",",REPT(" ",99)),499,99)),PortProtocols[],4,FALSE),VLOOKUP(--TRIM(MID(SUBSTITUTE(C130,",",REPT(" ",99)),499,99)),PortProtocols[],4,FALSE)),""),"") &amp;
IF(TRIM(MID(SUBSTITUTE(C130,",",REPT(" ",99)),599,99))&lt;&gt;"",CHAR(10) &amp; IFERROR(IF(ISERROR(--TRIM(MID(SUBSTITUTE(C130,",",REPT(" ",99)),599,99))),VLOOKUP(TRIM(MID(SUBSTITUTE(C130,",",REPT(" ",99)),599,99)),PortProtocols[],4,FALSE),VLOOKUP(--TRIM(MID(SUBSTITUTE(C130,",",REPT(" ",99)),599,99)),PortProtocols[],4,FALSE)),""),"") &amp;
IF(TRIM(MID(SUBSTITUTE(C130,",",REPT(" ",99)),699,99))&lt;&gt;"",CHAR(10) &amp; IFERROR(IF(ISERROR(--TRIM(MID(SUBSTITUTE(C130,",",REPT(" ",99)),699,99))),VLOOKUP(TRIM(MID(SUBSTITUTE(C130,",",REPT(" ",99)),699,99)),PortProtocols[],4,FALSE),VLOOKUP(--TRIM(MID(SUBSTITUTE(C130,",",REPT(" ",99)),699,99)),PortProtocols[],4,FALSE)),""),"") &amp;
IF(TRIM(MID(SUBSTITUTE(C130,",",REPT(" ",99)),799,99))&lt;&gt;"",CHAR(10) &amp; IFERROR(IF(ISERROR(--TRIM(MID(SUBSTITUTE(C130,",",REPT(" ",99)),799,99))),VLOOKUP(TRIM(MID(SUBSTITUTE(C130,",",REPT(" ",99)),799,99)),PortProtocols[],4,FALSE),VLOOKUP(--TRIM(MID(SUBSTITUTE(C130,",",REPT(" ",99)),799,99)),PortProtocols[],4,FALSE)),""),"") &amp;
IF(TRIM(MID(SUBSTITUTE(C130,",",REPT(" ",99)),899,99))&lt;&gt;"",CHAR(10) &amp; IFERROR(IF(ISERROR(--TRIM(MID(SUBSTITUTE(C130,",",REPT(" ",99)),899,99))),VLOOKUP(TRIM(MID(SUBSTITUTE(C130,",",REPT(" ",99)),899,99)),PortProtocols[],4,FALSE),VLOOKUP(--TRIM(MID(SUBSTITUTE(C130,",",REPT(" ",99)),899,99)),PortProtocols[],4,FALSE)),""),"") &amp;
IF(TRIM(MID(SUBSTITUTE(C130,",",REPT(" ",99)),999,99))&lt;&gt;"",CHAR(10) &amp; IFERROR(IF(ISERROR(--TRIM(MID(SUBSTITUTE(C130,",",REPT(" ",99)),999,99))),VLOOKUP(TRIM(MID(SUBSTITUTE(C130,",",REPT(" ",99)),999,99)),PortProtocols[],4,FALSE),VLOOKUP(--TRIM(MID(SUBSTITUTE(C130,",",REPT(" ",99)),999,99)),PortProtocols[],4,FALSE)),""),"") &amp;
IF(TRIM(MID(SUBSTITUTE(C130,",",REPT(" ",99)),1099,99))&lt;&gt;"",CHAR(10) &amp; IFERROR(IF(ISERROR(--TRIM(MID(SUBSTITUTE(C130,",",REPT(" ",99)),1099,99))),VLOOKUP(TRIM(MID(SUBSTITUTE(C130,",",REPT(" ",99)),1099,99)),PortProtocols[],4,FALSE),VLOOKUP(--TRIM(MID(SUBSTITUTE(C130,",",REPT(" ",99)),1099,99)),PortProtocols[],4,FALSE)),""),"") &amp;
IF(TRIM(MID(SUBSTITUTE(C130,",",REPT(" ",99)),1199,99))&lt;&gt;"",CHAR(10) &amp; IFERROR(IF(ISERROR(--TRIM(MID(SUBSTITUTE(C130,",",REPT(" ",99)),1199,99))),VLOOKUP(TRIM(MID(SUBSTITUTE(C130,",",REPT(" ",99)),1199,99)),PortProtocols[],4,FALSE),VLOOKUP(--TRIM(MID(SUBSTITUTE(C130,",",REPT(" ",99)),1199,99)),PortProtocols[],4,FALSE)),""),"") &amp;
IF(TRIM(MID(SUBSTITUTE(C130,",",REPT(" ",99)),1299,99))&lt;&gt;"",CHAR(10) &amp; IFERROR(IF(ISERROR(--TRIM(MID(SUBSTITUTE(C130,",",REPT(" ",99)),1299,99))),VLOOKUP(TRIM(MID(SUBSTITUTE(C130,",",REPT(" ",99)),1299,99)),PortProtocols[],4,FALSE),VLOOKUP(--TRIM(MID(SUBSTITUTE(C130,",",REPT(" ",99)),1299,99)),PortProtocols[],4,FALSE)),""),"") &amp;
IF(TRIM(MID(SUBSTITUTE(C130,",",REPT(" ",99)),1399,99))&lt;&gt;"",CHAR(10) &amp; IFERROR(IF(ISERROR(--TRIM(MID(SUBSTITUTE(C130,",",REPT(" ",99)),1399,99))),VLOOKUP(TRIM(MID(SUBSTITUTE(C130,",",REPT(" ",99)),1399,99)),PortProtocols[],4,FALSE),VLOOKUP(--TRIM(MID(SUBSTITUTE(C130,",",REPT(" ",99)),1399,99)),PortProtocols[],4,FALSE)),""),"") &amp;
IF(TRIM(MID(SUBSTITUTE(C130,",",REPT(" ",99)),1499,99))&lt;&gt;"",CHAR(10) &amp; IFERROR(IF(ISERROR(--TRIM(MID(SUBSTITUTE(C130,",",REPT(" ",99)),1499,99))),VLOOKUP(TRIM(MID(SUBSTITUTE(C130,",",REPT(" ",99)),1499,99)),PortProtocols[],4,FALSE),VLOOKUP(--TRIM(MID(SUBSTITUTE(C130,",",REPT(" ",99)),1499,99)),PortProtocols[],4,FALSE)),""),"") &amp;
IF(TRIM(MID(SUBSTITUTE(C130,",",REPT(" ",99)),1599,99))&lt;&gt;"",CHAR(10) &amp; IFERROR(IF(ISERROR(--TRIM(MID(SUBSTITUTE(C130,",",REPT(" ",99)),1599,99))),VLOOKUP(TRIM(MID(SUBSTITUTE(C130,",",REPT(" ",99)),1599,99)),PortProtocols[],4,FALSE),VLOOKUP(--TRIM(MID(SUBSTITUTE(C130,",",REPT(" ",99)),1599,99)),PortProtocols[],4,FALSE)),""),"") &amp;
IF(TRIM(MID(SUBSTITUTE(C130,",",REPT(" ",99)),1699,99))&lt;&gt;"",CHAR(10) &amp; IFERROR(IF(ISERROR(--TRIM(MID(SUBSTITUTE(C130,",",REPT(" ",99)),1699,99))),VLOOKUP(TRIM(MID(SUBSTITUTE(C130,",",REPT(" ",99)),1699,99)),PortProtocols[],4,FALSE),VLOOKUP(--TRIM(MID(SUBSTITUTE(C130,",",REPT(" ",99)),1699,99)),PortProtocols[],4,FALSE)),""),"") &amp;
IF(TRIM(MID(SUBSTITUTE(C130,",",REPT(" ",99)),1799,99))&lt;&gt;"",CHAR(10) &amp; IFERROR(IF(ISERROR(--TRIM(MID(SUBSTITUTE(C130,",",REPT(" ",99)),1799,99))),VLOOKUP(TRIM(MID(SUBSTITUTE(C130,",",REPT(" ",99)),1799,99)),PortProtocols[],4,FALSE),VLOOKUP(--TRIM(MID(SUBSTITUTE(C130,",",REPT(" ",99)),1799,99)),PortProtocols[],4,FALSE)),""),"") &amp;
IF(TRIM(MID(SUBSTITUTE(C130,",",REPT(" ",99)),1899,99))&lt;&gt;"",CHAR(10) &amp; IFERROR(IF(ISERROR(--TRIM(MID(SUBSTITUTE(C130,",",REPT(" ",99)),1899,99))),VLOOKUP(TRIM(MID(SUBSTITUTE(C130,",",REPT(" ",99)),1899,99)),PortProtocols[],4,FALSE),VLOOKUP(--TRIM(MID(SUBSTITUTE(C130,",",REPT(" ",99)),1899,99)),PortProtocols[],4,FALSE)),""),""),
"")</f>
        <v>Nutanix Files Client Network to SMB Migration Source
SMB (445 TCP)</v>
      </c>
      <c r="G130" s="15"/>
      <c r="H130" s="13" t="str">
        <f>_xlfn.XLOOKUP(ExternalPorts[[#This Row],[Source]],entities[Source],entities[Source AZ (Used for Diagram Generation)],"",0)</f>
        <v>Local AZ</v>
      </c>
      <c r="I130" s="13" t="str">
        <f>_xlfn.XLOOKUP(ExternalPorts[[#This Row],[Destination]],entities[Destination],entities[Destination AZ (Used for Diagram Generation)],"",0)</f>
        <v>Local AZ</v>
      </c>
      <c r="J130" s="13"/>
      <c r="M130" s="22"/>
    </row>
    <row r="131" spans="1:13" ht="40.5" hidden="1">
      <c r="A131" s="13" t="s">
        <v>360</v>
      </c>
      <c r="B131" s="13" t="s">
        <v>322</v>
      </c>
      <c r="C131" s="14">
        <v>53</v>
      </c>
      <c r="D131" s="13" t="str" cm="1">
        <f t="array" ref="D13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31" s="13" t="s">
        <v>21</v>
      </c>
      <c r="F131" s="15" t="str">
        <f>IF(AND(B131&lt;&gt;"",E131&lt;&gt;""),B131 &amp; " to " &amp; E131 &amp; CHAR(10) &amp;
IFERROR(IF(ISERROR(--TRIM(MID(SUBSTITUTE(C131,",",REPT(" ",99)),1,99))),VLOOKUP(TRIM(MID(SUBSTITUTE(C131,",",REPT(" ",99)),1,99)),PortProtocols[],4,FALSE),VLOOKUP(--TRIM(MID(SUBSTITUTE(C131,",",REPT(" ",99)),1,99)),PortProtocols[],4,FALSE)),"") &amp;
IF(TRIM(MID(SUBSTITUTE(C131,",",REPT(" ",99)),99,99))&lt;&gt;"",CHAR(10) &amp; IFERROR(IF(ISERROR(--TRIM(MID(SUBSTITUTE(C131,",",REPT(" ",99)),99,99))),VLOOKUP(TRIM(MID(SUBSTITUTE(C131,",",REPT(" ",99)),99,99)),PortProtocols[],4,FALSE),VLOOKUP(--TRIM(MID(SUBSTITUTE(C131,",",REPT(" ",99)),99,99)),PortProtocols[],4,FALSE)),""),"") &amp;
IF(TRIM(MID(SUBSTITUTE(C131,",",REPT(" ",99)),199,99))&lt;&gt;"",CHAR(10) &amp; IFERROR(IF(ISERROR(--TRIM(MID(SUBSTITUTE(C131,",",REPT(" ",99)),199,99))),VLOOKUP(TRIM(MID(SUBSTITUTE(C131,",",REPT(" ",99)),199,99)),PortProtocols[],4,FALSE),VLOOKUP(--TRIM(MID(SUBSTITUTE(C131,",",REPT(" ",99)),199,99)),PortProtocols[],4,FALSE)),""),"") &amp;
IF(TRIM(MID(SUBSTITUTE(C131,",",REPT(" ",99)),299,99))&lt;&gt;"",CHAR(10) &amp; IFERROR(IF(ISERROR(--TRIM(MID(SUBSTITUTE(C131,",",REPT(" ",99)),299,99))),VLOOKUP(TRIM(MID(SUBSTITUTE(C131,",",REPT(" ",99)),299,99)),PortProtocols[],4,FALSE),VLOOKUP(--TRIM(MID(SUBSTITUTE(C131,",",REPT(" ",99)),299,99)),PortProtocols[],4,FALSE)),""),"") &amp;
IF(TRIM(MID(SUBSTITUTE(C131,",",REPT(" ",99)),399,99))&lt;&gt;"",CHAR(10) &amp; IFERROR(IF(ISERROR(--TRIM(MID(SUBSTITUTE(C131,",",REPT(" ",99)),399,99))),VLOOKUP(TRIM(MID(SUBSTITUTE(C131,",",REPT(" ",99)),399,99)),PortProtocols[],4,FALSE),VLOOKUP(--TRIM(MID(SUBSTITUTE(C131,",",REPT(" ",99)),399,99)),PortProtocols[],4,FALSE)),""),"") &amp;
IF(TRIM(MID(SUBSTITUTE(C131,",",REPT(" ",99)),499,99))&lt;&gt;"",CHAR(10) &amp; IFERROR(IF(ISERROR(--TRIM(MID(SUBSTITUTE(C131,",",REPT(" ",99)),499,99))),VLOOKUP(TRIM(MID(SUBSTITUTE(C131,",",REPT(" ",99)),499,99)),PortProtocols[],4,FALSE),VLOOKUP(--TRIM(MID(SUBSTITUTE(C131,",",REPT(" ",99)),499,99)),PortProtocols[],4,FALSE)),""),"") &amp;
IF(TRIM(MID(SUBSTITUTE(C131,",",REPT(" ",99)),599,99))&lt;&gt;"",CHAR(10) &amp; IFERROR(IF(ISERROR(--TRIM(MID(SUBSTITUTE(C131,",",REPT(" ",99)),599,99))),VLOOKUP(TRIM(MID(SUBSTITUTE(C131,",",REPT(" ",99)),599,99)),PortProtocols[],4,FALSE),VLOOKUP(--TRIM(MID(SUBSTITUTE(C131,",",REPT(" ",99)),599,99)),PortProtocols[],4,FALSE)),""),"") &amp;
IF(TRIM(MID(SUBSTITUTE(C131,",",REPT(" ",99)),699,99))&lt;&gt;"",CHAR(10) &amp; IFERROR(IF(ISERROR(--TRIM(MID(SUBSTITUTE(C131,",",REPT(" ",99)),699,99))),VLOOKUP(TRIM(MID(SUBSTITUTE(C131,",",REPT(" ",99)),699,99)),PortProtocols[],4,FALSE),VLOOKUP(--TRIM(MID(SUBSTITUTE(C131,",",REPT(" ",99)),699,99)),PortProtocols[],4,FALSE)),""),"") &amp;
IF(TRIM(MID(SUBSTITUTE(C131,",",REPT(" ",99)),799,99))&lt;&gt;"",CHAR(10) &amp; IFERROR(IF(ISERROR(--TRIM(MID(SUBSTITUTE(C131,",",REPT(" ",99)),799,99))),VLOOKUP(TRIM(MID(SUBSTITUTE(C131,",",REPT(" ",99)),799,99)),PortProtocols[],4,FALSE),VLOOKUP(--TRIM(MID(SUBSTITUTE(C131,",",REPT(" ",99)),799,99)),PortProtocols[],4,FALSE)),""),"") &amp;
IF(TRIM(MID(SUBSTITUTE(C131,",",REPT(" ",99)),899,99))&lt;&gt;"",CHAR(10) &amp; IFERROR(IF(ISERROR(--TRIM(MID(SUBSTITUTE(C131,",",REPT(" ",99)),899,99))),VLOOKUP(TRIM(MID(SUBSTITUTE(C131,",",REPT(" ",99)),899,99)),PortProtocols[],4,FALSE),VLOOKUP(--TRIM(MID(SUBSTITUTE(C131,",",REPT(" ",99)),899,99)),PortProtocols[],4,FALSE)),""),"") &amp;
IF(TRIM(MID(SUBSTITUTE(C131,",",REPT(" ",99)),999,99))&lt;&gt;"",CHAR(10) &amp; IFERROR(IF(ISERROR(--TRIM(MID(SUBSTITUTE(C131,",",REPT(" ",99)),999,99))),VLOOKUP(TRIM(MID(SUBSTITUTE(C131,",",REPT(" ",99)),999,99)),PortProtocols[],4,FALSE),VLOOKUP(--TRIM(MID(SUBSTITUTE(C131,",",REPT(" ",99)),999,99)),PortProtocols[],4,FALSE)),""),"") &amp;
IF(TRIM(MID(SUBSTITUTE(C131,",",REPT(" ",99)),1099,99))&lt;&gt;"",CHAR(10) &amp; IFERROR(IF(ISERROR(--TRIM(MID(SUBSTITUTE(C131,",",REPT(" ",99)),1099,99))),VLOOKUP(TRIM(MID(SUBSTITUTE(C131,",",REPT(" ",99)),1099,99)),PortProtocols[],4,FALSE),VLOOKUP(--TRIM(MID(SUBSTITUTE(C131,",",REPT(" ",99)),1099,99)),PortProtocols[],4,FALSE)),""),"") &amp;
IF(TRIM(MID(SUBSTITUTE(C131,",",REPT(" ",99)),1199,99))&lt;&gt;"",CHAR(10) &amp; IFERROR(IF(ISERROR(--TRIM(MID(SUBSTITUTE(C131,",",REPT(" ",99)),1199,99))),VLOOKUP(TRIM(MID(SUBSTITUTE(C131,",",REPT(" ",99)),1199,99)),PortProtocols[],4,FALSE),VLOOKUP(--TRIM(MID(SUBSTITUTE(C131,",",REPT(" ",99)),1199,99)),PortProtocols[],4,FALSE)),""),"") &amp;
IF(TRIM(MID(SUBSTITUTE(C131,",",REPT(" ",99)),1299,99))&lt;&gt;"",CHAR(10) &amp; IFERROR(IF(ISERROR(--TRIM(MID(SUBSTITUTE(C131,",",REPT(" ",99)),1299,99))),VLOOKUP(TRIM(MID(SUBSTITUTE(C131,",",REPT(" ",99)),1299,99)),PortProtocols[],4,FALSE),VLOOKUP(--TRIM(MID(SUBSTITUTE(C131,",",REPT(" ",99)),1299,99)),PortProtocols[],4,FALSE)),""),"") &amp;
IF(TRIM(MID(SUBSTITUTE(C131,",",REPT(" ",99)),1399,99))&lt;&gt;"",CHAR(10) &amp; IFERROR(IF(ISERROR(--TRIM(MID(SUBSTITUTE(C131,",",REPT(" ",99)),1399,99))),VLOOKUP(TRIM(MID(SUBSTITUTE(C131,",",REPT(" ",99)),1399,99)),PortProtocols[],4,FALSE),VLOOKUP(--TRIM(MID(SUBSTITUTE(C131,",",REPT(" ",99)),1399,99)),PortProtocols[],4,FALSE)),""),"") &amp;
IF(TRIM(MID(SUBSTITUTE(C131,",",REPT(" ",99)),1499,99))&lt;&gt;"",CHAR(10) &amp; IFERROR(IF(ISERROR(--TRIM(MID(SUBSTITUTE(C131,",",REPT(" ",99)),1499,99))),VLOOKUP(TRIM(MID(SUBSTITUTE(C131,",",REPT(" ",99)),1499,99)),PortProtocols[],4,FALSE),VLOOKUP(--TRIM(MID(SUBSTITUTE(C131,",",REPT(" ",99)),1499,99)),PortProtocols[],4,FALSE)),""),"") &amp;
IF(TRIM(MID(SUBSTITUTE(C131,",",REPT(" ",99)),1599,99))&lt;&gt;"",CHAR(10) &amp; IFERROR(IF(ISERROR(--TRIM(MID(SUBSTITUTE(C131,",",REPT(" ",99)),1599,99))),VLOOKUP(TRIM(MID(SUBSTITUTE(C131,",",REPT(" ",99)),1599,99)),PortProtocols[],4,FALSE),VLOOKUP(--TRIM(MID(SUBSTITUTE(C131,",",REPT(" ",99)),1599,99)),PortProtocols[],4,FALSE)),""),"") &amp;
IF(TRIM(MID(SUBSTITUTE(C131,",",REPT(" ",99)),1699,99))&lt;&gt;"",CHAR(10) &amp; IFERROR(IF(ISERROR(--TRIM(MID(SUBSTITUTE(C131,",",REPT(" ",99)),1699,99))),VLOOKUP(TRIM(MID(SUBSTITUTE(C131,",",REPT(" ",99)),1699,99)),PortProtocols[],4,FALSE),VLOOKUP(--TRIM(MID(SUBSTITUTE(C131,",",REPT(" ",99)),1699,99)),PortProtocols[],4,FALSE)),""),"") &amp;
IF(TRIM(MID(SUBSTITUTE(C131,",",REPT(" ",99)),1799,99))&lt;&gt;"",CHAR(10) &amp; IFERROR(IF(ISERROR(--TRIM(MID(SUBSTITUTE(C131,",",REPT(" ",99)),1799,99))),VLOOKUP(TRIM(MID(SUBSTITUTE(C131,",",REPT(" ",99)),1799,99)),PortProtocols[],4,FALSE),VLOOKUP(--TRIM(MID(SUBSTITUTE(C131,",",REPT(" ",99)),1799,99)),PortProtocols[],4,FALSE)),""),"") &amp;
IF(TRIM(MID(SUBSTITUTE(C131,",",REPT(" ",99)),1899,99))&lt;&gt;"",CHAR(10) &amp; IFERROR(IF(ISERROR(--TRIM(MID(SUBSTITUTE(C131,",",REPT(" ",99)),1899,99))),VLOOKUP(TRIM(MID(SUBSTITUTE(C131,",",REPT(" ",99)),1899,99)),PortProtocols[],4,FALSE),VLOOKUP(--TRIM(MID(SUBSTITUTE(C131,",",REPT(" ",99)),1899,99)),PortProtocols[],4,FALSE)),""),""),
"")</f>
        <v>Nutanix Move Appliance to DNS Server
DNS (53 TCP/UDP)</v>
      </c>
      <c r="G131" s="15"/>
      <c r="H131" s="13" t="str">
        <f>_xlfn.XLOOKUP(ExternalPorts[[#This Row],[Source]],entities[Source],entities[Source AZ (Used for Diagram Generation)],"",0)</f>
        <v>Local AZ</v>
      </c>
      <c r="I131" s="13" t="str">
        <f>_xlfn.XLOOKUP(ExternalPorts[[#This Row],[Destination]],entities[Destination],entities[Destination AZ (Used for Diagram Generation)],"",0)</f>
        <v>External Services</v>
      </c>
      <c r="J131" s="13"/>
      <c r="M131" s="22"/>
    </row>
    <row r="132" spans="1:13" ht="40.5" hidden="1">
      <c r="A132" s="13" t="s">
        <v>360</v>
      </c>
      <c r="B132" s="13" t="s">
        <v>322</v>
      </c>
      <c r="C132" s="14">
        <v>123</v>
      </c>
      <c r="D132" s="13" t="str" cm="1">
        <f t="array" ref="D13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132" s="13" t="s">
        <v>22</v>
      </c>
      <c r="F132" s="15" t="str">
        <f>IF(AND(B132&lt;&gt;"",E132&lt;&gt;""),B132 &amp; " to " &amp; E132 &amp; CHAR(10) &amp;
IFERROR(IF(ISERROR(--TRIM(MID(SUBSTITUTE(C132,",",REPT(" ",99)),1,99))),VLOOKUP(TRIM(MID(SUBSTITUTE(C132,",",REPT(" ",99)),1,99)),PortProtocols[],4,FALSE),VLOOKUP(--TRIM(MID(SUBSTITUTE(C132,",",REPT(" ",99)),1,99)),PortProtocols[],4,FALSE)),"") &amp;
IF(TRIM(MID(SUBSTITUTE(C132,",",REPT(" ",99)),99,99))&lt;&gt;"",CHAR(10) &amp; IFERROR(IF(ISERROR(--TRIM(MID(SUBSTITUTE(C132,",",REPT(" ",99)),99,99))),VLOOKUP(TRIM(MID(SUBSTITUTE(C132,",",REPT(" ",99)),99,99)),PortProtocols[],4,FALSE),VLOOKUP(--TRIM(MID(SUBSTITUTE(C132,",",REPT(" ",99)),99,99)),PortProtocols[],4,FALSE)),""),"") &amp;
IF(TRIM(MID(SUBSTITUTE(C132,",",REPT(" ",99)),199,99))&lt;&gt;"",CHAR(10) &amp; IFERROR(IF(ISERROR(--TRIM(MID(SUBSTITUTE(C132,",",REPT(" ",99)),199,99))),VLOOKUP(TRIM(MID(SUBSTITUTE(C132,",",REPT(" ",99)),199,99)),PortProtocols[],4,FALSE),VLOOKUP(--TRIM(MID(SUBSTITUTE(C132,",",REPT(" ",99)),199,99)),PortProtocols[],4,FALSE)),""),"") &amp;
IF(TRIM(MID(SUBSTITUTE(C132,",",REPT(" ",99)),299,99))&lt;&gt;"",CHAR(10) &amp; IFERROR(IF(ISERROR(--TRIM(MID(SUBSTITUTE(C132,",",REPT(" ",99)),299,99))),VLOOKUP(TRIM(MID(SUBSTITUTE(C132,",",REPT(" ",99)),299,99)),PortProtocols[],4,FALSE),VLOOKUP(--TRIM(MID(SUBSTITUTE(C132,",",REPT(" ",99)),299,99)),PortProtocols[],4,FALSE)),""),"") &amp;
IF(TRIM(MID(SUBSTITUTE(C132,",",REPT(" ",99)),399,99))&lt;&gt;"",CHAR(10) &amp; IFERROR(IF(ISERROR(--TRIM(MID(SUBSTITUTE(C132,",",REPT(" ",99)),399,99))),VLOOKUP(TRIM(MID(SUBSTITUTE(C132,",",REPT(" ",99)),399,99)),PortProtocols[],4,FALSE),VLOOKUP(--TRIM(MID(SUBSTITUTE(C132,",",REPT(" ",99)),399,99)),PortProtocols[],4,FALSE)),""),"") &amp;
IF(TRIM(MID(SUBSTITUTE(C132,",",REPT(" ",99)),499,99))&lt;&gt;"",CHAR(10) &amp; IFERROR(IF(ISERROR(--TRIM(MID(SUBSTITUTE(C132,",",REPT(" ",99)),499,99))),VLOOKUP(TRIM(MID(SUBSTITUTE(C132,",",REPT(" ",99)),499,99)),PortProtocols[],4,FALSE),VLOOKUP(--TRIM(MID(SUBSTITUTE(C132,",",REPT(" ",99)),499,99)),PortProtocols[],4,FALSE)),""),"") &amp;
IF(TRIM(MID(SUBSTITUTE(C132,",",REPT(" ",99)),599,99))&lt;&gt;"",CHAR(10) &amp; IFERROR(IF(ISERROR(--TRIM(MID(SUBSTITUTE(C132,",",REPT(" ",99)),599,99))),VLOOKUP(TRIM(MID(SUBSTITUTE(C132,",",REPT(" ",99)),599,99)),PortProtocols[],4,FALSE),VLOOKUP(--TRIM(MID(SUBSTITUTE(C132,",",REPT(" ",99)),599,99)),PortProtocols[],4,FALSE)),""),"") &amp;
IF(TRIM(MID(SUBSTITUTE(C132,",",REPT(" ",99)),699,99))&lt;&gt;"",CHAR(10) &amp; IFERROR(IF(ISERROR(--TRIM(MID(SUBSTITUTE(C132,",",REPT(" ",99)),699,99))),VLOOKUP(TRIM(MID(SUBSTITUTE(C132,",",REPT(" ",99)),699,99)),PortProtocols[],4,FALSE),VLOOKUP(--TRIM(MID(SUBSTITUTE(C132,",",REPT(" ",99)),699,99)),PortProtocols[],4,FALSE)),""),"") &amp;
IF(TRIM(MID(SUBSTITUTE(C132,",",REPT(" ",99)),799,99))&lt;&gt;"",CHAR(10) &amp; IFERROR(IF(ISERROR(--TRIM(MID(SUBSTITUTE(C132,",",REPT(" ",99)),799,99))),VLOOKUP(TRIM(MID(SUBSTITUTE(C132,",",REPT(" ",99)),799,99)),PortProtocols[],4,FALSE),VLOOKUP(--TRIM(MID(SUBSTITUTE(C132,",",REPT(" ",99)),799,99)),PortProtocols[],4,FALSE)),""),"") &amp;
IF(TRIM(MID(SUBSTITUTE(C132,",",REPT(" ",99)),899,99))&lt;&gt;"",CHAR(10) &amp; IFERROR(IF(ISERROR(--TRIM(MID(SUBSTITUTE(C132,",",REPT(" ",99)),899,99))),VLOOKUP(TRIM(MID(SUBSTITUTE(C132,",",REPT(" ",99)),899,99)),PortProtocols[],4,FALSE),VLOOKUP(--TRIM(MID(SUBSTITUTE(C132,",",REPT(" ",99)),899,99)),PortProtocols[],4,FALSE)),""),"") &amp;
IF(TRIM(MID(SUBSTITUTE(C132,",",REPT(" ",99)),999,99))&lt;&gt;"",CHAR(10) &amp; IFERROR(IF(ISERROR(--TRIM(MID(SUBSTITUTE(C132,",",REPT(" ",99)),999,99))),VLOOKUP(TRIM(MID(SUBSTITUTE(C132,",",REPT(" ",99)),999,99)),PortProtocols[],4,FALSE),VLOOKUP(--TRIM(MID(SUBSTITUTE(C132,",",REPT(" ",99)),999,99)),PortProtocols[],4,FALSE)),""),"") &amp;
IF(TRIM(MID(SUBSTITUTE(C132,",",REPT(" ",99)),1099,99))&lt;&gt;"",CHAR(10) &amp; IFERROR(IF(ISERROR(--TRIM(MID(SUBSTITUTE(C132,",",REPT(" ",99)),1099,99))),VLOOKUP(TRIM(MID(SUBSTITUTE(C132,",",REPT(" ",99)),1099,99)),PortProtocols[],4,FALSE),VLOOKUP(--TRIM(MID(SUBSTITUTE(C132,",",REPT(" ",99)),1099,99)),PortProtocols[],4,FALSE)),""),"") &amp;
IF(TRIM(MID(SUBSTITUTE(C132,",",REPT(" ",99)),1199,99))&lt;&gt;"",CHAR(10) &amp; IFERROR(IF(ISERROR(--TRIM(MID(SUBSTITUTE(C132,",",REPT(" ",99)),1199,99))),VLOOKUP(TRIM(MID(SUBSTITUTE(C132,",",REPT(" ",99)),1199,99)),PortProtocols[],4,FALSE),VLOOKUP(--TRIM(MID(SUBSTITUTE(C132,",",REPT(" ",99)),1199,99)),PortProtocols[],4,FALSE)),""),"") &amp;
IF(TRIM(MID(SUBSTITUTE(C132,",",REPT(" ",99)),1299,99))&lt;&gt;"",CHAR(10) &amp; IFERROR(IF(ISERROR(--TRIM(MID(SUBSTITUTE(C132,",",REPT(" ",99)),1299,99))),VLOOKUP(TRIM(MID(SUBSTITUTE(C132,",",REPT(" ",99)),1299,99)),PortProtocols[],4,FALSE),VLOOKUP(--TRIM(MID(SUBSTITUTE(C132,",",REPT(" ",99)),1299,99)),PortProtocols[],4,FALSE)),""),"") &amp;
IF(TRIM(MID(SUBSTITUTE(C132,",",REPT(" ",99)),1399,99))&lt;&gt;"",CHAR(10) &amp; IFERROR(IF(ISERROR(--TRIM(MID(SUBSTITUTE(C132,",",REPT(" ",99)),1399,99))),VLOOKUP(TRIM(MID(SUBSTITUTE(C132,",",REPT(" ",99)),1399,99)),PortProtocols[],4,FALSE),VLOOKUP(--TRIM(MID(SUBSTITUTE(C132,",",REPT(" ",99)),1399,99)),PortProtocols[],4,FALSE)),""),"") &amp;
IF(TRIM(MID(SUBSTITUTE(C132,",",REPT(" ",99)),1499,99))&lt;&gt;"",CHAR(10) &amp; IFERROR(IF(ISERROR(--TRIM(MID(SUBSTITUTE(C132,",",REPT(" ",99)),1499,99))),VLOOKUP(TRIM(MID(SUBSTITUTE(C132,",",REPT(" ",99)),1499,99)),PortProtocols[],4,FALSE),VLOOKUP(--TRIM(MID(SUBSTITUTE(C132,",",REPT(" ",99)),1499,99)),PortProtocols[],4,FALSE)),""),"") &amp;
IF(TRIM(MID(SUBSTITUTE(C132,",",REPT(" ",99)),1599,99))&lt;&gt;"",CHAR(10) &amp; IFERROR(IF(ISERROR(--TRIM(MID(SUBSTITUTE(C132,",",REPT(" ",99)),1599,99))),VLOOKUP(TRIM(MID(SUBSTITUTE(C132,",",REPT(" ",99)),1599,99)),PortProtocols[],4,FALSE),VLOOKUP(--TRIM(MID(SUBSTITUTE(C132,",",REPT(" ",99)),1599,99)),PortProtocols[],4,FALSE)),""),"") &amp;
IF(TRIM(MID(SUBSTITUTE(C132,",",REPT(" ",99)),1699,99))&lt;&gt;"",CHAR(10) &amp; IFERROR(IF(ISERROR(--TRIM(MID(SUBSTITUTE(C132,",",REPT(" ",99)),1699,99))),VLOOKUP(TRIM(MID(SUBSTITUTE(C132,",",REPT(" ",99)),1699,99)),PortProtocols[],4,FALSE),VLOOKUP(--TRIM(MID(SUBSTITUTE(C132,",",REPT(" ",99)),1699,99)),PortProtocols[],4,FALSE)),""),"") &amp;
IF(TRIM(MID(SUBSTITUTE(C132,",",REPT(" ",99)),1799,99))&lt;&gt;"",CHAR(10) &amp; IFERROR(IF(ISERROR(--TRIM(MID(SUBSTITUTE(C132,",",REPT(" ",99)),1799,99))),VLOOKUP(TRIM(MID(SUBSTITUTE(C132,",",REPT(" ",99)),1799,99)),PortProtocols[],4,FALSE),VLOOKUP(--TRIM(MID(SUBSTITUTE(C132,",",REPT(" ",99)),1799,99)),PortProtocols[],4,FALSE)),""),"") &amp;
IF(TRIM(MID(SUBSTITUTE(C132,",",REPT(" ",99)),1899,99))&lt;&gt;"",CHAR(10) &amp; IFERROR(IF(ISERROR(--TRIM(MID(SUBSTITUTE(C132,",",REPT(" ",99)),1899,99))),VLOOKUP(TRIM(MID(SUBSTITUTE(C132,",",REPT(" ",99)),1899,99)),PortProtocols[],4,FALSE),VLOOKUP(--TRIM(MID(SUBSTITUTE(C132,",",REPT(" ",99)),1899,99)),PortProtocols[],4,FALSE)),""),""),
"")</f>
        <v>Nutanix Move Appliance to NTP Server
NTP (123 UDP)</v>
      </c>
      <c r="G132" s="15"/>
      <c r="H132" s="13" t="str">
        <f>_xlfn.XLOOKUP(ExternalPorts[[#This Row],[Source]],entities[Source],entities[Source AZ (Used for Diagram Generation)],"",0)</f>
        <v>Local AZ</v>
      </c>
      <c r="I132" s="13" t="str">
        <f>_xlfn.XLOOKUP(ExternalPorts[[#This Row],[Destination]],entities[Destination],entities[Destination AZ (Used for Diagram Generation)],"",0)</f>
        <v>External Services</v>
      </c>
      <c r="J132" s="13"/>
      <c r="M132" s="22"/>
    </row>
    <row r="133" spans="1:13" ht="60.75" hidden="1">
      <c r="A133" s="13" t="s">
        <v>360</v>
      </c>
      <c r="B133" s="13" t="s">
        <v>322</v>
      </c>
      <c r="C133" s="14" t="s">
        <v>365</v>
      </c>
      <c r="D133" s="13" t="str" cm="1">
        <f t="array" ref="D13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3" s="13" t="s">
        <v>308</v>
      </c>
      <c r="F133" s="15" t="str">
        <f>IF(AND(B133&lt;&gt;"",E133&lt;&gt;""),B133 &amp; " to " &amp; E133 &amp; CHAR(10) &amp;
IFERROR(IF(ISERROR(--TRIM(MID(SUBSTITUTE(C133,",",REPT(" ",99)),1,99))),VLOOKUP(TRIM(MID(SUBSTITUTE(C133,",",REPT(" ",99)),1,99)),PortProtocols[],4,FALSE),VLOOKUP(--TRIM(MID(SUBSTITUTE(C133,",",REPT(" ",99)),1,99)),PortProtocols[],4,FALSE)),"") &amp;
IF(TRIM(MID(SUBSTITUTE(C133,",",REPT(" ",99)),99,99))&lt;&gt;"",CHAR(10) &amp; IFERROR(IF(ISERROR(--TRIM(MID(SUBSTITUTE(C133,",",REPT(" ",99)),99,99))),VLOOKUP(TRIM(MID(SUBSTITUTE(C133,",",REPT(" ",99)),99,99)),PortProtocols[],4,FALSE),VLOOKUP(--TRIM(MID(SUBSTITUTE(C133,",",REPT(" ",99)),99,99)),PortProtocols[],4,FALSE)),""),"") &amp;
IF(TRIM(MID(SUBSTITUTE(C133,",",REPT(" ",99)),199,99))&lt;&gt;"",CHAR(10) &amp; IFERROR(IF(ISERROR(--TRIM(MID(SUBSTITUTE(C133,",",REPT(" ",99)),199,99))),VLOOKUP(TRIM(MID(SUBSTITUTE(C133,",",REPT(" ",99)),199,99)),PortProtocols[],4,FALSE),VLOOKUP(--TRIM(MID(SUBSTITUTE(C133,",",REPT(" ",99)),199,99)),PortProtocols[],4,FALSE)),""),"") &amp;
IF(TRIM(MID(SUBSTITUTE(C133,",",REPT(" ",99)),299,99))&lt;&gt;"",CHAR(10) &amp; IFERROR(IF(ISERROR(--TRIM(MID(SUBSTITUTE(C133,",",REPT(" ",99)),299,99))),VLOOKUP(TRIM(MID(SUBSTITUTE(C133,",",REPT(" ",99)),299,99)),PortProtocols[],4,FALSE),VLOOKUP(--TRIM(MID(SUBSTITUTE(C133,",",REPT(" ",99)),299,99)),PortProtocols[],4,FALSE)),""),"") &amp;
IF(TRIM(MID(SUBSTITUTE(C133,",",REPT(" ",99)),399,99))&lt;&gt;"",CHAR(10) &amp; IFERROR(IF(ISERROR(--TRIM(MID(SUBSTITUTE(C133,",",REPT(" ",99)),399,99))),VLOOKUP(TRIM(MID(SUBSTITUTE(C133,",",REPT(" ",99)),399,99)),PortProtocols[],4,FALSE),VLOOKUP(--TRIM(MID(SUBSTITUTE(C133,",",REPT(" ",99)),399,99)),PortProtocols[],4,FALSE)),""),"") &amp;
IF(TRIM(MID(SUBSTITUTE(C133,",",REPT(" ",99)),499,99))&lt;&gt;"",CHAR(10) &amp; IFERROR(IF(ISERROR(--TRIM(MID(SUBSTITUTE(C133,",",REPT(" ",99)),499,99))),VLOOKUP(TRIM(MID(SUBSTITUTE(C133,",",REPT(" ",99)),499,99)),PortProtocols[],4,FALSE),VLOOKUP(--TRIM(MID(SUBSTITUTE(C133,",",REPT(" ",99)),499,99)),PortProtocols[],4,FALSE)),""),"") &amp;
IF(TRIM(MID(SUBSTITUTE(C133,",",REPT(" ",99)),599,99))&lt;&gt;"",CHAR(10) &amp; IFERROR(IF(ISERROR(--TRIM(MID(SUBSTITUTE(C133,",",REPT(" ",99)),599,99))),VLOOKUP(TRIM(MID(SUBSTITUTE(C133,",",REPT(" ",99)),599,99)),PortProtocols[],4,FALSE),VLOOKUP(--TRIM(MID(SUBSTITUTE(C133,",",REPT(" ",99)),599,99)),PortProtocols[],4,FALSE)),""),"") &amp;
IF(TRIM(MID(SUBSTITUTE(C133,",",REPT(" ",99)),699,99))&lt;&gt;"",CHAR(10) &amp; IFERROR(IF(ISERROR(--TRIM(MID(SUBSTITUTE(C133,",",REPT(" ",99)),699,99))),VLOOKUP(TRIM(MID(SUBSTITUTE(C133,",",REPT(" ",99)),699,99)),PortProtocols[],4,FALSE),VLOOKUP(--TRIM(MID(SUBSTITUTE(C133,",",REPT(" ",99)),699,99)),PortProtocols[],4,FALSE)),""),"") &amp;
IF(TRIM(MID(SUBSTITUTE(C133,",",REPT(" ",99)),799,99))&lt;&gt;"",CHAR(10) &amp; IFERROR(IF(ISERROR(--TRIM(MID(SUBSTITUTE(C133,",",REPT(" ",99)),799,99))),VLOOKUP(TRIM(MID(SUBSTITUTE(C133,",",REPT(" ",99)),799,99)),PortProtocols[],4,FALSE),VLOOKUP(--TRIM(MID(SUBSTITUTE(C133,",",REPT(" ",99)),799,99)),PortProtocols[],4,FALSE)),""),"") &amp;
IF(TRIM(MID(SUBSTITUTE(C133,",",REPT(" ",99)),899,99))&lt;&gt;"",CHAR(10) &amp; IFERROR(IF(ISERROR(--TRIM(MID(SUBSTITUTE(C133,",",REPT(" ",99)),899,99))),VLOOKUP(TRIM(MID(SUBSTITUTE(C133,",",REPT(" ",99)),899,99)),PortProtocols[],4,FALSE),VLOOKUP(--TRIM(MID(SUBSTITUTE(C133,",",REPT(" ",99)),899,99)),PortProtocols[],4,FALSE)),""),"") &amp;
IF(TRIM(MID(SUBSTITUTE(C133,",",REPT(" ",99)),999,99))&lt;&gt;"",CHAR(10) &amp; IFERROR(IF(ISERROR(--TRIM(MID(SUBSTITUTE(C133,",",REPT(" ",99)),999,99))),VLOOKUP(TRIM(MID(SUBSTITUTE(C133,",",REPT(" ",99)),999,99)),PortProtocols[],4,FALSE),VLOOKUP(--TRIM(MID(SUBSTITUTE(C133,",",REPT(" ",99)),999,99)),PortProtocols[],4,FALSE)),""),"") &amp;
IF(TRIM(MID(SUBSTITUTE(C133,",",REPT(" ",99)),1099,99))&lt;&gt;"",CHAR(10) &amp; IFERROR(IF(ISERROR(--TRIM(MID(SUBSTITUTE(C133,",",REPT(" ",99)),1099,99))),VLOOKUP(TRIM(MID(SUBSTITUTE(C133,",",REPT(" ",99)),1099,99)),PortProtocols[],4,FALSE),VLOOKUP(--TRIM(MID(SUBSTITUTE(C133,",",REPT(" ",99)),1099,99)),PortProtocols[],4,FALSE)),""),"") &amp;
IF(TRIM(MID(SUBSTITUTE(C133,",",REPT(" ",99)),1199,99))&lt;&gt;"",CHAR(10) &amp; IFERROR(IF(ISERROR(--TRIM(MID(SUBSTITUTE(C133,",",REPT(" ",99)),1199,99))),VLOOKUP(TRIM(MID(SUBSTITUTE(C133,",",REPT(" ",99)),1199,99)),PortProtocols[],4,FALSE),VLOOKUP(--TRIM(MID(SUBSTITUTE(C133,",",REPT(" ",99)),1199,99)),PortProtocols[],4,FALSE)),""),"") &amp;
IF(TRIM(MID(SUBSTITUTE(C133,",",REPT(" ",99)),1299,99))&lt;&gt;"",CHAR(10) &amp; IFERROR(IF(ISERROR(--TRIM(MID(SUBSTITUTE(C133,",",REPT(" ",99)),1299,99))),VLOOKUP(TRIM(MID(SUBSTITUTE(C133,",",REPT(" ",99)),1299,99)),PortProtocols[],4,FALSE),VLOOKUP(--TRIM(MID(SUBSTITUTE(C133,",",REPT(" ",99)),1299,99)),PortProtocols[],4,FALSE)),""),"") &amp;
IF(TRIM(MID(SUBSTITUTE(C133,",",REPT(" ",99)),1399,99))&lt;&gt;"",CHAR(10) &amp; IFERROR(IF(ISERROR(--TRIM(MID(SUBSTITUTE(C133,",",REPT(" ",99)),1399,99))),VLOOKUP(TRIM(MID(SUBSTITUTE(C133,",",REPT(" ",99)),1399,99)),PortProtocols[],4,FALSE),VLOOKUP(--TRIM(MID(SUBSTITUTE(C133,",",REPT(" ",99)),1399,99)),PortProtocols[],4,FALSE)),""),"") &amp;
IF(TRIM(MID(SUBSTITUTE(C133,",",REPT(" ",99)),1499,99))&lt;&gt;"",CHAR(10) &amp; IFERROR(IF(ISERROR(--TRIM(MID(SUBSTITUTE(C133,",",REPT(" ",99)),1499,99))),VLOOKUP(TRIM(MID(SUBSTITUTE(C133,",",REPT(" ",99)),1499,99)),PortProtocols[],4,FALSE),VLOOKUP(--TRIM(MID(SUBSTITUTE(C133,",",REPT(" ",99)),1499,99)),PortProtocols[],4,FALSE)),""),"") &amp;
IF(TRIM(MID(SUBSTITUTE(C133,",",REPT(" ",99)),1599,99))&lt;&gt;"",CHAR(10) &amp; IFERROR(IF(ISERROR(--TRIM(MID(SUBSTITUTE(C133,",",REPT(" ",99)),1599,99))),VLOOKUP(TRIM(MID(SUBSTITUTE(C133,",",REPT(" ",99)),1599,99)),PortProtocols[],4,FALSE),VLOOKUP(--TRIM(MID(SUBSTITUTE(C133,",",REPT(" ",99)),1599,99)),PortProtocols[],4,FALSE)),""),"") &amp;
IF(TRIM(MID(SUBSTITUTE(C133,",",REPT(" ",99)),1699,99))&lt;&gt;"",CHAR(10) &amp; IFERROR(IF(ISERROR(--TRIM(MID(SUBSTITUTE(C133,",",REPT(" ",99)),1699,99))),VLOOKUP(TRIM(MID(SUBSTITUTE(C133,",",REPT(" ",99)),1699,99)),PortProtocols[],4,FALSE),VLOOKUP(--TRIM(MID(SUBSTITUTE(C133,",",REPT(" ",99)),1699,99)),PortProtocols[],4,FALSE)),""),"") &amp;
IF(TRIM(MID(SUBSTITUTE(C133,",",REPT(" ",99)),1799,99))&lt;&gt;"",CHAR(10) &amp; IFERROR(IF(ISERROR(--TRIM(MID(SUBSTITUTE(C133,",",REPT(" ",99)),1799,99))),VLOOKUP(TRIM(MID(SUBSTITUTE(C133,",",REPT(" ",99)),1799,99)),PortProtocols[],4,FALSE),VLOOKUP(--TRIM(MID(SUBSTITUTE(C133,",",REPT(" ",99)),1799,99)),PortProtocols[],4,FALSE)),""),"") &amp;
IF(TRIM(MID(SUBSTITUTE(C133,",",REPT(" ",99)),1899,99))&lt;&gt;"",CHAR(10) &amp; IFERROR(IF(ISERROR(--TRIM(MID(SUBSTITUTE(C133,",",REPT(" ",99)),1899,99))),VLOOKUP(TRIM(MID(SUBSTITUTE(C133,",",REPT(" ",99)),1899,99)),PortProtocols[],4,FALSE),VLOOKUP(--TRIM(MID(SUBSTITUTE(C133,",",REPT(" ",99)),1899,99)),PortProtocols[],4,FALSE)),""),""),
"")</f>
        <v>Nutanix Move Appliance to ESXi Host
HTTPS (443 TCP)
ESXi Management (902 TCP)</v>
      </c>
      <c r="G133" s="15"/>
      <c r="H133" s="13" t="str">
        <f>_xlfn.XLOOKUP(ExternalPorts[[#This Row],[Source]],entities[Source],entities[Source AZ (Used for Diagram Generation)],"",0)</f>
        <v>Local AZ</v>
      </c>
      <c r="I133" s="13" t="str">
        <f>_xlfn.XLOOKUP(ExternalPorts[[#This Row],[Destination]],entities[Destination],entities[Destination AZ (Used for Diagram Generation)],"",0)</f>
        <v>Local AZ</v>
      </c>
      <c r="J133" s="13"/>
      <c r="M133" s="22"/>
    </row>
    <row r="134" spans="1:13" ht="40.5" hidden="1">
      <c r="A134" s="13" t="s">
        <v>360</v>
      </c>
      <c r="B134" s="13" t="s">
        <v>322</v>
      </c>
      <c r="C134" s="14">
        <v>443</v>
      </c>
      <c r="D134" s="13" t="str" cm="1">
        <f t="array" ref="D13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4" s="13" t="s">
        <v>67</v>
      </c>
      <c r="F134" s="15" t="str">
        <f>IF(AND(B134&lt;&gt;"",E134&lt;&gt;""),B134 &amp; " to " &amp; E134 &amp; CHAR(10) &amp;
IFERROR(IF(ISERROR(--TRIM(MID(SUBSTITUTE(C134,",",REPT(" ",99)),1,99))),VLOOKUP(TRIM(MID(SUBSTITUTE(C134,",",REPT(" ",99)),1,99)),PortProtocols[],4,FALSE),VLOOKUP(--TRIM(MID(SUBSTITUTE(C134,",",REPT(" ",99)),1,99)),PortProtocols[],4,FALSE)),"") &amp;
IF(TRIM(MID(SUBSTITUTE(C134,",",REPT(" ",99)),99,99))&lt;&gt;"",CHAR(10) &amp; IFERROR(IF(ISERROR(--TRIM(MID(SUBSTITUTE(C134,",",REPT(" ",99)),99,99))),VLOOKUP(TRIM(MID(SUBSTITUTE(C134,",",REPT(" ",99)),99,99)),PortProtocols[],4,FALSE),VLOOKUP(--TRIM(MID(SUBSTITUTE(C134,",",REPT(" ",99)),99,99)),PortProtocols[],4,FALSE)),""),"") &amp;
IF(TRIM(MID(SUBSTITUTE(C134,",",REPT(" ",99)),199,99))&lt;&gt;"",CHAR(10) &amp; IFERROR(IF(ISERROR(--TRIM(MID(SUBSTITUTE(C134,",",REPT(" ",99)),199,99))),VLOOKUP(TRIM(MID(SUBSTITUTE(C134,",",REPT(" ",99)),199,99)),PortProtocols[],4,FALSE),VLOOKUP(--TRIM(MID(SUBSTITUTE(C134,",",REPT(" ",99)),199,99)),PortProtocols[],4,FALSE)),""),"") &amp;
IF(TRIM(MID(SUBSTITUTE(C134,",",REPT(" ",99)),299,99))&lt;&gt;"",CHAR(10) &amp; IFERROR(IF(ISERROR(--TRIM(MID(SUBSTITUTE(C134,",",REPT(" ",99)),299,99))),VLOOKUP(TRIM(MID(SUBSTITUTE(C134,",",REPT(" ",99)),299,99)),PortProtocols[],4,FALSE),VLOOKUP(--TRIM(MID(SUBSTITUTE(C134,",",REPT(" ",99)),299,99)),PortProtocols[],4,FALSE)),""),"") &amp;
IF(TRIM(MID(SUBSTITUTE(C134,",",REPT(" ",99)),399,99))&lt;&gt;"",CHAR(10) &amp; IFERROR(IF(ISERROR(--TRIM(MID(SUBSTITUTE(C134,",",REPT(" ",99)),399,99))),VLOOKUP(TRIM(MID(SUBSTITUTE(C134,",",REPT(" ",99)),399,99)),PortProtocols[],4,FALSE),VLOOKUP(--TRIM(MID(SUBSTITUTE(C134,",",REPT(" ",99)),399,99)),PortProtocols[],4,FALSE)),""),"") &amp;
IF(TRIM(MID(SUBSTITUTE(C134,",",REPT(" ",99)),499,99))&lt;&gt;"",CHAR(10) &amp; IFERROR(IF(ISERROR(--TRIM(MID(SUBSTITUTE(C134,",",REPT(" ",99)),499,99))),VLOOKUP(TRIM(MID(SUBSTITUTE(C134,",",REPT(" ",99)),499,99)),PortProtocols[],4,FALSE),VLOOKUP(--TRIM(MID(SUBSTITUTE(C134,",",REPT(" ",99)),499,99)),PortProtocols[],4,FALSE)),""),"") &amp;
IF(TRIM(MID(SUBSTITUTE(C134,",",REPT(" ",99)),599,99))&lt;&gt;"",CHAR(10) &amp; IFERROR(IF(ISERROR(--TRIM(MID(SUBSTITUTE(C134,",",REPT(" ",99)),599,99))),VLOOKUP(TRIM(MID(SUBSTITUTE(C134,",",REPT(" ",99)),599,99)),PortProtocols[],4,FALSE),VLOOKUP(--TRIM(MID(SUBSTITUTE(C134,",",REPT(" ",99)),599,99)),PortProtocols[],4,FALSE)),""),"") &amp;
IF(TRIM(MID(SUBSTITUTE(C134,",",REPT(" ",99)),699,99))&lt;&gt;"",CHAR(10) &amp; IFERROR(IF(ISERROR(--TRIM(MID(SUBSTITUTE(C134,",",REPT(" ",99)),699,99))),VLOOKUP(TRIM(MID(SUBSTITUTE(C134,",",REPT(" ",99)),699,99)),PortProtocols[],4,FALSE),VLOOKUP(--TRIM(MID(SUBSTITUTE(C134,",",REPT(" ",99)),699,99)),PortProtocols[],4,FALSE)),""),"") &amp;
IF(TRIM(MID(SUBSTITUTE(C134,",",REPT(" ",99)),799,99))&lt;&gt;"",CHAR(10) &amp; IFERROR(IF(ISERROR(--TRIM(MID(SUBSTITUTE(C134,",",REPT(" ",99)),799,99))),VLOOKUP(TRIM(MID(SUBSTITUTE(C134,",",REPT(" ",99)),799,99)),PortProtocols[],4,FALSE),VLOOKUP(--TRIM(MID(SUBSTITUTE(C134,",",REPT(" ",99)),799,99)),PortProtocols[],4,FALSE)),""),"") &amp;
IF(TRIM(MID(SUBSTITUTE(C134,",",REPT(" ",99)),899,99))&lt;&gt;"",CHAR(10) &amp; IFERROR(IF(ISERROR(--TRIM(MID(SUBSTITUTE(C134,",",REPT(" ",99)),899,99))),VLOOKUP(TRIM(MID(SUBSTITUTE(C134,",",REPT(" ",99)),899,99)),PortProtocols[],4,FALSE),VLOOKUP(--TRIM(MID(SUBSTITUTE(C134,",",REPT(" ",99)),899,99)),PortProtocols[],4,FALSE)),""),"") &amp;
IF(TRIM(MID(SUBSTITUTE(C134,",",REPT(" ",99)),999,99))&lt;&gt;"",CHAR(10) &amp; IFERROR(IF(ISERROR(--TRIM(MID(SUBSTITUTE(C134,",",REPT(" ",99)),999,99))),VLOOKUP(TRIM(MID(SUBSTITUTE(C134,",",REPT(" ",99)),999,99)),PortProtocols[],4,FALSE),VLOOKUP(--TRIM(MID(SUBSTITUTE(C134,",",REPT(" ",99)),999,99)),PortProtocols[],4,FALSE)),""),"") &amp;
IF(TRIM(MID(SUBSTITUTE(C134,",",REPT(" ",99)),1099,99))&lt;&gt;"",CHAR(10) &amp; IFERROR(IF(ISERROR(--TRIM(MID(SUBSTITUTE(C134,",",REPT(" ",99)),1099,99))),VLOOKUP(TRIM(MID(SUBSTITUTE(C134,",",REPT(" ",99)),1099,99)),PortProtocols[],4,FALSE),VLOOKUP(--TRIM(MID(SUBSTITUTE(C134,",",REPT(" ",99)),1099,99)),PortProtocols[],4,FALSE)),""),"") &amp;
IF(TRIM(MID(SUBSTITUTE(C134,",",REPT(" ",99)),1199,99))&lt;&gt;"",CHAR(10) &amp; IFERROR(IF(ISERROR(--TRIM(MID(SUBSTITUTE(C134,",",REPT(" ",99)),1199,99))),VLOOKUP(TRIM(MID(SUBSTITUTE(C134,",",REPT(" ",99)),1199,99)),PortProtocols[],4,FALSE),VLOOKUP(--TRIM(MID(SUBSTITUTE(C134,",",REPT(" ",99)),1199,99)),PortProtocols[],4,FALSE)),""),"") &amp;
IF(TRIM(MID(SUBSTITUTE(C134,",",REPT(" ",99)),1299,99))&lt;&gt;"",CHAR(10) &amp; IFERROR(IF(ISERROR(--TRIM(MID(SUBSTITUTE(C134,",",REPT(" ",99)),1299,99))),VLOOKUP(TRIM(MID(SUBSTITUTE(C134,",",REPT(" ",99)),1299,99)),PortProtocols[],4,FALSE),VLOOKUP(--TRIM(MID(SUBSTITUTE(C134,",",REPT(" ",99)),1299,99)),PortProtocols[],4,FALSE)),""),"") &amp;
IF(TRIM(MID(SUBSTITUTE(C134,",",REPT(" ",99)),1399,99))&lt;&gt;"",CHAR(10) &amp; IFERROR(IF(ISERROR(--TRIM(MID(SUBSTITUTE(C134,",",REPT(" ",99)),1399,99))),VLOOKUP(TRIM(MID(SUBSTITUTE(C134,",",REPT(" ",99)),1399,99)),PortProtocols[],4,FALSE),VLOOKUP(--TRIM(MID(SUBSTITUTE(C134,",",REPT(" ",99)),1399,99)),PortProtocols[],4,FALSE)),""),"") &amp;
IF(TRIM(MID(SUBSTITUTE(C134,",",REPT(" ",99)),1499,99))&lt;&gt;"",CHAR(10) &amp; IFERROR(IF(ISERROR(--TRIM(MID(SUBSTITUTE(C134,",",REPT(" ",99)),1499,99))),VLOOKUP(TRIM(MID(SUBSTITUTE(C134,",",REPT(" ",99)),1499,99)),PortProtocols[],4,FALSE),VLOOKUP(--TRIM(MID(SUBSTITUTE(C134,",",REPT(" ",99)),1499,99)),PortProtocols[],4,FALSE)),""),"") &amp;
IF(TRIM(MID(SUBSTITUTE(C134,",",REPT(" ",99)),1599,99))&lt;&gt;"",CHAR(10) &amp; IFERROR(IF(ISERROR(--TRIM(MID(SUBSTITUTE(C134,",",REPT(" ",99)),1599,99))),VLOOKUP(TRIM(MID(SUBSTITUTE(C134,",",REPT(" ",99)),1599,99)),PortProtocols[],4,FALSE),VLOOKUP(--TRIM(MID(SUBSTITUTE(C134,",",REPT(" ",99)),1599,99)),PortProtocols[],4,FALSE)),""),"") &amp;
IF(TRIM(MID(SUBSTITUTE(C134,",",REPT(" ",99)),1699,99))&lt;&gt;"",CHAR(10) &amp; IFERROR(IF(ISERROR(--TRIM(MID(SUBSTITUTE(C134,",",REPT(" ",99)),1699,99))),VLOOKUP(TRIM(MID(SUBSTITUTE(C134,",",REPT(" ",99)),1699,99)),PortProtocols[],4,FALSE),VLOOKUP(--TRIM(MID(SUBSTITUTE(C134,",",REPT(" ",99)),1699,99)),PortProtocols[],4,FALSE)),""),"") &amp;
IF(TRIM(MID(SUBSTITUTE(C134,",",REPT(" ",99)),1799,99))&lt;&gt;"",CHAR(10) &amp; IFERROR(IF(ISERROR(--TRIM(MID(SUBSTITUTE(C134,",",REPT(" ",99)),1799,99))),VLOOKUP(TRIM(MID(SUBSTITUTE(C134,",",REPT(" ",99)),1799,99)),PortProtocols[],4,FALSE),VLOOKUP(--TRIM(MID(SUBSTITUTE(C134,",",REPT(" ",99)),1799,99)),PortProtocols[],4,FALSE)),""),"") &amp;
IF(TRIM(MID(SUBSTITUTE(C134,",",REPT(" ",99)),1899,99))&lt;&gt;"",CHAR(10) &amp; IFERROR(IF(ISERROR(--TRIM(MID(SUBSTITUTE(C134,",",REPT(" ",99)),1899,99))),VLOOKUP(TRIM(MID(SUBSTITUTE(C134,",",REPT(" ",99)),1899,99)),PortProtocols[],4,FALSE),VLOOKUP(--TRIM(MID(SUBSTITUTE(C134,",",REPT(" ",99)),1899,99)),PortProtocols[],4,FALSE)),""),""),
"")</f>
        <v>Nutanix Move Appliance to VMware vCenter Server
HTTPS (443 TCP)</v>
      </c>
      <c r="G134" s="15"/>
      <c r="H134" s="13" t="str">
        <f>_xlfn.XLOOKUP(ExternalPorts[[#This Row],[Source]],entities[Source],entities[Source AZ (Used for Diagram Generation)],"",0)</f>
        <v>Local AZ</v>
      </c>
      <c r="I134" s="13" t="str">
        <f>_xlfn.XLOOKUP(ExternalPorts[[#This Row],[Destination]],entities[Destination],entities[Destination AZ (Used for Diagram Generation)],"",0)</f>
        <v>External Services</v>
      </c>
      <c r="J134" s="13"/>
      <c r="M134" s="22"/>
    </row>
    <row r="135" spans="1:13" ht="81" hidden="1">
      <c r="A135" s="13" t="s">
        <v>360</v>
      </c>
      <c r="B135" s="13" t="s">
        <v>322</v>
      </c>
      <c r="C135" s="14" t="s">
        <v>371</v>
      </c>
      <c r="D135" s="13" t="str" cm="1">
        <f t="array" ref="D13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5" s="13" t="s">
        <v>65</v>
      </c>
      <c r="F135" s="15" t="str">
        <f>IF(AND(B135&lt;&gt;"",E135&lt;&gt;""),B135 &amp; " to " &amp; E135 &amp; CHAR(10) &amp;
IFERROR(IF(ISERROR(--TRIM(MID(SUBSTITUTE(C135,",",REPT(" ",99)),1,99))),VLOOKUP(TRIM(MID(SUBSTITUTE(C135,",",REPT(" ",99)),1,99)),PortProtocols[],4,FALSE),VLOOKUP(--TRIM(MID(SUBSTITUTE(C135,",",REPT(" ",99)),1,99)),PortProtocols[],4,FALSE)),"") &amp;
IF(TRIM(MID(SUBSTITUTE(C135,",",REPT(" ",99)),99,99))&lt;&gt;"",CHAR(10) &amp; IFERROR(IF(ISERROR(--TRIM(MID(SUBSTITUTE(C135,",",REPT(" ",99)),99,99))),VLOOKUP(TRIM(MID(SUBSTITUTE(C135,",",REPT(" ",99)),99,99)),PortProtocols[],4,FALSE),VLOOKUP(--TRIM(MID(SUBSTITUTE(C135,",",REPT(" ",99)),99,99)),PortProtocols[],4,FALSE)),""),"") &amp;
IF(TRIM(MID(SUBSTITUTE(C135,",",REPT(" ",99)),199,99))&lt;&gt;"",CHAR(10) &amp; IFERROR(IF(ISERROR(--TRIM(MID(SUBSTITUTE(C135,",",REPT(" ",99)),199,99))),VLOOKUP(TRIM(MID(SUBSTITUTE(C135,",",REPT(" ",99)),199,99)),PortProtocols[],4,FALSE),VLOOKUP(--TRIM(MID(SUBSTITUTE(C135,",",REPT(" ",99)),199,99)),PortProtocols[],4,FALSE)),""),"") &amp;
IF(TRIM(MID(SUBSTITUTE(C135,",",REPT(" ",99)),299,99))&lt;&gt;"",CHAR(10) &amp; IFERROR(IF(ISERROR(--TRIM(MID(SUBSTITUTE(C135,",",REPT(" ",99)),299,99))),VLOOKUP(TRIM(MID(SUBSTITUTE(C135,",",REPT(" ",99)),299,99)),PortProtocols[],4,FALSE),VLOOKUP(--TRIM(MID(SUBSTITUTE(C135,",",REPT(" ",99)),299,99)),PortProtocols[],4,FALSE)),""),"") &amp;
IF(TRIM(MID(SUBSTITUTE(C135,",",REPT(" ",99)),399,99))&lt;&gt;"",CHAR(10) &amp; IFERROR(IF(ISERROR(--TRIM(MID(SUBSTITUTE(C135,",",REPT(" ",99)),399,99))),VLOOKUP(TRIM(MID(SUBSTITUTE(C135,",",REPT(" ",99)),399,99)),PortProtocols[],4,FALSE),VLOOKUP(--TRIM(MID(SUBSTITUTE(C135,",",REPT(" ",99)),399,99)),PortProtocols[],4,FALSE)),""),"") &amp;
IF(TRIM(MID(SUBSTITUTE(C135,",",REPT(" ",99)),499,99))&lt;&gt;"",CHAR(10) &amp; IFERROR(IF(ISERROR(--TRIM(MID(SUBSTITUTE(C135,",",REPT(" ",99)),499,99))),VLOOKUP(TRIM(MID(SUBSTITUTE(C135,",",REPT(" ",99)),499,99)),PortProtocols[],4,FALSE),VLOOKUP(--TRIM(MID(SUBSTITUTE(C135,",",REPT(" ",99)),499,99)),PortProtocols[],4,FALSE)),""),"") &amp;
IF(TRIM(MID(SUBSTITUTE(C135,",",REPT(" ",99)),599,99))&lt;&gt;"",CHAR(10) &amp; IFERROR(IF(ISERROR(--TRIM(MID(SUBSTITUTE(C135,",",REPT(" ",99)),599,99))),VLOOKUP(TRIM(MID(SUBSTITUTE(C135,",",REPT(" ",99)),599,99)),PortProtocols[],4,FALSE),VLOOKUP(--TRIM(MID(SUBSTITUTE(C135,",",REPT(" ",99)),599,99)),PortProtocols[],4,FALSE)),""),"") &amp;
IF(TRIM(MID(SUBSTITUTE(C135,",",REPT(" ",99)),699,99))&lt;&gt;"",CHAR(10) &amp; IFERROR(IF(ISERROR(--TRIM(MID(SUBSTITUTE(C135,",",REPT(" ",99)),699,99))),VLOOKUP(TRIM(MID(SUBSTITUTE(C135,",",REPT(" ",99)),699,99)),PortProtocols[],4,FALSE),VLOOKUP(--TRIM(MID(SUBSTITUTE(C135,",",REPT(" ",99)),699,99)),PortProtocols[],4,FALSE)),""),"") &amp;
IF(TRIM(MID(SUBSTITUTE(C135,",",REPT(" ",99)),799,99))&lt;&gt;"",CHAR(10) &amp; IFERROR(IF(ISERROR(--TRIM(MID(SUBSTITUTE(C135,",",REPT(" ",99)),799,99))),VLOOKUP(TRIM(MID(SUBSTITUTE(C135,",",REPT(" ",99)),799,99)),PortProtocols[],4,FALSE),VLOOKUP(--TRIM(MID(SUBSTITUTE(C135,",",REPT(" ",99)),799,99)),PortProtocols[],4,FALSE)),""),"") &amp;
IF(TRIM(MID(SUBSTITUTE(C135,",",REPT(" ",99)),899,99))&lt;&gt;"",CHAR(10) &amp; IFERROR(IF(ISERROR(--TRIM(MID(SUBSTITUTE(C135,",",REPT(" ",99)),899,99))),VLOOKUP(TRIM(MID(SUBSTITUTE(C135,",",REPT(" ",99)),899,99)),PortProtocols[],4,FALSE),VLOOKUP(--TRIM(MID(SUBSTITUTE(C135,",",REPT(" ",99)),899,99)),PortProtocols[],4,FALSE)),""),"") &amp;
IF(TRIM(MID(SUBSTITUTE(C135,",",REPT(" ",99)),999,99))&lt;&gt;"",CHAR(10) &amp; IFERROR(IF(ISERROR(--TRIM(MID(SUBSTITUTE(C135,",",REPT(" ",99)),999,99))),VLOOKUP(TRIM(MID(SUBSTITUTE(C135,",",REPT(" ",99)),999,99)),PortProtocols[],4,FALSE),VLOOKUP(--TRIM(MID(SUBSTITUTE(C135,",",REPT(" ",99)),999,99)),PortProtocols[],4,FALSE)),""),"") &amp;
IF(TRIM(MID(SUBSTITUTE(C135,",",REPT(" ",99)),1099,99))&lt;&gt;"",CHAR(10) &amp; IFERROR(IF(ISERROR(--TRIM(MID(SUBSTITUTE(C135,",",REPT(" ",99)),1099,99))),VLOOKUP(TRIM(MID(SUBSTITUTE(C135,",",REPT(" ",99)),1099,99)),PortProtocols[],4,FALSE),VLOOKUP(--TRIM(MID(SUBSTITUTE(C135,",",REPT(" ",99)),1099,99)),PortProtocols[],4,FALSE)),""),"") &amp;
IF(TRIM(MID(SUBSTITUTE(C135,",",REPT(" ",99)),1199,99))&lt;&gt;"",CHAR(10) &amp; IFERROR(IF(ISERROR(--TRIM(MID(SUBSTITUTE(C135,",",REPT(" ",99)),1199,99))),VLOOKUP(TRIM(MID(SUBSTITUTE(C135,",",REPT(" ",99)),1199,99)),PortProtocols[],4,FALSE),VLOOKUP(--TRIM(MID(SUBSTITUTE(C135,",",REPT(" ",99)),1199,99)),PortProtocols[],4,FALSE)),""),"") &amp;
IF(TRIM(MID(SUBSTITUTE(C135,",",REPT(" ",99)),1299,99))&lt;&gt;"",CHAR(10) &amp; IFERROR(IF(ISERROR(--TRIM(MID(SUBSTITUTE(C135,",",REPT(" ",99)),1299,99))),VLOOKUP(TRIM(MID(SUBSTITUTE(C135,",",REPT(" ",99)),1299,99)),PortProtocols[],4,FALSE),VLOOKUP(--TRIM(MID(SUBSTITUTE(C135,",",REPT(" ",99)),1299,99)),PortProtocols[],4,FALSE)),""),"") &amp;
IF(TRIM(MID(SUBSTITUTE(C135,",",REPT(" ",99)),1399,99))&lt;&gt;"",CHAR(10) &amp; IFERROR(IF(ISERROR(--TRIM(MID(SUBSTITUTE(C135,",",REPT(" ",99)),1399,99))),VLOOKUP(TRIM(MID(SUBSTITUTE(C135,",",REPT(" ",99)),1399,99)),PortProtocols[],4,FALSE),VLOOKUP(--TRIM(MID(SUBSTITUTE(C135,",",REPT(" ",99)),1399,99)),PortProtocols[],4,FALSE)),""),"") &amp;
IF(TRIM(MID(SUBSTITUTE(C135,",",REPT(" ",99)),1499,99))&lt;&gt;"",CHAR(10) &amp; IFERROR(IF(ISERROR(--TRIM(MID(SUBSTITUTE(C135,",",REPT(" ",99)),1499,99))),VLOOKUP(TRIM(MID(SUBSTITUTE(C135,",",REPT(" ",99)),1499,99)),PortProtocols[],4,FALSE),VLOOKUP(--TRIM(MID(SUBSTITUTE(C135,",",REPT(" ",99)),1499,99)),PortProtocols[],4,FALSE)),""),"") &amp;
IF(TRIM(MID(SUBSTITUTE(C135,",",REPT(" ",99)),1599,99))&lt;&gt;"",CHAR(10) &amp; IFERROR(IF(ISERROR(--TRIM(MID(SUBSTITUTE(C135,",",REPT(" ",99)),1599,99))),VLOOKUP(TRIM(MID(SUBSTITUTE(C135,",",REPT(" ",99)),1599,99)),PortProtocols[],4,FALSE),VLOOKUP(--TRIM(MID(SUBSTITUTE(C135,",",REPT(" ",99)),1599,99)),PortProtocols[],4,FALSE)),""),"") &amp;
IF(TRIM(MID(SUBSTITUTE(C135,",",REPT(" ",99)),1699,99))&lt;&gt;"",CHAR(10) &amp; IFERROR(IF(ISERROR(--TRIM(MID(SUBSTITUTE(C135,",",REPT(" ",99)),1699,99))),VLOOKUP(TRIM(MID(SUBSTITUTE(C135,",",REPT(" ",99)),1699,99)),PortProtocols[],4,FALSE),VLOOKUP(--TRIM(MID(SUBSTITUTE(C135,",",REPT(" ",99)),1699,99)),PortProtocols[],4,FALSE)),""),"") &amp;
IF(TRIM(MID(SUBSTITUTE(C135,",",REPT(" ",99)),1799,99))&lt;&gt;"",CHAR(10) &amp; IFERROR(IF(ISERROR(--TRIM(MID(SUBSTITUTE(C135,",",REPT(" ",99)),1799,99))),VLOOKUP(TRIM(MID(SUBSTITUTE(C135,",",REPT(" ",99)),1799,99)),PortProtocols[],4,FALSE),VLOOKUP(--TRIM(MID(SUBSTITUTE(C135,",",REPT(" ",99)),1799,99)),PortProtocols[],4,FALSE)),""),"") &amp;
IF(TRIM(MID(SUBSTITUTE(C135,",",REPT(" ",99)),1899,99))&lt;&gt;"",CHAR(10) &amp; IFERROR(IF(ISERROR(--TRIM(MID(SUBSTITUTE(C135,",",REPT(" ",99)),1899,99))),VLOOKUP(TRIM(MID(SUBSTITUTE(C135,",",REPT(" ",99)),1899,99)),PortProtocols[],4,FALSE),VLOOKUP(--TRIM(MID(SUBSTITUTE(C135,",",REPT(" ",99)),1899,99)),PortProtocols[],4,FALSE)),""),""),
"")</f>
        <v>Nutanix Move Appliance to Hyper-V
WinRM over HTTP (5985 TCP)
WinRM over HTTPS (5986 TCP)
Move Hyper-V Agent (8087 TCP)</v>
      </c>
      <c r="G135" s="15"/>
      <c r="H135" s="13" t="str">
        <f>_xlfn.XLOOKUP(ExternalPorts[[#This Row],[Source]],entities[Source],entities[Source AZ (Used for Diagram Generation)],"",0)</f>
        <v>Local AZ</v>
      </c>
      <c r="I135" s="13" t="str">
        <f>_xlfn.XLOOKUP(ExternalPorts[[#This Row],[Destination]],entities[Destination],entities[Destination AZ (Used for Diagram Generation)],"",0)</f>
        <v>Local AZ</v>
      </c>
      <c r="J135" s="13"/>
      <c r="M135" s="22"/>
    </row>
    <row r="136" spans="1:13" ht="40.5" hidden="1">
      <c r="A136" s="13" t="s">
        <v>360</v>
      </c>
      <c r="B136" s="13" t="s">
        <v>322</v>
      </c>
      <c r="C136" s="14">
        <v>22</v>
      </c>
      <c r="D136" s="13" t="s">
        <v>78</v>
      </c>
      <c r="E136" s="13" t="s">
        <v>362</v>
      </c>
      <c r="F136" s="15" t="str">
        <f>IF(AND(B136&lt;&gt;"",E136&lt;&gt;""),B136 &amp; " to " &amp; E136 &amp; CHAR(10) &amp;
IFERROR(IF(ISERROR(--TRIM(MID(SUBSTITUTE(C136,",",REPT(" ",99)),1,99))),VLOOKUP(TRIM(MID(SUBSTITUTE(C136,",",REPT(" ",99)),1,99)),PortProtocols[],4,FALSE),VLOOKUP(--TRIM(MID(SUBSTITUTE(C136,",",REPT(" ",99)),1,99)),PortProtocols[],4,FALSE)),"") &amp;
IF(TRIM(MID(SUBSTITUTE(C136,",",REPT(" ",99)),99,99))&lt;&gt;"",CHAR(10) &amp; IFERROR(IF(ISERROR(--TRIM(MID(SUBSTITUTE(C136,",",REPT(" ",99)),99,99))),VLOOKUP(TRIM(MID(SUBSTITUTE(C136,",",REPT(" ",99)),99,99)),PortProtocols[],4,FALSE),VLOOKUP(--TRIM(MID(SUBSTITUTE(C136,",",REPT(" ",99)),99,99)),PortProtocols[],4,FALSE)),""),"") &amp;
IF(TRIM(MID(SUBSTITUTE(C136,",",REPT(" ",99)),199,99))&lt;&gt;"",CHAR(10) &amp; IFERROR(IF(ISERROR(--TRIM(MID(SUBSTITUTE(C136,",",REPT(" ",99)),199,99))),VLOOKUP(TRIM(MID(SUBSTITUTE(C136,",",REPT(" ",99)),199,99)),PortProtocols[],4,FALSE),VLOOKUP(--TRIM(MID(SUBSTITUTE(C136,",",REPT(" ",99)),199,99)),PortProtocols[],4,FALSE)),""),"") &amp;
IF(TRIM(MID(SUBSTITUTE(C136,",",REPT(" ",99)),299,99))&lt;&gt;"",CHAR(10) &amp; IFERROR(IF(ISERROR(--TRIM(MID(SUBSTITUTE(C136,",",REPT(" ",99)),299,99))),VLOOKUP(TRIM(MID(SUBSTITUTE(C136,",",REPT(" ",99)),299,99)),PortProtocols[],4,FALSE),VLOOKUP(--TRIM(MID(SUBSTITUTE(C136,",",REPT(" ",99)),299,99)),PortProtocols[],4,FALSE)),""),"") &amp;
IF(TRIM(MID(SUBSTITUTE(C136,",",REPT(" ",99)),399,99))&lt;&gt;"",CHAR(10) &amp; IFERROR(IF(ISERROR(--TRIM(MID(SUBSTITUTE(C136,",",REPT(" ",99)),399,99))),VLOOKUP(TRIM(MID(SUBSTITUTE(C136,",",REPT(" ",99)),399,99)),PortProtocols[],4,FALSE),VLOOKUP(--TRIM(MID(SUBSTITUTE(C136,",",REPT(" ",99)),399,99)),PortProtocols[],4,FALSE)),""),"") &amp;
IF(TRIM(MID(SUBSTITUTE(C136,",",REPT(" ",99)),499,99))&lt;&gt;"",CHAR(10) &amp; IFERROR(IF(ISERROR(--TRIM(MID(SUBSTITUTE(C136,",",REPT(" ",99)),499,99))),VLOOKUP(TRIM(MID(SUBSTITUTE(C136,",",REPT(" ",99)),499,99)),PortProtocols[],4,FALSE),VLOOKUP(--TRIM(MID(SUBSTITUTE(C136,",",REPT(" ",99)),499,99)),PortProtocols[],4,FALSE)),""),"") &amp;
IF(TRIM(MID(SUBSTITUTE(C136,",",REPT(" ",99)),599,99))&lt;&gt;"",CHAR(10) &amp; IFERROR(IF(ISERROR(--TRIM(MID(SUBSTITUTE(C136,",",REPT(" ",99)),599,99))),VLOOKUP(TRIM(MID(SUBSTITUTE(C136,",",REPT(" ",99)),599,99)),PortProtocols[],4,FALSE),VLOOKUP(--TRIM(MID(SUBSTITUTE(C136,",",REPT(" ",99)),599,99)),PortProtocols[],4,FALSE)),""),"") &amp;
IF(TRIM(MID(SUBSTITUTE(C136,",",REPT(" ",99)),699,99))&lt;&gt;"",CHAR(10) &amp; IFERROR(IF(ISERROR(--TRIM(MID(SUBSTITUTE(C136,",",REPT(" ",99)),699,99))),VLOOKUP(TRIM(MID(SUBSTITUTE(C136,",",REPT(" ",99)),699,99)),PortProtocols[],4,FALSE),VLOOKUP(--TRIM(MID(SUBSTITUTE(C136,",",REPT(" ",99)),699,99)),PortProtocols[],4,FALSE)),""),"") &amp;
IF(TRIM(MID(SUBSTITUTE(C136,",",REPT(" ",99)),799,99))&lt;&gt;"",CHAR(10) &amp; IFERROR(IF(ISERROR(--TRIM(MID(SUBSTITUTE(C136,",",REPT(" ",99)),799,99))),VLOOKUP(TRIM(MID(SUBSTITUTE(C136,",",REPT(" ",99)),799,99)),PortProtocols[],4,FALSE),VLOOKUP(--TRIM(MID(SUBSTITUTE(C136,",",REPT(" ",99)),799,99)),PortProtocols[],4,FALSE)),""),"") &amp;
IF(TRIM(MID(SUBSTITUTE(C136,",",REPT(" ",99)),899,99))&lt;&gt;"",CHAR(10) &amp; IFERROR(IF(ISERROR(--TRIM(MID(SUBSTITUTE(C136,",",REPT(" ",99)),899,99))),VLOOKUP(TRIM(MID(SUBSTITUTE(C136,",",REPT(" ",99)),899,99)),PortProtocols[],4,FALSE),VLOOKUP(--TRIM(MID(SUBSTITUTE(C136,",",REPT(" ",99)),899,99)),PortProtocols[],4,FALSE)),""),"") &amp;
IF(TRIM(MID(SUBSTITUTE(C136,",",REPT(" ",99)),999,99))&lt;&gt;"",CHAR(10) &amp; IFERROR(IF(ISERROR(--TRIM(MID(SUBSTITUTE(C136,",",REPT(" ",99)),999,99))),VLOOKUP(TRIM(MID(SUBSTITUTE(C136,",",REPT(" ",99)),999,99)),PortProtocols[],4,FALSE),VLOOKUP(--TRIM(MID(SUBSTITUTE(C136,",",REPT(" ",99)),999,99)),PortProtocols[],4,FALSE)),""),"") &amp;
IF(TRIM(MID(SUBSTITUTE(C136,",",REPT(" ",99)),1099,99))&lt;&gt;"",CHAR(10) &amp; IFERROR(IF(ISERROR(--TRIM(MID(SUBSTITUTE(C136,",",REPT(" ",99)),1099,99))),VLOOKUP(TRIM(MID(SUBSTITUTE(C136,",",REPT(" ",99)),1099,99)),PortProtocols[],4,FALSE),VLOOKUP(--TRIM(MID(SUBSTITUTE(C136,",",REPT(" ",99)),1099,99)),PortProtocols[],4,FALSE)),""),"") &amp;
IF(TRIM(MID(SUBSTITUTE(C136,",",REPT(" ",99)),1199,99))&lt;&gt;"",CHAR(10) &amp; IFERROR(IF(ISERROR(--TRIM(MID(SUBSTITUTE(C136,",",REPT(" ",99)),1199,99))),VLOOKUP(TRIM(MID(SUBSTITUTE(C136,",",REPT(" ",99)),1199,99)),PortProtocols[],4,FALSE),VLOOKUP(--TRIM(MID(SUBSTITUTE(C136,",",REPT(" ",99)),1199,99)),PortProtocols[],4,FALSE)),""),"") &amp;
IF(TRIM(MID(SUBSTITUTE(C136,",",REPT(" ",99)),1299,99))&lt;&gt;"",CHAR(10) &amp; IFERROR(IF(ISERROR(--TRIM(MID(SUBSTITUTE(C136,",",REPT(" ",99)),1299,99))),VLOOKUP(TRIM(MID(SUBSTITUTE(C136,",",REPT(" ",99)),1299,99)),PortProtocols[],4,FALSE),VLOOKUP(--TRIM(MID(SUBSTITUTE(C136,",",REPT(" ",99)),1299,99)),PortProtocols[],4,FALSE)),""),"") &amp;
IF(TRIM(MID(SUBSTITUTE(C136,",",REPT(" ",99)),1399,99))&lt;&gt;"",CHAR(10) &amp; IFERROR(IF(ISERROR(--TRIM(MID(SUBSTITUTE(C136,",",REPT(" ",99)),1399,99))),VLOOKUP(TRIM(MID(SUBSTITUTE(C136,",",REPT(" ",99)),1399,99)),PortProtocols[],4,FALSE),VLOOKUP(--TRIM(MID(SUBSTITUTE(C136,",",REPT(" ",99)),1399,99)),PortProtocols[],4,FALSE)),""),"") &amp;
IF(TRIM(MID(SUBSTITUTE(C136,",",REPT(" ",99)),1499,99))&lt;&gt;"",CHAR(10) &amp; IFERROR(IF(ISERROR(--TRIM(MID(SUBSTITUTE(C136,",",REPT(" ",99)),1499,99))),VLOOKUP(TRIM(MID(SUBSTITUTE(C136,",",REPT(" ",99)),1499,99)),PortProtocols[],4,FALSE),VLOOKUP(--TRIM(MID(SUBSTITUTE(C136,",",REPT(" ",99)),1499,99)),PortProtocols[],4,FALSE)),""),"") &amp;
IF(TRIM(MID(SUBSTITUTE(C136,",",REPT(" ",99)),1599,99))&lt;&gt;"",CHAR(10) &amp; IFERROR(IF(ISERROR(--TRIM(MID(SUBSTITUTE(C136,",",REPT(" ",99)),1599,99))),VLOOKUP(TRIM(MID(SUBSTITUTE(C136,",",REPT(" ",99)),1599,99)),PortProtocols[],4,FALSE),VLOOKUP(--TRIM(MID(SUBSTITUTE(C136,",",REPT(" ",99)),1599,99)),PortProtocols[],4,FALSE)),""),"") &amp;
IF(TRIM(MID(SUBSTITUTE(C136,",",REPT(" ",99)),1699,99))&lt;&gt;"",CHAR(10) &amp; IFERROR(IF(ISERROR(--TRIM(MID(SUBSTITUTE(C136,",",REPT(" ",99)),1699,99))),VLOOKUP(TRIM(MID(SUBSTITUTE(C136,",",REPT(" ",99)),1699,99)),PortProtocols[],4,FALSE),VLOOKUP(--TRIM(MID(SUBSTITUTE(C136,",",REPT(" ",99)),1699,99)),PortProtocols[],4,FALSE)),""),"") &amp;
IF(TRIM(MID(SUBSTITUTE(C136,",",REPT(" ",99)),1799,99))&lt;&gt;"",CHAR(10) &amp; IFERROR(IF(ISERROR(--TRIM(MID(SUBSTITUTE(C136,",",REPT(" ",99)),1799,99))),VLOOKUP(TRIM(MID(SUBSTITUTE(C136,",",REPT(" ",99)),1799,99)),PortProtocols[],4,FALSE),VLOOKUP(--TRIM(MID(SUBSTITUTE(C136,",",REPT(" ",99)),1799,99)),PortProtocols[],4,FALSE)),""),"") &amp;
IF(TRIM(MID(SUBSTITUTE(C136,",",REPT(" ",99)),1899,99))&lt;&gt;"",CHAR(10) &amp; IFERROR(IF(ISERROR(--TRIM(MID(SUBSTITUTE(C136,",",REPT(" ",99)),1899,99))),VLOOKUP(TRIM(MID(SUBSTITUTE(C136,",",REPT(" ",99)),1899,99)),PortProtocols[],4,FALSE),VLOOKUP(--TRIM(MID(SUBSTITUTE(C136,",",REPT(" ",99)),1899,99)),PortProtocols[],4,FALSE)),""),""),
"")</f>
        <v>Nutanix Move Appliance to Linux Guest VM
SSH (22 TCP)</v>
      </c>
      <c r="G136" s="15"/>
      <c r="H136" s="13" t="str">
        <f>_xlfn.XLOOKUP(ExternalPorts[[#This Row],[Source]],entities[Source],entities[Source AZ (Used for Diagram Generation)],"",0)</f>
        <v>Local AZ</v>
      </c>
      <c r="I136" s="13" t="str">
        <f>_xlfn.XLOOKUP(ExternalPorts[[#This Row],[Destination]],entities[Destination],entities[Destination AZ (Used for Diagram Generation)],"",0)</f>
        <v>Local AZ</v>
      </c>
      <c r="J136" s="13"/>
      <c r="M136" s="22"/>
    </row>
    <row r="137" spans="1:13" ht="60.75" hidden="1">
      <c r="A137" s="13" t="s">
        <v>360</v>
      </c>
      <c r="B137" s="13" t="s">
        <v>322</v>
      </c>
      <c r="C137" s="14" t="s">
        <v>64</v>
      </c>
      <c r="D137" s="13" t="str" cm="1">
        <f t="array" ref="D13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7" s="13" t="s">
        <v>361</v>
      </c>
      <c r="F137" s="15" t="str">
        <f>IF(AND(B137&lt;&gt;"",E137&lt;&gt;""),B137 &amp; " to " &amp; E137 &amp; CHAR(10) &amp;
IFERROR(IF(ISERROR(--TRIM(MID(SUBSTITUTE(C137,",",REPT(" ",99)),1,99))),VLOOKUP(TRIM(MID(SUBSTITUTE(C137,",",REPT(" ",99)),1,99)),PortProtocols[],4,FALSE),VLOOKUP(--TRIM(MID(SUBSTITUTE(C137,",",REPT(" ",99)),1,99)),PortProtocols[],4,FALSE)),"") &amp;
IF(TRIM(MID(SUBSTITUTE(C137,",",REPT(" ",99)),99,99))&lt;&gt;"",CHAR(10) &amp; IFERROR(IF(ISERROR(--TRIM(MID(SUBSTITUTE(C137,",",REPT(" ",99)),99,99))),VLOOKUP(TRIM(MID(SUBSTITUTE(C137,",",REPT(" ",99)),99,99)),PortProtocols[],4,FALSE),VLOOKUP(--TRIM(MID(SUBSTITUTE(C137,",",REPT(" ",99)),99,99)),PortProtocols[],4,FALSE)),""),"") &amp;
IF(TRIM(MID(SUBSTITUTE(C137,",",REPT(" ",99)),199,99))&lt;&gt;"",CHAR(10) &amp; IFERROR(IF(ISERROR(--TRIM(MID(SUBSTITUTE(C137,",",REPT(" ",99)),199,99))),VLOOKUP(TRIM(MID(SUBSTITUTE(C137,",",REPT(" ",99)),199,99)),PortProtocols[],4,FALSE),VLOOKUP(--TRIM(MID(SUBSTITUTE(C137,",",REPT(" ",99)),199,99)),PortProtocols[],4,FALSE)),""),"") &amp;
IF(TRIM(MID(SUBSTITUTE(C137,",",REPT(" ",99)),299,99))&lt;&gt;"",CHAR(10) &amp; IFERROR(IF(ISERROR(--TRIM(MID(SUBSTITUTE(C137,",",REPT(" ",99)),299,99))),VLOOKUP(TRIM(MID(SUBSTITUTE(C137,",",REPT(" ",99)),299,99)),PortProtocols[],4,FALSE),VLOOKUP(--TRIM(MID(SUBSTITUTE(C137,",",REPT(" ",99)),299,99)),PortProtocols[],4,FALSE)),""),"") &amp;
IF(TRIM(MID(SUBSTITUTE(C137,",",REPT(" ",99)),399,99))&lt;&gt;"",CHAR(10) &amp; IFERROR(IF(ISERROR(--TRIM(MID(SUBSTITUTE(C137,",",REPT(" ",99)),399,99))),VLOOKUP(TRIM(MID(SUBSTITUTE(C137,",",REPT(" ",99)),399,99)),PortProtocols[],4,FALSE),VLOOKUP(--TRIM(MID(SUBSTITUTE(C137,",",REPT(" ",99)),399,99)),PortProtocols[],4,FALSE)),""),"") &amp;
IF(TRIM(MID(SUBSTITUTE(C137,",",REPT(" ",99)),499,99))&lt;&gt;"",CHAR(10) &amp; IFERROR(IF(ISERROR(--TRIM(MID(SUBSTITUTE(C137,",",REPT(" ",99)),499,99))),VLOOKUP(TRIM(MID(SUBSTITUTE(C137,",",REPT(" ",99)),499,99)),PortProtocols[],4,FALSE),VLOOKUP(--TRIM(MID(SUBSTITUTE(C137,",",REPT(" ",99)),499,99)),PortProtocols[],4,FALSE)),""),"") &amp;
IF(TRIM(MID(SUBSTITUTE(C137,",",REPT(" ",99)),599,99))&lt;&gt;"",CHAR(10) &amp; IFERROR(IF(ISERROR(--TRIM(MID(SUBSTITUTE(C137,",",REPT(" ",99)),599,99))),VLOOKUP(TRIM(MID(SUBSTITUTE(C137,",",REPT(" ",99)),599,99)),PortProtocols[],4,FALSE),VLOOKUP(--TRIM(MID(SUBSTITUTE(C137,",",REPT(" ",99)),599,99)),PortProtocols[],4,FALSE)),""),"") &amp;
IF(TRIM(MID(SUBSTITUTE(C137,",",REPT(" ",99)),699,99))&lt;&gt;"",CHAR(10) &amp; IFERROR(IF(ISERROR(--TRIM(MID(SUBSTITUTE(C137,",",REPT(" ",99)),699,99))),VLOOKUP(TRIM(MID(SUBSTITUTE(C137,",",REPT(" ",99)),699,99)),PortProtocols[],4,FALSE),VLOOKUP(--TRIM(MID(SUBSTITUTE(C137,",",REPT(" ",99)),699,99)),PortProtocols[],4,FALSE)),""),"") &amp;
IF(TRIM(MID(SUBSTITUTE(C137,",",REPT(" ",99)),799,99))&lt;&gt;"",CHAR(10) &amp; IFERROR(IF(ISERROR(--TRIM(MID(SUBSTITUTE(C137,",",REPT(" ",99)),799,99))),VLOOKUP(TRIM(MID(SUBSTITUTE(C137,",",REPT(" ",99)),799,99)),PortProtocols[],4,FALSE),VLOOKUP(--TRIM(MID(SUBSTITUTE(C137,",",REPT(" ",99)),799,99)),PortProtocols[],4,FALSE)),""),"") &amp;
IF(TRIM(MID(SUBSTITUTE(C137,",",REPT(" ",99)),899,99))&lt;&gt;"",CHAR(10) &amp; IFERROR(IF(ISERROR(--TRIM(MID(SUBSTITUTE(C137,",",REPT(" ",99)),899,99))),VLOOKUP(TRIM(MID(SUBSTITUTE(C137,",",REPT(" ",99)),899,99)),PortProtocols[],4,FALSE),VLOOKUP(--TRIM(MID(SUBSTITUTE(C137,",",REPT(" ",99)),899,99)),PortProtocols[],4,FALSE)),""),"") &amp;
IF(TRIM(MID(SUBSTITUTE(C137,",",REPT(" ",99)),999,99))&lt;&gt;"",CHAR(10) &amp; IFERROR(IF(ISERROR(--TRIM(MID(SUBSTITUTE(C137,",",REPT(" ",99)),999,99))),VLOOKUP(TRIM(MID(SUBSTITUTE(C137,",",REPT(" ",99)),999,99)),PortProtocols[],4,FALSE),VLOOKUP(--TRIM(MID(SUBSTITUTE(C137,",",REPT(" ",99)),999,99)),PortProtocols[],4,FALSE)),""),"") &amp;
IF(TRIM(MID(SUBSTITUTE(C137,",",REPT(" ",99)),1099,99))&lt;&gt;"",CHAR(10) &amp; IFERROR(IF(ISERROR(--TRIM(MID(SUBSTITUTE(C137,",",REPT(" ",99)),1099,99))),VLOOKUP(TRIM(MID(SUBSTITUTE(C137,",",REPT(" ",99)),1099,99)),PortProtocols[],4,FALSE),VLOOKUP(--TRIM(MID(SUBSTITUTE(C137,",",REPT(" ",99)),1099,99)),PortProtocols[],4,FALSE)),""),"") &amp;
IF(TRIM(MID(SUBSTITUTE(C137,",",REPT(" ",99)),1199,99))&lt;&gt;"",CHAR(10) &amp; IFERROR(IF(ISERROR(--TRIM(MID(SUBSTITUTE(C137,",",REPT(" ",99)),1199,99))),VLOOKUP(TRIM(MID(SUBSTITUTE(C137,",",REPT(" ",99)),1199,99)),PortProtocols[],4,FALSE),VLOOKUP(--TRIM(MID(SUBSTITUTE(C137,",",REPT(" ",99)),1199,99)),PortProtocols[],4,FALSE)),""),"") &amp;
IF(TRIM(MID(SUBSTITUTE(C137,",",REPT(" ",99)),1299,99))&lt;&gt;"",CHAR(10) &amp; IFERROR(IF(ISERROR(--TRIM(MID(SUBSTITUTE(C137,",",REPT(" ",99)),1299,99))),VLOOKUP(TRIM(MID(SUBSTITUTE(C137,",",REPT(" ",99)),1299,99)),PortProtocols[],4,FALSE),VLOOKUP(--TRIM(MID(SUBSTITUTE(C137,",",REPT(" ",99)),1299,99)),PortProtocols[],4,FALSE)),""),"") &amp;
IF(TRIM(MID(SUBSTITUTE(C137,",",REPT(" ",99)),1399,99))&lt;&gt;"",CHAR(10) &amp; IFERROR(IF(ISERROR(--TRIM(MID(SUBSTITUTE(C137,",",REPT(" ",99)),1399,99))),VLOOKUP(TRIM(MID(SUBSTITUTE(C137,",",REPT(" ",99)),1399,99)),PortProtocols[],4,FALSE),VLOOKUP(--TRIM(MID(SUBSTITUTE(C137,",",REPT(" ",99)),1399,99)),PortProtocols[],4,FALSE)),""),"") &amp;
IF(TRIM(MID(SUBSTITUTE(C137,",",REPT(" ",99)),1499,99))&lt;&gt;"",CHAR(10) &amp; IFERROR(IF(ISERROR(--TRIM(MID(SUBSTITUTE(C137,",",REPT(" ",99)),1499,99))),VLOOKUP(TRIM(MID(SUBSTITUTE(C137,",",REPT(" ",99)),1499,99)),PortProtocols[],4,FALSE),VLOOKUP(--TRIM(MID(SUBSTITUTE(C137,",",REPT(" ",99)),1499,99)),PortProtocols[],4,FALSE)),""),"") &amp;
IF(TRIM(MID(SUBSTITUTE(C137,",",REPT(" ",99)),1599,99))&lt;&gt;"",CHAR(10) &amp; IFERROR(IF(ISERROR(--TRIM(MID(SUBSTITUTE(C137,",",REPT(" ",99)),1599,99))),VLOOKUP(TRIM(MID(SUBSTITUTE(C137,",",REPT(" ",99)),1599,99)),PortProtocols[],4,FALSE),VLOOKUP(--TRIM(MID(SUBSTITUTE(C137,",",REPT(" ",99)),1599,99)),PortProtocols[],4,FALSE)),""),"") &amp;
IF(TRIM(MID(SUBSTITUTE(C137,",",REPT(" ",99)),1699,99))&lt;&gt;"",CHAR(10) &amp; IFERROR(IF(ISERROR(--TRIM(MID(SUBSTITUTE(C137,",",REPT(" ",99)),1699,99))),VLOOKUP(TRIM(MID(SUBSTITUTE(C137,",",REPT(" ",99)),1699,99)),PortProtocols[],4,FALSE),VLOOKUP(--TRIM(MID(SUBSTITUTE(C137,",",REPT(" ",99)),1699,99)),PortProtocols[],4,FALSE)),""),"") &amp;
IF(TRIM(MID(SUBSTITUTE(C137,",",REPT(" ",99)),1799,99))&lt;&gt;"",CHAR(10) &amp; IFERROR(IF(ISERROR(--TRIM(MID(SUBSTITUTE(C137,",",REPT(" ",99)),1799,99))),VLOOKUP(TRIM(MID(SUBSTITUTE(C137,",",REPT(" ",99)),1799,99)),PortProtocols[],4,FALSE),VLOOKUP(--TRIM(MID(SUBSTITUTE(C137,",",REPT(" ",99)),1799,99)),PortProtocols[],4,FALSE)),""),"") &amp;
IF(TRIM(MID(SUBSTITUTE(C137,",",REPT(" ",99)),1899,99))&lt;&gt;"",CHAR(10) &amp; IFERROR(IF(ISERROR(--TRIM(MID(SUBSTITUTE(C137,",",REPT(" ",99)),1899,99))),VLOOKUP(TRIM(MID(SUBSTITUTE(C137,",",REPT(" ",99)),1899,99)),PortProtocols[],4,FALSE),VLOOKUP(--TRIM(MID(SUBSTITUTE(C137,",",REPT(" ",99)),1899,99)),PortProtocols[],4,FALSE)),""),""),
"")</f>
        <v>Nutanix Move Appliance to Windows Guest VM
WinRM over HTTP (5985 TCP)
WinRM over HTTPS (5986 TCP)</v>
      </c>
      <c r="G137" s="15"/>
      <c r="H137" s="13" t="str">
        <f>_xlfn.XLOOKUP(ExternalPorts[[#This Row],[Source]],entities[Source],entities[Source AZ (Used for Diagram Generation)],"",0)</f>
        <v>Local AZ</v>
      </c>
      <c r="I137" s="13" t="str">
        <f>_xlfn.XLOOKUP(ExternalPorts[[#This Row],[Destination]],entities[Destination],entities[Destination AZ (Used for Diagram Generation)],"",0)</f>
        <v>Local AZ</v>
      </c>
      <c r="J137" s="13"/>
      <c r="M137" s="22"/>
    </row>
    <row r="138" spans="1:13" ht="40.5" hidden="1">
      <c r="A138" s="13" t="s">
        <v>360</v>
      </c>
      <c r="B138" s="13" t="s">
        <v>322</v>
      </c>
      <c r="C138" s="14">
        <v>443</v>
      </c>
      <c r="D138" s="13" t="str" cm="1">
        <f t="array" ref="D13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8" s="13" t="s">
        <v>69</v>
      </c>
      <c r="F138" s="15" t="str">
        <f>IF(AND(B138&lt;&gt;"",E138&lt;&gt;""),B138 &amp; " to " &amp; E138 &amp; CHAR(10) &amp;
IFERROR(IF(ISERROR(--TRIM(MID(SUBSTITUTE(C138,",",REPT(" ",99)),1,99))),VLOOKUP(TRIM(MID(SUBSTITUTE(C138,",",REPT(" ",99)),1,99)),PortProtocols[],4,FALSE),VLOOKUP(--TRIM(MID(SUBSTITUTE(C138,",",REPT(" ",99)),1,99)),PortProtocols[],4,FALSE)),"") &amp;
IF(TRIM(MID(SUBSTITUTE(C138,",",REPT(" ",99)),99,99))&lt;&gt;"",CHAR(10) &amp; IFERROR(IF(ISERROR(--TRIM(MID(SUBSTITUTE(C138,",",REPT(" ",99)),99,99))),VLOOKUP(TRIM(MID(SUBSTITUTE(C138,",",REPT(" ",99)),99,99)),PortProtocols[],4,FALSE),VLOOKUP(--TRIM(MID(SUBSTITUTE(C138,",",REPT(" ",99)),99,99)),PortProtocols[],4,FALSE)),""),"") &amp;
IF(TRIM(MID(SUBSTITUTE(C138,",",REPT(" ",99)),199,99))&lt;&gt;"",CHAR(10) &amp; IFERROR(IF(ISERROR(--TRIM(MID(SUBSTITUTE(C138,",",REPT(" ",99)),199,99))),VLOOKUP(TRIM(MID(SUBSTITUTE(C138,",",REPT(" ",99)),199,99)),PortProtocols[],4,FALSE),VLOOKUP(--TRIM(MID(SUBSTITUTE(C138,",",REPT(" ",99)),199,99)),PortProtocols[],4,FALSE)),""),"") &amp;
IF(TRIM(MID(SUBSTITUTE(C138,",",REPT(" ",99)),299,99))&lt;&gt;"",CHAR(10) &amp; IFERROR(IF(ISERROR(--TRIM(MID(SUBSTITUTE(C138,",",REPT(" ",99)),299,99))),VLOOKUP(TRIM(MID(SUBSTITUTE(C138,",",REPT(" ",99)),299,99)),PortProtocols[],4,FALSE),VLOOKUP(--TRIM(MID(SUBSTITUTE(C138,",",REPT(" ",99)),299,99)),PortProtocols[],4,FALSE)),""),"") &amp;
IF(TRIM(MID(SUBSTITUTE(C138,",",REPT(" ",99)),399,99))&lt;&gt;"",CHAR(10) &amp; IFERROR(IF(ISERROR(--TRIM(MID(SUBSTITUTE(C138,",",REPT(" ",99)),399,99))),VLOOKUP(TRIM(MID(SUBSTITUTE(C138,",",REPT(" ",99)),399,99)),PortProtocols[],4,FALSE),VLOOKUP(--TRIM(MID(SUBSTITUTE(C138,",",REPT(" ",99)),399,99)),PortProtocols[],4,FALSE)),""),"") &amp;
IF(TRIM(MID(SUBSTITUTE(C138,",",REPT(" ",99)),499,99))&lt;&gt;"",CHAR(10) &amp; IFERROR(IF(ISERROR(--TRIM(MID(SUBSTITUTE(C138,",",REPT(" ",99)),499,99))),VLOOKUP(TRIM(MID(SUBSTITUTE(C138,",",REPT(" ",99)),499,99)),PortProtocols[],4,FALSE),VLOOKUP(--TRIM(MID(SUBSTITUTE(C138,",",REPT(" ",99)),499,99)),PortProtocols[],4,FALSE)),""),"") &amp;
IF(TRIM(MID(SUBSTITUTE(C138,",",REPT(" ",99)),599,99))&lt;&gt;"",CHAR(10) &amp; IFERROR(IF(ISERROR(--TRIM(MID(SUBSTITUTE(C138,",",REPT(" ",99)),599,99))),VLOOKUP(TRIM(MID(SUBSTITUTE(C138,",",REPT(" ",99)),599,99)),PortProtocols[],4,FALSE),VLOOKUP(--TRIM(MID(SUBSTITUTE(C138,",",REPT(" ",99)),599,99)),PortProtocols[],4,FALSE)),""),"") &amp;
IF(TRIM(MID(SUBSTITUTE(C138,",",REPT(" ",99)),699,99))&lt;&gt;"",CHAR(10) &amp; IFERROR(IF(ISERROR(--TRIM(MID(SUBSTITUTE(C138,",",REPT(" ",99)),699,99))),VLOOKUP(TRIM(MID(SUBSTITUTE(C138,",",REPT(" ",99)),699,99)),PortProtocols[],4,FALSE),VLOOKUP(--TRIM(MID(SUBSTITUTE(C138,",",REPT(" ",99)),699,99)),PortProtocols[],4,FALSE)),""),"") &amp;
IF(TRIM(MID(SUBSTITUTE(C138,",",REPT(" ",99)),799,99))&lt;&gt;"",CHAR(10) &amp; IFERROR(IF(ISERROR(--TRIM(MID(SUBSTITUTE(C138,",",REPT(" ",99)),799,99))),VLOOKUP(TRIM(MID(SUBSTITUTE(C138,",",REPT(" ",99)),799,99)),PortProtocols[],4,FALSE),VLOOKUP(--TRIM(MID(SUBSTITUTE(C138,",",REPT(" ",99)),799,99)),PortProtocols[],4,FALSE)),""),"") &amp;
IF(TRIM(MID(SUBSTITUTE(C138,",",REPT(" ",99)),899,99))&lt;&gt;"",CHAR(10) &amp; IFERROR(IF(ISERROR(--TRIM(MID(SUBSTITUTE(C138,",",REPT(" ",99)),899,99))),VLOOKUP(TRIM(MID(SUBSTITUTE(C138,",",REPT(" ",99)),899,99)),PortProtocols[],4,FALSE),VLOOKUP(--TRIM(MID(SUBSTITUTE(C138,",",REPT(" ",99)),899,99)),PortProtocols[],4,FALSE)),""),"") &amp;
IF(TRIM(MID(SUBSTITUTE(C138,",",REPT(" ",99)),999,99))&lt;&gt;"",CHAR(10) &amp; IFERROR(IF(ISERROR(--TRIM(MID(SUBSTITUTE(C138,",",REPT(" ",99)),999,99))),VLOOKUP(TRIM(MID(SUBSTITUTE(C138,",",REPT(" ",99)),999,99)),PortProtocols[],4,FALSE),VLOOKUP(--TRIM(MID(SUBSTITUTE(C138,",",REPT(" ",99)),999,99)),PortProtocols[],4,FALSE)),""),"") &amp;
IF(TRIM(MID(SUBSTITUTE(C138,",",REPT(" ",99)),1099,99))&lt;&gt;"",CHAR(10) &amp; IFERROR(IF(ISERROR(--TRIM(MID(SUBSTITUTE(C138,",",REPT(" ",99)),1099,99))),VLOOKUP(TRIM(MID(SUBSTITUTE(C138,",",REPT(" ",99)),1099,99)),PortProtocols[],4,FALSE),VLOOKUP(--TRIM(MID(SUBSTITUTE(C138,",",REPT(" ",99)),1099,99)),PortProtocols[],4,FALSE)),""),"") &amp;
IF(TRIM(MID(SUBSTITUTE(C138,",",REPT(" ",99)),1199,99))&lt;&gt;"",CHAR(10) &amp; IFERROR(IF(ISERROR(--TRIM(MID(SUBSTITUTE(C138,",",REPT(" ",99)),1199,99))),VLOOKUP(TRIM(MID(SUBSTITUTE(C138,",",REPT(" ",99)),1199,99)),PortProtocols[],4,FALSE),VLOOKUP(--TRIM(MID(SUBSTITUTE(C138,",",REPT(" ",99)),1199,99)),PortProtocols[],4,FALSE)),""),"") &amp;
IF(TRIM(MID(SUBSTITUTE(C138,",",REPT(" ",99)),1299,99))&lt;&gt;"",CHAR(10) &amp; IFERROR(IF(ISERROR(--TRIM(MID(SUBSTITUTE(C138,",",REPT(" ",99)),1299,99))),VLOOKUP(TRIM(MID(SUBSTITUTE(C138,",",REPT(" ",99)),1299,99)),PortProtocols[],4,FALSE),VLOOKUP(--TRIM(MID(SUBSTITUTE(C138,",",REPT(" ",99)),1299,99)),PortProtocols[],4,FALSE)),""),"") &amp;
IF(TRIM(MID(SUBSTITUTE(C138,",",REPT(" ",99)),1399,99))&lt;&gt;"",CHAR(10) &amp; IFERROR(IF(ISERROR(--TRIM(MID(SUBSTITUTE(C138,",",REPT(" ",99)),1399,99))),VLOOKUP(TRIM(MID(SUBSTITUTE(C138,",",REPT(" ",99)),1399,99)),PortProtocols[],4,FALSE),VLOOKUP(--TRIM(MID(SUBSTITUTE(C138,",",REPT(" ",99)),1399,99)),PortProtocols[],4,FALSE)),""),"") &amp;
IF(TRIM(MID(SUBSTITUTE(C138,",",REPT(" ",99)),1499,99))&lt;&gt;"",CHAR(10) &amp; IFERROR(IF(ISERROR(--TRIM(MID(SUBSTITUTE(C138,",",REPT(" ",99)),1499,99))),VLOOKUP(TRIM(MID(SUBSTITUTE(C138,",",REPT(" ",99)),1499,99)),PortProtocols[],4,FALSE),VLOOKUP(--TRIM(MID(SUBSTITUTE(C138,",",REPT(" ",99)),1499,99)),PortProtocols[],4,FALSE)),""),"") &amp;
IF(TRIM(MID(SUBSTITUTE(C138,",",REPT(" ",99)),1599,99))&lt;&gt;"",CHAR(10) &amp; IFERROR(IF(ISERROR(--TRIM(MID(SUBSTITUTE(C138,",",REPT(" ",99)),1599,99))),VLOOKUP(TRIM(MID(SUBSTITUTE(C138,",",REPT(" ",99)),1599,99)),PortProtocols[],4,FALSE),VLOOKUP(--TRIM(MID(SUBSTITUTE(C138,",",REPT(" ",99)),1599,99)),PortProtocols[],4,FALSE)),""),"") &amp;
IF(TRIM(MID(SUBSTITUTE(C138,",",REPT(" ",99)),1699,99))&lt;&gt;"",CHAR(10) &amp; IFERROR(IF(ISERROR(--TRIM(MID(SUBSTITUTE(C138,",",REPT(" ",99)),1699,99))),VLOOKUP(TRIM(MID(SUBSTITUTE(C138,",",REPT(" ",99)),1699,99)),PortProtocols[],4,FALSE),VLOOKUP(--TRIM(MID(SUBSTITUTE(C138,",",REPT(" ",99)),1699,99)),PortProtocols[],4,FALSE)),""),"") &amp;
IF(TRIM(MID(SUBSTITUTE(C138,",",REPT(" ",99)),1799,99))&lt;&gt;"",CHAR(10) &amp; IFERROR(IF(ISERROR(--TRIM(MID(SUBSTITUTE(C138,",",REPT(" ",99)),1799,99))),VLOOKUP(TRIM(MID(SUBSTITUTE(C138,",",REPT(" ",99)),1799,99)),PortProtocols[],4,FALSE),VLOOKUP(--TRIM(MID(SUBSTITUTE(C138,",",REPT(" ",99)),1799,99)),PortProtocols[],4,FALSE)),""),"") &amp;
IF(TRIM(MID(SUBSTITUTE(C138,",",REPT(" ",99)),1899,99))&lt;&gt;"",CHAR(10) &amp; IFERROR(IF(ISERROR(--TRIM(MID(SUBSTITUTE(C138,",",REPT(" ",99)),1899,99))),VLOOKUP(TRIM(MID(SUBSTITUTE(C138,",",REPT(" ",99)),1899,99)),PortProtocols[],4,FALSE),VLOOKUP(--TRIM(MID(SUBSTITUTE(C138,",",REPT(" ",99)),1899,99)),PortProtocols[],4,FALSE)),""),""),
"")</f>
        <v>Nutanix Move Appliance to AWS
HTTPS (443 TCP)</v>
      </c>
      <c r="G138" s="15"/>
      <c r="H138" s="13" t="str">
        <f>_xlfn.XLOOKUP(ExternalPorts[[#This Row],[Source]],entities[Source],entities[Source AZ (Used for Diagram Generation)],"",0)</f>
        <v>Local AZ</v>
      </c>
      <c r="I138" s="13" t="str">
        <f>_xlfn.XLOOKUP(ExternalPorts[[#This Row],[Destination]],entities[Destination],entities[Destination AZ (Used for Diagram Generation)],"",0)</f>
        <v>Internet Services</v>
      </c>
      <c r="J138" s="13"/>
      <c r="M138" s="22"/>
    </row>
    <row r="139" spans="1:13" ht="40.5" hidden="1">
      <c r="A139" s="13" t="s">
        <v>360</v>
      </c>
      <c r="B139" s="13" t="s">
        <v>322</v>
      </c>
      <c r="C139" s="14">
        <v>443</v>
      </c>
      <c r="D139" s="13" t="str" cm="1">
        <f t="array" ref="D13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9" s="13" t="s">
        <v>70</v>
      </c>
      <c r="F139" s="15" t="str">
        <f>IF(AND(B139&lt;&gt;"",E139&lt;&gt;""),B139 &amp; " to " &amp; E139 &amp; CHAR(10) &amp;
IFERROR(IF(ISERROR(--TRIM(MID(SUBSTITUTE(C139,",",REPT(" ",99)),1,99))),VLOOKUP(TRIM(MID(SUBSTITUTE(C139,",",REPT(" ",99)),1,99)),PortProtocols[],4,FALSE),VLOOKUP(--TRIM(MID(SUBSTITUTE(C139,",",REPT(" ",99)),1,99)),PortProtocols[],4,FALSE)),"") &amp;
IF(TRIM(MID(SUBSTITUTE(C139,",",REPT(" ",99)),99,99))&lt;&gt;"",CHAR(10) &amp; IFERROR(IF(ISERROR(--TRIM(MID(SUBSTITUTE(C139,",",REPT(" ",99)),99,99))),VLOOKUP(TRIM(MID(SUBSTITUTE(C139,",",REPT(" ",99)),99,99)),PortProtocols[],4,FALSE),VLOOKUP(--TRIM(MID(SUBSTITUTE(C139,",",REPT(" ",99)),99,99)),PortProtocols[],4,FALSE)),""),"") &amp;
IF(TRIM(MID(SUBSTITUTE(C139,",",REPT(" ",99)),199,99))&lt;&gt;"",CHAR(10) &amp; IFERROR(IF(ISERROR(--TRIM(MID(SUBSTITUTE(C139,",",REPT(" ",99)),199,99))),VLOOKUP(TRIM(MID(SUBSTITUTE(C139,",",REPT(" ",99)),199,99)),PortProtocols[],4,FALSE),VLOOKUP(--TRIM(MID(SUBSTITUTE(C139,",",REPT(" ",99)),199,99)),PortProtocols[],4,FALSE)),""),"") &amp;
IF(TRIM(MID(SUBSTITUTE(C139,",",REPT(" ",99)),299,99))&lt;&gt;"",CHAR(10) &amp; IFERROR(IF(ISERROR(--TRIM(MID(SUBSTITUTE(C139,",",REPT(" ",99)),299,99))),VLOOKUP(TRIM(MID(SUBSTITUTE(C139,",",REPT(" ",99)),299,99)),PortProtocols[],4,FALSE),VLOOKUP(--TRIM(MID(SUBSTITUTE(C139,",",REPT(" ",99)),299,99)),PortProtocols[],4,FALSE)),""),"") &amp;
IF(TRIM(MID(SUBSTITUTE(C139,",",REPT(" ",99)),399,99))&lt;&gt;"",CHAR(10) &amp; IFERROR(IF(ISERROR(--TRIM(MID(SUBSTITUTE(C139,",",REPT(" ",99)),399,99))),VLOOKUP(TRIM(MID(SUBSTITUTE(C139,",",REPT(" ",99)),399,99)),PortProtocols[],4,FALSE),VLOOKUP(--TRIM(MID(SUBSTITUTE(C139,",",REPT(" ",99)),399,99)),PortProtocols[],4,FALSE)),""),"") &amp;
IF(TRIM(MID(SUBSTITUTE(C139,",",REPT(" ",99)),499,99))&lt;&gt;"",CHAR(10) &amp; IFERROR(IF(ISERROR(--TRIM(MID(SUBSTITUTE(C139,",",REPT(" ",99)),499,99))),VLOOKUP(TRIM(MID(SUBSTITUTE(C139,",",REPT(" ",99)),499,99)),PortProtocols[],4,FALSE),VLOOKUP(--TRIM(MID(SUBSTITUTE(C139,",",REPT(" ",99)),499,99)),PortProtocols[],4,FALSE)),""),"") &amp;
IF(TRIM(MID(SUBSTITUTE(C139,",",REPT(" ",99)),599,99))&lt;&gt;"",CHAR(10) &amp; IFERROR(IF(ISERROR(--TRIM(MID(SUBSTITUTE(C139,",",REPT(" ",99)),599,99))),VLOOKUP(TRIM(MID(SUBSTITUTE(C139,",",REPT(" ",99)),599,99)),PortProtocols[],4,FALSE),VLOOKUP(--TRIM(MID(SUBSTITUTE(C139,",",REPT(" ",99)),599,99)),PortProtocols[],4,FALSE)),""),"") &amp;
IF(TRIM(MID(SUBSTITUTE(C139,",",REPT(" ",99)),699,99))&lt;&gt;"",CHAR(10) &amp; IFERROR(IF(ISERROR(--TRIM(MID(SUBSTITUTE(C139,",",REPT(" ",99)),699,99))),VLOOKUP(TRIM(MID(SUBSTITUTE(C139,",",REPT(" ",99)),699,99)),PortProtocols[],4,FALSE),VLOOKUP(--TRIM(MID(SUBSTITUTE(C139,",",REPT(" ",99)),699,99)),PortProtocols[],4,FALSE)),""),"") &amp;
IF(TRIM(MID(SUBSTITUTE(C139,",",REPT(" ",99)),799,99))&lt;&gt;"",CHAR(10) &amp; IFERROR(IF(ISERROR(--TRIM(MID(SUBSTITUTE(C139,",",REPT(" ",99)),799,99))),VLOOKUP(TRIM(MID(SUBSTITUTE(C139,",",REPT(" ",99)),799,99)),PortProtocols[],4,FALSE),VLOOKUP(--TRIM(MID(SUBSTITUTE(C139,",",REPT(" ",99)),799,99)),PortProtocols[],4,FALSE)),""),"") &amp;
IF(TRIM(MID(SUBSTITUTE(C139,",",REPT(" ",99)),899,99))&lt;&gt;"",CHAR(10) &amp; IFERROR(IF(ISERROR(--TRIM(MID(SUBSTITUTE(C139,",",REPT(" ",99)),899,99))),VLOOKUP(TRIM(MID(SUBSTITUTE(C139,",",REPT(" ",99)),899,99)),PortProtocols[],4,FALSE),VLOOKUP(--TRIM(MID(SUBSTITUTE(C139,",",REPT(" ",99)),899,99)),PortProtocols[],4,FALSE)),""),"") &amp;
IF(TRIM(MID(SUBSTITUTE(C139,",",REPT(" ",99)),999,99))&lt;&gt;"",CHAR(10) &amp; IFERROR(IF(ISERROR(--TRIM(MID(SUBSTITUTE(C139,",",REPT(" ",99)),999,99))),VLOOKUP(TRIM(MID(SUBSTITUTE(C139,",",REPT(" ",99)),999,99)),PortProtocols[],4,FALSE),VLOOKUP(--TRIM(MID(SUBSTITUTE(C139,",",REPT(" ",99)),999,99)),PortProtocols[],4,FALSE)),""),"") &amp;
IF(TRIM(MID(SUBSTITUTE(C139,",",REPT(" ",99)),1099,99))&lt;&gt;"",CHAR(10) &amp; IFERROR(IF(ISERROR(--TRIM(MID(SUBSTITUTE(C139,",",REPT(" ",99)),1099,99))),VLOOKUP(TRIM(MID(SUBSTITUTE(C139,",",REPT(" ",99)),1099,99)),PortProtocols[],4,FALSE),VLOOKUP(--TRIM(MID(SUBSTITUTE(C139,",",REPT(" ",99)),1099,99)),PortProtocols[],4,FALSE)),""),"") &amp;
IF(TRIM(MID(SUBSTITUTE(C139,",",REPT(" ",99)),1199,99))&lt;&gt;"",CHAR(10) &amp; IFERROR(IF(ISERROR(--TRIM(MID(SUBSTITUTE(C139,",",REPT(" ",99)),1199,99))),VLOOKUP(TRIM(MID(SUBSTITUTE(C139,",",REPT(" ",99)),1199,99)),PortProtocols[],4,FALSE),VLOOKUP(--TRIM(MID(SUBSTITUTE(C139,",",REPT(" ",99)),1199,99)),PortProtocols[],4,FALSE)),""),"") &amp;
IF(TRIM(MID(SUBSTITUTE(C139,",",REPT(" ",99)),1299,99))&lt;&gt;"",CHAR(10) &amp; IFERROR(IF(ISERROR(--TRIM(MID(SUBSTITUTE(C139,",",REPT(" ",99)),1299,99))),VLOOKUP(TRIM(MID(SUBSTITUTE(C139,",",REPT(" ",99)),1299,99)),PortProtocols[],4,FALSE),VLOOKUP(--TRIM(MID(SUBSTITUTE(C139,",",REPT(" ",99)),1299,99)),PortProtocols[],4,FALSE)),""),"") &amp;
IF(TRIM(MID(SUBSTITUTE(C139,",",REPT(" ",99)),1399,99))&lt;&gt;"",CHAR(10) &amp; IFERROR(IF(ISERROR(--TRIM(MID(SUBSTITUTE(C139,",",REPT(" ",99)),1399,99))),VLOOKUP(TRIM(MID(SUBSTITUTE(C139,",",REPT(" ",99)),1399,99)),PortProtocols[],4,FALSE),VLOOKUP(--TRIM(MID(SUBSTITUTE(C139,",",REPT(" ",99)),1399,99)),PortProtocols[],4,FALSE)),""),"") &amp;
IF(TRIM(MID(SUBSTITUTE(C139,",",REPT(" ",99)),1499,99))&lt;&gt;"",CHAR(10) &amp; IFERROR(IF(ISERROR(--TRIM(MID(SUBSTITUTE(C139,",",REPT(" ",99)),1499,99))),VLOOKUP(TRIM(MID(SUBSTITUTE(C139,",",REPT(" ",99)),1499,99)),PortProtocols[],4,FALSE),VLOOKUP(--TRIM(MID(SUBSTITUTE(C139,",",REPT(" ",99)),1499,99)),PortProtocols[],4,FALSE)),""),"") &amp;
IF(TRIM(MID(SUBSTITUTE(C139,",",REPT(" ",99)),1599,99))&lt;&gt;"",CHAR(10) &amp; IFERROR(IF(ISERROR(--TRIM(MID(SUBSTITUTE(C139,",",REPT(" ",99)),1599,99))),VLOOKUP(TRIM(MID(SUBSTITUTE(C139,",",REPT(" ",99)),1599,99)),PortProtocols[],4,FALSE),VLOOKUP(--TRIM(MID(SUBSTITUTE(C139,",",REPT(" ",99)),1599,99)),PortProtocols[],4,FALSE)),""),"") &amp;
IF(TRIM(MID(SUBSTITUTE(C139,",",REPT(" ",99)),1699,99))&lt;&gt;"",CHAR(10) &amp; IFERROR(IF(ISERROR(--TRIM(MID(SUBSTITUTE(C139,",",REPT(" ",99)),1699,99))),VLOOKUP(TRIM(MID(SUBSTITUTE(C139,",",REPT(" ",99)),1699,99)),PortProtocols[],4,FALSE),VLOOKUP(--TRIM(MID(SUBSTITUTE(C139,",",REPT(" ",99)),1699,99)),PortProtocols[],4,FALSE)),""),"") &amp;
IF(TRIM(MID(SUBSTITUTE(C139,",",REPT(" ",99)),1799,99))&lt;&gt;"",CHAR(10) &amp; IFERROR(IF(ISERROR(--TRIM(MID(SUBSTITUTE(C139,",",REPT(" ",99)),1799,99))),VLOOKUP(TRIM(MID(SUBSTITUTE(C139,",",REPT(" ",99)),1799,99)),PortProtocols[],4,FALSE),VLOOKUP(--TRIM(MID(SUBSTITUTE(C139,",",REPT(" ",99)),1799,99)),PortProtocols[],4,FALSE)),""),"") &amp;
IF(TRIM(MID(SUBSTITUTE(C139,",",REPT(" ",99)),1899,99))&lt;&gt;"",CHAR(10) &amp; IFERROR(IF(ISERROR(--TRIM(MID(SUBSTITUTE(C139,",",REPT(" ",99)),1899,99))),VLOOKUP(TRIM(MID(SUBSTITUTE(C139,",",REPT(" ",99)),1899,99)),PortProtocols[],4,FALSE),VLOOKUP(--TRIM(MID(SUBSTITUTE(C139,",",REPT(" ",99)),1899,99)),PortProtocols[],4,FALSE)),""),""),
"")</f>
        <v>Nutanix Move Appliance to Azure
HTTPS (443 TCP)</v>
      </c>
      <c r="G139" s="15"/>
      <c r="H139" s="13" t="str">
        <f>_xlfn.XLOOKUP(ExternalPorts[[#This Row],[Source]],entities[Source],entities[Source AZ (Used for Diagram Generation)],"",0)</f>
        <v>Local AZ</v>
      </c>
      <c r="I139" s="13" t="str">
        <f>_xlfn.XLOOKUP(ExternalPorts[[#This Row],[Destination]],entities[Destination],entities[Destination AZ (Used for Diagram Generation)],"",0)</f>
        <v>Internet Services</v>
      </c>
      <c r="J139" s="13"/>
      <c r="M139" s="22"/>
    </row>
    <row r="140" spans="1:13" ht="40.5" hidden="1">
      <c r="A140" s="13" t="s">
        <v>360</v>
      </c>
      <c r="B140" s="13" t="s">
        <v>322</v>
      </c>
      <c r="C140" s="14">
        <v>9440</v>
      </c>
      <c r="D140" s="13" t="str" cm="1">
        <f t="array" ref="D14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0" s="13" t="s">
        <v>112</v>
      </c>
      <c r="F140" s="15" t="str">
        <f>IF(AND(B140&lt;&gt;"",E140&lt;&gt;""),B140 &amp; " to " &amp; E140 &amp; CHAR(10) &amp;
IFERROR(IF(ISERROR(--TRIM(MID(SUBSTITUTE(C140,",",REPT(" ",99)),1,99))),VLOOKUP(TRIM(MID(SUBSTITUTE(C140,",",REPT(" ",99)),1,99)),PortProtocols[],4,FALSE),VLOOKUP(--TRIM(MID(SUBSTITUTE(C140,",",REPT(" ",99)),1,99)),PortProtocols[],4,FALSE)),"") &amp;
IF(TRIM(MID(SUBSTITUTE(C140,",",REPT(" ",99)),99,99))&lt;&gt;"",CHAR(10) &amp; IFERROR(IF(ISERROR(--TRIM(MID(SUBSTITUTE(C140,",",REPT(" ",99)),99,99))),VLOOKUP(TRIM(MID(SUBSTITUTE(C140,",",REPT(" ",99)),99,99)),PortProtocols[],4,FALSE),VLOOKUP(--TRIM(MID(SUBSTITUTE(C140,",",REPT(" ",99)),99,99)),PortProtocols[],4,FALSE)),""),"") &amp;
IF(TRIM(MID(SUBSTITUTE(C140,",",REPT(" ",99)),199,99))&lt;&gt;"",CHAR(10) &amp; IFERROR(IF(ISERROR(--TRIM(MID(SUBSTITUTE(C140,",",REPT(" ",99)),199,99))),VLOOKUP(TRIM(MID(SUBSTITUTE(C140,",",REPT(" ",99)),199,99)),PortProtocols[],4,FALSE),VLOOKUP(--TRIM(MID(SUBSTITUTE(C140,",",REPT(" ",99)),199,99)),PortProtocols[],4,FALSE)),""),"") &amp;
IF(TRIM(MID(SUBSTITUTE(C140,",",REPT(" ",99)),299,99))&lt;&gt;"",CHAR(10) &amp; IFERROR(IF(ISERROR(--TRIM(MID(SUBSTITUTE(C140,",",REPT(" ",99)),299,99))),VLOOKUP(TRIM(MID(SUBSTITUTE(C140,",",REPT(" ",99)),299,99)),PortProtocols[],4,FALSE),VLOOKUP(--TRIM(MID(SUBSTITUTE(C140,",",REPT(" ",99)),299,99)),PortProtocols[],4,FALSE)),""),"") &amp;
IF(TRIM(MID(SUBSTITUTE(C140,",",REPT(" ",99)),399,99))&lt;&gt;"",CHAR(10) &amp; IFERROR(IF(ISERROR(--TRIM(MID(SUBSTITUTE(C140,",",REPT(" ",99)),399,99))),VLOOKUP(TRIM(MID(SUBSTITUTE(C140,",",REPT(" ",99)),399,99)),PortProtocols[],4,FALSE),VLOOKUP(--TRIM(MID(SUBSTITUTE(C140,",",REPT(" ",99)),399,99)),PortProtocols[],4,FALSE)),""),"") &amp;
IF(TRIM(MID(SUBSTITUTE(C140,",",REPT(" ",99)),499,99))&lt;&gt;"",CHAR(10) &amp; IFERROR(IF(ISERROR(--TRIM(MID(SUBSTITUTE(C140,",",REPT(" ",99)),499,99))),VLOOKUP(TRIM(MID(SUBSTITUTE(C140,",",REPT(" ",99)),499,99)),PortProtocols[],4,FALSE),VLOOKUP(--TRIM(MID(SUBSTITUTE(C140,",",REPT(" ",99)),499,99)),PortProtocols[],4,FALSE)),""),"") &amp;
IF(TRIM(MID(SUBSTITUTE(C140,",",REPT(" ",99)),599,99))&lt;&gt;"",CHAR(10) &amp; IFERROR(IF(ISERROR(--TRIM(MID(SUBSTITUTE(C140,",",REPT(" ",99)),599,99))),VLOOKUP(TRIM(MID(SUBSTITUTE(C140,",",REPT(" ",99)),599,99)),PortProtocols[],4,FALSE),VLOOKUP(--TRIM(MID(SUBSTITUTE(C140,",",REPT(" ",99)),599,99)),PortProtocols[],4,FALSE)),""),"") &amp;
IF(TRIM(MID(SUBSTITUTE(C140,",",REPT(" ",99)),699,99))&lt;&gt;"",CHAR(10) &amp; IFERROR(IF(ISERROR(--TRIM(MID(SUBSTITUTE(C140,",",REPT(" ",99)),699,99))),VLOOKUP(TRIM(MID(SUBSTITUTE(C140,",",REPT(" ",99)),699,99)),PortProtocols[],4,FALSE),VLOOKUP(--TRIM(MID(SUBSTITUTE(C140,",",REPT(" ",99)),699,99)),PortProtocols[],4,FALSE)),""),"") &amp;
IF(TRIM(MID(SUBSTITUTE(C140,",",REPT(" ",99)),799,99))&lt;&gt;"",CHAR(10) &amp; IFERROR(IF(ISERROR(--TRIM(MID(SUBSTITUTE(C140,",",REPT(" ",99)),799,99))),VLOOKUP(TRIM(MID(SUBSTITUTE(C140,",",REPT(" ",99)),799,99)),PortProtocols[],4,FALSE),VLOOKUP(--TRIM(MID(SUBSTITUTE(C140,",",REPT(" ",99)),799,99)),PortProtocols[],4,FALSE)),""),"") &amp;
IF(TRIM(MID(SUBSTITUTE(C140,",",REPT(" ",99)),899,99))&lt;&gt;"",CHAR(10) &amp; IFERROR(IF(ISERROR(--TRIM(MID(SUBSTITUTE(C140,",",REPT(" ",99)),899,99))),VLOOKUP(TRIM(MID(SUBSTITUTE(C140,",",REPT(" ",99)),899,99)),PortProtocols[],4,FALSE),VLOOKUP(--TRIM(MID(SUBSTITUTE(C140,",",REPT(" ",99)),899,99)),PortProtocols[],4,FALSE)),""),"") &amp;
IF(TRIM(MID(SUBSTITUTE(C140,",",REPT(" ",99)),999,99))&lt;&gt;"",CHAR(10) &amp; IFERROR(IF(ISERROR(--TRIM(MID(SUBSTITUTE(C140,",",REPT(" ",99)),999,99))),VLOOKUP(TRIM(MID(SUBSTITUTE(C140,",",REPT(" ",99)),999,99)),PortProtocols[],4,FALSE),VLOOKUP(--TRIM(MID(SUBSTITUTE(C140,",",REPT(" ",99)),999,99)),PortProtocols[],4,FALSE)),""),"") &amp;
IF(TRIM(MID(SUBSTITUTE(C140,",",REPT(" ",99)),1099,99))&lt;&gt;"",CHAR(10) &amp; IFERROR(IF(ISERROR(--TRIM(MID(SUBSTITUTE(C140,",",REPT(" ",99)),1099,99))),VLOOKUP(TRIM(MID(SUBSTITUTE(C140,",",REPT(" ",99)),1099,99)),PortProtocols[],4,FALSE),VLOOKUP(--TRIM(MID(SUBSTITUTE(C140,",",REPT(" ",99)),1099,99)),PortProtocols[],4,FALSE)),""),"") &amp;
IF(TRIM(MID(SUBSTITUTE(C140,",",REPT(" ",99)),1199,99))&lt;&gt;"",CHAR(10) &amp; IFERROR(IF(ISERROR(--TRIM(MID(SUBSTITUTE(C140,",",REPT(" ",99)),1199,99))),VLOOKUP(TRIM(MID(SUBSTITUTE(C140,",",REPT(" ",99)),1199,99)),PortProtocols[],4,FALSE),VLOOKUP(--TRIM(MID(SUBSTITUTE(C140,",",REPT(" ",99)),1199,99)),PortProtocols[],4,FALSE)),""),"") &amp;
IF(TRIM(MID(SUBSTITUTE(C140,",",REPT(" ",99)),1299,99))&lt;&gt;"",CHAR(10) &amp; IFERROR(IF(ISERROR(--TRIM(MID(SUBSTITUTE(C140,",",REPT(" ",99)),1299,99))),VLOOKUP(TRIM(MID(SUBSTITUTE(C140,",",REPT(" ",99)),1299,99)),PortProtocols[],4,FALSE),VLOOKUP(--TRIM(MID(SUBSTITUTE(C140,",",REPT(" ",99)),1299,99)),PortProtocols[],4,FALSE)),""),"") &amp;
IF(TRIM(MID(SUBSTITUTE(C140,",",REPT(" ",99)),1399,99))&lt;&gt;"",CHAR(10) &amp; IFERROR(IF(ISERROR(--TRIM(MID(SUBSTITUTE(C140,",",REPT(" ",99)),1399,99))),VLOOKUP(TRIM(MID(SUBSTITUTE(C140,",",REPT(" ",99)),1399,99)),PortProtocols[],4,FALSE),VLOOKUP(--TRIM(MID(SUBSTITUTE(C140,",",REPT(" ",99)),1399,99)),PortProtocols[],4,FALSE)),""),"") &amp;
IF(TRIM(MID(SUBSTITUTE(C140,",",REPT(" ",99)),1499,99))&lt;&gt;"",CHAR(10) &amp; IFERROR(IF(ISERROR(--TRIM(MID(SUBSTITUTE(C140,",",REPT(" ",99)),1499,99))),VLOOKUP(TRIM(MID(SUBSTITUTE(C140,",",REPT(" ",99)),1499,99)),PortProtocols[],4,FALSE),VLOOKUP(--TRIM(MID(SUBSTITUTE(C140,",",REPT(" ",99)),1499,99)),PortProtocols[],4,FALSE)),""),"") &amp;
IF(TRIM(MID(SUBSTITUTE(C140,",",REPT(" ",99)),1599,99))&lt;&gt;"",CHAR(10) &amp; IFERROR(IF(ISERROR(--TRIM(MID(SUBSTITUTE(C140,",",REPT(" ",99)),1599,99))),VLOOKUP(TRIM(MID(SUBSTITUTE(C140,",",REPT(" ",99)),1599,99)),PortProtocols[],4,FALSE),VLOOKUP(--TRIM(MID(SUBSTITUTE(C140,",",REPT(" ",99)),1599,99)),PortProtocols[],4,FALSE)),""),"") &amp;
IF(TRIM(MID(SUBSTITUTE(C140,",",REPT(" ",99)),1699,99))&lt;&gt;"",CHAR(10) &amp; IFERROR(IF(ISERROR(--TRIM(MID(SUBSTITUTE(C140,",",REPT(" ",99)),1699,99))),VLOOKUP(TRIM(MID(SUBSTITUTE(C140,",",REPT(" ",99)),1699,99)),PortProtocols[],4,FALSE),VLOOKUP(--TRIM(MID(SUBSTITUTE(C140,",",REPT(" ",99)),1699,99)),PortProtocols[],4,FALSE)),""),"") &amp;
IF(TRIM(MID(SUBSTITUTE(C140,",",REPT(" ",99)),1799,99))&lt;&gt;"",CHAR(10) &amp; IFERROR(IF(ISERROR(--TRIM(MID(SUBSTITUTE(C140,",",REPT(" ",99)),1799,99))),VLOOKUP(TRIM(MID(SUBSTITUTE(C140,",",REPT(" ",99)),1799,99)),PortProtocols[],4,FALSE),VLOOKUP(--TRIM(MID(SUBSTITUTE(C140,",",REPT(" ",99)),1799,99)),PortProtocols[],4,FALSE)),""),"") &amp;
IF(TRIM(MID(SUBSTITUTE(C140,",",REPT(" ",99)),1899,99))&lt;&gt;"",CHAR(10) &amp; IFERROR(IF(ISERROR(--TRIM(MID(SUBSTITUTE(C140,",",REPT(" ",99)),1899,99))),VLOOKUP(TRIM(MID(SUBSTITUTE(C140,",",REPT(" ",99)),1899,99)),PortProtocols[],4,FALSE),VLOOKUP(--TRIM(MID(SUBSTITUTE(C140,",",REPT(" ",99)),1899,99)),PortProtocols[],4,FALSE)),""),""),
"")</f>
        <v>Nutanix Move Appliance to Nutanix Files Client Network
Prism (9440 TCP)</v>
      </c>
      <c r="G140" s="15"/>
      <c r="H140" s="13" t="str">
        <f>_xlfn.XLOOKUP(ExternalPorts[[#This Row],[Source]],entities[Source],entities[Source AZ (Used for Diagram Generation)],"",0)</f>
        <v>Local AZ</v>
      </c>
      <c r="I140" s="13" t="str">
        <f>_xlfn.XLOOKUP(ExternalPorts[[#This Row],[Destination]],entities[Destination],entities[Destination AZ (Used for Diagram Generation)],"",0)</f>
        <v>Local AZ</v>
      </c>
      <c r="J140" s="13"/>
      <c r="M140" s="22"/>
    </row>
    <row r="141" spans="1:13" ht="60.75" hidden="1">
      <c r="A141" s="13" t="s">
        <v>360</v>
      </c>
      <c r="B141" s="13" t="s">
        <v>322</v>
      </c>
      <c r="C141" s="14" t="s">
        <v>373</v>
      </c>
      <c r="D141" s="13" t="str" cm="1">
        <f t="array" ref="D14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1" s="13" t="s">
        <v>26</v>
      </c>
      <c r="F141" s="15" t="str">
        <f>IF(AND(B141&lt;&gt;"",E141&lt;&gt;""),B141 &amp; " to " &amp; E141 &amp; CHAR(10) &amp;
IFERROR(IF(ISERROR(--TRIM(MID(SUBSTITUTE(C141,",",REPT(" ",99)),1,99))),VLOOKUP(TRIM(MID(SUBSTITUTE(C141,",",REPT(" ",99)),1,99)),PortProtocols[],4,FALSE),VLOOKUP(--TRIM(MID(SUBSTITUTE(C141,",",REPT(" ",99)),1,99)),PortProtocols[],4,FALSE)),"") &amp;
IF(TRIM(MID(SUBSTITUTE(C141,",",REPT(" ",99)),99,99))&lt;&gt;"",CHAR(10) &amp; IFERROR(IF(ISERROR(--TRIM(MID(SUBSTITUTE(C141,",",REPT(" ",99)),99,99))),VLOOKUP(TRIM(MID(SUBSTITUTE(C141,",",REPT(" ",99)),99,99)),PortProtocols[],4,FALSE),VLOOKUP(--TRIM(MID(SUBSTITUTE(C141,",",REPT(" ",99)),99,99)),PortProtocols[],4,FALSE)),""),"") &amp;
IF(TRIM(MID(SUBSTITUTE(C141,",",REPT(" ",99)),199,99))&lt;&gt;"",CHAR(10) &amp; IFERROR(IF(ISERROR(--TRIM(MID(SUBSTITUTE(C141,",",REPT(" ",99)),199,99))),VLOOKUP(TRIM(MID(SUBSTITUTE(C141,",",REPT(" ",99)),199,99)),PortProtocols[],4,FALSE),VLOOKUP(--TRIM(MID(SUBSTITUTE(C141,",",REPT(" ",99)),199,99)),PortProtocols[],4,FALSE)),""),"") &amp;
IF(TRIM(MID(SUBSTITUTE(C141,",",REPT(" ",99)),299,99))&lt;&gt;"",CHAR(10) &amp; IFERROR(IF(ISERROR(--TRIM(MID(SUBSTITUTE(C141,",",REPT(" ",99)),299,99))),VLOOKUP(TRIM(MID(SUBSTITUTE(C141,",",REPT(" ",99)),299,99)),PortProtocols[],4,FALSE),VLOOKUP(--TRIM(MID(SUBSTITUTE(C141,",",REPT(" ",99)),299,99)),PortProtocols[],4,FALSE)),""),"") &amp;
IF(TRIM(MID(SUBSTITUTE(C141,",",REPT(" ",99)),399,99))&lt;&gt;"",CHAR(10) &amp; IFERROR(IF(ISERROR(--TRIM(MID(SUBSTITUTE(C141,",",REPT(" ",99)),399,99))),VLOOKUP(TRIM(MID(SUBSTITUTE(C141,",",REPT(" ",99)),399,99)),PortProtocols[],4,FALSE),VLOOKUP(--TRIM(MID(SUBSTITUTE(C141,",",REPT(" ",99)),399,99)),PortProtocols[],4,FALSE)),""),"") &amp;
IF(TRIM(MID(SUBSTITUTE(C141,",",REPT(" ",99)),499,99))&lt;&gt;"",CHAR(10) &amp; IFERROR(IF(ISERROR(--TRIM(MID(SUBSTITUTE(C141,",",REPT(" ",99)),499,99))),VLOOKUP(TRIM(MID(SUBSTITUTE(C141,",",REPT(" ",99)),499,99)),PortProtocols[],4,FALSE),VLOOKUP(--TRIM(MID(SUBSTITUTE(C141,",",REPT(" ",99)),499,99)),PortProtocols[],4,FALSE)),""),"") &amp;
IF(TRIM(MID(SUBSTITUTE(C141,",",REPT(" ",99)),599,99))&lt;&gt;"",CHAR(10) &amp; IFERROR(IF(ISERROR(--TRIM(MID(SUBSTITUTE(C141,",",REPT(" ",99)),599,99))),VLOOKUP(TRIM(MID(SUBSTITUTE(C141,",",REPT(" ",99)),599,99)),PortProtocols[],4,FALSE),VLOOKUP(--TRIM(MID(SUBSTITUTE(C141,",",REPT(" ",99)),599,99)),PortProtocols[],4,FALSE)),""),"") &amp;
IF(TRIM(MID(SUBSTITUTE(C141,",",REPT(" ",99)),699,99))&lt;&gt;"",CHAR(10) &amp; IFERROR(IF(ISERROR(--TRIM(MID(SUBSTITUTE(C141,",",REPT(" ",99)),699,99))),VLOOKUP(TRIM(MID(SUBSTITUTE(C141,",",REPT(" ",99)),699,99)),PortProtocols[],4,FALSE),VLOOKUP(--TRIM(MID(SUBSTITUTE(C141,",",REPT(" ",99)),699,99)),PortProtocols[],4,FALSE)),""),"") &amp;
IF(TRIM(MID(SUBSTITUTE(C141,",",REPT(" ",99)),799,99))&lt;&gt;"",CHAR(10) &amp; IFERROR(IF(ISERROR(--TRIM(MID(SUBSTITUTE(C141,",",REPT(" ",99)),799,99))),VLOOKUP(TRIM(MID(SUBSTITUTE(C141,",",REPT(" ",99)),799,99)),PortProtocols[],4,FALSE),VLOOKUP(--TRIM(MID(SUBSTITUTE(C141,",",REPT(" ",99)),799,99)),PortProtocols[],4,FALSE)),""),"") &amp;
IF(TRIM(MID(SUBSTITUTE(C141,",",REPT(" ",99)),899,99))&lt;&gt;"",CHAR(10) &amp; IFERROR(IF(ISERROR(--TRIM(MID(SUBSTITUTE(C141,",",REPT(" ",99)),899,99))),VLOOKUP(TRIM(MID(SUBSTITUTE(C141,",",REPT(" ",99)),899,99)),PortProtocols[],4,FALSE),VLOOKUP(--TRIM(MID(SUBSTITUTE(C141,",",REPT(" ",99)),899,99)),PortProtocols[],4,FALSE)),""),"") &amp;
IF(TRIM(MID(SUBSTITUTE(C141,",",REPT(" ",99)),999,99))&lt;&gt;"",CHAR(10) &amp; IFERROR(IF(ISERROR(--TRIM(MID(SUBSTITUTE(C141,",",REPT(" ",99)),999,99))),VLOOKUP(TRIM(MID(SUBSTITUTE(C141,",",REPT(" ",99)),999,99)),PortProtocols[],4,FALSE),VLOOKUP(--TRIM(MID(SUBSTITUTE(C141,",",REPT(" ",99)),999,99)),PortProtocols[],4,FALSE)),""),"") &amp;
IF(TRIM(MID(SUBSTITUTE(C141,",",REPT(" ",99)),1099,99))&lt;&gt;"",CHAR(10) &amp; IFERROR(IF(ISERROR(--TRIM(MID(SUBSTITUTE(C141,",",REPT(" ",99)),1099,99))),VLOOKUP(TRIM(MID(SUBSTITUTE(C141,",",REPT(" ",99)),1099,99)),PortProtocols[],4,FALSE),VLOOKUP(--TRIM(MID(SUBSTITUTE(C141,",",REPT(" ",99)),1099,99)),PortProtocols[],4,FALSE)),""),"") &amp;
IF(TRIM(MID(SUBSTITUTE(C141,",",REPT(" ",99)),1199,99))&lt;&gt;"",CHAR(10) &amp; IFERROR(IF(ISERROR(--TRIM(MID(SUBSTITUTE(C141,",",REPT(" ",99)),1199,99))),VLOOKUP(TRIM(MID(SUBSTITUTE(C141,",",REPT(" ",99)),1199,99)),PortProtocols[],4,FALSE),VLOOKUP(--TRIM(MID(SUBSTITUTE(C141,",",REPT(" ",99)),1199,99)),PortProtocols[],4,FALSE)),""),"") &amp;
IF(TRIM(MID(SUBSTITUTE(C141,",",REPT(" ",99)),1299,99))&lt;&gt;"",CHAR(10) &amp; IFERROR(IF(ISERROR(--TRIM(MID(SUBSTITUTE(C141,",",REPT(" ",99)),1299,99))),VLOOKUP(TRIM(MID(SUBSTITUTE(C141,",",REPT(" ",99)),1299,99)),PortProtocols[],4,FALSE),VLOOKUP(--TRIM(MID(SUBSTITUTE(C141,",",REPT(" ",99)),1299,99)),PortProtocols[],4,FALSE)),""),"") &amp;
IF(TRIM(MID(SUBSTITUTE(C141,",",REPT(" ",99)),1399,99))&lt;&gt;"",CHAR(10) &amp; IFERROR(IF(ISERROR(--TRIM(MID(SUBSTITUTE(C141,",",REPT(" ",99)),1399,99))),VLOOKUP(TRIM(MID(SUBSTITUTE(C141,",",REPT(" ",99)),1399,99)),PortProtocols[],4,FALSE),VLOOKUP(--TRIM(MID(SUBSTITUTE(C141,",",REPT(" ",99)),1399,99)),PortProtocols[],4,FALSE)),""),"") &amp;
IF(TRIM(MID(SUBSTITUTE(C141,",",REPT(" ",99)),1499,99))&lt;&gt;"",CHAR(10) &amp; IFERROR(IF(ISERROR(--TRIM(MID(SUBSTITUTE(C141,",",REPT(" ",99)),1499,99))),VLOOKUP(TRIM(MID(SUBSTITUTE(C141,",",REPT(" ",99)),1499,99)),PortProtocols[],4,FALSE),VLOOKUP(--TRIM(MID(SUBSTITUTE(C141,",",REPT(" ",99)),1499,99)),PortProtocols[],4,FALSE)),""),"") &amp;
IF(TRIM(MID(SUBSTITUTE(C141,",",REPT(" ",99)),1599,99))&lt;&gt;"",CHAR(10) &amp; IFERROR(IF(ISERROR(--TRIM(MID(SUBSTITUTE(C141,",",REPT(" ",99)),1599,99))),VLOOKUP(TRIM(MID(SUBSTITUTE(C141,",",REPT(" ",99)),1599,99)),PortProtocols[],4,FALSE),VLOOKUP(--TRIM(MID(SUBSTITUTE(C141,",",REPT(" ",99)),1599,99)),PortProtocols[],4,FALSE)),""),"") &amp;
IF(TRIM(MID(SUBSTITUTE(C141,",",REPT(" ",99)),1699,99))&lt;&gt;"",CHAR(10) &amp; IFERROR(IF(ISERROR(--TRIM(MID(SUBSTITUTE(C141,",",REPT(" ",99)),1699,99))),VLOOKUP(TRIM(MID(SUBSTITUTE(C141,",",REPT(" ",99)),1699,99)),PortProtocols[],4,FALSE),VLOOKUP(--TRIM(MID(SUBSTITUTE(C141,",",REPT(" ",99)),1699,99)),PortProtocols[],4,FALSE)),""),"") &amp;
IF(TRIM(MID(SUBSTITUTE(C141,",",REPT(" ",99)),1799,99))&lt;&gt;"",CHAR(10) &amp; IFERROR(IF(ISERROR(--TRIM(MID(SUBSTITUTE(C141,",",REPT(" ",99)),1799,99))),VLOOKUP(TRIM(MID(SUBSTITUTE(C141,",",REPT(" ",99)),1799,99)),PortProtocols[],4,FALSE),VLOOKUP(--TRIM(MID(SUBSTITUTE(C141,",",REPT(" ",99)),1799,99)),PortProtocols[],4,FALSE)),""),"") &amp;
IF(TRIM(MID(SUBSTITUTE(C141,",",REPT(" ",99)),1899,99))&lt;&gt;"",CHAR(10) &amp; IFERROR(IF(ISERROR(--TRIM(MID(SUBSTITUTE(C141,",",REPT(" ",99)),1899,99))),VLOOKUP(TRIM(MID(SUBSTITUTE(C141,",",REPT(" ",99)),1899,99)),PortProtocols[],4,FALSE),VLOOKUP(--TRIM(MID(SUBSTITUTE(C141,",",REPT(" ",99)),1899,99)),PortProtocols[],4,FALSE)),""),""),
"")</f>
        <v>Nutanix Move Appliance to Nutanix CVM
Prism (9440 TCP)
NFS (2049 TCP)</v>
      </c>
      <c r="G141" s="15"/>
      <c r="H141" s="13" t="str">
        <f>_xlfn.XLOOKUP(ExternalPorts[[#This Row],[Source]],entities[Source],entities[Source AZ (Used for Diagram Generation)],"",0)</f>
        <v>Local AZ</v>
      </c>
      <c r="I141" s="13" t="str">
        <f>_xlfn.XLOOKUP(ExternalPorts[[#This Row],[Destination]],entities[Destination],entities[Destination AZ (Used for Diagram Generation)],"",0)</f>
        <v>Local AZ</v>
      </c>
      <c r="J141" s="13"/>
      <c r="M141" s="22"/>
    </row>
    <row r="142" spans="1:13" ht="40.5" hidden="1">
      <c r="A142" s="13" t="s">
        <v>360</v>
      </c>
      <c r="B142" s="13" t="s">
        <v>322</v>
      </c>
      <c r="C142" s="14">
        <v>111</v>
      </c>
      <c r="D142" s="13" t="str" cm="1">
        <f t="array" ref="D14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142" s="13" t="s">
        <v>26</v>
      </c>
      <c r="F142" s="15" t="str">
        <f>IF(AND(B142&lt;&gt;"",E142&lt;&gt;""),B142 &amp; " to " &amp; E142 &amp; CHAR(10) &amp;
IFERROR(IF(ISERROR(--TRIM(MID(SUBSTITUTE(C142,",",REPT(" ",99)),1,99))),VLOOKUP(TRIM(MID(SUBSTITUTE(C142,",",REPT(" ",99)),1,99)),PortProtocols[],4,FALSE),VLOOKUP(--TRIM(MID(SUBSTITUTE(C142,",",REPT(" ",99)),1,99)),PortProtocols[],4,FALSE)),"") &amp;
IF(TRIM(MID(SUBSTITUTE(C142,",",REPT(" ",99)),99,99))&lt;&gt;"",CHAR(10) &amp; IFERROR(IF(ISERROR(--TRIM(MID(SUBSTITUTE(C142,",",REPT(" ",99)),99,99))),VLOOKUP(TRIM(MID(SUBSTITUTE(C142,",",REPT(" ",99)),99,99)),PortProtocols[],4,FALSE),VLOOKUP(--TRIM(MID(SUBSTITUTE(C142,",",REPT(" ",99)),99,99)),PortProtocols[],4,FALSE)),""),"") &amp;
IF(TRIM(MID(SUBSTITUTE(C142,",",REPT(" ",99)),199,99))&lt;&gt;"",CHAR(10) &amp; IFERROR(IF(ISERROR(--TRIM(MID(SUBSTITUTE(C142,",",REPT(" ",99)),199,99))),VLOOKUP(TRIM(MID(SUBSTITUTE(C142,",",REPT(" ",99)),199,99)),PortProtocols[],4,FALSE),VLOOKUP(--TRIM(MID(SUBSTITUTE(C142,",",REPT(" ",99)),199,99)),PortProtocols[],4,FALSE)),""),"") &amp;
IF(TRIM(MID(SUBSTITUTE(C142,",",REPT(" ",99)),299,99))&lt;&gt;"",CHAR(10) &amp; IFERROR(IF(ISERROR(--TRIM(MID(SUBSTITUTE(C142,",",REPT(" ",99)),299,99))),VLOOKUP(TRIM(MID(SUBSTITUTE(C142,",",REPT(" ",99)),299,99)),PortProtocols[],4,FALSE),VLOOKUP(--TRIM(MID(SUBSTITUTE(C142,",",REPT(" ",99)),299,99)),PortProtocols[],4,FALSE)),""),"") &amp;
IF(TRIM(MID(SUBSTITUTE(C142,",",REPT(" ",99)),399,99))&lt;&gt;"",CHAR(10) &amp; IFERROR(IF(ISERROR(--TRIM(MID(SUBSTITUTE(C142,",",REPT(" ",99)),399,99))),VLOOKUP(TRIM(MID(SUBSTITUTE(C142,",",REPT(" ",99)),399,99)),PortProtocols[],4,FALSE),VLOOKUP(--TRIM(MID(SUBSTITUTE(C142,",",REPT(" ",99)),399,99)),PortProtocols[],4,FALSE)),""),"") &amp;
IF(TRIM(MID(SUBSTITUTE(C142,",",REPT(" ",99)),499,99))&lt;&gt;"",CHAR(10) &amp; IFERROR(IF(ISERROR(--TRIM(MID(SUBSTITUTE(C142,",",REPT(" ",99)),499,99))),VLOOKUP(TRIM(MID(SUBSTITUTE(C142,",",REPT(" ",99)),499,99)),PortProtocols[],4,FALSE),VLOOKUP(--TRIM(MID(SUBSTITUTE(C142,",",REPT(" ",99)),499,99)),PortProtocols[],4,FALSE)),""),"") &amp;
IF(TRIM(MID(SUBSTITUTE(C142,",",REPT(" ",99)),599,99))&lt;&gt;"",CHAR(10) &amp; IFERROR(IF(ISERROR(--TRIM(MID(SUBSTITUTE(C142,",",REPT(" ",99)),599,99))),VLOOKUP(TRIM(MID(SUBSTITUTE(C142,",",REPT(" ",99)),599,99)),PortProtocols[],4,FALSE),VLOOKUP(--TRIM(MID(SUBSTITUTE(C142,",",REPT(" ",99)),599,99)),PortProtocols[],4,FALSE)),""),"") &amp;
IF(TRIM(MID(SUBSTITUTE(C142,",",REPT(" ",99)),699,99))&lt;&gt;"",CHAR(10) &amp; IFERROR(IF(ISERROR(--TRIM(MID(SUBSTITUTE(C142,",",REPT(" ",99)),699,99))),VLOOKUP(TRIM(MID(SUBSTITUTE(C142,",",REPT(" ",99)),699,99)),PortProtocols[],4,FALSE),VLOOKUP(--TRIM(MID(SUBSTITUTE(C142,",",REPT(" ",99)),699,99)),PortProtocols[],4,FALSE)),""),"") &amp;
IF(TRIM(MID(SUBSTITUTE(C142,",",REPT(" ",99)),799,99))&lt;&gt;"",CHAR(10) &amp; IFERROR(IF(ISERROR(--TRIM(MID(SUBSTITUTE(C142,",",REPT(" ",99)),799,99))),VLOOKUP(TRIM(MID(SUBSTITUTE(C142,",",REPT(" ",99)),799,99)),PortProtocols[],4,FALSE),VLOOKUP(--TRIM(MID(SUBSTITUTE(C142,",",REPT(" ",99)),799,99)),PortProtocols[],4,FALSE)),""),"") &amp;
IF(TRIM(MID(SUBSTITUTE(C142,",",REPT(" ",99)),899,99))&lt;&gt;"",CHAR(10) &amp; IFERROR(IF(ISERROR(--TRIM(MID(SUBSTITUTE(C142,",",REPT(" ",99)),899,99))),VLOOKUP(TRIM(MID(SUBSTITUTE(C142,",",REPT(" ",99)),899,99)),PortProtocols[],4,FALSE),VLOOKUP(--TRIM(MID(SUBSTITUTE(C142,",",REPT(" ",99)),899,99)),PortProtocols[],4,FALSE)),""),"") &amp;
IF(TRIM(MID(SUBSTITUTE(C142,",",REPT(" ",99)),999,99))&lt;&gt;"",CHAR(10) &amp; IFERROR(IF(ISERROR(--TRIM(MID(SUBSTITUTE(C142,",",REPT(" ",99)),999,99))),VLOOKUP(TRIM(MID(SUBSTITUTE(C142,",",REPT(" ",99)),999,99)),PortProtocols[],4,FALSE),VLOOKUP(--TRIM(MID(SUBSTITUTE(C142,",",REPT(" ",99)),999,99)),PortProtocols[],4,FALSE)),""),"") &amp;
IF(TRIM(MID(SUBSTITUTE(C142,",",REPT(" ",99)),1099,99))&lt;&gt;"",CHAR(10) &amp; IFERROR(IF(ISERROR(--TRIM(MID(SUBSTITUTE(C142,",",REPT(" ",99)),1099,99))),VLOOKUP(TRIM(MID(SUBSTITUTE(C142,",",REPT(" ",99)),1099,99)),PortProtocols[],4,FALSE),VLOOKUP(--TRIM(MID(SUBSTITUTE(C142,",",REPT(" ",99)),1099,99)),PortProtocols[],4,FALSE)),""),"") &amp;
IF(TRIM(MID(SUBSTITUTE(C142,",",REPT(" ",99)),1199,99))&lt;&gt;"",CHAR(10) &amp; IFERROR(IF(ISERROR(--TRIM(MID(SUBSTITUTE(C142,",",REPT(" ",99)),1199,99))),VLOOKUP(TRIM(MID(SUBSTITUTE(C142,",",REPT(" ",99)),1199,99)),PortProtocols[],4,FALSE),VLOOKUP(--TRIM(MID(SUBSTITUTE(C142,",",REPT(" ",99)),1199,99)),PortProtocols[],4,FALSE)),""),"") &amp;
IF(TRIM(MID(SUBSTITUTE(C142,",",REPT(" ",99)),1299,99))&lt;&gt;"",CHAR(10) &amp; IFERROR(IF(ISERROR(--TRIM(MID(SUBSTITUTE(C142,",",REPT(" ",99)),1299,99))),VLOOKUP(TRIM(MID(SUBSTITUTE(C142,",",REPT(" ",99)),1299,99)),PortProtocols[],4,FALSE),VLOOKUP(--TRIM(MID(SUBSTITUTE(C142,",",REPT(" ",99)),1299,99)),PortProtocols[],4,FALSE)),""),"") &amp;
IF(TRIM(MID(SUBSTITUTE(C142,",",REPT(" ",99)),1399,99))&lt;&gt;"",CHAR(10) &amp; IFERROR(IF(ISERROR(--TRIM(MID(SUBSTITUTE(C142,",",REPT(" ",99)),1399,99))),VLOOKUP(TRIM(MID(SUBSTITUTE(C142,",",REPT(" ",99)),1399,99)),PortProtocols[],4,FALSE),VLOOKUP(--TRIM(MID(SUBSTITUTE(C142,",",REPT(" ",99)),1399,99)),PortProtocols[],4,FALSE)),""),"") &amp;
IF(TRIM(MID(SUBSTITUTE(C142,",",REPT(" ",99)),1499,99))&lt;&gt;"",CHAR(10) &amp; IFERROR(IF(ISERROR(--TRIM(MID(SUBSTITUTE(C142,",",REPT(" ",99)),1499,99))),VLOOKUP(TRIM(MID(SUBSTITUTE(C142,",",REPT(" ",99)),1499,99)),PortProtocols[],4,FALSE),VLOOKUP(--TRIM(MID(SUBSTITUTE(C142,",",REPT(" ",99)),1499,99)),PortProtocols[],4,FALSE)),""),"") &amp;
IF(TRIM(MID(SUBSTITUTE(C142,",",REPT(" ",99)),1599,99))&lt;&gt;"",CHAR(10) &amp; IFERROR(IF(ISERROR(--TRIM(MID(SUBSTITUTE(C142,",",REPT(" ",99)),1599,99))),VLOOKUP(TRIM(MID(SUBSTITUTE(C142,",",REPT(" ",99)),1599,99)),PortProtocols[],4,FALSE),VLOOKUP(--TRIM(MID(SUBSTITUTE(C142,",",REPT(" ",99)),1599,99)),PortProtocols[],4,FALSE)),""),"") &amp;
IF(TRIM(MID(SUBSTITUTE(C142,",",REPT(" ",99)),1699,99))&lt;&gt;"",CHAR(10) &amp; IFERROR(IF(ISERROR(--TRIM(MID(SUBSTITUTE(C142,",",REPT(" ",99)),1699,99))),VLOOKUP(TRIM(MID(SUBSTITUTE(C142,",",REPT(" ",99)),1699,99)),PortProtocols[],4,FALSE),VLOOKUP(--TRIM(MID(SUBSTITUTE(C142,",",REPT(" ",99)),1699,99)),PortProtocols[],4,FALSE)),""),"") &amp;
IF(TRIM(MID(SUBSTITUTE(C142,",",REPT(" ",99)),1799,99))&lt;&gt;"",CHAR(10) &amp; IFERROR(IF(ISERROR(--TRIM(MID(SUBSTITUTE(C142,",",REPT(" ",99)),1799,99))),VLOOKUP(TRIM(MID(SUBSTITUTE(C142,",",REPT(" ",99)),1799,99)),PortProtocols[],4,FALSE),VLOOKUP(--TRIM(MID(SUBSTITUTE(C142,",",REPT(" ",99)),1799,99)),PortProtocols[],4,FALSE)),""),"") &amp;
IF(TRIM(MID(SUBSTITUTE(C142,",",REPT(" ",99)),1899,99))&lt;&gt;"",CHAR(10) &amp; IFERROR(IF(ISERROR(--TRIM(MID(SUBSTITUTE(C142,",",REPT(" ",99)),1899,99))),VLOOKUP(TRIM(MID(SUBSTITUTE(C142,",",REPT(" ",99)),1899,99)),PortProtocols[],4,FALSE),VLOOKUP(--TRIM(MID(SUBSTITUTE(C142,",",REPT(" ",99)),1899,99)),PortProtocols[],4,FALSE)),""),""),
"")</f>
        <v>Nutanix Move Appliance to Nutanix CVM
NFS Rpcbind (111 TCP/UDP)</v>
      </c>
      <c r="G142" s="15"/>
      <c r="H142" s="13" t="str">
        <f>_xlfn.XLOOKUP(ExternalPorts[[#This Row],[Source]],entities[Source],entities[Source AZ (Used for Diagram Generation)],"",0)</f>
        <v>Local AZ</v>
      </c>
      <c r="I142" s="13" t="str">
        <f>_xlfn.XLOOKUP(ExternalPorts[[#This Row],[Destination]],entities[Destination],entities[Destination AZ (Used for Diagram Generation)],"",0)</f>
        <v>Local AZ</v>
      </c>
      <c r="J142" s="13"/>
      <c r="M142" s="22"/>
    </row>
    <row r="143" spans="1:13" ht="40.5" hidden="1">
      <c r="A143" s="13" t="s">
        <v>360</v>
      </c>
      <c r="B143" s="13" t="s">
        <v>322</v>
      </c>
      <c r="C143" s="14">
        <v>9440</v>
      </c>
      <c r="D143" s="13" t="str" cm="1">
        <f t="array" ref="D14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3" s="13" t="s">
        <v>13</v>
      </c>
      <c r="F143" s="15" t="str">
        <f>IF(AND(B143&lt;&gt;"",E143&lt;&gt;""),B143 &amp; " to " &amp; E143 &amp; CHAR(10) &amp;
IFERROR(IF(ISERROR(--TRIM(MID(SUBSTITUTE(C143,",",REPT(" ",99)),1,99))),VLOOKUP(TRIM(MID(SUBSTITUTE(C143,",",REPT(" ",99)),1,99)),PortProtocols[],4,FALSE),VLOOKUP(--TRIM(MID(SUBSTITUTE(C143,",",REPT(" ",99)),1,99)),PortProtocols[],4,FALSE)),"") &amp;
IF(TRIM(MID(SUBSTITUTE(C143,",",REPT(" ",99)),99,99))&lt;&gt;"",CHAR(10) &amp; IFERROR(IF(ISERROR(--TRIM(MID(SUBSTITUTE(C143,",",REPT(" ",99)),99,99))),VLOOKUP(TRIM(MID(SUBSTITUTE(C143,",",REPT(" ",99)),99,99)),PortProtocols[],4,FALSE),VLOOKUP(--TRIM(MID(SUBSTITUTE(C143,",",REPT(" ",99)),99,99)),PortProtocols[],4,FALSE)),""),"") &amp;
IF(TRIM(MID(SUBSTITUTE(C143,",",REPT(" ",99)),199,99))&lt;&gt;"",CHAR(10) &amp; IFERROR(IF(ISERROR(--TRIM(MID(SUBSTITUTE(C143,",",REPT(" ",99)),199,99))),VLOOKUP(TRIM(MID(SUBSTITUTE(C143,",",REPT(" ",99)),199,99)),PortProtocols[],4,FALSE),VLOOKUP(--TRIM(MID(SUBSTITUTE(C143,",",REPT(" ",99)),199,99)),PortProtocols[],4,FALSE)),""),"") &amp;
IF(TRIM(MID(SUBSTITUTE(C143,",",REPT(" ",99)),299,99))&lt;&gt;"",CHAR(10) &amp; IFERROR(IF(ISERROR(--TRIM(MID(SUBSTITUTE(C143,",",REPT(" ",99)),299,99))),VLOOKUP(TRIM(MID(SUBSTITUTE(C143,",",REPT(" ",99)),299,99)),PortProtocols[],4,FALSE),VLOOKUP(--TRIM(MID(SUBSTITUTE(C143,",",REPT(" ",99)),299,99)),PortProtocols[],4,FALSE)),""),"") &amp;
IF(TRIM(MID(SUBSTITUTE(C143,",",REPT(" ",99)),399,99))&lt;&gt;"",CHAR(10) &amp; IFERROR(IF(ISERROR(--TRIM(MID(SUBSTITUTE(C143,",",REPT(" ",99)),399,99))),VLOOKUP(TRIM(MID(SUBSTITUTE(C143,",",REPT(" ",99)),399,99)),PortProtocols[],4,FALSE),VLOOKUP(--TRIM(MID(SUBSTITUTE(C143,",",REPT(" ",99)),399,99)),PortProtocols[],4,FALSE)),""),"") &amp;
IF(TRIM(MID(SUBSTITUTE(C143,",",REPT(" ",99)),499,99))&lt;&gt;"",CHAR(10) &amp; IFERROR(IF(ISERROR(--TRIM(MID(SUBSTITUTE(C143,",",REPT(" ",99)),499,99))),VLOOKUP(TRIM(MID(SUBSTITUTE(C143,",",REPT(" ",99)),499,99)),PortProtocols[],4,FALSE),VLOOKUP(--TRIM(MID(SUBSTITUTE(C143,",",REPT(" ",99)),499,99)),PortProtocols[],4,FALSE)),""),"") &amp;
IF(TRIM(MID(SUBSTITUTE(C143,",",REPT(" ",99)),599,99))&lt;&gt;"",CHAR(10) &amp; IFERROR(IF(ISERROR(--TRIM(MID(SUBSTITUTE(C143,",",REPT(" ",99)),599,99))),VLOOKUP(TRIM(MID(SUBSTITUTE(C143,",",REPT(" ",99)),599,99)),PortProtocols[],4,FALSE),VLOOKUP(--TRIM(MID(SUBSTITUTE(C143,",",REPT(" ",99)),599,99)),PortProtocols[],4,FALSE)),""),"") &amp;
IF(TRIM(MID(SUBSTITUTE(C143,",",REPT(" ",99)),699,99))&lt;&gt;"",CHAR(10) &amp; IFERROR(IF(ISERROR(--TRIM(MID(SUBSTITUTE(C143,",",REPT(" ",99)),699,99))),VLOOKUP(TRIM(MID(SUBSTITUTE(C143,",",REPT(" ",99)),699,99)),PortProtocols[],4,FALSE),VLOOKUP(--TRIM(MID(SUBSTITUTE(C143,",",REPT(" ",99)),699,99)),PortProtocols[],4,FALSE)),""),"") &amp;
IF(TRIM(MID(SUBSTITUTE(C143,",",REPT(" ",99)),799,99))&lt;&gt;"",CHAR(10) &amp; IFERROR(IF(ISERROR(--TRIM(MID(SUBSTITUTE(C143,",",REPT(" ",99)),799,99))),VLOOKUP(TRIM(MID(SUBSTITUTE(C143,",",REPT(" ",99)),799,99)),PortProtocols[],4,FALSE),VLOOKUP(--TRIM(MID(SUBSTITUTE(C143,",",REPT(" ",99)),799,99)),PortProtocols[],4,FALSE)),""),"") &amp;
IF(TRIM(MID(SUBSTITUTE(C143,",",REPT(" ",99)),899,99))&lt;&gt;"",CHAR(10) &amp; IFERROR(IF(ISERROR(--TRIM(MID(SUBSTITUTE(C143,",",REPT(" ",99)),899,99))),VLOOKUP(TRIM(MID(SUBSTITUTE(C143,",",REPT(" ",99)),899,99)),PortProtocols[],4,FALSE),VLOOKUP(--TRIM(MID(SUBSTITUTE(C143,",",REPT(" ",99)),899,99)),PortProtocols[],4,FALSE)),""),"") &amp;
IF(TRIM(MID(SUBSTITUTE(C143,",",REPT(" ",99)),999,99))&lt;&gt;"",CHAR(10) &amp; IFERROR(IF(ISERROR(--TRIM(MID(SUBSTITUTE(C143,",",REPT(" ",99)),999,99))),VLOOKUP(TRIM(MID(SUBSTITUTE(C143,",",REPT(" ",99)),999,99)),PortProtocols[],4,FALSE),VLOOKUP(--TRIM(MID(SUBSTITUTE(C143,",",REPT(" ",99)),999,99)),PortProtocols[],4,FALSE)),""),"") &amp;
IF(TRIM(MID(SUBSTITUTE(C143,",",REPT(" ",99)),1099,99))&lt;&gt;"",CHAR(10) &amp; IFERROR(IF(ISERROR(--TRIM(MID(SUBSTITUTE(C143,",",REPT(" ",99)),1099,99))),VLOOKUP(TRIM(MID(SUBSTITUTE(C143,",",REPT(" ",99)),1099,99)),PortProtocols[],4,FALSE),VLOOKUP(--TRIM(MID(SUBSTITUTE(C143,",",REPT(" ",99)),1099,99)),PortProtocols[],4,FALSE)),""),"") &amp;
IF(TRIM(MID(SUBSTITUTE(C143,",",REPT(" ",99)),1199,99))&lt;&gt;"",CHAR(10) &amp; IFERROR(IF(ISERROR(--TRIM(MID(SUBSTITUTE(C143,",",REPT(" ",99)),1199,99))),VLOOKUP(TRIM(MID(SUBSTITUTE(C143,",",REPT(" ",99)),1199,99)),PortProtocols[],4,FALSE),VLOOKUP(--TRIM(MID(SUBSTITUTE(C143,",",REPT(" ",99)),1199,99)),PortProtocols[],4,FALSE)),""),"") &amp;
IF(TRIM(MID(SUBSTITUTE(C143,",",REPT(" ",99)),1299,99))&lt;&gt;"",CHAR(10) &amp; IFERROR(IF(ISERROR(--TRIM(MID(SUBSTITUTE(C143,",",REPT(" ",99)),1299,99))),VLOOKUP(TRIM(MID(SUBSTITUTE(C143,",",REPT(" ",99)),1299,99)),PortProtocols[],4,FALSE),VLOOKUP(--TRIM(MID(SUBSTITUTE(C143,",",REPT(" ",99)),1299,99)),PortProtocols[],4,FALSE)),""),"") &amp;
IF(TRIM(MID(SUBSTITUTE(C143,",",REPT(" ",99)),1399,99))&lt;&gt;"",CHAR(10) &amp; IFERROR(IF(ISERROR(--TRIM(MID(SUBSTITUTE(C143,",",REPT(" ",99)),1399,99))),VLOOKUP(TRIM(MID(SUBSTITUTE(C143,",",REPT(" ",99)),1399,99)),PortProtocols[],4,FALSE),VLOOKUP(--TRIM(MID(SUBSTITUTE(C143,",",REPT(" ",99)),1399,99)),PortProtocols[],4,FALSE)),""),"") &amp;
IF(TRIM(MID(SUBSTITUTE(C143,",",REPT(" ",99)),1499,99))&lt;&gt;"",CHAR(10) &amp; IFERROR(IF(ISERROR(--TRIM(MID(SUBSTITUTE(C143,",",REPT(" ",99)),1499,99))),VLOOKUP(TRIM(MID(SUBSTITUTE(C143,",",REPT(" ",99)),1499,99)),PortProtocols[],4,FALSE),VLOOKUP(--TRIM(MID(SUBSTITUTE(C143,",",REPT(" ",99)),1499,99)),PortProtocols[],4,FALSE)),""),"") &amp;
IF(TRIM(MID(SUBSTITUTE(C143,",",REPT(" ",99)),1599,99))&lt;&gt;"",CHAR(10) &amp; IFERROR(IF(ISERROR(--TRIM(MID(SUBSTITUTE(C143,",",REPT(" ",99)),1599,99))),VLOOKUP(TRIM(MID(SUBSTITUTE(C143,",",REPT(" ",99)),1599,99)),PortProtocols[],4,FALSE),VLOOKUP(--TRIM(MID(SUBSTITUTE(C143,",",REPT(" ",99)),1599,99)),PortProtocols[],4,FALSE)),""),"") &amp;
IF(TRIM(MID(SUBSTITUTE(C143,",",REPT(" ",99)),1699,99))&lt;&gt;"",CHAR(10) &amp; IFERROR(IF(ISERROR(--TRIM(MID(SUBSTITUTE(C143,",",REPT(" ",99)),1699,99))),VLOOKUP(TRIM(MID(SUBSTITUTE(C143,",",REPT(" ",99)),1699,99)),PortProtocols[],4,FALSE),VLOOKUP(--TRIM(MID(SUBSTITUTE(C143,",",REPT(" ",99)),1699,99)),PortProtocols[],4,FALSE)),""),"") &amp;
IF(TRIM(MID(SUBSTITUTE(C143,",",REPT(" ",99)),1799,99))&lt;&gt;"",CHAR(10) &amp; IFERROR(IF(ISERROR(--TRIM(MID(SUBSTITUTE(C143,",",REPT(" ",99)),1799,99))),VLOOKUP(TRIM(MID(SUBSTITUTE(C143,",",REPT(" ",99)),1799,99)),PortProtocols[],4,FALSE),VLOOKUP(--TRIM(MID(SUBSTITUTE(C143,",",REPT(" ",99)),1799,99)),PortProtocols[],4,FALSE)),""),"") &amp;
IF(TRIM(MID(SUBSTITUTE(C143,",",REPT(" ",99)),1899,99))&lt;&gt;"",CHAR(10) &amp; IFERROR(IF(ISERROR(--TRIM(MID(SUBSTITUTE(C143,",",REPT(" ",99)),1899,99))),VLOOKUP(TRIM(MID(SUBSTITUTE(C143,",",REPT(" ",99)),1899,99)),PortProtocols[],4,FALSE),VLOOKUP(--TRIM(MID(SUBSTITUTE(C143,",",REPT(" ",99)),1899,99)),PortProtocols[],4,FALSE)),""),""),
"")</f>
        <v>Nutanix Move Appliance to Prism Central
Prism (9440 TCP)</v>
      </c>
      <c r="G143" s="15"/>
      <c r="H143" s="13" t="str">
        <f>_xlfn.XLOOKUP(ExternalPorts[[#This Row],[Source]],entities[Source],entities[Source AZ (Used for Diagram Generation)],"",0)</f>
        <v>Local AZ</v>
      </c>
      <c r="I143" s="13" t="str">
        <f>_xlfn.XLOOKUP(ExternalPorts[[#This Row],[Destination]],entities[Destination],entities[Destination AZ (Used for Diagram Generation)],"",0)</f>
        <v>Local AZ</v>
      </c>
      <c r="J143" s="13"/>
      <c r="M143" s="22"/>
    </row>
    <row r="144" spans="1:13" ht="40.5" hidden="1">
      <c r="A144" s="13" t="s">
        <v>310</v>
      </c>
      <c r="B144" s="13" t="s">
        <v>331</v>
      </c>
      <c r="C144" s="14">
        <v>443</v>
      </c>
      <c r="D144" s="13" t="str" cm="1">
        <f t="array" ref="D14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4" s="13" t="s">
        <v>378</v>
      </c>
      <c r="F144" s="15" t="str">
        <f>IF(AND(B144&lt;&gt;"",E144&lt;&gt;""),B144 &amp; " to " &amp; E144 &amp; CHAR(10) &amp;
IFERROR(IF(ISERROR(--TRIM(MID(SUBSTITUTE(C144,",",REPT(" ",99)),1,99))),VLOOKUP(TRIM(MID(SUBSTITUTE(C144,",",REPT(" ",99)),1,99)),PortProtocols[],4,FALSE),VLOOKUP(--TRIM(MID(SUBSTITUTE(C144,",",REPT(" ",99)),1,99)),PortProtocols[],4,FALSE)),"") &amp;
IF(TRIM(MID(SUBSTITUTE(C144,",",REPT(" ",99)),99,99))&lt;&gt;"",CHAR(10) &amp; IFERROR(IF(ISERROR(--TRIM(MID(SUBSTITUTE(C144,",",REPT(" ",99)),99,99))),VLOOKUP(TRIM(MID(SUBSTITUTE(C144,",",REPT(" ",99)),99,99)),PortProtocols[],4,FALSE),VLOOKUP(--TRIM(MID(SUBSTITUTE(C144,",",REPT(" ",99)),99,99)),PortProtocols[],4,FALSE)),""),"") &amp;
IF(TRIM(MID(SUBSTITUTE(C144,",",REPT(" ",99)),199,99))&lt;&gt;"",CHAR(10) &amp; IFERROR(IF(ISERROR(--TRIM(MID(SUBSTITUTE(C144,",",REPT(" ",99)),199,99))),VLOOKUP(TRIM(MID(SUBSTITUTE(C144,",",REPT(" ",99)),199,99)),PortProtocols[],4,FALSE),VLOOKUP(--TRIM(MID(SUBSTITUTE(C144,",",REPT(" ",99)),199,99)),PortProtocols[],4,FALSE)),""),"") &amp;
IF(TRIM(MID(SUBSTITUTE(C144,",",REPT(" ",99)),299,99))&lt;&gt;"",CHAR(10) &amp; IFERROR(IF(ISERROR(--TRIM(MID(SUBSTITUTE(C144,",",REPT(" ",99)),299,99))),VLOOKUP(TRIM(MID(SUBSTITUTE(C144,",",REPT(" ",99)),299,99)),PortProtocols[],4,FALSE),VLOOKUP(--TRIM(MID(SUBSTITUTE(C144,",",REPT(" ",99)),299,99)),PortProtocols[],4,FALSE)),""),"") &amp;
IF(TRIM(MID(SUBSTITUTE(C144,",",REPT(" ",99)),399,99))&lt;&gt;"",CHAR(10) &amp; IFERROR(IF(ISERROR(--TRIM(MID(SUBSTITUTE(C144,",",REPT(" ",99)),399,99))),VLOOKUP(TRIM(MID(SUBSTITUTE(C144,",",REPT(" ",99)),399,99)),PortProtocols[],4,FALSE),VLOOKUP(--TRIM(MID(SUBSTITUTE(C144,",",REPT(" ",99)),399,99)),PortProtocols[],4,FALSE)),""),"") &amp;
IF(TRIM(MID(SUBSTITUTE(C144,",",REPT(" ",99)),499,99))&lt;&gt;"",CHAR(10) &amp; IFERROR(IF(ISERROR(--TRIM(MID(SUBSTITUTE(C144,",",REPT(" ",99)),499,99))),VLOOKUP(TRIM(MID(SUBSTITUTE(C144,",",REPT(" ",99)),499,99)),PortProtocols[],4,FALSE),VLOOKUP(--TRIM(MID(SUBSTITUTE(C144,",",REPT(" ",99)),499,99)),PortProtocols[],4,FALSE)),""),"") &amp;
IF(TRIM(MID(SUBSTITUTE(C144,",",REPT(" ",99)),599,99))&lt;&gt;"",CHAR(10) &amp; IFERROR(IF(ISERROR(--TRIM(MID(SUBSTITUTE(C144,",",REPT(" ",99)),599,99))),VLOOKUP(TRIM(MID(SUBSTITUTE(C144,",",REPT(" ",99)),599,99)),PortProtocols[],4,FALSE),VLOOKUP(--TRIM(MID(SUBSTITUTE(C144,",",REPT(" ",99)),599,99)),PortProtocols[],4,FALSE)),""),"") &amp;
IF(TRIM(MID(SUBSTITUTE(C144,",",REPT(" ",99)),699,99))&lt;&gt;"",CHAR(10) &amp; IFERROR(IF(ISERROR(--TRIM(MID(SUBSTITUTE(C144,",",REPT(" ",99)),699,99))),VLOOKUP(TRIM(MID(SUBSTITUTE(C144,",",REPT(" ",99)),699,99)),PortProtocols[],4,FALSE),VLOOKUP(--TRIM(MID(SUBSTITUTE(C144,",",REPT(" ",99)),699,99)),PortProtocols[],4,FALSE)),""),"") &amp;
IF(TRIM(MID(SUBSTITUTE(C144,",",REPT(" ",99)),799,99))&lt;&gt;"",CHAR(10) &amp; IFERROR(IF(ISERROR(--TRIM(MID(SUBSTITUTE(C144,",",REPT(" ",99)),799,99))),VLOOKUP(TRIM(MID(SUBSTITUTE(C144,",",REPT(" ",99)),799,99)),PortProtocols[],4,FALSE),VLOOKUP(--TRIM(MID(SUBSTITUTE(C144,",",REPT(" ",99)),799,99)),PortProtocols[],4,FALSE)),""),"") &amp;
IF(TRIM(MID(SUBSTITUTE(C144,",",REPT(" ",99)),899,99))&lt;&gt;"",CHAR(10) &amp; IFERROR(IF(ISERROR(--TRIM(MID(SUBSTITUTE(C144,",",REPT(" ",99)),899,99))),VLOOKUP(TRIM(MID(SUBSTITUTE(C144,",",REPT(" ",99)),899,99)),PortProtocols[],4,FALSE),VLOOKUP(--TRIM(MID(SUBSTITUTE(C144,",",REPT(" ",99)),899,99)),PortProtocols[],4,FALSE)),""),"") &amp;
IF(TRIM(MID(SUBSTITUTE(C144,",",REPT(" ",99)),999,99))&lt;&gt;"",CHAR(10) &amp; IFERROR(IF(ISERROR(--TRIM(MID(SUBSTITUTE(C144,",",REPT(" ",99)),999,99))),VLOOKUP(TRIM(MID(SUBSTITUTE(C144,",",REPT(" ",99)),999,99)),PortProtocols[],4,FALSE),VLOOKUP(--TRIM(MID(SUBSTITUTE(C144,",",REPT(" ",99)),999,99)),PortProtocols[],4,FALSE)),""),"") &amp;
IF(TRIM(MID(SUBSTITUTE(C144,",",REPT(" ",99)),1099,99))&lt;&gt;"",CHAR(10) &amp; IFERROR(IF(ISERROR(--TRIM(MID(SUBSTITUTE(C144,",",REPT(" ",99)),1099,99))),VLOOKUP(TRIM(MID(SUBSTITUTE(C144,",",REPT(" ",99)),1099,99)),PortProtocols[],4,FALSE),VLOOKUP(--TRIM(MID(SUBSTITUTE(C144,",",REPT(" ",99)),1099,99)),PortProtocols[],4,FALSE)),""),"") &amp;
IF(TRIM(MID(SUBSTITUTE(C144,",",REPT(" ",99)),1199,99))&lt;&gt;"",CHAR(10) &amp; IFERROR(IF(ISERROR(--TRIM(MID(SUBSTITUTE(C144,",",REPT(" ",99)),1199,99))),VLOOKUP(TRIM(MID(SUBSTITUTE(C144,",",REPT(" ",99)),1199,99)),PortProtocols[],4,FALSE),VLOOKUP(--TRIM(MID(SUBSTITUTE(C144,",",REPT(" ",99)),1199,99)),PortProtocols[],4,FALSE)),""),"") &amp;
IF(TRIM(MID(SUBSTITUTE(C144,",",REPT(" ",99)),1299,99))&lt;&gt;"",CHAR(10) &amp; IFERROR(IF(ISERROR(--TRIM(MID(SUBSTITUTE(C144,",",REPT(" ",99)),1299,99))),VLOOKUP(TRIM(MID(SUBSTITUTE(C144,",",REPT(" ",99)),1299,99)),PortProtocols[],4,FALSE),VLOOKUP(--TRIM(MID(SUBSTITUTE(C144,",",REPT(" ",99)),1299,99)),PortProtocols[],4,FALSE)),""),"") &amp;
IF(TRIM(MID(SUBSTITUTE(C144,",",REPT(" ",99)),1399,99))&lt;&gt;"",CHAR(10) &amp; IFERROR(IF(ISERROR(--TRIM(MID(SUBSTITUTE(C144,",",REPT(" ",99)),1399,99))),VLOOKUP(TRIM(MID(SUBSTITUTE(C144,",",REPT(" ",99)),1399,99)),PortProtocols[],4,FALSE),VLOOKUP(--TRIM(MID(SUBSTITUTE(C144,",",REPT(" ",99)),1399,99)),PortProtocols[],4,FALSE)),""),"") &amp;
IF(TRIM(MID(SUBSTITUTE(C144,",",REPT(" ",99)),1499,99))&lt;&gt;"",CHAR(10) &amp; IFERROR(IF(ISERROR(--TRIM(MID(SUBSTITUTE(C144,",",REPT(" ",99)),1499,99))),VLOOKUP(TRIM(MID(SUBSTITUTE(C144,",",REPT(" ",99)),1499,99)),PortProtocols[],4,FALSE),VLOOKUP(--TRIM(MID(SUBSTITUTE(C144,",",REPT(" ",99)),1499,99)),PortProtocols[],4,FALSE)),""),"") &amp;
IF(TRIM(MID(SUBSTITUTE(C144,",",REPT(" ",99)),1599,99))&lt;&gt;"",CHAR(10) &amp; IFERROR(IF(ISERROR(--TRIM(MID(SUBSTITUTE(C144,",",REPT(" ",99)),1599,99))),VLOOKUP(TRIM(MID(SUBSTITUTE(C144,",",REPT(" ",99)),1599,99)),PortProtocols[],4,FALSE),VLOOKUP(--TRIM(MID(SUBSTITUTE(C144,",",REPT(" ",99)),1599,99)),PortProtocols[],4,FALSE)),""),"") &amp;
IF(TRIM(MID(SUBSTITUTE(C144,",",REPT(" ",99)),1699,99))&lt;&gt;"",CHAR(10) &amp; IFERROR(IF(ISERROR(--TRIM(MID(SUBSTITUTE(C144,",",REPT(" ",99)),1699,99))),VLOOKUP(TRIM(MID(SUBSTITUTE(C144,",",REPT(" ",99)),1699,99)),PortProtocols[],4,FALSE),VLOOKUP(--TRIM(MID(SUBSTITUTE(C144,",",REPT(" ",99)),1699,99)),PortProtocols[],4,FALSE)),""),"") &amp;
IF(TRIM(MID(SUBSTITUTE(C144,",",REPT(" ",99)),1799,99))&lt;&gt;"",CHAR(10) &amp; IFERROR(IF(ISERROR(--TRIM(MID(SUBSTITUTE(C144,",",REPT(" ",99)),1799,99))),VLOOKUP(TRIM(MID(SUBSTITUTE(C144,",",REPT(" ",99)),1799,99)),PortProtocols[],4,FALSE),VLOOKUP(--TRIM(MID(SUBSTITUTE(C144,",",REPT(" ",99)),1799,99)),PortProtocols[],4,FALSE)),""),"") &amp;
IF(TRIM(MID(SUBSTITUTE(C144,",",REPT(" ",99)),1899,99))&lt;&gt;"",CHAR(10) &amp; IFERROR(IF(ISERROR(--TRIM(MID(SUBSTITUTE(C144,",",REPT(" ",99)),1899,99))),VLOOKUP(TRIM(MID(SUBSTITUTE(C144,",",REPT(" ",99)),1899,99)),PortProtocols[],4,FALSE),VLOOKUP(--TRIM(MID(SUBSTITUTE(C144,",",REPT(" ",99)),1899,99)),PortProtocols[],4,FALSE)),""),""),
"")</f>
        <v>NDB Server to *.nutanix.com
HTTPS (443 TCP)</v>
      </c>
      <c r="G144" s="15"/>
      <c r="H144" s="13" t="str">
        <f>_xlfn.XLOOKUP(ExternalPorts[[#This Row],[Source]],entities[Source],entities[Source AZ (Used for Diagram Generation)],"",0)</f>
        <v>Local AZ</v>
      </c>
      <c r="I144" s="13" t="str">
        <f>_xlfn.XLOOKUP(ExternalPorts[[#This Row],[Destination]],entities[Destination],entities[Destination AZ (Used for Diagram Generation)],"",0)</f>
        <v>Internet Services</v>
      </c>
      <c r="J144" s="13"/>
      <c r="M144" s="22"/>
    </row>
    <row r="145" spans="1:13" ht="81" hidden="1">
      <c r="A145" s="13" t="s">
        <v>313</v>
      </c>
      <c r="B145" s="13" t="s">
        <v>379</v>
      </c>
      <c r="C145" s="14" t="s">
        <v>56</v>
      </c>
      <c r="D145" s="13" t="str" cm="1">
        <f t="array" ref="D14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5" s="13" t="s">
        <v>26</v>
      </c>
      <c r="F145" s="15" t="str">
        <f>IF(AND(B145&lt;&gt;"",E145&lt;&gt;""),B145 &amp; " to " &amp; E145 &amp; CHAR(10) &amp;
IFERROR(IF(ISERROR(--TRIM(MID(SUBSTITUTE(C145,",",REPT(" ",99)),1,99))),VLOOKUP(TRIM(MID(SUBSTITUTE(C145,",",REPT(" ",99)),1,99)),PortProtocols[],4,FALSE),VLOOKUP(--TRIM(MID(SUBSTITUTE(C145,",",REPT(" ",99)),1,99)),PortProtocols[],4,FALSE)),"") &amp;
IF(TRIM(MID(SUBSTITUTE(C145,",",REPT(" ",99)),99,99))&lt;&gt;"",CHAR(10) &amp; IFERROR(IF(ISERROR(--TRIM(MID(SUBSTITUTE(C145,",",REPT(" ",99)),99,99))),VLOOKUP(TRIM(MID(SUBSTITUTE(C145,",",REPT(" ",99)),99,99)),PortProtocols[],4,FALSE),VLOOKUP(--TRIM(MID(SUBSTITUTE(C145,",",REPT(" ",99)),99,99)),PortProtocols[],4,FALSE)),""),"") &amp;
IF(TRIM(MID(SUBSTITUTE(C145,",",REPT(" ",99)),199,99))&lt;&gt;"",CHAR(10) &amp; IFERROR(IF(ISERROR(--TRIM(MID(SUBSTITUTE(C145,",",REPT(" ",99)),199,99))),VLOOKUP(TRIM(MID(SUBSTITUTE(C145,",",REPT(" ",99)),199,99)),PortProtocols[],4,FALSE),VLOOKUP(--TRIM(MID(SUBSTITUTE(C145,",",REPT(" ",99)),199,99)),PortProtocols[],4,FALSE)),""),"") &amp;
IF(TRIM(MID(SUBSTITUTE(C145,",",REPT(" ",99)),299,99))&lt;&gt;"",CHAR(10) &amp; IFERROR(IF(ISERROR(--TRIM(MID(SUBSTITUTE(C145,",",REPT(" ",99)),299,99))),VLOOKUP(TRIM(MID(SUBSTITUTE(C145,",",REPT(" ",99)),299,99)),PortProtocols[],4,FALSE),VLOOKUP(--TRIM(MID(SUBSTITUTE(C145,",",REPT(" ",99)),299,99)),PortProtocols[],4,FALSE)),""),"") &amp;
IF(TRIM(MID(SUBSTITUTE(C145,",",REPT(" ",99)),399,99))&lt;&gt;"",CHAR(10) &amp; IFERROR(IF(ISERROR(--TRIM(MID(SUBSTITUTE(C145,",",REPT(" ",99)),399,99))),VLOOKUP(TRIM(MID(SUBSTITUTE(C145,",",REPT(" ",99)),399,99)),PortProtocols[],4,FALSE),VLOOKUP(--TRIM(MID(SUBSTITUTE(C145,",",REPT(" ",99)),399,99)),PortProtocols[],4,FALSE)),""),"") &amp;
IF(TRIM(MID(SUBSTITUTE(C145,",",REPT(" ",99)),499,99))&lt;&gt;"",CHAR(10) &amp; IFERROR(IF(ISERROR(--TRIM(MID(SUBSTITUTE(C145,",",REPT(" ",99)),499,99))),VLOOKUP(TRIM(MID(SUBSTITUTE(C145,",",REPT(" ",99)),499,99)),PortProtocols[],4,FALSE),VLOOKUP(--TRIM(MID(SUBSTITUTE(C145,",",REPT(" ",99)),499,99)),PortProtocols[],4,FALSE)),""),"") &amp;
IF(TRIM(MID(SUBSTITUTE(C145,",",REPT(" ",99)),599,99))&lt;&gt;"",CHAR(10) &amp; IFERROR(IF(ISERROR(--TRIM(MID(SUBSTITUTE(C145,",",REPT(" ",99)),599,99))),VLOOKUP(TRIM(MID(SUBSTITUTE(C145,",",REPT(" ",99)),599,99)),PortProtocols[],4,FALSE),VLOOKUP(--TRIM(MID(SUBSTITUTE(C145,",",REPT(" ",99)),599,99)),PortProtocols[],4,FALSE)),""),"") &amp;
IF(TRIM(MID(SUBSTITUTE(C145,",",REPT(" ",99)),699,99))&lt;&gt;"",CHAR(10) &amp; IFERROR(IF(ISERROR(--TRIM(MID(SUBSTITUTE(C145,",",REPT(" ",99)),699,99))),VLOOKUP(TRIM(MID(SUBSTITUTE(C145,",",REPT(" ",99)),699,99)),PortProtocols[],4,FALSE),VLOOKUP(--TRIM(MID(SUBSTITUTE(C145,",",REPT(" ",99)),699,99)),PortProtocols[],4,FALSE)),""),"") &amp;
IF(TRIM(MID(SUBSTITUTE(C145,",",REPT(" ",99)),799,99))&lt;&gt;"",CHAR(10) &amp; IFERROR(IF(ISERROR(--TRIM(MID(SUBSTITUTE(C145,",",REPT(" ",99)),799,99))),VLOOKUP(TRIM(MID(SUBSTITUTE(C145,",",REPT(" ",99)),799,99)),PortProtocols[],4,FALSE),VLOOKUP(--TRIM(MID(SUBSTITUTE(C145,",",REPT(" ",99)),799,99)),PortProtocols[],4,FALSE)),""),"") &amp;
IF(TRIM(MID(SUBSTITUTE(C145,",",REPT(" ",99)),899,99))&lt;&gt;"",CHAR(10) &amp; IFERROR(IF(ISERROR(--TRIM(MID(SUBSTITUTE(C145,",",REPT(" ",99)),899,99))),VLOOKUP(TRIM(MID(SUBSTITUTE(C145,",",REPT(" ",99)),899,99)),PortProtocols[],4,FALSE),VLOOKUP(--TRIM(MID(SUBSTITUTE(C145,",",REPT(" ",99)),899,99)),PortProtocols[],4,FALSE)),""),"") &amp;
IF(TRIM(MID(SUBSTITUTE(C145,",",REPT(" ",99)),999,99))&lt;&gt;"",CHAR(10) &amp; IFERROR(IF(ISERROR(--TRIM(MID(SUBSTITUTE(C145,",",REPT(" ",99)),999,99))),VLOOKUP(TRIM(MID(SUBSTITUTE(C145,",",REPT(" ",99)),999,99)),PortProtocols[],4,FALSE),VLOOKUP(--TRIM(MID(SUBSTITUTE(C145,",",REPT(" ",99)),999,99)),PortProtocols[],4,FALSE)),""),"") &amp;
IF(TRIM(MID(SUBSTITUTE(C145,",",REPT(" ",99)),1099,99))&lt;&gt;"",CHAR(10) &amp; IFERROR(IF(ISERROR(--TRIM(MID(SUBSTITUTE(C145,",",REPT(" ",99)),1099,99))),VLOOKUP(TRIM(MID(SUBSTITUTE(C145,",",REPT(" ",99)),1099,99)),PortProtocols[],4,FALSE),VLOOKUP(--TRIM(MID(SUBSTITUTE(C145,",",REPT(" ",99)),1099,99)),PortProtocols[],4,FALSE)),""),"") &amp;
IF(TRIM(MID(SUBSTITUTE(C145,",",REPT(" ",99)),1199,99))&lt;&gt;"",CHAR(10) &amp; IFERROR(IF(ISERROR(--TRIM(MID(SUBSTITUTE(C145,",",REPT(" ",99)),1199,99))),VLOOKUP(TRIM(MID(SUBSTITUTE(C145,",",REPT(" ",99)),1199,99)),PortProtocols[],4,FALSE),VLOOKUP(--TRIM(MID(SUBSTITUTE(C145,",",REPT(" ",99)),1199,99)),PortProtocols[],4,FALSE)),""),"") &amp;
IF(TRIM(MID(SUBSTITUTE(C145,",",REPT(" ",99)),1299,99))&lt;&gt;"",CHAR(10) &amp; IFERROR(IF(ISERROR(--TRIM(MID(SUBSTITUTE(C145,",",REPT(" ",99)),1299,99))),VLOOKUP(TRIM(MID(SUBSTITUTE(C145,",",REPT(" ",99)),1299,99)),PortProtocols[],4,FALSE),VLOOKUP(--TRIM(MID(SUBSTITUTE(C145,",",REPT(" ",99)),1299,99)),PortProtocols[],4,FALSE)),""),"") &amp;
IF(TRIM(MID(SUBSTITUTE(C145,",",REPT(" ",99)),1399,99))&lt;&gt;"",CHAR(10) &amp; IFERROR(IF(ISERROR(--TRIM(MID(SUBSTITUTE(C145,",",REPT(" ",99)),1399,99))),VLOOKUP(TRIM(MID(SUBSTITUTE(C145,",",REPT(" ",99)),1399,99)),PortProtocols[],4,FALSE),VLOOKUP(--TRIM(MID(SUBSTITUTE(C145,",",REPT(" ",99)),1399,99)),PortProtocols[],4,FALSE)),""),"") &amp;
IF(TRIM(MID(SUBSTITUTE(C145,",",REPT(" ",99)),1499,99))&lt;&gt;"",CHAR(10) &amp; IFERROR(IF(ISERROR(--TRIM(MID(SUBSTITUTE(C145,",",REPT(" ",99)),1499,99))),VLOOKUP(TRIM(MID(SUBSTITUTE(C145,",",REPT(" ",99)),1499,99)),PortProtocols[],4,FALSE),VLOOKUP(--TRIM(MID(SUBSTITUTE(C145,",",REPT(" ",99)),1499,99)),PortProtocols[],4,FALSE)),""),"") &amp;
IF(TRIM(MID(SUBSTITUTE(C145,",",REPT(" ",99)),1599,99))&lt;&gt;"",CHAR(10) &amp; IFERROR(IF(ISERROR(--TRIM(MID(SUBSTITUTE(C145,",",REPT(" ",99)),1599,99))),VLOOKUP(TRIM(MID(SUBSTITUTE(C145,",",REPT(" ",99)),1599,99)),PortProtocols[],4,FALSE),VLOOKUP(--TRIM(MID(SUBSTITUTE(C145,",",REPT(" ",99)),1599,99)),PortProtocols[],4,FALSE)),""),"") &amp;
IF(TRIM(MID(SUBSTITUTE(C145,",",REPT(" ",99)),1699,99))&lt;&gt;"",CHAR(10) &amp; IFERROR(IF(ISERROR(--TRIM(MID(SUBSTITUTE(C145,",",REPT(" ",99)),1699,99))),VLOOKUP(TRIM(MID(SUBSTITUTE(C145,",",REPT(" ",99)),1699,99)),PortProtocols[],4,FALSE),VLOOKUP(--TRIM(MID(SUBSTITUTE(C145,",",REPT(" ",99)),1699,99)),PortProtocols[],4,FALSE)),""),"") &amp;
IF(TRIM(MID(SUBSTITUTE(C145,",",REPT(" ",99)),1799,99))&lt;&gt;"",CHAR(10) &amp; IFERROR(IF(ISERROR(--TRIM(MID(SUBSTITUTE(C145,",",REPT(" ",99)),1799,99))),VLOOKUP(TRIM(MID(SUBSTITUTE(C145,",",REPT(" ",99)),1799,99)),PortProtocols[],4,FALSE),VLOOKUP(--TRIM(MID(SUBSTITUTE(C145,",",REPT(" ",99)),1799,99)),PortProtocols[],4,FALSE)),""),"") &amp;
IF(TRIM(MID(SUBSTITUTE(C145,",",REPT(" ",99)),1899,99))&lt;&gt;"",CHAR(10) &amp; IFERROR(IF(ISERROR(--TRIM(MID(SUBSTITUTE(C145,",",REPT(" ",99)),1899,99))),VLOOKUP(TRIM(MID(SUBSTITUTE(C145,",",REPT(" ",99)),1899,99)),PortProtocols[],4,FALSE),VLOOKUP(--TRIM(MID(SUBSTITUTE(C145,",",REPT(" ",99)),1899,99)),PortProtocols[],4,FALSE)),""),""),
"")</f>
        <v>NDB Managed Windows VM to Nutanix CVM
Prism (9440 TCP)
iSCSI iSNS (Target Discovery) (3205 TCP)
iSCSI Target (Primary Data) (3260 TCP)</v>
      </c>
      <c r="G145" s="15"/>
      <c r="H145" s="13" t="str">
        <f>_xlfn.XLOOKUP(ExternalPorts[[#This Row],[Source]],entities[Source],entities[Source AZ (Used for Diagram Generation)],"",0)</f>
        <v>Local AZ</v>
      </c>
      <c r="I145" s="13" t="str">
        <f>_xlfn.XLOOKUP(ExternalPorts[[#This Row],[Destination]],entities[Destination],entities[Destination AZ (Used for Diagram Generation)],"",0)</f>
        <v>Local AZ</v>
      </c>
      <c r="J145" s="13"/>
      <c r="M145" s="22"/>
    </row>
    <row r="146" spans="1:13" ht="81" hidden="1">
      <c r="A146" s="13" t="s">
        <v>313</v>
      </c>
      <c r="B146" s="13" t="s">
        <v>380</v>
      </c>
      <c r="C146" s="14" t="s">
        <v>56</v>
      </c>
      <c r="D146" s="13" t="str" cm="1">
        <f t="array" ref="D14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6" s="13" t="s">
        <v>26</v>
      </c>
      <c r="F146" s="15" t="str">
        <f>IF(AND(B146&lt;&gt;"",E146&lt;&gt;""),B146 &amp; " to " &amp; E146 &amp; CHAR(10) &amp;
IFERROR(IF(ISERROR(--TRIM(MID(SUBSTITUTE(C146,",",REPT(" ",99)),1,99))),VLOOKUP(TRIM(MID(SUBSTITUTE(C146,",",REPT(" ",99)),1,99)),PortProtocols[],4,FALSE),VLOOKUP(--TRIM(MID(SUBSTITUTE(C146,",",REPT(" ",99)),1,99)),PortProtocols[],4,FALSE)),"") &amp;
IF(TRIM(MID(SUBSTITUTE(C146,",",REPT(" ",99)),99,99))&lt;&gt;"",CHAR(10) &amp; IFERROR(IF(ISERROR(--TRIM(MID(SUBSTITUTE(C146,",",REPT(" ",99)),99,99))),VLOOKUP(TRIM(MID(SUBSTITUTE(C146,",",REPT(" ",99)),99,99)),PortProtocols[],4,FALSE),VLOOKUP(--TRIM(MID(SUBSTITUTE(C146,",",REPT(" ",99)),99,99)),PortProtocols[],4,FALSE)),""),"") &amp;
IF(TRIM(MID(SUBSTITUTE(C146,",",REPT(" ",99)),199,99))&lt;&gt;"",CHAR(10) &amp; IFERROR(IF(ISERROR(--TRIM(MID(SUBSTITUTE(C146,",",REPT(" ",99)),199,99))),VLOOKUP(TRIM(MID(SUBSTITUTE(C146,",",REPT(" ",99)),199,99)),PortProtocols[],4,FALSE),VLOOKUP(--TRIM(MID(SUBSTITUTE(C146,",",REPT(" ",99)),199,99)),PortProtocols[],4,FALSE)),""),"") &amp;
IF(TRIM(MID(SUBSTITUTE(C146,",",REPT(" ",99)),299,99))&lt;&gt;"",CHAR(10) &amp; IFERROR(IF(ISERROR(--TRIM(MID(SUBSTITUTE(C146,",",REPT(" ",99)),299,99))),VLOOKUP(TRIM(MID(SUBSTITUTE(C146,",",REPT(" ",99)),299,99)),PortProtocols[],4,FALSE),VLOOKUP(--TRIM(MID(SUBSTITUTE(C146,",",REPT(" ",99)),299,99)),PortProtocols[],4,FALSE)),""),"") &amp;
IF(TRIM(MID(SUBSTITUTE(C146,",",REPT(" ",99)),399,99))&lt;&gt;"",CHAR(10) &amp; IFERROR(IF(ISERROR(--TRIM(MID(SUBSTITUTE(C146,",",REPT(" ",99)),399,99))),VLOOKUP(TRIM(MID(SUBSTITUTE(C146,",",REPT(" ",99)),399,99)),PortProtocols[],4,FALSE),VLOOKUP(--TRIM(MID(SUBSTITUTE(C146,",",REPT(" ",99)),399,99)),PortProtocols[],4,FALSE)),""),"") &amp;
IF(TRIM(MID(SUBSTITUTE(C146,",",REPT(" ",99)),499,99))&lt;&gt;"",CHAR(10) &amp; IFERROR(IF(ISERROR(--TRIM(MID(SUBSTITUTE(C146,",",REPT(" ",99)),499,99))),VLOOKUP(TRIM(MID(SUBSTITUTE(C146,",",REPT(" ",99)),499,99)),PortProtocols[],4,FALSE),VLOOKUP(--TRIM(MID(SUBSTITUTE(C146,",",REPT(" ",99)),499,99)),PortProtocols[],4,FALSE)),""),"") &amp;
IF(TRIM(MID(SUBSTITUTE(C146,",",REPT(" ",99)),599,99))&lt;&gt;"",CHAR(10) &amp; IFERROR(IF(ISERROR(--TRIM(MID(SUBSTITUTE(C146,",",REPT(" ",99)),599,99))),VLOOKUP(TRIM(MID(SUBSTITUTE(C146,",",REPT(" ",99)),599,99)),PortProtocols[],4,FALSE),VLOOKUP(--TRIM(MID(SUBSTITUTE(C146,",",REPT(" ",99)),599,99)),PortProtocols[],4,FALSE)),""),"") &amp;
IF(TRIM(MID(SUBSTITUTE(C146,",",REPT(" ",99)),699,99))&lt;&gt;"",CHAR(10) &amp; IFERROR(IF(ISERROR(--TRIM(MID(SUBSTITUTE(C146,",",REPT(" ",99)),699,99))),VLOOKUP(TRIM(MID(SUBSTITUTE(C146,",",REPT(" ",99)),699,99)),PortProtocols[],4,FALSE),VLOOKUP(--TRIM(MID(SUBSTITUTE(C146,",",REPT(" ",99)),699,99)),PortProtocols[],4,FALSE)),""),"") &amp;
IF(TRIM(MID(SUBSTITUTE(C146,",",REPT(" ",99)),799,99))&lt;&gt;"",CHAR(10) &amp; IFERROR(IF(ISERROR(--TRIM(MID(SUBSTITUTE(C146,",",REPT(" ",99)),799,99))),VLOOKUP(TRIM(MID(SUBSTITUTE(C146,",",REPT(" ",99)),799,99)),PortProtocols[],4,FALSE),VLOOKUP(--TRIM(MID(SUBSTITUTE(C146,",",REPT(" ",99)),799,99)),PortProtocols[],4,FALSE)),""),"") &amp;
IF(TRIM(MID(SUBSTITUTE(C146,",",REPT(" ",99)),899,99))&lt;&gt;"",CHAR(10) &amp; IFERROR(IF(ISERROR(--TRIM(MID(SUBSTITUTE(C146,",",REPT(" ",99)),899,99))),VLOOKUP(TRIM(MID(SUBSTITUTE(C146,",",REPT(" ",99)),899,99)),PortProtocols[],4,FALSE),VLOOKUP(--TRIM(MID(SUBSTITUTE(C146,",",REPT(" ",99)),899,99)),PortProtocols[],4,FALSE)),""),"") &amp;
IF(TRIM(MID(SUBSTITUTE(C146,",",REPT(" ",99)),999,99))&lt;&gt;"",CHAR(10) &amp; IFERROR(IF(ISERROR(--TRIM(MID(SUBSTITUTE(C146,",",REPT(" ",99)),999,99))),VLOOKUP(TRIM(MID(SUBSTITUTE(C146,",",REPT(" ",99)),999,99)),PortProtocols[],4,FALSE),VLOOKUP(--TRIM(MID(SUBSTITUTE(C146,",",REPT(" ",99)),999,99)),PortProtocols[],4,FALSE)),""),"") &amp;
IF(TRIM(MID(SUBSTITUTE(C146,",",REPT(" ",99)),1099,99))&lt;&gt;"",CHAR(10) &amp; IFERROR(IF(ISERROR(--TRIM(MID(SUBSTITUTE(C146,",",REPT(" ",99)),1099,99))),VLOOKUP(TRIM(MID(SUBSTITUTE(C146,",",REPT(" ",99)),1099,99)),PortProtocols[],4,FALSE),VLOOKUP(--TRIM(MID(SUBSTITUTE(C146,",",REPT(" ",99)),1099,99)),PortProtocols[],4,FALSE)),""),"") &amp;
IF(TRIM(MID(SUBSTITUTE(C146,",",REPT(" ",99)),1199,99))&lt;&gt;"",CHAR(10) &amp; IFERROR(IF(ISERROR(--TRIM(MID(SUBSTITUTE(C146,",",REPT(" ",99)),1199,99))),VLOOKUP(TRIM(MID(SUBSTITUTE(C146,",",REPT(" ",99)),1199,99)),PortProtocols[],4,FALSE),VLOOKUP(--TRIM(MID(SUBSTITUTE(C146,",",REPT(" ",99)),1199,99)),PortProtocols[],4,FALSE)),""),"") &amp;
IF(TRIM(MID(SUBSTITUTE(C146,",",REPT(" ",99)),1299,99))&lt;&gt;"",CHAR(10) &amp; IFERROR(IF(ISERROR(--TRIM(MID(SUBSTITUTE(C146,",",REPT(" ",99)),1299,99))),VLOOKUP(TRIM(MID(SUBSTITUTE(C146,",",REPT(" ",99)),1299,99)),PortProtocols[],4,FALSE),VLOOKUP(--TRIM(MID(SUBSTITUTE(C146,",",REPT(" ",99)),1299,99)),PortProtocols[],4,FALSE)),""),"") &amp;
IF(TRIM(MID(SUBSTITUTE(C146,",",REPT(" ",99)),1399,99))&lt;&gt;"",CHAR(10) &amp; IFERROR(IF(ISERROR(--TRIM(MID(SUBSTITUTE(C146,",",REPT(" ",99)),1399,99))),VLOOKUP(TRIM(MID(SUBSTITUTE(C146,",",REPT(" ",99)),1399,99)),PortProtocols[],4,FALSE),VLOOKUP(--TRIM(MID(SUBSTITUTE(C146,",",REPT(" ",99)),1399,99)),PortProtocols[],4,FALSE)),""),"") &amp;
IF(TRIM(MID(SUBSTITUTE(C146,",",REPT(" ",99)),1499,99))&lt;&gt;"",CHAR(10) &amp; IFERROR(IF(ISERROR(--TRIM(MID(SUBSTITUTE(C146,",",REPT(" ",99)),1499,99))),VLOOKUP(TRIM(MID(SUBSTITUTE(C146,",",REPT(" ",99)),1499,99)),PortProtocols[],4,FALSE),VLOOKUP(--TRIM(MID(SUBSTITUTE(C146,",",REPT(" ",99)),1499,99)),PortProtocols[],4,FALSE)),""),"") &amp;
IF(TRIM(MID(SUBSTITUTE(C146,",",REPT(" ",99)),1599,99))&lt;&gt;"",CHAR(10) &amp; IFERROR(IF(ISERROR(--TRIM(MID(SUBSTITUTE(C146,",",REPT(" ",99)),1599,99))),VLOOKUP(TRIM(MID(SUBSTITUTE(C146,",",REPT(" ",99)),1599,99)),PortProtocols[],4,FALSE),VLOOKUP(--TRIM(MID(SUBSTITUTE(C146,",",REPT(" ",99)),1599,99)),PortProtocols[],4,FALSE)),""),"") &amp;
IF(TRIM(MID(SUBSTITUTE(C146,",",REPT(" ",99)),1699,99))&lt;&gt;"",CHAR(10) &amp; IFERROR(IF(ISERROR(--TRIM(MID(SUBSTITUTE(C146,",",REPT(" ",99)),1699,99))),VLOOKUP(TRIM(MID(SUBSTITUTE(C146,",",REPT(" ",99)),1699,99)),PortProtocols[],4,FALSE),VLOOKUP(--TRIM(MID(SUBSTITUTE(C146,",",REPT(" ",99)),1699,99)),PortProtocols[],4,FALSE)),""),"") &amp;
IF(TRIM(MID(SUBSTITUTE(C146,",",REPT(" ",99)),1799,99))&lt;&gt;"",CHAR(10) &amp; IFERROR(IF(ISERROR(--TRIM(MID(SUBSTITUTE(C146,",",REPT(" ",99)),1799,99))),VLOOKUP(TRIM(MID(SUBSTITUTE(C146,",",REPT(" ",99)),1799,99)),PortProtocols[],4,FALSE),VLOOKUP(--TRIM(MID(SUBSTITUTE(C146,",",REPT(" ",99)),1799,99)),PortProtocols[],4,FALSE)),""),"") &amp;
IF(TRIM(MID(SUBSTITUTE(C146,",",REPT(" ",99)),1899,99))&lt;&gt;"",CHAR(10) &amp; IFERROR(IF(ISERROR(--TRIM(MID(SUBSTITUTE(C146,",",REPT(" ",99)),1899,99))),VLOOKUP(TRIM(MID(SUBSTITUTE(C146,",",REPT(" ",99)),1899,99)),PortProtocols[],4,FALSE),VLOOKUP(--TRIM(MID(SUBSTITUTE(C146,",",REPT(" ",99)),1899,99)),PortProtocols[],4,FALSE)),""),""),
"")</f>
        <v>NDB Managed Linux VM to Nutanix CVM
Prism (9440 TCP)
iSCSI iSNS (Target Discovery) (3205 TCP)
iSCSI Target (Primary Data) (3260 TCP)</v>
      </c>
      <c r="G146" s="15"/>
      <c r="H146" s="13" t="str">
        <f>_xlfn.XLOOKUP(ExternalPorts[[#This Row],[Source]],entities[Source],entities[Source AZ (Used for Diagram Generation)],"",0)</f>
        <v>Local AZ</v>
      </c>
      <c r="I146" s="13" t="str">
        <f>_xlfn.XLOOKUP(ExternalPorts[[#This Row],[Destination]],entities[Destination],entities[Destination AZ (Used for Diagram Generation)],"",0)</f>
        <v>Local AZ</v>
      </c>
      <c r="J146" s="13"/>
      <c r="M146" s="22"/>
    </row>
    <row r="147" spans="1:13" ht="40.5" hidden="1">
      <c r="A147" s="13" t="s">
        <v>313</v>
      </c>
      <c r="B147" s="13" t="s">
        <v>379</v>
      </c>
      <c r="C147" s="14">
        <v>9389</v>
      </c>
      <c r="D147" s="13" t="str" cm="1">
        <f t="array" ref="D14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7" s="13" t="s">
        <v>43</v>
      </c>
      <c r="F147" s="15" t="str">
        <f>IF(AND(B147&lt;&gt;"",E147&lt;&gt;""),B147 &amp; " to " &amp; E147 &amp; CHAR(10) &amp;
IFERROR(IF(ISERROR(--TRIM(MID(SUBSTITUTE(C147,",",REPT(" ",99)),1,99))),VLOOKUP(TRIM(MID(SUBSTITUTE(C147,",",REPT(" ",99)),1,99)),PortProtocols[],4,FALSE),VLOOKUP(--TRIM(MID(SUBSTITUTE(C147,",",REPT(" ",99)),1,99)),PortProtocols[],4,FALSE)),"") &amp;
IF(TRIM(MID(SUBSTITUTE(C147,",",REPT(" ",99)),99,99))&lt;&gt;"",CHAR(10) &amp; IFERROR(IF(ISERROR(--TRIM(MID(SUBSTITUTE(C147,",",REPT(" ",99)),99,99))),VLOOKUP(TRIM(MID(SUBSTITUTE(C147,",",REPT(" ",99)),99,99)),PortProtocols[],4,FALSE),VLOOKUP(--TRIM(MID(SUBSTITUTE(C147,",",REPT(" ",99)),99,99)),PortProtocols[],4,FALSE)),""),"") &amp;
IF(TRIM(MID(SUBSTITUTE(C147,",",REPT(" ",99)),199,99))&lt;&gt;"",CHAR(10) &amp; IFERROR(IF(ISERROR(--TRIM(MID(SUBSTITUTE(C147,",",REPT(" ",99)),199,99))),VLOOKUP(TRIM(MID(SUBSTITUTE(C147,",",REPT(" ",99)),199,99)),PortProtocols[],4,FALSE),VLOOKUP(--TRIM(MID(SUBSTITUTE(C147,",",REPT(" ",99)),199,99)),PortProtocols[],4,FALSE)),""),"") &amp;
IF(TRIM(MID(SUBSTITUTE(C147,",",REPT(" ",99)),299,99))&lt;&gt;"",CHAR(10) &amp; IFERROR(IF(ISERROR(--TRIM(MID(SUBSTITUTE(C147,",",REPT(" ",99)),299,99))),VLOOKUP(TRIM(MID(SUBSTITUTE(C147,",",REPT(" ",99)),299,99)),PortProtocols[],4,FALSE),VLOOKUP(--TRIM(MID(SUBSTITUTE(C147,",",REPT(" ",99)),299,99)),PortProtocols[],4,FALSE)),""),"") &amp;
IF(TRIM(MID(SUBSTITUTE(C147,",",REPT(" ",99)),399,99))&lt;&gt;"",CHAR(10) &amp; IFERROR(IF(ISERROR(--TRIM(MID(SUBSTITUTE(C147,",",REPT(" ",99)),399,99))),VLOOKUP(TRIM(MID(SUBSTITUTE(C147,",",REPT(" ",99)),399,99)),PortProtocols[],4,FALSE),VLOOKUP(--TRIM(MID(SUBSTITUTE(C147,",",REPT(" ",99)),399,99)),PortProtocols[],4,FALSE)),""),"") &amp;
IF(TRIM(MID(SUBSTITUTE(C147,",",REPT(" ",99)),499,99))&lt;&gt;"",CHAR(10) &amp; IFERROR(IF(ISERROR(--TRIM(MID(SUBSTITUTE(C147,",",REPT(" ",99)),499,99))),VLOOKUP(TRIM(MID(SUBSTITUTE(C147,",",REPT(" ",99)),499,99)),PortProtocols[],4,FALSE),VLOOKUP(--TRIM(MID(SUBSTITUTE(C147,",",REPT(" ",99)),499,99)),PortProtocols[],4,FALSE)),""),"") &amp;
IF(TRIM(MID(SUBSTITUTE(C147,",",REPT(" ",99)),599,99))&lt;&gt;"",CHAR(10) &amp; IFERROR(IF(ISERROR(--TRIM(MID(SUBSTITUTE(C147,",",REPT(" ",99)),599,99))),VLOOKUP(TRIM(MID(SUBSTITUTE(C147,",",REPT(" ",99)),599,99)),PortProtocols[],4,FALSE),VLOOKUP(--TRIM(MID(SUBSTITUTE(C147,",",REPT(" ",99)),599,99)),PortProtocols[],4,FALSE)),""),"") &amp;
IF(TRIM(MID(SUBSTITUTE(C147,",",REPT(" ",99)),699,99))&lt;&gt;"",CHAR(10) &amp; IFERROR(IF(ISERROR(--TRIM(MID(SUBSTITUTE(C147,",",REPT(" ",99)),699,99))),VLOOKUP(TRIM(MID(SUBSTITUTE(C147,",",REPT(" ",99)),699,99)),PortProtocols[],4,FALSE),VLOOKUP(--TRIM(MID(SUBSTITUTE(C147,",",REPT(" ",99)),699,99)),PortProtocols[],4,FALSE)),""),"") &amp;
IF(TRIM(MID(SUBSTITUTE(C147,",",REPT(" ",99)),799,99))&lt;&gt;"",CHAR(10) &amp; IFERROR(IF(ISERROR(--TRIM(MID(SUBSTITUTE(C147,",",REPT(" ",99)),799,99))),VLOOKUP(TRIM(MID(SUBSTITUTE(C147,",",REPT(" ",99)),799,99)),PortProtocols[],4,FALSE),VLOOKUP(--TRIM(MID(SUBSTITUTE(C147,",",REPT(" ",99)),799,99)),PortProtocols[],4,FALSE)),""),"") &amp;
IF(TRIM(MID(SUBSTITUTE(C147,",",REPT(" ",99)),899,99))&lt;&gt;"",CHAR(10) &amp; IFERROR(IF(ISERROR(--TRIM(MID(SUBSTITUTE(C147,",",REPT(" ",99)),899,99))),VLOOKUP(TRIM(MID(SUBSTITUTE(C147,",",REPT(" ",99)),899,99)),PortProtocols[],4,FALSE),VLOOKUP(--TRIM(MID(SUBSTITUTE(C147,",",REPT(" ",99)),899,99)),PortProtocols[],4,FALSE)),""),"") &amp;
IF(TRIM(MID(SUBSTITUTE(C147,",",REPT(" ",99)),999,99))&lt;&gt;"",CHAR(10) &amp; IFERROR(IF(ISERROR(--TRIM(MID(SUBSTITUTE(C147,",",REPT(" ",99)),999,99))),VLOOKUP(TRIM(MID(SUBSTITUTE(C147,",",REPT(" ",99)),999,99)),PortProtocols[],4,FALSE),VLOOKUP(--TRIM(MID(SUBSTITUTE(C147,",",REPT(" ",99)),999,99)),PortProtocols[],4,FALSE)),""),"") &amp;
IF(TRIM(MID(SUBSTITUTE(C147,",",REPT(" ",99)),1099,99))&lt;&gt;"",CHAR(10) &amp; IFERROR(IF(ISERROR(--TRIM(MID(SUBSTITUTE(C147,",",REPT(" ",99)),1099,99))),VLOOKUP(TRIM(MID(SUBSTITUTE(C147,",",REPT(" ",99)),1099,99)),PortProtocols[],4,FALSE),VLOOKUP(--TRIM(MID(SUBSTITUTE(C147,",",REPT(" ",99)),1099,99)),PortProtocols[],4,FALSE)),""),"") &amp;
IF(TRIM(MID(SUBSTITUTE(C147,",",REPT(" ",99)),1199,99))&lt;&gt;"",CHAR(10) &amp; IFERROR(IF(ISERROR(--TRIM(MID(SUBSTITUTE(C147,",",REPT(" ",99)),1199,99))),VLOOKUP(TRIM(MID(SUBSTITUTE(C147,",",REPT(" ",99)),1199,99)),PortProtocols[],4,FALSE),VLOOKUP(--TRIM(MID(SUBSTITUTE(C147,",",REPT(" ",99)),1199,99)),PortProtocols[],4,FALSE)),""),"") &amp;
IF(TRIM(MID(SUBSTITUTE(C147,",",REPT(" ",99)),1299,99))&lt;&gt;"",CHAR(10) &amp; IFERROR(IF(ISERROR(--TRIM(MID(SUBSTITUTE(C147,",",REPT(" ",99)),1299,99))),VLOOKUP(TRIM(MID(SUBSTITUTE(C147,",",REPT(" ",99)),1299,99)),PortProtocols[],4,FALSE),VLOOKUP(--TRIM(MID(SUBSTITUTE(C147,",",REPT(" ",99)),1299,99)),PortProtocols[],4,FALSE)),""),"") &amp;
IF(TRIM(MID(SUBSTITUTE(C147,",",REPT(" ",99)),1399,99))&lt;&gt;"",CHAR(10) &amp; IFERROR(IF(ISERROR(--TRIM(MID(SUBSTITUTE(C147,",",REPT(" ",99)),1399,99))),VLOOKUP(TRIM(MID(SUBSTITUTE(C147,",",REPT(" ",99)),1399,99)),PortProtocols[],4,FALSE),VLOOKUP(--TRIM(MID(SUBSTITUTE(C147,",",REPT(" ",99)),1399,99)),PortProtocols[],4,FALSE)),""),"") &amp;
IF(TRIM(MID(SUBSTITUTE(C147,",",REPT(" ",99)),1499,99))&lt;&gt;"",CHAR(10) &amp; IFERROR(IF(ISERROR(--TRIM(MID(SUBSTITUTE(C147,",",REPT(" ",99)),1499,99))),VLOOKUP(TRIM(MID(SUBSTITUTE(C147,",",REPT(" ",99)),1499,99)),PortProtocols[],4,FALSE),VLOOKUP(--TRIM(MID(SUBSTITUTE(C147,",",REPT(" ",99)),1499,99)),PortProtocols[],4,FALSE)),""),"") &amp;
IF(TRIM(MID(SUBSTITUTE(C147,",",REPT(" ",99)),1599,99))&lt;&gt;"",CHAR(10) &amp; IFERROR(IF(ISERROR(--TRIM(MID(SUBSTITUTE(C147,",",REPT(" ",99)),1599,99))),VLOOKUP(TRIM(MID(SUBSTITUTE(C147,",",REPT(" ",99)),1599,99)),PortProtocols[],4,FALSE),VLOOKUP(--TRIM(MID(SUBSTITUTE(C147,",",REPT(" ",99)),1599,99)),PortProtocols[],4,FALSE)),""),"") &amp;
IF(TRIM(MID(SUBSTITUTE(C147,",",REPT(" ",99)),1699,99))&lt;&gt;"",CHAR(10) &amp; IFERROR(IF(ISERROR(--TRIM(MID(SUBSTITUTE(C147,",",REPT(" ",99)),1699,99))),VLOOKUP(TRIM(MID(SUBSTITUTE(C147,",",REPT(" ",99)),1699,99)),PortProtocols[],4,FALSE),VLOOKUP(--TRIM(MID(SUBSTITUTE(C147,",",REPT(" ",99)),1699,99)),PortProtocols[],4,FALSE)),""),"") &amp;
IF(TRIM(MID(SUBSTITUTE(C147,",",REPT(" ",99)),1799,99))&lt;&gt;"",CHAR(10) &amp; IFERROR(IF(ISERROR(--TRIM(MID(SUBSTITUTE(C147,",",REPT(" ",99)),1799,99))),VLOOKUP(TRIM(MID(SUBSTITUTE(C147,",",REPT(" ",99)),1799,99)),PortProtocols[],4,FALSE),VLOOKUP(--TRIM(MID(SUBSTITUTE(C147,",",REPT(" ",99)),1799,99)),PortProtocols[],4,FALSE)),""),"") &amp;
IF(TRIM(MID(SUBSTITUTE(C147,",",REPT(" ",99)),1899,99))&lt;&gt;"",CHAR(10) &amp; IFERROR(IF(ISERROR(--TRIM(MID(SUBSTITUTE(C147,",",REPT(" ",99)),1899,99))),VLOOKUP(TRIM(MID(SUBSTITUTE(C147,",",REPT(" ",99)),1899,99)),PortProtocols[],4,FALSE),VLOOKUP(--TRIM(MID(SUBSTITUTE(C147,",",REPT(" ",99)),1899,99)),PortProtocols[],4,FALSE)),""),""),
"")</f>
        <v>NDB Managed Windows VM to Active Directory
Active Directory Web Services (9389 TCP)</v>
      </c>
      <c r="G147" s="15" t="s">
        <v>382</v>
      </c>
      <c r="H147" s="13" t="str">
        <f>_xlfn.XLOOKUP(ExternalPorts[[#This Row],[Source]],entities[Source],entities[Source AZ (Used for Diagram Generation)],"",0)</f>
        <v>Local AZ</v>
      </c>
      <c r="I147" s="13" t="str">
        <f>_xlfn.XLOOKUP(ExternalPorts[[#This Row],[Destination]],entities[Destination],entities[Destination AZ (Used for Diagram Generation)],"",0)</f>
        <v>External Services</v>
      </c>
      <c r="J147" s="13"/>
      <c r="M147" s="22"/>
    </row>
    <row r="148" spans="1:13" ht="40.5" hidden="1">
      <c r="A148" s="13" t="s">
        <v>313</v>
      </c>
      <c r="B148" s="13" t="s">
        <v>331</v>
      </c>
      <c r="C148" s="14">
        <v>22</v>
      </c>
      <c r="D148" s="13" t="str" cm="1">
        <f t="array" ref="D14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8" s="13" t="s">
        <v>380</v>
      </c>
      <c r="F148" s="24" t="str">
        <f>IF(AND(B148&lt;&gt;"",E148&lt;&gt;""),B148 &amp; " to " &amp; E148 &amp; CHAR(10) &amp;
IFERROR(IF(ISERROR(--TRIM(MID(SUBSTITUTE(C148,",",REPT(" ",99)),1,99))),VLOOKUP(TRIM(MID(SUBSTITUTE(C148,",",REPT(" ",99)),1,99)),PortProtocols[],4,FALSE),VLOOKUP(--TRIM(MID(SUBSTITUTE(C148,",",REPT(" ",99)),1,99)),PortProtocols[],4,FALSE)),"") &amp;
IF(TRIM(MID(SUBSTITUTE(C148,",",REPT(" ",99)),99,99))&lt;&gt;"",CHAR(10) &amp; IFERROR(IF(ISERROR(--TRIM(MID(SUBSTITUTE(C148,",",REPT(" ",99)),99,99))),VLOOKUP(TRIM(MID(SUBSTITUTE(C148,",",REPT(" ",99)),99,99)),PortProtocols[],4,FALSE),VLOOKUP(--TRIM(MID(SUBSTITUTE(C148,",",REPT(" ",99)),99,99)),PortProtocols[],4,FALSE)),""),"") &amp;
IF(TRIM(MID(SUBSTITUTE(C148,",",REPT(" ",99)),199,99))&lt;&gt;"",CHAR(10) &amp; IFERROR(IF(ISERROR(--TRIM(MID(SUBSTITUTE(C148,",",REPT(" ",99)),199,99))),VLOOKUP(TRIM(MID(SUBSTITUTE(C148,",",REPT(" ",99)),199,99)),PortProtocols[],4,FALSE),VLOOKUP(--TRIM(MID(SUBSTITUTE(C148,",",REPT(" ",99)),199,99)),PortProtocols[],4,FALSE)),""),"") &amp;
IF(TRIM(MID(SUBSTITUTE(C148,",",REPT(" ",99)),299,99))&lt;&gt;"",CHAR(10) &amp; IFERROR(IF(ISERROR(--TRIM(MID(SUBSTITUTE(C148,",",REPT(" ",99)),299,99))),VLOOKUP(TRIM(MID(SUBSTITUTE(C148,",",REPT(" ",99)),299,99)),PortProtocols[],4,FALSE),VLOOKUP(--TRIM(MID(SUBSTITUTE(C148,",",REPT(" ",99)),299,99)),PortProtocols[],4,FALSE)),""),"") &amp;
IF(TRIM(MID(SUBSTITUTE(C148,",",REPT(" ",99)),399,99))&lt;&gt;"",CHAR(10) &amp; IFERROR(IF(ISERROR(--TRIM(MID(SUBSTITUTE(C148,",",REPT(" ",99)),399,99))),VLOOKUP(TRIM(MID(SUBSTITUTE(C148,",",REPT(" ",99)),399,99)),PortProtocols[],4,FALSE),VLOOKUP(--TRIM(MID(SUBSTITUTE(C148,",",REPT(" ",99)),399,99)),PortProtocols[],4,FALSE)),""),"") &amp;
IF(TRIM(MID(SUBSTITUTE(C148,",",REPT(" ",99)),499,99))&lt;&gt;"",CHAR(10) &amp; IFERROR(IF(ISERROR(--TRIM(MID(SUBSTITUTE(C148,",",REPT(" ",99)),499,99))),VLOOKUP(TRIM(MID(SUBSTITUTE(C148,",",REPT(" ",99)),499,99)),PortProtocols[],4,FALSE),VLOOKUP(--TRIM(MID(SUBSTITUTE(C148,",",REPT(" ",99)),499,99)),PortProtocols[],4,FALSE)),""),"") &amp;
IF(TRIM(MID(SUBSTITUTE(C148,",",REPT(" ",99)),599,99))&lt;&gt;"",CHAR(10) &amp; IFERROR(IF(ISERROR(--TRIM(MID(SUBSTITUTE(C148,",",REPT(" ",99)),599,99))),VLOOKUP(TRIM(MID(SUBSTITUTE(C148,",",REPT(" ",99)),599,99)),PortProtocols[],4,FALSE),VLOOKUP(--TRIM(MID(SUBSTITUTE(C148,",",REPT(" ",99)),599,99)),PortProtocols[],4,FALSE)),""),"") &amp;
IF(TRIM(MID(SUBSTITUTE(C148,",",REPT(" ",99)),699,99))&lt;&gt;"",CHAR(10) &amp; IFERROR(IF(ISERROR(--TRIM(MID(SUBSTITUTE(C148,",",REPT(" ",99)),699,99))),VLOOKUP(TRIM(MID(SUBSTITUTE(C148,",",REPT(" ",99)),699,99)),PortProtocols[],4,FALSE),VLOOKUP(--TRIM(MID(SUBSTITUTE(C148,",",REPT(" ",99)),699,99)),PortProtocols[],4,FALSE)),""),"") &amp;
IF(TRIM(MID(SUBSTITUTE(C148,",",REPT(" ",99)),799,99))&lt;&gt;"",CHAR(10) &amp; IFERROR(IF(ISERROR(--TRIM(MID(SUBSTITUTE(C148,",",REPT(" ",99)),799,99))),VLOOKUP(TRIM(MID(SUBSTITUTE(C148,",",REPT(" ",99)),799,99)),PortProtocols[],4,FALSE),VLOOKUP(--TRIM(MID(SUBSTITUTE(C148,",",REPT(" ",99)),799,99)),PortProtocols[],4,FALSE)),""),"") &amp;
IF(TRIM(MID(SUBSTITUTE(C148,",",REPT(" ",99)),899,99))&lt;&gt;"",CHAR(10) &amp; IFERROR(IF(ISERROR(--TRIM(MID(SUBSTITUTE(C148,",",REPT(" ",99)),899,99))),VLOOKUP(TRIM(MID(SUBSTITUTE(C148,",",REPT(" ",99)),899,99)),PortProtocols[],4,FALSE),VLOOKUP(--TRIM(MID(SUBSTITUTE(C148,",",REPT(" ",99)),899,99)),PortProtocols[],4,FALSE)),""),"") &amp;
IF(TRIM(MID(SUBSTITUTE(C148,",",REPT(" ",99)),999,99))&lt;&gt;"",CHAR(10) &amp; IFERROR(IF(ISERROR(--TRIM(MID(SUBSTITUTE(C148,",",REPT(" ",99)),999,99))),VLOOKUP(TRIM(MID(SUBSTITUTE(C148,",",REPT(" ",99)),999,99)),PortProtocols[],4,FALSE),VLOOKUP(--TRIM(MID(SUBSTITUTE(C148,",",REPT(" ",99)),999,99)),PortProtocols[],4,FALSE)),""),"") &amp;
IF(TRIM(MID(SUBSTITUTE(C148,",",REPT(" ",99)),1099,99))&lt;&gt;"",CHAR(10) &amp; IFERROR(IF(ISERROR(--TRIM(MID(SUBSTITUTE(C148,",",REPT(" ",99)),1099,99))),VLOOKUP(TRIM(MID(SUBSTITUTE(C148,",",REPT(" ",99)),1099,99)),PortProtocols[],4,FALSE),VLOOKUP(--TRIM(MID(SUBSTITUTE(C148,",",REPT(" ",99)),1099,99)),PortProtocols[],4,FALSE)),""),"") &amp;
IF(TRIM(MID(SUBSTITUTE(C148,",",REPT(" ",99)),1199,99))&lt;&gt;"",CHAR(10) &amp; IFERROR(IF(ISERROR(--TRIM(MID(SUBSTITUTE(C148,",",REPT(" ",99)),1199,99))),VLOOKUP(TRIM(MID(SUBSTITUTE(C148,",",REPT(" ",99)),1199,99)),PortProtocols[],4,FALSE),VLOOKUP(--TRIM(MID(SUBSTITUTE(C148,",",REPT(" ",99)),1199,99)),PortProtocols[],4,FALSE)),""),"") &amp;
IF(TRIM(MID(SUBSTITUTE(C148,",",REPT(" ",99)),1299,99))&lt;&gt;"",CHAR(10) &amp; IFERROR(IF(ISERROR(--TRIM(MID(SUBSTITUTE(C148,",",REPT(" ",99)),1299,99))),VLOOKUP(TRIM(MID(SUBSTITUTE(C148,",",REPT(" ",99)),1299,99)),PortProtocols[],4,FALSE),VLOOKUP(--TRIM(MID(SUBSTITUTE(C148,",",REPT(" ",99)),1299,99)),PortProtocols[],4,FALSE)),""),"") &amp;
IF(TRIM(MID(SUBSTITUTE(C148,",",REPT(" ",99)),1399,99))&lt;&gt;"",CHAR(10) &amp; IFERROR(IF(ISERROR(--TRIM(MID(SUBSTITUTE(C148,",",REPT(" ",99)),1399,99))),VLOOKUP(TRIM(MID(SUBSTITUTE(C148,",",REPT(" ",99)),1399,99)),PortProtocols[],4,FALSE),VLOOKUP(--TRIM(MID(SUBSTITUTE(C148,",",REPT(" ",99)),1399,99)),PortProtocols[],4,FALSE)),""),"") &amp;
IF(TRIM(MID(SUBSTITUTE(C148,",",REPT(" ",99)),1499,99))&lt;&gt;"",CHAR(10) &amp; IFERROR(IF(ISERROR(--TRIM(MID(SUBSTITUTE(C148,",",REPT(" ",99)),1499,99))),VLOOKUP(TRIM(MID(SUBSTITUTE(C148,",",REPT(" ",99)),1499,99)),PortProtocols[],4,FALSE),VLOOKUP(--TRIM(MID(SUBSTITUTE(C148,",",REPT(" ",99)),1499,99)),PortProtocols[],4,FALSE)),""),"") &amp;
IF(TRIM(MID(SUBSTITUTE(C148,",",REPT(" ",99)),1599,99))&lt;&gt;"",CHAR(10) &amp; IFERROR(IF(ISERROR(--TRIM(MID(SUBSTITUTE(C148,",",REPT(" ",99)),1599,99))),VLOOKUP(TRIM(MID(SUBSTITUTE(C148,",",REPT(" ",99)),1599,99)),PortProtocols[],4,FALSE),VLOOKUP(--TRIM(MID(SUBSTITUTE(C148,",",REPT(" ",99)),1599,99)),PortProtocols[],4,FALSE)),""),"") &amp;
IF(TRIM(MID(SUBSTITUTE(C148,",",REPT(" ",99)),1699,99))&lt;&gt;"",CHAR(10) &amp; IFERROR(IF(ISERROR(--TRIM(MID(SUBSTITUTE(C148,",",REPT(" ",99)),1699,99))),VLOOKUP(TRIM(MID(SUBSTITUTE(C148,",",REPT(" ",99)),1699,99)),PortProtocols[],4,FALSE),VLOOKUP(--TRIM(MID(SUBSTITUTE(C148,",",REPT(" ",99)),1699,99)),PortProtocols[],4,FALSE)),""),"") &amp;
IF(TRIM(MID(SUBSTITUTE(C148,",",REPT(" ",99)),1799,99))&lt;&gt;"",CHAR(10) &amp; IFERROR(IF(ISERROR(--TRIM(MID(SUBSTITUTE(C148,",",REPT(" ",99)),1799,99))),VLOOKUP(TRIM(MID(SUBSTITUTE(C148,",",REPT(" ",99)),1799,99)),PortProtocols[],4,FALSE),VLOOKUP(--TRIM(MID(SUBSTITUTE(C148,",",REPT(" ",99)),1799,99)),PortProtocols[],4,FALSE)),""),"") &amp;
IF(TRIM(MID(SUBSTITUTE(C148,",",REPT(" ",99)),1899,99))&lt;&gt;"",CHAR(10) &amp; IFERROR(IF(ISERROR(--TRIM(MID(SUBSTITUTE(C148,",",REPT(" ",99)),1899,99))),VLOOKUP(TRIM(MID(SUBSTITUTE(C148,",",REPT(" ",99)),1899,99)),PortProtocols[],4,FALSE),VLOOKUP(--TRIM(MID(SUBSTITUTE(C148,",",REPT(" ",99)),1899,99)),PortProtocols[],4,FALSE)),""),""),
"")</f>
        <v>NDB Server to NDB Managed Linux VM
SSH (22 TCP)</v>
      </c>
      <c r="G148" s="15"/>
      <c r="H148" s="13" t="str">
        <f>_xlfn.XLOOKUP(ExternalPorts[[#This Row],[Source]],entities[Source],entities[Source AZ (Used for Diagram Generation)],"",0)</f>
        <v>Local AZ</v>
      </c>
      <c r="I148" s="13" t="str">
        <f>_xlfn.XLOOKUP(ExternalPorts[[#This Row],[Destination]],entities[Destination],entities[Destination AZ (Used for Diagram Generation)],"",0)</f>
        <v>Local AZ</v>
      </c>
      <c r="J148" s="13"/>
      <c r="M148" s="22"/>
    </row>
    <row r="149" spans="1:13" ht="40.5" hidden="1">
      <c r="A149" s="13" t="s">
        <v>313</v>
      </c>
      <c r="B149" s="13" t="s">
        <v>331</v>
      </c>
      <c r="C149" s="14">
        <v>5985</v>
      </c>
      <c r="D149" s="13" t="str" cm="1">
        <f t="array" ref="D14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9" s="13" t="s">
        <v>379</v>
      </c>
      <c r="F149" s="15" t="str">
        <f>IF(AND(B149&lt;&gt;"",E149&lt;&gt;""),B149 &amp; " to " &amp; E149 &amp; CHAR(10) &amp;
IFERROR(IF(ISERROR(--TRIM(MID(SUBSTITUTE(C149,",",REPT(" ",99)),1,99))),VLOOKUP(TRIM(MID(SUBSTITUTE(C149,",",REPT(" ",99)),1,99)),PortProtocols[],4,FALSE),VLOOKUP(--TRIM(MID(SUBSTITUTE(C149,",",REPT(" ",99)),1,99)),PortProtocols[],4,FALSE)),"") &amp;
IF(TRIM(MID(SUBSTITUTE(C149,",",REPT(" ",99)),99,99))&lt;&gt;"",CHAR(10) &amp; IFERROR(IF(ISERROR(--TRIM(MID(SUBSTITUTE(C149,",",REPT(" ",99)),99,99))),VLOOKUP(TRIM(MID(SUBSTITUTE(C149,",",REPT(" ",99)),99,99)),PortProtocols[],4,FALSE),VLOOKUP(--TRIM(MID(SUBSTITUTE(C149,",",REPT(" ",99)),99,99)),PortProtocols[],4,FALSE)),""),"") &amp;
IF(TRIM(MID(SUBSTITUTE(C149,",",REPT(" ",99)),199,99))&lt;&gt;"",CHAR(10) &amp; IFERROR(IF(ISERROR(--TRIM(MID(SUBSTITUTE(C149,",",REPT(" ",99)),199,99))),VLOOKUP(TRIM(MID(SUBSTITUTE(C149,",",REPT(" ",99)),199,99)),PortProtocols[],4,FALSE),VLOOKUP(--TRIM(MID(SUBSTITUTE(C149,",",REPT(" ",99)),199,99)),PortProtocols[],4,FALSE)),""),"") &amp;
IF(TRIM(MID(SUBSTITUTE(C149,",",REPT(" ",99)),299,99))&lt;&gt;"",CHAR(10) &amp; IFERROR(IF(ISERROR(--TRIM(MID(SUBSTITUTE(C149,",",REPT(" ",99)),299,99))),VLOOKUP(TRIM(MID(SUBSTITUTE(C149,",",REPT(" ",99)),299,99)),PortProtocols[],4,FALSE),VLOOKUP(--TRIM(MID(SUBSTITUTE(C149,",",REPT(" ",99)),299,99)),PortProtocols[],4,FALSE)),""),"") &amp;
IF(TRIM(MID(SUBSTITUTE(C149,",",REPT(" ",99)),399,99))&lt;&gt;"",CHAR(10) &amp; IFERROR(IF(ISERROR(--TRIM(MID(SUBSTITUTE(C149,",",REPT(" ",99)),399,99))),VLOOKUP(TRIM(MID(SUBSTITUTE(C149,",",REPT(" ",99)),399,99)),PortProtocols[],4,FALSE),VLOOKUP(--TRIM(MID(SUBSTITUTE(C149,",",REPT(" ",99)),399,99)),PortProtocols[],4,FALSE)),""),"") &amp;
IF(TRIM(MID(SUBSTITUTE(C149,",",REPT(" ",99)),499,99))&lt;&gt;"",CHAR(10) &amp; IFERROR(IF(ISERROR(--TRIM(MID(SUBSTITUTE(C149,",",REPT(" ",99)),499,99))),VLOOKUP(TRIM(MID(SUBSTITUTE(C149,",",REPT(" ",99)),499,99)),PortProtocols[],4,FALSE),VLOOKUP(--TRIM(MID(SUBSTITUTE(C149,",",REPT(" ",99)),499,99)),PortProtocols[],4,FALSE)),""),"") &amp;
IF(TRIM(MID(SUBSTITUTE(C149,",",REPT(" ",99)),599,99))&lt;&gt;"",CHAR(10) &amp; IFERROR(IF(ISERROR(--TRIM(MID(SUBSTITUTE(C149,",",REPT(" ",99)),599,99))),VLOOKUP(TRIM(MID(SUBSTITUTE(C149,",",REPT(" ",99)),599,99)),PortProtocols[],4,FALSE),VLOOKUP(--TRIM(MID(SUBSTITUTE(C149,",",REPT(" ",99)),599,99)),PortProtocols[],4,FALSE)),""),"") &amp;
IF(TRIM(MID(SUBSTITUTE(C149,",",REPT(" ",99)),699,99))&lt;&gt;"",CHAR(10) &amp; IFERROR(IF(ISERROR(--TRIM(MID(SUBSTITUTE(C149,",",REPT(" ",99)),699,99))),VLOOKUP(TRIM(MID(SUBSTITUTE(C149,",",REPT(" ",99)),699,99)),PortProtocols[],4,FALSE),VLOOKUP(--TRIM(MID(SUBSTITUTE(C149,",",REPT(" ",99)),699,99)),PortProtocols[],4,FALSE)),""),"") &amp;
IF(TRIM(MID(SUBSTITUTE(C149,",",REPT(" ",99)),799,99))&lt;&gt;"",CHAR(10) &amp; IFERROR(IF(ISERROR(--TRIM(MID(SUBSTITUTE(C149,",",REPT(" ",99)),799,99))),VLOOKUP(TRIM(MID(SUBSTITUTE(C149,",",REPT(" ",99)),799,99)),PortProtocols[],4,FALSE),VLOOKUP(--TRIM(MID(SUBSTITUTE(C149,",",REPT(" ",99)),799,99)),PortProtocols[],4,FALSE)),""),"") &amp;
IF(TRIM(MID(SUBSTITUTE(C149,",",REPT(" ",99)),899,99))&lt;&gt;"",CHAR(10) &amp; IFERROR(IF(ISERROR(--TRIM(MID(SUBSTITUTE(C149,",",REPT(" ",99)),899,99))),VLOOKUP(TRIM(MID(SUBSTITUTE(C149,",",REPT(" ",99)),899,99)),PortProtocols[],4,FALSE),VLOOKUP(--TRIM(MID(SUBSTITUTE(C149,",",REPT(" ",99)),899,99)),PortProtocols[],4,FALSE)),""),"") &amp;
IF(TRIM(MID(SUBSTITUTE(C149,",",REPT(" ",99)),999,99))&lt;&gt;"",CHAR(10) &amp; IFERROR(IF(ISERROR(--TRIM(MID(SUBSTITUTE(C149,",",REPT(" ",99)),999,99))),VLOOKUP(TRIM(MID(SUBSTITUTE(C149,",",REPT(" ",99)),999,99)),PortProtocols[],4,FALSE),VLOOKUP(--TRIM(MID(SUBSTITUTE(C149,",",REPT(" ",99)),999,99)),PortProtocols[],4,FALSE)),""),"") &amp;
IF(TRIM(MID(SUBSTITUTE(C149,",",REPT(" ",99)),1099,99))&lt;&gt;"",CHAR(10) &amp; IFERROR(IF(ISERROR(--TRIM(MID(SUBSTITUTE(C149,",",REPT(" ",99)),1099,99))),VLOOKUP(TRIM(MID(SUBSTITUTE(C149,",",REPT(" ",99)),1099,99)),PortProtocols[],4,FALSE),VLOOKUP(--TRIM(MID(SUBSTITUTE(C149,",",REPT(" ",99)),1099,99)),PortProtocols[],4,FALSE)),""),"") &amp;
IF(TRIM(MID(SUBSTITUTE(C149,",",REPT(" ",99)),1199,99))&lt;&gt;"",CHAR(10) &amp; IFERROR(IF(ISERROR(--TRIM(MID(SUBSTITUTE(C149,",",REPT(" ",99)),1199,99))),VLOOKUP(TRIM(MID(SUBSTITUTE(C149,",",REPT(" ",99)),1199,99)),PortProtocols[],4,FALSE),VLOOKUP(--TRIM(MID(SUBSTITUTE(C149,",",REPT(" ",99)),1199,99)),PortProtocols[],4,FALSE)),""),"") &amp;
IF(TRIM(MID(SUBSTITUTE(C149,",",REPT(" ",99)),1299,99))&lt;&gt;"",CHAR(10) &amp; IFERROR(IF(ISERROR(--TRIM(MID(SUBSTITUTE(C149,",",REPT(" ",99)),1299,99))),VLOOKUP(TRIM(MID(SUBSTITUTE(C149,",",REPT(" ",99)),1299,99)),PortProtocols[],4,FALSE),VLOOKUP(--TRIM(MID(SUBSTITUTE(C149,",",REPT(" ",99)),1299,99)),PortProtocols[],4,FALSE)),""),"") &amp;
IF(TRIM(MID(SUBSTITUTE(C149,",",REPT(" ",99)),1399,99))&lt;&gt;"",CHAR(10) &amp; IFERROR(IF(ISERROR(--TRIM(MID(SUBSTITUTE(C149,",",REPT(" ",99)),1399,99))),VLOOKUP(TRIM(MID(SUBSTITUTE(C149,",",REPT(" ",99)),1399,99)),PortProtocols[],4,FALSE),VLOOKUP(--TRIM(MID(SUBSTITUTE(C149,",",REPT(" ",99)),1399,99)),PortProtocols[],4,FALSE)),""),"") &amp;
IF(TRIM(MID(SUBSTITUTE(C149,",",REPT(" ",99)),1499,99))&lt;&gt;"",CHAR(10) &amp; IFERROR(IF(ISERROR(--TRIM(MID(SUBSTITUTE(C149,",",REPT(" ",99)),1499,99))),VLOOKUP(TRIM(MID(SUBSTITUTE(C149,",",REPT(" ",99)),1499,99)),PortProtocols[],4,FALSE),VLOOKUP(--TRIM(MID(SUBSTITUTE(C149,",",REPT(" ",99)),1499,99)),PortProtocols[],4,FALSE)),""),"") &amp;
IF(TRIM(MID(SUBSTITUTE(C149,",",REPT(" ",99)),1599,99))&lt;&gt;"",CHAR(10) &amp; IFERROR(IF(ISERROR(--TRIM(MID(SUBSTITUTE(C149,",",REPT(" ",99)),1599,99))),VLOOKUP(TRIM(MID(SUBSTITUTE(C149,",",REPT(" ",99)),1599,99)),PortProtocols[],4,FALSE),VLOOKUP(--TRIM(MID(SUBSTITUTE(C149,",",REPT(" ",99)),1599,99)),PortProtocols[],4,FALSE)),""),"") &amp;
IF(TRIM(MID(SUBSTITUTE(C149,",",REPT(" ",99)),1699,99))&lt;&gt;"",CHAR(10) &amp; IFERROR(IF(ISERROR(--TRIM(MID(SUBSTITUTE(C149,",",REPT(" ",99)),1699,99))),VLOOKUP(TRIM(MID(SUBSTITUTE(C149,",",REPT(" ",99)),1699,99)),PortProtocols[],4,FALSE),VLOOKUP(--TRIM(MID(SUBSTITUTE(C149,",",REPT(" ",99)),1699,99)),PortProtocols[],4,FALSE)),""),"") &amp;
IF(TRIM(MID(SUBSTITUTE(C149,",",REPT(" ",99)),1799,99))&lt;&gt;"",CHAR(10) &amp; IFERROR(IF(ISERROR(--TRIM(MID(SUBSTITUTE(C149,",",REPT(" ",99)),1799,99))),VLOOKUP(TRIM(MID(SUBSTITUTE(C149,",",REPT(" ",99)),1799,99)),PortProtocols[],4,FALSE),VLOOKUP(--TRIM(MID(SUBSTITUTE(C149,",",REPT(" ",99)),1799,99)),PortProtocols[],4,FALSE)),""),"") &amp;
IF(TRIM(MID(SUBSTITUTE(C149,",",REPT(" ",99)),1899,99))&lt;&gt;"",CHAR(10) &amp; IFERROR(IF(ISERROR(--TRIM(MID(SUBSTITUTE(C149,",",REPT(" ",99)),1899,99))),VLOOKUP(TRIM(MID(SUBSTITUTE(C149,",",REPT(" ",99)),1899,99)),PortProtocols[],4,FALSE),VLOOKUP(--TRIM(MID(SUBSTITUTE(C149,",",REPT(" ",99)),1899,99)),PortProtocols[],4,FALSE)),""),""),
"")</f>
        <v>NDB Server to NDB Managed Windows VM
WinRM over HTTP (5985 TCP)</v>
      </c>
      <c r="G149" s="15"/>
      <c r="H149" s="13" t="str">
        <f>_xlfn.XLOOKUP(ExternalPorts[[#This Row],[Source]],entities[Source],entities[Source AZ (Used for Diagram Generation)],"",0)</f>
        <v>Local AZ</v>
      </c>
      <c r="I149" s="13" t="str">
        <f>_xlfn.XLOOKUP(ExternalPorts[[#This Row],[Destination]],entities[Destination],entities[Destination AZ (Used for Diagram Generation)],"",0)</f>
        <v>Local AZ</v>
      </c>
      <c r="J149" s="13"/>
      <c r="M149" s="22"/>
    </row>
    <row r="150" spans="1:13" ht="40.5" hidden="1">
      <c r="A150" s="13" t="s">
        <v>313</v>
      </c>
      <c r="B150" s="13" t="s">
        <v>379</v>
      </c>
      <c r="C150" s="14">
        <v>443</v>
      </c>
      <c r="D150" s="13" t="str" cm="1">
        <f t="array" ref="D15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0" s="13" t="s">
        <v>331</v>
      </c>
      <c r="F150" s="15" t="str">
        <f>IF(AND(B150&lt;&gt;"",E150&lt;&gt;""),B150 &amp; " to " &amp; E150 &amp; CHAR(10) &amp;
IFERROR(IF(ISERROR(--TRIM(MID(SUBSTITUTE(C150,",",REPT(" ",99)),1,99))),VLOOKUP(TRIM(MID(SUBSTITUTE(C150,",",REPT(" ",99)),1,99)),PortProtocols[],4,FALSE),VLOOKUP(--TRIM(MID(SUBSTITUTE(C150,",",REPT(" ",99)),1,99)),PortProtocols[],4,FALSE)),"") &amp;
IF(TRIM(MID(SUBSTITUTE(C150,",",REPT(" ",99)),99,99))&lt;&gt;"",CHAR(10) &amp; IFERROR(IF(ISERROR(--TRIM(MID(SUBSTITUTE(C150,",",REPT(" ",99)),99,99))),VLOOKUP(TRIM(MID(SUBSTITUTE(C150,",",REPT(" ",99)),99,99)),PortProtocols[],4,FALSE),VLOOKUP(--TRIM(MID(SUBSTITUTE(C150,",",REPT(" ",99)),99,99)),PortProtocols[],4,FALSE)),""),"") &amp;
IF(TRIM(MID(SUBSTITUTE(C150,",",REPT(" ",99)),199,99))&lt;&gt;"",CHAR(10) &amp; IFERROR(IF(ISERROR(--TRIM(MID(SUBSTITUTE(C150,",",REPT(" ",99)),199,99))),VLOOKUP(TRIM(MID(SUBSTITUTE(C150,",",REPT(" ",99)),199,99)),PortProtocols[],4,FALSE),VLOOKUP(--TRIM(MID(SUBSTITUTE(C150,",",REPT(" ",99)),199,99)),PortProtocols[],4,FALSE)),""),"") &amp;
IF(TRIM(MID(SUBSTITUTE(C150,",",REPT(" ",99)),299,99))&lt;&gt;"",CHAR(10) &amp; IFERROR(IF(ISERROR(--TRIM(MID(SUBSTITUTE(C150,",",REPT(" ",99)),299,99))),VLOOKUP(TRIM(MID(SUBSTITUTE(C150,",",REPT(" ",99)),299,99)),PortProtocols[],4,FALSE),VLOOKUP(--TRIM(MID(SUBSTITUTE(C150,",",REPT(" ",99)),299,99)),PortProtocols[],4,FALSE)),""),"") &amp;
IF(TRIM(MID(SUBSTITUTE(C150,",",REPT(" ",99)),399,99))&lt;&gt;"",CHAR(10) &amp; IFERROR(IF(ISERROR(--TRIM(MID(SUBSTITUTE(C150,",",REPT(" ",99)),399,99))),VLOOKUP(TRIM(MID(SUBSTITUTE(C150,",",REPT(" ",99)),399,99)),PortProtocols[],4,FALSE),VLOOKUP(--TRIM(MID(SUBSTITUTE(C150,",",REPT(" ",99)),399,99)),PortProtocols[],4,FALSE)),""),"") &amp;
IF(TRIM(MID(SUBSTITUTE(C150,",",REPT(" ",99)),499,99))&lt;&gt;"",CHAR(10) &amp; IFERROR(IF(ISERROR(--TRIM(MID(SUBSTITUTE(C150,",",REPT(" ",99)),499,99))),VLOOKUP(TRIM(MID(SUBSTITUTE(C150,",",REPT(" ",99)),499,99)),PortProtocols[],4,FALSE),VLOOKUP(--TRIM(MID(SUBSTITUTE(C150,",",REPT(" ",99)),499,99)),PortProtocols[],4,FALSE)),""),"") &amp;
IF(TRIM(MID(SUBSTITUTE(C150,",",REPT(" ",99)),599,99))&lt;&gt;"",CHAR(10) &amp; IFERROR(IF(ISERROR(--TRIM(MID(SUBSTITUTE(C150,",",REPT(" ",99)),599,99))),VLOOKUP(TRIM(MID(SUBSTITUTE(C150,",",REPT(" ",99)),599,99)),PortProtocols[],4,FALSE),VLOOKUP(--TRIM(MID(SUBSTITUTE(C150,",",REPT(" ",99)),599,99)),PortProtocols[],4,FALSE)),""),"") &amp;
IF(TRIM(MID(SUBSTITUTE(C150,",",REPT(" ",99)),699,99))&lt;&gt;"",CHAR(10) &amp; IFERROR(IF(ISERROR(--TRIM(MID(SUBSTITUTE(C150,",",REPT(" ",99)),699,99))),VLOOKUP(TRIM(MID(SUBSTITUTE(C150,",",REPT(" ",99)),699,99)),PortProtocols[],4,FALSE),VLOOKUP(--TRIM(MID(SUBSTITUTE(C150,",",REPT(" ",99)),699,99)),PortProtocols[],4,FALSE)),""),"") &amp;
IF(TRIM(MID(SUBSTITUTE(C150,",",REPT(" ",99)),799,99))&lt;&gt;"",CHAR(10) &amp; IFERROR(IF(ISERROR(--TRIM(MID(SUBSTITUTE(C150,",",REPT(" ",99)),799,99))),VLOOKUP(TRIM(MID(SUBSTITUTE(C150,",",REPT(" ",99)),799,99)),PortProtocols[],4,FALSE),VLOOKUP(--TRIM(MID(SUBSTITUTE(C150,",",REPT(" ",99)),799,99)),PortProtocols[],4,FALSE)),""),"") &amp;
IF(TRIM(MID(SUBSTITUTE(C150,",",REPT(" ",99)),899,99))&lt;&gt;"",CHAR(10) &amp; IFERROR(IF(ISERROR(--TRIM(MID(SUBSTITUTE(C150,",",REPT(" ",99)),899,99))),VLOOKUP(TRIM(MID(SUBSTITUTE(C150,",",REPT(" ",99)),899,99)),PortProtocols[],4,FALSE),VLOOKUP(--TRIM(MID(SUBSTITUTE(C150,",",REPT(" ",99)),899,99)),PortProtocols[],4,FALSE)),""),"") &amp;
IF(TRIM(MID(SUBSTITUTE(C150,",",REPT(" ",99)),999,99))&lt;&gt;"",CHAR(10) &amp; IFERROR(IF(ISERROR(--TRIM(MID(SUBSTITUTE(C150,",",REPT(" ",99)),999,99))),VLOOKUP(TRIM(MID(SUBSTITUTE(C150,",",REPT(" ",99)),999,99)),PortProtocols[],4,FALSE),VLOOKUP(--TRIM(MID(SUBSTITUTE(C150,",",REPT(" ",99)),999,99)),PortProtocols[],4,FALSE)),""),"") &amp;
IF(TRIM(MID(SUBSTITUTE(C150,",",REPT(" ",99)),1099,99))&lt;&gt;"",CHAR(10) &amp; IFERROR(IF(ISERROR(--TRIM(MID(SUBSTITUTE(C150,",",REPT(" ",99)),1099,99))),VLOOKUP(TRIM(MID(SUBSTITUTE(C150,",",REPT(" ",99)),1099,99)),PortProtocols[],4,FALSE),VLOOKUP(--TRIM(MID(SUBSTITUTE(C150,",",REPT(" ",99)),1099,99)),PortProtocols[],4,FALSE)),""),"") &amp;
IF(TRIM(MID(SUBSTITUTE(C150,",",REPT(" ",99)),1199,99))&lt;&gt;"",CHAR(10) &amp; IFERROR(IF(ISERROR(--TRIM(MID(SUBSTITUTE(C150,",",REPT(" ",99)),1199,99))),VLOOKUP(TRIM(MID(SUBSTITUTE(C150,",",REPT(" ",99)),1199,99)),PortProtocols[],4,FALSE),VLOOKUP(--TRIM(MID(SUBSTITUTE(C150,",",REPT(" ",99)),1199,99)),PortProtocols[],4,FALSE)),""),"") &amp;
IF(TRIM(MID(SUBSTITUTE(C150,",",REPT(" ",99)),1299,99))&lt;&gt;"",CHAR(10) &amp; IFERROR(IF(ISERROR(--TRIM(MID(SUBSTITUTE(C150,",",REPT(" ",99)),1299,99))),VLOOKUP(TRIM(MID(SUBSTITUTE(C150,",",REPT(" ",99)),1299,99)),PortProtocols[],4,FALSE),VLOOKUP(--TRIM(MID(SUBSTITUTE(C150,",",REPT(" ",99)),1299,99)),PortProtocols[],4,FALSE)),""),"") &amp;
IF(TRIM(MID(SUBSTITUTE(C150,",",REPT(" ",99)),1399,99))&lt;&gt;"",CHAR(10) &amp; IFERROR(IF(ISERROR(--TRIM(MID(SUBSTITUTE(C150,",",REPT(" ",99)),1399,99))),VLOOKUP(TRIM(MID(SUBSTITUTE(C150,",",REPT(" ",99)),1399,99)),PortProtocols[],4,FALSE),VLOOKUP(--TRIM(MID(SUBSTITUTE(C150,",",REPT(" ",99)),1399,99)),PortProtocols[],4,FALSE)),""),"") &amp;
IF(TRIM(MID(SUBSTITUTE(C150,",",REPT(" ",99)),1499,99))&lt;&gt;"",CHAR(10) &amp; IFERROR(IF(ISERROR(--TRIM(MID(SUBSTITUTE(C150,",",REPT(" ",99)),1499,99))),VLOOKUP(TRIM(MID(SUBSTITUTE(C150,",",REPT(" ",99)),1499,99)),PortProtocols[],4,FALSE),VLOOKUP(--TRIM(MID(SUBSTITUTE(C150,",",REPT(" ",99)),1499,99)),PortProtocols[],4,FALSE)),""),"") &amp;
IF(TRIM(MID(SUBSTITUTE(C150,",",REPT(" ",99)),1599,99))&lt;&gt;"",CHAR(10) &amp; IFERROR(IF(ISERROR(--TRIM(MID(SUBSTITUTE(C150,",",REPT(" ",99)),1599,99))),VLOOKUP(TRIM(MID(SUBSTITUTE(C150,",",REPT(" ",99)),1599,99)),PortProtocols[],4,FALSE),VLOOKUP(--TRIM(MID(SUBSTITUTE(C150,",",REPT(" ",99)),1599,99)),PortProtocols[],4,FALSE)),""),"") &amp;
IF(TRIM(MID(SUBSTITUTE(C150,",",REPT(" ",99)),1699,99))&lt;&gt;"",CHAR(10) &amp; IFERROR(IF(ISERROR(--TRIM(MID(SUBSTITUTE(C150,",",REPT(" ",99)),1699,99))),VLOOKUP(TRIM(MID(SUBSTITUTE(C150,",",REPT(" ",99)),1699,99)),PortProtocols[],4,FALSE),VLOOKUP(--TRIM(MID(SUBSTITUTE(C150,",",REPT(" ",99)),1699,99)),PortProtocols[],4,FALSE)),""),"") &amp;
IF(TRIM(MID(SUBSTITUTE(C150,",",REPT(" ",99)),1799,99))&lt;&gt;"",CHAR(10) &amp; IFERROR(IF(ISERROR(--TRIM(MID(SUBSTITUTE(C150,",",REPT(" ",99)),1799,99))),VLOOKUP(TRIM(MID(SUBSTITUTE(C150,",",REPT(" ",99)),1799,99)),PortProtocols[],4,FALSE),VLOOKUP(--TRIM(MID(SUBSTITUTE(C150,",",REPT(" ",99)),1799,99)),PortProtocols[],4,FALSE)),""),"") &amp;
IF(TRIM(MID(SUBSTITUTE(C150,",",REPT(" ",99)),1899,99))&lt;&gt;"",CHAR(10) &amp; IFERROR(IF(ISERROR(--TRIM(MID(SUBSTITUTE(C150,",",REPT(" ",99)),1899,99))),VLOOKUP(TRIM(MID(SUBSTITUTE(C150,",",REPT(" ",99)),1899,99)),PortProtocols[],4,FALSE),VLOOKUP(--TRIM(MID(SUBSTITUTE(C150,",",REPT(" ",99)),1899,99)),PortProtocols[],4,FALSE)),""),""),
"")</f>
        <v>NDB Managed Windows VM to NDB Server
HTTPS (443 TCP)</v>
      </c>
      <c r="G150" s="15"/>
      <c r="H150" s="13" t="str">
        <f>_xlfn.XLOOKUP(ExternalPorts[[#This Row],[Source]],entities[Source],entities[Source AZ (Used for Diagram Generation)],"",0)</f>
        <v>Local AZ</v>
      </c>
      <c r="I150" s="13" t="str">
        <f>_xlfn.XLOOKUP(ExternalPorts[[#This Row],[Destination]],entities[Destination],entities[Destination AZ (Used for Diagram Generation)],"",0)</f>
        <v>Local AZ</v>
      </c>
      <c r="J150" s="13"/>
      <c r="M150" s="22"/>
    </row>
    <row r="151" spans="1:13" ht="40.5" hidden="1">
      <c r="A151" s="13" t="s">
        <v>313</v>
      </c>
      <c r="B151" s="13" t="s">
        <v>380</v>
      </c>
      <c r="C151" s="14">
        <v>443</v>
      </c>
      <c r="D151" s="13" t="str" cm="1">
        <f t="array" ref="D15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1" s="13" t="s">
        <v>331</v>
      </c>
      <c r="F151" s="15" t="str">
        <f>IF(AND(B151&lt;&gt;"",E151&lt;&gt;""),B151 &amp; " to " &amp; E151 &amp; CHAR(10) &amp;
IFERROR(IF(ISERROR(--TRIM(MID(SUBSTITUTE(C151,",",REPT(" ",99)),1,99))),VLOOKUP(TRIM(MID(SUBSTITUTE(C151,",",REPT(" ",99)),1,99)),PortProtocols[],4,FALSE),VLOOKUP(--TRIM(MID(SUBSTITUTE(C151,",",REPT(" ",99)),1,99)),PortProtocols[],4,FALSE)),"") &amp;
IF(TRIM(MID(SUBSTITUTE(C151,",",REPT(" ",99)),99,99))&lt;&gt;"",CHAR(10) &amp; IFERROR(IF(ISERROR(--TRIM(MID(SUBSTITUTE(C151,",",REPT(" ",99)),99,99))),VLOOKUP(TRIM(MID(SUBSTITUTE(C151,",",REPT(" ",99)),99,99)),PortProtocols[],4,FALSE),VLOOKUP(--TRIM(MID(SUBSTITUTE(C151,",",REPT(" ",99)),99,99)),PortProtocols[],4,FALSE)),""),"") &amp;
IF(TRIM(MID(SUBSTITUTE(C151,",",REPT(" ",99)),199,99))&lt;&gt;"",CHAR(10) &amp; IFERROR(IF(ISERROR(--TRIM(MID(SUBSTITUTE(C151,",",REPT(" ",99)),199,99))),VLOOKUP(TRIM(MID(SUBSTITUTE(C151,",",REPT(" ",99)),199,99)),PortProtocols[],4,FALSE),VLOOKUP(--TRIM(MID(SUBSTITUTE(C151,",",REPT(" ",99)),199,99)),PortProtocols[],4,FALSE)),""),"") &amp;
IF(TRIM(MID(SUBSTITUTE(C151,",",REPT(" ",99)),299,99))&lt;&gt;"",CHAR(10) &amp; IFERROR(IF(ISERROR(--TRIM(MID(SUBSTITUTE(C151,",",REPT(" ",99)),299,99))),VLOOKUP(TRIM(MID(SUBSTITUTE(C151,",",REPT(" ",99)),299,99)),PortProtocols[],4,FALSE),VLOOKUP(--TRIM(MID(SUBSTITUTE(C151,",",REPT(" ",99)),299,99)),PortProtocols[],4,FALSE)),""),"") &amp;
IF(TRIM(MID(SUBSTITUTE(C151,",",REPT(" ",99)),399,99))&lt;&gt;"",CHAR(10) &amp; IFERROR(IF(ISERROR(--TRIM(MID(SUBSTITUTE(C151,",",REPT(" ",99)),399,99))),VLOOKUP(TRIM(MID(SUBSTITUTE(C151,",",REPT(" ",99)),399,99)),PortProtocols[],4,FALSE),VLOOKUP(--TRIM(MID(SUBSTITUTE(C151,",",REPT(" ",99)),399,99)),PortProtocols[],4,FALSE)),""),"") &amp;
IF(TRIM(MID(SUBSTITUTE(C151,",",REPT(" ",99)),499,99))&lt;&gt;"",CHAR(10) &amp; IFERROR(IF(ISERROR(--TRIM(MID(SUBSTITUTE(C151,",",REPT(" ",99)),499,99))),VLOOKUP(TRIM(MID(SUBSTITUTE(C151,",",REPT(" ",99)),499,99)),PortProtocols[],4,FALSE),VLOOKUP(--TRIM(MID(SUBSTITUTE(C151,",",REPT(" ",99)),499,99)),PortProtocols[],4,FALSE)),""),"") &amp;
IF(TRIM(MID(SUBSTITUTE(C151,",",REPT(" ",99)),599,99))&lt;&gt;"",CHAR(10) &amp; IFERROR(IF(ISERROR(--TRIM(MID(SUBSTITUTE(C151,",",REPT(" ",99)),599,99))),VLOOKUP(TRIM(MID(SUBSTITUTE(C151,",",REPT(" ",99)),599,99)),PortProtocols[],4,FALSE),VLOOKUP(--TRIM(MID(SUBSTITUTE(C151,",",REPT(" ",99)),599,99)),PortProtocols[],4,FALSE)),""),"") &amp;
IF(TRIM(MID(SUBSTITUTE(C151,",",REPT(" ",99)),699,99))&lt;&gt;"",CHAR(10) &amp; IFERROR(IF(ISERROR(--TRIM(MID(SUBSTITUTE(C151,",",REPT(" ",99)),699,99))),VLOOKUP(TRIM(MID(SUBSTITUTE(C151,",",REPT(" ",99)),699,99)),PortProtocols[],4,FALSE),VLOOKUP(--TRIM(MID(SUBSTITUTE(C151,",",REPT(" ",99)),699,99)),PortProtocols[],4,FALSE)),""),"") &amp;
IF(TRIM(MID(SUBSTITUTE(C151,",",REPT(" ",99)),799,99))&lt;&gt;"",CHAR(10) &amp; IFERROR(IF(ISERROR(--TRIM(MID(SUBSTITUTE(C151,",",REPT(" ",99)),799,99))),VLOOKUP(TRIM(MID(SUBSTITUTE(C151,",",REPT(" ",99)),799,99)),PortProtocols[],4,FALSE),VLOOKUP(--TRIM(MID(SUBSTITUTE(C151,",",REPT(" ",99)),799,99)),PortProtocols[],4,FALSE)),""),"") &amp;
IF(TRIM(MID(SUBSTITUTE(C151,",",REPT(" ",99)),899,99))&lt;&gt;"",CHAR(10) &amp; IFERROR(IF(ISERROR(--TRIM(MID(SUBSTITUTE(C151,",",REPT(" ",99)),899,99))),VLOOKUP(TRIM(MID(SUBSTITUTE(C151,",",REPT(" ",99)),899,99)),PortProtocols[],4,FALSE),VLOOKUP(--TRIM(MID(SUBSTITUTE(C151,",",REPT(" ",99)),899,99)),PortProtocols[],4,FALSE)),""),"") &amp;
IF(TRIM(MID(SUBSTITUTE(C151,",",REPT(" ",99)),999,99))&lt;&gt;"",CHAR(10) &amp; IFERROR(IF(ISERROR(--TRIM(MID(SUBSTITUTE(C151,",",REPT(" ",99)),999,99))),VLOOKUP(TRIM(MID(SUBSTITUTE(C151,",",REPT(" ",99)),999,99)),PortProtocols[],4,FALSE),VLOOKUP(--TRIM(MID(SUBSTITUTE(C151,",",REPT(" ",99)),999,99)),PortProtocols[],4,FALSE)),""),"") &amp;
IF(TRIM(MID(SUBSTITUTE(C151,",",REPT(" ",99)),1099,99))&lt;&gt;"",CHAR(10) &amp; IFERROR(IF(ISERROR(--TRIM(MID(SUBSTITUTE(C151,",",REPT(" ",99)),1099,99))),VLOOKUP(TRIM(MID(SUBSTITUTE(C151,",",REPT(" ",99)),1099,99)),PortProtocols[],4,FALSE),VLOOKUP(--TRIM(MID(SUBSTITUTE(C151,",",REPT(" ",99)),1099,99)),PortProtocols[],4,FALSE)),""),"") &amp;
IF(TRIM(MID(SUBSTITUTE(C151,",",REPT(" ",99)),1199,99))&lt;&gt;"",CHAR(10) &amp; IFERROR(IF(ISERROR(--TRIM(MID(SUBSTITUTE(C151,",",REPT(" ",99)),1199,99))),VLOOKUP(TRIM(MID(SUBSTITUTE(C151,",",REPT(" ",99)),1199,99)),PortProtocols[],4,FALSE),VLOOKUP(--TRIM(MID(SUBSTITUTE(C151,",",REPT(" ",99)),1199,99)),PortProtocols[],4,FALSE)),""),"") &amp;
IF(TRIM(MID(SUBSTITUTE(C151,",",REPT(" ",99)),1299,99))&lt;&gt;"",CHAR(10) &amp; IFERROR(IF(ISERROR(--TRIM(MID(SUBSTITUTE(C151,",",REPT(" ",99)),1299,99))),VLOOKUP(TRIM(MID(SUBSTITUTE(C151,",",REPT(" ",99)),1299,99)),PortProtocols[],4,FALSE),VLOOKUP(--TRIM(MID(SUBSTITUTE(C151,",",REPT(" ",99)),1299,99)),PortProtocols[],4,FALSE)),""),"") &amp;
IF(TRIM(MID(SUBSTITUTE(C151,",",REPT(" ",99)),1399,99))&lt;&gt;"",CHAR(10) &amp; IFERROR(IF(ISERROR(--TRIM(MID(SUBSTITUTE(C151,",",REPT(" ",99)),1399,99))),VLOOKUP(TRIM(MID(SUBSTITUTE(C151,",",REPT(" ",99)),1399,99)),PortProtocols[],4,FALSE),VLOOKUP(--TRIM(MID(SUBSTITUTE(C151,",",REPT(" ",99)),1399,99)),PortProtocols[],4,FALSE)),""),"") &amp;
IF(TRIM(MID(SUBSTITUTE(C151,",",REPT(" ",99)),1499,99))&lt;&gt;"",CHAR(10) &amp; IFERROR(IF(ISERROR(--TRIM(MID(SUBSTITUTE(C151,",",REPT(" ",99)),1499,99))),VLOOKUP(TRIM(MID(SUBSTITUTE(C151,",",REPT(" ",99)),1499,99)),PortProtocols[],4,FALSE),VLOOKUP(--TRIM(MID(SUBSTITUTE(C151,",",REPT(" ",99)),1499,99)),PortProtocols[],4,FALSE)),""),"") &amp;
IF(TRIM(MID(SUBSTITUTE(C151,",",REPT(" ",99)),1599,99))&lt;&gt;"",CHAR(10) &amp; IFERROR(IF(ISERROR(--TRIM(MID(SUBSTITUTE(C151,",",REPT(" ",99)),1599,99))),VLOOKUP(TRIM(MID(SUBSTITUTE(C151,",",REPT(" ",99)),1599,99)),PortProtocols[],4,FALSE),VLOOKUP(--TRIM(MID(SUBSTITUTE(C151,",",REPT(" ",99)),1599,99)),PortProtocols[],4,FALSE)),""),"") &amp;
IF(TRIM(MID(SUBSTITUTE(C151,",",REPT(" ",99)),1699,99))&lt;&gt;"",CHAR(10) &amp; IFERROR(IF(ISERROR(--TRIM(MID(SUBSTITUTE(C151,",",REPT(" ",99)),1699,99))),VLOOKUP(TRIM(MID(SUBSTITUTE(C151,",",REPT(" ",99)),1699,99)),PortProtocols[],4,FALSE),VLOOKUP(--TRIM(MID(SUBSTITUTE(C151,",",REPT(" ",99)),1699,99)),PortProtocols[],4,FALSE)),""),"") &amp;
IF(TRIM(MID(SUBSTITUTE(C151,",",REPT(" ",99)),1799,99))&lt;&gt;"",CHAR(10) &amp; IFERROR(IF(ISERROR(--TRIM(MID(SUBSTITUTE(C151,",",REPT(" ",99)),1799,99))),VLOOKUP(TRIM(MID(SUBSTITUTE(C151,",",REPT(" ",99)),1799,99)),PortProtocols[],4,FALSE),VLOOKUP(--TRIM(MID(SUBSTITUTE(C151,",",REPT(" ",99)),1799,99)),PortProtocols[],4,FALSE)),""),"") &amp;
IF(TRIM(MID(SUBSTITUTE(C151,",",REPT(" ",99)),1899,99))&lt;&gt;"",CHAR(10) &amp; IFERROR(IF(ISERROR(--TRIM(MID(SUBSTITUTE(C151,",",REPT(" ",99)),1899,99))),VLOOKUP(TRIM(MID(SUBSTITUTE(C151,",",REPT(" ",99)),1899,99)),PortProtocols[],4,FALSE),VLOOKUP(--TRIM(MID(SUBSTITUTE(C151,",",REPT(" ",99)),1899,99)),PortProtocols[],4,FALSE)),""),""),
"")</f>
        <v>NDB Managed Linux VM to NDB Server
HTTPS (443 TCP)</v>
      </c>
      <c r="G151" s="15"/>
      <c r="H151" s="13" t="str">
        <f>_xlfn.XLOOKUP(ExternalPorts[[#This Row],[Source]],entities[Source],entities[Source AZ (Used for Diagram Generation)],"",0)</f>
        <v>Local AZ</v>
      </c>
      <c r="I151" s="13" t="str">
        <f>_xlfn.XLOOKUP(ExternalPorts[[#This Row],[Destination]],entities[Destination],entities[Destination AZ (Used for Diagram Generation)],"",0)</f>
        <v>Local AZ</v>
      </c>
      <c r="J151" s="13"/>
      <c r="M151" s="22"/>
    </row>
    <row r="152" spans="1:13" ht="81" hidden="1">
      <c r="A152" s="13" t="s">
        <v>314</v>
      </c>
      <c r="B152" s="13" t="s">
        <v>331</v>
      </c>
      <c r="C152" s="14" t="s">
        <v>56</v>
      </c>
      <c r="D152" s="13" t="str" cm="1">
        <f t="array" ref="D15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2" s="13" t="s">
        <v>72</v>
      </c>
      <c r="F152" s="15" t="str">
        <f>IF(AND(B152&lt;&gt;"",E152&lt;&gt;""),B152 &amp; " to " &amp; E152 &amp; CHAR(10) &amp;
IFERROR(IF(ISERROR(--TRIM(MID(SUBSTITUTE(C152,",",REPT(" ",99)),1,99))),VLOOKUP(TRIM(MID(SUBSTITUTE(C152,",",REPT(" ",99)),1,99)),PortProtocols[],4,FALSE),VLOOKUP(--TRIM(MID(SUBSTITUTE(C152,",",REPT(" ",99)),1,99)),PortProtocols[],4,FALSE)),"") &amp;
IF(TRIM(MID(SUBSTITUTE(C152,",",REPT(" ",99)),99,99))&lt;&gt;"",CHAR(10) &amp; IFERROR(IF(ISERROR(--TRIM(MID(SUBSTITUTE(C152,",",REPT(" ",99)),99,99))),VLOOKUP(TRIM(MID(SUBSTITUTE(C152,",",REPT(" ",99)),99,99)),PortProtocols[],4,FALSE),VLOOKUP(--TRIM(MID(SUBSTITUTE(C152,",",REPT(" ",99)),99,99)),PortProtocols[],4,FALSE)),""),"") &amp;
IF(TRIM(MID(SUBSTITUTE(C152,",",REPT(" ",99)),199,99))&lt;&gt;"",CHAR(10) &amp; IFERROR(IF(ISERROR(--TRIM(MID(SUBSTITUTE(C152,",",REPT(" ",99)),199,99))),VLOOKUP(TRIM(MID(SUBSTITUTE(C152,",",REPT(" ",99)),199,99)),PortProtocols[],4,FALSE),VLOOKUP(--TRIM(MID(SUBSTITUTE(C152,",",REPT(" ",99)),199,99)),PortProtocols[],4,FALSE)),""),"") &amp;
IF(TRIM(MID(SUBSTITUTE(C152,",",REPT(" ",99)),299,99))&lt;&gt;"",CHAR(10) &amp; IFERROR(IF(ISERROR(--TRIM(MID(SUBSTITUTE(C152,",",REPT(" ",99)),299,99))),VLOOKUP(TRIM(MID(SUBSTITUTE(C152,",",REPT(" ",99)),299,99)),PortProtocols[],4,FALSE),VLOOKUP(--TRIM(MID(SUBSTITUTE(C152,",",REPT(" ",99)),299,99)),PortProtocols[],4,FALSE)),""),"") &amp;
IF(TRIM(MID(SUBSTITUTE(C152,",",REPT(" ",99)),399,99))&lt;&gt;"",CHAR(10) &amp; IFERROR(IF(ISERROR(--TRIM(MID(SUBSTITUTE(C152,",",REPT(" ",99)),399,99))),VLOOKUP(TRIM(MID(SUBSTITUTE(C152,",",REPT(" ",99)),399,99)),PortProtocols[],4,FALSE),VLOOKUP(--TRIM(MID(SUBSTITUTE(C152,",",REPT(" ",99)),399,99)),PortProtocols[],4,FALSE)),""),"") &amp;
IF(TRIM(MID(SUBSTITUTE(C152,",",REPT(" ",99)),499,99))&lt;&gt;"",CHAR(10) &amp; IFERROR(IF(ISERROR(--TRIM(MID(SUBSTITUTE(C152,",",REPT(" ",99)),499,99))),VLOOKUP(TRIM(MID(SUBSTITUTE(C152,",",REPT(" ",99)),499,99)),PortProtocols[],4,FALSE),VLOOKUP(--TRIM(MID(SUBSTITUTE(C152,",",REPT(" ",99)),499,99)),PortProtocols[],4,FALSE)),""),"") &amp;
IF(TRIM(MID(SUBSTITUTE(C152,",",REPT(" ",99)),599,99))&lt;&gt;"",CHAR(10) &amp; IFERROR(IF(ISERROR(--TRIM(MID(SUBSTITUTE(C152,",",REPT(" ",99)),599,99))),VLOOKUP(TRIM(MID(SUBSTITUTE(C152,",",REPT(" ",99)),599,99)),PortProtocols[],4,FALSE),VLOOKUP(--TRIM(MID(SUBSTITUTE(C152,",",REPT(" ",99)),599,99)),PortProtocols[],4,FALSE)),""),"") &amp;
IF(TRIM(MID(SUBSTITUTE(C152,",",REPT(" ",99)),699,99))&lt;&gt;"",CHAR(10) &amp; IFERROR(IF(ISERROR(--TRIM(MID(SUBSTITUTE(C152,",",REPT(" ",99)),699,99))),VLOOKUP(TRIM(MID(SUBSTITUTE(C152,",",REPT(" ",99)),699,99)),PortProtocols[],4,FALSE),VLOOKUP(--TRIM(MID(SUBSTITUTE(C152,",",REPT(" ",99)),699,99)),PortProtocols[],4,FALSE)),""),"") &amp;
IF(TRIM(MID(SUBSTITUTE(C152,",",REPT(" ",99)),799,99))&lt;&gt;"",CHAR(10) &amp; IFERROR(IF(ISERROR(--TRIM(MID(SUBSTITUTE(C152,",",REPT(" ",99)),799,99))),VLOOKUP(TRIM(MID(SUBSTITUTE(C152,",",REPT(" ",99)),799,99)),PortProtocols[],4,FALSE),VLOOKUP(--TRIM(MID(SUBSTITUTE(C152,",",REPT(" ",99)),799,99)),PortProtocols[],4,FALSE)),""),"") &amp;
IF(TRIM(MID(SUBSTITUTE(C152,",",REPT(" ",99)),899,99))&lt;&gt;"",CHAR(10) &amp; IFERROR(IF(ISERROR(--TRIM(MID(SUBSTITUTE(C152,",",REPT(" ",99)),899,99))),VLOOKUP(TRIM(MID(SUBSTITUTE(C152,",",REPT(" ",99)),899,99)),PortProtocols[],4,FALSE),VLOOKUP(--TRIM(MID(SUBSTITUTE(C152,",",REPT(" ",99)),899,99)),PortProtocols[],4,FALSE)),""),"") &amp;
IF(TRIM(MID(SUBSTITUTE(C152,",",REPT(" ",99)),999,99))&lt;&gt;"",CHAR(10) &amp; IFERROR(IF(ISERROR(--TRIM(MID(SUBSTITUTE(C152,",",REPT(" ",99)),999,99))),VLOOKUP(TRIM(MID(SUBSTITUTE(C152,",",REPT(" ",99)),999,99)),PortProtocols[],4,FALSE),VLOOKUP(--TRIM(MID(SUBSTITUTE(C152,",",REPT(" ",99)),999,99)),PortProtocols[],4,FALSE)),""),"") &amp;
IF(TRIM(MID(SUBSTITUTE(C152,",",REPT(" ",99)),1099,99))&lt;&gt;"",CHAR(10) &amp; IFERROR(IF(ISERROR(--TRIM(MID(SUBSTITUTE(C152,",",REPT(" ",99)),1099,99))),VLOOKUP(TRIM(MID(SUBSTITUTE(C152,",",REPT(" ",99)),1099,99)),PortProtocols[],4,FALSE),VLOOKUP(--TRIM(MID(SUBSTITUTE(C152,",",REPT(" ",99)),1099,99)),PortProtocols[],4,FALSE)),""),"") &amp;
IF(TRIM(MID(SUBSTITUTE(C152,",",REPT(" ",99)),1199,99))&lt;&gt;"",CHAR(10) &amp; IFERROR(IF(ISERROR(--TRIM(MID(SUBSTITUTE(C152,",",REPT(" ",99)),1199,99))),VLOOKUP(TRIM(MID(SUBSTITUTE(C152,",",REPT(" ",99)),1199,99)),PortProtocols[],4,FALSE),VLOOKUP(--TRIM(MID(SUBSTITUTE(C152,",",REPT(" ",99)),1199,99)),PortProtocols[],4,FALSE)),""),"") &amp;
IF(TRIM(MID(SUBSTITUTE(C152,",",REPT(" ",99)),1299,99))&lt;&gt;"",CHAR(10) &amp; IFERROR(IF(ISERROR(--TRIM(MID(SUBSTITUTE(C152,",",REPT(" ",99)),1299,99))),VLOOKUP(TRIM(MID(SUBSTITUTE(C152,",",REPT(" ",99)),1299,99)),PortProtocols[],4,FALSE),VLOOKUP(--TRIM(MID(SUBSTITUTE(C152,",",REPT(" ",99)),1299,99)),PortProtocols[],4,FALSE)),""),"") &amp;
IF(TRIM(MID(SUBSTITUTE(C152,",",REPT(" ",99)),1399,99))&lt;&gt;"",CHAR(10) &amp; IFERROR(IF(ISERROR(--TRIM(MID(SUBSTITUTE(C152,",",REPT(" ",99)),1399,99))),VLOOKUP(TRIM(MID(SUBSTITUTE(C152,",",REPT(" ",99)),1399,99)),PortProtocols[],4,FALSE),VLOOKUP(--TRIM(MID(SUBSTITUTE(C152,",",REPT(" ",99)),1399,99)),PortProtocols[],4,FALSE)),""),"") &amp;
IF(TRIM(MID(SUBSTITUTE(C152,",",REPT(" ",99)),1499,99))&lt;&gt;"",CHAR(10) &amp; IFERROR(IF(ISERROR(--TRIM(MID(SUBSTITUTE(C152,",",REPT(" ",99)),1499,99))),VLOOKUP(TRIM(MID(SUBSTITUTE(C152,",",REPT(" ",99)),1499,99)),PortProtocols[],4,FALSE),VLOOKUP(--TRIM(MID(SUBSTITUTE(C152,",",REPT(" ",99)),1499,99)),PortProtocols[],4,FALSE)),""),"") &amp;
IF(TRIM(MID(SUBSTITUTE(C152,",",REPT(" ",99)),1599,99))&lt;&gt;"",CHAR(10) &amp; IFERROR(IF(ISERROR(--TRIM(MID(SUBSTITUTE(C152,",",REPT(" ",99)),1599,99))),VLOOKUP(TRIM(MID(SUBSTITUTE(C152,",",REPT(" ",99)),1599,99)),PortProtocols[],4,FALSE),VLOOKUP(--TRIM(MID(SUBSTITUTE(C152,",",REPT(" ",99)),1599,99)),PortProtocols[],4,FALSE)),""),"") &amp;
IF(TRIM(MID(SUBSTITUTE(C152,",",REPT(" ",99)),1699,99))&lt;&gt;"",CHAR(10) &amp; IFERROR(IF(ISERROR(--TRIM(MID(SUBSTITUTE(C152,",",REPT(" ",99)),1699,99))),VLOOKUP(TRIM(MID(SUBSTITUTE(C152,",",REPT(" ",99)),1699,99)),PortProtocols[],4,FALSE),VLOOKUP(--TRIM(MID(SUBSTITUTE(C152,",",REPT(" ",99)),1699,99)),PortProtocols[],4,FALSE)),""),"") &amp;
IF(TRIM(MID(SUBSTITUTE(C152,",",REPT(" ",99)),1799,99))&lt;&gt;"",CHAR(10) &amp; IFERROR(IF(ISERROR(--TRIM(MID(SUBSTITUTE(C152,",",REPT(" ",99)),1799,99))),VLOOKUP(TRIM(MID(SUBSTITUTE(C152,",",REPT(" ",99)),1799,99)),PortProtocols[],4,FALSE),VLOOKUP(--TRIM(MID(SUBSTITUTE(C152,",",REPT(" ",99)),1799,99)),PortProtocols[],4,FALSE)),""),"") &amp;
IF(TRIM(MID(SUBSTITUTE(C152,",",REPT(" ",99)),1899,99))&lt;&gt;"",CHAR(10) &amp; IFERROR(IF(ISERROR(--TRIM(MID(SUBSTITUTE(C152,",",REPT(" ",99)),1899,99))),VLOOKUP(TRIM(MID(SUBSTITUTE(C152,",",REPT(" ",99)),1899,99)),PortProtocols[],4,FALSE),VLOOKUP(--TRIM(MID(SUBSTITUTE(C152,",",REPT(" ",99)),1899,99)),PortProtocols[],4,FALSE)),""),""),
"")</f>
        <v>NDB Server to Nutanix CVM AZ1
Prism (9440 TCP)
iSCSI iSNS (Target Discovery) (3205 TCP)
iSCSI Target (Primary Data) (3260 TCP)</v>
      </c>
      <c r="G152" s="15"/>
      <c r="H152" s="13" t="str">
        <f>_xlfn.XLOOKUP(ExternalPorts[[#This Row],[Source]],entities[Source],entities[Source AZ (Used for Diagram Generation)],"",0)</f>
        <v>Local AZ</v>
      </c>
      <c r="I152" s="13" t="str">
        <f>_xlfn.XLOOKUP(ExternalPorts[[#This Row],[Destination]],entities[Destination],entities[Destination AZ (Used for Diagram Generation)],"",0)</f>
        <v>AZ1</v>
      </c>
      <c r="J152" s="13"/>
      <c r="M152" s="22"/>
    </row>
    <row r="153" spans="1:13" ht="40.5" hidden="1">
      <c r="A153" s="13" t="s">
        <v>314</v>
      </c>
      <c r="B153" s="13" t="s">
        <v>331</v>
      </c>
      <c r="C153" s="14">
        <v>9440</v>
      </c>
      <c r="D153" s="13" t="str" cm="1">
        <f t="array" ref="D15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3" s="13" t="s">
        <v>74</v>
      </c>
      <c r="F153" s="24" t="str">
        <f>IF(AND(B153&lt;&gt;"",E153&lt;&gt;""),B153 &amp; " to " &amp; E153 &amp; CHAR(10) &amp;
IFERROR(IF(ISERROR(--TRIM(MID(SUBSTITUTE(C153,",",REPT(" ",99)),1,99))),VLOOKUP(TRIM(MID(SUBSTITUTE(C153,",",REPT(" ",99)),1,99)),PortProtocols[],4,FALSE),VLOOKUP(--TRIM(MID(SUBSTITUTE(C153,",",REPT(" ",99)),1,99)),PortProtocols[],4,FALSE)),"") &amp;
IF(TRIM(MID(SUBSTITUTE(C153,",",REPT(" ",99)),99,99))&lt;&gt;"",CHAR(10) &amp; IFERROR(IF(ISERROR(--TRIM(MID(SUBSTITUTE(C153,",",REPT(" ",99)),99,99))),VLOOKUP(TRIM(MID(SUBSTITUTE(C153,",",REPT(" ",99)),99,99)),PortProtocols[],4,FALSE),VLOOKUP(--TRIM(MID(SUBSTITUTE(C153,",",REPT(" ",99)),99,99)),PortProtocols[],4,FALSE)),""),"") &amp;
IF(TRIM(MID(SUBSTITUTE(C153,",",REPT(" ",99)),199,99))&lt;&gt;"",CHAR(10) &amp; IFERROR(IF(ISERROR(--TRIM(MID(SUBSTITUTE(C153,",",REPT(" ",99)),199,99))),VLOOKUP(TRIM(MID(SUBSTITUTE(C153,",",REPT(" ",99)),199,99)),PortProtocols[],4,FALSE),VLOOKUP(--TRIM(MID(SUBSTITUTE(C153,",",REPT(" ",99)),199,99)),PortProtocols[],4,FALSE)),""),"") &amp;
IF(TRIM(MID(SUBSTITUTE(C153,",",REPT(" ",99)),299,99))&lt;&gt;"",CHAR(10) &amp; IFERROR(IF(ISERROR(--TRIM(MID(SUBSTITUTE(C153,",",REPT(" ",99)),299,99))),VLOOKUP(TRIM(MID(SUBSTITUTE(C153,",",REPT(" ",99)),299,99)),PortProtocols[],4,FALSE),VLOOKUP(--TRIM(MID(SUBSTITUTE(C153,",",REPT(" ",99)),299,99)),PortProtocols[],4,FALSE)),""),"") &amp;
IF(TRIM(MID(SUBSTITUTE(C153,",",REPT(" ",99)),399,99))&lt;&gt;"",CHAR(10) &amp; IFERROR(IF(ISERROR(--TRIM(MID(SUBSTITUTE(C153,",",REPT(" ",99)),399,99))),VLOOKUP(TRIM(MID(SUBSTITUTE(C153,",",REPT(" ",99)),399,99)),PortProtocols[],4,FALSE),VLOOKUP(--TRIM(MID(SUBSTITUTE(C153,",",REPT(" ",99)),399,99)),PortProtocols[],4,FALSE)),""),"") &amp;
IF(TRIM(MID(SUBSTITUTE(C153,",",REPT(" ",99)),499,99))&lt;&gt;"",CHAR(10) &amp; IFERROR(IF(ISERROR(--TRIM(MID(SUBSTITUTE(C153,",",REPT(" ",99)),499,99))),VLOOKUP(TRIM(MID(SUBSTITUTE(C153,",",REPT(" ",99)),499,99)),PortProtocols[],4,FALSE),VLOOKUP(--TRIM(MID(SUBSTITUTE(C153,",",REPT(" ",99)),499,99)),PortProtocols[],4,FALSE)),""),"") &amp;
IF(TRIM(MID(SUBSTITUTE(C153,",",REPT(" ",99)),599,99))&lt;&gt;"",CHAR(10) &amp; IFERROR(IF(ISERROR(--TRIM(MID(SUBSTITUTE(C153,",",REPT(" ",99)),599,99))),VLOOKUP(TRIM(MID(SUBSTITUTE(C153,",",REPT(" ",99)),599,99)),PortProtocols[],4,FALSE),VLOOKUP(--TRIM(MID(SUBSTITUTE(C153,",",REPT(" ",99)),599,99)),PortProtocols[],4,FALSE)),""),"") &amp;
IF(TRIM(MID(SUBSTITUTE(C153,",",REPT(" ",99)),699,99))&lt;&gt;"",CHAR(10) &amp; IFERROR(IF(ISERROR(--TRIM(MID(SUBSTITUTE(C153,",",REPT(" ",99)),699,99))),VLOOKUP(TRIM(MID(SUBSTITUTE(C153,",",REPT(" ",99)),699,99)),PortProtocols[],4,FALSE),VLOOKUP(--TRIM(MID(SUBSTITUTE(C153,",",REPT(" ",99)),699,99)),PortProtocols[],4,FALSE)),""),"") &amp;
IF(TRIM(MID(SUBSTITUTE(C153,",",REPT(" ",99)),799,99))&lt;&gt;"",CHAR(10) &amp; IFERROR(IF(ISERROR(--TRIM(MID(SUBSTITUTE(C153,",",REPT(" ",99)),799,99))),VLOOKUP(TRIM(MID(SUBSTITUTE(C153,",",REPT(" ",99)),799,99)),PortProtocols[],4,FALSE),VLOOKUP(--TRIM(MID(SUBSTITUTE(C153,",",REPT(" ",99)),799,99)),PortProtocols[],4,FALSE)),""),"") &amp;
IF(TRIM(MID(SUBSTITUTE(C153,",",REPT(" ",99)),899,99))&lt;&gt;"",CHAR(10) &amp; IFERROR(IF(ISERROR(--TRIM(MID(SUBSTITUTE(C153,",",REPT(" ",99)),899,99))),VLOOKUP(TRIM(MID(SUBSTITUTE(C153,",",REPT(" ",99)),899,99)),PortProtocols[],4,FALSE),VLOOKUP(--TRIM(MID(SUBSTITUTE(C153,",",REPT(" ",99)),899,99)),PortProtocols[],4,FALSE)),""),"") &amp;
IF(TRIM(MID(SUBSTITUTE(C153,",",REPT(" ",99)),999,99))&lt;&gt;"",CHAR(10) &amp; IFERROR(IF(ISERROR(--TRIM(MID(SUBSTITUTE(C153,",",REPT(" ",99)),999,99))),VLOOKUP(TRIM(MID(SUBSTITUTE(C153,",",REPT(" ",99)),999,99)),PortProtocols[],4,FALSE),VLOOKUP(--TRIM(MID(SUBSTITUTE(C153,",",REPT(" ",99)),999,99)),PortProtocols[],4,FALSE)),""),"") &amp;
IF(TRIM(MID(SUBSTITUTE(C153,",",REPT(" ",99)),1099,99))&lt;&gt;"",CHAR(10) &amp; IFERROR(IF(ISERROR(--TRIM(MID(SUBSTITUTE(C153,",",REPT(" ",99)),1099,99))),VLOOKUP(TRIM(MID(SUBSTITUTE(C153,",",REPT(" ",99)),1099,99)),PortProtocols[],4,FALSE),VLOOKUP(--TRIM(MID(SUBSTITUTE(C153,",",REPT(" ",99)),1099,99)),PortProtocols[],4,FALSE)),""),"") &amp;
IF(TRIM(MID(SUBSTITUTE(C153,",",REPT(" ",99)),1199,99))&lt;&gt;"",CHAR(10) &amp; IFERROR(IF(ISERROR(--TRIM(MID(SUBSTITUTE(C153,",",REPT(" ",99)),1199,99))),VLOOKUP(TRIM(MID(SUBSTITUTE(C153,",",REPT(" ",99)),1199,99)),PortProtocols[],4,FALSE),VLOOKUP(--TRIM(MID(SUBSTITUTE(C153,",",REPT(" ",99)),1199,99)),PortProtocols[],4,FALSE)),""),"") &amp;
IF(TRIM(MID(SUBSTITUTE(C153,",",REPT(" ",99)),1299,99))&lt;&gt;"",CHAR(10) &amp; IFERROR(IF(ISERROR(--TRIM(MID(SUBSTITUTE(C153,",",REPT(" ",99)),1299,99))),VLOOKUP(TRIM(MID(SUBSTITUTE(C153,",",REPT(" ",99)),1299,99)),PortProtocols[],4,FALSE),VLOOKUP(--TRIM(MID(SUBSTITUTE(C153,",",REPT(" ",99)),1299,99)),PortProtocols[],4,FALSE)),""),"") &amp;
IF(TRIM(MID(SUBSTITUTE(C153,",",REPT(" ",99)),1399,99))&lt;&gt;"",CHAR(10) &amp; IFERROR(IF(ISERROR(--TRIM(MID(SUBSTITUTE(C153,",",REPT(" ",99)),1399,99))),VLOOKUP(TRIM(MID(SUBSTITUTE(C153,",",REPT(" ",99)),1399,99)),PortProtocols[],4,FALSE),VLOOKUP(--TRIM(MID(SUBSTITUTE(C153,",",REPT(" ",99)),1399,99)),PortProtocols[],4,FALSE)),""),"") &amp;
IF(TRIM(MID(SUBSTITUTE(C153,",",REPT(" ",99)),1499,99))&lt;&gt;"",CHAR(10) &amp; IFERROR(IF(ISERROR(--TRIM(MID(SUBSTITUTE(C153,",",REPT(" ",99)),1499,99))),VLOOKUP(TRIM(MID(SUBSTITUTE(C153,",",REPT(" ",99)),1499,99)),PortProtocols[],4,FALSE),VLOOKUP(--TRIM(MID(SUBSTITUTE(C153,",",REPT(" ",99)),1499,99)),PortProtocols[],4,FALSE)),""),"") &amp;
IF(TRIM(MID(SUBSTITUTE(C153,",",REPT(" ",99)),1599,99))&lt;&gt;"",CHAR(10) &amp; IFERROR(IF(ISERROR(--TRIM(MID(SUBSTITUTE(C153,",",REPT(" ",99)),1599,99))),VLOOKUP(TRIM(MID(SUBSTITUTE(C153,",",REPT(" ",99)),1599,99)),PortProtocols[],4,FALSE),VLOOKUP(--TRIM(MID(SUBSTITUTE(C153,",",REPT(" ",99)),1599,99)),PortProtocols[],4,FALSE)),""),"") &amp;
IF(TRIM(MID(SUBSTITUTE(C153,",",REPT(" ",99)),1699,99))&lt;&gt;"",CHAR(10) &amp; IFERROR(IF(ISERROR(--TRIM(MID(SUBSTITUTE(C153,",",REPT(" ",99)),1699,99))),VLOOKUP(TRIM(MID(SUBSTITUTE(C153,",",REPT(" ",99)),1699,99)),PortProtocols[],4,FALSE),VLOOKUP(--TRIM(MID(SUBSTITUTE(C153,",",REPT(" ",99)),1699,99)),PortProtocols[],4,FALSE)),""),"") &amp;
IF(TRIM(MID(SUBSTITUTE(C153,",",REPT(" ",99)),1799,99))&lt;&gt;"",CHAR(10) &amp; IFERROR(IF(ISERROR(--TRIM(MID(SUBSTITUTE(C153,",",REPT(" ",99)),1799,99))),VLOOKUP(TRIM(MID(SUBSTITUTE(C153,",",REPT(" ",99)),1799,99)),PortProtocols[],4,FALSE),VLOOKUP(--TRIM(MID(SUBSTITUTE(C153,",",REPT(" ",99)),1799,99)),PortProtocols[],4,FALSE)),""),"") &amp;
IF(TRIM(MID(SUBSTITUTE(C153,",",REPT(" ",99)),1899,99))&lt;&gt;"",CHAR(10) &amp; IFERROR(IF(ISERROR(--TRIM(MID(SUBSTITUTE(C153,",",REPT(" ",99)),1899,99))),VLOOKUP(TRIM(MID(SUBSTITUTE(C153,",",REPT(" ",99)),1899,99)),PortProtocols[],4,FALSE),VLOOKUP(--TRIM(MID(SUBSTITUTE(C153,",",REPT(" ",99)),1899,99)),PortProtocols[],4,FALSE)),""),""),
"")</f>
        <v>NDB Server to Nutanix CVM AZ2
Prism (9440 TCP)</v>
      </c>
      <c r="G153" s="15"/>
      <c r="H153" s="13" t="str">
        <f>_xlfn.XLOOKUP(ExternalPorts[[#This Row],[Source]],entities[Source],entities[Source AZ (Used for Diagram Generation)],"",0)</f>
        <v>Local AZ</v>
      </c>
      <c r="I153" s="13" t="str">
        <f>_xlfn.XLOOKUP(ExternalPorts[[#This Row],[Destination]],entities[Destination],entities[Destination AZ (Used for Diagram Generation)],"",0)</f>
        <v>AZ2</v>
      </c>
      <c r="J153" s="13"/>
      <c r="M153" s="22"/>
    </row>
    <row r="154" spans="1:13" ht="60.75" hidden="1">
      <c r="A154" s="13" t="s">
        <v>314</v>
      </c>
      <c r="B154" s="13" t="s">
        <v>331</v>
      </c>
      <c r="C154" s="14" t="s">
        <v>14</v>
      </c>
      <c r="D154" s="13" t="s">
        <v>78</v>
      </c>
      <c r="E154" s="13" t="s">
        <v>67</v>
      </c>
      <c r="F154" s="24" t="str">
        <f>IF(AND(B154&lt;&gt;"",E154&lt;&gt;""),B154 &amp; " to " &amp; E154 &amp; CHAR(10) &amp;
IFERROR(IF(ISERROR(--TRIM(MID(SUBSTITUTE(C154,",",REPT(" ",99)),1,99))),VLOOKUP(TRIM(MID(SUBSTITUTE(C154,",",REPT(" ",99)),1,99)),PortProtocols[],4,FALSE),VLOOKUP(--TRIM(MID(SUBSTITUTE(C154,",",REPT(" ",99)),1,99)),PortProtocols[],4,FALSE)),"") &amp;
IF(TRIM(MID(SUBSTITUTE(C154,",",REPT(" ",99)),99,99))&lt;&gt;"",CHAR(10) &amp; IFERROR(IF(ISERROR(--TRIM(MID(SUBSTITUTE(C154,",",REPT(" ",99)),99,99))),VLOOKUP(TRIM(MID(SUBSTITUTE(C154,",",REPT(" ",99)),99,99)),PortProtocols[],4,FALSE),VLOOKUP(--TRIM(MID(SUBSTITUTE(C154,",",REPT(" ",99)),99,99)),PortProtocols[],4,FALSE)),""),"") &amp;
IF(TRIM(MID(SUBSTITUTE(C154,",",REPT(" ",99)),199,99))&lt;&gt;"",CHAR(10) &amp; IFERROR(IF(ISERROR(--TRIM(MID(SUBSTITUTE(C154,",",REPT(" ",99)),199,99))),VLOOKUP(TRIM(MID(SUBSTITUTE(C154,",",REPT(" ",99)),199,99)),PortProtocols[],4,FALSE),VLOOKUP(--TRIM(MID(SUBSTITUTE(C154,",",REPT(" ",99)),199,99)),PortProtocols[],4,FALSE)),""),"") &amp;
IF(TRIM(MID(SUBSTITUTE(C154,",",REPT(" ",99)),299,99))&lt;&gt;"",CHAR(10) &amp; IFERROR(IF(ISERROR(--TRIM(MID(SUBSTITUTE(C154,",",REPT(" ",99)),299,99))),VLOOKUP(TRIM(MID(SUBSTITUTE(C154,",",REPT(" ",99)),299,99)),PortProtocols[],4,FALSE),VLOOKUP(--TRIM(MID(SUBSTITUTE(C154,",",REPT(" ",99)),299,99)),PortProtocols[],4,FALSE)),""),"") &amp;
IF(TRIM(MID(SUBSTITUTE(C154,",",REPT(" ",99)),399,99))&lt;&gt;"",CHAR(10) &amp; IFERROR(IF(ISERROR(--TRIM(MID(SUBSTITUTE(C154,",",REPT(" ",99)),399,99))),VLOOKUP(TRIM(MID(SUBSTITUTE(C154,",",REPT(" ",99)),399,99)),PortProtocols[],4,FALSE),VLOOKUP(--TRIM(MID(SUBSTITUTE(C154,",",REPT(" ",99)),399,99)),PortProtocols[],4,FALSE)),""),"") &amp;
IF(TRIM(MID(SUBSTITUTE(C154,",",REPT(" ",99)),499,99))&lt;&gt;"",CHAR(10) &amp; IFERROR(IF(ISERROR(--TRIM(MID(SUBSTITUTE(C154,",",REPT(" ",99)),499,99))),VLOOKUP(TRIM(MID(SUBSTITUTE(C154,",",REPT(" ",99)),499,99)),PortProtocols[],4,FALSE),VLOOKUP(--TRIM(MID(SUBSTITUTE(C154,",",REPT(" ",99)),499,99)),PortProtocols[],4,FALSE)),""),"") &amp;
IF(TRIM(MID(SUBSTITUTE(C154,",",REPT(" ",99)),599,99))&lt;&gt;"",CHAR(10) &amp; IFERROR(IF(ISERROR(--TRIM(MID(SUBSTITUTE(C154,",",REPT(" ",99)),599,99))),VLOOKUP(TRIM(MID(SUBSTITUTE(C154,",",REPT(" ",99)),599,99)),PortProtocols[],4,FALSE),VLOOKUP(--TRIM(MID(SUBSTITUTE(C154,",",REPT(" ",99)),599,99)),PortProtocols[],4,FALSE)),""),"") &amp;
IF(TRIM(MID(SUBSTITUTE(C154,",",REPT(" ",99)),699,99))&lt;&gt;"",CHAR(10) &amp; IFERROR(IF(ISERROR(--TRIM(MID(SUBSTITUTE(C154,",",REPT(" ",99)),699,99))),VLOOKUP(TRIM(MID(SUBSTITUTE(C154,",",REPT(" ",99)),699,99)),PortProtocols[],4,FALSE),VLOOKUP(--TRIM(MID(SUBSTITUTE(C154,",",REPT(" ",99)),699,99)),PortProtocols[],4,FALSE)),""),"") &amp;
IF(TRIM(MID(SUBSTITUTE(C154,",",REPT(" ",99)),799,99))&lt;&gt;"",CHAR(10) &amp; IFERROR(IF(ISERROR(--TRIM(MID(SUBSTITUTE(C154,",",REPT(" ",99)),799,99))),VLOOKUP(TRIM(MID(SUBSTITUTE(C154,",",REPT(" ",99)),799,99)),PortProtocols[],4,FALSE),VLOOKUP(--TRIM(MID(SUBSTITUTE(C154,",",REPT(" ",99)),799,99)),PortProtocols[],4,FALSE)),""),"") &amp;
IF(TRIM(MID(SUBSTITUTE(C154,",",REPT(" ",99)),899,99))&lt;&gt;"",CHAR(10) &amp; IFERROR(IF(ISERROR(--TRIM(MID(SUBSTITUTE(C154,",",REPT(" ",99)),899,99))),VLOOKUP(TRIM(MID(SUBSTITUTE(C154,",",REPT(" ",99)),899,99)),PortProtocols[],4,FALSE),VLOOKUP(--TRIM(MID(SUBSTITUTE(C154,",",REPT(" ",99)),899,99)),PortProtocols[],4,FALSE)),""),"") &amp;
IF(TRIM(MID(SUBSTITUTE(C154,",",REPT(" ",99)),999,99))&lt;&gt;"",CHAR(10) &amp; IFERROR(IF(ISERROR(--TRIM(MID(SUBSTITUTE(C154,",",REPT(" ",99)),999,99))),VLOOKUP(TRIM(MID(SUBSTITUTE(C154,",",REPT(" ",99)),999,99)),PortProtocols[],4,FALSE),VLOOKUP(--TRIM(MID(SUBSTITUTE(C154,",",REPT(" ",99)),999,99)),PortProtocols[],4,FALSE)),""),"") &amp;
IF(TRIM(MID(SUBSTITUTE(C154,",",REPT(" ",99)),1099,99))&lt;&gt;"",CHAR(10) &amp; IFERROR(IF(ISERROR(--TRIM(MID(SUBSTITUTE(C154,",",REPT(" ",99)),1099,99))),VLOOKUP(TRIM(MID(SUBSTITUTE(C154,",",REPT(" ",99)),1099,99)),PortProtocols[],4,FALSE),VLOOKUP(--TRIM(MID(SUBSTITUTE(C154,",",REPT(" ",99)),1099,99)),PortProtocols[],4,FALSE)),""),"") &amp;
IF(TRIM(MID(SUBSTITUTE(C154,",",REPT(" ",99)),1199,99))&lt;&gt;"",CHAR(10) &amp; IFERROR(IF(ISERROR(--TRIM(MID(SUBSTITUTE(C154,",",REPT(" ",99)),1199,99))),VLOOKUP(TRIM(MID(SUBSTITUTE(C154,",",REPT(" ",99)),1199,99)),PortProtocols[],4,FALSE),VLOOKUP(--TRIM(MID(SUBSTITUTE(C154,",",REPT(" ",99)),1199,99)),PortProtocols[],4,FALSE)),""),"") &amp;
IF(TRIM(MID(SUBSTITUTE(C154,",",REPT(" ",99)),1299,99))&lt;&gt;"",CHAR(10) &amp; IFERROR(IF(ISERROR(--TRIM(MID(SUBSTITUTE(C154,",",REPT(" ",99)),1299,99))),VLOOKUP(TRIM(MID(SUBSTITUTE(C154,",",REPT(" ",99)),1299,99)),PortProtocols[],4,FALSE),VLOOKUP(--TRIM(MID(SUBSTITUTE(C154,",",REPT(" ",99)),1299,99)),PortProtocols[],4,FALSE)),""),"") &amp;
IF(TRIM(MID(SUBSTITUTE(C154,",",REPT(" ",99)),1399,99))&lt;&gt;"",CHAR(10) &amp; IFERROR(IF(ISERROR(--TRIM(MID(SUBSTITUTE(C154,",",REPT(" ",99)),1399,99))),VLOOKUP(TRIM(MID(SUBSTITUTE(C154,",",REPT(" ",99)),1399,99)),PortProtocols[],4,FALSE),VLOOKUP(--TRIM(MID(SUBSTITUTE(C154,",",REPT(" ",99)),1399,99)),PortProtocols[],4,FALSE)),""),"") &amp;
IF(TRIM(MID(SUBSTITUTE(C154,",",REPT(" ",99)),1499,99))&lt;&gt;"",CHAR(10) &amp; IFERROR(IF(ISERROR(--TRIM(MID(SUBSTITUTE(C154,",",REPT(" ",99)),1499,99))),VLOOKUP(TRIM(MID(SUBSTITUTE(C154,",",REPT(" ",99)),1499,99)),PortProtocols[],4,FALSE),VLOOKUP(--TRIM(MID(SUBSTITUTE(C154,",",REPT(" ",99)),1499,99)),PortProtocols[],4,FALSE)),""),"") &amp;
IF(TRIM(MID(SUBSTITUTE(C154,",",REPT(" ",99)),1599,99))&lt;&gt;"",CHAR(10) &amp; IFERROR(IF(ISERROR(--TRIM(MID(SUBSTITUTE(C154,",",REPT(" ",99)),1599,99))),VLOOKUP(TRIM(MID(SUBSTITUTE(C154,",",REPT(" ",99)),1599,99)),PortProtocols[],4,FALSE),VLOOKUP(--TRIM(MID(SUBSTITUTE(C154,",",REPT(" ",99)),1599,99)),PortProtocols[],4,FALSE)),""),"") &amp;
IF(TRIM(MID(SUBSTITUTE(C154,",",REPT(" ",99)),1699,99))&lt;&gt;"",CHAR(10) &amp; IFERROR(IF(ISERROR(--TRIM(MID(SUBSTITUTE(C154,",",REPT(" ",99)),1699,99))),VLOOKUP(TRIM(MID(SUBSTITUTE(C154,",",REPT(" ",99)),1699,99)),PortProtocols[],4,FALSE),VLOOKUP(--TRIM(MID(SUBSTITUTE(C154,",",REPT(" ",99)),1699,99)),PortProtocols[],4,FALSE)),""),"") &amp;
IF(TRIM(MID(SUBSTITUTE(C154,",",REPT(" ",99)),1799,99))&lt;&gt;"",CHAR(10) &amp; IFERROR(IF(ISERROR(--TRIM(MID(SUBSTITUTE(C154,",",REPT(" ",99)),1799,99))),VLOOKUP(TRIM(MID(SUBSTITUTE(C154,",",REPT(" ",99)),1799,99)),PortProtocols[],4,FALSE),VLOOKUP(--TRIM(MID(SUBSTITUTE(C154,",",REPT(" ",99)),1799,99)),PortProtocols[],4,FALSE)),""),"") &amp;
IF(TRIM(MID(SUBSTITUTE(C154,",",REPT(" ",99)),1899,99))&lt;&gt;"",CHAR(10) &amp; IFERROR(IF(ISERROR(--TRIM(MID(SUBSTITUTE(C154,",",REPT(" ",99)),1899,99))),VLOOKUP(TRIM(MID(SUBSTITUTE(C154,",",REPT(" ",99)),1899,99)),PortProtocols[],4,FALSE),VLOOKUP(--TRIM(MID(SUBSTITUTE(C154,",",REPT(" ",99)),1899,99)),PortProtocols[],4,FALSE)),""),""),
"")</f>
        <v>NDB Server to VMware vCenter Server
HTTP (80 TCP)
HTTPS (443 TCP)</v>
      </c>
      <c r="G154" s="15"/>
      <c r="H154" s="13" t="str">
        <f>_xlfn.XLOOKUP(ExternalPorts[[#This Row],[Source]],entities[Source],entities[Source AZ (Used for Diagram Generation)],"",0)</f>
        <v>Local AZ</v>
      </c>
      <c r="I154" s="13" t="str">
        <f>_xlfn.XLOOKUP(ExternalPorts[[#This Row],[Destination]],entities[Destination],entities[Destination AZ (Used for Diagram Generation)],"",0)</f>
        <v>External Services</v>
      </c>
      <c r="J154" s="13"/>
      <c r="M154" s="22"/>
    </row>
    <row r="155" spans="1:13" ht="60.75" hidden="1">
      <c r="A155" s="13" t="s">
        <v>357</v>
      </c>
      <c r="B155" s="13" t="s">
        <v>331</v>
      </c>
      <c r="C155" s="14" t="s">
        <v>405</v>
      </c>
      <c r="D155" s="13" t="str" cm="1">
        <f t="array" ref="D15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5" s="13" t="s">
        <v>394</v>
      </c>
      <c r="F155" s="15" t="str">
        <f>IF(AND(B155&lt;&gt;"",E155&lt;&gt;""),B155 &amp; " to " &amp; E155 &amp; CHAR(10) &amp;
IFERROR(IF(ISERROR(--TRIM(MID(SUBSTITUTE(C155,",",REPT(" ",99)),1,99))),VLOOKUP(TRIM(MID(SUBSTITUTE(C155,",",REPT(" ",99)),1,99)),PortProtocols[],4,FALSE),VLOOKUP(--TRIM(MID(SUBSTITUTE(C155,",",REPT(" ",99)),1,99)),PortProtocols[],4,FALSE)),"") &amp;
IF(TRIM(MID(SUBSTITUTE(C155,",",REPT(" ",99)),99,99))&lt;&gt;"",CHAR(10) &amp; IFERROR(IF(ISERROR(--TRIM(MID(SUBSTITUTE(C155,",",REPT(" ",99)),99,99))),VLOOKUP(TRIM(MID(SUBSTITUTE(C155,",",REPT(" ",99)),99,99)),PortProtocols[],4,FALSE),VLOOKUP(--TRIM(MID(SUBSTITUTE(C155,",",REPT(" ",99)),99,99)),PortProtocols[],4,FALSE)),""),"") &amp;
IF(TRIM(MID(SUBSTITUTE(C155,",",REPT(" ",99)),199,99))&lt;&gt;"",CHAR(10) &amp; IFERROR(IF(ISERROR(--TRIM(MID(SUBSTITUTE(C155,",",REPT(" ",99)),199,99))),VLOOKUP(TRIM(MID(SUBSTITUTE(C155,",",REPT(" ",99)),199,99)),PortProtocols[],4,FALSE),VLOOKUP(--TRIM(MID(SUBSTITUTE(C155,",",REPT(" ",99)),199,99)),PortProtocols[],4,FALSE)),""),"") &amp;
IF(TRIM(MID(SUBSTITUTE(C155,",",REPT(" ",99)),299,99))&lt;&gt;"",CHAR(10) &amp; IFERROR(IF(ISERROR(--TRIM(MID(SUBSTITUTE(C155,",",REPT(" ",99)),299,99))),VLOOKUP(TRIM(MID(SUBSTITUTE(C155,",",REPT(" ",99)),299,99)),PortProtocols[],4,FALSE),VLOOKUP(--TRIM(MID(SUBSTITUTE(C155,",",REPT(" ",99)),299,99)),PortProtocols[],4,FALSE)),""),"") &amp;
IF(TRIM(MID(SUBSTITUTE(C155,",",REPT(" ",99)),399,99))&lt;&gt;"",CHAR(10) &amp; IFERROR(IF(ISERROR(--TRIM(MID(SUBSTITUTE(C155,",",REPT(" ",99)),399,99))),VLOOKUP(TRIM(MID(SUBSTITUTE(C155,",",REPT(" ",99)),399,99)),PortProtocols[],4,FALSE),VLOOKUP(--TRIM(MID(SUBSTITUTE(C155,",",REPT(" ",99)),399,99)),PortProtocols[],4,FALSE)),""),"") &amp;
IF(TRIM(MID(SUBSTITUTE(C155,",",REPT(" ",99)),499,99))&lt;&gt;"",CHAR(10) &amp; IFERROR(IF(ISERROR(--TRIM(MID(SUBSTITUTE(C155,",",REPT(" ",99)),499,99))),VLOOKUP(TRIM(MID(SUBSTITUTE(C155,",",REPT(" ",99)),499,99)),PortProtocols[],4,FALSE),VLOOKUP(--TRIM(MID(SUBSTITUTE(C155,",",REPT(" ",99)),499,99)),PortProtocols[],4,FALSE)),""),"") &amp;
IF(TRIM(MID(SUBSTITUTE(C155,",",REPT(" ",99)),599,99))&lt;&gt;"",CHAR(10) &amp; IFERROR(IF(ISERROR(--TRIM(MID(SUBSTITUTE(C155,",",REPT(" ",99)),599,99))),VLOOKUP(TRIM(MID(SUBSTITUTE(C155,",",REPT(" ",99)),599,99)),PortProtocols[],4,FALSE),VLOOKUP(--TRIM(MID(SUBSTITUTE(C155,",",REPT(" ",99)),599,99)),PortProtocols[],4,FALSE)),""),"") &amp;
IF(TRIM(MID(SUBSTITUTE(C155,",",REPT(" ",99)),699,99))&lt;&gt;"",CHAR(10) &amp; IFERROR(IF(ISERROR(--TRIM(MID(SUBSTITUTE(C155,",",REPT(" ",99)),699,99))),VLOOKUP(TRIM(MID(SUBSTITUTE(C155,",",REPT(" ",99)),699,99)),PortProtocols[],4,FALSE),VLOOKUP(--TRIM(MID(SUBSTITUTE(C155,",",REPT(" ",99)),699,99)),PortProtocols[],4,FALSE)),""),"") &amp;
IF(TRIM(MID(SUBSTITUTE(C155,",",REPT(" ",99)),799,99))&lt;&gt;"",CHAR(10) &amp; IFERROR(IF(ISERROR(--TRIM(MID(SUBSTITUTE(C155,",",REPT(" ",99)),799,99))),VLOOKUP(TRIM(MID(SUBSTITUTE(C155,",",REPT(" ",99)),799,99)),PortProtocols[],4,FALSE),VLOOKUP(--TRIM(MID(SUBSTITUTE(C155,",",REPT(" ",99)),799,99)),PortProtocols[],4,FALSE)),""),"") &amp;
IF(TRIM(MID(SUBSTITUTE(C155,",",REPT(" ",99)),899,99))&lt;&gt;"",CHAR(10) &amp; IFERROR(IF(ISERROR(--TRIM(MID(SUBSTITUTE(C155,",",REPT(" ",99)),899,99))),VLOOKUP(TRIM(MID(SUBSTITUTE(C155,",",REPT(" ",99)),899,99)),PortProtocols[],4,FALSE),VLOOKUP(--TRIM(MID(SUBSTITUTE(C155,",",REPT(" ",99)),899,99)),PortProtocols[],4,FALSE)),""),"") &amp;
IF(TRIM(MID(SUBSTITUTE(C155,",",REPT(" ",99)),999,99))&lt;&gt;"",CHAR(10) &amp; IFERROR(IF(ISERROR(--TRIM(MID(SUBSTITUTE(C155,",",REPT(" ",99)),999,99))),VLOOKUP(TRIM(MID(SUBSTITUTE(C155,",",REPT(" ",99)),999,99)),PortProtocols[],4,FALSE),VLOOKUP(--TRIM(MID(SUBSTITUTE(C155,",",REPT(" ",99)),999,99)),PortProtocols[],4,FALSE)),""),"") &amp;
IF(TRIM(MID(SUBSTITUTE(C155,",",REPT(" ",99)),1099,99))&lt;&gt;"",CHAR(10) &amp; IFERROR(IF(ISERROR(--TRIM(MID(SUBSTITUTE(C155,",",REPT(" ",99)),1099,99))),VLOOKUP(TRIM(MID(SUBSTITUTE(C155,",",REPT(" ",99)),1099,99)),PortProtocols[],4,FALSE),VLOOKUP(--TRIM(MID(SUBSTITUTE(C155,",",REPT(" ",99)),1099,99)),PortProtocols[],4,FALSE)),""),"") &amp;
IF(TRIM(MID(SUBSTITUTE(C155,",",REPT(" ",99)),1199,99))&lt;&gt;"",CHAR(10) &amp; IFERROR(IF(ISERROR(--TRIM(MID(SUBSTITUTE(C155,",",REPT(" ",99)),1199,99))),VLOOKUP(TRIM(MID(SUBSTITUTE(C155,",",REPT(" ",99)),1199,99)),PortProtocols[],4,FALSE),VLOOKUP(--TRIM(MID(SUBSTITUTE(C155,",",REPT(" ",99)),1199,99)),PortProtocols[],4,FALSE)),""),"") &amp;
IF(TRIM(MID(SUBSTITUTE(C155,",",REPT(" ",99)),1299,99))&lt;&gt;"",CHAR(10) &amp; IFERROR(IF(ISERROR(--TRIM(MID(SUBSTITUTE(C155,",",REPT(" ",99)),1299,99))),VLOOKUP(TRIM(MID(SUBSTITUTE(C155,",",REPT(" ",99)),1299,99)),PortProtocols[],4,FALSE),VLOOKUP(--TRIM(MID(SUBSTITUTE(C155,",",REPT(" ",99)),1299,99)),PortProtocols[],4,FALSE)),""),"") &amp;
IF(TRIM(MID(SUBSTITUTE(C155,",",REPT(" ",99)),1399,99))&lt;&gt;"",CHAR(10) &amp; IFERROR(IF(ISERROR(--TRIM(MID(SUBSTITUTE(C155,",",REPT(" ",99)),1399,99))),VLOOKUP(TRIM(MID(SUBSTITUTE(C155,",",REPT(" ",99)),1399,99)),PortProtocols[],4,FALSE),VLOOKUP(--TRIM(MID(SUBSTITUTE(C155,",",REPT(" ",99)),1399,99)),PortProtocols[],4,FALSE)),""),"") &amp;
IF(TRIM(MID(SUBSTITUTE(C155,",",REPT(" ",99)),1499,99))&lt;&gt;"",CHAR(10) &amp; IFERROR(IF(ISERROR(--TRIM(MID(SUBSTITUTE(C155,",",REPT(" ",99)),1499,99))),VLOOKUP(TRIM(MID(SUBSTITUTE(C155,",",REPT(" ",99)),1499,99)),PortProtocols[],4,FALSE),VLOOKUP(--TRIM(MID(SUBSTITUTE(C155,",",REPT(" ",99)),1499,99)),PortProtocols[],4,FALSE)),""),"") &amp;
IF(TRIM(MID(SUBSTITUTE(C155,",",REPT(" ",99)),1599,99))&lt;&gt;"",CHAR(10) &amp; IFERROR(IF(ISERROR(--TRIM(MID(SUBSTITUTE(C155,",",REPT(" ",99)),1599,99))),VLOOKUP(TRIM(MID(SUBSTITUTE(C155,",",REPT(" ",99)),1599,99)),PortProtocols[],4,FALSE),VLOOKUP(--TRIM(MID(SUBSTITUTE(C155,",",REPT(" ",99)),1599,99)),PortProtocols[],4,FALSE)),""),"") &amp;
IF(TRIM(MID(SUBSTITUTE(C155,",",REPT(" ",99)),1699,99))&lt;&gt;"",CHAR(10) &amp; IFERROR(IF(ISERROR(--TRIM(MID(SUBSTITUTE(C155,",",REPT(" ",99)),1699,99))),VLOOKUP(TRIM(MID(SUBSTITUTE(C155,",",REPT(" ",99)),1699,99)),PortProtocols[],4,FALSE),VLOOKUP(--TRIM(MID(SUBSTITUTE(C155,",",REPT(" ",99)),1699,99)),PortProtocols[],4,FALSE)),""),"") &amp;
IF(TRIM(MID(SUBSTITUTE(C155,",",REPT(" ",99)),1799,99))&lt;&gt;"",CHAR(10) &amp; IFERROR(IF(ISERROR(--TRIM(MID(SUBSTITUTE(C155,",",REPT(" ",99)),1799,99))),VLOOKUP(TRIM(MID(SUBSTITUTE(C155,",",REPT(" ",99)),1799,99)),PortProtocols[],4,FALSE),VLOOKUP(--TRIM(MID(SUBSTITUTE(C155,",",REPT(" ",99)),1799,99)),PortProtocols[],4,FALSE)),""),"") &amp;
IF(TRIM(MID(SUBSTITUTE(C155,",",REPT(" ",99)),1899,99))&lt;&gt;"",CHAR(10) &amp; IFERROR(IF(ISERROR(--TRIM(MID(SUBSTITUTE(C155,",",REPT(" ",99)),1899,99))),VLOOKUP(TRIM(MID(SUBSTITUTE(C155,",",REPT(" ",99)),1899,99)),PortProtocols[],4,FALSE),VLOOKUP(--TRIM(MID(SUBSTITUTE(C155,",",REPT(" ",99)),1899,99)),PortProtocols[],4,FALSE)),""),""),
"")</f>
        <v>NDB Server to NDB Managed PostgreSQL HA Database VM AZ1
ETCD (2379 TCP)
Patroni (8679 TCP)</v>
      </c>
      <c r="G155" s="15"/>
      <c r="H155" s="13" t="str">
        <f>_xlfn.XLOOKUP(ExternalPorts[[#This Row],[Source]],entities[Source],entities[Source AZ (Used for Diagram Generation)],"",0)</f>
        <v>Local AZ</v>
      </c>
      <c r="I155" s="13" t="str">
        <f>_xlfn.XLOOKUP(ExternalPorts[[#This Row],[Destination]],entities[Destination],entities[Destination AZ (Used for Diagram Generation)],"",0)</f>
        <v>AZ1</v>
      </c>
      <c r="J155" s="13"/>
      <c r="M155" s="22"/>
    </row>
    <row r="156" spans="1:13" ht="60.75" hidden="1">
      <c r="A156" s="13" t="s">
        <v>357</v>
      </c>
      <c r="B156" s="13" t="s">
        <v>331</v>
      </c>
      <c r="C156" s="14" t="s">
        <v>405</v>
      </c>
      <c r="D156" s="13" t="str" cm="1">
        <f t="array" ref="D15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6" s="13" t="s">
        <v>395</v>
      </c>
      <c r="F156" s="15" t="str">
        <f>IF(AND(B156&lt;&gt;"",E156&lt;&gt;""),B156 &amp; " to " &amp; E156 &amp; CHAR(10) &amp;
IFERROR(IF(ISERROR(--TRIM(MID(SUBSTITUTE(C156,",",REPT(" ",99)),1,99))),VLOOKUP(TRIM(MID(SUBSTITUTE(C156,",",REPT(" ",99)),1,99)),PortProtocols[],4,FALSE),VLOOKUP(--TRIM(MID(SUBSTITUTE(C156,",",REPT(" ",99)),1,99)),PortProtocols[],4,FALSE)),"") &amp;
IF(TRIM(MID(SUBSTITUTE(C156,",",REPT(" ",99)),99,99))&lt;&gt;"",CHAR(10) &amp; IFERROR(IF(ISERROR(--TRIM(MID(SUBSTITUTE(C156,",",REPT(" ",99)),99,99))),VLOOKUP(TRIM(MID(SUBSTITUTE(C156,",",REPT(" ",99)),99,99)),PortProtocols[],4,FALSE),VLOOKUP(--TRIM(MID(SUBSTITUTE(C156,",",REPT(" ",99)),99,99)),PortProtocols[],4,FALSE)),""),"") &amp;
IF(TRIM(MID(SUBSTITUTE(C156,",",REPT(" ",99)),199,99))&lt;&gt;"",CHAR(10) &amp; IFERROR(IF(ISERROR(--TRIM(MID(SUBSTITUTE(C156,",",REPT(" ",99)),199,99))),VLOOKUP(TRIM(MID(SUBSTITUTE(C156,",",REPT(" ",99)),199,99)),PortProtocols[],4,FALSE),VLOOKUP(--TRIM(MID(SUBSTITUTE(C156,",",REPT(" ",99)),199,99)),PortProtocols[],4,FALSE)),""),"") &amp;
IF(TRIM(MID(SUBSTITUTE(C156,",",REPT(" ",99)),299,99))&lt;&gt;"",CHAR(10) &amp; IFERROR(IF(ISERROR(--TRIM(MID(SUBSTITUTE(C156,",",REPT(" ",99)),299,99))),VLOOKUP(TRIM(MID(SUBSTITUTE(C156,",",REPT(" ",99)),299,99)),PortProtocols[],4,FALSE),VLOOKUP(--TRIM(MID(SUBSTITUTE(C156,",",REPT(" ",99)),299,99)),PortProtocols[],4,FALSE)),""),"") &amp;
IF(TRIM(MID(SUBSTITUTE(C156,",",REPT(" ",99)),399,99))&lt;&gt;"",CHAR(10) &amp; IFERROR(IF(ISERROR(--TRIM(MID(SUBSTITUTE(C156,",",REPT(" ",99)),399,99))),VLOOKUP(TRIM(MID(SUBSTITUTE(C156,",",REPT(" ",99)),399,99)),PortProtocols[],4,FALSE),VLOOKUP(--TRIM(MID(SUBSTITUTE(C156,",",REPT(" ",99)),399,99)),PortProtocols[],4,FALSE)),""),"") &amp;
IF(TRIM(MID(SUBSTITUTE(C156,",",REPT(" ",99)),499,99))&lt;&gt;"",CHAR(10) &amp; IFERROR(IF(ISERROR(--TRIM(MID(SUBSTITUTE(C156,",",REPT(" ",99)),499,99))),VLOOKUP(TRIM(MID(SUBSTITUTE(C156,",",REPT(" ",99)),499,99)),PortProtocols[],4,FALSE),VLOOKUP(--TRIM(MID(SUBSTITUTE(C156,",",REPT(" ",99)),499,99)),PortProtocols[],4,FALSE)),""),"") &amp;
IF(TRIM(MID(SUBSTITUTE(C156,",",REPT(" ",99)),599,99))&lt;&gt;"",CHAR(10) &amp; IFERROR(IF(ISERROR(--TRIM(MID(SUBSTITUTE(C156,",",REPT(" ",99)),599,99))),VLOOKUP(TRIM(MID(SUBSTITUTE(C156,",",REPT(" ",99)),599,99)),PortProtocols[],4,FALSE),VLOOKUP(--TRIM(MID(SUBSTITUTE(C156,",",REPT(" ",99)),599,99)),PortProtocols[],4,FALSE)),""),"") &amp;
IF(TRIM(MID(SUBSTITUTE(C156,",",REPT(" ",99)),699,99))&lt;&gt;"",CHAR(10) &amp; IFERROR(IF(ISERROR(--TRIM(MID(SUBSTITUTE(C156,",",REPT(" ",99)),699,99))),VLOOKUP(TRIM(MID(SUBSTITUTE(C156,",",REPT(" ",99)),699,99)),PortProtocols[],4,FALSE),VLOOKUP(--TRIM(MID(SUBSTITUTE(C156,",",REPT(" ",99)),699,99)),PortProtocols[],4,FALSE)),""),"") &amp;
IF(TRIM(MID(SUBSTITUTE(C156,",",REPT(" ",99)),799,99))&lt;&gt;"",CHAR(10) &amp; IFERROR(IF(ISERROR(--TRIM(MID(SUBSTITUTE(C156,",",REPT(" ",99)),799,99))),VLOOKUP(TRIM(MID(SUBSTITUTE(C156,",",REPT(" ",99)),799,99)),PortProtocols[],4,FALSE),VLOOKUP(--TRIM(MID(SUBSTITUTE(C156,",",REPT(" ",99)),799,99)),PortProtocols[],4,FALSE)),""),"") &amp;
IF(TRIM(MID(SUBSTITUTE(C156,",",REPT(" ",99)),899,99))&lt;&gt;"",CHAR(10) &amp; IFERROR(IF(ISERROR(--TRIM(MID(SUBSTITUTE(C156,",",REPT(" ",99)),899,99))),VLOOKUP(TRIM(MID(SUBSTITUTE(C156,",",REPT(" ",99)),899,99)),PortProtocols[],4,FALSE),VLOOKUP(--TRIM(MID(SUBSTITUTE(C156,",",REPT(" ",99)),899,99)),PortProtocols[],4,FALSE)),""),"") &amp;
IF(TRIM(MID(SUBSTITUTE(C156,",",REPT(" ",99)),999,99))&lt;&gt;"",CHAR(10) &amp; IFERROR(IF(ISERROR(--TRIM(MID(SUBSTITUTE(C156,",",REPT(" ",99)),999,99))),VLOOKUP(TRIM(MID(SUBSTITUTE(C156,",",REPT(" ",99)),999,99)),PortProtocols[],4,FALSE),VLOOKUP(--TRIM(MID(SUBSTITUTE(C156,",",REPT(" ",99)),999,99)),PortProtocols[],4,FALSE)),""),"") &amp;
IF(TRIM(MID(SUBSTITUTE(C156,",",REPT(" ",99)),1099,99))&lt;&gt;"",CHAR(10) &amp; IFERROR(IF(ISERROR(--TRIM(MID(SUBSTITUTE(C156,",",REPT(" ",99)),1099,99))),VLOOKUP(TRIM(MID(SUBSTITUTE(C156,",",REPT(" ",99)),1099,99)),PortProtocols[],4,FALSE),VLOOKUP(--TRIM(MID(SUBSTITUTE(C156,",",REPT(" ",99)),1099,99)),PortProtocols[],4,FALSE)),""),"") &amp;
IF(TRIM(MID(SUBSTITUTE(C156,",",REPT(" ",99)),1199,99))&lt;&gt;"",CHAR(10) &amp; IFERROR(IF(ISERROR(--TRIM(MID(SUBSTITUTE(C156,",",REPT(" ",99)),1199,99))),VLOOKUP(TRIM(MID(SUBSTITUTE(C156,",",REPT(" ",99)),1199,99)),PortProtocols[],4,FALSE),VLOOKUP(--TRIM(MID(SUBSTITUTE(C156,",",REPT(" ",99)),1199,99)),PortProtocols[],4,FALSE)),""),"") &amp;
IF(TRIM(MID(SUBSTITUTE(C156,",",REPT(" ",99)),1299,99))&lt;&gt;"",CHAR(10) &amp; IFERROR(IF(ISERROR(--TRIM(MID(SUBSTITUTE(C156,",",REPT(" ",99)),1299,99))),VLOOKUP(TRIM(MID(SUBSTITUTE(C156,",",REPT(" ",99)),1299,99)),PortProtocols[],4,FALSE),VLOOKUP(--TRIM(MID(SUBSTITUTE(C156,",",REPT(" ",99)),1299,99)),PortProtocols[],4,FALSE)),""),"") &amp;
IF(TRIM(MID(SUBSTITUTE(C156,",",REPT(" ",99)),1399,99))&lt;&gt;"",CHAR(10) &amp; IFERROR(IF(ISERROR(--TRIM(MID(SUBSTITUTE(C156,",",REPT(" ",99)),1399,99))),VLOOKUP(TRIM(MID(SUBSTITUTE(C156,",",REPT(" ",99)),1399,99)),PortProtocols[],4,FALSE),VLOOKUP(--TRIM(MID(SUBSTITUTE(C156,",",REPT(" ",99)),1399,99)),PortProtocols[],4,FALSE)),""),"") &amp;
IF(TRIM(MID(SUBSTITUTE(C156,",",REPT(" ",99)),1499,99))&lt;&gt;"",CHAR(10) &amp; IFERROR(IF(ISERROR(--TRIM(MID(SUBSTITUTE(C156,",",REPT(" ",99)),1499,99))),VLOOKUP(TRIM(MID(SUBSTITUTE(C156,",",REPT(" ",99)),1499,99)),PortProtocols[],4,FALSE),VLOOKUP(--TRIM(MID(SUBSTITUTE(C156,",",REPT(" ",99)),1499,99)),PortProtocols[],4,FALSE)),""),"") &amp;
IF(TRIM(MID(SUBSTITUTE(C156,",",REPT(" ",99)),1599,99))&lt;&gt;"",CHAR(10) &amp; IFERROR(IF(ISERROR(--TRIM(MID(SUBSTITUTE(C156,",",REPT(" ",99)),1599,99))),VLOOKUP(TRIM(MID(SUBSTITUTE(C156,",",REPT(" ",99)),1599,99)),PortProtocols[],4,FALSE),VLOOKUP(--TRIM(MID(SUBSTITUTE(C156,",",REPT(" ",99)),1599,99)),PortProtocols[],4,FALSE)),""),"") &amp;
IF(TRIM(MID(SUBSTITUTE(C156,",",REPT(" ",99)),1699,99))&lt;&gt;"",CHAR(10) &amp; IFERROR(IF(ISERROR(--TRIM(MID(SUBSTITUTE(C156,",",REPT(" ",99)),1699,99))),VLOOKUP(TRIM(MID(SUBSTITUTE(C156,",",REPT(" ",99)),1699,99)),PortProtocols[],4,FALSE),VLOOKUP(--TRIM(MID(SUBSTITUTE(C156,",",REPT(" ",99)),1699,99)),PortProtocols[],4,FALSE)),""),"") &amp;
IF(TRIM(MID(SUBSTITUTE(C156,",",REPT(" ",99)),1799,99))&lt;&gt;"",CHAR(10) &amp; IFERROR(IF(ISERROR(--TRIM(MID(SUBSTITUTE(C156,",",REPT(" ",99)),1799,99))),VLOOKUP(TRIM(MID(SUBSTITUTE(C156,",",REPT(" ",99)),1799,99)),PortProtocols[],4,FALSE),VLOOKUP(--TRIM(MID(SUBSTITUTE(C156,",",REPT(" ",99)),1799,99)),PortProtocols[],4,FALSE)),""),"") &amp;
IF(TRIM(MID(SUBSTITUTE(C156,",",REPT(" ",99)),1899,99))&lt;&gt;"",CHAR(10) &amp; IFERROR(IF(ISERROR(--TRIM(MID(SUBSTITUTE(C156,",",REPT(" ",99)),1899,99))),VLOOKUP(TRIM(MID(SUBSTITUTE(C156,",",REPT(" ",99)),1899,99)),PortProtocols[],4,FALSE),VLOOKUP(--TRIM(MID(SUBSTITUTE(C156,",",REPT(" ",99)),1899,99)),PortProtocols[],4,FALSE)),""),""),
"")</f>
        <v>NDB Server to NDB Managed PostgreSQL HA Database VM AZ2
ETCD (2379 TCP)
Patroni (8679 TCP)</v>
      </c>
      <c r="G156" s="15"/>
      <c r="H156" s="13" t="str">
        <f>_xlfn.XLOOKUP(ExternalPorts[[#This Row],[Source]],entities[Source],entities[Source AZ (Used for Diagram Generation)],"",0)</f>
        <v>Local AZ</v>
      </c>
      <c r="I156" s="13" t="str">
        <f>_xlfn.XLOOKUP(ExternalPorts[[#This Row],[Destination]],entities[Destination],entities[Destination AZ (Used for Diagram Generation)],"",0)</f>
        <v>AZ2</v>
      </c>
      <c r="J156" s="13"/>
      <c r="M156" s="22"/>
    </row>
    <row r="157" spans="1:13" ht="40.5" hidden="1">
      <c r="A157" s="13" t="s">
        <v>291</v>
      </c>
      <c r="B157" s="13" t="s">
        <v>331</v>
      </c>
      <c r="C157" s="14">
        <v>5985</v>
      </c>
      <c r="D157" s="13" t="str" cm="1">
        <f t="array" ref="D15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7" s="13" t="s">
        <v>406</v>
      </c>
      <c r="F157" s="15" t="str">
        <f>IF(AND(B157&lt;&gt;"",E157&lt;&gt;""),B157 &amp; " to " &amp; E157 &amp; CHAR(10) &amp;
IFERROR(IF(ISERROR(--TRIM(MID(SUBSTITUTE(C157,",",REPT(" ",99)),1,99))),VLOOKUP(TRIM(MID(SUBSTITUTE(C157,",",REPT(" ",99)),1,99)),PortProtocols[],4,FALSE),VLOOKUP(--TRIM(MID(SUBSTITUTE(C157,",",REPT(" ",99)),1,99)),PortProtocols[],4,FALSE)),"") &amp;
IF(TRIM(MID(SUBSTITUTE(C157,",",REPT(" ",99)),99,99))&lt;&gt;"",CHAR(10) &amp; IFERROR(IF(ISERROR(--TRIM(MID(SUBSTITUTE(C157,",",REPT(" ",99)),99,99))),VLOOKUP(TRIM(MID(SUBSTITUTE(C157,",",REPT(" ",99)),99,99)),PortProtocols[],4,FALSE),VLOOKUP(--TRIM(MID(SUBSTITUTE(C157,",",REPT(" ",99)),99,99)),PortProtocols[],4,FALSE)),""),"") &amp;
IF(TRIM(MID(SUBSTITUTE(C157,",",REPT(" ",99)),199,99))&lt;&gt;"",CHAR(10) &amp; IFERROR(IF(ISERROR(--TRIM(MID(SUBSTITUTE(C157,",",REPT(" ",99)),199,99))),VLOOKUP(TRIM(MID(SUBSTITUTE(C157,",",REPT(" ",99)),199,99)),PortProtocols[],4,FALSE),VLOOKUP(--TRIM(MID(SUBSTITUTE(C157,",",REPT(" ",99)),199,99)),PortProtocols[],4,FALSE)),""),"") &amp;
IF(TRIM(MID(SUBSTITUTE(C157,",",REPT(" ",99)),299,99))&lt;&gt;"",CHAR(10) &amp; IFERROR(IF(ISERROR(--TRIM(MID(SUBSTITUTE(C157,",",REPT(" ",99)),299,99))),VLOOKUP(TRIM(MID(SUBSTITUTE(C157,",",REPT(" ",99)),299,99)),PortProtocols[],4,FALSE),VLOOKUP(--TRIM(MID(SUBSTITUTE(C157,",",REPT(" ",99)),299,99)),PortProtocols[],4,FALSE)),""),"") &amp;
IF(TRIM(MID(SUBSTITUTE(C157,",",REPT(" ",99)),399,99))&lt;&gt;"",CHAR(10) &amp; IFERROR(IF(ISERROR(--TRIM(MID(SUBSTITUTE(C157,",",REPT(" ",99)),399,99))),VLOOKUP(TRIM(MID(SUBSTITUTE(C157,",",REPT(" ",99)),399,99)),PortProtocols[],4,FALSE),VLOOKUP(--TRIM(MID(SUBSTITUTE(C157,",",REPT(" ",99)),399,99)),PortProtocols[],4,FALSE)),""),"") &amp;
IF(TRIM(MID(SUBSTITUTE(C157,",",REPT(" ",99)),499,99))&lt;&gt;"",CHAR(10) &amp; IFERROR(IF(ISERROR(--TRIM(MID(SUBSTITUTE(C157,",",REPT(" ",99)),499,99))),VLOOKUP(TRIM(MID(SUBSTITUTE(C157,",",REPT(" ",99)),499,99)),PortProtocols[],4,FALSE),VLOOKUP(--TRIM(MID(SUBSTITUTE(C157,",",REPT(" ",99)),499,99)),PortProtocols[],4,FALSE)),""),"") &amp;
IF(TRIM(MID(SUBSTITUTE(C157,",",REPT(" ",99)),599,99))&lt;&gt;"",CHAR(10) &amp; IFERROR(IF(ISERROR(--TRIM(MID(SUBSTITUTE(C157,",",REPT(" ",99)),599,99))),VLOOKUP(TRIM(MID(SUBSTITUTE(C157,",",REPT(" ",99)),599,99)),PortProtocols[],4,FALSE),VLOOKUP(--TRIM(MID(SUBSTITUTE(C157,",",REPT(" ",99)),599,99)),PortProtocols[],4,FALSE)),""),"") &amp;
IF(TRIM(MID(SUBSTITUTE(C157,",",REPT(" ",99)),699,99))&lt;&gt;"",CHAR(10) &amp; IFERROR(IF(ISERROR(--TRIM(MID(SUBSTITUTE(C157,",",REPT(" ",99)),699,99))),VLOOKUP(TRIM(MID(SUBSTITUTE(C157,",",REPT(" ",99)),699,99)),PortProtocols[],4,FALSE),VLOOKUP(--TRIM(MID(SUBSTITUTE(C157,",",REPT(" ",99)),699,99)),PortProtocols[],4,FALSE)),""),"") &amp;
IF(TRIM(MID(SUBSTITUTE(C157,",",REPT(" ",99)),799,99))&lt;&gt;"",CHAR(10) &amp; IFERROR(IF(ISERROR(--TRIM(MID(SUBSTITUTE(C157,",",REPT(" ",99)),799,99))),VLOOKUP(TRIM(MID(SUBSTITUTE(C157,",",REPT(" ",99)),799,99)),PortProtocols[],4,FALSE),VLOOKUP(--TRIM(MID(SUBSTITUTE(C157,",",REPT(" ",99)),799,99)),PortProtocols[],4,FALSE)),""),"") &amp;
IF(TRIM(MID(SUBSTITUTE(C157,",",REPT(" ",99)),899,99))&lt;&gt;"",CHAR(10) &amp; IFERROR(IF(ISERROR(--TRIM(MID(SUBSTITUTE(C157,",",REPT(" ",99)),899,99))),VLOOKUP(TRIM(MID(SUBSTITUTE(C157,",",REPT(" ",99)),899,99)),PortProtocols[],4,FALSE),VLOOKUP(--TRIM(MID(SUBSTITUTE(C157,",",REPT(" ",99)),899,99)),PortProtocols[],4,FALSE)),""),"") &amp;
IF(TRIM(MID(SUBSTITUTE(C157,",",REPT(" ",99)),999,99))&lt;&gt;"",CHAR(10) &amp; IFERROR(IF(ISERROR(--TRIM(MID(SUBSTITUTE(C157,",",REPT(" ",99)),999,99))),VLOOKUP(TRIM(MID(SUBSTITUTE(C157,",",REPT(" ",99)),999,99)),PortProtocols[],4,FALSE),VLOOKUP(--TRIM(MID(SUBSTITUTE(C157,",",REPT(" ",99)),999,99)),PortProtocols[],4,FALSE)),""),"") &amp;
IF(TRIM(MID(SUBSTITUTE(C157,",",REPT(" ",99)),1099,99))&lt;&gt;"",CHAR(10) &amp; IFERROR(IF(ISERROR(--TRIM(MID(SUBSTITUTE(C157,",",REPT(" ",99)),1099,99))),VLOOKUP(TRIM(MID(SUBSTITUTE(C157,",",REPT(" ",99)),1099,99)),PortProtocols[],4,FALSE),VLOOKUP(--TRIM(MID(SUBSTITUTE(C157,",",REPT(" ",99)),1099,99)),PortProtocols[],4,FALSE)),""),"") &amp;
IF(TRIM(MID(SUBSTITUTE(C157,",",REPT(" ",99)),1199,99))&lt;&gt;"",CHAR(10) &amp; IFERROR(IF(ISERROR(--TRIM(MID(SUBSTITUTE(C157,",",REPT(" ",99)),1199,99))),VLOOKUP(TRIM(MID(SUBSTITUTE(C157,",",REPT(" ",99)),1199,99)),PortProtocols[],4,FALSE),VLOOKUP(--TRIM(MID(SUBSTITUTE(C157,",",REPT(" ",99)),1199,99)),PortProtocols[],4,FALSE)),""),"") &amp;
IF(TRIM(MID(SUBSTITUTE(C157,",",REPT(" ",99)),1299,99))&lt;&gt;"",CHAR(10) &amp; IFERROR(IF(ISERROR(--TRIM(MID(SUBSTITUTE(C157,",",REPT(" ",99)),1299,99))),VLOOKUP(TRIM(MID(SUBSTITUTE(C157,",",REPT(" ",99)),1299,99)),PortProtocols[],4,FALSE),VLOOKUP(--TRIM(MID(SUBSTITUTE(C157,",",REPT(" ",99)),1299,99)),PortProtocols[],4,FALSE)),""),"") &amp;
IF(TRIM(MID(SUBSTITUTE(C157,",",REPT(" ",99)),1399,99))&lt;&gt;"",CHAR(10) &amp; IFERROR(IF(ISERROR(--TRIM(MID(SUBSTITUTE(C157,",",REPT(" ",99)),1399,99))),VLOOKUP(TRIM(MID(SUBSTITUTE(C157,",",REPT(" ",99)),1399,99)),PortProtocols[],4,FALSE),VLOOKUP(--TRIM(MID(SUBSTITUTE(C157,",",REPT(" ",99)),1399,99)),PortProtocols[],4,FALSE)),""),"") &amp;
IF(TRIM(MID(SUBSTITUTE(C157,",",REPT(" ",99)),1499,99))&lt;&gt;"",CHAR(10) &amp; IFERROR(IF(ISERROR(--TRIM(MID(SUBSTITUTE(C157,",",REPT(" ",99)),1499,99))),VLOOKUP(TRIM(MID(SUBSTITUTE(C157,",",REPT(" ",99)),1499,99)),PortProtocols[],4,FALSE),VLOOKUP(--TRIM(MID(SUBSTITUTE(C157,",",REPT(" ",99)),1499,99)),PortProtocols[],4,FALSE)),""),"") &amp;
IF(TRIM(MID(SUBSTITUTE(C157,",",REPT(" ",99)),1599,99))&lt;&gt;"",CHAR(10) &amp; IFERROR(IF(ISERROR(--TRIM(MID(SUBSTITUTE(C157,",",REPT(" ",99)),1599,99))),VLOOKUP(TRIM(MID(SUBSTITUTE(C157,",",REPT(" ",99)),1599,99)),PortProtocols[],4,FALSE),VLOOKUP(--TRIM(MID(SUBSTITUTE(C157,",",REPT(" ",99)),1599,99)),PortProtocols[],4,FALSE)),""),"") &amp;
IF(TRIM(MID(SUBSTITUTE(C157,",",REPT(" ",99)),1699,99))&lt;&gt;"",CHAR(10) &amp; IFERROR(IF(ISERROR(--TRIM(MID(SUBSTITUTE(C157,",",REPT(" ",99)),1699,99))),VLOOKUP(TRIM(MID(SUBSTITUTE(C157,",",REPT(" ",99)),1699,99)),PortProtocols[],4,FALSE),VLOOKUP(--TRIM(MID(SUBSTITUTE(C157,",",REPT(" ",99)),1699,99)),PortProtocols[],4,FALSE)),""),"") &amp;
IF(TRIM(MID(SUBSTITUTE(C157,",",REPT(" ",99)),1799,99))&lt;&gt;"",CHAR(10) &amp; IFERROR(IF(ISERROR(--TRIM(MID(SUBSTITUTE(C157,",",REPT(" ",99)),1799,99))),VLOOKUP(TRIM(MID(SUBSTITUTE(C157,",",REPT(" ",99)),1799,99)),PortProtocols[],4,FALSE),VLOOKUP(--TRIM(MID(SUBSTITUTE(C157,",",REPT(" ",99)),1799,99)),PortProtocols[],4,FALSE)),""),"") &amp;
IF(TRIM(MID(SUBSTITUTE(C157,",",REPT(" ",99)),1899,99))&lt;&gt;"",CHAR(10) &amp; IFERROR(IF(ISERROR(--TRIM(MID(SUBSTITUTE(C157,",",REPT(" ",99)),1899,99))),VLOOKUP(TRIM(MID(SUBSTITUTE(C157,",",REPT(" ",99)),1899,99)),PortProtocols[],4,FALSE),VLOOKUP(--TRIM(MID(SUBSTITUTE(C157,",",REPT(" ",99)),1899,99)),PortProtocols[],4,FALSE)),""),""),
"")</f>
        <v>NDB Server to NDB Managed SQL Server VM AZ1
WinRM over HTTP (5985 TCP)</v>
      </c>
      <c r="G157" s="15"/>
      <c r="H157" s="13" t="str">
        <f>_xlfn.XLOOKUP(ExternalPorts[[#This Row],[Source]],entities[Source],entities[Source AZ (Used for Diagram Generation)],"",0)</f>
        <v>Local AZ</v>
      </c>
      <c r="I157" s="13" t="str">
        <f>_xlfn.XLOOKUP(ExternalPorts[[#This Row],[Destination]],entities[Destination],entities[Destination AZ (Used for Diagram Generation)],"",0)</f>
        <v>AZ1</v>
      </c>
      <c r="J157" s="13"/>
      <c r="M157" s="22"/>
    </row>
    <row r="158" spans="1:13" ht="40.5" hidden="1">
      <c r="A158" s="13" t="s">
        <v>291</v>
      </c>
      <c r="B158" s="13" t="s">
        <v>331</v>
      </c>
      <c r="C158" s="14">
        <v>5985</v>
      </c>
      <c r="D158" s="13" t="str" cm="1">
        <f t="array" ref="D15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8" s="13" t="s">
        <v>407</v>
      </c>
      <c r="F158" s="15" t="str">
        <f>IF(AND(B158&lt;&gt;"",E158&lt;&gt;""),B158 &amp; " to " &amp; E158 &amp; CHAR(10) &amp;
IFERROR(IF(ISERROR(--TRIM(MID(SUBSTITUTE(C158,",",REPT(" ",99)),1,99))),VLOOKUP(TRIM(MID(SUBSTITUTE(C158,",",REPT(" ",99)),1,99)),PortProtocols[],4,FALSE),VLOOKUP(--TRIM(MID(SUBSTITUTE(C158,",",REPT(" ",99)),1,99)),PortProtocols[],4,FALSE)),"") &amp;
IF(TRIM(MID(SUBSTITUTE(C158,",",REPT(" ",99)),99,99))&lt;&gt;"",CHAR(10) &amp; IFERROR(IF(ISERROR(--TRIM(MID(SUBSTITUTE(C158,",",REPT(" ",99)),99,99))),VLOOKUP(TRIM(MID(SUBSTITUTE(C158,",",REPT(" ",99)),99,99)),PortProtocols[],4,FALSE),VLOOKUP(--TRIM(MID(SUBSTITUTE(C158,",",REPT(" ",99)),99,99)),PortProtocols[],4,FALSE)),""),"") &amp;
IF(TRIM(MID(SUBSTITUTE(C158,",",REPT(" ",99)),199,99))&lt;&gt;"",CHAR(10) &amp; IFERROR(IF(ISERROR(--TRIM(MID(SUBSTITUTE(C158,",",REPT(" ",99)),199,99))),VLOOKUP(TRIM(MID(SUBSTITUTE(C158,",",REPT(" ",99)),199,99)),PortProtocols[],4,FALSE),VLOOKUP(--TRIM(MID(SUBSTITUTE(C158,",",REPT(" ",99)),199,99)),PortProtocols[],4,FALSE)),""),"") &amp;
IF(TRIM(MID(SUBSTITUTE(C158,",",REPT(" ",99)),299,99))&lt;&gt;"",CHAR(10) &amp; IFERROR(IF(ISERROR(--TRIM(MID(SUBSTITUTE(C158,",",REPT(" ",99)),299,99))),VLOOKUP(TRIM(MID(SUBSTITUTE(C158,",",REPT(" ",99)),299,99)),PortProtocols[],4,FALSE),VLOOKUP(--TRIM(MID(SUBSTITUTE(C158,",",REPT(" ",99)),299,99)),PortProtocols[],4,FALSE)),""),"") &amp;
IF(TRIM(MID(SUBSTITUTE(C158,",",REPT(" ",99)),399,99))&lt;&gt;"",CHAR(10) &amp; IFERROR(IF(ISERROR(--TRIM(MID(SUBSTITUTE(C158,",",REPT(" ",99)),399,99))),VLOOKUP(TRIM(MID(SUBSTITUTE(C158,",",REPT(" ",99)),399,99)),PortProtocols[],4,FALSE),VLOOKUP(--TRIM(MID(SUBSTITUTE(C158,",",REPT(" ",99)),399,99)),PortProtocols[],4,FALSE)),""),"") &amp;
IF(TRIM(MID(SUBSTITUTE(C158,",",REPT(" ",99)),499,99))&lt;&gt;"",CHAR(10) &amp; IFERROR(IF(ISERROR(--TRIM(MID(SUBSTITUTE(C158,",",REPT(" ",99)),499,99))),VLOOKUP(TRIM(MID(SUBSTITUTE(C158,",",REPT(" ",99)),499,99)),PortProtocols[],4,FALSE),VLOOKUP(--TRIM(MID(SUBSTITUTE(C158,",",REPT(" ",99)),499,99)),PortProtocols[],4,FALSE)),""),"") &amp;
IF(TRIM(MID(SUBSTITUTE(C158,",",REPT(" ",99)),599,99))&lt;&gt;"",CHAR(10) &amp; IFERROR(IF(ISERROR(--TRIM(MID(SUBSTITUTE(C158,",",REPT(" ",99)),599,99))),VLOOKUP(TRIM(MID(SUBSTITUTE(C158,",",REPT(" ",99)),599,99)),PortProtocols[],4,FALSE),VLOOKUP(--TRIM(MID(SUBSTITUTE(C158,",",REPT(" ",99)),599,99)),PortProtocols[],4,FALSE)),""),"") &amp;
IF(TRIM(MID(SUBSTITUTE(C158,",",REPT(" ",99)),699,99))&lt;&gt;"",CHAR(10) &amp; IFERROR(IF(ISERROR(--TRIM(MID(SUBSTITUTE(C158,",",REPT(" ",99)),699,99))),VLOOKUP(TRIM(MID(SUBSTITUTE(C158,",",REPT(" ",99)),699,99)),PortProtocols[],4,FALSE),VLOOKUP(--TRIM(MID(SUBSTITUTE(C158,",",REPT(" ",99)),699,99)),PortProtocols[],4,FALSE)),""),"") &amp;
IF(TRIM(MID(SUBSTITUTE(C158,",",REPT(" ",99)),799,99))&lt;&gt;"",CHAR(10) &amp; IFERROR(IF(ISERROR(--TRIM(MID(SUBSTITUTE(C158,",",REPT(" ",99)),799,99))),VLOOKUP(TRIM(MID(SUBSTITUTE(C158,",",REPT(" ",99)),799,99)),PortProtocols[],4,FALSE),VLOOKUP(--TRIM(MID(SUBSTITUTE(C158,",",REPT(" ",99)),799,99)),PortProtocols[],4,FALSE)),""),"") &amp;
IF(TRIM(MID(SUBSTITUTE(C158,",",REPT(" ",99)),899,99))&lt;&gt;"",CHAR(10) &amp; IFERROR(IF(ISERROR(--TRIM(MID(SUBSTITUTE(C158,",",REPT(" ",99)),899,99))),VLOOKUP(TRIM(MID(SUBSTITUTE(C158,",",REPT(" ",99)),899,99)),PortProtocols[],4,FALSE),VLOOKUP(--TRIM(MID(SUBSTITUTE(C158,",",REPT(" ",99)),899,99)),PortProtocols[],4,FALSE)),""),"") &amp;
IF(TRIM(MID(SUBSTITUTE(C158,",",REPT(" ",99)),999,99))&lt;&gt;"",CHAR(10) &amp; IFERROR(IF(ISERROR(--TRIM(MID(SUBSTITUTE(C158,",",REPT(" ",99)),999,99))),VLOOKUP(TRIM(MID(SUBSTITUTE(C158,",",REPT(" ",99)),999,99)),PortProtocols[],4,FALSE),VLOOKUP(--TRIM(MID(SUBSTITUTE(C158,",",REPT(" ",99)),999,99)),PortProtocols[],4,FALSE)),""),"") &amp;
IF(TRIM(MID(SUBSTITUTE(C158,",",REPT(" ",99)),1099,99))&lt;&gt;"",CHAR(10) &amp; IFERROR(IF(ISERROR(--TRIM(MID(SUBSTITUTE(C158,",",REPT(" ",99)),1099,99))),VLOOKUP(TRIM(MID(SUBSTITUTE(C158,",",REPT(" ",99)),1099,99)),PortProtocols[],4,FALSE),VLOOKUP(--TRIM(MID(SUBSTITUTE(C158,",",REPT(" ",99)),1099,99)),PortProtocols[],4,FALSE)),""),"") &amp;
IF(TRIM(MID(SUBSTITUTE(C158,",",REPT(" ",99)),1199,99))&lt;&gt;"",CHAR(10) &amp; IFERROR(IF(ISERROR(--TRIM(MID(SUBSTITUTE(C158,",",REPT(" ",99)),1199,99))),VLOOKUP(TRIM(MID(SUBSTITUTE(C158,",",REPT(" ",99)),1199,99)),PortProtocols[],4,FALSE),VLOOKUP(--TRIM(MID(SUBSTITUTE(C158,",",REPT(" ",99)),1199,99)),PortProtocols[],4,FALSE)),""),"") &amp;
IF(TRIM(MID(SUBSTITUTE(C158,",",REPT(" ",99)),1299,99))&lt;&gt;"",CHAR(10) &amp; IFERROR(IF(ISERROR(--TRIM(MID(SUBSTITUTE(C158,",",REPT(" ",99)),1299,99))),VLOOKUP(TRIM(MID(SUBSTITUTE(C158,",",REPT(" ",99)),1299,99)),PortProtocols[],4,FALSE),VLOOKUP(--TRIM(MID(SUBSTITUTE(C158,",",REPT(" ",99)),1299,99)),PortProtocols[],4,FALSE)),""),"") &amp;
IF(TRIM(MID(SUBSTITUTE(C158,",",REPT(" ",99)),1399,99))&lt;&gt;"",CHAR(10) &amp; IFERROR(IF(ISERROR(--TRIM(MID(SUBSTITUTE(C158,",",REPT(" ",99)),1399,99))),VLOOKUP(TRIM(MID(SUBSTITUTE(C158,",",REPT(" ",99)),1399,99)),PortProtocols[],4,FALSE),VLOOKUP(--TRIM(MID(SUBSTITUTE(C158,",",REPT(" ",99)),1399,99)),PortProtocols[],4,FALSE)),""),"") &amp;
IF(TRIM(MID(SUBSTITUTE(C158,",",REPT(" ",99)),1499,99))&lt;&gt;"",CHAR(10) &amp; IFERROR(IF(ISERROR(--TRIM(MID(SUBSTITUTE(C158,",",REPT(" ",99)),1499,99))),VLOOKUP(TRIM(MID(SUBSTITUTE(C158,",",REPT(" ",99)),1499,99)),PortProtocols[],4,FALSE),VLOOKUP(--TRIM(MID(SUBSTITUTE(C158,",",REPT(" ",99)),1499,99)),PortProtocols[],4,FALSE)),""),"") &amp;
IF(TRIM(MID(SUBSTITUTE(C158,",",REPT(" ",99)),1599,99))&lt;&gt;"",CHAR(10) &amp; IFERROR(IF(ISERROR(--TRIM(MID(SUBSTITUTE(C158,",",REPT(" ",99)),1599,99))),VLOOKUP(TRIM(MID(SUBSTITUTE(C158,",",REPT(" ",99)),1599,99)),PortProtocols[],4,FALSE),VLOOKUP(--TRIM(MID(SUBSTITUTE(C158,",",REPT(" ",99)),1599,99)),PortProtocols[],4,FALSE)),""),"") &amp;
IF(TRIM(MID(SUBSTITUTE(C158,",",REPT(" ",99)),1699,99))&lt;&gt;"",CHAR(10) &amp; IFERROR(IF(ISERROR(--TRIM(MID(SUBSTITUTE(C158,",",REPT(" ",99)),1699,99))),VLOOKUP(TRIM(MID(SUBSTITUTE(C158,",",REPT(" ",99)),1699,99)),PortProtocols[],4,FALSE),VLOOKUP(--TRIM(MID(SUBSTITUTE(C158,",",REPT(" ",99)),1699,99)),PortProtocols[],4,FALSE)),""),"") &amp;
IF(TRIM(MID(SUBSTITUTE(C158,",",REPT(" ",99)),1799,99))&lt;&gt;"",CHAR(10) &amp; IFERROR(IF(ISERROR(--TRIM(MID(SUBSTITUTE(C158,",",REPT(" ",99)),1799,99))),VLOOKUP(TRIM(MID(SUBSTITUTE(C158,",",REPT(" ",99)),1799,99)),PortProtocols[],4,FALSE),VLOOKUP(--TRIM(MID(SUBSTITUTE(C158,",",REPT(" ",99)),1799,99)),PortProtocols[],4,FALSE)),""),"") &amp;
IF(TRIM(MID(SUBSTITUTE(C158,",",REPT(" ",99)),1899,99))&lt;&gt;"",CHAR(10) &amp; IFERROR(IF(ISERROR(--TRIM(MID(SUBSTITUTE(C158,",",REPT(" ",99)),1899,99))),VLOOKUP(TRIM(MID(SUBSTITUTE(C158,",",REPT(" ",99)),1899,99)),PortProtocols[],4,FALSE),VLOOKUP(--TRIM(MID(SUBSTITUTE(C158,",",REPT(" ",99)),1899,99)),PortProtocols[],4,FALSE)),""),""),
"")</f>
        <v>NDB Server to NDB Managed SQL Server VM AZ2
WinRM over HTTP (5985 TCP)</v>
      </c>
      <c r="G158" s="15"/>
      <c r="H158" s="13" t="str">
        <f>_xlfn.XLOOKUP(ExternalPorts[[#This Row],[Source]],entities[Source],entities[Source AZ (Used for Diagram Generation)],"",0)</f>
        <v>Local AZ</v>
      </c>
      <c r="I158" s="13" t="str">
        <f>_xlfn.XLOOKUP(ExternalPorts[[#This Row],[Destination]],entities[Destination],entities[Destination AZ (Used for Diagram Generation)],"",0)</f>
        <v>AZ2</v>
      </c>
      <c r="J158" s="13"/>
      <c r="M158" s="22"/>
    </row>
    <row r="159" spans="1:13" ht="81">
      <c r="A159" s="13" t="s">
        <v>324</v>
      </c>
      <c r="B159" s="13" t="s">
        <v>416</v>
      </c>
      <c r="C159" s="14" t="s">
        <v>56</v>
      </c>
      <c r="D159" s="13" t="str" cm="1">
        <f t="array" ref="D15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9" s="13" t="s">
        <v>26</v>
      </c>
      <c r="F159" s="15" t="str">
        <f>IF(AND(B159&lt;&gt;"",E159&lt;&gt;""),B159 &amp; " to " &amp; E159 &amp; CHAR(10) &amp;
IFERROR(IF(ISERROR(--TRIM(MID(SUBSTITUTE(C159,",",REPT(" ",99)),1,99))),VLOOKUP(TRIM(MID(SUBSTITUTE(C159,",",REPT(" ",99)),1,99)),PortProtocols[],4,FALSE),VLOOKUP(--TRIM(MID(SUBSTITUTE(C159,",",REPT(" ",99)),1,99)),PortProtocols[],4,FALSE)),"") &amp;
IF(TRIM(MID(SUBSTITUTE(C159,",",REPT(" ",99)),99,99))&lt;&gt;"",CHAR(10) &amp; IFERROR(IF(ISERROR(--TRIM(MID(SUBSTITUTE(C159,",",REPT(" ",99)),99,99))),VLOOKUP(TRIM(MID(SUBSTITUTE(C159,",",REPT(" ",99)),99,99)),PortProtocols[],4,FALSE),VLOOKUP(--TRIM(MID(SUBSTITUTE(C159,",",REPT(" ",99)),99,99)),PortProtocols[],4,FALSE)),""),"") &amp;
IF(TRIM(MID(SUBSTITUTE(C159,",",REPT(" ",99)),199,99))&lt;&gt;"",CHAR(10) &amp; IFERROR(IF(ISERROR(--TRIM(MID(SUBSTITUTE(C159,",",REPT(" ",99)),199,99))),VLOOKUP(TRIM(MID(SUBSTITUTE(C159,",",REPT(" ",99)),199,99)),PortProtocols[],4,FALSE),VLOOKUP(--TRIM(MID(SUBSTITUTE(C159,",",REPT(" ",99)),199,99)),PortProtocols[],4,FALSE)),""),"") &amp;
IF(TRIM(MID(SUBSTITUTE(C159,",",REPT(" ",99)),299,99))&lt;&gt;"",CHAR(10) &amp; IFERROR(IF(ISERROR(--TRIM(MID(SUBSTITUTE(C159,",",REPT(" ",99)),299,99))),VLOOKUP(TRIM(MID(SUBSTITUTE(C159,",",REPT(" ",99)),299,99)),PortProtocols[],4,FALSE),VLOOKUP(--TRIM(MID(SUBSTITUTE(C159,",",REPT(" ",99)),299,99)),PortProtocols[],4,FALSE)),""),"") &amp;
IF(TRIM(MID(SUBSTITUTE(C159,",",REPT(" ",99)),399,99))&lt;&gt;"",CHAR(10) &amp; IFERROR(IF(ISERROR(--TRIM(MID(SUBSTITUTE(C159,",",REPT(" ",99)),399,99))),VLOOKUP(TRIM(MID(SUBSTITUTE(C159,",",REPT(" ",99)),399,99)),PortProtocols[],4,FALSE),VLOOKUP(--TRIM(MID(SUBSTITUTE(C159,",",REPT(" ",99)),399,99)),PortProtocols[],4,FALSE)),""),"") &amp;
IF(TRIM(MID(SUBSTITUTE(C159,",",REPT(" ",99)),499,99))&lt;&gt;"",CHAR(10) &amp; IFERROR(IF(ISERROR(--TRIM(MID(SUBSTITUTE(C159,",",REPT(" ",99)),499,99))),VLOOKUP(TRIM(MID(SUBSTITUTE(C159,",",REPT(" ",99)),499,99)),PortProtocols[],4,FALSE),VLOOKUP(--TRIM(MID(SUBSTITUTE(C159,",",REPT(" ",99)),499,99)),PortProtocols[],4,FALSE)),""),"") &amp;
IF(TRIM(MID(SUBSTITUTE(C159,",",REPT(" ",99)),599,99))&lt;&gt;"",CHAR(10) &amp; IFERROR(IF(ISERROR(--TRIM(MID(SUBSTITUTE(C159,",",REPT(" ",99)),599,99))),VLOOKUP(TRIM(MID(SUBSTITUTE(C159,",",REPT(" ",99)),599,99)),PortProtocols[],4,FALSE),VLOOKUP(--TRIM(MID(SUBSTITUTE(C159,",",REPT(" ",99)),599,99)),PortProtocols[],4,FALSE)),""),"") &amp;
IF(TRIM(MID(SUBSTITUTE(C159,",",REPT(" ",99)),699,99))&lt;&gt;"",CHAR(10) &amp; IFERROR(IF(ISERROR(--TRIM(MID(SUBSTITUTE(C159,",",REPT(" ",99)),699,99))),VLOOKUP(TRIM(MID(SUBSTITUTE(C159,",",REPT(" ",99)),699,99)),PortProtocols[],4,FALSE),VLOOKUP(--TRIM(MID(SUBSTITUTE(C159,",",REPT(" ",99)),699,99)),PortProtocols[],4,FALSE)),""),"") &amp;
IF(TRIM(MID(SUBSTITUTE(C159,",",REPT(" ",99)),799,99))&lt;&gt;"",CHAR(10) &amp; IFERROR(IF(ISERROR(--TRIM(MID(SUBSTITUTE(C159,",",REPT(" ",99)),799,99))),VLOOKUP(TRIM(MID(SUBSTITUTE(C159,",",REPT(" ",99)),799,99)),PortProtocols[],4,FALSE),VLOOKUP(--TRIM(MID(SUBSTITUTE(C159,",",REPT(" ",99)),799,99)),PortProtocols[],4,FALSE)),""),"") &amp;
IF(TRIM(MID(SUBSTITUTE(C159,",",REPT(" ",99)),899,99))&lt;&gt;"",CHAR(10) &amp; IFERROR(IF(ISERROR(--TRIM(MID(SUBSTITUTE(C159,",",REPT(" ",99)),899,99))),VLOOKUP(TRIM(MID(SUBSTITUTE(C159,",",REPT(" ",99)),899,99)),PortProtocols[],4,FALSE),VLOOKUP(--TRIM(MID(SUBSTITUTE(C159,",",REPT(" ",99)),899,99)),PortProtocols[],4,FALSE)),""),"") &amp;
IF(TRIM(MID(SUBSTITUTE(C159,",",REPT(" ",99)),999,99))&lt;&gt;"",CHAR(10) &amp; IFERROR(IF(ISERROR(--TRIM(MID(SUBSTITUTE(C159,",",REPT(" ",99)),999,99))),VLOOKUP(TRIM(MID(SUBSTITUTE(C159,",",REPT(" ",99)),999,99)),PortProtocols[],4,FALSE),VLOOKUP(--TRIM(MID(SUBSTITUTE(C159,",",REPT(" ",99)),999,99)),PortProtocols[],4,FALSE)),""),"") &amp;
IF(TRIM(MID(SUBSTITUTE(C159,",",REPT(" ",99)),1099,99))&lt;&gt;"",CHAR(10) &amp; IFERROR(IF(ISERROR(--TRIM(MID(SUBSTITUTE(C159,",",REPT(" ",99)),1099,99))),VLOOKUP(TRIM(MID(SUBSTITUTE(C159,",",REPT(" ",99)),1099,99)),PortProtocols[],4,FALSE),VLOOKUP(--TRIM(MID(SUBSTITUTE(C159,",",REPT(" ",99)),1099,99)),PortProtocols[],4,FALSE)),""),"") &amp;
IF(TRIM(MID(SUBSTITUTE(C159,",",REPT(" ",99)),1199,99))&lt;&gt;"",CHAR(10) &amp; IFERROR(IF(ISERROR(--TRIM(MID(SUBSTITUTE(C159,",",REPT(" ",99)),1199,99))),VLOOKUP(TRIM(MID(SUBSTITUTE(C159,",",REPT(" ",99)),1199,99)),PortProtocols[],4,FALSE),VLOOKUP(--TRIM(MID(SUBSTITUTE(C159,",",REPT(" ",99)),1199,99)),PortProtocols[],4,FALSE)),""),"") &amp;
IF(TRIM(MID(SUBSTITUTE(C159,",",REPT(" ",99)),1299,99))&lt;&gt;"",CHAR(10) &amp; IFERROR(IF(ISERROR(--TRIM(MID(SUBSTITUTE(C159,",",REPT(" ",99)),1299,99))),VLOOKUP(TRIM(MID(SUBSTITUTE(C159,",",REPT(" ",99)),1299,99)),PortProtocols[],4,FALSE),VLOOKUP(--TRIM(MID(SUBSTITUTE(C159,",",REPT(" ",99)),1299,99)),PortProtocols[],4,FALSE)),""),"") &amp;
IF(TRIM(MID(SUBSTITUTE(C159,",",REPT(" ",99)),1399,99))&lt;&gt;"",CHAR(10) &amp; IFERROR(IF(ISERROR(--TRIM(MID(SUBSTITUTE(C159,",",REPT(" ",99)),1399,99))),VLOOKUP(TRIM(MID(SUBSTITUTE(C159,",",REPT(" ",99)),1399,99)),PortProtocols[],4,FALSE),VLOOKUP(--TRIM(MID(SUBSTITUTE(C159,",",REPT(" ",99)),1399,99)),PortProtocols[],4,FALSE)),""),"") &amp;
IF(TRIM(MID(SUBSTITUTE(C159,",",REPT(" ",99)),1499,99))&lt;&gt;"",CHAR(10) &amp; IFERROR(IF(ISERROR(--TRIM(MID(SUBSTITUTE(C159,",",REPT(" ",99)),1499,99))),VLOOKUP(TRIM(MID(SUBSTITUTE(C159,",",REPT(" ",99)),1499,99)),PortProtocols[],4,FALSE),VLOOKUP(--TRIM(MID(SUBSTITUTE(C159,",",REPT(" ",99)),1499,99)),PortProtocols[],4,FALSE)),""),"") &amp;
IF(TRIM(MID(SUBSTITUTE(C159,",",REPT(" ",99)),1599,99))&lt;&gt;"",CHAR(10) &amp; IFERROR(IF(ISERROR(--TRIM(MID(SUBSTITUTE(C159,",",REPT(" ",99)),1599,99))),VLOOKUP(TRIM(MID(SUBSTITUTE(C159,",",REPT(" ",99)),1599,99)),PortProtocols[],4,FALSE),VLOOKUP(--TRIM(MID(SUBSTITUTE(C159,",",REPT(" ",99)),1599,99)),PortProtocols[],4,FALSE)),""),"") &amp;
IF(TRIM(MID(SUBSTITUTE(C159,",",REPT(" ",99)),1699,99))&lt;&gt;"",CHAR(10) &amp; IFERROR(IF(ISERROR(--TRIM(MID(SUBSTITUTE(C159,",",REPT(" ",99)),1699,99))),VLOOKUP(TRIM(MID(SUBSTITUTE(C159,",",REPT(" ",99)),1699,99)),PortProtocols[],4,FALSE),VLOOKUP(--TRIM(MID(SUBSTITUTE(C159,",",REPT(" ",99)),1699,99)),PortProtocols[],4,FALSE)),""),"") &amp;
IF(TRIM(MID(SUBSTITUTE(C159,",",REPT(" ",99)),1799,99))&lt;&gt;"",CHAR(10) &amp; IFERROR(IF(ISERROR(--TRIM(MID(SUBSTITUTE(C159,",",REPT(" ",99)),1799,99))),VLOOKUP(TRIM(MID(SUBSTITUTE(C159,",",REPT(" ",99)),1799,99)),PortProtocols[],4,FALSE),VLOOKUP(--TRIM(MID(SUBSTITUTE(C159,",",REPT(" ",99)),1799,99)),PortProtocols[],4,FALSE)),""),"") &amp;
IF(TRIM(MID(SUBSTITUTE(C159,",",REPT(" ",99)),1899,99))&lt;&gt;"",CHAR(10) &amp; IFERROR(IF(ISERROR(--TRIM(MID(SUBSTITUTE(C159,",",REPT(" ",99)),1899,99))),VLOOKUP(TRIM(MID(SUBSTITUTE(C159,",",REPT(" ",99)),1899,99)),PortProtocols[],4,FALSE),VLOOKUP(--TRIM(MID(SUBSTITUTE(C159,",",REPT(" ",99)),1899,99)),PortProtocols[],4,FALSE)),""),""),
"")</f>
        <v>NDB Server (API Server VM1) to Nutanix CVM
Prism (9440 TCP)
iSCSI iSNS (Target Discovery) (3205 TCP)
iSCSI Target (Primary Data) (3260 TCP)</v>
      </c>
      <c r="G159" s="15"/>
      <c r="H159" s="13" t="str">
        <f>_xlfn.XLOOKUP(ExternalPorts[[#This Row],[Source]],entities[Source],entities[Source AZ (Used for Diagram Generation)],"",0)</f>
        <v>Local AZ</v>
      </c>
      <c r="I159" s="13" t="str">
        <f>_xlfn.XLOOKUP(ExternalPorts[[#This Row],[Destination]],entities[Destination],entities[Destination AZ (Used for Diagram Generation)],"",0)</f>
        <v>Local AZ</v>
      </c>
      <c r="J159" s="13"/>
      <c r="M159" s="22"/>
    </row>
    <row r="160" spans="1:13" ht="81">
      <c r="A160" s="13" t="s">
        <v>324</v>
      </c>
      <c r="B160" s="13" t="s">
        <v>412</v>
      </c>
      <c r="C160" s="14" t="s">
        <v>56</v>
      </c>
      <c r="D160" s="13" t="str" cm="1">
        <f t="array" ref="D16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0" s="13" t="s">
        <v>26</v>
      </c>
      <c r="F160" s="15" t="str">
        <f>IF(AND(B160&lt;&gt;"",E160&lt;&gt;""),B160 &amp; " to " &amp; E160 &amp; CHAR(10) &amp;
IFERROR(IF(ISERROR(--TRIM(MID(SUBSTITUTE(C160,",",REPT(" ",99)),1,99))),VLOOKUP(TRIM(MID(SUBSTITUTE(C160,",",REPT(" ",99)),1,99)),PortProtocols[],4,FALSE),VLOOKUP(--TRIM(MID(SUBSTITUTE(C160,",",REPT(" ",99)),1,99)),PortProtocols[],4,FALSE)),"") &amp;
IF(TRIM(MID(SUBSTITUTE(C160,",",REPT(" ",99)),99,99))&lt;&gt;"",CHAR(10) &amp; IFERROR(IF(ISERROR(--TRIM(MID(SUBSTITUTE(C160,",",REPT(" ",99)),99,99))),VLOOKUP(TRIM(MID(SUBSTITUTE(C160,",",REPT(" ",99)),99,99)),PortProtocols[],4,FALSE),VLOOKUP(--TRIM(MID(SUBSTITUTE(C160,",",REPT(" ",99)),99,99)),PortProtocols[],4,FALSE)),""),"") &amp;
IF(TRIM(MID(SUBSTITUTE(C160,",",REPT(" ",99)),199,99))&lt;&gt;"",CHAR(10) &amp; IFERROR(IF(ISERROR(--TRIM(MID(SUBSTITUTE(C160,",",REPT(" ",99)),199,99))),VLOOKUP(TRIM(MID(SUBSTITUTE(C160,",",REPT(" ",99)),199,99)),PortProtocols[],4,FALSE),VLOOKUP(--TRIM(MID(SUBSTITUTE(C160,",",REPT(" ",99)),199,99)),PortProtocols[],4,FALSE)),""),"") &amp;
IF(TRIM(MID(SUBSTITUTE(C160,",",REPT(" ",99)),299,99))&lt;&gt;"",CHAR(10) &amp; IFERROR(IF(ISERROR(--TRIM(MID(SUBSTITUTE(C160,",",REPT(" ",99)),299,99))),VLOOKUP(TRIM(MID(SUBSTITUTE(C160,",",REPT(" ",99)),299,99)),PortProtocols[],4,FALSE),VLOOKUP(--TRIM(MID(SUBSTITUTE(C160,",",REPT(" ",99)),299,99)),PortProtocols[],4,FALSE)),""),"") &amp;
IF(TRIM(MID(SUBSTITUTE(C160,",",REPT(" ",99)),399,99))&lt;&gt;"",CHAR(10) &amp; IFERROR(IF(ISERROR(--TRIM(MID(SUBSTITUTE(C160,",",REPT(" ",99)),399,99))),VLOOKUP(TRIM(MID(SUBSTITUTE(C160,",",REPT(" ",99)),399,99)),PortProtocols[],4,FALSE),VLOOKUP(--TRIM(MID(SUBSTITUTE(C160,",",REPT(" ",99)),399,99)),PortProtocols[],4,FALSE)),""),"") &amp;
IF(TRIM(MID(SUBSTITUTE(C160,",",REPT(" ",99)),499,99))&lt;&gt;"",CHAR(10) &amp; IFERROR(IF(ISERROR(--TRIM(MID(SUBSTITUTE(C160,",",REPT(" ",99)),499,99))),VLOOKUP(TRIM(MID(SUBSTITUTE(C160,",",REPT(" ",99)),499,99)),PortProtocols[],4,FALSE),VLOOKUP(--TRIM(MID(SUBSTITUTE(C160,",",REPT(" ",99)),499,99)),PortProtocols[],4,FALSE)),""),"") &amp;
IF(TRIM(MID(SUBSTITUTE(C160,",",REPT(" ",99)),599,99))&lt;&gt;"",CHAR(10) &amp; IFERROR(IF(ISERROR(--TRIM(MID(SUBSTITUTE(C160,",",REPT(" ",99)),599,99))),VLOOKUP(TRIM(MID(SUBSTITUTE(C160,",",REPT(" ",99)),599,99)),PortProtocols[],4,FALSE),VLOOKUP(--TRIM(MID(SUBSTITUTE(C160,",",REPT(" ",99)),599,99)),PortProtocols[],4,FALSE)),""),"") &amp;
IF(TRIM(MID(SUBSTITUTE(C160,",",REPT(" ",99)),699,99))&lt;&gt;"",CHAR(10) &amp; IFERROR(IF(ISERROR(--TRIM(MID(SUBSTITUTE(C160,",",REPT(" ",99)),699,99))),VLOOKUP(TRIM(MID(SUBSTITUTE(C160,",",REPT(" ",99)),699,99)),PortProtocols[],4,FALSE),VLOOKUP(--TRIM(MID(SUBSTITUTE(C160,",",REPT(" ",99)),699,99)),PortProtocols[],4,FALSE)),""),"") &amp;
IF(TRIM(MID(SUBSTITUTE(C160,",",REPT(" ",99)),799,99))&lt;&gt;"",CHAR(10) &amp; IFERROR(IF(ISERROR(--TRIM(MID(SUBSTITUTE(C160,",",REPT(" ",99)),799,99))),VLOOKUP(TRIM(MID(SUBSTITUTE(C160,",",REPT(" ",99)),799,99)),PortProtocols[],4,FALSE),VLOOKUP(--TRIM(MID(SUBSTITUTE(C160,",",REPT(" ",99)),799,99)),PortProtocols[],4,FALSE)),""),"") &amp;
IF(TRIM(MID(SUBSTITUTE(C160,",",REPT(" ",99)),899,99))&lt;&gt;"",CHAR(10) &amp; IFERROR(IF(ISERROR(--TRIM(MID(SUBSTITUTE(C160,",",REPT(" ",99)),899,99))),VLOOKUP(TRIM(MID(SUBSTITUTE(C160,",",REPT(" ",99)),899,99)),PortProtocols[],4,FALSE),VLOOKUP(--TRIM(MID(SUBSTITUTE(C160,",",REPT(" ",99)),899,99)),PortProtocols[],4,FALSE)),""),"") &amp;
IF(TRIM(MID(SUBSTITUTE(C160,",",REPT(" ",99)),999,99))&lt;&gt;"",CHAR(10) &amp; IFERROR(IF(ISERROR(--TRIM(MID(SUBSTITUTE(C160,",",REPT(" ",99)),999,99))),VLOOKUP(TRIM(MID(SUBSTITUTE(C160,",",REPT(" ",99)),999,99)),PortProtocols[],4,FALSE),VLOOKUP(--TRIM(MID(SUBSTITUTE(C160,",",REPT(" ",99)),999,99)),PortProtocols[],4,FALSE)),""),"") &amp;
IF(TRIM(MID(SUBSTITUTE(C160,",",REPT(" ",99)),1099,99))&lt;&gt;"",CHAR(10) &amp; IFERROR(IF(ISERROR(--TRIM(MID(SUBSTITUTE(C160,",",REPT(" ",99)),1099,99))),VLOOKUP(TRIM(MID(SUBSTITUTE(C160,",",REPT(" ",99)),1099,99)),PortProtocols[],4,FALSE),VLOOKUP(--TRIM(MID(SUBSTITUTE(C160,",",REPT(" ",99)),1099,99)),PortProtocols[],4,FALSE)),""),"") &amp;
IF(TRIM(MID(SUBSTITUTE(C160,",",REPT(" ",99)),1199,99))&lt;&gt;"",CHAR(10) &amp; IFERROR(IF(ISERROR(--TRIM(MID(SUBSTITUTE(C160,",",REPT(" ",99)),1199,99))),VLOOKUP(TRIM(MID(SUBSTITUTE(C160,",",REPT(" ",99)),1199,99)),PortProtocols[],4,FALSE),VLOOKUP(--TRIM(MID(SUBSTITUTE(C160,",",REPT(" ",99)),1199,99)),PortProtocols[],4,FALSE)),""),"") &amp;
IF(TRIM(MID(SUBSTITUTE(C160,",",REPT(" ",99)),1299,99))&lt;&gt;"",CHAR(10) &amp; IFERROR(IF(ISERROR(--TRIM(MID(SUBSTITUTE(C160,",",REPT(" ",99)),1299,99))),VLOOKUP(TRIM(MID(SUBSTITUTE(C160,",",REPT(" ",99)),1299,99)),PortProtocols[],4,FALSE),VLOOKUP(--TRIM(MID(SUBSTITUTE(C160,",",REPT(" ",99)),1299,99)),PortProtocols[],4,FALSE)),""),"") &amp;
IF(TRIM(MID(SUBSTITUTE(C160,",",REPT(" ",99)),1399,99))&lt;&gt;"",CHAR(10) &amp; IFERROR(IF(ISERROR(--TRIM(MID(SUBSTITUTE(C160,",",REPT(" ",99)),1399,99))),VLOOKUP(TRIM(MID(SUBSTITUTE(C160,",",REPT(" ",99)),1399,99)),PortProtocols[],4,FALSE),VLOOKUP(--TRIM(MID(SUBSTITUTE(C160,",",REPT(" ",99)),1399,99)),PortProtocols[],4,FALSE)),""),"") &amp;
IF(TRIM(MID(SUBSTITUTE(C160,",",REPT(" ",99)),1499,99))&lt;&gt;"",CHAR(10) &amp; IFERROR(IF(ISERROR(--TRIM(MID(SUBSTITUTE(C160,",",REPT(" ",99)),1499,99))),VLOOKUP(TRIM(MID(SUBSTITUTE(C160,",",REPT(" ",99)),1499,99)),PortProtocols[],4,FALSE),VLOOKUP(--TRIM(MID(SUBSTITUTE(C160,",",REPT(" ",99)),1499,99)),PortProtocols[],4,FALSE)),""),"") &amp;
IF(TRIM(MID(SUBSTITUTE(C160,",",REPT(" ",99)),1599,99))&lt;&gt;"",CHAR(10) &amp; IFERROR(IF(ISERROR(--TRIM(MID(SUBSTITUTE(C160,",",REPT(" ",99)),1599,99))),VLOOKUP(TRIM(MID(SUBSTITUTE(C160,",",REPT(" ",99)),1599,99)),PortProtocols[],4,FALSE),VLOOKUP(--TRIM(MID(SUBSTITUTE(C160,",",REPT(" ",99)),1599,99)),PortProtocols[],4,FALSE)),""),"") &amp;
IF(TRIM(MID(SUBSTITUTE(C160,",",REPT(" ",99)),1699,99))&lt;&gt;"",CHAR(10) &amp; IFERROR(IF(ISERROR(--TRIM(MID(SUBSTITUTE(C160,",",REPT(" ",99)),1699,99))),VLOOKUP(TRIM(MID(SUBSTITUTE(C160,",",REPT(" ",99)),1699,99)),PortProtocols[],4,FALSE),VLOOKUP(--TRIM(MID(SUBSTITUTE(C160,",",REPT(" ",99)),1699,99)),PortProtocols[],4,FALSE)),""),"") &amp;
IF(TRIM(MID(SUBSTITUTE(C160,",",REPT(" ",99)),1799,99))&lt;&gt;"",CHAR(10) &amp; IFERROR(IF(ISERROR(--TRIM(MID(SUBSTITUTE(C160,",",REPT(" ",99)),1799,99))),VLOOKUP(TRIM(MID(SUBSTITUTE(C160,",",REPT(" ",99)),1799,99)),PortProtocols[],4,FALSE),VLOOKUP(--TRIM(MID(SUBSTITUTE(C160,",",REPT(" ",99)),1799,99)),PortProtocols[],4,FALSE)),""),"") &amp;
IF(TRIM(MID(SUBSTITUTE(C160,",",REPT(" ",99)),1899,99))&lt;&gt;"",CHAR(10) &amp; IFERROR(IF(ISERROR(--TRIM(MID(SUBSTITUTE(C160,",",REPT(" ",99)),1899,99))),VLOOKUP(TRIM(MID(SUBSTITUTE(C160,",",REPT(" ",99)),1899,99)),PortProtocols[],4,FALSE),VLOOKUP(--TRIM(MID(SUBSTITUTE(C160,",",REPT(" ",99)),1899,99)),PortProtocols[],4,FALSE)),""),""),
"")</f>
        <v>NDB API Server VM2 to Nutanix CVM
Prism (9440 TCP)
iSCSI iSNS (Target Discovery) (3205 TCP)
iSCSI Target (Primary Data) (3260 TCP)</v>
      </c>
      <c r="G160" s="15"/>
      <c r="H160" s="13" t="str">
        <f>_xlfn.XLOOKUP(ExternalPorts[[#This Row],[Source]],entities[Source],entities[Source AZ (Used for Diagram Generation)],"",0)</f>
        <v>Local AZ</v>
      </c>
      <c r="I160" s="13" t="str">
        <f>_xlfn.XLOOKUP(ExternalPorts[[#This Row],[Destination]],entities[Destination],entities[Destination AZ (Used for Diagram Generation)],"",0)</f>
        <v>Local AZ</v>
      </c>
      <c r="J160" s="13"/>
      <c r="M160" s="22"/>
    </row>
    <row r="161" spans="1:13" ht="81">
      <c r="A161" s="13" t="s">
        <v>324</v>
      </c>
      <c r="B161" s="13" t="s">
        <v>417</v>
      </c>
      <c r="C161" s="14" t="s">
        <v>56</v>
      </c>
      <c r="D161" s="13" t="str" cm="1">
        <f t="array" ref="D16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1" s="13" t="s">
        <v>26</v>
      </c>
      <c r="F161" s="24" t="str">
        <f>IF(AND(B161&lt;&gt;"",E161&lt;&gt;""),B161 &amp; " to " &amp; E161 &amp; CHAR(10) &amp;
IFERROR(IF(ISERROR(--TRIM(MID(SUBSTITUTE(C161,",",REPT(" ",99)),1,99))),VLOOKUP(TRIM(MID(SUBSTITUTE(C161,",",REPT(" ",99)),1,99)),PortProtocols[],4,FALSE),VLOOKUP(--TRIM(MID(SUBSTITUTE(C161,",",REPT(" ",99)),1,99)),PortProtocols[],4,FALSE)),"") &amp;
IF(TRIM(MID(SUBSTITUTE(C161,",",REPT(" ",99)),99,99))&lt;&gt;"",CHAR(10) &amp; IFERROR(IF(ISERROR(--TRIM(MID(SUBSTITUTE(C161,",",REPT(" ",99)),99,99))),VLOOKUP(TRIM(MID(SUBSTITUTE(C161,",",REPT(" ",99)),99,99)),PortProtocols[],4,FALSE),VLOOKUP(--TRIM(MID(SUBSTITUTE(C161,",",REPT(" ",99)),99,99)),PortProtocols[],4,FALSE)),""),"") &amp;
IF(TRIM(MID(SUBSTITUTE(C161,",",REPT(" ",99)),199,99))&lt;&gt;"",CHAR(10) &amp; IFERROR(IF(ISERROR(--TRIM(MID(SUBSTITUTE(C161,",",REPT(" ",99)),199,99))),VLOOKUP(TRIM(MID(SUBSTITUTE(C161,",",REPT(" ",99)),199,99)),PortProtocols[],4,FALSE),VLOOKUP(--TRIM(MID(SUBSTITUTE(C161,",",REPT(" ",99)),199,99)),PortProtocols[],4,FALSE)),""),"") &amp;
IF(TRIM(MID(SUBSTITUTE(C161,",",REPT(" ",99)),299,99))&lt;&gt;"",CHAR(10) &amp; IFERROR(IF(ISERROR(--TRIM(MID(SUBSTITUTE(C161,",",REPT(" ",99)),299,99))),VLOOKUP(TRIM(MID(SUBSTITUTE(C161,",",REPT(" ",99)),299,99)),PortProtocols[],4,FALSE),VLOOKUP(--TRIM(MID(SUBSTITUTE(C161,",",REPT(" ",99)),299,99)),PortProtocols[],4,FALSE)),""),"") &amp;
IF(TRIM(MID(SUBSTITUTE(C161,",",REPT(" ",99)),399,99))&lt;&gt;"",CHAR(10) &amp; IFERROR(IF(ISERROR(--TRIM(MID(SUBSTITUTE(C161,",",REPT(" ",99)),399,99))),VLOOKUP(TRIM(MID(SUBSTITUTE(C161,",",REPT(" ",99)),399,99)),PortProtocols[],4,FALSE),VLOOKUP(--TRIM(MID(SUBSTITUTE(C161,",",REPT(" ",99)),399,99)),PortProtocols[],4,FALSE)),""),"") &amp;
IF(TRIM(MID(SUBSTITUTE(C161,",",REPT(" ",99)),499,99))&lt;&gt;"",CHAR(10) &amp; IFERROR(IF(ISERROR(--TRIM(MID(SUBSTITUTE(C161,",",REPT(" ",99)),499,99))),VLOOKUP(TRIM(MID(SUBSTITUTE(C161,",",REPT(" ",99)),499,99)),PortProtocols[],4,FALSE),VLOOKUP(--TRIM(MID(SUBSTITUTE(C161,",",REPT(" ",99)),499,99)),PortProtocols[],4,FALSE)),""),"") &amp;
IF(TRIM(MID(SUBSTITUTE(C161,",",REPT(" ",99)),599,99))&lt;&gt;"",CHAR(10) &amp; IFERROR(IF(ISERROR(--TRIM(MID(SUBSTITUTE(C161,",",REPT(" ",99)),599,99))),VLOOKUP(TRIM(MID(SUBSTITUTE(C161,",",REPT(" ",99)),599,99)),PortProtocols[],4,FALSE),VLOOKUP(--TRIM(MID(SUBSTITUTE(C161,",",REPT(" ",99)),599,99)),PortProtocols[],4,FALSE)),""),"") &amp;
IF(TRIM(MID(SUBSTITUTE(C161,",",REPT(" ",99)),699,99))&lt;&gt;"",CHAR(10) &amp; IFERROR(IF(ISERROR(--TRIM(MID(SUBSTITUTE(C161,",",REPT(" ",99)),699,99))),VLOOKUP(TRIM(MID(SUBSTITUTE(C161,",",REPT(" ",99)),699,99)),PortProtocols[],4,FALSE),VLOOKUP(--TRIM(MID(SUBSTITUTE(C161,",",REPT(" ",99)),699,99)),PortProtocols[],4,FALSE)),""),"") &amp;
IF(TRIM(MID(SUBSTITUTE(C161,",",REPT(" ",99)),799,99))&lt;&gt;"",CHAR(10) &amp; IFERROR(IF(ISERROR(--TRIM(MID(SUBSTITUTE(C161,",",REPT(" ",99)),799,99))),VLOOKUP(TRIM(MID(SUBSTITUTE(C161,",",REPT(" ",99)),799,99)),PortProtocols[],4,FALSE),VLOOKUP(--TRIM(MID(SUBSTITUTE(C161,",",REPT(" ",99)),799,99)),PortProtocols[],4,FALSE)),""),"") &amp;
IF(TRIM(MID(SUBSTITUTE(C161,",",REPT(" ",99)),899,99))&lt;&gt;"",CHAR(10) &amp; IFERROR(IF(ISERROR(--TRIM(MID(SUBSTITUTE(C161,",",REPT(" ",99)),899,99))),VLOOKUP(TRIM(MID(SUBSTITUTE(C161,",",REPT(" ",99)),899,99)),PortProtocols[],4,FALSE),VLOOKUP(--TRIM(MID(SUBSTITUTE(C161,",",REPT(" ",99)),899,99)),PortProtocols[],4,FALSE)),""),"") &amp;
IF(TRIM(MID(SUBSTITUTE(C161,",",REPT(" ",99)),999,99))&lt;&gt;"",CHAR(10) &amp; IFERROR(IF(ISERROR(--TRIM(MID(SUBSTITUTE(C161,",",REPT(" ",99)),999,99))),VLOOKUP(TRIM(MID(SUBSTITUTE(C161,",",REPT(" ",99)),999,99)),PortProtocols[],4,FALSE),VLOOKUP(--TRIM(MID(SUBSTITUTE(C161,",",REPT(" ",99)),999,99)),PortProtocols[],4,FALSE)),""),"") &amp;
IF(TRIM(MID(SUBSTITUTE(C161,",",REPT(" ",99)),1099,99))&lt;&gt;"",CHAR(10) &amp; IFERROR(IF(ISERROR(--TRIM(MID(SUBSTITUTE(C161,",",REPT(" ",99)),1099,99))),VLOOKUP(TRIM(MID(SUBSTITUTE(C161,",",REPT(" ",99)),1099,99)),PortProtocols[],4,FALSE),VLOOKUP(--TRIM(MID(SUBSTITUTE(C161,",",REPT(" ",99)),1099,99)),PortProtocols[],4,FALSE)),""),"") &amp;
IF(TRIM(MID(SUBSTITUTE(C161,",",REPT(" ",99)),1199,99))&lt;&gt;"",CHAR(10) &amp; IFERROR(IF(ISERROR(--TRIM(MID(SUBSTITUTE(C161,",",REPT(" ",99)),1199,99))),VLOOKUP(TRIM(MID(SUBSTITUTE(C161,",",REPT(" ",99)),1199,99)),PortProtocols[],4,FALSE),VLOOKUP(--TRIM(MID(SUBSTITUTE(C161,",",REPT(" ",99)),1199,99)),PortProtocols[],4,FALSE)),""),"") &amp;
IF(TRIM(MID(SUBSTITUTE(C161,",",REPT(" ",99)),1299,99))&lt;&gt;"",CHAR(10) &amp; IFERROR(IF(ISERROR(--TRIM(MID(SUBSTITUTE(C161,",",REPT(" ",99)),1299,99))),VLOOKUP(TRIM(MID(SUBSTITUTE(C161,",",REPT(" ",99)),1299,99)),PortProtocols[],4,FALSE),VLOOKUP(--TRIM(MID(SUBSTITUTE(C161,",",REPT(" ",99)),1299,99)),PortProtocols[],4,FALSE)),""),"") &amp;
IF(TRIM(MID(SUBSTITUTE(C161,",",REPT(" ",99)),1399,99))&lt;&gt;"",CHAR(10) &amp; IFERROR(IF(ISERROR(--TRIM(MID(SUBSTITUTE(C161,",",REPT(" ",99)),1399,99))),VLOOKUP(TRIM(MID(SUBSTITUTE(C161,",",REPT(" ",99)),1399,99)),PortProtocols[],4,FALSE),VLOOKUP(--TRIM(MID(SUBSTITUTE(C161,",",REPT(" ",99)),1399,99)),PortProtocols[],4,FALSE)),""),"") &amp;
IF(TRIM(MID(SUBSTITUTE(C161,",",REPT(" ",99)),1499,99))&lt;&gt;"",CHAR(10) &amp; IFERROR(IF(ISERROR(--TRIM(MID(SUBSTITUTE(C161,",",REPT(" ",99)),1499,99))),VLOOKUP(TRIM(MID(SUBSTITUTE(C161,",",REPT(" ",99)),1499,99)),PortProtocols[],4,FALSE),VLOOKUP(--TRIM(MID(SUBSTITUTE(C161,",",REPT(" ",99)),1499,99)),PortProtocols[],4,FALSE)),""),"") &amp;
IF(TRIM(MID(SUBSTITUTE(C161,",",REPT(" ",99)),1599,99))&lt;&gt;"",CHAR(10) &amp; IFERROR(IF(ISERROR(--TRIM(MID(SUBSTITUTE(C161,",",REPT(" ",99)),1599,99))),VLOOKUP(TRIM(MID(SUBSTITUTE(C161,",",REPT(" ",99)),1599,99)),PortProtocols[],4,FALSE),VLOOKUP(--TRIM(MID(SUBSTITUTE(C161,",",REPT(" ",99)),1599,99)),PortProtocols[],4,FALSE)),""),"") &amp;
IF(TRIM(MID(SUBSTITUTE(C161,",",REPT(" ",99)),1699,99))&lt;&gt;"",CHAR(10) &amp; IFERROR(IF(ISERROR(--TRIM(MID(SUBSTITUTE(C161,",",REPT(" ",99)),1699,99))),VLOOKUP(TRIM(MID(SUBSTITUTE(C161,",",REPT(" ",99)),1699,99)),PortProtocols[],4,FALSE),VLOOKUP(--TRIM(MID(SUBSTITUTE(C161,",",REPT(" ",99)),1699,99)),PortProtocols[],4,FALSE)),""),"") &amp;
IF(TRIM(MID(SUBSTITUTE(C161,",",REPT(" ",99)),1799,99))&lt;&gt;"",CHAR(10) &amp; IFERROR(IF(ISERROR(--TRIM(MID(SUBSTITUTE(C161,",",REPT(" ",99)),1799,99))),VLOOKUP(TRIM(MID(SUBSTITUTE(C161,",",REPT(" ",99)),1799,99)),PortProtocols[],4,FALSE),VLOOKUP(--TRIM(MID(SUBSTITUTE(C161,",",REPT(" ",99)),1799,99)),PortProtocols[],4,FALSE)),""),"") &amp;
IF(TRIM(MID(SUBSTITUTE(C161,",",REPT(" ",99)),1899,99))&lt;&gt;"",CHAR(10) &amp; IFERROR(IF(ISERROR(--TRIM(MID(SUBSTITUTE(C161,",",REPT(" ",99)),1899,99))),VLOOKUP(TRIM(MID(SUBSTITUTE(C161,",",REPT(" ",99)),1899,99)),PortProtocols[],4,FALSE),VLOOKUP(--TRIM(MID(SUBSTITUTE(C161,",",REPT(" ",99)),1899,99)),PortProtocols[],4,FALSE)),""),""),
"")</f>
        <v>NDB API Server VM3 to Nutanix CVM
Prism (9440 TCP)
iSCSI iSNS (Target Discovery) (3205 TCP)
iSCSI Target (Primary Data) (3260 TCP)</v>
      </c>
      <c r="G161" s="15"/>
      <c r="H161" s="13" t="str">
        <f>_xlfn.XLOOKUP(ExternalPorts[[#This Row],[Source]],entities[Source],entities[Source AZ (Used for Diagram Generation)],"",0)</f>
        <v>Local AZ</v>
      </c>
      <c r="I161" s="13" t="str">
        <f>_xlfn.XLOOKUP(ExternalPorts[[#This Row],[Destination]],entities[Destination],entities[Destination AZ (Used for Diagram Generation)],"",0)</f>
        <v>Local AZ</v>
      </c>
      <c r="J161" s="13"/>
      <c r="M161" s="22"/>
    </row>
    <row r="162" spans="1:13" ht="81">
      <c r="A162" s="13" t="s">
        <v>324</v>
      </c>
      <c r="B162" s="13" t="s">
        <v>410</v>
      </c>
      <c r="C162" s="14" t="s">
        <v>56</v>
      </c>
      <c r="D162" s="13" t="str" cm="1">
        <f t="array" ref="D16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2" s="13" t="s">
        <v>26</v>
      </c>
      <c r="F162" s="15" t="str">
        <f>IF(AND(B162&lt;&gt;"",E162&lt;&gt;""),B162 &amp; " to " &amp; E162 &amp; CHAR(10) &amp;
IFERROR(IF(ISERROR(--TRIM(MID(SUBSTITUTE(C162,",",REPT(" ",99)),1,99))),VLOOKUP(TRIM(MID(SUBSTITUTE(C162,",",REPT(" ",99)),1,99)),PortProtocols[],4,FALSE),VLOOKUP(--TRIM(MID(SUBSTITUTE(C162,",",REPT(" ",99)),1,99)),PortProtocols[],4,FALSE)),"") &amp;
IF(TRIM(MID(SUBSTITUTE(C162,",",REPT(" ",99)),99,99))&lt;&gt;"",CHAR(10) &amp; IFERROR(IF(ISERROR(--TRIM(MID(SUBSTITUTE(C162,",",REPT(" ",99)),99,99))),VLOOKUP(TRIM(MID(SUBSTITUTE(C162,",",REPT(" ",99)),99,99)),PortProtocols[],4,FALSE),VLOOKUP(--TRIM(MID(SUBSTITUTE(C162,",",REPT(" ",99)),99,99)),PortProtocols[],4,FALSE)),""),"") &amp;
IF(TRIM(MID(SUBSTITUTE(C162,",",REPT(" ",99)),199,99))&lt;&gt;"",CHAR(10) &amp; IFERROR(IF(ISERROR(--TRIM(MID(SUBSTITUTE(C162,",",REPT(" ",99)),199,99))),VLOOKUP(TRIM(MID(SUBSTITUTE(C162,",",REPT(" ",99)),199,99)),PortProtocols[],4,FALSE),VLOOKUP(--TRIM(MID(SUBSTITUTE(C162,",",REPT(" ",99)),199,99)),PortProtocols[],4,FALSE)),""),"") &amp;
IF(TRIM(MID(SUBSTITUTE(C162,",",REPT(" ",99)),299,99))&lt;&gt;"",CHAR(10) &amp; IFERROR(IF(ISERROR(--TRIM(MID(SUBSTITUTE(C162,",",REPT(" ",99)),299,99))),VLOOKUP(TRIM(MID(SUBSTITUTE(C162,",",REPT(" ",99)),299,99)),PortProtocols[],4,FALSE),VLOOKUP(--TRIM(MID(SUBSTITUTE(C162,",",REPT(" ",99)),299,99)),PortProtocols[],4,FALSE)),""),"") &amp;
IF(TRIM(MID(SUBSTITUTE(C162,",",REPT(" ",99)),399,99))&lt;&gt;"",CHAR(10) &amp; IFERROR(IF(ISERROR(--TRIM(MID(SUBSTITUTE(C162,",",REPT(" ",99)),399,99))),VLOOKUP(TRIM(MID(SUBSTITUTE(C162,",",REPT(" ",99)),399,99)),PortProtocols[],4,FALSE),VLOOKUP(--TRIM(MID(SUBSTITUTE(C162,",",REPT(" ",99)),399,99)),PortProtocols[],4,FALSE)),""),"") &amp;
IF(TRIM(MID(SUBSTITUTE(C162,",",REPT(" ",99)),499,99))&lt;&gt;"",CHAR(10) &amp; IFERROR(IF(ISERROR(--TRIM(MID(SUBSTITUTE(C162,",",REPT(" ",99)),499,99))),VLOOKUP(TRIM(MID(SUBSTITUTE(C162,",",REPT(" ",99)),499,99)),PortProtocols[],4,FALSE),VLOOKUP(--TRIM(MID(SUBSTITUTE(C162,",",REPT(" ",99)),499,99)),PortProtocols[],4,FALSE)),""),"") &amp;
IF(TRIM(MID(SUBSTITUTE(C162,",",REPT(" ",99)),599,99))&lt;&gt;"",CHAR(10) &amp; IFERROR(IF(ISERROR(--TRIM(MID(SUBSTITUTE(C162,",",REPT(" ",99)),599,99))),VLOOKUP(TRIM(MID(SUBSTITUTE(C162,",",REPT(" ",99)),599,99)),PortProtocols[],4,FALSE),VLOOKUP(--TRIM(MID(SUBSTITUTE(C162,",",REPT(" ",99)),599,99)),PortProtocols[],4,FALSE)),""),"") &amp;
IF(TRIM(MID(SUBSTITUTE(C162,",",REPT(" ",99)),699,99))&lt;&gt;"",CHAR(10) &amp; IFERROR(IF(ISERROR(--TRIM(MID(SUBSTITUTE(C162,",",REPT(" ",99)),699,99))),VLOOKUP(TRIM(MID(SUBSTITUTE(C162,",",REPT(" ",99)),699,99)),PortProtocols[],4,FALSE),VLOOKUP(--TRIM(MID(SUBSTITUTE(C162,",",REPT(" ",99)),699,99)),PortProtocols[],4,FALSE)),""),"") &amp;
IF(TRIM(MID(SUBSTITUTE(C162,",",REPT(" ",99)),799,99))&lt;&gt;"",CHAR(10) &amp; IFERROR(IF(ISERROR(--TRIM(MID(SUBSTITUTE(C162,",",REPT(" ",99)),799,99))),VLOOKUP(TRIM(MID(SUBSTITUTE(C162,",",REPT(" ",99)),799,99)),PortProtocols[],4,FALSE),VLOOKUP(--TRIM(MID(SUBSTITUTE(C162,",",REPT(" ",99)),799,99)),PortProtocols[],4,FALSE)),""),"") &amp;
IF(TRIM(MID(SUBSTITUTE(C162,",",REPT(" ",99)),899,99))&lt;&gt;"",CHAR(10) &amp; IFERROR(IF(ISERROR(--TRIM(MID(SUBSTITUTE(C162,",",REPT(" ",99)),899,99))),VLOOKUP(TRIM(MID(SUBSTITUTE(C162,",",REPT(" ",99)),899,99)),PortProtocols[],4,FALSE),VLOOKUP(--TRIM(MID(SUBSTITUTE(C162,",",REPT(" ",99)),899,99)),PortProtocols[],4,FALSE)),""),"") &amp;
IF(TRIM(MID(SUBSTITUTE(C162,",",REPT(" ",99)),999,99))&lt;&gt;"",CHAR(10) &amp; IFERROR(IF(ISERROR(--TRIM(MID(SUBSTITUTE(C162,",",REPT(" ",99)),999,99))),VLOOKUP(TRIM(MID(SUBSTITUTE(C162,",",REPT(" ",99)),999,99)),PortProtocols[],4,FALSE),VLOOKUP(--TRIM(MID(SUBSTITUTE(C162,",",REPT(" ",99)),999,99)),PortProtocols[],4,FALSE)),""),"") &amp;
IF(TRIM(MID(SUBSTITUTE(C162,",",REPT(" ",99)),1099,99))&lt;&gt;"",CHAR(10) &amp; IFERROR(IF(ISERROR(--TRIM(MID(SUBSTITUTE(C162,",",REPT(" ",99)),1099,99))),VLOOKUP(TRIM(MID(SUBSTITUTE(C162,",",REPT(" ",99)),1099,99)),PortProtocols[],4,FALSE),VLOOKUP(--TRIM(MID(SUBSTITUTE(C162,",",REPT(" ",99)),1099,99)),PortProtocols[],4,FALSE)),""),"") &amp;
IF(TRIM(MID(SUBSTITUTE(C162,",",REPT(" ",99)),1199,99))&lt;&gt;"",CHAR(10) &amp; IFERROR(IF(ISERROR(--TRIM(MID(SUBSTITUTE(C162,",",REPT(" ",99)),1199,99))),VLOOKUP(TRIM(MID(SUBSTITUTE(C162,",",REPT(" ",99)),1199,99)),PortProtocols[],4,FALSE),VLOOKUP(--TRIM(MID(SUBSTITUTE(C162,",",REPT(" ",99)),1199,99)),PortProtocols[],4,FALSE)),""),"") &amp;
IF(TRIM(MID(SUBSTITUTE(C162,",",REPT(" ",99)),1299,99))&lt;&gt;"",CHAR(10) &amp; IFERROR(IF(ISERROR(--TRIM(MID(SUBSTITUTE(C162,",",REPT(" ",99)),1299,99))),VLOOKUP(TRIM(MID(SUBSTITUTE(C162,",",REPT(" ",99)),1299,99)),PortProtocols[],4,FALSE),VLOOKUP(--TRIM(MID(SUBSTITUTE(C162,",",REPT(" ",99)),1299,99)),PortProtocols[],4,FALSE)),""),"") &amp;
IF(TRIM(MID(SUBSTITUTE(C162,",",REPT(" ",99)),1399,99))&lt;&gt;"",CHAR(10) &amp; IFERROR(IF(ISERROR(--TRIM(MID(SUBSTITUTE(C162,",",REPT(" ",99)),1399,99))),VLOOKUP(TRIM(MID(SUBSTITUTE(C162,",",REPT(" ",99)),1399,99)),PortProtocols[],4,FALSE),VLOOKUP(--TRIM(MID(SUBSTITUTE(C162,",",REPT(" ",99)),1399,99)),PortProtocols[],4,FALSE)),""),"") &amp;
IF(TRIM(MID(SUBSTITUTE(C162,",",REPT(" ",99)),1499,99))&lt;&gt;"",CHAR(10) &amp; IFERROR(IF(ISERROR(--TRIM(MID(SUBSTITUTE(C162,",",REPT(" ",99)),1499,99))),VLOOKUP(TRIM(MID(SUBSTITUTE(C162,",",REPT(" ",99)),1499,99)),PortProtocols[],4,FALSE),VLOOKUP(--TRIM(MID(SUBSTITUTE(C162,",",REPT(" ",99)),1499,99)),PortProtocols[],4,FALSE)),""),"") &amp;
IF(TRIM(MID(SUBSTITUTE(C162,",",REPT(" ",99)),1599,99))&lt;&gt;"",CHAR(10) &amp; IFERROR(IF(ISERROR(--TRIM(MID(SUBSTITUTE(C162,",",REPT(" ",99)),1599,99))),VLOOKUP(TRIM(MID(SUBSTITUTE(C162,",",REPT(" ",99)),1599,99)),PortProtocols[],4,FALSE),VLOOKUP(--TRIM(MID(SUBSTITUTE(C162,",",REPT(" ",99)),1599,99)),PortProtocols[],4,FALSE)),""),"") &amp;
IF(TRIM(MID(SUBSTITUTE(C162,",",REPT(" ",99)),1699,99))&lt;&gt;"",CHAR(10) &amp; IFERROR(IF(ISERROR(--TRIM(MID(SUBSTITUTE(C162,",",REPT(" ",99)),1699,99))),VLOOKUP(TRIM(MID(SUBSTITUTE(C162,",",REPT(" ",99)),1699,99)),PortProtocols[],4,FALSE),VLOOKUP(--TRIM(MID(SUBSTITUTE(C162,",",REPT(" ",99)),1699,99)),PortProtocols[],4,FALSE)),""),"") &amp;
IF(TRIM(MID(SUBSTITUTE(C162,",",REPT(" ",99)),1799,99))&lt;&gt;"",CHAR(10) &amp; IFERROR(IF(ISERROR(--TRIM(MID(SUBSTITUTE(C162,",",REPT(" ",99)),1799,99))),VLOOKUP(TRIM(MID(SUBSTITUTE(C162,",",REPT(" ",99)),1799,99)),PortProtocols[],4,FALSE),VLOOKUP(--TRIM(MID(SUBSTITUTE(C162,",",REPT(" ",99)),1799,99)),PortProtocols[],4,FALSE)),""),"") &amp;
IF(TRIM(MID(SUBSTITUTE(C162,",",REPT(" ",99)),1899,99))&lt;&gt;"",CHAR(10) &amp; IFERROR(IF(ISERROR(--TRIM(MID(SUBSTITUTE(C162,",",REPT(" ",99)),1899,99))),VLOOKUP(TRIM(MID(SUBSTITUTE(C162,",",REPT(" ",99)),1899,99)),PortProtocols[],4,FALSE),VLOOKUP(--TRIM(MID(SUBSTITUTE(C162,",",REPT(" ",99)),1899,99)),PortProtocols[],4,FALSE)),""),""),
"")</f>
        <v>NDB HA Proxy VM1 to Nutanix CVM
Prism (9440 TCP)
iSCSI iSNS (Target Discovery) (3205 TCP)
iSCSI Target (Primary Data) (3260 TCP)</v>
      </c>
      <c r="G162" s="15"/>
      <c r="H162" s="13" t="str">
        <f>_xlfn.XLOOKUP(ExternalPorts[[#This Row],[Source]],entities[Source],entities[Source AZ (Used for Diagram Generation)],"",0)</f>
        <v>Local AZ</v>
      </c>
      <c r="I162" s="13" t="str">
        <f>_xlfn.XLOOKUP(ExternalPorts[[#This Row],[Destination]],entities[Destination],entities[Destination AZ (Used for Diagram Generation)],"",0)</f>
        <v>Local AZ</v>
      </c>
      <c r="J162" s="13"/>
      <c r="M162" s="22"/>
    </row>
    <row r="163" spans="1:13" ht="81">
      <c r="A163" s="13" t="s">
        <v>324</v>
      </c>
      <c r="B163" s="13" t="s">
        <v>411</v>
      </c>
      <c r="C163" s="14" t="s">
        <v>56</v>
      </c>
      <c r="D163" s="13" t="str" cm="1">
        <f t="array" ref="D16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3" s="13" t="s">
        <v>26</v>
      </c>
      <c r="F163" s="15" t="str">
        <f>IF(AND(B163&lt;&gt;"",E163&lt;&gt;""),B163 &amp; " to " &amp; E163 &amp; CHAR(10) &amp;
IFERROR(IF(ISERROR(--TRIM(MID(SUBSTITUTE(C163,",",REPT(" ",99)),1,99))),VLOOKUP(TRIM(MID(SUBSTITUTE(C163,",",REPT(" ",99)),1,99)),PortProtocols[],4,FALSE),VLOOKUP(--TRIM(MID(SUBSTITUTE(C163,",",REPT(" ",99)),1,99)),PortProtocols[],4,FALSE)),"") &amp;
IF(TRIM(MID(SUBSTITUTE(C163,",",REPT(" ",99)),99,99))&lt;&gt;"",CHAR(10) &amp; IFERROR(IF(ISERROR(--TRIM(MID(SUBSTITUTE(C163,",",REPT(" ",99)),99,99))),VLOOKUP(TRIM(MID(SUBSTITUTE(C163,",",REPT(" ",99)),99,99)),PortProtocols[],4,FALSE),VLOOKUP(--TRIM(MID(SUBSTITUTE(C163,",",REPT(" ",99)),99,99)),PortProtocols[],4,FALSE)),""),"") &amp;
IF(TRIM(MID(SUBSTITUTE(C163,",",REPT(" ",99)),199,99))&lt;&gt;"",CHAR(10) &amp; IFERROR(IF(ISERROR(--TRIM(MID(SUBSTITUTE(C163,",",REPT(" ",99)),199,99))),VLOOKUP(TRIM(MID(SUBSTITUTE(C163,",",REPT(" ",99)),199,99)),PortProtocols[],4,FALSE),VLOOKUP(--TRIM(MID(SUBSTITUTE(C163,",",REPT(" ",99)),199,99)),PortProtocols[],4,FALSE)),""),"") &amp;
IF(TRIM(MID(SUBSTITUTE(C163,",",REPT(" ",99)),299,99))&lt;&gt;"",CHAR(10) &amp; IFERROR(IF(ISERROR(--TRIM(MID(SUBSTITUTE(C163,",",REPT(" ",99)),299,99))),VLOOKUP(TRIM(MID(SUBSTITUTE(C163,",",REPT(" ",99)),299,99)),PortProtocols[],4,FALSE),VLOOKUP(--TRIM(MID(SUBSTITUTE(C163,",",REPT(" ",99)),299,99)),PortProtocols[],4,FALSE)),""),"") &amp;
IF(TRIM(MID(SUBSTITUTE(C163,",",REPT(" ",99)),399,99))&lt;&gt;"",CHAR(10) &amp; IFERROR(IF(ISERROR(--TRIM(MID(SUBSTITUTE(C163,",",REPT(" ",99)),399,99))),VLOOKUP(TRIM(MID(SUBSTITUTE(C163,",",REPT(" ",99)),399,99)),PortProtocols[],4,FALSE),VLOOKUP(--TRIM(MID(SUBSTITUTE(C163,",",REPT(" ",99)),399,99)),PortProtocols[],4,FALSE)),""),"") &amp;
IF(TRIM(MID(SUBSTITUTE(C163,",",REPT(" ",99)),499,99))&lt;&gt;"",CHAR(10) &amp; IFERROR(IF(ISERROR(--TRIM(MID(SUBSTITUTE(C163,",",REPT(" ",99)),499,99))),VLOOKUP(TRIM(MID(SUBSTITUTE(C163,",",REPT(" ",99)),499,99)),PortProtocols[],4,FALSE),VLOOKUP(--TRIM(MID(SUBSTITUTE(C163,",",REPT(" ",99)),499,99)),PortProtocols[],4,FALSE)),""),"") &amp;
IF(TRIM(MID(SUBSTITUTE(C163,",",REPT(" ",99)),599,99))&lt;&gt;"",CHAR(10) &amp; IFERROR(IF(ISERROR(--TRIM(MID(SUBSTITUTE(C163,",",REPT(" ",99)),599,99))),VLOOKUP(TRIM(MID(SUBSTITUTE(C163,",",REPT(" ",99)),599,99)),PortProtocols[],4,FALSE),VLOOKUP(--TRIM(MID(SUBSTITUTE(C163,",",REPT(" ",99)),599,99)),PortProtocols[],4,FALSE)),""),"") &amp;
IF(TRIM(MID(SUBSTITUTE(C163,",",REPT(" ",99)),699,99))&lt;&gt;"",CHAR(10) &amp; IFERROR(IF(ISERROR(--TRIM(MID(SUBSTITUTE(C163,",",REPT(" ",99)),699,99))),VLOOKUP(TRIM(MID(SUBSTITUTE(C163,",",REPT(" ",99)),699,99)),PortProtocols[],4,FALSE),VLOOKUP(--TRIM(MID(SUBSTITUTE(C163,",",REPT(" ",99)),699,99)),PortProtocols[],4,FALSE)),""),"") &amp;
IF(TRIM(MID(SUBSTITUTE(C163,",",REPT(" ",99)),799,99))&lt;&gt;"",CHAR(10) &amp; IFERROR(IF(ISERROR(--TRIM(MID(SUBSTITUTE(C163,",",REPT(" ",99)),799,99))),VLOOKUP(TRIM(MID(SUBSTITUTE(C163,",",REPT(" ",99)),799,99)),PortProtocols[],4,FALSE),VLOOKUP(--TRIM(MID(SUBSTITUTE(C163,",",REPT(" ",99)),799,99)),PortProtocols[],4,FALSE)),""),"") &amp;
IF(TRIM(MID(SUBSTITUTE(C163,",",REPT(" ",99)),899,99))&lt;&gt;"",CHAR(10) &amp; IFERROR(IF(ISERROR(--TRIM(MID(SUBSTITUTE(C163,",",REPT(" ",99)),899,99))),VLOOKUP(TRIM(MID(SUBSTITUTE(C163,",",REPT(" ",99)),899,99)),PortProtocols[],4,FALSE),VLOOKUP(--TRIM(MID(SUBSTITUTE(C163,",",REPT(" ",99)),899,99)),PortProtocols[],4,FALSE)),""),"") &amp;
IF(TRIM(MID(SUBSTITUTE(C163,",",REPT(" ",99)),999,99))&lt;&gt;"",CHAR(10) &amp; IFERROR(IF(ISERROR(--TRIM(MID(SUBSTITUTE(C163,",",REPT(" ",99)),999,99))),VLOOKUP(TRIM(MID(SUBSTITUTE(C163,",",REPT(" ",99)),999,99)),PortProtocols[],4,FALSE),VLOOKUP(--TRIM(MID(SUBSTITUTE(C163,",",REPT(" ",99)),999,99)),PortProtocols[],4,FALSE)),""),"") &amp;
IF(TRIM(MID(SUBSTITUTE(C163,",",REPT(" ",99)),1099,99))&lt;&gt;"",CHAR(10) &amp; IFERROR(IF(ISERROR(--TRIM(MID(SUBSTITUTE(C163,",",REPT(" ",99)),1099,99))),VLOOKUP(TRIM(MID(SUBSTITUTE(C163,",",REPT(" ",99)),1099,99)),PortProtocols[],4,FALSE),VLOOKUP(--TRIM(MID(SUBSTITUTE(C163,",",REPT(" ",99)),1099,99)),PortProtocols[],4,FALSE)),""),"") &amp;
IF(TRIM(MID(SUBSTITUTE(C163,",",REPT(" ",99)),1199,99))&lt;&gt;"",CHAR(10) &amp; IFERROR(IF(ISERROR(--TRIM(MID(SUBSTITUTE(C163,",",REPT(" ",99)),1199,99))),VLOOKUP(TRIM(MID(SUBSTITUTE(C163,",",REPT(" ",99)),1199,99)),PortProtocols[],4,FALSE),VLOOKUP(--TRIM(MID(SUBSTITUTE(C163,",",REPT(" ",99)),1199,99)),PortProtocols[],4,FALSE)),""),"") &amp;
IF(TRIM(MID(SUBSTITUTE(C163,",",REPT(" ",99)),1299,99))&lt;&gt;"",CHAR(10) &amp; IFERROR(IF(ISERROR(--TRIM(MID(SUBSTITUTE(C163,",",REPT(" ",99)),1299,99))),VLOOKUP(TRIM(MID(SUBSTITUTE(C163,",",REPT(" ",99)),1299,99)),PortProtocols[],4,FALSE),VLOOKUP(--TRIM(MID(SUBSTITUTE(C163,",",REPT(" ",99)),1299,99)),PortProtocols[],4,FALSE)),""),"") &amp;
IF(TRIM(MID(SUBSTITUTE(C163,",",REPT(" ",99)),1399,99))&lt;&gt;"",CHAR(10) &amp; IFERROR(IF(ISERROR(--TRIM(MID(SUBSTITUTE(C163,",",REPT(" ",99)),1399,99))),VLOOKUP(TRIM(MID(SUBSTITUTE(C163,",",REPT(" ",99)),1399,99)),PortProtocols[],4,FALSE),VLOOKUP(--TRIM(MID(SUBSTITUTE(C163,",",REPT(" ",99)),1399,99)),PortProtocols[],4,FALSE)),""),"") &amp;
IF(TRIM(MID(SUBSTITUTE(C163,",",REPT(" ",99)),1499,99))&lt;&gt;"",CHAR(10) &amp; IFERROR(IF(ISERROR(--TRIM(MID(SUBSTITUTE(C163,",",REPT(" ",99)),1499,99))),VLOOKUP(TRIM(MID(SUBSTITUTE(C163,",",REPT(" ",99)),1499,99)),PortProtocols[],4,FALSE),VLOOKUP(--TRIM(MID(SUBSTITUTE(C163,",",REPT(" ",99)),1499,99)),PortProtocols[],4,FALSE)),""),"") &amp;
IF(TRIM(MID(SUBSTITUTE(C163,",",REPT(" ",99)),1599,99))&lt;&gt;"",CHAR(10) &amp; IFERROR(IF(ISERROR(--TRIM(MID(SUBSTITUTE(C163,",",REPT(" ",99)),1599,99))),VLOOKUP(TRIM(MID(SUBSTITUTE(C163,",",REPT(" ",99)),1599,99)),PortProtocols[],4,FALSE),VLOOKUP(--TRIM(MID(SUBSTITUTE(C163,",",REPT(" ",99)),1599,99)),PortProtocols[],4,FALSE)),""),"") &amp;
IF(TRIM(MID(SUBSTITUTE(C163,",",REPT(" ",99)),1699,99))&lt;&gt;"",CHAR(10) &amp; IFERROR(IF(ISERROR(--TRIM(MID(SUBSTITUTE(C163,",",REPT(" ",99)),1699,99))),VLOOKUP(TRIM(MID(SUBSTITUTE(C163,",",REPT(" ",99)),1699,99)),PortProtocols[],4,FALSE),VLOOKUP(--TRIM(MID(SUBSTITUTE(C163,",",REPT(" ",99)),1699,99)),PortProtocols[],4,FALSE)),""),"") &amp;
IF(TRIM(MID(SUBSTITUTE(C163,",",REPT(" ",99)),1799,99))&lt;&gt;"",CHAR(10) &amp; IFERROR(IF(ISERROR(--TRIM(MID(SUBSTITUTE(C163,",",REPT(" ",99)),1799,99))),VLOOKUP(TRIM(MID(SUBSTITUTE(C163,",",REPT(" ",99)),1799,99)),PortProtocols[],4,FALSE),VLOOKUP(--TRIM(MID(SUBSTITUTE(C163,",",REPT(" ",99)),1799,99)),PortProtocols[],4,FALSE)),""),"") &amp;
IF(TRIM(MID(SUBSTITUTE(C163,",",REPT(" ",99)),1899,99))&lt;&gt;"",CHAR(10) &amp; IFERROR(IF(ISERROR(--TRIM(MID(SUBSTITUTE(C163,",",REPT(" ",99)),1899,99))),VLOOKUP(TRIM(MID(SUBSTITUTE(C163,",",REPT(" ",99)),1899,99)),PortProtocols[],4,FALSE),VLOOKUP(--TRIM(MID(SUBSTITUTE(C163,",",REPT(" ",99)),1899,99)),PortProtocols[],4,FALSE)),""),""),
"")</f>
        <v>NDB HA Proxy VM2 to Nutanix CVM
Prism (9440 TCP)
iSCSI iSNS (Target Discovery) (3205 TCP)
iSCSI Target (Primary Data) (3260 TCP)</v>
      </c>
      <c r="G163" s="15"/>
      <c r="H163" s="13" t="str">
        <f>_xlfn.XLOOKUP(ExternalPorts[[#This Row],[Source]],entities[Source],entities[Source AZ (Used for Diagram Generation)],"",0)</f>
        <v>Local AZ</v>
      </c>
      <c r="I163" s="13" t="str">
        <f>_xlfn.XLOOKUP(ExternalPorts[[#This Row],[Destination]],entities[Destination],entities[Destination AZ (Used for Diagram Generation)],"",0)</f>
        <v>Local AZ</v>
      </c>
      <c r="J163" s="13"/>
      <c r="M163" s="22"/>
    </row>
    <row r="164" spans="1:13" ht="81">
      <c r="A164" s="13" t="s">
        <v>324</v>
      </c>
      <c r="B164" s="13" t="s">
        <v>318</v>
      </c>
      <c r="C164" s="14" t="s">
        <v>56</v>
      </c>
      <c r="D164" s="13" t="str" cm="1">
        <f t="array" ref="D16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4" s="13" t="s">
        <v>26</v>
      </c>
      <c r="F164" s="15" t="str">
        <f>IF(AND(B164&lt;&gt;"",E164&lt;&gt;""),B164 &amp; " to " &amp; E164 &amp; CHAR(10) &amp;
IFERROR(IF(ISERROR(--TRIM(MID(SUBSTITUTE(C164,",",REPT(" ",99)),1,99))),VLOOKUP(TRIM(MID(SUBSTITUTE(C164,",",REPT(" ",99)),1,99)),PortProtocols[],4,FALSE),VLOOKUP(--TRIM(MID(SUBSTITUTE(C164,",",REPT(" ",99)),1,99)),PortProtocols[],4,FALSE)),"") &amp;
IF(TRIM(MID(SUBSTITUTE(C164,",",REPT(" ",99)),99,99))&lt;&gt;"",CHAR(10) &amp; IFERROR(IF(ISERROR(--TRIM(MID(SUBSTITUTE(C164,",",REPT(" ",99)),99,99))),VLOOKUP(TRIM(MID(SUBSTITUTE(C164,",",REPT(" ",99)),99,99)),PortProtocols[],4,FALSE),VLOOKUP(--TRIM(MID(SUBSTITUTE(C164,",",REPT(" ",99)),99,99)),PortProtocols[],4,FALSE)),""),"") &amp;
IF(TRIM(MID(SUBSTITUTE(C164,",",REPT(" ",99)),199,99))&lt;&gt;"",CHAR(10) &amp; IFERROR(IF(ISERROR(--TRIM(MID(SUBSTITUTE(C164,",",REPT(" ",99)),199,99))),VLOOKUP(TRIM(MID(SUBSTITUTE(C164,",",REPT(" ",99)),199,99)),PortProtocols[],4,FALSE),VLOOKUP(--TRIM(MID(SUBSTITUTE(C164,",",REPT(" ",99)),199,99)),PortProtocols[],4,FALSE)),""),"") &amp;
IF(TRIM(MID(SUBSTITUTE(C164,",",REPT(" ",99)),299,99))&lt;&gt;"",CHAR(10) &amp; IFERROR(IF(ISERROR(--TRIM(MID(SUBSTITUTE(C164,",",REPT(" ",99)),299,99))),VLOOKUP(TRIM(MID(SUBSTITUTE(C164,",",REPT(" ",99)),299,99)),PortProtocols[],4,FALSE),VLOOKUP(--TRIM(MID(SUBSTITUTE(C164,",",REPT(" ",99)),299,99)),PortProtocols[],4,FALSE)),""),"") &amp;
IF(TRIM(MID(SUBSTITUTE(C164,",",REPT(" ",99)),399,99))&lt;&gt;"",CHAR(10) &amp; IFERROR(IF(ISERROR(--TRIM(MID(SUBSTITUTE(C164,",",REPT(" ",99)),399,99))),VLOOKUP(TRIM(MID(SUBSTITUTE(C164,",",REPT(" ",99)),399,99)),PortProtocols[],4,FALSE),VLOOKUP(--TRIM(MID(SUBSTITUTE(C164,",",REPT(" ",99)),399,99)),PortProtocols[],4,FALSE)),""),"") &amp;
IF(TRIM(MID(SUBSTITUTE(C164,",",REPT(" ",99)),499,99))&lt;&gt;"",CHAR(10) &amp; IFERROR(IF(ISERROR(--TRIM(MID(SUBSTITUTE(C164,",",REPT(" ",99)),499,99))),VLOOKUP(TRIM(MID(SUBSTITUTE(C164,",",REPT(" ",99)),499,99)),PortProtocols[],4,FALSE),VLOOKUP(--TRIM(MID(SUBSTITUTE(C164,",",REPT(" ",99)),499,99)),PortProtocols[],4,FALSE)),""),"") &amp;
IF(TRIM(MID(SUBSTITUTE(C164,",",REPT(" ",99)),599,99))&lt;&gt;"",CHAR(10) &amp; IFERROR(IF(ISERROR(--TRIM(MID(SUBSTITUTE(C164,",",REPT(" ",99)),599,99))),VLOOKUP(TRIM(MID(SUBSTITUTE(C164,",",REPT(" ",99)),599,99)),PortProtocols[],4,FALSE),VLOOKUP(--TRIM(MID(SUBSTITUTE(C164,",",REPT(" ",99)),599,99)),PortProtocols[],4,FALSE)),""),"") &amp;
IF(TRIM(MID(SUBSTITUTE(C164,",",REPT(" ",99)),699,99))&lt;&gt;"",CHAR(10) &amp; IFERROR(IF(ISERROR(--TRIM(MID(SUBSTITUTE(C164,",",REPT(" ",99)),699,99))),VLOOKUP(TRIM(MID(SUBSTITUTE(C164,",",REPT(" ",99)),699,99)),PortProtocols[],4,FALSE),VLOOKUP(--TRIM(MID(SUBSTITUTE(C164,",",REPT(" ",99)),699,99)),PortProtocols[],4,FALSE)),""),"") &amp;
IF(TRIM(MID(SUBSTITUTE(C164,",",REPT(" ",99)),799,99))&lt;&gt;"",CHAR(10) &amp; IFERROR(IF(ISERROR(--TRIM(MID(SUBSTITUTE(C164,",",REPT(" ",99)),799,99))),VLOOKUP(TRIM(MID(SUBSTITUTE(C164,",",REPT(" ",99)),799,99)),PortProtocols[],4,FALSE),VLOOKUP(--TRIM(MID(SUBSTITUTE(C164,",",REPT(" ",99)),799,99)),PortProtocols[],4,FALSE)),""),"") &amp;
IF(TRIM(MID(SUBSTITUTE(C164,",",REPT(" ",99)),899,99))&lt;&gt;"",CHAR(10) &amp; IFERROR(IF(ISERROR(--TRIM(MID(SUBSTITUTE(C164,",",REPT(" ",99)),899,99))),VLOOKUP(TRIM(MID(SUBSTITUTE(C164,",",REPT(" ",99)),899,99)),PortProtocols[],4,FALSE),VLOOKUP(--TRIM(MID(SUBSTITUTE(C164,",",REPT(" ",99)),899,99)),PortProtocols[],4,FALSE)),""),"") &amp;
IF(TRIM(MID(SUBSTITUTE(C164,",",REPT(" ",99)),999,99))&lt;&gt;"",CHAR(10) &amp; IFERROR(IF(ISERROR(--TRIM(MID(SUBSTITUTE(C164,",",REPT(" ",99)),999,99))),VLOOKUP(TRIM(MID(SUBSTITUTE(C164,",",REPT(" ",99)),999,99)),PortProtocols[],4,FALSE),VLOOKUP(--TRIM(MID(SUBSTITUTE(C164,",",REPT(" ",99)),999,99)),PortProtocols[],4,FALSE)),""),"") &amp;
IF(TRIM(MID(SUBSTITUTE(C164,",",REPT(" ",99)),1099,99))&lt;&gt;"",CHAR(10) &amp; IFERROR(IF(ISERROR(--TRIM(MID(SUBSTITUTE(C164,",",REPT(" ",99)),1099,99))),VLOOKUP(TRIM(MID(SUBSTITUTE(C164,",",REPT(" ",99)),1099,99)),PortProtocols[],4,FALSE),VLOOKUP(--TRIM(MID(SUBSTITUTE(C164,",",REPT(" ",99)),1099,99)),PortProtocols[],4,FALSE)),""),"") &amp;
IF(TRIM(MID(SUBSTITUTE(C164,",",REPT(" ",99)),1199,99))&lt;&gt;"",CHAR(10) &amp; IFERROR(IF(ISERROR(--TRIM(MID(SUBSTITUTE(C164,",",REPT(" ",99)),1199,99))),VLOOKUP(TRIM(MID(SUBSTITUTE(C164,",",REPT(" ",99)),1199,99)),PortProtocols[],4,FALSE),VLOOKUP(--TRIM(MID(SUBSTITUTE(C164,",",REPT(" ",99)),1199,99)),PortProtocols[],4,FALSE)),""),"") &amp;
IF(TRIM(MID(SUBSTITUTE(C164,",",REPT(" ",99)),1299,99))&lt;&gt;"",CHAR(10) &amp; IFERROR(IF(ISERROR(--TRIM(MID(SUBSTITUTE(C164,",",REPT(" ",99)),1299,99))),VLOOKUP(TRIM(MID(SUBSTITUTE(C164,",",REPT(" ",99)),1299,99)),PortProtocols[],4,FALSE),VLOOKUP(--TRIM(MID(SUBSTITUTE(C164,",",REPT(" ",99)),1299,99)),PortProtocols[],4,FALSE)),""),"") &amp;
IF(TRIM(MID(SUBSTITUTE(C164,",",REPT(" ",99)),1399,99))&lt;&gt;"",CHAR(10) &amp; IFERROR(IF(ISERROR(--TRIM(MID(SUBSTITUTE(C164,",",REPT(" ",99)),1399,99))),VLOOKUP(TRIM(MID(SUBSTITUTE(C164,",",REPT(" ",99)),1399,99)),PortProtocols[],4,FALSE),VLOOKUP(--TRIM(MID(SUBSTITUTE(C164,",",REPT(" ",99)),1399,99)),PortProtocols[],4,FALSE)),""),"") &amp;
IF(TRIM(MID(SUBSTITUTE(C164,",",REPT(" ",99)),1499,99))&lt;&gt;"",CHAR(10) &amp; IFERROR(IF(ISERROR(--TRIM(MID(SUBSTITUTE(C164,",",REPT(" ",99)),1499,99))),VLOOKUP(TRIM(MID(SUBSTITUTE(C164,",",REPT(" ",99)),1499,99)),PortProtocols[],4,FALSE),VLOOKUP(--TRIM(MID(SUBSTITUTE(C164,",",REPT(" ",99)),1499,99)),PortProtocols[],4,FALSE)),""),"") &amp;
IF(TRIM(MID(SUBSTITUTE(C164,",",REPT(" ",99)),1599,99))&lt;&gt;"",CHAR(10) &amp; IFERROR(IF(ISERROR(--TRIM(MID(SUBSTITUTE(C164,",",REPT(" ",99)),1599,99))),VLOOKUP(TRIM(MID(SUBSTITUTE(C164,",",REPT(" ",99)),1599,99)),PortProtocols[],4,FALSE),VLOOKUP(--TRIM(MID(SUBSTITUTE(C164,",",REPT(" ",99)),1599,99)),PortProtocols[],4,FALSE)),""),"") &amp;
IF(TRIM(MID(SUBSTITUTE(C164,",",REPT(" ",99)),1699,99))&lt;&gt;"",CHAR(10) &amp; IFERROR(IF(ISERROR(--TRIM(MID(SUBSTITUTE(C164,",",REPT(" ",99)),1699,99))),VLOOKUP(TRIM(MID(SUBSTITUTE(C164,",",REPT(" ",99)),1699,99)),PortProtocols[],4,FALSE),VLOOKUP(--TRIM(MID(SUBSTITUTE(C164,",",REPT(" ",99)),1699,99)),PortProtocols[],4,FALSE)),""),"") &amp;
IF(TRIM(MID(SUBSTITUTE(C164,",",REPT(" ",99)),1799,99))&lt;&gt;"",CHAR(10) &amp; IFERROR(IF(ISERROR(--TRIM(MID(SUBSTITUTE(C164,",",REPT(" ",99)),1799,99))),VLOOKUP(TRIM(MID(SUBSTITUTE(C164,",",REPT(" ",99)),1799,99)),PortProtocols[],4,FALSE),VLOOKUP(--TRIM(MID(SUBSTITUTE(C164,",",REPT(" ",99)),1799,99)),PortProtocols[],4,FALSE)),""),"") &amp;
IF(TRIM(MID(SUBSTITUTE(C164,",",REPT(" ",99)),1899,99))&lt;&gt;"",CHAR(10) &amp; IFERROR(IF(ISERROR(--TRIM(MID(SUBSTITUTE(C164,",",REPT(" ",99)),1899,99))),VLOOKUP(TRIM(MID(SUBSTITUTE(C164,",",REPT(" ",99)),1899,99)),PortProtocols[],4,FALSE),VLOOKUP(--TRIM(MID(SUBSTITUTE(C164,",",REPT(" ",99)),1899,99)),PortProtocols[],4,FALSE)),""),""),
"")</f>
        <v>NDB Agent to Nutanix CVM
Prism (9440 TCP)
iSCSI iSNS (Target Discovery) (3205 TCP)
iSCSI Target (Primary Data) (3260 TCP)</v>
      </c>
      <c r="G164" s="15"/>
      <c r="H164" s="13" t="str">
        <f>_xlfn.XLOOKUP(ExternalPorts[[#This Row],[Source]],entities[Source],entities[Source AZ (Used for Diagram Generation)],"",0)</f>
        <v>Local AZ</v>
      </c>
      <c r="I164" s="13" t="str">
        <f>_xlfn.XLOOKUP(ExternalPorts[[#This Row],[Destination]],entities[Destination],entities[Destination AZ (Used for Diagram Generation)],"",0)</f>
        <v>Local AZ</v>
      </c>
      <c r="J164" s="13"/>
      <c r="M164" s="22"/>
    </row>
    <row r="165" spans="1:13" ht="81">
      <c r="A165" s="13" t="s">
        <v>324</v>
      </c>
      <c r="B165" s="13" t="s">
        <v>413</v>
      </c>
      <c r="C165" s="14" t="s">
        <v>56</v>
      </c>
      <c r="D165" s="13" t="str" cm="1">
        <f t="array" ref="D16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5" s="13" t="s">
        <v>26</v>
      </c>
      <c r="F165" s="15" t="str">
        <f>IF(AND(B165&lt;&gt;"",E165&lt;&gt;""),B165 &amp; " to " &amp; E165 &amp; CHAR(10) &amp;
IFERROR(IF(ISERROR(--TRIM(MID(SUBSTITUTE(C165,",",REPT(" ",99)),1,99))),VLOOKUP(TRIM(MID(SUBSTITUTE(C165,",",REPT(" ",99)),1,99)),PortProtocols[],4,FALSE),VLOOKUP(--TRIM(MID(SUBSTITUTE(C165,",",REPT(" ",99)),1,99)),PortProtocols[],4,FALSE)),"") &amp;
IF(TRIM(MID(SUBSTITUTE(C165,",",REPT(" ",99)),99,99))&lt;&gt;"",CHAR(10) &amp; IFERROR(IF(ISERROR(--TRIM(MID(SUBSTITUTE(C165,",",REPT(" ",99)),99,99))),VLOOKUP(TRIM(MID(SUBSTITUTE(C165,",",REPT(" ",99)),99,99)),PortProtocols[],4,FALSE),VLOOKUP(--TRIM(MID(SUBSTITUTE(C165,",",REPT(" ",99)),99,99)),PortProtocols[],4,FALSE)),""),"") &amp;
IF(TRIM(MID(SUBSTITUTE(C165,",",REPT(" ",99)),199,99))&lt;&gt;"",CHAR(10) &amp; IFERROR(IF(ISERROR(--TRIM(MID(SUBSTITUTE(C165,",",REPT(" ",99)),199,99))),VLOOKUP(TRIM(MID(SUBSTITUTE(C165,",",REPT(" ",99)),199,99)),PortProtocols[],4,FALSE),VLOOKUP(--TRIM(MID(SUBSTITUTE(C165,",",REPT(" ",99)),199,99)),PortProtocols[],4,FALSE)),""),"") &amp;
IF(TRIM(MID(SUBSTITUTE(C165,",",REPT(" ",99)),299,99))&lt;&gt;"",CHAR(10) &amp; IFERROR(IF(ISERROR(--TRIM(MID(SUBSTITUTE(C165,",",REPT(" ",99)),299,99))),VLOOKUP(TRIM(MID(SUBSTITUTE(C165,",",REPT(" ",99)),299,99)),PortProtocols[],4,FALSE),VLOOKUP(--TRIM(MID(SUBSTITUTE(C165,",",REPT(" ",99)),299,99)),PortProtocols[],4,FALSE)),""),"") &amp;
IF(TRIM(MID(SUBSTITUTE(C165,",",REPT(" ",99)),399,99))&lt;&gt;"",CHAR(10) &amp; IFERROR(IF(ISERROR(--TRIM(MID(SUBSTITUTE(C165,",",REPT(" ",99)),399,99))),VLOOKUP(TRIM(MID(SUBSTITUTE(C165,",",REPT(" ",99)),399,99)),PortProtocols[],4,FALSE),VLOOKUP(--TRIM(MID(SUBSTITUTE(C165,",",REPT(" ",99)),399,99)),PortProtocols[],4,FALSE)),""),"") &amp;
IF(TRIM(MID(SUBSTITUTE(C165,",",REPT(" ",99)),499,99))&lt;&gt;"",CHAR(10) &amp; IFERROR(IF(ISERROR(--TRIM(MID(SUBSTITUTE(C165,",",REPT(" ",99)),499,99))),VLOOKUP(TRIM(MID(SUBSTITUTE(C165,",",REPT(" ",99)),499,99)),PortProtocols[],4,FALSE),VLOOKUP(--TRIM(MID(SUBSTITUTE(C165,",",REPT(" ",99)),499,99)),PortProtocols[],4,FALSE)),""),"") &amp;
IF(TRIM(MID(SUBSTITUTE(C165,",",REPT(" ",99)),599,99))&lt;&gt;"",CHAR(10) &amp; IFERROR(IF(ISERROR(--TRIM(MID(SUBSTITUTE(C165,",",REPT(" ",99)),599,99))),VLOOKUP(TRIM(MID(SUBSTITUTE(C165,",",REPT(" ",99)),599,99)),PortProtocols[],4,FALSE),VLOOKUP(--TRIM(MID(SUBSTITUTE(C165,",",REPT(" ",99)),599,99)),PortProtocols[],4,FALSE)),""),"") &amp;
IF(TRIM(MID(SUBSTITUTE(C165,",",REPT(" ",99)),699,99))&lt;&gt;"",CHAR(10) &amp; IFERROR(IF(ISERROR(--TRIM(MID(SUBSTITUTE(C165,",",REPT(" ",99)),699,99))),VLOOKUP(TRIM(MID(SUBSTITUTE(C165,",",REPT(" ",99)),699,99)),PortProtocols[],4,FALSE),VLOOKUP(--TRIM(MID(SUBSTITUTE(C165,",",REPT(" ",99)),699,99)),PortProtocols[],4,FALSE)),""),"") &amp;
IF(TRIM(MID(SUBSTITUTE(C165,",",REPT(" ",99)),799,99))&lt;&gt;"",CHAR(10) &amp; IFERROR(IF(ISERROR(--TRIM(MID(SUBSTITUTE(C165,",",REPT(" ",99)),799,99))),VLOOKUP(TRIM(MID(SUBSTITUTE(C165,",",REPT(" ",99)),799,99)),PortProtocols[],4,FALSE),VLOOKUP(--TRIM(MID(SUBSTITUTE(C165,",",REPT(" ",99)),799,99)),PortProtocols[],4,FALSE)),""),"") &amp;
IF(TRIM(MID(SUBSTITUTE(C165,",",REPT(" ",99)),899,99))&lt;&gt;"",CHAR(10) &amp; IFERROR(IF(ISERROR(--TRIM(MID(SUBSTITUTE(C165,",",REPT(" ",99)),899,99))),VLOOKUP(TRIM(MID(SUBSTITUTE(C165,",",REPT(" ",99)),899,99)),PortProtocols[],4,FALSE),VLOOKUP(--TRIM(MID(SUBSTITUTE(C165,",",REPT(" ",99)),899,99)),PortProtocols[],4,FALSE)),""),"") &amp;
IF(TRIM(MID(SUBSTITUTE(C165,",",REPT(" ",99)),999,99))&lt;&gt;"",CHAR(10) &amp; IFERROR(IF(ISERROR(--TRIM(MID(SUBSTITUTE(C165,",",REPT(" ",99)),999,99))),VLOOKUP(TRIM(MID(SUBSTITUTE(C165,",",REPT(" ",99)),999,99)),PortProtocols[],4,FALSE),VLOOKUP(--TRIM(MID(SUBSTITUTE(C165,",",REPT(" ",99)),999,99)),PortProtocols[],4,FALSE)),""),"") &amp;
IF(TRIM(MID(SUBSTITUTE(C165,",",REPT(" ",99)),1099,99))&lt;&gt;"",CHAR(10) &amp; IFERROR(IF(ISERROR(--TRIM(MID(SUBSTITUTE(C165,",",REPT(" ",99)),1099,99))),VLOOKUP(TRIM(MID(SUBSTITUTE(C165,",",REPT(" ",99)),1099,99)),PortProtocols[],4,FALSE),VLOOKUP(--TRIM(MID(SUBSTITUTE(C165,",",REPT(" ",99)),1099,99)),PortProtocols[],4,FALSE)),""),"") &amp;
IF(TRIM(MID(SUBSTITUTE(C165,",",REPT(" ",99)),1199,99))&lt;&gt;"",CHAR(10) &amp; IFERROR(IF(ISERROR(--TRIM(MID(SUBSTITUTE(C165,",",REPT(" ",99)),1199,99))),VLOOKUP(TRIM(MID(SUBSTITUTE(C165,",",REPT(" ",99)),1199,99)),PortProtocols[],4,FALSE),VLOOKUP(--TRIM(MID(SUBSTITUTE(C165,",",REPT(" ",99)),1199,99)),PortProtocols[],4,FALSE)),""),"") &amp;
IF(TRIM(MID(SUBSTITUTE(C165,",",REPT(" ",99)),1299,99))&lt;&gt;"",CHAR(10) &amp; IFERROR(IF(ISERROR(--TRIM(MID(SUBSTITUTE(C165,",",REPT(" ",99)),1299,99))),VLOOKUP(TRIM(MID(SUBSTITUTE(C165,",",REPT(" ",99)),1299,99)),PortProtocols[],4,FALSE),VLOOKUP(--TRIM(MID(SUBSTITUTE(C165,",",REPT(" ",99)),1299,99)),PortProtocols[],4,FALSE)),""),"") &amp;
IF(TRIM(MID(SUBSTITUTE(C165,",",REPT(" ",99)),1399,99))&lt;&gt;"",CHAR(10) &amp; IFERROR(IF(ISERROR(--TRIM(MID(SUBSTITUTE(C165,",",REPT(" ",99)),1399,99))),VLOOKUP(TRIM(MID(SUBSTITUTE(C165,",",REPT(" ",99)),1399,99)),PortProtocols[],4,FALSE),VLOOKUP(--TRIM(MID(SUBSTITUTE(C165,",",REPT(" ",99)),1399,99)),PortProtocols[],4,FALSE)),""),"") &amp;
IF(TRIM(MID(SUBSTITUTE(C165,",",REPT(" ",99)),1499,99))&lt;&gt;"",CHAR(10) &amp; IFERROR(IF(ISERROR(--TRIM(MID(SUBSTITUTE(C165,",",REPT(" ",99)),1499,99))),VLOOKUP(TRIM(MID(SUBSTITUTE(C165,",",REPT(" ",99)),1499,99)),PortProtocols[],4,FALSE),VLOOKUP(--TRIM(MID(SUBSTITUTE(C165,",",REPT(" ",99)),1499,99)),PortProtocols[],4,FALSE)),""),"") &amp;
IF(TRIM(MID(SUBSTITUTE(C165,",",REPT(" ",99)),1599,99))&lt;&gt;"",CHAR(10) &amp; IFERROR(IF(ISERROR(--TRIM(MID(SUBSTITUTE(C165,",",REPT(" ",99)),1599,99))),VLOOKUP(TRIM(MID(SUBSTITUTE(C165,",",REPT(" ",99)),1599,99)),PortProtocols[],4,FALSE),VLOOKUP(--TRIM(MID(SUBSTITUTE(C165,",",REPT(" ",99)),1599,99)),PortProtocols[],4,FALSE)),""),"") &amp;
IF(TRIM(MID(SUBSTITUTE(C165,",",REPT(" ",99)),1699,99))&lt;&gt;"",CHAR(10) &amp; IFERROR(IF(ISERROR(--TRIM(MID(SUBSTITUTE(C165,",",REPT(" ",99)),1699,99))),VLOOKUP(TRIM(MID(SUBSTITUTE(C165,",",REPT(" ",99)),1699,99)),PortProtocols[],4,FALSE),VLOOKUP(--TRIM(MID(SUBSTITUTE(C165,",",REPT(" ",99)),1699,99)),PortProtocols[],4,FALSE)),""),"") &amp;
IF(TRIM(MID(SUBSTITUTE(C165,",",REPT(" ",99)),1799,99))&lt;&gt;"",CHAR(10) &amp; IFERROR(IF(ISERROR(--TRIM(MID(SUBSTITUTE(C165,",",REPT(" ",99)),1799,99))),VLOOKUP(TRIM(MID(SUBSTITUTE(C165,",",REPT(" ",99)),1799,99)),PortProtocols[],4,FALSE),VLOOKUP(--TRIM(MID(SUBSTITUTE(C165,",",REPT(" ",99)),1799,99)),PortProtocols[],4,FALSE)),""),"") &amp;
IF(TRIM(MID(SUBSTITUTE(C165,",",REPT(" ",99)),1899,99))&lt;&gt;"",CHAR(10) &amp; IFERROR(IF(ISERROR(--TRIM(MID(SUBSTITUTE(C165,",",REPT(" ",99)),1899,99))),VLOOKUP(TRIM(MID(SUBSTITUTE(C165,",",REPT(" ",99)),1899,99)),PortProtocols[],4,FALSE),VLOOKUP(--TRIM(MID(SUBSTITUTE(C165,",",REPT(" ",99)),1899,99)),PortProtocols[],4,FALSE)),""),""),
"")</f>
        <v>NDB Repo Server VM1 to Nutanix CVM
Prism (9440 TCP)
iSCSI iSNS (Target Discovery) (3205 TCP)
iSCSI Target (Primary Data) (3260 TCP)</v>
      </c>
      <c r="G165" s="15"/>
      <c r="H165" s="13" t="str">
        <f>_xlfn.XLOOKUP(ExternalPorts[[#This Row],[Source]],entities[Source],entities[Source AZ (Used for Diagram Generation)],"",0)</f>
        <v>Local AZ</v>
      </c>
      <c r="I165" s="13" t="str">
        <f>_xlfn.XLOOKUP(ExternalPorts[[#This Row],[Destination]],entities[Destination],entities[Destination AZ (Used for Diagram Generation)],"",0)</f>
        <v>Local AZ</v>
      </c>
      <c r="J165" s="13"/>
      <c r="M165" s="22"/>
    </row>
    <row r="166" spans="1:13" ht="81">
      <c r="A166" s="13" t="s">
        <v>324</v>
      </c>
      <c r="B166" s="13" t="s">
        <v>414</v>
      </c>
      <c r="C166" s="14" t="s">
        <v>56</v>
      </c>
      <c r="D166" s="13" t="str" cm="1">
        <f t="array" ref="D16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6" s="13" t="s">
        <v>26</v>
      </c>
      <c r="F166" s="15" t="str">
        <f>IF(AND(B166&lt;&gt;"",E166&lt;&gt;""),B166 &amp; " to " &amp; E166 &amp; CHAR(10) &amp;
IFERROR(IF(ISERROR(--TRIM(MID(SUBSTITUTE(C166,",",REPT(" ",99)),1,99))),VLOOKUP(TRIM(MID(SUBSTITUTE(C166,",",REPT(" ",99)),1,99)),PortProtocols[],4,FALSE),VLOOKUP(--TRIM(MID(SUBSTITUTE(C166,",",REPT(" ",99)),1,99)),PortProtocols[],4,FALSE)),"") &amp;
IF(TRIM(MID(SUBSTITUTE(C166,",",REPT(" ",99)),99,99))&lt;&gt;"",CHAR(10) &amp; IFERROR(IF(ISERROR(--TRIM(MID(SUBSTITUTE(C166,",",REPT(" ",99)),99,99))),VLOOKUP(TRIM(MID(SUBSTITUTE(C166,",",REPT(" ",99)),99,99)),PortProtocols[],4,FALSE),VLOOKUP(--TRIM(MID(SUBSTITUTE(C166,",",REPT(" ",99)),99,99)),PortProtocols[],4,FALSE)),""),"") &amp;
IF(TRIM(MID(SUBSTITUTE(C166,",",REPT(" ",99)),199,99))&lt;&gt;"",CHAR(10) &amp; IFERROR(IF(ISERROR(--TRIM(MID(SUBSTITUTE(C166,",",REPT(" ",99)),199,99))),VLOOKUP(TRIM(MID(SUBSTITUTE(C166,",",REPT(" ",99)),199,99)),PortProtocols[],4,FALSE),VLOOKUP(--TRIM(MID(SUBSTITUTE(C166,",",REPT(" ",99)),199,99)),PortProtocols[],4,FALSE)),""),"") &amp;
IF(TRIM(MID(SUBSTITUTE(C166,",",REPT(" ",99)),299,99))&lt;&gt;"",CHAR(10) &amp; IFERROR(IF(ISERROR(--TRIM(MID(SUBSTITUTE(C166,",",REPT(" ",99)),299,99))),VLOOKUP(TRIM(MID(SUBSTITUTE(C166,",",REPT(" ",99)),299,99)),PortProtocols[],4,FALSE),VLOOKUP(--TRIM(MID(SUBSTITUTE(C166,",",REPT(" ",99)),299,99)),PortProtocols[],4,FALSE)),""),"") &amp;
IF(TRIM(MID(SUBSTITUTE(C166,",",REPT(" ",99)),399,99))&lt;&gt;"",CHAR(10) &amp; IFERROR(IF(ISERROR(--TRIM(MID(SUBSTITUTE(C166,",",REPT(" ",99)),399,99))),VLOOKUP(TRIM(MID(SUBSTITUTE(C166,",",REPT(" ",99)),399,99)),PortProtocols[],4,FALSE),VLOOKUP(--TRIM(MID(SUBSTITUTE(C166,",",REPT(" ",99)),399,99)),PortProtocols[],4,FALSE)),""),"") &amp;
IF(TRIM(MID(SUBSTITUTE(C166,",",REPT(" ",99)),499,99))&lt;&gt;"",CHAR(10) &amp; IFERROR(IF(ISERROR(--TRIM(MID(SUBSTITUTE(C166,",",REPT(" ",99)),499,99))),VLOOKUP(TRIM(MID(SUBSTITUTE(C166,",",REPT(" ",99)),499,99)),PortProtocols[],4,FALSE),VLOOKUP(--TRIM(MID(SUBSTITUTE(C166,",",REPT(" ",99)),499,99)),PortProtocols[],4,FALSE)),""),"") &amp;
IF(TRIM(MID(SUBSTITUTE(C166,",",REPT(" ",99)),599,99))&lt;&gt;"",CHAR(10) &amp; IFERROR(IF(ISERROR(--TRIM(MID(SUBSTITUTE(C166,",",REPT(" ",99)),599,99))),VLOOKUP(TRIM(MID(SUBSTITUTE(C166,",",REPT(" ",99)),599,99)),PortProtocols[],4,FALSE),VLOOKUP(--TRIM(MID(SUBSTITUTE(C166,",",REPT(" ",99)),599,99)),PortProtocols[],4,FALSE)),""),"") &amp;
IF(TRIM(MID(SUBSTITUTE(C166,",",REPT(" ",99)),699,99))&lt;&gt;"",CHAR(10) &amp; IFERROR(IF(ISERROR(--TRIM(MID(SUBSTITUTE(C166,",",REPT(" ",99)),699,99))),VLOOKUP(TRIM(MID(SUBSTITUTE(C166,",",REPT(" ",99)),699,99)),PortProtocols[],4,FALSE),VLOOKUP(--TRIM(MID(SUBSTITUTE(C166,",",REPT(" ",99)),699,99)),PortProtocols[],4,FALSE)),""),"") &amp;
IF(TRIM(MID(SUBSTITUTE(C166,",",REPT(" ",99)),799,99))&lt;&gt;"",CHAR(10) &amp; IFERROR(IF(ISERROR(--TRIM(MID(SUBSTITUTE(C166,",",REPT(" ",99)),799,99))),VLOOKUP(TRIM(MID(SUBSTITUTE(C166,",",REPT(" ",99)),799,99)),PortProtocols[],4,FALSE),VLOOKUP(--TRIM(MID(SUBSTITUTE(C166,",",REPT(" ",99)),799,99)),PortProtocols[],4,FALSE)),""),"") &amp;
IF(TRIM(MID(SUBSTITUTE(C166,",",REPT(" ",99)),899,99))&lt;&gt;"",CHAR(10) &amp; IFERROR(IF(ISERROR(--TRIM(MID(SUBSTITUTE(C166,",",REPT(" ",99)),899,99))),VLOOKUP(TRIM(MID(SUBSTITUTE(C166,",",REPT(" ",99)),899,99)),PortProtocols[],4,FALSE),VLOOKUP(--TRIM(MID(SUBSTITUTE(C166,",",REPT(" ",99)),899,99)),PortProtocols[],4,FALSE)),""),"") &amp;
IF(TRIM(MID(SUBSTITUTE(C166,",",REPT(" ",99)),999,99))&lt;&gt;"",CHAR(10) &amp; IFERROR(IF(ISERROR(--TRIM(MID(SUBSTITUTE(C166,",",REPT(" ",99)),999,99))),VLOOKUP(TRIM(MID(SUBSTITUTE(C166,",",REPT(" ",99)),999,99)),PortProtocols[],4,FALSE),VLOOKUP(--TRIM(MID(SUBSTITUTE(C166,",",REPT(" ",99)),999,99)),PortProtocols[],4,FALSE)),""),"") &amp;
IF(TRIM(MID(SUBSTITUTE(C166,",",REPT(" ",99)),1099,99))&lt;&gt;"",CHAR(10) &amp; IFERROR(IF(ISERROR(--TRIM(MID(SUBSTITUTE(C166,",",REPT(" ",99)),1099,99))),VLOOKUP(TRIM(MID(SUBSTITUTE(C166,",",REPT(" ",99)),1099,99)),PortProtocols[],4,FALSE),VLOOKUP(--TRIM(MID(SUBSTITUTE(C166,",",REPT(" ",99)),1099,99)),PortProtocols[],4,FALSE)),""),"") &amp;
IF(TRIM(MID(SUBSTITUTE(C166,",",REPT(" ",99)),1199,99))&lt;&gt;"",CHAR(10) &amp; IFERROR(IF(ISERROR(--TRIM(MID(SUBSTITUTE(C166,",",REPT(" ",99)),1199,99))),VLOOKUP(TRIM(MID(SUBSTITUTE(C166,",",REPT(" ",99)),1199,99)),PortProtocols[],4,FALSE),VLOOKUP(--TRIM(MID(SUBSTITUTE(C166,",",REPT(" ",99)),1199,99)),PortProtocols[],4,FALSE)),""),"") &amp;
IF(TRIM(MID(SUBSTITUTE(C166,",",REPT(" ",99)),1299,99))&lt;&gt;"",CHAR(10) &amp; IFERROR(IF(ISERROR(--TRIM(MID(SUBSTITUTE(C166,",",REPT(" ",99)),1299,99))),VLOOKUP(TRIM(MID(SUBSTITUTE(C166,",",REPT(" ",99)),1299,99)),PortProtocols[],4,FALSE),VLOOKUP(--TRIM(MID(SUBSTITUTE(C166,",",REPT(" ",99)),1299,99)),PortProtocols[],4,FALSE)),""),"") &amp;
IF(TRIM(MID(SUBSTITUTE(C166,",",REPT(" ",99)),1399,99))&lt;&gt;"",CHAR(10) &amp; IFERROR(IF(ISERROR(--TRIM(MID(SUBSTITUTE(C166,",",REPT(" ",99)),1399,99))),VLOOKUP(TRIM(MID(SUBSTITUTE(C166,",",REPT(" ",99)),1399,99)),PortProtocols[],4,FALSE),VLOOKUP(--TRIM(MID(SUBSTITUTE(C166,",",REPT(" ",99)),1399,99)),PortProtocols[],4,FALSE)),""),"") &amp;
IF(TRIM(MID(SUBSTITUTE(C166,",",REPT(" ",99)),1499,99))&lt;&gt;"",CHAR(10) &amp; IFERROR(IF(ISERROR(--TRIM(MID(SUBSTITUTE(C166,",",REPT(" ",99)),1499,99))),VLOOKUP(TRIM(MID(SUBSTITUTE(C166,",",REPT(" ",99)),1499,99)),PortProtocols[],4,FALSE),VLOOKUP(--TRIM(MID(SUBSTITUTE(C166,",",REPT(" ",99)),1499,99)),PortProtocols[],4,FALSE)),""),"") &amp;
IF(TRIM(MID(SUBSTITUTE(C166,",",REPT(" ",99)),1599,99))&lt;&gt;"",CHAR(10) &amp; IFERROR(IF(ISERROR(--TRIM(MID(SUBSTITUTE(C166,",",REPT(" ",99)),1599,99))),VLOOKUP(TRIM(MID(SUBSTITUTE(C166,",",REPT(" ",99)),1599,99)),PortProtocols[],4,FALSE),VLOOKUP(--TRIM(MID(SUBSTITUTE(C166,",",REPT(" ",99)),1599,99)),PortProtocols[],4,FALSE)),""),"") &amp;
IF(TRIM(MID(SUBSTITUTE(C166,",",REPT(" ",99)),1699,99))&lt;&gt;"",CHAR(10) &amp; IFERROR(IF(ISERROR(--TRIM(MID(SUBSTITUTE(C166,",",REPT(" ",99)),1699,99))),VLOOKUP(TRIM(MID(SUBSTITUTE(C166,",",REPT(" ",99)),1699,99)),PortProtocols[],4,FALSE),VLOOKUP(--TRIM(MID(SUBSTITUTE(C166,",",REPT(" ",99)),1699,99)),PortProtocols[],4,FALSE)),""),"") &amp;
IF(TRIM(MID(SUBSTITUTE(C166,",",REPT(" ",99)),1799,99))&lt;&gt;"",CHAR(10) &amp; IFERROR(IF(ISERROR(--TRIM(MID(SUBSTITUTE(C166,",",REPT(" ",99)),1799,99))),VLOOKUP(TRIM(MID(SUBSTITUTE(C166,",",REPT(" ",99)),1799,99)),PortProtocols[],4,FALSE),VLOOKUP(--TRIM(MID(SUBSTITUTE(C166,",",REPT(" ",99)),1799,99)),PortProtocols[],4,FALSE)),""),"") &amp;
IF(TRIM(MID(SUBSTITUTE(C166,",",REPT(" ",99)),1899,99))&lt;&gt;"",CHAR(10) &amp; IFERROR(IF(ISERROR(--TRIM(MID(SUBSTITUTE(C166,",",REPT(" ",99)),1899,99))),VLOOKUP(TRIM(MID(SUBSTITUTE(C166,",",REPT(" ",99)),1899,99)),PortProtocols[],4,FALSE),VLOOKUP(--TRIM(MID(SUBSTITUTE(C166,",",REPT(" ",99)),1899,99)),PortProtocols[],4,FALSE)),""),""),
"")</f>
        <v>NDB Repo Server VM2 to Nutanix CVM
Prism (9440 TCP)
iSCSI iSNS (Target Discovery) (3205 TCP)
iSCSI Target (Primary Data) (3260 TCP)</v>
      </c>
      <c r="G166" s="15"/>
      <c r="H166" s="13" t="str">
        <f>_xlfn.XLOOKUP(ExternalPorts[[#This Row],[Source]],entities[Source],entities[Source AZ (Used for Diagram Generation)],"",0)</f>
        <v>Local AZ</v>
      </c>
      <c r="I166" s="13" t="str">
        <f>_xlfn.XLOOKUP(ExternalPorts[[#This Row],[Destination]],entities[Destination],entities[Destination AZ (Used for Diagram Generation)],"",0)</f>
        <v>Local AZ</v>
      </c>
      <c r="J166" s="13"/>
      <c r="M166" s="22"/>
    </row>
    <row r="167" spans="1:13" ht="81">
      <c r="A167" s="13" t="s">
        <v>324</v>
      </c>
      <c r="B167" s="13" t="s">
        <v>415</v>
      </c>
      <c r="C167" s="14" t="s">
        <v>56</v>
      </c>
      <c r="D167" s="13" t="str" cm="1">
        <f t="array" ref="D16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7" s="13" t="s">
        <v>26</v>
      </c>
      <c r="F167" s="15" t="str">
        <f>IF(AND(B167&lt;&gt;"",E167&lt;&gt;""),B167 &amp; " to " &amp; E167 &amp; CHAR(10) &amp;
IFERROR(IF(ISERROR(--TRIM(MID(SUBSTITUTE(C167,",",REPT(" ",99)),1,99))),VLOOKUP(TRIM(MID(SUBSTITUTE(C167,",",REPT(" ",99)),1,99)),PortProtocols[],4,FALSE),VLOOKUP(--TRIM(MID(SUBSTITUTE(C167,",",REPT(" ",99)),1,99)),PortProtocols[],4,FALSE)),"") &amp;
IF(TRIM(MID(SUBSTITUTE(C167,",",REPT(" ",99)),99,99))&lt;&gt;"",CHAR(10) &amp; IFERROR(IF(ISERROR(--TRIM(MID(SUBSTITUTE(C167,",",REPT(" ",99)),99,99))),VLOOKUP(TRIM(MID(SUBSTITUTE(C167,",",REPT(" ",99)),99,99)),PortProtocols[],4,FALSE),VLOOKUP(--TRIM(MID(SUBSTITUTE(C167,",",REPT(" ",99)),99,99)),PortProtocols[],4,FALSE)),""),"") &amp;
IF(TRIM(MID(SUBSTITUTE(C167,",",REPT(" ",99)),199,99))&lt;&gt;"",CHAR(10) &amp; IFERROR(IF(ISERROR(--TRIM(MID(SUBSTITUTE(C167,",",REPT(" ",99)),199,99))),VLOOKUP(TRIM(MID(SUBSTITUTE(C167,",",REPT(" ",99)),199,99)),PortProtocols[],4,FALSE),VLOOKUP(--TRIM(MID(SUBSTITUTE(C167,",",REPT(" ",99)),199,99)),PortProtocols[],4,FALSE)),""),"") &amp;
IF(TRIM(MID(SUBSTITUTE(C167,",",REPT(" ",99)),299,99))&lt;&gt;"",CHAR(10) &amp; IFERROR(IF(ISERROR(--TRIM(MID(SUBSTITUTE(C167,",",REPT(" ",99)),299,99))),VLOOKUP(TRIM(MID(SUBSTITUTE(C167,",",REPT(" ",99)),299,99)),PortProtocols[],4,FALSE),VLOOKUP(--TRIM(MID(SUBSTITUTE(C167,",",REPT(" ",99)),299,99)),PortProtocols[],4,FALSE)),""),"") &amp;
IF(TRIM(MID(SUBSTITUTE(C167,",",REPT(" ",99)),399,99))&lt;&gt;"",CHAR(10) &amp; IFERROR(IF(ISERROR(--TRIM(MID(SUBSTITUTE(C167,",",REPT(" ",99)),399,99))),VLOOKUP(TRIM(MID(SUBSTITUTE(C167,",",REPT(" ",99)),399,99)),PortProtocols[],4,FALSE),VLOOKUP(--TRIM(MID(SUBSTITUTE(C167,",",REPT(" ",99)),399,99)),PortProtocols[],4,FALSE)),""),"") &amp;
IF(TRIM(MID(SUBSTITUTE(C167,",",REPT(" ",99)),499,99))&lt;&gt;"",CHAR(10) &amp; IFERROR(IF(ISERROR(--TRIM(MID(SUBSTITUTE(C167,",",REPT(" ",99)),499,99))),VLOOKUP(TRIM(MID(SUBSTITUTE(C167,",",REPT(" ",99)),499,99)),PortProtocols[],4,FALSE),VLOOKUP(--TRIM(MID(SUBSTITUTE(C167,",",REPT(" ",99)),499,99)),PortProtocols[],4,FALSE)),""),"") &amp;
IF(TRIM(MID(SUBSTITUTE(C167,",",REPT(" ",99)),599,99))&lt;&gt;"",CHAR(10) &amp; IFERROR(IF(ISERROR(--TRIM(MID(SUBSTITUTE(C167,",",REPT(" ",99)),599,99))),VLOOKUP(TRIM(MID(SUBSTITUTE(C167,",",REPT(" ",99)),599,99)),PortProtocols[],4,FALSE),VLOOKUP(--TRIM(MID(SUBSTITUTE(C167,",",REPT(" ",99)),599,99)),PortProtocols[],4,FALSE)),""),"") &amp;
IF(TRIM(MID(SUBSTITUTE(C167,",",REPT(" ",99)),699,99))&lt;&gt;"",CHAR(10) &amp; IFERROR(IF(ISERROR(--TRIM(MID(SUBSTITUTE(C167,",",REPT(" ",99)),699,99))),VLOOKUP(TRIM(MID(SUBSTITUTE(C167,",",REPT(" ",99)),699,99)),PortProtocols[],4,FALSE),VLOOKUP(--TRIM(MID(SUBSTITUTE(C167,",",REPT(" ",99)),699,99)),PortProtocols[],4,FALSE)),""),"") &amp;
IF(TRIM(MID(SUBSTITUTE(C167,",",REPT(" ",99)),799,99))&lt;&gt;"",CHAR(10) &amp; IFERROR(IF(ISERROR(--TRIM(MID(SUBSTITUTE(C167,",",REPT(" ",99)),799,99))),VLOOKUP(TRIM(MID(SUBSTITUTE(C167,",",REPT(" ",99)),799,99)),PortProtocols[],4,FALSE),VLOOKUP(--TRIM(MID(SUBSTITUTE(C167,",",REPT(" ",99)),799,99)),PortProtocols[],4,FALSE)),""),"") &amp;
IF(TRIM(MID(SUBSTITUTE(C167,",",REPT(" ",99)),899,99))&lt;&gt;"",CHAR(10) &amp; IFERROR(IF(ISERROR(--TRIM(MID(SUBSTITUTE(C167,",",REPT(" ",99)),899,99))),VLOOKUP(TRIM(MID(SUBSTITUTE(C167,",",REPT(" ",99)),899,99)),PortProtocols[],4,FALSE),VLOOKUP(--TRIM(MID(SUBSTITUTE(C167,",",REPT(" ",99)),899,99)),PortProtocols[],4,FALSE)),""),"") &amp;
IF(TRIM(MID(SUBSTITUTE(C167,",",REPT(" ",99)),999,99))&lt;&gt;"",CHAR(10) &amp; IFERROR(IF(ISERROR(--TRIM(MID(SUBSTITUTE(C167,",",REPT(" ",99)),999,99))),VLOOKUP(TRIM(MID(SUBSTITUTE(C167,",",REPT(" ",99)),999,99)),PortProtocols[],4,FALSE),VLOOKUP(--TRIM(MID(SUBSTITUTE(C167,",",REPT(" ",99)),999,99)),PortProtocols[],4,FALSE)),""),"") &amp;
IF(TRIM(MID(SUBSTITUTE(C167,",",REPT(" ",99)),1099,99))&lt;&gt;"",CHAR(10) &amp; IFERROR(IF(ISERROR(--TRIM(MID(SUBSTITUTE(C167,",",REPT(" ",99)),1099,99))),VLOOKUP(TRIM(MID(SUBSTITUTE(C167,",",REPT(" ",99)),1099,99)),PortProtocols[],4,FALSE),VLOOKUP(--TRIM(MID(SUBSTITUTE(C167,",",REPT(" ",99)),1099,99)),PortProtocols[],4,FALSE)),""),"") &amp;
IF(TRIM(MID(SUBSTITUTE(C167,",",REPT(" ",99)),1199,99))&lt;&gt;"",CHAR(10) &amp; IFERROR(IF(ISERROR(--TRIM(MID(SUBSTITUTE(C167,",",REPT(" ",99)),1199,99))),VLOOKUP(TRIM(MID(SUBSTITUTE(C167,",",REPT(" ",99)),1199,99)),PortProtocols[],4,FALSE),VLOOKUP(--TRIM(MID(SUBSTITUTE(C167,",",REPT(" ",99)),1199,99)),PortProtocols[],4,FALSE)),""),"") &amp;
IF(TRIM(MID(SUBSTITUTE(C167,",",REPT(" ",99)),1299,99))&lt;&gt;"",CHAR(10) &amp; IFERROR(IF(ISERROR(--TRIM(MID(SUBSTITUTE(C167,",",REPT(" ",99)),1299,99))),VLOOKUP(TRIM(MID(SUBSTITUTE(C167,",",REPT(" ",99)),1299,99)),PortProtocols[],4,FALSE),VLOOKUP(--TRIM(MID(SUBSTITUTE(C167,",",REPT(" ",99)),1299,99)),PortProtocols[],4,FALSE)),""),"") &amp;
IF(TRIM(MID(SUBSTITUTE(C167,",",REPT(" ",99)),1399,99))&lt;&gt;"",CHAR(10) &amp; IFERROR(IF(ISERROR(--TRIM(MID(SUBSTITUTE(C167,",",REPT(" ",99)),1399,99))),VLOOKUP(TRIM(MID(SUBSTITUTE(C167,",",REPT(" ",99)),1399,99)),PortProtocols[],4,FALSE),VLOOKUP(--TRIM(MID(SUBSTITUTE(C167,",",REPT(" ",99)),1399,99)),PortProtocols[],4,FALSE)),""),"") &amp;
IF(TRIM(MID(SUBSTITUTE(C167,",",REPT(" ",99)),1499,99))&lt;&gt;"",CHAR(10) &amp; IFERROR(IF(ISERROR(--TRIM(MID(SUBSTITUTE(C167,",",REPT(" ",99)),1499,99))),VLOOKUP(TRIM(MID(SUBSTITUTE(C167,",",REPT(" ",99)),1499,99)),PortProtocols[],4,FALSE),VLOOKUP(--TRIM(MID(SUBSTITUTE(C167,",",REPT(" ",99)),1499,99)),PortProtocols[],4,FALSE)),""),"") &amp;
IF(TRIM(MID(SUBSTITUTE(C167,",",REPT(" ",99)),1599,99))&lt;&gt;"",CHAR(10) &amp; IFERROR(IF(ISERROR(--TRIM(MID(SUBSTITUTE(C167,",",REPT(" ",99)),1599,99))),VLOOKUP(TRIM(MID(SUBSTITUTE(C167,",",REPT(" ",99)),1599,99)),PortProtocols[],4,FALSE),VLOOKUP(--TRIM(MID(SUBSTITUTE(C167,",",REPT(" ",99)),1599,99)),PortProtocols[],4,FALSE)),""),"") &amp;
IF(TRIM(MID(SUBSTITUTE(C167,",",REPT(" ",99)),1699,99))&lt;&gt;"",CHAR(10) &amp; IFERROR(IF(ISERROR(--TRIM(MID(SUBSTITUTE(C167,",",REPT(" ",99)),1699,99))),VLOOKUP(TRIM(MID(SUBSTITUTE(C167,",",REPT(" ",99)),1699,99)),PortProtocols[],4,FALSE),VLOOKUP(--TRIM(MID(SUBSTITUTE(C167,",",REPT(" ",99)),1699,99)),PortProtocols[],4,FALSE)),""),"") &amp;
IF(TRIM(MID(SUBSTITUTE(C167,",",REPT(" ",99)),1799,99))&lt;&gt;"",CHAR(10) &amp; IFERROR(IF(ISERROR(--TRIM(MID(SUBSTITUTE(C167,",",REPT(" ",99)),1799,99))),VLOOKUP(TRIM(MID(SUBSTITUTE(C167,",",REPT(" ",99)),1799,99)),PortProtocols[],4,FALSE),VLOOKUP(--TRIM(MID(SUBSTITUTE(C167,",",REPT(" ",99)),1799,99)),PortProtocols[],4,FALSE)),""),"") &amp;
IF(TRIM(MID(SUBSTITUTE(C167,",",REPT(" ",99)),1899,99))&lt;&gt;"",CHAR(10) &amp; IFERROR(IF(ISERROR(--TRIM(MID(SUBSTITUTE(C167,",",REPT(" ",99)),1899,99))),VLOOKUP(TRIM(MID(SUBSTITUTE(C167,",",REPT(" ",99)),1899,99)),PortProtocols[],4,FALSE),VLOOKUP(--TRIM(MID(SUBSTITUTE(C167,",",REPT(" ",99)),1899,99)),PortProtocols[],4,FALSE)),""),""),
"")</f>
        <v>NDB Repo Server VM3 to Nutanix CVM
Prism (9440 TCP)
iSCSI iSNS (Target Discovery) (3205 TCP)
iSCSI Target (Primary Data) (3260 TCP)</v>
      </c>
      <c r="G167" s="15"/>
      <c r="H167" s="13" t="str">
        <f>_xlfn.XLOOKUP(ExternalPorts[[#This Row],[Source]],entities[Source],entities[Source AZ (Used for Diagram Generation)],"",0)</f>
        <v>Local AZ</v>
      </c>
      <c r="I167" s="13" t="str">
        <f>_xlfn.XLOOKUP(ExternalPorts[[#This Row],[Destination]],entities[Destination],entities[Destination AZ (Used for Diagram Generation)],"",0)</f>
        <v>Local AZ</v>
      </c>
      <c r="J167" s="13"/>
      <c r="M167" s="22"/>
    </row>
    <row r="168" spans="1:13" ht="81">
      <c r="A168" s="13" t="s">
        <v>324</v>
      </c>
      <c r="B168" s="13" t="s">
        <v>410</v>
      </c>
      <c r="C168" s="14" t="s">
        <v>423</v>
      </c>
      <c r="D168" s="13" t="str" cm="1">
        <f t="array" ref="D16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8" s="13" t="s">
        <v>413</v>
      </c>
      <c r="F168" s="15" t="str">
        <f>IF(AND(B168&lt;&gt;"",E168&lt;&gt;""),B168 &amp; " to " &amp; E168 &amp; CHAR(10) &amp;
IFERROR(IF(ISERROR(--TRIM(MID(SUBSTITUTE(C168,",",REPT(" ",99)),1,99))),VLOOKUP(TRIM(MID(SUBSTITUTE(C168,",",REPT(" ",99)),1,99)),PortProtocols[],4,FALSE),VLOOKUP(--TRIM(MID(SUBSTITUTE(C168,",",REPT(" ",99)),1,99)),PortProtocols[],4,FALSE)),"") &amp;
IF(TRIM(MID(SUBSTITUTE(C168,",",REPT(" ",99)),99,99))&lt;&gt;"",CHAR(10) &amp; IFERROR(IF(ISERROR(--TRIM(MID(SUBSTITUTE(C168,",",REPT(" ",99)),99,99))),VLOOKUP(TRIM(MID(SUBSTITUTE(C168,",",REPT(" ",99)),99,99)),PortProtocols[],4,FALSE),VLOOKUP(--TRIM(MID(SUBSTITUTE(C168,",",REPT(" ",99)),99,99)),PortProtocols[],4,FALSE)),""),"") &amp;
IF(TRIM(MID(SUBSTITUTE(C168,",",REPT(" ",99)),199,99))&lt;&gt;"",CHAR(10) &amp; IFERROR(IF(ISERROR(--TRIM(MID(SUBSTITUTE(C168,",",REPT(" ",99)),199,99))),VLOOKUP(TRIM(MID(SUBSTITUTE(C168,",",REPT(" ",99)),199,99)),PortProtocols[],4,FALSE),VLOOKUP(--TRIM(MID(SUBSTITUTE(C168,",",REPT(" ",99)),199,99)),PortProtocols[],4,FALSE)),""),"") &amp;
IF(TRIM(MID(SUBSTITUTE(C168,",",REPT(" ",99)),299,99))&lt;&gt;"",CHAR(10) &amp; IFERROR(IF(ISERROR(--TRIM(MID(SUBSTITUTE(C168,",",REPT(" ",99)),299,99))),VLOOKUP(TRIM(MID(SUBSTITUTE(C168,",",REPT(" ",99)),299,99)),PortProtocols[],4,FALSE),VLOOKUP(--TRIM(MID(SUBSTITUTE(C168,",",REPT(" ",99)),299,99)),PortProtocols[],4,FALSE)),""),"") &amp;
IF(TRIM(MID(SUBSTITUTE(C168,",",REPT(" ",99)),399,99))&lt;&gt;"",CHAR(10) &amp; IFERROR(IF(ISERROR(--TRIM(MID(SUBSTITUTE(C168,",",REPT(" ",99)),399,99))),VLOOKUP(TRIM(MID(SUBSTITUTE(C168,",",REPT(" ",99)),399,99)),PortProtocols[],4,FALSE),VLOOKUP(--TRIM(MID(SUBSTITUTE(C168,",",REPT(" ",99)),399,99)),PortProtocols[],4,FALSE)),""),"") &amp;
IF(TRIM(MID(SUBSTITUTE(C168,",",REPT(" ",99)),499,99))&lt;&gt;"",CHAR(10) &amp; IFERROR(IF(ISERROR(--TRIM(MID(SUBSTITUTE(C168,",",REPT(" ",99)),499,99))),VLOOKUP(TRIM(MID(SUBSTITUTE(C168,",",REPT(" ",99)),499,99)),PortProtocols[],4,FALSE),VLOOKUP(--TRIM(MID(SUBSTITUTE(C168,",",REPT(" ",99)),499,99)),PortProtocols[],4,FALSE)),""),"") &amp;
IF(TRIM(MID(SUBSTITUTE(C168,",",REPT(" ",99)),599,99))&lt;&gt;"",CHAR(10) &amp; IFERROR(IF(ISERROR(--TRIM(MID(SUBSTITUTE(C168,",",REPT(" ",99)),599,99))),VLOOKUP(TRIM(MID(SUBSTITUTE(C168,",",REPT(" ",99)),599,99)),PortProtocols[],4,FALSE),VLOOKUP(--TRIM(MID(SUBSTITUTE(C168,",",REPT(" ",99)),599,99)),PortProtocols[],4,FALSE)),""),"") &amp;
IF(TRIM(MID(SUBSTITUTE(C168,",",REPT(" ",99)),699,99))&lt;&gt;"",CHAR(10) &amp; IFERROR(IF(ISERROR(--TRIM(MID(SUBSTITUTE(C168,",",REPT(" ",99)),699,99))),VLOOKUP(TRIM(MID(SUBSTITUTE(C168,",",REPT(" ",99)),699,99)),PortProtocols[],4,FALSE),VLOOKUP(--TRIM(MID(SUBSTITUTE(C168,",",REPT(" ",99)),699,99)),PortProtocols[],4,FALSE)),""),"") &amp;
IF(TRIM(MID(SUBSTITUTE(C168,",",REPT(" ",99)),799,99))&lt;&gt;"",CHAR(10) &amp; IFERROR(IF(ISERROR(--TRIM(MID(SUBSTITUTE(C168,",",REPT(" ",99)),799,99))),VLOOKUP(TRIM(MID(SUBSTITUTE(C168,",",REPT(" ",99)),799,99)),PortProtocols[],4,FALSE),VLOOKUP(--TRIM(MID(SUBSTITUTE(C168,",",REPT(" ",99)),799,99)),PortProtocols[],4,FALSE)),""),"") &amp;
IF(TRIM(MID(SUBSTITUTE(C168,",",REPT(" ",99)),899,99))&lt;&gt;"",CHAR(10) &amp; IFERROR(IF(ISERROR(--TRIM(MID(SUBSTITUTE(C168,",",REPT(" ",99)),899,99))),VLOOKUP(TRIM(MID(SUBSTITUTE(C168,",",REPT(" ",99)),899,99)),PortProtocols[],4,FALSE),VLOOKUP(--TRIM(MID(SUBSTITUTE(C168,",",REPT(" ",99)),899,99)),PortProtocols[],4,FALSE)),""),"") &amp;
IF(TRIM(MID(SUBSTITUTE(C168,",",REPT(" ",99)),999,99))&lt;&gt;"",CHAR(10) &amp; IFERROR(IF(ISERROR(--TRIM(MID(SUBSTITUTE(C168,",",REPT(" ",99)),999,99))),VLOOKUP(TRIM(MID(SUBSTITUTE(C168,",",REPT(" ",99)),999,99)),PortProtocols[],4,FALSE),VLOOKUP(--TRIM(MID(SUBSTITUTE(C168,",",REPT(" ",99)),999,99)),PortProtocols[],4,FALSE)),""),"") &amp;
IF(TRIM(MID(SUBSTITUTE(C168,",",REPT(" ",99)),1099,99))&lt;&gt;"",CHAR(10) &amp; IFERROR(IF(ISERROR(--TRIM(MID(SUBSTITUTE(C168,",",REPT(" ",99)),1099,99))),VLOOKUP(TRIM(MID(SUBSTITUTE(C168,",",REPT(" ",99)),1099,99)),PortProtocols[],4,FALSE),VLOOKUP(--TRIM(MID(SUBSTITUTE(C168,",",REPT(" ",99)),1099,99)),PortProtocols[],4,FALSE)),""),"") &amp;
IF(TRIM(MID(SUBSTITUTE(C168,",",REPT(" ",99)),1199,99))&lt;&gt;"",CHAR(10) &amp; IFERROR(IF(ISERROR(--TRIM(MID(SUBSTITUTE(C168,",",REPT(" ",99)),1199,99))),VLOOKUP(TRIM(MID(SUBSTITUTE(C168,",",REPT(" ",99)),1199,99)),PortProtocols[],4,FALSE),VLOOKUP(--TRIM(MID(SUBSTITUTE(C168,",",REPT(" ",99)),1199,99)),PortProtocols[],4,FALSE)),""),"") &amp;
IF(TRIM(MID(SUBSTITUTE(C168,",",REPT(" ",99)),1299,99))&lt;&gt;"",CHAR(10) &amp; IFERROR(IF(ISERROR(--TRIM(MID(SUBSTITUTE(C168,",",REPT(" ",99)),1299,99))),VLOOKUP(TRIM(MID(SUBSTITUTE(C168,",",REPT(" ",99)),1299,99)),PortProtocols[],4,FALSE),VLOOKUP(--TRIM(MID(SUBSTITUTE(C168,",",REPT(" ",99)),1299,99)),PortProtocols[],4,FALSE)),""),"") &amp;
IF(TRIM(MID(SUBSTITUTE(C168,",",REPT(" ",99)),1399,99))&lt;&gt;"",CHAR(10) &amp; IFERROR(IF(ISERROR(--TRIM(MID(SUBSTITUTE(C168,",",REPT(" ",99)),1399,99))),VLOOKUP(TRIM(MID(SUBSTITUTE(C168,",",REPT(" ",99)),1399,99)),PortProtocols[],4,FALSE),VLOOKUP(--TRIM(MID(SUBSTITUTE(C168,",",REPT(" ",99)),1399,99)),PortProtocols[],4,FALSE)),""),"") &amp;
IF(TRIM(MID(SUBSTITUTE(C168,",",REPT(" ",99)),1499,99))&lt;&gt;"",CHAR(10) &amp; IFERROR(IF(ISERROR(--TRIM(MID(SUBSTITUTE(C168,",",REPT(" ",99)),1499,99))),VLOOKUP(TRIM(MID(SUBSTITUTE(C168,",",REPT(" ",99)),1499,99)),PortProtocols[],4,FALSE),VLOOKUP(--TRIM(MID(SUBSTITUTE(C168,",",REPT(" ",99)),1499,99)),PortProtocols[],4,FALSE)),""),"") &amp;
IF(TRIM(MID(SUBSTITUTE(C168,",",REPT(" ",99)),1599,99))&lt;&gt;"",CHAR(10) &amp; IFERROR(IF(ISERROR(--TRIM(MID(SUBSTITUTE(C168,",",REPT(" ",99)),1599,99))),VLOOKUP(TRIM(MID(SUBSTITUTE(C168,",",REPT(" ",99)),1599,99)),PortProtocols[],4,FALSE),VLOOKUP(--TRIM(MID(SUBSTITUTE(C168,",",REPT(" ",99)),1599,99)),PortProtocols[],4,FALSE)),""),"") &amp;
IF(TRIM(MID(SUBSTITUTE(C168,",",REPT(" ",99)),1699,99))&lt;&gt;"",CHAR(10) &amp; IFERROR(IF(ISERROR(--TRIM(MID(SUBSTITUTE(C168,",",REPT(" ",99)),1699,99))),VLOOKUP(TRIM(MID(SUBSTITUTE(C168,",",REPT(" ",99)),1699,99)),PortProtocols[],4,FALSE),VLOOKUP(--TRIM(MID(SUBSTITUTE(C168,",",REPT(" ",99)),1699,99)),PortProtocols[],4,FALSE)),""),"") &amp;
IF(TRIM(MID(SUBSTITUTE(C168,",",REPT(" ",99)),1799,99))&lt;&gt;"",CHAR(10) &amp; IFERROR(IF(ISERROR(--TRIM(MID(SUBSTITUTE(C168,",",REPT(" ",99)),1799,99))),VLOOKUP(TRIM(MID(SUBSTITUTE(C168,",",REPT(" ",99)),1799,99)),PortProtocols[],4,FALSE),VLOOKUP(--TRIM(MID(SUBSTITUTE(C168,",",REPT(" ",99)),1799,99)),PortProtocols[],4,FALSE)),""),"") &amp;
IF(TRIM(MID(SUBSTITUTE(C168,",",REPT(" ",99)),1899,99))&lt;&gt;"",CHAR(10) &amp; IFERROR(IF(ISERROR(--TRIM(MID(SUBSTITUTE(C168,",",REPT(" ",99)),1899,99))),VLOOKUP(TRIM(MID(SUBSTITUTE(C168,",",REPT(" ",99)),1899,99)),PortProtocols[],4,FALSE),VLOOKUP(--TRIM(MID(SUBSTITUTE(C168,",",REPT(" ",99)),1899,99)),PortProtocols[],4,FALSE)),""),""),
"")</f>
        <v>NDB HA Proxy VM1 to NDB Repo Server VM1
Patroni (8679 TCP)
PostgreSQL (5432 TCP)
ETCD (2379 TCP)</v>
      </c>
      <c r="G168" s="15"/>
      <c r="H168" s="13" t="str">
        <f>_xlfn.XLOOKUP(ExternalPorts[[#This Row],[Source]],entities[Source],entities[Source AZ (Used for Diagram Generation)],"",0)</f>
        <v>Local AZ</v>
      </c>
      <c r="I168" s="13" t="str">
        <f>_xlfn.XLOOKUP(ExternalPorts[[#This Row],[Destination]],entities[Destination],entities[Destination AZ (Used for Diagram Generation)],"",0)</f>
        <v>Local AZ</v>
      </c>
      <c r="J168" s="13"/>
      <c r="M168" s="22"/>
    </row>
    <row r="169" spans="1:13" ht="81">
      <c r="A169" s="13" t="s">
        <v>324</v>
      </c>
      <c r="B169" s="13" t="s">
        <v>410</v>
      </c>
      <c r="C169" s="14" t="s">
        <v>423</v>
      </c>
      <c r="D169" s="13" t="str" cm="1">
        <f t="array" ref="D16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9" s="13" t="s">
        <v>414</v>
      </c>
      <c r="F169" s="15" t="str">
        <f>IF(AND(B169&lt;&gt;"",E169&lt;&gt;""),B169 &amp; " to " &amp; E169 &amp; CHAR(10) &amp;
IFERROR(IF(ISERROR(--TRIM(MID(SUBSTITUTE(C169,",",REPT(" ",99)),1,99))),VLOOKUP(TRIM(MID(SUBSTITUTE(C169,",",REPT(" ",99)),1,99)),PortProtocols[],4,FALSE),VLOOKUP(--TRIM(MID(SUBSTITUTE(C169,",",REPT(" ",99)),1,99)),PortProtocols[],4,FALSE)),"") &amp;
IF(TRIM(MID(SUBSTITUTE(C169,",",REPT(" ",99)),99,99))&lt;&gt;"",CHAR(10) &amp; IFERROR(IF(ISERROR(--TRIM(MID(SUBSTITUTE(C169,",",REPT(" ",99)),99,99))),VLOOKUP(TRIM(MID(SUBSTITUTE(C169,",",REPT(" ",99)),99,99)),PortProtocols[],4,FALSE),VLOOKUP(--TRIM(MID(SUBSTITUTE(C169,",",REPT(" ",99)),99,99)),PortProtocols[],4,FALSE)),""),"") &amp;
IF(TRIM(MID(SUBSTITUTE(C169,",",REPT(" ",99)),199,99))&lt;&gt;"",CHAR(10) &amp; IFERROR(IF(ISERROR(--TRIM(MID(SUBSTITUTE(C169,",",REPT(" ",99)),199,99))),VLOOKUP(TRIM(MID(SUBSTITUTE(C169,",",REPT(" ",99)),199,99)),PortProtocols[],4,FALSE),VLOOKUP(--TRIM(MID(SUBSTITUTE(C169,",",REPT(" ",99)),199,99)),PortProtocols[],4,FALSE)),""),"") &amp;
IF(TRIM(MID(SUBSTITUTE(C169,",",REPT(" ",99)),299,99))&lt;&gt;"",CHAR(10) &amp; IFERROR(IF(ISERROR(--TRIM(MID(SUBSTITUTE(C169,",",REPT(" ",99)),299,99))),VLOOKUP(TRIM(MID(SUBSTITUTE(C169,",",REPT(" ",99)),299,99)),PortProtocols[],4,FALSE),VLOOKUP(--TRIM(MID(SUBSTITUTE(C169,",",REPT(" ",99)),299,99)),PortProtocols[],4,FALSE)),""),"") &amp;
IF(TRIM(MID(SUBSTITUTE(C169,",",REPT(" ",99)),399,99))&lt;&gt;"",CHAR(10) &amp; IFERROR(IF(ISERROR(--TRIM(MID(SUBSTITUTE(C169,",",REPT(" ",99)),399,99))),VLOOKUP(TRIM(MID(SUBSTITUTE(C169,",",REPT(" ",99)),399,99)),PortProtocols[],4,FALSE),VLOOKUP(--TRIM(MID(SUBSTITUTE(C169,",",REPT(" ",99)),399,99)),PortProtocols[],4,FALSE)),""),"") &amp;
IF(TRIM(MID(SUBSTITUTE(C169,",",REPT(" ",99)),499,99))&lt;&gt;"",CHAR(10) &amp; IFERROR(IF(ISERROR(--TRIM(MID(SUBSTITUTE(C169,",",REPT(" ",99)),499,99))),VLOOKUP(TRIM(MID(SUBSTITUTE(C169,",",REPT(" ",99)),499,99)),PortProtocols[],4,FALSE),VLOOKUP(--TRIM(MID(SUBSTITUTE(C169,",",REPT(" ",99)),499,99)),PortProtocols[],4,FALSE)),""),"") &amp;
IF(TRIM(MID(SUBSTITUTE(C169,",",REPT(" ",99)),599,99))&lt;&gt;"",CHAR(10) &amp; IFERROR(IF(ISERROR(--TRIM(MID(SUBSTITUTE(C169,",",REPT(" ",99)),599,99))),VLOOKUP(TRIM(MID(SUBSTITUTE(C169,",",REPT(" ",99)),599,99)),PortProtocols[],4,FALSE),VLOOKUP(--TRIM(MID(SUBSTITUTE(C169,",",REPT(" ",99)),599,99)),PortProtocols[],4,FALSE)),""),"") &amp;
IF(TRIM(MID(SUBSTITUTE(C169,",",REPT(" ",99)),699,99))&lt;&gt;"",CHAR(10) &amp; IFERROR(IF(ISERROR(--TRIM(MID(SUBSTITUTE(C169,",",REPT(" ",99)),699,99))),VLOOKUP(TRIM(MID(SUBSTITUTE(C169,",",REPT(" ",99)),699,99)),PortProtocols[],4,FALSE),VLOOKUP(--TRIM(MID(SUBSTITUTE(C169,",",REPT(" ",99)),699,99)),PortProtocols[],4,FALSE)),""),"") &amp;
IF(TRIM(MID(SUBSTITUTE(C169,",",REPT(" ",99)),799,99))&lt;&gt;"",CHAR(10) &amp; IFERROR(IF(ISERROR(--TRIM(MID(SUBSTITUTE(C169,",",REPT(" ",99)),799,99))),VLOOKUP(TRIM(MID(SUBSTITUTE(C169,",",REPT(" ",99)),799,99)),PortProtocols[],4,FALSE),VLOOKUP(--TRIM(MID(SUBSTITUTE(C169,",",REPT(" ",99)),799,99)),PortProtocols[],4,FALSE)),""),"") &amp;
IF(TRIM(MID(SUBSTITUTE(C169,",",REPT(" ",99)),899,99))&lt;&gt;"",CHAR(10) &amp; IFERROR(IF(ISERROR(--TRIM(MID(SUBSTITUTE(C169,",",REPT(" ",99)),899,99))),VLOOKUP(TRIM(MID(SUBSTITUTE(C169,",",REPT(" ",99)),899,99)),PortProtocols[],4,FALSE),VLOOKUP(--TRIM(MID(SUBSTITUTE(C169,",",REPT(" ",99)),899,99)),PortProtocols[],4,FALSE)),""),"") &amp;
IF(TRIM(MID(SUBSTITUTE(C169,",",REPT(" ",99)),999,99))&lt;&gt;"",CHAR(10) &amp; IFERROR(IF(ISERROR(--TRIM(MID(SUBSTITUTE(C169,",",REPT(" ",99)),999,99))),VLOOKUP(TRIM(MID(SUBSTITUTE(C169,",",REPT(" ",99)),999,99)),PortProtocols[],4,FALSE),VLOOKUP(--TRIM(MID(SUBSTITUTE(C169,",",REPT(" ",99)),999,99)),PortProtocols[],4,FALSE)),""),"") &amp;
IF(TRIM(MID(SUBSTITUTE(C169,",",REPT(" ",99)),1099,99))&lt;&gt;"",CHAR(10) &amp; IFERROR(IF(ISERROR(--TRIM(MID(SUBSTITUTE(C169,",",REPT(" ",99)),1099,99))),VLOOKUP(TRIM(MID(SUBSTITUTE(C169,",",REPT(" ",99)),1099,99)),PortProtocols[],4,FALSE),VLOOKUP(--TRIM(MID(SUBSTITUTE(C169,",",REPT(" ",99)),1099,99)),PortProtocols[],4,FALSE)),""),"") &amp;
IF(TRIM(MID(SUBSTITUTE(C169,",",REPT(" ",99)),1199,99))&lt;&gt;"",CHAR(10) &amp; IFERROR(IF(ISERROR(--TRIM(MID(SUBSTITUTE(C169,",",REPT(" ",99)),1199,99))),VLOOKUP(TRIM(MID(SUBSTITUTE(C169,",",REPT(" ",99)),1199,99)),PortProtocols[],4,FALSE),VLOOKUP(--TRIM(MID(SUBSTITUTE(C169,",",REPT(" ",99)),1199,99)),PortProtocols[],4,FALSE)),""),"") &amp;
IF(TRIM(MID(SUBSTITUTE(C169,",",REPT(" ",99)),1299,99))&lt;&gt;"",CHAR(10) &amp; IFERROR(IF(ISERROR(--TRIM(MID(SUBSTITUTE(C169,",",REPT(" ",99)),1299,99))),VLOOKUP(TRIM(MID(SUBSTITUTE(C169,",",REPT(" ",99)),1299,99)),PortProtocols[],4,FALSE),VLOOKUP(--TRIM(MID(SUBSTITUTE(C169,",",REPT(" ",99)),1299,99)),PortProtocols[],4,FALSE)),""),"") &amp;
IF(TRIM(MID(SUBSTITUTE(C169,",",REPT(" ",99)),1399,99))&lt;&gt;"",CHAR(10) &amp; IFERROR(IF(ISERROR(--TRIM(MID(SUBSTITUTE(C169,",",REPT(" ",99)),1399,99))),VLOOKUP(TRIM(MID(SUBSTITUTE(C169,",",REPT(" ",99)),1399,99)),PortProtocols[],4,FALSE),VLOOKUP(--TRIM(MID(SUBSTITUTE(C169,",",REPT(" ",99)),1399,99)),PortProtocols[],4,FALSE)),""),"") &amp;
IF(TRIM(MID(SUBSTITUTE(C169,",",REPT(" ",99)),1499,99))&lt;&gt;"",CHAR(10) &amp; IFERROR(IF(ISERROR(--TRIM(MID(SUBSTITUTE(C169,",",REPT(" ",99)),1499,99))),VLOOKUP(TRIM(MID(SUBSTITUTE(C169,",",REPT(" ",99)),1499,99)),PortProtocols[],4,FALSE),VLOOKUP(--TRIM(MID(SUBSTITUTE(C169,",",REPT(" ",99)),1499,99)),PortProtocols[],4,FALSE)),""),"") &amp;
IF(TRIM(MID(SUBSTITUTE(C169,",",REPT(" ",99)),1599,99))&lt;&gt;"",CHAR(10) &amp; IFERROR(IF(ISERROR(--TRIM(MID(SUBSTITUTE(C169,",",REPT(" ",99)),1599,99))),VLOOKUP(TRIM(MID(SUBSTITUTE(C169,",",REPT(" ",99)),1599,99)),PortProtocols[],4,FALSE),VLOOKUP(--TRIM(MID(SUBSTITUTE(C169,",",REPT(" ",99)),1599,99)),PortProtocols[],4,FALSE)),""),"") &amp;
IF(TRIM(MID(SUBSTITUTE(C169,",",REPT(" ",99)),1699,99))&lt;&gt;"",CHAR(10) &amp; IFERROR(IF(ISERROR(--TRIM(MID(SUBSTITUTE(C169,",",REPT(" ",99)),1699,99))),VLOOKUP(TRIM(MID(SUBSTITUTE(C169,",",REPT(" ",99)),1699,99)),PortProtocols[],4,FALSE),VLOOKUP(--TRIM(MID(SUBSTITUTE(C169,",",REPT(" ",99)),1699,99)),PortProtocols[],4,FALSE)),""),"") &amp;
IF(TRIM(MID(SUBSTITUTE(C169,",",REPT(" ",99)),1799,99))&lt;&gt;"",CHAR(10) &amp; IFERROR(IF(ISERROR(--TRIM(MID(SUBSTITUTE(C169,",",REPT(" ",99)),1799,99))),VLOOKUP(TRIM(MID(SUBSTITUTE(C169,",",REPT(" ",99)),1799,99)),PortProtocols[],4,FALSE),VLOOKUP(--TRIM(MID(SUBSTITUTE(C169,",",REPT(" ",99)),1799,99)),PortProtocols[],4,FALSE)),""),"") &amp;
IF(TRIM(MID(SUBSTITUTE(C169,",",REPT(" ",99)),1899,99))&lt;&gt;"",CHAR(10) &amp; IFERROR(IF(ISERROR(--TRIM(MID(SUBSTITUTE(C169,",",REPT(" ",99)),1899,99))),VLOOKUP(TRIM(MID(SUBSTITUTE(C169,",",REPT(" ",99)),1899,99)),PortProtocols[],4,FALSE),VLOOKUP(--TRIM(MID(SUBSTITUTE(C169,",",REPT(" ",99)),1899,99)),PortProtocols[],4,FALSE)),""),""),
"")</f>
        <v>NDB HA Proxy VM1 to NDB Repo Server VM2
Patroni (8679 TCP)
PostgreSQL (5432 TCP)
ETCD (2379 TCP)</v>
      </c>
      <c r="G169" s="15"/>
      <c r="H169" s="13" t="str">
        <f>_xlfn.XLOOKUP(ExternalPorts[[#This Row],[Source]],entities[Source],entities[Source AZ (Used for Diagram Generation)],"",0)</f>
        <v>Local AZ</v>
      </c>
      <c r="I169" s="13" t="str">
        <f>_xlfn.XLOOKUP(ExternalPorts[[#This Row],[Destination]],entities[Destination],entities[Destination AZ (Used for Diagram Generation)],"",0)</f>
        <v>Local AZ</v>
      </c>
      <c r="J169" s="13"/>
      <c r="M169" s="22"/>
    </row>
    <row r="170" spans="1:13" ht="81">
      <c r="A170" s="13" t="s">
        <v>324</v>
      </c>
      <c r="B170" s="13" t="s">
        <v>410</v>
      </c>
      <c r="C170" s="14" t="s">
        <v>423</v>
      </c>
      <c r="D170" s="13" t="str" cm="1">
        <f t="array" ref="D17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0" s="13" t="s">
        <v>415</v>
      </c>
      <c r="F170" s="15" t="str">
        <f>IF(AND(B170&lt;&gt;"",E170&lt;&gt;""),B170 &amp; " to " &amp; E170 &amp; CHAR(10) &amp;
IFERROR(IF(ISERROR(--TRIM(MID(SUBSTITUTE(C170,",",REPT(" ",99)),1,99))),VLOOKUP(TRIM(MID(SUBSTITUTE(C170,",",REPT(" ",99)),1,99)),PortProtocols[],4,FALSE),VLOOKUP(--TRIM(MID(SUBSTITUTE(C170,",",REPT(" ",99)),1,99)),PortProtocols[],4,FALSE)),"") &amp;
IF(TRIM(MID(SUBSTITUTE(C170,",",REPT(" ",99)),99,99))&lt;&gt;"",CHAR(10) &amp; IFERROR(IF(ISERROR(--TRIM(MID(SUBSTITUTE(C170,",",REPT(" ",99)),99,99))),VLOOKUP(TRIM(MID(SUBSTITUTE(C170,",",REPT(" ",99)),99,99)),PortProtocols[],4,FALSE),VLOOKUP(--TRIM(MID(SUBSTITUTE(C170,",",REPT(" ",99)),99,99)),PortProtocols[],4,FALSE)),""),"") &amp;
IF(TRIM(MID(SUBSTITUTE(C170,",",REPT(" ",99)),199,99))&lt;&gt;"",CHAR(10) &amp; IFERROR(IF(ISERROR(--TRIM(MID(SUBSTITUTE(C170,",",REPT(" ",99)),199,99))),VLOOKUP(TRIM(MID(SUBSTITUTE(C170,",",REPT(" ",99)),199,99)),PortProtocols[],4,FALSE),VLOOKUP(--TRIM(MID(SUBSTITUTE(C170,",",REPT(" ",99)),199,99)),PortProtocols[],4,FALSE)),""),"") &amp;
IF(TRIM(MID(SUBSTITUTE(C170,",",REPT(" ",99)),299,99))&lt;&gt;"",CHAR(10) &amp; IFERROR(IF(ISERROR(--TRIM(MID(SUBSTITUTE(C170,",",REPT(" ",99)),299,99))),VLOOKUP(TRIM(MID(SUBSTITUTE(C170,",",REPT(" ",99)),299,99)),PortProtocols[],4,FALSE),VLOOKUP(--TRIM(MID(SUBSTITUTE(C170,",",REPT(" ",99)),299,99)),PortProtocols[],4,FALSE)),""),"") &amp;
IF(TRIM(MID(SUBSTITUTE(C170,",",REPT(" ",99)),399,99))&lt;&gt;"",CHAR(10) &amp; IFERROR(IF(ISERROR(--TRIM(MID(SUBSTITUTE(C170,",",REPT(" ",99)),399,99))),VLOOKUP(TRIM(MID(SUBSTITUTE(C170,",",REPT(" ",99)),399,99)),PortProtocols[],4,FALSE),VLOOKUP(--TRIM(MID(SUBSTITUTE(C170,",",REPT(" ",99)),399,99)),PortProtocols[],4,FALSE)),""),"") &amp;
IF(TRIM(MID(SUBSTITUTE(C170,",",REPT(" ",99)),499,99))&lt;&gt;"",CHAR(10) &amp; IFERROR(IF(ISERROR(--TRIM(MID(SUBSTITUTE(C170,",",REPT(" ",99)),499,99))),VLOOKUP(TRIM(MID(SUBSTITUTE(C170,",",REPT(" ",99)),499,99)),PortProtocols[],4,FALSE),VLOOKUP(--TRIM(MID(SUBSTITUTE(C170,",",REPT(" ",99)),499,99)),PortProtocols[],4,FALSE)),""),"") &amp;
IF(TRIM(MID(SUBSTITUTE(C170,",",REPT(" ",99)),599,99))&lt;&gt;"",CHAR(10) &amp; IFERROR(IF(ISERROR(--TRIM(MID(SUBSTITUTE(C170,",",REPT(" ",99)),599,99))),VLOOKUP(TRIM(MID(SUBSTITUTE(C170,",",REPT(" ",99)),599,99)),PortProtocols[],4,FALSE),VLOOKUP(--TRIM(MID(SUBSTITUTE(C170,",",REPT(" ",99)),599,99)),PortProtocols[],4,FALSE)),""),"") &amp;
IF(TRIM(MID(SUBSTITUTE(C170,",",REPT(" ",99)),699,99))&lt;&gt;"",CHAR(10) &amp; IFERROR(IF(ISERROR(--TRIM(MID(SUBSTITUTE(C170,",",REPT(" ",99)),699,99))),VLOOKUP(TRIM(MID(SUBSTITUTE(C170,",",REPT(" ",99)),699,99)),PortProtocols[],4,FALSE),VLOOKUP(--TRIM(MID(SUBSTITUTE(C170,",",REPT(" ",99)),699,99)),PortProtocols[],4,FALSE)),""),"") &amp;
IF(TRIM(MID(SUBSTITUTE(C170,",",REPT(" ",99)),799,99))&lt;&gt;"",CHAR(10) &amp; IFERROR(IF(ISERROR(--TRIM(MID(SUBSTITUTE(C170,",",REPT(" ",99)),799,99))),VLOOKUP(TRIM(MID(SUBSTITUTE(C170,",",REPT(" ",99)),799,99)),PortProtocols[],4,FALSE),VLOOKUP(--TRIM(MID(SUBSTITUTE(C170,",",REPT(" ",99)),799,99)),PortProtocols[],4,FALSE)),""),"") &amp;
IF(TRIM(MID(SUBSTITUTE(C170,",",REPT(" ",99)),899,99))&lt;&gt;"",CHAR(10) &amp; IFERROR(IF(ISERROR(--TRIM(MID(SUBSTITUTE(C170,",",REPT(" ",99)),899,99))),VLOOKUP(TRIM(MID(SUBSTITUTE(C170,",",REPT(" ",99)),899,99)),PortProtocols[],4,FALSE),VLOOKUP(--TRIM(MID(SUBSTITUTE(C170,",",REPT(" ",99)),899,99)),PortProtocols[],4,FALSE)),""),"") &amp;
IF(TRIM(MID(SUBSTITUTE(C170,",",REPT(" ",99)),999,99))&lt;&gt;"",CHAR(10) &amp; IFERROR(IF(ISERROR(--TRIM(MID(SUBSTITUTE(C170,",",REPT(" ",99)),999,99))),VLOOKUP(TRIM(MID(SUBSTITUTE(C170,",",REPT(" ",99)),999,99)),PortProtocols[],4,FALSE),VLOOKUP(--TRIM(MID(SUBSTITUTE(C170,",",REPT(" ",99)),999,99)),PortProtocols[],4,FALSE)),""),"") &amp;
IF(TRIM(MID(SUBSTITUTE(C170,",",REPT(" ",99)),1099,99))&lt;&gt;"",CHAR(10) &amp; IFERROR(IF(ISERROR(--TRIM(MID(SUBSTITUTE(C170,",",REPT(" ",99)),1099,99))),VLOOKUP(TRIM(MID(SUBSTITUTE(C170,",",REPT(" ",99)),1099,99)),PortProtocols[],4,FALSE),VLOOKUP(--TRIM(MID(SUBSTITUTE(C170,",",REPT(" ",99)),1099,99)),PortProtocols[],4,FALSE)),""),"") &amp;
IF(TRIM(MID(SUBSTITUTE(C170,",",REPT(" ",99)),1199,99))&lt;&gt;"",CHAR(10) &amp; IFERROR(IF(ISERROR(--TRIM(MID(SUBSTITUTE(C170,",",REPT(" ",99)),1199,99))),VLOOKUP(TRIM(MID(SUBSTITUTE(C170,",",REPT(" ",99)),1199,99)),PortProtocols[],4,FALSE),VLOOKUP(--TRIM(MID(SUBSTITUTE(C170,",",REPT(" ",99)),1199,99)),PortProtocols[],4,FALSE)),""),"") &amp;
IF(TRIM(MID(SUBSTITUTE(C170,",",REPT(" ",99)),1299,99))&lt;&gt;"",CHAR(10) &amp; IFERROR(IF(ISERROR(--TRIM(MID(SUBSTITUTE(C170,",",REPT(" ",99)),1299,99))),VLOOKUP(TRIM(MID(SUBSTITUTE(C170,",",REPT(" ",99)),1299,99)),PortProtocols[],4,FALSE),VLOOKUP(--TRIM(MID(SUBSTITUTE(C170,",",REPT(" ",99)),1299,99)),PortProtocols[],4,FALSE)),""),"") &amp;
IF(TRIM(MID(SUBSTITUTE(C170,",",REPT(" ",99)),1399,99))&lt;&gt;"",CHAR(10) &amp; IFERROR(IF(ISERROR(--TRIM(MID(SUBSTITUTE(C170,",",REPT(" ",99)),1399,99))),VLOOKUP(TRIM(MID(SUBSTITUTE(C170,",",REPT(" ",99)),1399,99)),PortProtocols[],4,FALSE),VLOOKUP(--TRIM(MID(SUBSTITUTE(C170,",",REPT(" ",99)),1399,99)),PortProtocols[],4,FALSE)),""),"") &amp;
IF(TRIM(MID(SUBSTITUTE(C170,",",REPT(" ",99)),1499,99))&lt;&gt;"",CHAR(10) &amp; IFERROR(IF(ISERROR(--TRIM(MID(SUBSTITUTE(C170,",",REPT(" ",99)),1499,99))),VLOOKUP(TRIM(MID(SUBSTITUTE(C170,",",REPT(" ",99)),1499,99)),PortProtocols[],4,FALSE),VLOOKUP(--TRIM(MID(SUBSTITUTE(C170,",",REPT(" ",99)),1499,99)),PortProtocols[],4,FALSE)),""),"") &amp;
IF(TRIM(MID(SUBSTITUTE(C170,",",REPT(" ",99)),1599,99))&lt;&gt;"",CHAR(10) &amp; IFERROR(IF(ISERROR(--TRIM(MID(SUBSTITUTE(C170,",",REPT(" ",99)),1599,99))),VLOOKUP(TRIM(MID(SUBSTITUTE(C170,",",REPT(" ",99)),1599,99)),PortProtocols[],4,FALSE),VLOOKUP(--TRIM(MID(SUBSTITUTE(C170,",",REPT(" ",99)),1599,99)),PortProtocols[],4,FALSE)),""),"") &amp;
IF(TRIM(MID(SUBSTITUTE(C170,",",REPT(" ",99)),1699,99))&lt;&gt;"",CHAR(10) &amp; IFERROR(IF(ISERROR(--TRIM(MID(SUBSTITUTE(C170,",",REPT(" ",99)),1699,99))),VLOOKUP(TRIM(MID(SUBSTITUTE(C170,",",REPT(" ",99)),1699,99)),PortProtocols[],4,FALSE),VLOOKUP(--TRIM(MID(SUBSTITUTE(C170,",",REPT(" ",99)),1699,99)),PortProtocols[],4,FALSE)),""),"") &amp;
IF(TRIM(MID(SUBSTITUTE(C170,",",REPT(" ",99)),1799,99))&lt;&gt;"",CHAR(10) &amp; IFERROR(IF(ISERROR(--TRIM(MID(SUBSTITUTE(C170,",",REPT(" ",99)),1799,99))),VLOOKUP(TRIM(MID(SUBSTITUTE(C170,",",REPT(" ",99)),1799,99)),PortProtocols[],4,FALSE),VLOOKUP(--TRIM(MID(SUBSTITUTE(C170,",",REPT(" ",99)),1799,99)),PortProtocols[],4,FALSE)),""),"") &amp;
IF(TRIM(MID(SUBSTITUTE(C170,",",REPT(" ",99)),1899,99))&lt;&gt;"",CHAR(10) &amp; IFERROR(IF(ISERROR(--TRIM(MID(SUBSTITUTE(C170,",",REPT(" ",99)),1899,99))),VLOOKUP(TRIM(MID(SUBSTITUTE(C170,",",REPT(" ",99)),1899,99)),PortProtocols[],4,FALSE),VLOOKUP(--TRIM(MID(SUBSTITUTE(C170,",",REPT(" ",99)),1899,99)),PortProtocols[],4,FALSE)),""),""),
"")</f>
        <v>NDB HA Proxy VM1 to NDB Repo Server VM3
Patroni (8679 TCP)
PostgreSQL (5432 TCP)
ETCD (2379 TCP)</v>
      </c>
      <c r="G170" s="15"/>
      <c r="H170" s="13" t="str">
        <f>_xlfn.XLOOKUP(ExternalPorts[[#This Row],[Source]],entities[Source],entities[Source AZ (Used for Diagram Generation)],"",0)</f>
        <v>Local AZ</v>
      </c>
      <c r="I170" s="13" t="str">
        <f>_xlfn.XLOOKUP(ExternalPorts[[#This Row],[Destination]],entities[Destination],entities[Destination AZ (Used for Diagram Generation)],"",0)</f>
        <v>Local AZ</v>
      </c>
      <c r="J170" s="13"/>
      <c r="M170" s="22"/>
    </row>
    <row r="171" spans="1:13" ht="81">
      <c r="A171" s="13" t="s">
        <v>324</v>
      </c>
      <c r="B171" s="13" t="s">
        <v>411</v>
      </c>
      <c r="C171" s="14" t="s">
        <v>423</v>
      </c>
      <c r="D171" s="13" t="str" cm="1">
        <f t="array" ref="D17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1" s="13" t="s">
        <v>413</v>
      </c>
      <c r="F171" s="24" t="str">
        <f>IF(AND(B171&lt;&gt;"",E171&lt;&gt;""),B171 &amp; " to " &amp; E171 &amp; CHAR(10) &amp;
IFERROR(IF(ISERROR(--TRIM(MID(SUBSTITUTE(C171,",",REPT(" ",99)),1,99))),VLOOKUP(TRIM(MID(SUBSTITUTE(C171,",",REPT(" ",99)),1,99)),PortProtocols[],4,FALSE),VLOOKUP(--TRIM(MID(SUBSTITUTE(C171,",",REPT(" ",99)),1,99)),PortProtocols[],4,FALSE)),"") &amp;
IF(TRIM(MID(SUBSTITUTE(C171,",",REPT(" ",99)),99,99))&lt;&gt;"",CHAR(10) &amp; IFERROR(IF(ISERROR(--TRIM(MID(SUBSTITUTE(C171,",",REPT(" ",99)),99,99))),VLOOKUP(TRIM(MID(SUBSTITUTE(C171,",",REPT(" ",99)),99,99)),PortProtocols[],4,FALSE),VLOOKUP(--TRIM(MID(SUBSTITUTE(C171,",",REPT(" ",99)),99,99)),PortProtocols[],4,FALSE)),""),"") &amp;
IF(TRIM(MID(SUBSTITUTE(C171,",",REPT(" ",99)),199,99))&lt;&gt;"",CHAR(10) &amp; IFERROR(IF(ISERROR(--TRIM(MID(SUBSTITUTE(C171,",",REPT(" ",99)),199,99))),VLOOKUP(TRIM(MID(SUBSTITUTE(C171,",",REPT(" ",99)),199,99)),PortProtocols[],4,FALSE),VLOOKUP(--TRIM(MID(SUBSTITUTE(C171,",",REPT(" ",99)),199,99)),PortProtocols[],4,FALSE)),""),"") &amp;
IF(TRIM(MID(SUBSTITUTE(C171,",",REPT(" ",99)),299,99))&lt;&gt;"",CHAR(10) &amp; IFERROR(IF(ISERROR(--TRIM(MID(SUBSTITUTE(C171,",",REPT(" ",99)),299,99))),VLOOKUP(TRIM(MID(SUBSTITUTE(C171,",",REPT(" ",99)),299,99)),PortProtocols[],4,FALSE),VLOOKUP(--TRIM(MID(SUBSTITUTE(C171,",",REPT(" ",99)),299,99)),PortProtocols[],4,FALSE)),""),"") &amp;
IF(TRIM(MID(SUBSTITUTE(C171,",",REPT(" ",99)),399,99))&lt;&gt;"",CHAR(10) &amp; IFERROR(IF(ISERROR(--TRIM(MID(SUBSTITUTE(C171,",",REPT(" ",99)),399,99))),VLOOKUP(TRIM(MID(SUBSTITUTE(C171,",",REPT(" ",99)),399,99)),PortProtocols[],4,FALSE),VLOOKUP(--TRIM(MID(SUBSTITUTE(C171,",",REPT(" ",99)),399,99)),PortProtocols[],4,FALSE)),""),"") &amp;
IF(TRIM(MID(SUBSTITUTE(C171,",",REPT(" ",99)),499,99))&lt;&gt;"",CHAR(10) &amp; IFERROR(IF(ISERROR(--TRIM(MID(SUBSTITUTE(C171,",",REPT(" ",99)),499,99))),VLOOKUP(TRIM(MID(SUBSTITUTE(C171,",",REPT(" ",99)),499,99)),PortProtocols[],4,FALSE),VLOOKUP(--TRIM(MID(SUBSTITUTE(C171,",",REPT(" ",99)),499,99)),PortProtocols[],4,FALSE)),""),"") &amp;
IF(TRIM(MID(SUBSTITUTE(C171,",",REPT(" ",99)),599,99))&lt;&gt;"",CHAR(10) &amp; IFERROR(IF(ISERROR(--TRIM(MID(SUBSTITUTE(C171,",",REPT(" ",99)),599,99))),VLOOKUP(TRIM(MID(SUBSTITUTE(C171,",",REPT(" ",99)),599,99)),PortProtocols[],4,FALSE),VLOOKUP(--TRIM(MID(SUBSTITUTE(C171,",",REPT(" ",99)),599,99)),PortProtocols[],4,FALSE)),""),"") &amp;
IF(TRIM(MID(SUBSTITUTE(C171,",",REPT(" ",99)),699,99))&lt;&gt;"",CHAR(10) &amp; IFERROR(IF(ISERROR(--TRIM(MID(SUBSTITUTE(C171,",",REPT(" ",99)),699,99))),VLOOKUP(TRIM(MID(SUBSTITUTE(C171,",",REPT(" ",99)),699,99)),PortProtocols[],4,FALSE),VLOOKUP(--TRIM(MID(SUBSTITUTE(C171,",",REPT(" ",99)),699,99)),PortProtocols[],4,FALSE)),""),"") &amp;
IF(TRIM(MID(SUBSTITUTE(C171,",",REPT(" ",99)),799,99))&lt;&gt;"",CHAR(10) &amp; IFERROR(IF(ISERROR(--TRIM(MID(SUBSTITUTE(C171,",",REPT(" ",99)),799,99))),VLOOKUP(TRIM(MID(SUBSTITUTE(C171,",",REPT(" ",99)),799,99)),PortProtocols[],4,FALSE),VLOOKUP(--TRIM(MID(SUBSTITUTE(C171,",",REPT(" ",99)),799,99)),PortProtocols[],4,FALSE)),""),"") &amp;
IF(TRIM(MID(SUBSTITUTE(C171,",",REPT(" ",99)),899,99))&lt;&gt;"",CHAR(10) &amp; IFERROR(IF(ISERROR(--TRIM(MID(SUBSTITUTE(C171,",",REPT(" ",99)),899,99))),VLOOKUP(TRIM(MID(SUBSTITUTE(C171,",",REPT(" ",99)),899,99)),PortProtocols[],4,FALSE),VLOOKUP(--TRIM(MID(SUBSTITUTE(C171,",",REPT(" ",99)),899,99)),PortProtocols[],4,FALSE)),""),"") &amp;
IF(TRIM(MID(SUBSTITUTE(C171,",",REPT(" ",99)),999,99))&lt;&gt;"",CHAR(10) &amp; IFERROR(IF(ISERROR(--TRIM(MID(SUBSTITUTE(C171,",",REPT(" ",99)),999,99))),VLOOKUP(TRIM(MID(SUBSTITUTE(C171,",",REPT(" ",99)),999,99)),PortProtocols[],4,FALSE),VLOOKUP(--TRIM(MID(SUBSTITUTE(C171,",",REPT(" ",99)),999,99)),PortProtocols[],4,FALSE)),""),"") &amp;
IF(TRIM(MID(SUBSTITUTE(C171,",",REPT(" ",99)),1099,99))&lt;&gt;"",CHAR(10) &amp; IFERROR(IF(ISERROR(--TRIM(MID(SUBSTITUTE(C171,",",REPT(" ",99)),1099,99))),VLOOKUP(TRIM(MID(SUBSTITUTE(C171,",",REPT(" ",99)),1099,99)),PortProtocols[],4,FALSE),VLOOKUP(--TRIM(MID(SUBSTITUTE(C171,",",REPT(" ",99)),1099,99)),PortProtocols[],4,FALSE)),""),"") &amp;
IF(TRIM(MID(SUBSTITUTE(C171,",",REPT(" ",99)),1199,99))&lt;&gt;"",CHAR(10) &amp; IFERROR(IF(ISERROR(--TRIM(MID(SUBSTITUTE(C171,",",REPT(" ",99)),1199,99))),VLOOKUP(TRIM(MID(SUBSTITUTE(C171,",",REPT(" ",99)),1199,99)),PortProtocols[],4,FALSE),VLOOKUP(--TRIM(MID(SUBSTITUTE(C171,",",REPT(" ",99)),1199,99)),PortProtocols[],4,FALSE)),""),"") &amp;
IF(TRIM(MID(SUBSTITUTE(C171,",",REPT(" ",99)),1299,99))&lt;&gt;"",CHAR(10) &amp; IFERROR(IF(ISERROR(--TRIM(MID(SUBSTITUTE(C171,",",REPT(" ",99)),1299,99))),VLOOKUP(TRIM(MID(SUBSTITUTE(C171,",",REPT(" ",99)),1299,99)),PortProtocols[],4,FALSE),VLOOKUP(--TRIM(MID(SUBSTITUTE(C171,",",REPT(" ",99)),1299,99)),PortProtocols[],4,FALSE)),""),"") &amp;
IF(TRIM(MID(SUBSTITUTE(C171,",",REPT(" ",99)),1399,99))&lt;&gt;"",CHAR(10) &amp; IFERROR(IF(ISERROR(--TRIM(MID(SUBSTITUTE(C171,",",REPT(" ",99)),1399,99))),VLOOKUP(TRIM(MID(SUBSTITUTE(C171,",",REPT(" ",99)),1399,99)),PortProtocols[],4,FALSE),VLOOKUP(--TRIM(MID(SUBSTITUTE(C171,",",REPT(" ",99)),1399,99)),PortProtocols[],4,FALSE)),""),"") &amp;
IF(TRIM(MID(SUBSTITUTE(C171,",",REPT(" ",99)),1499,99))&lt;&gt;"",CHAR(10) &amp; IFERROR(IF(ISERROR(--TRIM(MID(SUBSTITUTE(C171,",",REPT(" ",99)),1499,99))),VLOOKUP(TRIM(MID(SUBSTITUTE(C171,",",REPT(" ",99)),1499,99)),PortProtocols[],4,FALSE),VLOOKUP(--TRIM(MID(SUBSTITUTE(C171,",",REPT(" ",99)),1499,99)),PortProtocols[],4,FALSE)),""),"") &amp;
IF(TRIM(MID(SUBSTITUTE(C171,",",REPT(" ",99)),1599,99))&lt;&gt;"",CHAR(10) &amp; IFERROR(IF(ISERROR(--TRIM(MID(SUBSTITUTE(C171,",",REPT(" ",99)),1599,99))),VLOOKUP(TRIM(MID(SUBSTITUTE(C171,",",REPT(" ",99)),1599,99)),PortProtocols[],4,FALSE),VLOOKUP(--TRIM(MID(SUBSTITUTE(C171,",",REPT(" ",99)),1599,99)),PortProtocols[],4,FALSE)),""),"") &amp;
IF(TRIM(MID(SUBSTITUTE(C171,",",REPT(" ",99)),1699,99))&lt;&gt;"",CHAR(10) &amp; IFERROR(IF(ISERROR(--TRIM(MID(SUBSTITUTE(C171,",",REPT(" ",99)),1699,99))),VLOOKUP(TRIM(MID(SUBSTITUTE(C171,",",REPT(" ",99)),1699,99)),PortProtocols[],4,FALSE),VLOOKUP(--TRIM(MID(SUBSTITUTE(C171,",",REPT(" ",99)),1699,99)),PortProtocols[],4,FALSE)),""),"") &amp;
IF(TRIM(MID(SUBSTITUTE(C171,",",REPT(" ",99)),1799,99))&lt;&gt;"",CHAR(10) &amp; IFERROR(IF(ISERROR(--TRIM(MID(SUBSTITUTE(C171,",",REPT(" ",99)),1799,99))),VLOOKUP(TRIM(MID(SUBSTITUTE(C171,",",REPT(" ",99)),1799,99)),PortProtocols[],4,FALSE),VLOOKUP(--TRIM(MID(SUBSTITUTE(C171,",",REPT(" ",99)),1799,99)),PortProtocols[],4,FALSE)),""),"") &amp;
IF(TRIM(MID(SUBSTITUTE(C171,",",REPT(" ",99)),1899,99))&lt;&gt;"",CHAR(10) &amp; IFERROR(IF(ISERROR(--TRIM(MID(SUBSTITUTE(C171,",",REPT(" ",99)),1899,99))),VLOOKUP(TRIM(MID(SUBSTITUTE(C171,",",REPT(" ",99)),1899,99)),PortProtocols[],4,FALSE),VLOOKUP(--TRIM(MID(SUBSTITUTE(C171,",",REPT(" ",99)),1899,99)),PortProtocols[],4,FALSE)),""),""),
"")</f>
        <v>NDB HA Proxy VM2 to NDB Repo Server VM1
Patroni (8679 TCP)
PostgreSQL (5432 TCP)
ETCD (2379 TCP)</v>
      </c>
      <c r="G171" s="15"/>
      <c r="H171" s="13" t="str">
        <f>_xlfn.XLOOKUP(ExternalPorts[[#This Row],[Source]],entities[Source],entities[Source AZ (Used for Diagram Generation)],"",0)</f>
        <v>Local AZ</v>
      </c>
      <c r="I171" s="13" t="str">
        <f>_xlfn.XLOOKUP(ExternalPorts[[#This Row],[Destination]],entities[Destination],entities[Destination AZ (Used for Diagram Generation)],"",0)</f>
        <v>Local AZ</v>
      </c>
      <c r="J171" s="13"/>
      <c r="M171" s="22"/>
    </row>
    <row r="172" spans="1:13" ht="81">
      <c r="A172" s="13" t="s">
        <v>324</v>
      </c>
      <c r="B172" s="13" t="s">
        <v>411</v>
      </c>
      <c r="C172" s="14" t="s">
        <v>423</v>
      </c>
      <c r="D172" s="13" t="str" cm="1">
        <f t="array" ref="D17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2" s="13" t="s">
        <v>414</v>
      </c>
      <c r="F172" s="24" t="str">
        <f>IF(AND(B172&lt;&gt;"",E172&lt;&gt;""),B172 &amp; " to " &amp; E172 &amp; CHAR(10) &amp;
IFERROR(IF(ISERROR(--TRIM(MID(SUBSTITUTE(C172,",",REPT(" ",99)),1,99))),VLOOKUP(TRIM(MID(SUBSTITUTE(C172,",",REPT(" ",99)),1,99)),PortProtocols[],4,FALSE),VLOOKUP(--TRIM(MID(SUBSTITUTE(C172,",",REPT(" ",99)),1,99)),PortProtocols[],4,FALSE)),"") &amp;
IF(TRIM(MID(SUBSTITUTE(C172,",",REPT(" ",99)),99,99))&lt;&gt;"",CHAR(10) &amp; IFERROR(IF(ISERROR(--TRIM(MID(SUBSTITUTE(C172,",",REPT(" ",99)),99,99))),VLOOKUP(TRIM(MID(SUBSTITUTE(C172,",",REPT(" ",99)),99,99)),PortProtocols[],4,FALSE),VLOOKUP(--TRIM(MID(SUBSTITUTE(C172,",",REPT(" ",99)),99,99)),PortProtocols[],4,FALSE)),""),"") &amp;
IF(TRIM(MID(SUBSTITUTE(C172,",",REPT(" ",99)),199,99))&lt;&gt;"",CHAR(10) &amp; IFERROR(IF(ISERROR(--TRIM(MID(SUBSTITUTE(C172,",",REPT(" ",99)),199,99))),VLOOKUP(TRIM(MID(SUBSTITUTE(C172,",",REPT(" ",99)),199,99)),PortProtocols[],4,FALSE),VLOOKUP(--TRIM(MID(SUBSTITUTE(C172,",",REPT(" ",99)),199,99)),PortProtocols[],4,FALSE)),""),"") &amp;
IF(TRIM(MID(SUBSTITUTE(C172,",",REPT(" ",99)),299,99))&lt;&gt;"",CHAR(10) &amp; IFERROR(IF(ISERROR(--TRIM(MID(SUBSTITUTE(C172,",",REPT(" ",99)),299,99))),VLOOKUP(TRIM(MID(SUBSTITUTE(C172,",",REPT(" ",99)),299,99)),PortProtocols[],4,FALSE),VLOOKUP(--TRIM(MID(SUBSTITUTE(C172,",",REPT(" ",99)),299,99)),PortProtocols[],4,FALSE)),""),"") &amp;
IF(TRIM(MID(SUBSTITUTE(C172,",",REPT(" ",99)),399,99))&lt;&gt;"",CHAR(10) &amp; IFERROR(IF(ISERROR(--TRIM(MID(SUBSTITUTE(C172,",",REPT(" ",99)),399,99))),VLOOKUP(TRIM(MID(SUBSTITUTE(C172,",",REPT(" ",99)),399,99)),PortProtocols[],4,FALSE),VLOOKUP(--TRIM(MID(SUBSTITUTE(C172,",",REPT(" ",99)),399,99)),PortProtocols[],4,FALSE)),""),"") &amp;
IF(TRIM(MID(SUBSTITUTE(C172,",",REPT(" ",99)),499,99))&lt;&gt;"",CHAR(10) &amp; IFERROR(IF(ISERROR(--TRIM(MID(SUBSTITUTE(C172,",",REPT(" ",99)),499,99))),VLOOKUP(TRIM(MID(SUBSTITUTE(C172,",",REPT(" ",99)),499,99)),PortProtocols[],4,FALSE),VLOOKUP(--TRIM(MID(SUBSTITUTE(C172,",",REPT(" ",99)),499,99)),PortProtocols[],4,FALSE)),""),"") &amp;
IF(TRIM(MID(SUBSTITUTE(C172,",",REPT(" ",99)),599,99))&lt;&gt;"",CHAR(10) &amp; IFERROR(IF(ISERROR(--TRIM(MID(SUBSTITUTE(C172,",",REPT(" ",99)),599,99))),VLOOKUP(TRIM(MID(SUBSTITUTE(C172,",",REPT(" ",99)),599,99)),PortProtocols[],4,FALSE),VLOOKUP(--TRIM(MID(SUBSTITUTE(C172,",",REPT(" ",99)),599,99)),PortProtocols[],4,FALSE)),""),"") &amp;
IF(TRIM(MID(SUBSTITUTE(C172,",",REPT(" ",99)),699,99))&lt;&gt;"",CHAR(10) &amp; IFERROR(IF(ISERROR(--TRIM(MID(SUBSTITUTE(C172,",",REPT(" ",99)),699,99))),VLOOKUP(TRIM(MID(SUBSTITUTE(C172,",",REPT(" ",99)),699,99)),PortProtocols[],4,FALSE),VLOOKUP(--TRIM(MID(SUBSTITUTE(C172,",",REPT(" ",99)),699,99)),PortProtocols[],4,FALSE)),""),"") &amp;
IF(TRIM(MID(SUBSTITUTE(C172,",",REPT(" ",99)),799,99))&lt;&gt;"",CHAR(10) &amp; IFERROR(IF(ISERROR(--TRIM(MID(SUBSTITUTE(C172,",",REPT(" ",99)),799,99))),VLOOKUP(TRIM(MID(SUBSTITUTE(C172,",",REPT(" ",99)),799,99)),PortProtocols[],4,FALSE),VLOOKUP(--TRIM(MID(SUBSTITUTE(C172,",",REPT(" ",99)),799,99)),PortProtocols[],4,FALSE)),""),"") &amp;
IF(TRIM(MID(SUBSTITUTE(C172,",",REPT(" ",99)),899,99))&lt;&gt;"",CHAR(10) &amp; IFERROR(IF(ISERROR(--TRIM(MID(SUBSTITUTE(C172,",",REPT(" ",99)),899,99))),VLOOKUP(TRIM(MID(SUBSTITUTE(C172,",",REPT(" ",99)),899,99)),PortProtocols[],4,FALSE),VLOOKUP(--TRIM(MID(SUBSTITUTE(C172,",",REPT(" ",99)),899,99)),PortProtocols[],4,FALSE)),""),"") &amp;
IF(TRIM(MID(SUBSTITUTE(C172,",",REPT(" ",99)),999,99))&lt;&gt;"",CHAR(10) &amp; IFERROR(IF(ISERROR(--TRIM(MID(SUBSTITUTE(C172,",",REPT(" ",99)),999,99))),VLOOKUP(TRIM(MID(SUBSTITUTE(C172,",",REPT(" ",99)),999,99)),PortProtocols[],4,FALSE),VLOOKUP(--TRIM(MID(SUBSTITUTE(C172,",",REPT(" ",99)),999,99)),PortProtocols[],4,FALSE)),""),"") &amp;
IF(TRIM(MID(SUBSTITUTE(C172,",",REPT(" ",99)),1099,99))&lt;&gt;"",CHAR(10) &amp; IFERROR(IF(ISERROR(--TRIM(MID(SUBSTITUTE(C172,",",REPT(" ",99)),1099,99))),VLOOKUP(TRIM(MID(SUBSTITUTE(C172,",",REPT(" ",99)),1099,99)),PortProtocols[],4,FALSE),VLOOKUP(--TRIM(MID(SUBSTITUTE(C172,",",REPT(" ",99)),1099,99)),PortProtocols[],4,FALSE)),""),"") &amp;
IF(TRIM(MID(SUBSTITUTE(C172,",",REPT(" ",99)),1199,99))&lt;&gt;"",CHAR(10) &amp; IFERROR(IF(ISERROR(--TRIM(MID(SUBSTITUTE(C172,",",REPT(" ",99)),1199,99))),VLOOKUP(TRIM(MID(SUBSTITUTE(C172,",",REPT(" ",99)),1199,99)),PortProtocols[],4,FALSE),VLOOKUP(--TRIM(MID(SUBSTITUTE(C172,",",REPT(" ",99)),1199,99)),PortProtocols[],4,FALSE)),""),"") &amp;
IF(TRIM(MID(SUBSTITUTE(C172,",",REPT(" ",99)),1299,99))&lt;&gt;"",CHAR(10) &amp; IFERROR(IF(ISERROR(--TRIM(MID(SUBSTITUTE(C172,",",REPT(" ",99)),1299,99))),VLOOKUP(TRIM(MID(SUBSTITUTE(C172,",",REPT(" ",99)),1299,99)),PortProtocols[],4,FALSE),VLOOKUP(--TRIM(MID(SUBSTITUTE(C172,",",REPT(" ",99)),1299,99)),PortProtocols[],4,FALSE)),""),"") &amp;
IF(TRIM(MID(SUBSTITUTE(C172,",",REPT(" ",99)),1399,99))&lt;&gt;"",CHAR(10) &amp; IFERROR(IF(ISERROR(--TRIM(MID(SUBSTITUTE(C172,",",REPT(" ",99)),1399,99))),VLOOKUP(TRIM(MID(SUBSTITUTE(C172,",",REPT(" ",99)),1399,99)),PortProtocols[],4,FALSE),VLOOKUP(--TRIM(MID(SUBSTITUTE(C172,",",REPT(" ",99)),1399,99)),PortProtocols[],4,FALSE)),""),"") &amp;
IF(TRIM(MID(SUBSTITUTE(C172,",",REPT(" ",99)),1499,99))&lt;&gt;"",CHAR(10) &amp; IFERROR(IF(ISERROR(--TRIM(MID(SUBSTITUTE(C172,",",REPT(" ",99)),1499,99))),VLOOKUP(TRIM(MID(SUBSTITUTE(C172,",",REPT(" ",99)),1499,99)),PortProtocols[],4,FALSE),VLOOKUP(--TRIM(MID(SUBSTITUTE(C172,",",REPT(" ",99)),1499,99)),PortProtocols[],4,FALSE)),""),"") &amp;
IF(TRIM(MID(SUBSTITUTE(C172,",",REPT(" ",99)),1599,99))&lt;&gt;"",CHAR(10) &amp; IFERROR(IF(ISERROR(--TRIM(MID(SUBSTITUTE(C172,",",REPT(" ",99)),1599,99))),VLOOKUP(TRIM(MID(SUBSTITUTE(C172,",",REPT(" ",99)),1599,99)),PortProtocols[],4,FALSE),VLOOKUP(--TRIM(MID(SUBSTITUTE(C172,",",REPT(" ",99)),1599,99)),PortProtocols[],4,FALSE)),""),"") &amp;
IF(TRIM(MID(SUBSTITUTE(C172,",",REPT(" ",99)),1699,99))&lt;&gt;"",CHAR(10) &amp; IFERROR(IF(ISERROR(--TRIM(MID(SUBSTITUTE(C172,",",REPT(" ",99)),1699,99))),VLOOKUP(TRIM(MID(SUBSTITUTE(C172,",",REPT(" ",99)),1699,99)),PortProtocols[],4,FALSE),VLOOKUP(--TRIM(MID(SUBSTITUTE(C172,",",REPT(" ",99)),1699,99)),PortProtocols[],4,FALSE)),""),"") &amp;
IF(TRIM(MID(SUBSTITUTE(C172,",",REPT(" ",99)),1799,99))&lt;&gt;"",CHAR(10) &amp; IFERROR(IF(ISERROR(--TRIM(MID(SUBSTITUTE(C172,",",REPT(" ",99)),1799,99))),VLOOKUP(TRIM(MID(SUBSTITUTE(C172,",",REPT(" ",99)),1799,99)),PortProtocols[],4,FALSE),VLOOKUP(--TRIM(MID(SUBSTITUTE(C172,",",REPT(" ",99)),1799,99)),PortProtocols[],4,FALSE)),""),"") &amp;
IF(TRIM(MID(SUBSTITUTE(C172,",",REPT(" ",99)),1899,99))&lt;&gt;"",CHAR(10) &amp; IFERROR(IF(ISERROR(--TRIM(MID(SUBSTITUTE(C172,",",REPT(" ",99)),1899,99))),VLOOKUP(TRIM(MID(SUBSTITUTE(C172,",",REPT(" ",99)),1899,99)),PortProtocols[],4,FALSE),VLOOKUP(--TRIM(MID(SUBSTITUTE(C172,",",REPT(" ",99)),1899,99)),PortProtocols[],4,FALSE)),""),""),
"")</f>
        <v>NDB HA Proxy VM2 to NDB Repo Server VM2
Patroni (8679 TCP)
PostgreSQL (5432 TCP)
ETCD (2379 TCP)</v>
      </c>
      <c r="G172" s="15"/>
      <c r="H172" s="13" t="str">
        <f>_xlfn.XLOOKUP(ExternalPorts[[#This Row],[Source]],entities[Source],entities[Source AZ (Used for Diagram Generation)],"",0)</f>
        <v>Local AZ</v>
      </c>
      <c r="I172" s="13" t="str">
        <f>_xlfn.XLOOKUP(ExternalPorts[[#This Row],[Destination]],entities[Destination],entities[Destination AZ (Used for Diagram Generation)],"",0)</f>
        <v>Local AZ</v>
      </c>
      <c r="J172" s="13"/>
      <c r="M172" s="22"/>
    </row>
    <row r="173" spans="1:13" ht="81">
      <c r="A173" s="13" t="s">
        <v>324</v>
      </c>
      <c r="B173" s="13" t="s">
        <v>411</v>
      </c>
      <c r="C173" s="14" t="s">
        <v>423</v>
      </c>
      <c r="D173" s="13" t="str" cm="1">
        <f t="array" ref="D17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3" s="13" t="s">
        <v>415</v>
      </c>
      <c r="F173" s="24" t="str">
        <f>IF(AND(B173&lt;&gt;"",E173&lt;&gt;""),B173 &amp; " to " &amp; E173 &amp; CHAR(10) &amp;
IFERROR(IF(ISERROR(--TRIM(MID(SUBSTITUTE(C173,",",REPT(" ",99)),1,99))),VLOOKUP(TRIM(MID(SUBSTITUTE(C173,",",REPT(" ",99)),1,99)),PortProtocols[],4,FALSE),VLOOKUP(--TRIM(MID(SUBSTITUTE(C173,",",REPT(" ",99)),1,99)),PortProtocols[],4,FALSE)),"") &amp;
IF(TRIM(MID(SUBSTITUTE(C173,",",REPT(" ",99)),99,99))&lt;&gt;"",CHAR(10) &amp; IFERROR(IF(ISERROR(--TRIM(MID(SUBSTITUTE(C173,",",REPT(" ",99)),99,99))),VLOOKUP(TRIM(MID(SUBSTITUTE(C173,",",REPT(" ",99)),99,99)),PortProtocols[],4,FALSE),VLOOKUP(--TRIM(MID(SUBSTITUTE(C173,",",REPT(" ",99)),99,99)),PortProtocols[],4,FALSE)),""),"") &amp;
IF(TRIM(MID(SUBSTITUTE(C173,",",REPT(" ",99)),199,99))&lt;&gt;"",CHAR(10) &amp; IFERROR(IF(ISERROR(--TRIM(MID(SUBSTITUTE(C173,",",REPT(" ",99)),199,99))),VLOOKUP(TRIM(MID(SUBSTITUTE(C173,",",REPT(" ",99)),199,99)),PortProtocols[],4,FALSE),VLOOKUP(--TRIM(MID(SUBSTITUTE(C173,",",REPT(" ",99)),199,99)),PortProtocols[],4,FALSE)),""),"") &amp;
IF(TRIM(MID(SUBSTITUTE(C173,",",REPT(" ",99)),299,99))&lt;&gt;"",CHAR(10) &amp; IFERROR(IF(ISERROR(--TRIM(MID(SUBSTITUTE(C173,",",REPT(" ",99)),299,99))),VLOOKUP(TRIM(MID(SUBSTITUTE(C173,",",REPT(" ",99)),299,99)),PortProtocols[],4,FALSE),VLOOKUP(--TRIM(MID(SUBSTITUTE(C173,",",REPT(" ",99)),299,99)),PortProtocols[],4,FALSE)),""),"") &amp;
IF(TRIM(MID(SUBSTITUTE(C173,",",REPT(" ",99)),399,99))&lt;&gt;"",CHAR(10) &amp; IFERROR(IF(ISERROR(--TRIM(MID(SUBSTITUTE(C173,",",REPT(" ",99)),399,99))),VLOOKUP(TRIM(MID(SUBSTITUTE(C173,",",REPT(" ",99)),399,99)),PortProtocols[],4,FALSE),VLOOKUP(--TRIM(MID(SUBSTITUTE(C173,",",REPT(" ",99)),399,99)),PortProtocols[],4,FALSE)),""),"") &amp;
IF(TRIM(MID(SUBSTITUTE(C173,",",REPT(" ",99)),499,99))&lt;&gt;"",CHAR(10) &amp; IFERROR(IF(ISERROR(--TRIM(MID(SUBSTITUTE(C173,",",REPT(" ",99)),499,99))),VLOOKUP(TRIM(MID(SUBSTITUTE(C173,",",REPT(" ",99)),499,99)),PortProtocols[],4,FALSE),VLOOKUP(--TRIM(MID(SUBSTITUTE(C173,",",REPT(" ",99)),499,99)),PortProtocols[],4,FALSE)),""),"") &amp;
IF(TRIM(MID(SUBSTITUTE(C173,",",REPT(" ",99)),599,99))&lt;&gt;"",CHAR(10) &amp; IFERROR(IF(ISERROR(--TRIM(MID(SUBSTITUTE(C173,",",REPT(" ",99)),599,99))),VLOOKUP(TRIM(MID(SUBSTITUTE(C173,",",REPT(" ",99)),599,99)),PortProtocols[],4,FALSE),VLOOKUP(--TRIM(MID(SUBSTITUTE(C173,",",REPT(" ",99)),599,99)),PortProtocols[],4,FALSE)),""),"") &amp;
IF(TRIM(MID(SUBSTITUTE(C173,",",REPT(" ",99)),699,99))&lt;&gt;"",CHAR(10) &amp; IFERROR(IF(ISERROR(--TRIM(MID(SUBSTITUTE(C173,",",REPT(" ",99)),699,99))),VLOOKUP(TRIM(MID(SUBSTITUTE(C173,",",REPT(" ",99)),699,99)),PortProtocols[],4,FALSE),VLOOKUP(--TRIM(MID(SUBSTITUTE(C173,",",REPT(" ",99)),699,99)),PortProtocols[],4,FALSE)),""),"") &amp;
IF(TRIM(MID(SUBSTITUTE(C173,",",REPT(" ",99)),799,99))&lt;&gt;"",CHAR(10) &amp; IFERROR(IF(ISERROR(--TRIM(MID(SUBSTITUTE(C173,",",REPT(" ",99)),799,99))),VLOOKUP(TRIM(MID(SUBSTITUTE(C173,",",REPT(" ",99)),799,99)),PortProtocols[],4,FALSE),VLOOKUP(--TRIM(MID(SUBSTITUTE(C173,",",REPT(" ",99)),799,99)),PortProtocols[],4,FALSE)),""),"") &amp;
IF(TRIM(MID(SUBSTITUTE(C173,",",REPT(" ",99)),899,99))&lt;&gt;"",CHAR(10) &amp; IFERROR(IF(ISERROR(--TRIM(MID(SUBSTITUTE(C173,",",REPT(" ",99)),899,99))),VLOOKUP(TRIM(MID(SUBSTITUTE(C173,",",REPT(" ",99)),899,99)),PortProtocols[],4,FALSE),VLOOKUP(--TRIM(MID(SUBSTITUTE(C173,",",REPT(" ",99)),899,99)),PortProtocols[],4,FALSE)),""),"") &amp;
IF(TRIM(MID(SUBSTITUTE(C173,",",REPT(" ",99)),999,99))&lt;&gt;"",CHAR(10) &amp; IFERROR(IF(ISERROR(--TRIM(MID(SUBSTITUTE(C173,",",REPT(" ",99)),999,99))),VLOOKUP(TRIM(MID(SUBSTITUTE(C173,",",REPT(" ",99)),999,99)),PortProtocols[],4,FALSE),VLOOKUP(--TRIM(MID(SUBSTITUTE(C173,",",REPT(" ",99)),999,99)),PortProtocols[],4,FALSE)),""),"") &amp;
IF(TRIM(MID(SUBSTITUTE(C173,",",REPT(" ",99)),1099,99))&lt;&gt;"",CHAR(10) &amp; IFERROR(IF(ISERROR(--TRIM(MID(SUBSTITUTE(C173,",",REPT(" ",99)),1099,99))),VLOOKUP(TRIM(MID(SUBSTITUTE(C173,",",REPT(" ",99)),1099,99)),PortProtocols[],4,FALSE),VLOOKUP(--TRIM(MID(SUBSTITUTE(C173,",",REPT(" ",99)),1099,99)),PortProtocols[],4,FALSE)),""),"") &amp;
IF(TRIM(MID(SUBSTITUTE(C173,",",REPT(" ",99)),1199,99))&lt;&gt;"",CHAR(10) &amp; IFERROR(IF(ISERROR(--TRIM(MID(SUBSTITUTE(C173,",",REPT(" ",99)),1199,99))),VLOOKUP(TRIM(MID(SUBSTITUTE(C173,",",REPT(" ",99)),1199,99)),PortProtocols[],4,FALSE),VLOOKUP(--TRIM(MID(SUBSTITUTE(C173,",",REPT(" ",99)),1199,99)),PortProtocols[],4,FALSE)),""),"") &amp;
IF(TRIM(MID(SUBSTITUTE(C173,",",REPT(" ",99)),1299,99))&lt;&gt;"",CHAR(10) &amp; IFERROR(IF(ISERROR(--TRIM(MID(SUBSTITUTE(C173,",",REPT(" ",99)),1299,99))),VLOOKUP(TRIM(MID(SUBSTITUTE(C173,",",REPT(" ",99)),1299,99)),PortProtocols[],4,FALSE),VLOOKUP(--TRIM(MID(SUBSTITUTE(C173,",",REPT(" ",99)),1299,99)),PortProtocols[],4,FALSE)),""),"") &amp;
IF(TRIM(MID(SUBSTITUTE(C173,",",REPT(" ",99)),1399,99))&lt;&gt;"",CHAR(10) &amp; IFERROR(IF(ISERROR(--TRIM(MID(SUBSTITUTE(C173,",",REPT(" ",99)),1399,99))),VLOOKUP(TRIM(MID(SUBSTITUTE(C173,",",REPT(" ",99)),1399,99)),PortProtocols[],4,FALSE),VLOOKUP(--TRIM(MID(SUBSTITUTE(C173,",",REPT(" ",99)),1399,99)),PortProtocols[],4,FALSE)),""),"") &amp;
IF(TRIM(MID(SUBSTITUTE(C173,",",REPT(" ",99)),1499,99))&lt;&gt;"",CHAR(10) &amp; IFERROR(IF(ISERROR(--TRIM(MID(SUBSTITUTE(C173,",",REPT(" ",99)),1499,99))),VLOOKUP(TRIM(MID(SUBSTITUTE(C173,",",REPT(" ",99)),1499,99)),PortProtocols[],4,FALSE),VLOOKUP(--TRIM(MID(SUBSTITUTE(C173,",",REPT(" ",99)),1499,99)),PortProtocols[],4,FALSE)),""),"") &amp;
IF(TRIM(MID(SUBSTITUTE(C173,",",REPT(" ",99)),1599,99))&lt;&gt;"",CHAR(10) &amp; IFERROR(IF(ISERROR(--TRIM(MID(SUBSTITUTE(C173,",",REPT(" ",99)),1599,99))),VLOOKUP(TRIM(MID(SUBSTITUTE(C173,",",REPT(" ",99)),1599,99)),PortProtocols[],4,FALSE),VLOOKUP(--TRIM(MID(SUBSTITUTE(C173,",",REPT(" ",99)),1599,99)),PortProtocols[],4,FALSE)),""),"") &amp;
IF(TRIM(MID(SUBSTITUTE(C173,",",REPT(" ",99)),1699,99))&lt;&gt;"",CHAR(10) &amp; IFERROR(IF(ISERROR(--TRIM(MID(SUBSTITUTE(C173,",",REPT(" ",99)),1699,99))),VLOOKUP(TRIM(MID(SUBSTITUTE(C173,",",REPT(" ",99)),1699,99)),PortProtocols[],4,FALSE),VLOOKUP(--TRIM(MID(SUBSTITUTE(C173,",",REPT(" ",99)),1699,99)),PortProtocols[],4,FALSE)),""),"") &amp;
IF(TRIM(MID(SUBSTITUTE(C173,",",REPT(" ",99)),1799,99))&lt;&gt;"",CHAR(10) &amp; IFERROR(IF(ISERROR(--TRIM(MID(SUBSTITUTE(C173,",",REPT(" ",99)),1799,99))),VLOOKUP(TRIM(MID(SUBSTITUTE(C173,",",REPT(" ",99)),1799,99)),PortProtocols[],4,FALSE),VLOOKUP(--TRIM(MID(SUBSTITUTE(C173,",",REPT(" ",99)),1799,99)),PortProtocols[],4,FALSE)),""),"") &amp;
IF(TRIM(MID(SUBSTITUTE(C173,",",REPT(" ",99)),1899,99))&lt;&gt;"",CHAR(10) &amp; IFERROR(IF(ISERROR(--TRIM(MID(SUBSTITUTE(C173,",",REPT(" ",99)),1899,99))),VLOOKUP(TRIM(MID(SUBSTITUTE(C173,",",REPT(" ",99)),1899,99)),PortProtocols[],4,FALSE),VLOOKUP(--TRIM(MID(SUBSTITUTE(C173,",",REPT(" ",99)),1899,99)),PortProtocols[],4,FALSE)),""),""),
"")</f>
        <v>NDB HA Proxy VM2 to NDB Repo Server VM3
Patroni (8679 TCP)
PostgreSQL (5432 TCP)
ETCD (2379 TCP)</v>
      </c>
      <c r="G173" s="15"/>
      <c r="H173" s="13" t="str">
        <f>_xlfn.XLOOKUP(ExternalPorts[[#This Row],[Source]],entities[Source],entities[Source AZ (Used for Diagram Generation)],"",0)</f>
        <v>Local AZ</v>
      </c>
      <c r="I173" s="13" t="str">
        <f>_xlfn.XLOOKUP(ExternalPorts[[#This Row],[Destination]],entities[Destination],entities[Destination AZ (Used for Diagram Generation)],"",0)</f>
        <v>Local AZ</v>
      </c>
      <c r="J173" s="13"/>
      <c r="M173" s="22"/>
    </row>
    <row r="174" spans="1:13" ht="40.5">
      <c r="A174" s="13" t="s">
        <v>324</v>
      </c>
      <c r="B174" s="13" t="s">
        <v>318</v>
      </c>
      <c r="C174" s="14">
        <v>8679</v>
      </c>
      <c r="D174" s="13" t="str" cm="1">
        <f t="array" ref="D17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4" s="13" t="s">
        <v>413</v>
      </c>
      <c r="F174" s="24" t="str">
        <f>IF(AND(B174&lt;&gt;"",E174&lt;&gt;""),B174 &amp; " to " &amp; E174 &amp; CHAR(10) &amp;
IFERROR(IF(ISERROR(--TRIM(MID(SUBSTITUTE(C174,",",REPT(" ",99)),1,99))),VLOOKUP(TRIM(MID(SUBSTITUTE(C174,",",REPT(" ",99)),1,99)),PortProtocols[],4,FALSE),VLOOKUP(--TRIM(MID(SUBSTITUTE(C174,",",REPT(" ",99)),1,99)),PortProtocols[],4,FALSE)),"") &amp;
IF(TRIM(MID(SUBSTITUTE(C174,",",REPT(" ",99)),99,99))&lt;&gt;"",CHAR(10) &amp; IFERROR(IF(ISERROR(--TRIM(MID(SUBSTITUTE(C174,",",REPT(" ",99)),99,99))),VLOOKUP(TRIM(MID(SUBSTITUTE(C174,",",REPT(" ",99)),99,99)),PortProtocols[],4,FALSE),VLOOKUP(--TRIM(MID(SUBSTITUTE(C174,",",REPT(" ",99)),99,99)),PortProtocols[],4,FALSE)),""),"") &amp;
IF(TRIM(MID(SUBSTITUTE(C174,",",REPT(" ",99)),199,99))&lt;&gt;"",CHAR(10) &amp; IFERROR(IF(ISERROR(--TRIM(MID(SUBSTITUTE(C174,",",REPT(" ",99)),199,99))),VLOOKUP(TRIM(MID(SUBSTITUTE(C174,",",REPT(" ",99)),199,99)),PortProtocols[],4,FALSE),VLOOKUP(--TRIM(MID(SUBSTITUTE(C174,",",REPT(" ",99)),199,99)),PortProtocols[],4,FALSE)),""),"") &amp;
IF(TRIM(MID(SUBSTITUTE(C174,",",REPT(" ",99)),299,99))&lt;&gt;"",CHAR(10) &amp; IFERROR(IF(ISERROR(--TRIM(MID(SUBSTITUTE(C174,",",REPT(" ",99)),299,99))),VLOOKUP(TRIM(MID(SUBSTITUTE(C174,",",REPT(" ",99)),299,99)),PortProtocols[],4,FALSE),VLOOKUP(--TRIM(MID(SUBSTITUTE(C174,",",REPT(" ",99)),299,99)),PortProtocols[],4,FALSE)),""),"") &amp;
IF(TRIM(MID(SUBSTITUTE(C174,",",REPT(" ",99)),399,99))&lt;&gt;"",CHAR(10) &amp; IFERROR(IF(ISERROR(--TRIM(MID(SUBSTITUTE(C174,",",REPT(" ",99)),399,99))),VLOOKUP(TRIM(MID(SUBSTITUTE(C174,",",REPT(" ",99)),399,99)),PortProtocols[],4,FALSE),VLOOKUP(--TRIM(MID(SUBSTITUTE(C174,",",REPT(" ",99)),399,99)),PortProtocols[],4,FALSE)),""),"") &amp;
IF(TRIM(MID(SUBSTITUTE(C174,",",REPT(" ",99)),499,99))&lt;&gt;"",CHAR(10) &amp; IFERROR(IF(ISERROR(--TRIM(MID(SUBSTITUTE(C174,",",REPT(" ",99)),499,99))),VLOOKUP(TRIM(MID(SUBSTITUTE(C174,",",REPT(" ",99)),499,99)),PortProtocols[],4,FALSE),VLOOKUP(--TRIM(MID(SUBSTITUTE(C174,",",REPT(" ",99)),499,99)),PortProtocols[],4,FALSE)),""),"") &amp;
IF(TRIM(MID(SUBSTITUTE(C174,",",REPT(" ",99)),599,99))&lt;&gt;"",CHAR(10) &amp; IFERROR(IF(ISERROR(--TRIM(MID(SUBSTITUTE(C174,",",REPT(" ",99)),599,99))),VLOOKUP(TRIM(MID(SUBSTITUTE(C174,",",REPT(" ",99)),599,99)),PortProtocols[],4,FALSE),VLOOKUP(--TRIM(MID(SUBSTITUTE(C174,",",REPT(" ",99)),599,99)),PortProtocols[],4,FALSE)),""),"") &amp;
IF(TRIM(MID(SUBSTITUTE(C174,",",REPT(" ",99)),699,99))&lt;&gt;"",CHAR(10) &amp; IFERROR(IF(ISERROR(--TRIM(MID(SUBSTITUTE(C174,",",REPT(" ",99)),699,99))),VLOOKUP(TRIM(MID(SUBSTITUTE(C174,",",REPT(" ",99)),699,99)),PortProtocols[],4,FALSE),VLOOKUP(--TRIM(MID(SUBSTITUTE(C174,",",REPT(" ",99)),699,99)),PortProtocols[],4,FALSE)),""),"") &amp;
IF(TRIM(MID(SUBSTITUTE(C174,",",REPT(" ",99)),799,99))&lt;&gt;"",CHAR(10) &amp; IFERROR(IF(ISERROR(--TRIM(MID(SUBSTITUTE(C174,",",REPT(" ",99)),799,99))),VLOOKUP(TRIM(MID(SUBSTITUTE(C174,",",REPT(" ",99)),799,99)),PortProtocols[],4,FALSE),VLOOKUP(--TRIM(MID(SUBSTITUTE(C174,",",REPT(" ",99)),799,99)),PortProtocols[],4,FALSE)),""),"") &amp;
IF(TRIM(MID(SUBSTITUTE(C174,",",REPT(" ",99)),899,99))&lt;&gt;"",CHAR(10) &amp; IFERROR(IF(ISERROR(--TRIM(MID(SUBSTITUTE(C174,",",REPT(" ",99)),899,99))),VLOOKUP(TRIM(MID(SUBSTITUTE(C174,",",REPT(" ",99)),899,99)),PortProtocols[],4,FALSE),VLOOKUP(--TRIM(MID(SUBSTITUTE(C174,",",REPT(" ",99)),899,99)),PortProtocols[],4,FALSE)),""),"") &amp;
IF(TRIM(MID(SUBSTITUTE(C174,",",REPT(" ",99)),999,99))&lt;&gt;"",CHAR(10) &amp; IFERROR(IF(ISERROR(--TRIM(MID(SUBSTITUTE(C174,",",REPT(" ",99)),999,99))),VLOOKUP(TRIM(MID(SUBSTITUTE(C174,",",REPT(" ",99)),999,99)),PortProtocols[],4,FALSE),VLOOKUP(--TRIM(MID(SUBSTITUTE(C174,",",REPT(" ",99)),999,99)),PortProtocols[],4,FALSE)),""),"") &amp;
IF(TRIM(MID(SUBSTITUTE(C174,",",REPT(" ",99)),1099,99))&lt;&gt;"",CHAR(10) &amp; IFERROR(IF(ISERROR(--TRIM(MID(SUBSTITUTE(C174,",",REPT(" ",99)),1099,99))),VLOOKUP(TRIM(MID(SUBSTITUTE(C174,",",REPT(" ",99)),1099,99)),PortProtocols[],4,FALSE),VLOOKUP(--TRIM(MID(SUBSTITUTE(C174,",",REPT(" ",99)),1099,99)),PortProtocols[],4,FALSE)),""),"") &amp;
IF(TRIM(MID(SUBSTITUTE(C174,",",REPT(" ",99)),1199,99))&lt;&gt;"",CHAR(10) &amp; IFERROR(IF(ISERROR(--TRIM(MID(SUBSTITUTE(C174,",",REPT(" ",99)),1199,99))),VLOOKUP(TRIM(MID(SUBSTITUTE(C174,",",REPT(" ",99)),1199,99)),PortProtocols[],4,FALSE),VLOOKUP(--TRIM(MID(SUBSTITUTE(C174,",",REPT(" ",99)),1199,99)),PortProtocols[],4,FALSE)),""),"") &amp;
IF(TRIM(MID(SUBSTITUTE(C174,",",REPT(" ",99)),1299,99))&lt;&gt;"",CHAR(10) &amp; IFERROR(IF(ISERROR(--TRIM(MID(SUBSTITUTE(C174,",",REPT(" ",99)),1299,99))),VLOOKUP(TRIM(MID(SUBSTITUTE(C174,",",REPT(" ",99)),1299,99)),PortProtocols[],4,FALSE),VLOOKUP(--TRIM(MID(SUBSTITUTE(C174,",",REPT(" ",99)),1299,99)),PortProtocols[],4,FALSE)),""),"") &amp;
IF(TRIM(MID(SUBSTITUTE(C174,",",REPT(" ",99)),1399,99))&lt;&gt;"",CHAR(10) &amp; IFERROR(IF(ISERROR(--TRIM(MID(SUBSTITUTE(C174,",",REPT(" ",99)),1399,99))),VLOOKUP(TRIM(MID(SUBSTITUTE(C174,",",REPT(" ",99)),1399,99)),PortProtocols[],4,FALSE),VLOOKUP(--TRIM(MID(SUBSTITUTE(C174,",",REPT(" ",99)),1399,99)),PortProtocols[],4,FALSE)),""),"") &amp;
IF(TRIM(MID(SUBSTITUTE(C174,",",REPT(" ",99)),1499,99))&lt;&gt;"",CHAR(10) &amp; IFERROR(IF(ISERROR(--TRIM(MID(SUBSTITUTE(C174,",",REPT(" ",99)),1499,99))),VLOOKUP(TRIM(MID(SUBSTITUTE(C174,",",REPT(" ",99)),1499,99)),PortProtocols[],4,FALSE),VLOOKUP(--TRIM(MID(SUBSTITUTE(C174,",",REPT(" ",99)),1499,99)),PortProtocols[],4,FALSE)),""),"") &amp;
IF(TRIM(MID(SUBSTITUTE(C174,",",REPT(" ",99)),1599,99))&lt;&gt;"",CHAR(10) &amp; IFERROR(IF(ISERROR(--TRIM(MID(SUBSTITUTE(C174,",",REPT(" ",99)),1599,99))),VLOOKUP(TRIM(MID(SUBSTITUTE(C174,",",REPT(" ",99)),1599,99)),PortProtocols[],4,FALSE),VLOOKUP(--TRIM(MID(SUBSTITUTE(C174,",",REPT(" ",99)),1599,99)),PortProtocols[],4,FALSE)),""),"") &amp;
IF(TRIM(MID(SUBSTITUTE(C174,",",REPT(" ",99)),1699,99))&lt;&gt;"",CHAR(10) &amp; IFERROR(IF(ISERROR(--TRIM(MID(SUBSTITUTE(C174,",",REPT(" ",99)),1699,99))),VLOOKUP(TRIM(MID(SUBSTITUTE(C174,",",REPT(" ",99)),1699,99)),PortProtocols[],4,FALSE),VLOOKUP(--TRIM(MID(SUBSTITUTE(C174,",",REPT(" ",99)),1699,99)),PortProtocols[],4,FALSE)),""),"") &amp;
IF(TRIM(MID(SUBSTITUTE(C174,",",REPT(" ",99)),1799,99))&lt;&gt;"",CHAR(10) &amp; IFERROR(IF(ISERROR(--TRIM(MID(SUBSTITUTE(C174,",",REPT(" ",99)),1799,99))),VLOOKUP(TRIM(MID(SUBSTITUTE(C174,",",REPT(" ",99)),1799,99)),PortProtocols[],4,FALSE),VLOOKUP(--TRIM(MID(SUBSTITUTE(C174,",",REPT(" ",99)),1799,99)),PortProtocols[],4,FALSE)),""),"") &amp;
IF(TRIM(MID(SUBSTITUTE(C174,",",REPT(" ",99)),1899,99))&lt;&gt;"",CHAR(10) &amp; IFERROR(IF(ISERROR(--TRIM(MID(SUBSTITUTE(C174,",",REPT(" ",99)),1899,99))),VLOOKUP(TRIM(MID(SUBSTITUTE(C174,",",REPT(" ",99)),1899,99)),PortProtocols[],4,FALSE),VLOOKUP(--TRIM(MID(SUBSTITUTE(C174,",",REPT(" ",99)),1899,99)),PortProtocols[],4,FALSE)),""),""),
"")</f>
        <v>NDB Agent to NDB Repo Server VM1
Patroni (8679 TCP)</v>
      </c>
      <c r="G174" s="15"/>
      <c r="H174" s="13" t="str">
        <f>_xlfn.XLOOKUP(ExternalPorts[[#This Row],[Source]],entities[Source],entities[Source AZ (Used for Diagram Generation)],"",0)</f>
        <v>Local AZ</v>
      </c>
      <c r="I174" s="13" t="str">
        <f>_xlfn.XLOOKUP(ExternalPorts[[#This Row],[Destination]],entities[Destination],entities[Destination AZ (Used for Diagram Generation)],"",0)</f>
        <v>Local AZ</v>
      </c>
      <c r="J174" s="13"/>
      <c r="M174" s="22"/>
    </row>
    <row r="175" spans="1:13" ht="40.5">
      <c r="A175" s="13" t="s">
        <v>324</v>
      </c>
      <c r="B175" s="13" t="s">
        <v>318</v>
      </c>
      <c r="C175" s="14">
        <v>8679</v>
      </c>
      <c r="D175" s="13" t="str" cm="1">
        <f t="array" ref="D17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5" s="13" t="s">
        <v>414</v>
      </c>
      <c r="F175" s="24" t="str">
        <f>IF(AND(B175&lt;&gt;"",E175&lt;&gt;""),B175 &amp; " to " &amp; E175 &amp; CHAR(10) &amp;
IFERROR(IF(ISERROR(--TRIM(MID(SUBSTITUTE(C175,",",REPT(" ",99)),1,99))),VLOOKUP(TRIM(MID(SUBSTITUTE(C175,",",REPT(" ",99)),1,99)),PortProtocols[],4,FALSE),VLOOKUP(--TRIM(MID(SUBSTITUTE(C175,",",REPT(" ",99)),1,99)),PortProtocols[],4,FALSE)),"") &amp;
IF(TRIM(MID(SUBSTITUTE(C175,",",REPT(" ",99)),99,99))&lt;&gt;"",CHAR(10) &amp; IFERROR(IF(ISERROR(--TRIM(MID(SUBSTITUTE(C175,",",REPT(" ",99)),99,99))),VLOOKUP(TRIM(MID(SUBSTITUTE(C175,",",REPT(" ",99)),99,99)),PortProtocols[],4,FALSE),VLOOKUP(--TRIM(MID(SUBSTITUTE(C175,",",REPT(" ",99)),99,99)),PortProtocols[],4,FALSE)),""),"") &amp;
IF(TRIM(MID(SUBSTITUTE(C175,",",REPT(" ",99)),199,99))&lt;&gt;"",CHAR(10) &amp; IFERROR(IF(ISERROR(--TRIM(MID(SUBSTITUTE(C175,",",REPT(" ",99)),199,99))),VLOOKUP(TRIM(MID(SUBSTITUTE(C175,",",REPT(" ",99)),199,99)),PortProtocols[],4,FALSE),VLOOKUP(--TRIM(MID(SUBSTITUTE(C175,",",REPT(" ",99)),199,99)),PortProtocols[],4,FALSE)),""),"") &amp;
IF(TRIM(MID(SUBSTITUTE(C175,",",REPT(" ",99)),299,99))&lt;&gt;"",CHAR(10) &amp; IFERROR(IF(ISERROR(--TRIM(MID(SUBSTITUTE(C175,",",REPT(" ",99)),299,99))),VLOOKUP(TRIM(MID(SUBSTITUTE(C175,",",REPT(" ",99)),299,99)),PortProtocols[],4,FALSE),VLOOKUP(--TRIM(MID(SUBSTITUTE(C175,",",REPT(" ",99)),299,99)),PortProtocols[],4,FALSE)),""),"") &amp;
IF(TRIM(MID(SUBSTITUTE(C175,",",REPT(" ",99)),399,99))&lt;&gt;"",CHAR(10) &amp; IFERROR(IF(ISERROR(--TRIM(MID(SUBSTITUTE(C175,",",REPT(" ",99)),399,99))),VLOOKUP(TRIM(MID(SUBSTITUTE(C175,",",REPT(" ",99)),399,99)),PortProtocols[],4,FALSE),VLOOKUP(--TRIM(MID(SUBSTITUTE(C175,",",REPT(" ",99)),399,99)),PortProtocols[],4,FALSE)),""),"") &amp;
IF(TRIM(MID(SUBSTITUTE(C175,",",REPT(" ",99)),499,99))&lt;&gt;"",CHAR(10) &amp; IFERROR(IF(ISERROR(--TRIM(MID(SUBSTITUTE(C175,",",REPT(" ",99)),499,99))),VLOOKUP(TRIM(MID(SUBSTITUTE(C175,",",REPT(" ",99)),499,99)),PortProtocols[],4,FALSE),VLOOKUP(--TRIM(MID(SUBSTITUTE(C175,",",REPT(" ",99)),499,99)),PortProtocols[],4,FALSE)),""),"") &amp;
IF(TRIM(MID(SUBSTITUTE(C175,",",REPT(" ",99)),599,99))&lt;&gt;"",CHAR(10) &amp; IFERROR(IF(ISERROR(--TRIM(MID(SUBSTITUTE(C175,",",REPT(" ",99)),599,99))),VLOOKUP(TRIM(MID(SUBSTITUTE(C175,",",REPT(" ",99)),599,99)),PortProtocols[],4,FALSE),VLOOKUP(--TRIM(MID(SUBSTITUTE(C175,",",REPT(" ",99)),599,99)),PortProtocols[],4,FALSE)),""),"") &amp;
IF(TRIM(MID(SUBSTITUTE(C175,",",REPT(" ",99)),699,99))&lt;&gt;"",CHAR(10) &amp; IFERROR(IF(ISERROR(--TRIM(MID(SUBSTITUTE(C175,",",REPT(" ",99)),699,99))),VLOOKUP(TRIM(MID(SUBSTITUTE(C175,",",REPT(" ",99)),699,99)),PortProtocols[],4,FALSE),VLOOKUP(--TRIM(MID(SUBSTITUTE(C175,",",REPT(" ",99)),699,99)),PortProtocols[],4,FALSE)),""),"") &amp;
IF(TRIM(MID(SUBSTITUTE(C175,",",REPT(" ",99)),799,99))&lt;&gt;"",CHAR(10) &amp; IFERROR(IF(ISERROR(--TRIM(MID(SUBSTITUTE(C175,",",REPT(" ",99)),799,99))),VLOOKUP(TRIM(MID(SUBSTITUTE(C175,",",REPT(" ",99)),799,99)),PortProtocols[],4,FALSE),VLOOKUP(--TRIM(MID(SUBSTITUTE(C175,",",REPT(" ",99)),799,99)),PortProtocols[],4,FALSE)),""),"") &amp;
IF(TRIM(MID(SUBSTITUTE(C175,",",REPT(" ",99)),899,99))&lt;&gt;"",CHAR(10) &amp; IFERROR(IF(ISERROR(--TRIM(MID(SUBSTITUTE(C175,",",REPT(" ",99)),899,99))),VLOOKUP(TRIM(MID(SUBSTITUTE(C175,",",REPT(" ",99)),899,99)),PortProtocols[],4,FALSE),VLOOKUP(--TRIM(MID(SUBSTITUTE(C175,",",REPT(" ",99)),899,99)),PortProtocols[],4,FALSE)),""),"") &amp;
IF(TRIM(MID(SUBSTITUTE(C175,",",REPT(" ",99)),999,99))&lt;&gt;"",CHAR(10) &amp; IFERROR(IF(ISERROR(--TRIM(MID(SUBSTITUTE(C175,",",REPT(" ",99)),999,99))),VLOOKUP(TRIM(MID(SUBSTITUTE(C175,",",REPT(" ",99)),999,99)),PortProtocols[],4,FALSE),VLOOKUP(--TRIM(MID(SUBSTITUTE(C175,",",REPT(" ",99)),999,99)),PortProtocols[],4,FALSE)),""),"") &amp;
IF(TRIM(MID(SUBSTITUTE(C175,",",REPT(" ",99)),1099,99))&lt;&gt;"",CHAR(10) &amp; IFERROR(IF(ISERROR(--TRIM(MID(SUBSTITUTE(C175,",",REPT(" ",99)),1099,99))),VLOOKUP(TRIM(MID(SUBSTITUTE(C175,",",REPT(" ",99)),1099,99)),PortProtocols[],4,FALSE),VLOOKUP(--TRIM(MID(SUBSTITUTE(C175,",",REPT(" ",99)),1099,99)),PortProtocols[],4,FALSE)),""),"") &amp;
IF(TRIM(MID(SUBSTITUTE(C175,",",REPT(" ",99)),1199,99))&lt;&gt;"",CHAR(10) &amp; IFERROR(IF(ISERROR(--TRIM(MID(SUBSTITUTE(C175,",",REPT(" ",99)),1199,99))),VLOOKUP(TRIM(MID(SUBSTITUTE(C175,",",REPT(" ",99)),1199,99)),PortProtocols[],4,FALSE),VLOOKUP(--TRIM(MID(SUBSTITUTE(C175,",",REPT(" ",99)),1199,99)),PortProtocols[],4,FALSE)),""),"") &amp;
IF(TRIM(MID(SUBSTITUTE(C175,",",REPT(" ",99)),1299,99))&lt;&gt;"",CHAR(10) &amp; IFERROR(IF(ISERROR(--TRIM(MID(SUBSTITUTE(C175,",",REPT(" ",99)),1299,99))),VLOOKUP(TRIM(MID(SUBSTITUTE(C175,",",REPT(" ",99)),1299,99)),PortProtocols[],4,FALSE),VLOOKUP(--TRIM(MID(SUBSTITUTE(C175,",",REPT(" ",99)),1299,99)),PortProtocols[],4,FALSE)),""),"") &amp;
IF(TRIM(MID(SUBSTITUTE(C175,",",REPT(" ",99)),1399,99))&lt;&gt;"",CHAR(10) &amp; IFERROR(IF(ISERROR(--TRIM(MID(SUBSTITUTE(C175,",",REPT(" ",99)),1399,99))),VLOOKUP(TRIM(MID(SUBSTITUTE(C175,",",REPT(" ",99)),1399,99)),PortProtocols[],4,FALSE),VLOOKUP(--TRIM(MID(SUBSTITUTE(C175,",",REPT(" ",99)),1399,99)),PortProtocols[],4,FALSE)),""),"") &amp;
IF(TRIM(MID(SUBSTITUTE(C175,",",REPT(" ",99)),1499,99))&lt;&gt;"",CHAR(10) &amp; IFERROR(IF(ISERROR(--TRIM(MID(SUBSTITUTE(C175,",",REPT(" ",99)),1499,99))),VLOOKUP(TRIM(MID(SUBSTITUTE(C175,",",REPT(" ",99)),1499,99)),PortProtocols[],4,FALSE),VLOOKUP(--TRIM(MID(SUBSTITUTE(C175,",",REPT(" ",99)),1499,99)),PortProtocols[],4,FALSE)),""),"") &amp;
IF(TRIM(MID(SUBSTITUTE(C175,",",REPT(" ",99)),1599,99))&lt;&gt;"",CHAR(10) &amp; IFERROR(IF(ISERROR(--TRIM(MID(SUBSTITUTE(C175,",",REPT(" ",99)),1599,99))),VLOOKUP(TRIM(MID(SUBSTITUTE(C175,",",REPT(" ",99)),1599,99)),PortProtocols[],4,FALSE),VLOOKUP(--TRIM(MID(SUBSTITUTE(C175,",",REPT(" ",99)),1599,99)),PortProtocols[],4,FALSE)),""),"") &amp;
IF(TRIM(MID(SUBSTITUTE(C175,",",REPT(" ",99)),1699,99))&lt;&gt;"",CHAR(10) &amp; IFERROR(IF(ISERROR(--TRIM(MID(SUBSTITUTE(C175,",",REPT(" ",99)),1699,99))),VLOOKUP(TRIM(MID(SUBSTITUTE(C175,",",REPT(" ",99)),1699,99)),PortProtocols[],4,FALSE),VLOOKUP(--TRIM(MID(SUBSTITUTE(C175,",",REPT(" ",99)),1699,99)),PortProtocols[],4,FALSE)),""),"") &amp;
IF(TRIM(MID(SUBSTITUTE(C175,",",REPT(" ",99)),1799,99))&lt;&gt;"",CHAR(10) &amp; IFERROR(IF(ISERROR(--TRIM(MID(SUBSTITUTE(C175,",",REPT(" ",99)),1799,99))),VLOOKUP(TRIM(MID(SUBSTITUTE(C175,",",REPT(" ",99)),1799,99)),PortProtocols[],4,FALSE),VLOOKUP(--TRIM(MID(SUBSTITUTE(C175,",",REPT(" ",99)),1799,99)),PortProtocols[],4,FALSE)),""),"") &amp;
IF(TRIM(MID(SUBSTITUTE(C175,",",REPT(" ",99)),1899,99))&lt;&gt;"",CHAR(10) &amp; IFERROR(IF(ISERROR(--TRIM(MID(SUBSTITUTE(C175,",",REPT(" ",99)),1899,99))),VLOOKUP(TRIM(MID(SUBSTITUTE(C175,",",REPT(" ",99)),1899,99)),PortProtocols[],4,FALSE),VLOOKUP(--TRIM(MID(SUBSTITUTE(C175,",",REPT(" ",99)),1899,99)),PortProtocols[],4,FALSE)),""),""),
"")</f>
        <v>NDB Agent to NDB Repo Server VM2
Patroni (8679 TCP)</v>
      </c>
      <c r="G175" s="15"/>
      <c r="H175" s="13" t="str">
        <f>_xlfn.XLOOKUP(ExternalPorts[[#This Row],[Source]],entities[Source],entities[Source AZ (Used for Diagram Generation)],"",0)</f>
        <v>Local AZ</v>
      </c>
      <c r="I175" s="13" t="str">
        <f>_xlfn.XLOOKUP(ExternalPorts[[#This Row],[Destination]],entities[Destination],entities[Destination AZ (Used for Diagram Generation)],"",0)</f>
        <v>Local AZ</v>
      </c>
      <c r="J175" s="13"/>
      <c r="M175" s="22"/>
    </row>
    <row r="176" spans="1:13" ht="40.5">
      <c r="A176" s="13" t="s">
        <v>324</v>
      </c>
      <c r="B176" s="13" t="s">
        <v>318</v>
      </c>
      <c r="C176" s="14">
        <v>8679</v>
      </c>
      <c r="D176" s="13" t="str" cm="1">
        <f t="array" ref="D17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6" s="13" t="s">
        <v>415</v>
      </c>
      <c r="F176" s="24" t="str">
        <f>IF(AND(B176&lt;&gt;"",E176&lt;&gt;""),B176 &amp; " to " &amp; E176 &amp; CHAR(10) &amp;
IFERROR(IF(ISERROR(--TRIM(MID(SUBSTITUTE(C176,",",REPT(" ",99)),1,99))),VLOOKUP(TRIM(MID(SUBSTITUTE(C176,",",REPT(" ",99)),1,99)),PortProtocols[],4,FALSE),VLOOKUP(--TRIM(MID(SUBSTITUTE(C176,",",REPT(" ",99)),1,99)),PortProtocols[],4,FALSE)),"") &amp;
IF(TRIM(MID(SUBSTITUTE(C176,",",REPT(" ",99)),99,99))&lt;&gt;"",CHAR(10) &amp; IFERROR(IF(ISERROR(--TRIM(MID(SUBSTITUTE(C176,",",REPT(" ",99)),99,99))),VLOOKUP(TRIM(MID(SUBSTITUTE(C176,",",REPT(" ",99)),99,99)),PortProtocols[],4,FALSE),VLOOKUP(--TRIM(MID(SUBSTITUTE(C176,",",REPT(" ",99)),99,99)),PortProtocols[],4,FALSE)),""),"") &amp;
IF(TRIM(MID(SUBSTITUTE(C176,",",REPT(" ",99)),199,99))&lt;&gt;"",CHAR(10) &amp; IFERROR(IF(ISERROR(--TRIM(MID(SUBSTITUTE(C176,",",REPT(" ",99)),199,99))),VLOOKUP(TRIM(MID(SUBSTITUTE(C176,",",REPT(" ",99)),199,99)),PortProtocols[],4,FALSE),VLOOKUP(--TRIM(MID(SUBSTITUTE(C176,",",REPT(" ",99)),199,99)),PortProtocols[],4,FALSE)),""),"") &amp;
IF(TRIM(MID(SUBSTITUTE(C176,",",REPT(" ",99)),299,99))&lt;&gt;"",CHAR(10) &amp; IFERROR(IF(ISERROR(--TRIM(MID(SUBSTITUTE(C176,",",REPT(" ",99)),299,99))),VLOOKUP(TRIM(MID(SUBSTITUTE(C176,",",REPT(" ",99)),299,99)),PortProtocols[],4,FALSE),VLOOKUP(--TRIM(MID(SUBSTITUTE(C176,",",REPT(" ",99)),299,99)),PortProtocols[],4,FALSE)),""),"") &amp;
IF(TRIM(MID(SUBSTITUTE(C176,",",REPT(" ",99)),399,99))&lt;&gt;"",CHAR(10) &amp; IFERROR(IF(ISERROR(--TRIM(MID(SUBSTITUTE(C176,",",REPT(" ",99)),399,99))),VLOOKUP(TRIM(MID(SUBSTITUTE(C176,",",REPT(" ",99)),399,99)),PortProtocols[],4,FALSE),VLOOKUP(--TRIM(MID(SUBSTITUTE(C176,",",REPT(" ",99)),399,99)),PortProtocols[],4,FALSE)),""),"") &amp;
IF(TRIM(MID(SUBSTITUTE(C176,",",REPT(" ",99)),499,99))&lt;&gt;"",CHAR(10) &amp; IFERROR(IF(ISERROR(--TRIM(MID(SUBSTITUTE(C176,",",REPT(" ",99)),499,99))),VLOOKUP(TRIM(MID(SUBSTITUTE(C176,",",REPT(" ",99)),499,99)),PortProtocols[],4,FALSE),VLOOKUP(--TRIM(MID(SUBSTITUTE(C176,",",REPT(" ",99)),499,99)),PortProtocols[],4,FALSE)),""),"") &amp;
IF(TRIM(MID(SUBSTITUTE(C176,",",REPT(" ",99)),599,99))&lt;&gt;"",CHAR(10) &amp; IFERROR(IF(ISERROR(--TRIM(MID(SUBSTITUTE(C176,",",REPT(" ",99)),599,99))),VLOOKUP(TRIM(MID(SUBSTITUTE(C176,",",REPT(" ",99)),599,99)),PortProtocols[],4,FALSE),VLOOKUP(--TRIM(MID(SUBSTITUTE(C176,",",REPT(" ",99)),599,99)),PortProtocols[],4,FALSE)),""),"") &amp;
IF(TRIM(MID(SUBSTITUTE(C176,",",REPT(" ",99)),699,99))&lt;&gt;"",CHAR(10) &amp; IFERROR(IF(ISERROR(--TRIM(MID(SUBSTITUTE(C176,",",REPT(" ",99)),699,99))),VLOOKUP(TRIM(MID(SUBSTITUTE(C176,",",REPT(" ",99)),699,99)),PortProtocols[],4,FALSE),VLOOKUP(--TRIM(MID(SUBSTITUTE(C176,",",REPT(" ",99)),699,99)),PortProtocols[],4,FALSE)),""),"") &amp;
IF(TRIM(MID(SUBSTITUTE(C176,",",REPT(" ",99)),799,99))&lt;&gt;"",CHAR(10) &amp; IFERROR(IF(ISERROR(--TRIM(MID(SUBSTITUTE(C176,",",REPT(" ",99)),799,99))),VLOOKUP(TRIM(MID(SUBSTITUTE(C176,",",REPT(" ",99)),799,99)),PortProtocols[],4,FALSE),VLOOKUP(--TRIM(MID(SUBSTITUTE(C176,",",REPT(" ",99)),799,99)),PortProtocols[],4,FALSE)),""),"") &amp;
IF(TRIM(MID(SUBSTITUTE(C176,",",REPT(" ",99)),899,99))&lt;&gt;"",CHAR(10) &amp; IFERROR(IF(ISERROR(--TRIM(MID(SUBSTITUTE(C176,",",REPT(" ",99)),899,99))),VLOOKUP(TRIM(MID(SUBSTITUTE(C176,",",REPT(" ",99)),899,99)),PortProtocols[],4,FALSE),VLOOKUP(--TRIM(MID(SUBSTITUTE(C176,",",REPT(" ",99)),899,99)),PortProtocols[],4,FALSE)),""),"") &amp;
IF(TRIM(MID(SUBSTITUTE(C176,",",REPT(" ",99)),999,99))&lt;&gt;"",CHAR(10) &amp; IFERROR(IF(ISERROR(--TRIM(MID(SUBSTITUTE(C176,",",REPT(" ",99)),999,99))),VLOOKUP(TRIM(MID(SUBSTITUTE(C176,",",REPT(" ",99)),999,99)),PortProtocols[],4,FALSE),VLOOKUP(--TRIM(MID(SUBSTITUTE(C176,",",REPT(" ",99)),999,99)),PortProtocols[],4,FALSE)),""),"") &amp;
IF(TRIM(MID(SUBSTITUTE(C176,",",REPT(" ",99)),1099,99))&lt;&gt;"",CHAR(10) &amp; IFERROR(IF(ISERROR(--TRIM(MID(SUBSTITUTE(C176,",",REPT(" ",99)),1099,99))),VLOOKUP(TRIM(MID(SUBSTITUTE(C176,",",REPT(" ",99)),1099,99)),PortProtocols[],4,FALSE),VLOOKUP(--TRIM(MID(SUBSTITUTE(C176,",",REPT(" ",99)),1099,99)),PortProtocols[],4,FALSE)),""),"") &amp;
IF(TRIM(MID(SUBSTITUTE(C176,",",REPT(" ",99)),1199,99))&lt;&gt;"",CHAR(10) &amp; IFERROR(IF(ISERROR(--TRIM(MID(SUBSTITUTE(C176,",",REPT(" ",99)),1199,99))),VLOOKUP(TRIM(MID(SUBSTITUTE(C176,",",REPT(" ",99)),1199,99)),PortProtocols[],4,FALSE),VLOOKUP(--TRIM(MID(SUBSTITUTE(C176,",",REPT(" ",99)),1199,99)),PortProtocols[],4,FALSE)),""),"") &amp;
IF(TRIM(MID(SUBSTITUTE(C176,",",REPT(" ",99)),1299,99))&lt;&gt;"",CHAR(10) &amp; IFERROR(IF(ISERROR(--TRIM(MID(SUBSTITUTE(C176,",",REPT(" ",99)),1299,99))),VLOOKUP(TRIM(MID(SUBSTITUTE(C176,",",REPT(" ",99)),1299,99)),PortProtocols[],4,FALSE),VLOOKUP(--TRIM(MID(SUBSTITUTE(C176,",",REPT(" ",99)),1299,99)),PortProtocols[],4,FALSE)),""),"") &amp;
IF(TRIM(MID(SUBSTITUTE(C176,",",REPT(" ",99)),1399,99))&lt;&gt;"",CHAR(10) &amp; IFERROR(IF(ISERROR(--TRIM(MID(SUBSTITUTE(C176,",",REPT(" ",99)),1399,99))),VLOOKUP(TRIM(MID(SUBSTITUTE(C176,",",REPT(" ",99)),1399,99)),PortProtocols[],4,FALSE),VLOOKUP(--TRIM(MID(SUBSTITUTE(C176,",",REPT(" ",99)),1399,99)),PortProtocols[],4,FALSE)),""),"") &amp;
IF(TRIM(MID(SUBSTITUTE(C176,",",REPT(" ",99)),1499,99))&lt;&gt;"",CHAR(10) &amp; IFERROR(IF(ISERROR(--TRIM(MID(SUBSTITUTE(C176,",",REPT(" ",99)),1499,99))),VLOOKUP(TRIM(MID(SUBSTITUTE(C176,",",REPT(" ",99)),1499,99)),PortProtocols[],4,FALSE),VLOOKUP(--TRIM(MID(SUBSTITUTE(C176,",",REPT(" ",99)),1499,99)),PortProtocols[],4,FALSE)),""),"") &amp;
IF(TRIM(MID(SUBSTITUTE(C176,",",REPT(" ",99)),1599,99))&lt;&gt;"",CHAR(10) &amp; IFERROR(IF(ISERROR(--TRIM(MID(SUBSTITUTE(C176,",",REPT(" ",99)),1599,99))),VLOOKUP(TRIM(MID(SUBSTITUTE(C176,",",REPT(" ",99)),1599,99)),PortProtocols[],4,FALSE),VLOOKUP(--TRIM(MID(SUBSTITUTE(C176,",",REPT(" ",99)),1599,99)),PortProtocols[],4,FALSE)),""),"") &amp;
IF(TRIM(MID(SUBSTITUTE(C176,",",REPT(" ",99)),1699,99))&lt;&gt;"",CHAR(10) &amp; IFERROR(IF(ISERROR(--TRIM(MID(SUBSTITUTE(C176,",",REPT(" ",99)),1699,99))),VLOOKUP(TRIM(MID(SUBSTITUTE(C176,",",REPT(" ",99)),1699,99)),PortProtocols[],4,FALSE),VLOOKUP(--TRIM(MID(SUBSTITUTE(C176,",",REPT(" ",99)),1699,99)),PortProtocols[],4,FALSE)),""),"") &amp;
IF(TRIM(MID(SUBSTITUTE(C176,",",REPT(" ",99)),1799,99))&lt;&gt;"",CHAR(10) &amp; IFERROR(IF(ISERROR(--TRIM(MID(SUBSTITUTE(C176,",",REPT(" ",99)),1799,99))),VLOOKUP(TRIM(MID(SUBSTITUTE(C176,",",REPT(" ",99)),1799,99)),PortProtocols[],4,FALSE),VLOOKUP(--TRIM(MID(SUBSTITUTE(C176,",",REPT(" ",99)),1799,99)),PortProtocols[],4,FALSE)),""),"") &amp;
IF(TRIM(MID(SUBSTITUTE(C176,",",REPT(" ",99)),1899,99))&lt;&gt;"",CHAR(10) &amp; IFERROR(IF(ISERROR(--TRIM(MID(SUBSTITUTE(C176,",",REPT(" ",99)),1899,99))),VLOOKUP(TRIM(MID(SUBSTITUTE(C176,",",REPT(" ",99)),1899,99)),PortProtocols[],4,FALSE),VLOOKUP(--TRIM(MID(SUBSTITUTE(C176,",",REPT(" ",99)),1899,99)),PortProtocols[],4,FALSE)),""),""),
"")</f>
        <v>NDB Agent to NDB Repo Server VM3
Patroni (8679 TCP)</v>
      </c>
      <c r="G176" s="15"/>
      <c r="H176" s="13" t="str">
        <f>_xlfn.XLOOKUP(ExternalPorts[[#This Row],[Source]],entities[Source],entities[Source AZ (Used for Diagram Generation)],"",0)</f>
        <v>Local AZ</v>
      </c>
      <c r="I176" s="13" t="str">
        <f>_xlfn.XLOOKUP(ExternalPorts[[#This Row],[Destination]],entities[Destination],entities[Destination AZ (Used for Diagram Generation)],"",0)</f>
        <v>Local AZ</v>
      </c>
      <c r="J176" s="13"/>
      <c r="M176" s="22"/>
    </row>
    <row r="177" spans="1:13" ht="60.75">
      <c r="A177" s="13" t="s">
        <v>324</v>
      </c>
      <c r="B177" s="13" t="s">
        <v>413</v>
      </c>
      <c r="C177" s="14" t="s">
        <v>420</v>
      </c>
      <c r="D177" s="13" t="str" cm="1">
        <f t="array" ref="D17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7" s="13" t="s">
        <v>414</v>
      </c>
      <c r="F177" s="24" t="str">
        <f>IF(AND(B177&lt;&gt;"",E177&lt;&gt;""),B177 &amp; " to " &amp; E177 &amp; CHAR(10) &amp;
IFERROR(IF(ISERROR(--TRIM(MID(SUBSTITUTE(C177,",",REPT(" ",99)),1,99))),VLOOKUP(TRIM(MID(SUBSTITUTE(C177,",",REPT(" ",99)),1,99)),PortProtocols[],4,FALSE),VLOOKUP(--TRIM(MID(SUBSTITUTE(C177,",",REPT(" ",99)),1,99)),PortProtocols[],4,FALSE)),"") &amp;
IF(TRIM(MID(SUBSTITUTE(C177,",",REPT(" ",99)),99,99))&lt;&gt;"",CHAR(10) &amp; IFERROR(IF(ISERROR(--TRIM(MID(SUBSTITUTE(C177,",",REPT(" ",99)),99,99))),VLOOKUP(TRIM(MID(SUBSTITUTE(C177,",",REPT(" ",99)),99,99)),PortProtocols[],4,FALSE),VLOOKUP(--TRIM(MID(SUBSTITUTE(C177,",",REPT(" ",99)),99,99)),PortProtocols[],4,FALSE)),""),"") &amp;
IF(TRIM(MID(SUBSTITUTE(C177,",",REPT(" ",99)),199,99))&lt;&gt;"",CHAR(10) &amp; IFERROR(IF(ISERROR(--TRIM(MID(SUBSTITUTE(C177,",",REPT(" ",99)),199,99))),VLOOKUP(TRIM(MID(SUBSTITUTE(C177,",",REPT(" ",99)),199,99)),PortProtocols[],4,FALSE),VLOOKUP(--TRIM(MID(SUBSTITUTE(C177,",",REPT(" ",99)),199,99)),PortProtocols[],4,FALSE)),""),"") &amp;
IF(TRIM(MID(SUBSTITUTE(C177,",",REPT(" ",99)),299,99))&lt;&gt;"",CHAR(10) &amp; IFERROR(IF(ISERROR(--TRIM(MID(SUBSTITUTE(C177,",",REPT(" ",99)),299,99))),VLOOKUP(TRIM(MID(SUBSTITUTE(C177,",",REPT(" ",99)),299,99)),PortProtocols[],4,FALSE),VLOOKUP(--TRIM(MID(SUBSTITUTE(C177,",",REPT(" ",99)),299,99)),PortProtocols[],4,FALSE)),""),"") &amp;
IF(TRIM(MID(SUBSTITUTE(C177,",",REPT(" ",99)),399,99))&lt;&gt;"",CHAR(10) &amp; IFERROR(IF(ISERROR(--TRIM(MID(SUBSTITUTE(C177,",",REPT(" ",99)),399,99))),VLOOKUP(TRIM(MID(SUBSTITUTE(C177,",",REPT(" ",99)),399,99)),PortProtocols[],4,FALSE),VLOOKUP(--TRIM(MID(SUBSTITUTE(C177,",",REPT(" ",99)),399,99)),PortProtocols[],4,FALSE)),""),"") &amp;
IF(TRIM(MID(SUBSTITUTE(C177,",",REPT(" ",99)),499,99))&lt;&gt;"",CHAR(10) &amp; IFERROR(IF(ISERROR(--TRIM(MID(SUBSTITUTE(C177,",",REPT(" ",99)),499,99))),VLOOKUP(TRIM(MID(SUBSTITUTE(C177,",",REPT(" ",99)),499,99)),PortProtocols[],4,FALSE),VLOOKUP(--TRIM(MID(SUBSTITUTE(C177,",",REPT(" ",99)),499,99)),PortProtocols[],4,FALSE)),""),"") &amp;
IF(TRIM(MID(SUBSTITUTE(C177,",",REPT(" ",99)),599,99))&lt;&gt;"",CHAR(10) &amp; IFERROR(IF(ISERROR(--TRIM(MID(SUBSTITUTE(C177,",",REPT(" ",99)),599,99))),VLOOKUP(TRIM(MID(SUBSTITUTE(C177,",",REPT(" ",99)),599,99)),PortProtocols[],4,FALSE),VLOOKUP(--TRIM(MID(SUBSTITUTE(C177,",",REPT(" ",99)),599,99)),PortProtocols[],4,FALSE)),""),"") &amp;
IF(TRIM(MID(SUBSTITUTE(C177,",",REPT(" ",99)),699,99))&lt;&gt;"",CHAR(10) &amp; IFERROR(IF(ISERROR(--TRIM(MID(SUBSTITUTE(C177,",",REPT(" ",99)),699,99))),VLOOKUP(TRIM(MID(SUBSTITUTE(C177,",",REPT(" ",99)),699,99)),PortProtocols[],4,FALSE),VLOOKUP(--TRIM(MID(SUBSTITUTE(C177,",",REPT(" ",99)),699,99)),PortProtocols[],4,FALSE)),""),"") &amp;
IF(TRIM(MID(SUBSTITUTE(C177,",",REPT(" ",99)),799,99))&lt;&gt;"",CHAR(10) &amp; IFERROR(IF(ISERROR(--TRIM(MID(SUBSTITUTE(C177,",",REPT(" ",99)),799,99))),VLOOKUP(TRIM(MID(SUBSTITUTE(C177,",",REPT(" ",99)),799,99)),PortProtocols[],4,FALSE),VLOOKUP(--TRIM(MID(SUBSTITUTE(C177,",",REPT(" ",99)),799,99)),PortProtocols[],4,FALSE)),""),"") &amp;
IF(TRIM(MID(SUBSTITUTE(C177,",",REPT(" ",99)),899,99))&lt;&gt;"",CHAR(10) &amp; IFERROR(IF(ISERROR(--TRIM(MID(SUBSTITUTE(C177,",",REPT(" ",99)),899,99))),VLOOKUP(TRIM(MID(SUBSTITUTE(C177,",",REPT(" ",99)),899,99)),PortProtocols[],4,FALSE),VLOOKUP(--TRIM(MID(SUBSTITUTE(C177,",",REPT(" ",99)),899,99)),PortProtocols[],4,FALSE)),""),"") &amp;
IF(TRIM(MID(SUBSTITUTE(C177,",",REPT(" ",99)),999,99))&lt;&gt;"",CHAR(10) &amp; IFERROR(IF(ISERROR(--TRIM(MID(SUBSTITUTE(C177,",",REPT(" ",99)),999,99))),VLOOKUP(TRIM(MID(SUBSTITUTE(C177,",",REPT(" ",99)),999,99)),PortProtocols[],4,FALSE),VLOOKUP(--TRIM(MID(SUBSTITUTE(C177,",",REPT(" ",99)),999,99)),PortProtocols[],4,FALSE)),""),"") &amp;
IF(TRIM(MID(SUBSTITUTE(C177,",",REPT(" ",99)),1099,99))&lt;&gt;"",CHAR(10) &amp; IFERROR(IF(ISERROR(--TRIM(MID(SUBSTITUTE(C177,",",REPT(" ",99)),1099,99))),VLOOKUP(TRIM(MID(SUBSTITUTE(C177,",",REPT(" ",99)),1099,99)),PortProtocols[],4,FALSE),VLOOKUP(--TRIM(MID(SUBSTITUTE(C177,",",REPT(" ",99)),1099,99)),PortProtocols[],4,FALSE)),""),"") &amp;
IF(TRIM(MID(SUBSTITUTE(C177,",",REPT(" ",99)),1199,99))&lt;&gt;"",CHAR(10) &amp; IFERROR(IF(ISERROR(--TRIM(MID(SUBSTITUTE(C177,",",REPT(" ",99)),1199,99))),VLOOKUP(TRIM(MID(SUBSTITUTE(C177,",",REPT(" ",99)),1199,99)),PortProtocols[],4,FALSE),VLOOKUP(--TRIM(MID(SUBSTITUTE(C177,",",REPT(" ",99)),1199,99)),PortProtocols[],4,FALSE)),""),"") &amp;
IF(TRIM(MID(SUBSTITUTE(C177,",",REPT(" ",99)),1299,99))&lt;&gt;"",CHAR(10) &amp; IFERROR(IF(ISERROR(--TRIM(MID(SUBSTITUTE(C177,",",REPT(" ",99)),1299,99))),VLOOKUP(TRIM(MID(SUBSTITUTE(C177,",",REPT(" ",99)),1299,99)),PortProtocols[],4,FALSE),VLOOKUP(--TRIM(MID(SUBSTITUTE(C177,",",REPT(" ",99)),1299,99)),PortProtocols[],4,FALSE)),""),"") &amp;
IF(TRIM(MID(SUBSTITUTE(C177,",",REPT(" ",99)),1399,99))&lt;&gt;"",CHAR(10) &amp; IFERROR(IF(ISERROR(--TRIM(MID(SUBSTITUTE(C177,",",REPT(" ",99)),1399,99))),VLOOKUP(TRIM(MID(SUBSTITUTE(C177,",",REPT(" ",99)),1399,99)),PortProtocols[],4,FALSE),VLOOKUP(--TRIM(MID(SUBSTITUTE(C177,",",REPT(" ",99)),1399,99)),PortProtocols[],4,FALSE)),""),"") &amp;
IF(TRIM(MID(SUBSTITUTE(C177,",",REPT(" ",99)),1499,99))&lt;&gt;"",CHAR(10) &amp; IFERROR(IF(ISERROR(--TRIM(MID(SUBSTITUTE(C177,",",REPT(" ",99)),1499,99))),VLOOKUP(TRIM(MID(SUBSTITUTE(C177,",",REPT(" ",99)),1499,99)),PortProtocols[],4,FALSE),VLOOKUP(--TRIM(MID(SUBSTITUTE(C177,",",REPT(" ",99)),1499,99)),PortProtocols[],4,FALSE)),""),"") &amp;
IF(TRIM(MID(SUBSTITUTE(C177,",",REPT(" ",99)),1599,99))&lt;&gt;"",CHAR(10) &amp; IFERROR(IF(ISERROR(--TRIM(MID(SUBSTITUTE(C177,",",REPT(" ",99)),1599,99))),VLOOKUP(TRIM(MID(SUBSTITUTE(C177,",",REPT(" ",99)),1599,99)),PortProtocols[],4,FALSE),VLOOKUP(--TRIM(MID(SUBSTITUTE(C177,",",REPT(" ",99)),1599,99)),PortProtocols[],4,FALSE)),""),"") &amp;
IF(TRIM(MID(SUBSTITUTE(C177,",",REPT(" ",99)),1699,99))&lt;&gt;"",CHAR(10) &amp; IFERROR(IF(ISERROR(--TRIM(MID(SUBSTITUTE(C177,",",REPT(" ",99)),1699,99))),VLOOKUP(TRIM(MID(SUBSTITUTE(C177,",",REPT(" ",99)),1699,99)),PortProtocols[],4,FALSE),VLOOKUP(--TRIM(MID(SUBSTITUTE(C177,",",REPT(" ",99)),1699,99)),PortProtocols[],4,FALSE)),""),"") &amp;
IF(TRIM(MID(SUBSTITUTE(C177,",",REPT(" ",99)),1799,99))&lt;&gt;"",CHAR(10) &amp; IFERROR(IF(ISERROR(--TRIM(MID(SUBSTITUTE(C177,",",REPT(" ",99)),1799,99))),VLOOKUP(TRIM(MID(SUBSTITUTE(C177,",",REPT(" ",99)),1799,99)),PortProtocols[],4,FALSE),VLOOKUP(--TRIM(MID(SUBSTITUTE(C177,",",REPT(" ",99)),1799,99)),PortProtocols[],4,FALSE)),""),"") &amp;
IF(TRIM(MID(SUBSTITUTE(C177,",",REPT(" ",99)),1899,99))&lt;&gt;"",CHAR(10) &amp; IFERROR(IF(ISERROR(--TRIM(MID(SUBSTITUTE(C177,",",REPT(" ",99)),1899,99))),VLOOKUP(TRIM(MID(SUBSTITUTE(C177,",",REPT(" ",99)),1899,99)),PortProtocols[],4,FALSE),VLOOKUP(--TRIM(MID(SUBSTITUTE(C177,",",REPT(" ",99)),1899,99)),PortProtocols[],4,FALSE)),""),""),
"")</f>
        <v>NDB Repo Server VM1 to NDB Repo Server VM2
Patroni (8679 TCP)
PostgreSQL (5432 TCP)</v>
      </c>
      <c r="G177" s="15"/>
      <c r="H177" s="13" t="str">
        <f>_xlfn.XLOOKUP(ExternalPorts[[#This Row],[Source]],entities[Source],entities[Source AZ (Used for Diagram Generation)],"",0)</f>
        <v>Local AZ</v>
      </c>
      <c r="I177" s="13" t="str">
        <f>_xlfn.XLOOKUP(ExternalPorts[[#This Row],[Destination]],entities[Destination],entities[Destination AZ (Used for Diagram Generation)],"",0)</f>
        <v>Local AZ</v>
      </c>
      <c r="J177" s="13"/>
      <c r="M177" s="22"/>
    </row>
    <row r="178" spans="1:13" ht="60.75">
      <c r="A178" s="13" t="s">
        <v>324</v>
      </c>
      <c r="B178" s="13" t="s">
        <v>413</v>
      </c>
      <c r="C178" s="14" t="s">
        <v>420</v>
      </c>
      <c r="D178" s="13" t="str" cm="1">
        <f t="array" ref="D17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8" s="13" t="s">
        <v>415</v>
      </c>
      <c r="F178" s="24" t="str">
        <f>IF(AND(B178&lt;&gt;"",E178&lt;&gt;""),B178 &amp; " to " &amp; E178 &amp; CHAR(10) &amp;
IFERROR(IF(ISERROR(--TRIM(MID(SUBSTITUTE(C178,",",REPT(" ",99)),1,99))),VLOOKUP(TRIM(MID(SUBSTITUTE(C178,",",REPT(" ",99)),1,99)),PortProtocols[],4,FALSE),VLOOKUP(--TRIM(MID(SUBSTITUTE(C178,",",REPT(" ",99)),1,99)),PortProtocols[],4,FALSE)),"") &amp;
IF(TRIM(MID(SUBSTITUTE(C178,",",REPT(" ",99)),99,99))&lt;&gt;"",CHAR(10) &amp; IFERROR(IF(ISERROR(--TRIM(MID(SUBSTITUTE(C178,",",REPT(" ",99)),99,99))),VLOOKUP(TRIM(MID(SUBSTITUTE(C178,",",REPT(" ",99)),99,99)),PortProtocols[],4,FALSE),VLOOKUP(--TRIM(MID(SUBSTITUTE(C178,",",REPT(" ",99)),99,99)),PortProtocols[],4,FALSE)),""),"") &amp;
IF(TRIM(MID(SUBSTITUTE(C178,",",REPT(" ",99)),199,99))&lt;&gt;"",CHAR(10) &amp; IFERROR(IF(ISERROR(--TRIM(MID(SUBSTITUTE(C178,",",REPT(" ",99)),199,99))),VLOOKUP(TRIM(MID(SUBSTITUTE(C178,",",REPT(" ",99)),199,99)),PortProtocols[],4,FALSE),VLOOKUP(--TRIM(MID(SUBSTITUTE(C178,",",REPT(" ",99)),199,99)),PortProtocols[],4,FALSE)),""),"") &amp;
IF(TRIM(MID(SUBSTITUTE(C178,",",REPT(" ",99)),299,99))&lt;&gt;"",CHAR(10) &amp; IFERROR(IF(ISERROR(--TRIM(MID(SUBSTITUTE(C178,",",REPT(" ",99)),299,99))),VLOOKUP(TRIM(MID(SUBSTITUTE(C178,",",REPT(" ",99)),299,99)),PortProtocols[],4,FALSE),VLOOKUP(--TRIM(MID(SUBSTITUTE(C178,",",REPT(" ",99)),299,99)),PortProtocols[],4,FALSE)),""),"") &amp;
IF(TRIM(MID(SUBSTITUTE(C178,",",REPT(" ",99)),399,99))&lt;&gt;"",CHAR(10) &amp; IFERROR(IF(ISERROR(--TRIM(MID(SUBSTITUTE(C178,",",REPT(" ",99)),399,99))),VLOOKUP(TRIM(MID(SUBSTITUTE(C178,",",REPT(" ",99)),399,99)),PortProtocols[],4,FALSE),VLOOKUP(--TRIM(MID(SUBSTITUTE(C178,",",REPT(" ",99)),399,99)),PortProtocols[],4,FALSE)),""),"") &amp;
IF(TRIM(MID(SUBSTITUTE(C178,",",REPT(" ",99)),499,99))&lt;&gt;"",CHAR(10) &amp; IFERROR(IF(ISERROR(--TRIM(MID(SUBSTITUTE(C178,",",REPT(" ",99)),499,99))),VLOOKUP(TRIM(MID(SUBSTITUTE(C178,",",REPT(" ",99)),499,99)),PortProtocols[],4,FALSE),VLOOKUP(--TRIM(MID(SUBSTITUTE(C178,",",REPT(" ",99)),499,99)),PortProtocols[],4,FALSE)),""),"") &amp;
IF(TRIM(MID(SUBSTITUTE(C178,",",REPT(" ",99)),599,99))&lt;&gt;"",CHAR(10) &amp; IFERROR(IF(ISERROR(--TRIM(MID(SUBSTITUTE(C178,",",REPT(" ",99)),599,99))),VLOOKUP(TRIM(MID(SUBSTITUTE(C178,",",REPT(" ",99)),599,99)),PortProtocols[],4,FALSE),VLOOKUP(--TRIM(MID(SUBSTITUTE(C178,",",REPT(" ",99)),599,99)),PortProtocols[],4,FALSE)),""),"") &amp;
IF(TRIM(MID(SUBSTITUTE(C178,",",REPT(" ",99)),699,99))&lt;&gt;"",CHAR(10) &amp; IFERROR(IF(ISERROR(--TRIM(MID(SUBSTITUTE(C178,",",REPT(" ",99)),699,99))),VLOOKUP(TRIM(MID(SUBSTITUTE(C178,",",REPT(" ",99)),699,99)),PortProtocols[],4,FALSE),VLOOKUP(--TRIM(MID(SUBSTITUTE(C178,",",REPT(" ",99)),699,99)),PortProtocols[],4,FALSE)),""),"") &amp;
IF(TRIM(MID(SUBSTITUTE(C178,",",REPT(" ",99)),799,99))&lt;&gt;"",CHAR(10) &amp; IFERROR(IF(ISERROR(--TRIM(MID(SUBSTITUTE(C178,",",REPT(" ",99)),799,99))),VLOOKUP(TRIM(MID(SUBSTITUTE(C178,",",REPT(" ",99)),799,99)),PortProtocols[],4,FALSE),VLOOKUP(--TRIM(MID(SUBSTITUTE(C178,",",REPT(" ",99)),799,99)),PortProtocols[],4,FALSE)),""),"") &amp;
IF(TRIM(MID(SUBSTITUTE(C178,",",REPT(" ",99)),899,99))&lt;&gt;"",CHAR(10) &amp; IFERROR(IF(ISERROR(--TRIM(MID(SUBSTITUTE(C178,",",REPT(" ",99)),899,99))),VLOOKUP(TRIM(MID(SUBSTITUTE(C178,",",REPT(" ",99)),899,99)),PortProtocols[],4,FALSE),VLOOKUP(--TRIM(MID(SUBSTITUTE(C178,",",REPT(" ",99)),899,99)),PortProtocols[],4,FALSE)),""),"") &amp;
IF(TRIM(MID(SUBSTITUTE(C178,",",REPT(" ",99)),999,99))&lt;&gt;"",CHAR(10) &amp; IFERROR(IF(ISERROR(--TRIM(MID(SUBSTITUTE(C178,",",REPT(" ",99)),999,99))),VLOOKUP(TRIM(MID(SUBSTITUTE(C178,",",REPT(" ",99)),999,99)),PortProtocols[],4,FALSE),VLOOKUP(--TRIM(MID(SUBSTITUTE(C178,",",REPT(" ",99)),999,99)),PortProtocols[],4,FALSE)),""),"") &amp;
IF(TRIM(MID(SUBSTITUTE(C178,",",REPT(" ",99)),1099,99))&lt;&gt;"",CHAR(10) &amp; IFERROR(IF(ISERROR(--TRIM(MID(SUBSTITUTE(C178,",",REPT(" ",99)),1099,99))),VLOOKUP(TRIM(MID(SUBSTITUTE(C178,",",REPT(" ",99)),1099,99)),PortProtocols[],4,FALSE),VLOOKUP(--TRIM(MID(SUBSTITUTE(C178,",",REPT(" ",99)),1099,99)),PortProtocols[],4,FALSE)),""),"") &amp;
IF(TRIM(MID(SUBSTITUTE(C178,",",REPT(" ",99)),1199,99))&lt;&gt;"",CHAR(10) &amp; IFERROR(IF(ISERROR(--TRIM(MID(SUBSTITUTE(C178,",",REPT(" ",99)),1199,99))),VLOOKUP(TRIM(MID(SUBSTITUTE(C178,",",REPT(" ",99)),1199,99)),PortProtocols[],4,FALSE),VLOOKUP(--TRIM(MID(SUBSTITUTE(C178,",",REPT(" ",99)),1199,99)),PortProtocols[],4,FALSE)),""),"") &amp;
IF(TRIM(MID(SUBSTITUTE(C178,",",REPT(" ",99)),1299,99))&lt;&gt;"",CHAR(10) &amp; IFERROR(IF(ISERROR(--TRIM(MID(SUBSTITUTE(C178,",",REPT(" ",99)),1299,99))),VLOOKUP(TRIM(MID(SUBSTITUTE(C178,",",REPT(" ",99)),1299,99)),PortProtocols[],4,FALSE),VLOOKUP(--TRIM(MID(SUBSTITUTE(C178,",",REPT(" ",99)),1299,99)),PortProtocols[],4,FALSE)),""),"") &amp;
IF(TRIM(MID(SUBSTITUTE(C178,",",REPT(" ",99)),1399,99))&lt;&gt;"",CHAR(10) &amp; IFERROR(IF(ISERROR(--TRIM(MID(SUBSTITUTE(C178,",",REPT(" ",99)),1399,99))),VLOOKUP(TRIM(MID(SUBSTITUTE(C178,",",REPT(" ",99)),1399,99)),PortProtocols[],4,FALSE),VLOOKUP(--TRIM(MID(SUBSTITUTE(C178,",",REPT(" ",99)),1399,99)),PortProtocols[],4,FALSE)),""),"") &amp;
IF(TRIM(MID(SUBSTITUTE(C178,",",REPT(" ",99)),1499,99))&lt;&gt;"",CHAR(10) &amp; IFERROR(IF(ISERROR(--TRIM(MID(SUBSTITUTE(C178,",",REPT(" ",99)),1499,99))),VLOOKUP(TRIM(MID(SUBSTITUTE(C178,",",REPT(" ",99)),1499,99)),PortProtocols[],4,FALSE),VLOOKUP(--TRIM(MID(SUBSTITUTE(C178,",",REPT(" ",99)),1499,99)),PortProtocols[],4,FALSE)),""),"") &amp;
IF(TRIM(MID(SUBSTITUTE(C178,",",REPT(" ",99)),1599,99))&lt;&gt;"",CHAR(10) &amp; IFERROR(IF(ISERROR(--TRIM(MID(SUBSTITUTE(C178,",",REPT(" ",99)),1599,99))),VLOOKUP(TRIM(MID(SUBSTITUTE(C178,",",REPT(" ",99)),1599,99)),PortProtocols[],4,FALSE),VLOOKUP(--TRIM(MID(SUBSTITUTE(C178,",",REPT(" ",99)),1599,99)),PortProtocols[],4,FALSE)),""),"") &amp;
IF(TRIM(MID(SUBSTITUTE(C178,",",REPT(" ",99)),1699,99))&lt;&gt;"",CHAR(10) &amp; IFERROR(IF(ISERROR(--TRIM(MID(SUBSTITUTE(C178,",",REPT(" ",99)),1699,99))),VLOOKUP(TRIM(MID(SUBSTITUTE(C178,",",REPT(" ",99)),1699,99)),PortProtocols[],4,FALSE),VLOOKUP(--TRIM(MID(SUBSTITUTE(C178,",",REPT(" ",99)),1699,99)),PortProtocols[],4,FALSE)),""),"") &amp;
IF(TRIM(MID(SUBSTITUTE(C178,",",REPT(" ",99)),1799,99))&lt;&gt;"",CHAR(10) &amp; IFERROR(IF(ISERROR(--TRIM(MID(SUBSTITUTE(C178,",",REPT(" ",99)),1799,99))),VLOOKUP(TRIM(MID(SUBSTITUTE(C178,",",REPT(" ",99)),1799,99)),PortProtocols[],4,FALSE),VLOOKUP(--TRIM(MID(SUBSTITUTE(C178,",",REPT(" ",99)),1799,99)),PortProtocols[],4,FALSE)),""),"") &amp;
IF(TRIM(MID(SUBSTITUTE(C178,",",REPT(" ",99)),1899,99))&lt;&gt;"",CHAR(10) &amp; IFERROR(IF(ISERROR(--TRIM(MID(SUBSTITUTE(C178,",",REPT(" ",99)),1899,99))),VLOOKUP(TRIM(MID(SUBSTITUTE(C178,",",REPT(" ",99)),1899,99)),PortProtocols[],4,FALSE),VLOOKUP(--TRIM(MID(SUBSTITUTE(C178,",",REPT(" ",99)),1899,99)),PortProtocols[],4,FALSE)),""),""),
"")</f>
        <v>NDB Repo Server VM1 to NDB Repo Server VM3
Patroni (8679 TCP)
PostgreSQL (5432 TCP)</v>
      </c>
      <c r="G178" s="15"/>
      <c r="H178" s="13" t="str">
        <f>_xlfn.XLOOKUP(ExternalPorts[[#This Row],[Source]],entities[Source],entities[Source AZ (Used for Diagram Generation)],"",0)</f>
        <v>Local AZ</v>
      </c>
      <c r="I178" s="13" t="str">
        <f>_xlfn.XLOOKUP(ExternalPorts[[#This Row],[Destination]],entities[Destination],entities[Destination AZ (Used for Diagram Generation)],"",0)</f>
        <v>Local AZ</v>
      </c>
      <c r="J178" s="13"/>
      <c r="M178" s="22"/>
    </row>
    <row r="179" spans="1:13" ht="60.75">
      <c r="A179" s="13" t="s">
        <v>324</v>
      </c>
      <c r="B179" s="13" t="s">
        <v>414</v>
      </c>
      <c r="C179" s="14" t="s">
        <v>420</v>
      </c>
      <c r="D179" s="13" t="str" cm="1">
        <f t="array" ref="D17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79" s="13" t="s">
        <v>413</v>
      </c>
      <c r="F179" s="24" t="str">
        <f>IF(AND(B179&lt;&gt;"",E179&lt;&gt;""),B179 &amp; " to " &amp; E179 &amp; CHAR(10) &amp;
IFERROR(IF(ISERROR(--TRIM(MID(SUBSTITUTE(C179,",",REPT(" ",99)),1,99))),VLOOKUP(TRIM(MID(SUBSTITUTE(C179,",",REPT(" ",99)),1,99)),PortProtocols[],4,FALSE),VLOOKUP(--TRIM(MID(SUBSTITUTE(C179,",",REPT(" ",99)),1,99)),PortProtocols[],4,FALSE)),"") &amp;
IF(TRIM(MID(SUBSTITUTE(C179,",",REPT(" ",99)),99,99))&lt;&gt;"",CHAR(10) &amp; IFERROR(IF(ISERROR(--TRIM(MID(SUBSTITUTE(C179,",",REPT(" ",99)),99,99))),VLOOKUP(TRIM(MID(SUBSTITUTE(C179,",",REPT(" ",99)),99,99)),PortProtocols[],4,FALSE),VLOOKUP(--TRIM(MID(SUBSTITUTE(C179,",",REPT(" ",99)),99,99)),PortProtocols[],4,FALSE)),""),"") &amp;
IF(TRIM(MID(SUBSTITUTE(C179,",",REPT(" ",99)),199,99))&lt;&gt;"",CHAR(10) &amp; IFERROR(IF(ISERROR(--TRIM(MID(SUBSTITUTE(C179,",",REPT(" ",99)),199,99))),VLOOKUP(TRIM(MID(SUBSTITUTE(C179,",",REPT(" ",99)),199,99)),PortProtocols[],4,FALSE),VLOOKUP(--TRIM(MID(SUBSTITUTE(C179,",",REPT(" ",99)),199,99)),PortProtocols[],4,FALSE)),""),"") &amp;
IF(TRIM(MID(SUBSTITUTE(C179,",",REPT(" ",99)),299,99))&lt;&gt;"",CHAR(10) &amp; IFERROR(IF(ISERROR(--TRIM(MID(SUBSTITUTE(C179,",",REPT(" ",99)),299,99))),VLOOKUP(TRIM(MID(SUBSTITUTE(C179,",",REPT(" ",99)),299,99)),PortProtocols[],4,FALSE),VLOOKUP(--TRIM(MID(SUBSTITUTE(C179,",",REPT(" ",99)),299,99)),PortProtocols[],4,FALSE)),""),"") &amp;
IF(TRIM(MID(SUBSTITUTE(C179,",",REPT(" ",99)),399,99))&lt;&gt;"",CHAR(10) &amp; IFERROR(IF(ISERROR(--TRIM(MID(SUBSTITUTE(C179,",",REPT(" ",99)),399,99))),VLOOKUP(TRIM(MID(SUBSTITUTE(C179,",",REPT(" ",99)),399,99)),PortProtocols[],4,FALSE),VLOOKUP(--TRIM(MID(SUBSTITUTE(C179,",",REPT(" ",99)),399,99)),PortProtocols[],4,FALSE)),""),"") &amp;
IF(TRIM(MID(SUBSTITUTE(C179,",",REPT(" ",99)),499,99))&lt;&gt;"",CHAR(10) &amp; IFERROR(IF(ISERROR(--TRIM(MID(SUBSTITUTE(C179,",",REPT(" ",99)),499,99))),VLOOKUP(TRIM(MID(SUBSTITUTE(C179,",",REPT(" ",99)),499,99)),PortProtocols[],4,FALSE),VLOOKUP(--TRIM(MID(SUBSTITUTE(C179,",",REPT(" ",99)),499,99)),PortProtocols[],4,FALSE)),""),"") &amp;
IF(TRIM(MID(SUBSTITUTE(C179,",",REPT(" ",99)),599,99))&lt;&gt;"",CHAR(10) &amp; IFERROR(IF(ISERROR(--TRIM(MID(SUBSTITUTE(C179,",",REPT(" ",99)),599,99))),VLOOKUP(TRIM(MID(SUBSTITUTE(C179,",",REPT(" ",99)),599,99)),PortProtocols[],4,FALSE),VLOOKUP(--TRIM(MID(SUBSTITUTE(C179,",",REPT(" ",99)),599,99)),PortProtocols[],4,FALSE)),""),"") &amp;
IF(TRIM(MID(SUBSTITUTE(C179,",",REPT(" ",99)),699,99))&lt;&gt;"",CHAR(10) &amp; IFERROR(IF(ISERROR(--TRIM(MID(SUBSTITUTE(C179,",",REPT(" ",99)),699,99))),VLOOKUP(TRIM(MID(SUBSTITUTE(C179,",",REPT(" ",99)),699,99)),PortProtocols[],4,FALSE),VLOOKUP(--TRIM(MID(SUBSTITUTE(C179,",",REPT(" ",99)),699,99)),PortProtocols[],4,FALSE)),""),"") &amp;
IF(TRIM(MID(SUBSTITUTE(C179,",",REPT(" ",99)),799,99))&lt;&gt;"",CHAR(10) &amp; IFERROR(IF(ISERROR(--TRIM(MID(SUBSTITUTE(C179,",",REPT(" ",99)),799,99))),VLOOKUP(TRIM(MID(SUBSTITUTE(C179,",",REPT(" ",99)),799,99)),PortProtocols[],4,FALSE),VLOOKUP(--TRIM(MID(SUBSTITUTE(C179,",",REPT(" ",99)),799,99)),PortProtocols[],4,FALSE)),""),"") &amp;
IF(TRIM(MID(SUBSTITUTE(C179,",",REPT(" ",99)),899,99))&lt;&gt;"",CHAR(10) &amp; IFERROR(IF(ISERROR(--TRIM(MID(SUBSTITUTE(C179,",",REPT(" ",99)),899,99))),VLOOKUP(TRIM(MID(SUBSTITUTE(C179,",",REPT(" ",99)),899,99)),PortProtocols[],4,FALSE),VLOOKUP(--TRIM(MID(SUBSTITUTE(C179,",",REPT(" ",99)),899,99)),PortProtocols[],4,FALSE)),""),"") &amp;
IF(TRIM(MID(SUBSTITUTE(C179,",",REPT(" ",99)),999,99))&lt;&gt;"",CHAR(10) &amp; IFERROR(IF(ISERROR(--TRIM(MID(SUBSTITUTE(C179,",",REPT(" ",99)),999,99))),VLOOKUP(TRIM(MID(SUBSTITUTE(C179,",",REPT(" ",99)),999,99)),PortProtocols[],4,FALSE),VLOOKUP(--TRIM(MID(SUBSTITUTE(C179,",",REPT(" ",99)),999,99)),PortProtocols[],4,FALSE)),""),"") &amp;
IF(TRIM(MID(SUBSTITUTE(C179,",",REPT(" ",99)),1099,99))&lt;&gt;"",CHAR(10) &amp; IFERROR(IF(ISERROR(--TRIM(MID(SUBSTITUTE(C179,",",REPT(" ",99)),1099,99))),VLOOKUP(TRIM(MID(SUBSTITUTE(C179,",",REPT(" ",99)),1099,99)),PortProtocols[],4,FALSE),VLOOKUP(--TRIM(MID(SUBSTITUTE(C179,",",REPT(" ",99)),1099,99)),PortProtocols[],4,FALSE)),""),"") &amp;
IF(TRIM(MID(SUBSTITUTE(C179,",",REPT(" ",99)),1199,99))&lt;&gt;"",CHAR(10) &amp; IFERROR(IF(ISERROR(--TRIM(MID(SUBSTITUTE(C179,",",REPT(" ",99)),1199,99))),VLOOKUP(TRIM(MID(SUBSTITUTE(C179,",",REPT(" ",99)),1199,99)),PortProtocols[],4,FALSE),VLOOKUP(--TRIM(MID(SUBSTITUTE(C179,",",REPT(" ",99)),1199,99)),PortProtocols[],4,FALSE)),""),"") &amp;
IF(TRIM(MID(SUBSTITUTE(C179,",",REPT(" ",99)),1299,99))&lt;&gt;"",CHAR(10) &amp; IFERROR(IF(ISERROR(--TRIM(MID(SUBSTITUTE(C179,",",REPT(" ",99)),1299,99))),VLOOKUP(TRIM(MID(SUBSTITUTE(C179,",",REPT(" ",99)),1299,99)),PortProtocols[],4,FALSE),VLOOKUP(--TRIM(MID(SUBSTITUTE(C179,",",REPT(" ",99)),1299,99)),PortProtocols[],4,FALSE)),""),"") &amp;
IF(TRIM(MID(SUBSTITUTE(C179,",",REPT(" ",99)),1399,99))&lt;&gt;"",CHAR(10) &amp; IFERROR(IF(ISERROR(--TRIM(MID(SUBSTITUTE(C179,",",REPT(" ",99)),1399,99))),VLOOKUP(TRIM(MID(SUBSTITUTE(C179,",",REPT(" ",99)),1399,99)),PortProtocols[],4,FALSE),VLOOKUP(--TRIM(MID(SUBSTITUTE(C179,",",REPT(" ",99)),1399,99)),PortProtocols[],4,FALSE)),""),"") &amp;
IF(TRIM(MID(SUBSTITUTE(C179,",",REPT(" ",99)),1499,99))&lt;&gt;"",CHAR(10) &amp; IFERROR(IF(ISERROR(--TRIM(MID(SUBSTITUTE(C179,",",REPT(" ",99)),1499,99))),VLOOKUP(TRIM(MID(SUBSTITUTE(C179,",",REPT(" ",99)),1499,99)),PortProtocols[],4,FALSE),VLOOKUP(--TRIM(MID(SUBSTITUTE(C179,",",REPT(" ",99)),1499,99)),PortProtocols[],4,FALSE)),""),"") &amp;
IF(TRIM(MID(SUBSTITUTE(C179,",",REPT(" ",99)),1599,99))&lt;&gt;"",CHAR(10) &amp; IFERROR(IF(ISERROR(--TRIM(MID(SUBSTITUTE(C179,",",REPT(" ",99)),1599,99))),VLOOKUP(TRIM(MID(SUBSTITUTE(C179,",",REPT(" ",99)),1599,99)),PortProtocols[],4,FALSE),VLOOKUP(--TRIM(MID(SUBSTITUTE(C179,",",REPT(" ",99)),1599,99)),PortProtocols[],4,FALSE)),""),"") &amp;
IF(TRIM(MID(SUBSTITUTE(C179,",",REPT(" ",99)),1699,99))&lt;&gt;"",CHAR(10) &amp; IFERROR(IF(ISERROR(--TRIM(MID(SUBSTITUTE(C179,",",REPT(" ",99)),1699,99))),VLOOKUP(TRIM(MID(SUBSTITUTE(C179,",",REPT(" ",99)),1699,99)),PortProtocols[],4,FALSE),VLOOKUP(--TRIM(MID(SUBSTITUTE(C179,",",REPT(" ",99)),1699,99)),PortProtocols[],4,FALSE)),""),"") &amp;
IF(TRIM(MID(SUBSTITUTE(C179,",",REPT(" ",99)),1799,99))&lt;&gt;"",CHAR(10) &amp; IFERROR(IF(ISERROR(--TRIM(MID(SUBSTITUTE(C179,",",REPT(" ",99)),1799,99))),VLOOKUP(TRIM(MID(SUBSTITUTE(C179,",",REPT(" ",99)),1799,99)),PortProtocols[],4,FALSE),VLOOKUP(--TRIM(MID(SUBSTITUTE(C179,",",REPT(" ",99)),1799,99)),PortProtocols[],4,FALSE)),""),"") &amp;
IF(TRIM(MID(SUBSTITUTE(C179,",",REPT(" ",99)),1899,99))&lt;&gt;"",CHAR(10) &amp; IFERROR(IF(ISERROR(--TRIM(MID(SUBSTITUTE(C179,",",REPT(" ",99)),1899,99))),VLOOKUP(TRIM(MID(SUBSTITUTE(C179,",",REPT(" ",99)),1899,99)),PortProtocols[],4,FALSE),VLOOKUP(--TRIM(MID(SUBSTITUTE(C179,",",REPT(" ",99)),1899,99)),PortProtocols[],4,FALSE)),""),""),
"")</f>
        <v>NDB Repo Server VM2 to NDB Repo Server VM1
Patroni (8679 TCP)
PostgreSQL (5432 TCP)</v>
      </c>
      <c r="G179" s="15"/>
      <c r="H179" s="13" t="str">
        <f>_xlfn.XLOOKUP(ExternalPorts[[#This Row],[Source]],entities[Source],entities[Source AZ (Used for Diagram Generation)],"",0)</f>
        <v>Local AZ</v>
      </c>
      <c r="I179" s="13" t="str">
        <f>_xlfn.XLOOKUP(ExternalPorts[[#This Row],[Destination]],entities[Destination],entities[Destination AZ (Used for Diagram Generation)],"",0)</f>
        <v>Local AZ</v>
      </c>
      <c r="J179" s="13"/>
      <c r="M179" s="22"/>
    </row>
    <row r="180" spans="1:13" ht="60.75">
      <c r="A180" s="13" t="s">
        <v>324</v>
      </c>
      <c r="B180" s="13" t="s">
        <v>414</v>
      </c>
      <c r="C180" s="14" t="s">
        <v>420</v>
      </c>
      <c r="D180" s="13" t="str" cm="1">
        <f t="array" ref="D18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0" s="13" t="s">
        <v>415</v>
      </c>
      <c r="F180" s="24" t="str">
        <f>IF(AND(B180&lt;&gt;"",E180&lt;&gt;""),B180 &amp; " to " &amp; E180 &amp; CHAR(10) &amp;
IFERROR(IF(ISERROR(--TRIM(MID(SUBSTITUTE(C180,",",REPT(" ",99)),1,99))),VLOOKUP(TRIM(MID(SUBSTITUTE(C180,",",REPT(" ",99)),1,99)),PortProtocols[],4,FALSE),VLOOKUP(--TRIM(MID(SUBSTITUTE(C180,",",REPT(" ",99)),1,99)),PortProtocols[],4,FALSE)),"") &amp;
IF(TRIM(MID(SUBSTITUTE(C180,",",REPT(" ",99)),99,99))&lt;&gt;"",CHAR(10) &amp; IFERROR(IF(ISERROR(--TRIM(MID(SUBSTITUTE(C180,",",REPT(" ",99)),99,99))),VLOOKUP(TRIM(MID(SUBSTITUTE(C180,",",REPT(" ",99)),99,99)),PortProtocols[],4,FALSE),VLOOKUP(--TRIM(MID(SUBSTITUTE(C180,",",REPT(" ",99)),99,99)),PortProtocols[],4,FALSE)),""),"") &amp;
IF(TRIM(MID(SUBSTITUTE(C180,",",REPT(" ",99)),199,99))&lt;&gt;"",CHAR(10) &amp; IFERROR(IF(ISERROR(--TRIM(MID(SUBSTITUTE(C180,",",REPT(" ",99)),199,99))),VLOOKUP(TRIM(MID(SUBSTITUTE(C180,",",REPT(" ",99)),199,99)),PortProtocols[],4,FALSE),VLOOKUP(--TRIM(MID(SUBSTITUTE(C180,",",REPT(" ",99)),199,99)),PortProtocols[],4,FALSE)),""),"") &amp;
IF(TRIM(MID(SUBSTITUTE(C180,",",REPT(" ",99)),299,99))&lt;&gt;"",CHAR(10) &amp; IFERROR(IF(ISERROR(--TRIM(MID(SUBSTITUTE(C180,",",REPT(" ",99)),299,99))),VLOOKUP(TRIM(MID(SUBSTITUTE(C180,",",REPT(" ",99)),299,99)),PortProtocols[],4,FALSE),VLOOKUP(--TRIM(MID(SUBSTITUTE(C180,",",REPT(" ",99)),299,99)),PortProtocols[],4,FALSE)),""),"") &amp;
IF(TRIM(MID(SUBSTITUTE(C180,",",REPT(" ",99)),399,99))&lt;&gt;"",CHAR(10) &amp; IFERROR(IF(ISERROR(--TRIM(MID(SUBSTITUTE(C180,",",REPT(" ",99)),399,99))),VLOOKUP(TRIM(MID(SUBSTITUTE(C180,",",REPT(" ",99)),399,99)),PortProtocols[],4,FALSE),VLOOKUP(--TRIM(MID(SUBSTITUTE(C180,",",REPT(" ",99)),399,99)),PortProtocols[],4,FALSE)),""),"") &amp;
IF(TRIM(MID(SUBSTITUTE(C180,",",REPT(" ",99)),499,99))&lt;&gt;"",CHAR(10) &amp; IFERROR(IF(ISERROR(--TRIM(MID(SUBSTITUTE(C180,",",REPT(" ",99)),499,99))),VLOOKUP(TRIM(MID(SUBSTITUTE(C180,",",REPT(" ",99)),499,99)),PortProtocols[],4,FALSE),VLOOKUP(--TRIM(MID(SUBSTITUTE(C180,",",REPT(" ",99)),499,99)),PortProtocols[],4,FALSE)),""),"") &amp;
IF(TRIM(MID(SUBSTITUTE(C180,",",REPT(" ",99)),599,99))&lt;&gt;"",CHAR(10) &amp; IFERROR(IF(ISERROR(--TRIM(MID(SUBSTITUTE(C180,",",REPT(" ",99)),599,99))),VLOOKUP(TRIM(MID(SUBSTITUTE(C180,",",REPT(" ",99)),599,99)),PortProtocols[],4,FALSE),VLOOKUP(--TRIM(MID(SUBSTITUTE(C180,",",REPT(" ",99)),599,99)),PortProtocols[],4,FALSE)),""),"") &amp;
IF(TRIM(MID(SUBSTITUTE(C180,",",REPT(" ",99)),699,99))&lt;&gt;"",CHAR(10) &amp; IFERROR(IF(ISERROR(--TRIM(MID(SUBSTITUTE(C180,",",REPT(" ",99)),699,99))),VLOOKUP(TRIM(MID(SUBSTITUTE(C180,",",REPT(" ",99)),699,99)),PortProtocols[],4,FALSE),VLOOKUP(--TRIM(MID(SUBSTITUTE(C180,",",REPT(" ",99)),699,99)),PortProtocols[],4,FALSE)),""),"") &amp;
IF(TRIM(MID(SUBSTITUTE(C180,",",REPT(" ",99)),799,99))&lt;&gt;"",CHAR(10) &amp; IFERROR(IF(ISERROR(--TRIM(MID(SUBSTITUTE(C180,",",REPT(" ",99)),799,99))),VLOOKUP(TRIM(MID(SUBSTITUTE(C180,",",REPT(" ",99)),799,99)),PortProtocols[],4,FALSE),VLOOKUP(--TRIM(MID(SUBSTITUTE(C180,",",REPT(" ",99)),799,99)),PortProtocols[],4,FALSE)),""),"") &amp;
IF(TRIM(MID(SUBSTITUTE(C180,",",REPT(" ",99)),899,99))&lt;&gt;"",CHAR(10) &amp; IFERROR(IF(ISERROR(--TRIM(MID(SUBSTITUTE(C180,",",REPT(" ",99)),899,99))),VLOOKUP(TRIM(MID(SUBSTITUTE(C180,",",REPT(" ",99)),899,99)),PortProtocols[],4,FALSE),VLOOKUP(--TRIM(MID(SUBSTITUTE(C180,",",REPT(" ",99)),899,99)),PortProtocols[],4,FALSE)),""),"") &amp;
IF(TRIM(MID(SUBSTITUTE(C180,",",REPT(" ",99)),999,99))&lt;&gt;"",CHAR(10) &amp; IFERROR(IF(ISERROR(--TRIM(MID(SUBSTITUTE(C180,",",REPT(" ",99)),999,99))),VLOOKUP(TRIM(MID(SUBSTITUTE(C180,",",REPT(" ",99)),999,99)),PortProtocols[],4,FALSE),VLOOKUP(--TRIM(MID(SUBSTITUTE(C180,",",REPT(" ",99)),999,99)),PortProtocols[],4,FALSE)),""),"") &amp;
IF(TRIM(MID(SUBSTITUTE(C180,",",REPT(" ",99)),1099,99))&lt;&gt;"",CHAR(10) &amp; IFERROR(IF(ISERROR(--TRIM(MID(SUBSTITUTE(C180,",",REPT(" ",99)),1099,99))),VLOOKUP(TRIM(MID(SUBSTITUTE(C180,",",REPT(" ",99)),1099,99)),PortProtocols[],4,FALSE),VLOOKUP(--TRIM(MID(SUBSTITUTE(C180,",",REPT(" ",99)),1099,99)),PortProtocols[],4,FALSE)),""),"") &amp;
IF(TRIM(MID(SUBSTITUTE(C180,",",REPT(" ",99)),1199,99))&lt;&gt;"",CHAR(10) &amp; IFERROR(IF(ISERROR(--TRIM(MID(SUBSTITUTE(C180,",",REPT(" ",99)),1199,99))),VLOOKUP(TRIM(MID(SUBSTITUTE(C180,",",REPT(" ",99)),1199,99)),PortProtocols[],4,FALSE),VLOOKUP(--TRIM(MID(SUBSTITUTE(C180,",",REPT(" ",99)),1199,99)),PortProtocols[],4,FALSE)),""),"") &amp;
IF(TRIM(MID(SUBSTITUTE(C180,",",REPT(" ",99)),1299,99))&lt;&gt;"",CHAR(10) &amp; IFERROR(IF(ISERROR(--TRIM(MID(SUBSTITUTE(C180,",",REPT(" ",99)),1299,99))),VLOOKUP(TRIM(MID(SUBSTITUTE(C180,",",REPT(" ",99)),1299,99)),PortProtocols[],4,FALSE),VLOOKUP(--TRIM(MID(SUBSTITUTE(C180,",",REPT(" ",99)),1299,99)),PortProtocols[],4,FALSE)),""),"") &amp;
IF(TRIM(MID(SUBSTITUTE(C180,",",REPT(" ",99)),1399,99))&lt;&gt;"",CHAR(10) &amp; IFERROR(IF(ISERROR(--TRIM(MID(SUBSTITUTE(C180,",",REPT(" ",99)),1399,99))),VLOOKUP(TRIM(MID(SUBSTITUTE(C180,",",REPT(" ",99)),1399,99)),PortProtocols[],4,FALSE),VLOOKUP(--TRIM(MID(SUBSTITUTE(C180,",",REPT(" ",99)),1399,99)),PortProtocols[],4,FALSE)),""),"") &amp;
IF(TRIM(MID(SUBSTITUTE(C180,",",REPT(" ",99)),1499,99))&lt;&gt;"",CHAR(10) &amp; IFERROR(IF(ISERROR(--TRIM(MID(SUBSTITUTE(C180,",",REPT(" ",99)),1499,99))),VLOOKUP(TRIM(MID(SUBSTITUTE(C180,",",REPT(" ",99)),1499,99)),PortProtocols[],4,FALSE),VLOOKUP(--TRIM(MID(SUBSTITUTE(C180,",",REPT(" ",99)),1499,99)),PortProtocols[],4,FALSE)),""),"") &amp;
IF(TRIM(MID(SUBSTITUTE(C180,",",REPT(" ",99)),1599,99))&lt;&gt;"",CHAR(10) &amp; IFERROR(IF(ISERROR(--TRIM(MID(SUBSTITUTE(C180,",",REPT(" ",99)),1599,99))),VLOOKUP(TRIM(MID(SUBSTITUTE(C180,",",REPT(" ",99)),1599,99)),PortProtocols[],4,FALSE),VLOOKUP(--TRIM(MID(SUBSTITUTE(C180,",",REPT(" ",99)),1599,99)),PortProtocols[],4,FALSE)),""),"") &amp;
IF(TRIM(MID(SUBSTITUTE(C180,",",REPT(" ",99)),1699,99))&lt;&gt;"",CHAR(10) &amp; IFERROR(IF(ISERROR(--TRIM(MID(SUBSTITUTE(C180,",",REPT(" ",99)),1699,99))),VLOOKUP(TRIM(MID(SUBSTITUTE(C180,",",REPT(" ",99)),1699,99)),PortProtocols[],4,FALSE),VLOOKUP(--TRIM(MID(SUBSTITUTE(C180,",",REPT(" ",99)),1699,99)),PortProtocols[],4,FALSE)),""),"") &amp;
IF(TRIM(MID(SUBSTITUTE(C180,",",REPT(" ",99)),1799,99))&lt;&gt;"",CHAR(10) &amp; IFERROR(IF(ISERROR(--TRIM(MID(SUBSTITUTE(C180,",",REPT(" ",99)),1799,99))),VLOOKUP(TRIM(MID(SUBSTITUTE(C180,",",REPT(" ",99)),1799,99)),PortProtocols[],4,FALSE),VLOOKUP(--TRIM(MID(SUBSTITUTE(C180,",",REPT(" ",99)),1799,99)),PortProtocols[],4,FALSE)),""),"") &amp;
IF(TRIM(MID(SUBSTITUTE(C180,",",REPT(" ",99)),1899,99))&lt;&gt;"",CHAR(10) &amp; IFERROR(IF(ISERROR(--TRIM(MID(SUBSTITUTE(C180,",",REPT(" ",99)),1899,99))),VLOOKUP(TRIM(MID(SUBSTITUTE(C180,",",REPT(" ",99)),1899,99)),PortProtocols[],4,FALSE),VLOOKUP(--TRIM(MID(SUBSTITUTE(C180,",",REPT(" ",99)),1899,99)),PortProtocols[],4,FALSE)),""),""),
"")</f>
        <v>NDB Repo Server VM2 to NDB Repo Server VM3
Patroni (8679 TCP)
PostgreSQL (5432 TCP)</v>
      </c>
      <c r="G180" s="15"/>
      <c r="H180" s="13" t="str">
        <f>_xlfn.XLOOKUP(ExternalPorts[[#This Row],[Source]],entities[Source],entities[Source AZ (Used for Diagram Generation)],"",0)</f>
        <v>Local AZ</v>
      </c>
      <c r="I180" s="13" t="str">
        <f>_xlfn.XLOOKUP(ExternalPorts[[#This Row],[Destination]],entities[Destination],entities[Destination AZ (Used for Diagram Generation)],"",0)</f>
        <v>Local AZ</v>
      </c>
      <c r="J180" s="13"/>
      <c r="M180" s="22"/>
    </row>
    <row r="181" spans="1:13" ht="60.75">
      <c r="A181" s="13" t="s">
        <v>324</v>
      </c>
      <c r="B181" s="13" t="s">
        <v>415</v>
      </c>
      <c r="C181" s="14" t="s">
        <v>420</v>
      </c>
      <c r="D181" s="13" t="str" cm="1">
        <f t="array" ref="D18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1" s="13" t="s">
        <v>413</v>
      </c>
      <c r="F181" s="24" t="str">
        <f>IF(AND(B181&lt;&gt;"",E181&lt;&gt;""),B181 &amp; " to " &amp; E181 &amp; CHAR(10) &amp;
IFERROR(IF(ISERROR(--TRIM(MID(SUBSTITUTE(C181,",",REPT(" ",99)),1,99))),VLOOKUP(TRIM(MID(SUBSTITUTE(C181,",",REPT(" ",99)),1,99)),PortProtocols[],4,FALSE),VLOOKUP(--TRIM(MID(SUBSTITUTE(C181,",",REPT(" ",99)),1,99)),PortProtocols[],4,FALSE)),"") &amp;
IF(TRIM(MID(SUBSTITUTE(C181,",",REPT(" ",99)),99,99))&lt;&gt;"",CHAR(10) &amp; IFERROR(IF(ISERROR(--TRIM(MID(SUBSTITUTE(C181,",",REPT(" ",99)),99,99))),VLOOKUP(TRIM(MID(SUBSTITUTE(C181,",",REPT(" ",99)),99,99)),PortProtocols[],4,FALSE),VLOOKUP(--TRIM(MID(SUBSTITUTE(C181,",",REPT(" ",99)),99,99)),PortProtocols[],4,FALSE)),""),"") &amp;
IF(TRIM(MID(SUBSTITUTE(C181,",",REPT(" ",99)),199,99))&lt;&gt;"",CHAR(10) &amp; IFERROR(IF(ISERROR(--TRIM(MID(SUBSTITUTE(C181,",",REPT(" ",99)),199,99))),VLOOKUP(TRIM(MID(SUBSTITUTE(C181,",",REPT(" ",99)),199,99)),PortProtocols[],4,FALSE),VLOOKUP(--TRIM(MID(SUBSTITUTE(C181,",",REPT(" ",99)),199,99)),PortProtocols[],4,FALSE)),""),"") &amp;
IF(TRIM(MID(SUBSTITUTE(C181,",",REPT(" ",99)),299,99))&lt;&gt;"",CHAR(10) &amp; IFERROR(IF(ISERROR(--TRIM(MID(SUBSTITUTE(C181,",",REPT(" ",99)),299,99))),VLOOKUP(TRIM(MID(SUBSTITUTE(C181,",",REPT(" ",99)),299,99)),PortProtocols[],4,FALSE),VLOOKUP(--TRIM(MID(SUBSTITUTE(C181,",",REPT(" ",99)),299,99)),PortProtocols[],4,FALSE)),""),"") &amp;
IF(TRIM(MID(SUBSTITUTE(C181,",",REPT(" ",99)),399,99))&lt;&gt;"",CHAR(10) &amp; IFERROR(IF(ISERROR(--TRIM(MID(SUBSTITUTE(C181,",",REPT(" ",99)),399,99))),VLOOKUP(TRIM(MID(SUBSTITUTE(C181,",",REPT(" ",99)),399,99)),PortProtocols[],4,FALSE),VLOOKUP(--TRIM(MID(SUBSTITUTE(C181,",",REPT(" ",99)),399,99)),PortProtocols[],4,FALSE)),""),"") &amp;
IF(TRIM(MID(SUBSTITUTE(C181,",",REPT(" ",99)),499,99))&lt;&gt;"",CHAR(10) &amp; IFERROR(IF(ISERROR(--TRIM(MID(SUBSTITUTE(C181,",",REPT(" ",99)),499,99))),VLOOKUP(TRIM(MID(SUBSTITUTE(C181,",",REPT(" ",99)),499,99)),PortProtocols[],4,FALSE),VLOOKUP(--TRIM(MID(SUBSTITUTE(C181,",",REPT(" ",99)),499,99)),PortProtocols[],4,FALSE)),""),"") &amp;
IF(TRIM(MID(SUBSTITUTE(C181,",",REPT(" ",99)),599,99))&lt;&gt;"",CHAR(10) &amp; IFERROR(IF(ISERROR(--TRIM(MID(SUBSTITUTE(C181,",",REPT(" ",99)),599,99))),VLOOKUP(TRIM(MID(SUBSTITUTE(C181,",",REPT(" ",99)),599,99)),PortProtocols[],4,FALSE),VLOOKUP(--TRIM(MID(SUBSTITUTE(C181,",",REPT(" ",99)),599,99)),PortProtocols[],4,FALSE)),""),"") &amp;
IF(TRIM(MID(SUBSTITUTE(C181,",",REPT(" ",99)),699,99))&lt;&gt;"",CHAR(10) &amp; IFERROR(IF(ISERROR(--TRIM(MID(SUBSTITUTE(C181,",",REPT(" ",99)),699,99))),VLOOKUP(TRIM(MID(SUBSTITUTE(C181,",",REPT(" ",99)),699,99)),PortProtocols[],4,FALSE),VLOOKUP(--TRIM(MID(SUBSTITUTE(C181,",",REPT(" ",99)),699,99)),PortProtocols[],4,FALSE)),""),"") &amp;
IF(TRIM(MID(SUBSTITUTE(C181,",",REPT(" ",99)),799,99))&lt;&gt;"",CHAR(10) &amp; IFERROR(IF(ISERROR(--TRIM(MID(SUBSTITUTE(C181,",",REPT(" ",99)),799,99))),VLOOKUP(TRIM(MID(SUBSTITUTE(C181,",",REPT(" ",99)),799,99)),PortProtocols[],4,FALSE),VLOOKUP(--TRIM(MID(SUBSTITUTE(C181,",",REPT(" ",99)),799,99)),PortProtocols[],4,FALSE)),""),"") &amp;
IF(TRIM(MID(SUBSTITUTE(C181,",",REPT(" ",99)),899,99))&lt;&gt;"",CHAR(10) &amp; IFERROR(IF(ISERROR(--TRIM(MID(SUBSTITUTE(C181,",",REPT(" ",99)),899,99))),VLOOKUP(TRIM(MID(SUBSTITUTE(C181,",",REPT(" ",99)),899,99)),PortProtocols[],4,FALSE),VLOOKUP(--TRIM(MID(SUBSTITUTE(C181,",",REPT(" ",99)),899,99)),PortProtocols[],4,FALSE)),""),"") &amp;
IF(TRIM(MID(SUBSTITUTE(C181,",",REPT(" ",99)),999,99))&lt;&gt;"",CHAR(10) &amp; IFERROR(IF(ISERROR(--TRIM(MID(SUBSTITUTE(C181,",",REPT(" ",99)),999,99))),VLOOKUP(TRIM(MID(SUBSTITUTE(C181,",",REPT(" ",99)),999,99)),PortProtocols[],4,FALSE),VLOOKUP(--TRIM(MID(SUBSTITUTE(C181,",",REPT(" ",99)),999,99)),PortProtocols[],4,FALSE)),""),"") &amp;
IF(TRIM(MID(SUBSTITUTE(C181,",",REPT(" ",99)),1099,99))&lt;&gt;"",CHAR(10) &amp; IFERROR(IF(ISERROR(--TRIM(MID(SUBSTITUTE(C181,",",REPT(" ",99)),1099,99))),VLOOKUP(TRIM(MID(SUBSTITUTE(C181,",",REPT(" ",99)),1099,99)),PortProtocols[],4,FALSE),VLOOKUP(--TRIM(MID(SUBSTITUTE(C181,",",REPT(" ",99)),1099,99)),PortProtocols[],4,FALSE)),""),"") &amp;
IF(TRIM(MID(SUBSTITUTE(C181,",",REPT(" ",99)),1199,99))&lt;&gt;"",CHAR(10) &amp; IFERROR(IF(ISERROR(--TRIM(MID(SUBSTITUTE(C181,",",REPT(" ",99)),1199,99))),VLOOKUP(TRIM(MID(SUBSTITUTE(C181,",",REPT(" ",99)),1199,99)),PortProtocols[],4,FALSE),VLOOKUP(--TRIM(MID(SUBSTITUTE(C181,",",REPT(" ",99)),1199,99)),PortProtocols[],4,FALSE)),""),"") &amp;
IF(TRIM(MID(SUBSTITUTE(C181,",",REPT(" ",99)),1299,99))&lt;&gt;"",CHAR(10) &amp; IFERROR(IF(ISERROR(--TRIM(MID(SUBSTITUTE(C181,",",REPT(" ",99)),1299,99))),VLOOKUP(TRIM(MID(SUBSTITUTE(C181,",",REPT(" ",99)),1299,99)),PortProtocols[],4,FALSE),VLOOKUP(--TRIM(MID(SUBSTITUTE(C181,",",REPT(" ",99)),1299,99)),PortProtocols[],4,FALSE)),""),"") &amp;
IF(TRIM(MID(SUBSTITUTE(C181,",",REPT(" ",99)),1399,99))&lt;&gt;"",CHAR(10) &amp; IFERROR(IF(ISERROR(--TRIM(MID(SUBSTITUTE(C181,",",REPT(" ",99)),1399,99))),VLOOKUP(TRIM(MID(SUBSTITUTE(C181,",",REPT(" ",99)),1399,99)),PortProtocols[],4,FALSE),VLOOKUP(--TRIM(MID(SUBSTITUTE(C181,",",REPT(" ",99)),1399,99)),PortProtocols[],4,FALSE)),""),"") &amp;
IF(TRIM(MID(SUBSTITUTE(C181,",",REPT(" ",99)),1499,99))&lt;&gt;"",CHAR(10) &amp; IFERROR(IF(ISERROR(--TRIM(MID(SUBSTITUTE(C181,",",REPT(" ",99)),1499,99))),VLOOKUP(TRIM(MID(SUBSTITUTE(C181,",",REPT(" ",99)),1499,99)),PortProtocols[],4,FALSE),VLOOKUP(--TRIM(MID(SUBSTITUTE(C181,",",REPT(" ",99)),1499,99)),PortProtocols[],4,FALSE)),""),"") &amp;
IF(TRIM(MID(SUBSTITUTE(C181,",",REPT(" ",99)),1599,99))&lt;&gt;"",CHAR(10) &amp; IFERROR(IF(ISERROR(--TRIM(MID(SUBSTITUTE(C181,",",REPT(" ",99)),1599,99))),VLOOKUP(TRIM(MID(SUBSTITUTE(C181,",",REPT(" ",99)),1599,99)),PortProtocols[],4,FALSE),VLOOKUP(--TRIM(MID(SUBSTITUTE(C181,",",REPT(" ",99)),1599,99)),PortProtocols[],4,FALSE)),""),"") &amp;
IF(TRIM(MID(SUBSTITUTE(C181,",",REPT(" ",99)),1699,99))&lt;&gt;"",CHAR(10) &amp; IFERROR(IF(ISERROR(--TRIM(MID(SUBSTITUTE(C181,",",REPT(" ",99)),1699,99))),VLOOKUP(TRIM(MID(SUBSTITUTE(C181,",",REPT(" ",99)),1699,99)),PortProtocols[],4,FALSE),VLOOKUP(--TRIM(MID(SUBSTITUTE(C181,",",REPT(" ",99)),1699,99)),PortProtocols[],4,FALSE)),""),"") &amp;
IF(TRIM(MID(SUBSTITUTE(C181,",",REPT(" ",99)),1799,99))&lt;&gt;"",CHAR(10) &amp; IFERROR(IF(ISERROR(--TRIM(MID(SUBSTITUTE(C181,",",REPT(" ",99)),1799,99))),VLOOKUP(TRIM(MID(SUBSTITUTE(C181,",",REPT(" ",99)),1799,99)),PortProtocols[],4,FALSE),VLOOKUP(--TRIM(MID(SUBSTITUTE(C181,",",REPT(" ",99)),1799,99)),PortProtocols[],4,FALSE)),""),"") &amp;
IF(TRIM(MID(SUBSTITUTE(C181,",",REPT(" ",99)),1899,99))&lt;&gt;"",CHAR(10) &amp; IFERROR(IF(ISERROR(--TRIM(MID(SUBSTITUTE(C181,",",REPT(" ",99)),1899,99))),VLOOKUP(TRIM(MID(SUBSTITUTE(C181,",",REPT(" ",99)),1899,99)),PortProtocols[],4,FALSE),VLOOKUP(--TRIM(MID(SUBSTITUTE(C181,",",REPT(" ",99)),1899,99)),PortProtocols[],4,FALSE)),""),""),
"")</f>
        <v>NDB Repo Server VM3 to NDB Repo Server VM1
Patroni (8679 TCP)
PostgreSQL (5432 TCP)</v>
      </c>
      <c r="G181" s="15"/>
      <c r="H181" s="13" t="str">
        <f>_xlfn.XLOOKUP(ExternalPorts[[#This Row],[Source]],entities[Source],entities[Source AZ (Used for Diagram Generation)],"",0)</f>
        <v>Local AZ</v>
      </c>
      <c r="I181" s="13" t="str">
        <f>_xlfn.XLOOKUP(ExternalPorts[[#This Row],[Destination]],entities[Destination],entities[Destination AZ (Used for Diagram Generation)],"",0)</f>
        <v>Local AZ</v>
      </c>
      <c r="J181" s="13"/>
      <c r="M181" s="22"/>
    </row>
    <row r="182" spans="1:13" ht="40.5">
      <c r="A182" s="13" t="s">
        <v>324</v>
      </c>
      <c r="B182" s="13" t="s">
        <v>415</v>
      </c>
      <c r="C182" s="14">
        <v>8679</v>
      </c>
      <c r="D182" s="13" t="str" cm="1">
        <f t="array" ref="D18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2" s="13" t="s">
        <v>414</v>
      </c>
      <c r="F182" s="24" t="str">
        <f>IF(AND(B182&lt;&gt;"",E182&lt;&gt;""),B182 &amp; " to " &amp; E182 &amp; CHAR(10) &amp;
IFERROR(IF(ISERROR(--TRIM(MID(SUBSTITUTE(C182,",",REPT(" ",99)),1,99))),VLOOKUP(TRIM(MID(SUBSTITUTE(C182,",",REPT(" ",99)),1,99)),PortProtocols[],4,FALSE),VLOOKUP(--TRIM(MID(SUBSTITUTE(C182,",",REPT(" ",99)),1,99)),PortProtocols[],4,FALSE)),"") &amp;
IF(TRIM(MID(SUBSTITUTE(C182,",",REPT(" ",99)),99,99))&lt;&gt;"",CHAR(10) &amp; IFERROR(IF(ISERROR(--TRIM(MID(SUBSTITUTE(C182,",",REPT(" ",99)),99,99))),VLOOKUP(TRIM(MID(SUBSTITUTE(C182,",",REPT(" ",99)),99,99)),PortProtocols[],4,FALSE),VLOOKUP(--TRIM(MID(SUBSTITUTE(C182,",",REPT(" ",99)),99,99)),PortProtocols[],4,FALSE)),""),"") &amp;
IF(TRIM(MID(SUBSTITUTE(C182,",",REPT(" ",99)),199,99))&lt;&gt;"",CHAR(10) &amp; IFERROR(IF(ISERROR(--TRIM(MID(SUBSTITUTE(C182,",",REPT(" ",99)),199,99))),VLOOKUP(TRIM(MID(SUBSTITUTE(C182,",",REPT(" ",99)),199,99)),PortProtocols[],4,FALSE),VLOOKUP(--TRIM(MID(SUBSTITUTE(C182,",",REPT(" ",99)),199,99)),PortProtocols[],4,FALSE)),""),"") &amp;
IF(TRIM(MID(SUBSTITUTE(C182,",",REPT(" ",99)),299,99))&lt;&gt;"",CHAR(10) &amp; IFERROR(IF(ISERROR(--TRIM(MID(SUBSTITUTE(C182,",",REPT(" ",99)),299,99))),VLOOKUP(TRIM(MID(SUBSTITUTE(C182,",",REPT(" ",99)),299,99)),PortProtocols[],4,FALSE),VLOOKUP(--TRIM(MID(SUBSTITUTE(C182,",",REPT(" ",99)),299,99)),PortProtocols[],4,FALSE)),""),"") &amp;
IF(TRIM(MID(SUBSTITUTE(C182,",",REPT(" ",99)),399,99))&lt;&gt;"",CHAR(10) &amp; IFERROR(IF(ISERROR(--TRIM(MID(SUBSTITUTE(C182,",",REPT(" ",99)),399,99))),VLOOKUP(TRIM(MID(SUBSTITUTE(C182,",",REPT(" ",99)),399,99)),PortProtocols[],4,FALSE),VLOOKUP(--TRIM(MID(SUBSTITUTE(C182,",",REPT(" ",99)),399,99)),PortProtocols[],4,FALSE)),""),"") &amp;
IF(TRIM(MID(SUBSTITUTE(C182,",",REPT(" ",99)),499,99))&lt;&gt;"",CHAR(10) &amp; IFERROR(IF(ISERROR(--TRIM(MID(SUBSTITUTE(C182,",",REPT(" ",99)),499,99))),VLOOKUP(TRIM(MID(SUBSTITUTE(C182,",",REPT(" ",99)),499,99)),PortProtocols[],4,FALSE),VLOOKUP(--TRIM(MID(SUBSTITUTE(C182,",",REPT(" ",99)),499,99)),PortProtocols[],4,FALSE)),""),"") &amp;
IF(TRIM(MID(SUBSTITUTE(C182,",",REPT(" ",99)),599,99))&lt;&gt;"",CHAR(10) &amp; IFERROR(IF(ISERROR(--TRIM(MID(SUBSTITUTE(C182,",",REPT(" ",99)),599,99))),VLOOKUP(TRIM(MID(SUBSTITUTE(C182,",",REPT(" ",99)),599,99)),PortProtocols[],4,FALSE),VLOOKUP(--TRIM(MID(SUBSTITUTE(C182,",",REPT(" ",99)),599,99)),PortProtocols[],4,FALSE)),""),"") &amp;
IF(TRIM(MID(SUBSTITUTE(C182,",",REPT(" ",99)),699,99))&lt;&gt;"",CHAR(10) &amp; IFERROR(IF(ISERROR(--TRIM(MID(SUBSTITUTE(C182,",",REPT(" ",99)),699,99))),VLOOKUP(TRIM(MID(SUBSTITUTE(C182,",",REPT(" ",99)),699,99)),PortProtocols[],4,FALSE),VLOOKUP(--TRIM(MID(SUBSTITUTE(C182,",",REPT(" ",99)),699,99)),PortProtocols[],4,FALSE)),""),"") &amp;
IF(TRIM(MID(SUBSTITUTE(C182,",",REPT(" ",99)),799,99))&lt;&gt;"",CHAR(10) &amp; IFERROR(IF(ISERROR(--TRIM(MID(SUBSTITUTE(C182,",",REPT(" ",99)),799,99))),VLOOKUP(TRIM(MID(SUBSTITUTE(C182,",",REPT(" ",99)),799,99)),PortProtocols[],4,FALSE),VLOOKUP(--TRIM(MID(SUBSTITUTE(C182,",",REPT(" ",99)),799,99)),PortProtocols[],4,FALSE)),""),"") &amp;
IF(TRIM(MID(SUBSTITUTE(C182,",",REPT(" ",99)),899,99))&lt;&gt;"",CHAR(10) &amp; IFERROR(IF(ISERROR(--TRIM(MID(SUBSTITUTE(C182,",",REPT(" ",99)),899,99))),VLOOKUP(TRIM(MID(SUBSTITUTE(C182,",",REPT(" ",99)),899,99)),PortProtocols[],4,FALSE),VLOOKUP(--TRIM(MID(SUBSTITUTE(C182,",",REPT(" ",99)),899,99)),PortProtocols[],4,FALSE)),""),"") &amp;
IF(TRIM(MID(SUBSTITUTE(C182,",",REPT(" ",99)),999,99))&lt;&gt;"",CHAR(10) &amp; IFERROR(IF(ISERROR(--TRIM(MID(SUBSTITUTE(C182,",",REPT(" ",99)),999,99))),VLOOKUP(TRIM(MID(SUBSTITUTE(C182,",",REPT(" ",99)),999,99)),PortProtocols[],4,FALSE),VLOOKUP(--TRIM(MID(SUBSTITUTE(C182,",",REPT(" ",99)),999,99)),PortProtocols[],4,FALSE)),""),"") &amp;
IF(TRIM(MID(SUBSTITUTE(C182,",",REPT(" ",99)),1099,99))&lt;&gt;"",CHAR(10) &amp; IFERROR(IF(ISERROR(--TRIM(MID(SUBSTITUTE(C182,",",REPT(" ",99)),1099,99))),VLOOKUP(TRIM(MID(SUBSTITUTE(C182,",",REPT(" ",99)),1099,99)),PortProtocols[],4,FALSE),VLOOKUP(--TRIM(MID(SUBSTITUTE(C182,",",REPT(" ",99)),1099,99)),PortProtocols[],4,FALSE)),""),"") &amp;
IF(TRIM(MID(SUBSTITUTE(C182,",",REPT(" ",99)),1199,99))&lt;&gt;"",CHAR(10) &amp; IFERROR(IF(ISERROR(--TRIM(MID(SUBSTITUTE(C182,",",REPT(" ",99)),1199,99))),VLOOKUP(TRIM(MID(SUBSTITUTE(C182,",",REPT(" ",99)),1199,99)),PortProtocols[],4,FALSE),VLOOKUP(--TRIM(MID(SUBSTITUTE(C182,",",REPT(" ",99)),1199,99)),PortProtocols[],4,FALSE)),""),"") &amp;
IF(TRIM(MID(SUBSTITUTE(C182,",",REPT(" ",99)),1299,99))&lt;&gt;"",CHAR(10) &amp; IFERROR(IF(ISERROR(--TRIM(MID(SUBSTITUTE(C182,",",REPT(" ",99)),1299,99))),VLOOKUP(TRIM(MID(SUBSTITUTE(C182,",",REPT(" ",99)),1299,99)),PortProtocols[],4,FALSE),VLOOKUP(--TRIM(MID(SUBSTITUTE(C182,",",REPT(" ",99)),1299,99)),PortProtocols[],4,FALSE)),""),"") &amp;
IF(TRIM(MID(SUBSTITUTE(C182,",",REPT(" ",99)),1399,99))&lt;&gt;"",CHAR(10) &amp; IFERROR(IF(ISERROR(--TRIM(MID(SUBSTITUTE(C182,",",REPT(" ",99)),1399,99))),VLOOKUP(TRIM(MID(SUBSTITUTE(C182,",",REPT(" ",99)),1399,99)),PortProtocols[],4,FALSE),VLOOKUP(--TRIM(MID(SUBSTITUTE(C182,",",REPT(" ",99)),1399,99)),PortProtocols[],4,FALSE)),""),"") &amp;
IF(TRIM(MID(SUBSTITUTE(C182,",",REPT(" ",99)),1499,99))&lt;&gt;"",CHAR(10) &amp; IFERROR(IF(ISERROR(--TRIM(MID(SUBSTITUTE(C182,",",REPT(" ",99)),1499,99))),VLOOKUP(TRIM(MID(SUBSTITUTE(C182,",",REPT(" ",99)),1499,99)),PortProtocols[],4,FALSE),VLOOKUP(--TRIM(MID(SUBSTITUTE(C182,",",REPT(" ",99)),1499,99)),PortProtocols[],4,FALSE)),""),"") &amp;
IF(TRIM(MID(SUBSTITUTE(C182,",",REPT(" ",99)),1599,99))&lt;&gt;"",CHAR(10) &amp; IFERROR(IF(ISERROR(--TRIM(MID(SUBSTITUTE(C182,",",REPT(" ",99)),1599,99))),VLOOKUP(TRIM(MID(SUBSTITUTE(C182,",",REPT(" ",99)),1599,99)),PortProtocols[],4,FALSE),VLOOKUP(--TRIM(MID(SUBSTITUTE(C182,",",REPT(" ",99)),1599,99)),PortProtocols[],4,FALSE)),""),"") &amp;
IF(TRIM(MID(SUBSTITUTE(C182,",",REPT(" ",99)),1699,99))&lt;&gt;"",CHAR(10) &amp; IFERROR(IF(ISERROR(--TRIM(MID(SUBSTITUTE(C182,",",REPT(" ",99)),1699,99))),VLOOKUP(TRIM(MID(SUBSTITUTE(C182,",",REPT(" ",99)),1699,99)),PortProtocols[],4,FALSE),VLOOKUP(--TRIM(MID(SUBSTITUTE(C182,",",REPT(" ",99)),1699,99)),PortProtocols[],4,FALSE)),""),"") &amp;
IF(TRIM(MID(SUBSTITUTE(C182,",",REPT(" ",99)),1799,99))&lt;&gt;"",CHAR(10) &amp; IFERROR(IF(ISERROR(--TRIM(MID(SUBSTITUTE(C182,",",REPT(" ",99)),1799,99))),VLOOKUP(TRIM(MID(SUBSTITUTE(C182,",",REPT(" ",99)),1799,99)),PortProtocols[],4,FALSE),VLOOKUP(--TRIM(MID(SUBSTITUTE(C182,",",REPT(" ",99)),1799,99)),PortProtocols[],4,FALSE)),""),"") &amp;
IF(TRIM(MID(SUBSTITUTE(C182,",",REPT(" ",99)),1899,99))&lt;&gt;"",CHAR(10) &amp; IFERROR(IF(ISERROR(--TRIM(MID(SUBSTITUTE(C182,",",REPT(" ",99)),1899,99))),VLOOKUP(TRIM(MID(SUBSTITUTE(C182,",",REPT(" ",99)),1899,99)),PortProtocols[],4,FALSE),VLOOKUP(--TRIM(MID(SUBSTITUTE(C182,",",REPT(" ",99)),1899,99)),PortProtocols[],4,FALSE)),""),""),
"")</f>
        <v>NDB Repo Server VM3 to NDB Repo Server VM2
Patroni (8679 TCP)</v>
      </c>
      <c r="G182" s="15"/>
      <c r="H182" s="13" t="str">
        <f>_xlfn.XLOOKUP(ExternalPorts[[#This Row],[Source]],entities[Source],entities[Source AZ (Used for Diagram Generation)],"",0)</f>
        <v>Local AZ</v>
      </c>
      <c r="I182" s="13" t="str">
        <f>_xlfn.XLOOKUP(ExternalPorts[[#This Row],[Destination]],entities[Destination],entities[Destination AZ (Used for Diagram Generation)],"",0)</f>
        <v>Local AZ</v>
      </c>
      <c r="J182" s="13"/>
      <c r="M182" s="22"/>
    </row>
    <row r="183" spans="1:13" ht="60.75">
      <c r="A183" s="13" t="s">
        <v>324</v>
      </c>
      <c r="B183" s="13" t="s">
        <v>416</v>
      </c>
      <c r="C183" s="14" t="s">
        <v>422</v>
      </c>
      <c r="D183" s="13" t="str" cm="1">
        <f t="array" ref="D18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3" s="13" t="s">
        <v>413</v>
      </c>
      <c r="F183" s="24" t="str">
        <f>IF(AND(B183&lt;&gt;"",E183&lt;&gt;""),B183 &amp; " to " &amp; E183 &amp; CHAR(10) &amp;
IFERROR(IF(ISERROR(--TRIM(MID(SUBSTITUTE(C183,",",REPT(" ",99)),1,99))),VLOOKUP(TRIM(MID(SUBSTITUTE(C183,",",REPT(" ",99)),1,99)),PortProtocols[],4,FALSE),VLOOKUP(--TRIM(MID(SUBSTITUTE(C183,",",REPT(" ",99)),1,99)),PortProtocols[],4,FALSE)),"") &amp;
IF(TRIM(MID(SUBSTITUTE(C183,",",REPT(" ",99)),99,99))&lt;&gt;"",CHAR(10) &amp; IFERROR(IF(ISERROR(--TRIM(MID(SUBSTITUTE(C183,",",REPT(" ",99)),99,99))),VLOOKUP(TRIM(MID(SUBSTITUTE(C183,",",REPT(" ",99)),99,99)),PortProtocols[],4,FALSE),VLOOKUP(--TRIM(MID(SUBSTITUTE(C183,",",REPT(" ",99)),99,99)),PortProtocols[],4,FALSE)),""),"") &amp;
IF(TRIM(MID(SUBSTITUTE(C183,",",REPT(" ",99)),199,99))&lt;&gt;"",CHAR(10) &amp; IFERROR(IF(ISERROR(--TRIM(MID(SUBSTITUTE(C183,",",REPT(" ",99)),199,99))),VLOOKUP(TRIM(MID(SUBSTITUTE(C183,",",REPT(" ",99)),199,99)),PortProtocols[],4,FALSE),VLOOKUP(--TRIM(MID(SUBSTITUTE(C183,",",REPT(" ",99)),199,99)),PortProtocols[],4,FALSE)),""),"") &amp;
IF(TRIM(MID(SUBSTITUTE(C183,",",REPT(" ",99)),299,99))&lt;&gt;"",CHAR(10) &amp; IFERROR(IF(ISERROR(--TRIM(MID(SUBSTITUTE(C183,",",REPT(" ",99)),299,99))),VLOOKUP(TRIM(MID(SUBSTITUTE(C183,",",REPT(" ",99)),299,99)),PortProtocols[],4,FALSE),VLOOKUP(--TRIM(MID(SUBSTITUTE(C183,",",REPT(" ",99)),299,99)),PortProtocols[],4,FALSE)),""),"") &amp;
IF(TRIM(MID(SUBSTITUTE(C183,",",REPT(" ",99)),399,99))&lt;&gt;"",CHAR(10) &amp; IFERROR(IF(ISERROR(--TRIM(MID(SUBSTITUTE(C183,",",REPT(" ",99)),399,99))),VLOOKUP(TRIM(MID(SUBSTITUTE(C183,",",REPT(" ",99)),399,99)),PortProtocols[],4,FALSE),VLOOKUP(--TRIM(MID(SUBSTITUTE(C183,",",REPT(" ",99)),399,99)),PortProtocols[],4,FALSE)),""),"") &amp;
IF(TRIM(MID(SUBSTITUTE(C183,",",REPT(" ",99)),499,99))&lt;&gt;"",CHAR(10) &amp; IFERROR(IF(ISERROR(--TRIM(MID(SUBSTITUTE(C183,",",REPT(" ",99)),499,99))),VLOOKUP(TRIM(MID(SUBSTITUTE(C183,",",REPT(" ",99)),499,99)),PortProtocols[],4,FALSE),VLOOKUP(--TRIM(MID(SUBSTITUTE(C183,",",REPT(" ",99)),499,99)),PortProtocols[],4,FALSE)),""),"") &amp;
IF(TRIM(MID(SUBSTITUTE(C183,",",REPT(" ",99)),599,99))&lt;&gt;"",CHAR(10) &amp; IFERROR(IF(ISERROR(--TRIM(MID(SUBSTITUTE(C183,",",REPT(" ",99)),599,99))),VLOOKUP(TRIM(MID(SUBSTITUTE(C183,",",REPT(" ",99)),599,99)),PortProtocols[],4,FALSE),VLOOKUP(--TRIM(MID(SUBSTITUTE(C183,",",REPT(" ",99)),599,99)),PortProtocols[],4,FALSE)),""),"") &amp;
IF(TRIM(MID(SUBSTITUTE(C183,",",REPT(" ",99)),699,99))&lt;&gt;"",CHAR(10) &amp; IFERROR(IF(ISERROR(--TRIM(MID(SUBSTITUTE(C183,",",REPT(" ",99)),699,99))),VLOOKUP(TRIM(MID(SUBSTITUTE(C183,",",REPT(" ",99)),699,99)),PortProtocols[],4,FALSE),VLOOKUP(--TRIM(MID(SUBSTITUTE(C183,",",REPT(" ",99)),699,99)),PortProtocols[],4,FALSE)),""),"") &amp;
IF(TRIM(MID(SUBSTITUTE(C183,",",REPT(" ",99)),799,99))&lt;&gt;"",CHAR(10) &amp; IFERROR(IF(ISERROR(--TRIM(MID(SUBSTITUTE(C183,",",REPT(" ",99)),799,99))),VLOOKUP(TRIM(MID(SUBSTITUTE(C183,",",REPT(" ",99)),799,99)),PortProtocols[],4,FALSE),VLOOKUP(--TRIM(MID(SUBSTITUTE(C183,",",REPT(" ",99)),799,99)),PortProtocols[],4,FALSE)),""),"") &amp;
IF(TRIM(MID(SUBSTITUTE(C183,",",REPT(" ",99)),899,99))&lt;&gt;"",CHAR(10) &amp; IFERROR(IF(ISERROR(--TRIM(MID(SUBSTITUTE(C183,",",REPT(" ",99)),899,99))),VLOOKUP(TRIM(MID(SUBSTITUTE(C183,",",REPT(" ",99)),899,99)),PortProtocols[],4,FALSE),VLOOKUP(--TRIM(MID(SUBSTITUTE(C183,",",REPT(" ",99)),899,99)),PortProtocols[],4,FALSE)),""),"") &amp;
IF(TRIM(MID(SUBSTITUTE(C183,",",REPT(" ",99)),999,99))&lt;&gt;"",CHAR(10) &amp; IFERROR(IF(ISERROR(--TRIM(MID(SUBSTITUTE(C183,",",REPT(" ",99)),999,99))),VLOOKUP(TRIM(MID(SUBSTITUTE(C183,",",REPT(" ",99)),999,99)),PortProtocols[],4,FALSE),VLOOKUP(--TRIM(MID(SUBSTITUTE(C183,",",REPT(" ",99)),999,99)),PortProtocols[],4,FALSE)),""),"") &amp;
IF(TRIM(MID(SUBSTITUTE(C183,",",REPT(" ",99)),1099,99))&lt;&gt;"",CHAR(10) &amp; IFERROR(IF(ISERROR(--TRIM(MID(SUBSTITUTE(C183,",",REPT(" ",99)),1099,99))),VLOOKUP(TRIM(MID(SUBSTITUTE(C183,",",REPT(" ",99)),1099,99)),PortProtocols[],4,FALSE),VLOOKUP(--TRIM(MID(SUBSTITUTE(C183,",",REPT(" ",99)),1099,99)),PortProtocols[],4,FALSE)),""),"") &amp;
IF(TRIM(MID(SUBSTITUTE(C183,",",REPT(" ",99)),1199,99))&lt;&gt;"",CHAR(10) &amp; IFERROR(IF(ISERROR(--TRIM(MID(SUBSTITUTE(C183,",",REPT(" ",99)),1199,99))),VLOOKUP(TRIM(MID(SUBSTITUTE(C183,",",REPT(" ",99)),1199,99)),PortProtocols[],4,FALSE),VLOOKUP(--TRIM(MID(SUBSTITUTE(C183,",",REPT(" ",99)),1199,99)),PortProtocols[],4,FALSE)),""),"") &amp;
IF(TRIM(MID(SUBSTITUTE(C183,",",REPT(" ",99)),1299,99))&lt;&gt;"",CHAR(10) &amp; IFERROR(IF(ISERROR(--TRIM(MID(SUBSTITUTE(C183,",",REPT(" ",99)),1299,99))),VLOOKUP(TRIM(MID(SUBSTITUTE(C183,",",REPT(" ",99)),1299,99)),PortProtocols[],4,FALSE),VLOOKUP(--TRIM(MID(SUBSTITUTE(C183,",",REPT(" ",99)),1299,99)),PortProtocols[],4,FALSE)),""),"") &amp;
IF(TRIM(MID(SUBSTITUTE(C183,",",REPT(" ",99)),1399,99))&lt;&gt;"",CHAR(10) &amp; IFERROR(IF(ISERROR(--TRIM(MID(SUBSTITUTE(C183,",",REPT(" ",99)),1399,99))),VLOOKUP(TRIM(MID(SUBSTITUTE(C183,",",REPT(" ",99)),1399,99)),PortProtocols[],4,FALSE),VLOOKUP(--TRIM(MID(SUBSTITUTE(C183,",",REPT(" ",99)),1399,99)),PortProtocols[],4,FALSE)),""),"") &amp;
IF(TRIM(MID(SUBSTITUTE(C183,",",REPT(" ",99)),1499,99))&lt;&gt;"",CHAR(10) &amp; IFERROR(IF(ISERROR(--TRIM(MID(SUBSTITUTE(C183,",",REPT(" ",99)),1499,99))),VLOOKUP(TRIM(MID(SUBSTITUTE(C183,",",REPT(" ",99)),1499,99)),PortProtocols[],4,FALSE),VLOOKUP(--TRIM(MID(SUBSTITUTE(C183,",",REPT(" ",99)),1499,99)),PortProtocols[],4,FALSE)),""),"") &amp;
IF(TRIM(MID(SUBSTITUTE(C183,",",REPT(" ",99)),1599,99))&lt;&gt;"",CHAR(10) &amp; IFERROR(IF(ISERROR(--TRIM(MID(SUBSTITUTE(C183,",",REPT(" ",99)),1599,99))),VLOOKUP(TRIM(MID(SUBSTITUTE(C183,",",REPT(" ",99)),1599,99)),PortProtocols[],4,FALSE),VLOOKUP(--TRIM(MID(SUBSTITUTE(C183,",",REPT(" ",99)),1599,99)),PortProtocols[],4,FALSE)),""),"") &amp;
IF(TRIM(MID(SUBSTITUTE(C183,",",REPT(" ",99)),1699,99))&lt;&gt;"",CHAR(10) &amp; IFERROR(IF(ISERROR(--TRIM(MID(SUBSTITUTE(C183,",",REPT(" ",99)),1699,99))),VLOOKUP(TRIM(MID(SUBSTITUTE(C183,",",REPT(" ",99)),1699,99)),PortProtocols[],4,FALSE),VLOOKUP(--TRIM(MID(SUBSTITUTE(C183,",",REPT(" ",99)),1699,99)),PortProtocols[],4,FALSE)),""),"") &amp;
IF(TRIM(MID(SUBSTITUTE(C183,",",REPT(" ",99)),1799,99))&lt;&gt;"",CHAR(10) &amp; IFERROR(IF(ISERROR(--TRIM(MID(SUBSTITUTE(C183,",",REPT(" ",99)),1799,99))),VLOOKUP(TRIM(MID(SUBSTITUTE(C183,",",REPT(" ",99)),1799,99)),PortProtocols[],4,FALSE),VLOOKUP(--TRIM(MID(SUBSTITUTE(C183,",",REPT(" ",99)),1799,99)),PortProtocols[],4,FALSE)),""),"") &amp;
IF(TRIM(MID(SUBSTITUTE(C183,",",REPT(" ",99)),1899,99))&lt;&gt;"",CHAR(10) &amp; IFERROR(IF(ISERROR(--TRIM(MID(SUBSTITUTE(C183,",",REPT(" ",99)),1899,99))),VLOOKUP(TRIM(MID(SUBSTITUTE(C183,",",REPT(" ",99)),1899,99)),PortProtocols[],4,FALSE),VLOOKUP(--TRIM(MID(SUBSTITUTE(C183,",",REPT(" ",99)),1899,99)),PortProtocols[],4,FALSE)),""),""),
"")</f>
        <v>NDB Server (API Server VM1) to NDB Repo Server VM1
Patroni (8679 TCP)
ETCD (2379 TCP)</v>
      </c>
      <c r="G183" s="15"/>
      <c r="H183" s="13" t="str">
        <f>_xlfn.XLOOKUP(ExternalPorts[[#This Row],[Source]],entities[Source],entities[Source AZ (Used for Diagram Generation)],"",0)</f>
        <v>Local AZ</v>
      </c>
      <c r="I183" s="13" t="str">
        <f>_xlfn.XLOOKUP(ExternalPorts[[#This Row],[Destination]],entities[Destination],entities[Destination AZ (Used for Diagram Generation)],"",0)</f>
        <v>Local AZ</v>
      </c>
      <c r="J183" s="13"/>
      <c r="M183" s="22"/>
    </row>
    <row r="184" spans="1:13" ht="60.75">
      <c r="A184" s="13" t="s">
        <v>324</v>
      </c>
      <c r="B184" s="13" t="s">
        <v>416</v>
      </c>
      <c r="C184" s="14" t="s">
        <v>422</v>
      </c>
      <c r="D184" s="13" t="str" cm="1">
        <f t="array" ref="D18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4" s="13" t="s">
        <v>414</v>
      </c>
      <c r="F184" s="24" t="str">
        <f>IF(AND(B184&lt;&gt;"",E184&lt;&gt;""),B184 &amp; " to " &amp; E184 &amp; CHAR(10) &amp;
IFERROR(IF(ISERROR(--TRIM(MID(SUBSTITUTE(C184,",",REPT(" ",99)),1,99))),VLOOKUP(TRIM(MID(SUBSTITUTE(C184,",",REPT(" ",99)),1,99)),PortProtocols[],4,FALSE),VLOOKUP(--TRIM(MID(SUBSTITUTE(C184,",",REPT(" ",99)),1,99)),PortProtocols[],4,FALSE)),"") &amp;
IF(TRIM(MID(SUBSTITUTE(C184,",",REPT(" ",99)),99,99))&lt;&gt;"",CHAR(10) &amp; IFERROR(IF(ISERROR(--TRIM(MID(SUBSTITUTE(C184,",",REPT(" ",99)),99,99))),VLOOKUP(TRIM(MID(SUBSTITUTE(C184,",",REPT(" ",99)),99,99)),PortProtocols[],4,FALSE),VLOOKUP(--TRIM(MID(SUBSTITUTE(C184,",",REPT(" ",99)),99,99)),PortProtocols[],4,FALSE)),""),"") &amp;
IF(TRIM(MID(SUBSTITUTE(C184,",",REPT(" ",99)),199,99))&lt;&gt;"",CHAR(10) &amp; IFERROR(IF(ISERROR(--TRIM(MID(SUBSTITUTE(C184,",",REPT(" ",99)),199,99))),VLOOKUP(TRIM(MID(SUBSTITUTE(C184,",",REPT(" ",99)),199,99)),PortProtocols[],4,FALSE),VLOOKUP(--TRIM(MID(SUBSTITUTE(C184,",",REPT(" ",99)),199,99)),PortProtocols[],4,FALSE)),""),"") &amp;
IF(TRIM(MID(SUBSTITUTE(C184,",",REPT(" ",99)),299,99))&lt;&gt;"",CHAR(10) &amp; IFERROR(IF(ISERROR(--TRIM(MID(SUBSTITUTE(C184,",",REPT(" ",99)),299,99))),VLOOKUP(TRIM(MID(SUBSTITUTE(C184,",",REPT(" ",99)),299,99)),PortProtocols[],4,FALSE),VLOOKUP(--TRIM(MID(SUBSTITUTE(C184,",",REPT(" ",99)),299,99)),PortProtocols[],4,FALSE)),""),"") &amp;
IF(TRIM(MID(SUBSTITUTE(C184,",",REPT(" ",99)),399,99))&lt;&gt;"",CHAR(10) &amp; IFERROR(IF(ISERROR(--TRIM(MID(SUBSTITUTE(C184,",",REPT(" ",99)),399,99))),VLOOKUP(TRIM(MID(SUBSTITUTE(C184,",",REPT(" ",99)),399,99)),PortProtocols[],4,FALSE),VLOOKUP(--TRIM(MID(SUBSTITUTE(C184,",",REPT(" ",99)),399,99)),PortProtocols[],4,FALSE)),""),"") &amp;
IF(TRIM(MID(SUBSTITUTE(C184,",",REPT(" ",99)),499,99))&lt;&gt;"",CHAR(10) &amp; IFERROR(IF(ISERROR(--TRIM(MID(SUBSTITUTE(C184,",",REPT(" ",99)),499,99))),VLOOKUP(TRIM(MID(SUBSTITUTE(C184,",",REPT(" ",99)),499,99)),PortProtocols[],4,FALSE),VLOOKUP(--TRIM(MID(SUBSTITUTE(C184,",",REPT(" ",99)),499,99)),PortProtocols[],4,FALSE)),""),"") &amp;
IF(TRIM(MID(SUBSTITUTE(C184,",",REPT(" ",99)),599,99))&lt;&gt;"",CHAR(10) &amp; IFERROR(IF(ISERROR(--TRIM(MID(SUBSTITUTE(C184,",",REPT(" ",99)),599,99))),VLOOKUP(TRIM(MID(SUBSTITUTE(C184,",",REPT(" ",99)),599,99)),PortProtocols[],4,FALSE),VLOOKUP(--TRIM(MID(SUBSTITUTE(C184,",",REPT(" ",99)),599,99)),PortProtocols[],4,FALSE)),""),"") &amp;
IF(TRIM(MID(SUBSTITUTE(C184,",",REPT(" ",99)),699,99))&lt;&gt;"",CHAR(10) &amp; IFERROR(IF(ISERROR(--TRIM(MID(SUBSTITUTE(C184,",",REPT(" ",99)),699,99))),VLOOKUP(TRIM(MID(SUBSTITUTE(C184,",",REPT(" ",99)),699,99)),PortProtocols[],4,FALSE),VLOOKUP(--TRIM(MID(SUBSTITUTE(C184,",",REPT(" ",99)),699,99)),PortProtocols[],4,FALSE)),""),"") &amp;
IF(TRIM(MID(SUBSTITUTE(C184,",",REPT(" ",99)),799,99))&lt;&gt;"",CHAR(10) &amp; IFERROR(IF(ISERROR(--TRIM(MID(SUBSTITUTE(C184,",",REPT(" ",99)),799,99))),VLOOKUP(TRIM(MID(SUBSTITUTE(C184,",",REPT(" ",99)),799,99)),PortProtocols[],4,FALSE),VLOOKUP(--TRIM(MID(SUBSTITUTE(C184,",",REPT(" ",99)),799,99)),PortProtocols[],4,FALSE)),""),"") &amp;
IF(TRIM(MID(SUBSTITUTE(C184,",",REPT(" ",99)),899,99))&lt;&gt;"",CHAR(10) &amp; IFERROR(IF(ISERROR(--TRIM(MID(SUBSTITUTE(C184,",",REPT(" ",99)),899,99))),VLOOKUP(TRIM(MID(SUBSTITUTE(C184,",",REPT(" ",99)),899,99)),PortProtocols[],4,FALSE),VLOOKUP(--TRIM(MID(SUBSTITUTE(C184,",",REPT(" ",99)),899,99)),PortProtocols[],4,FALSE)),""),"") &amp;
IF(TRIM(MID(SUBSTITUTE(C184,",",REPT(" ",99)),999,99))&lt;&gt;"",CHAR(10) &amp; IFERROR(IF(ISERROR(--TRIM(MID(SUBSTITUTE(C184,",",REPT(" ",99)),999,99))),VLOOKUP(TRIM(MID(SUBSTITUTE(C184,",",REPT(" ",99)),999,99)),PortProtocols[],4,FALSE),VLOOKUP(--TRIM(MID(SUBSTITUTE(C184,",",REPT(" ",99)),999,99)),PortProtocols[],4,FALSE)),""),"") &amp;
IF(TRIM(MID(SUBSTITUTE(C184,",",REPT(" ",99)),1099,99))&lt;&gt;"",CHAR(10) &amp; IFERROR(IF(ISERROR(--TRIM(MID(SUBSTITUTE(C184,",",REPT(" ",99)),1099,99))),VLOOKUP(TRIM(MID(SUBSTITUTE(C184,",",REPT(" ",99)),1099,99)),PortProtocols[],4,FALSE),VLOOKUP(--TRIM(MID(SUBSTITUTE(C184,",",REPT(" ",99)),1099,99)),PortProtocols[],4,FALSE)),""),"") &amp;
IF(TRIM(MID(SUBSTITUTE(C184,",",REPT(" ",99)),1199,99))&lt;&gt;"",CHAR(10) &amp; IFERROR(IF(ISERROR(--TRIM(MID(SUBSTITUTE(C184,",",REPT(" ",99)),1199,99))),VLOOKUP(TRIM(MID(SUBSTITUTE(C184,",",REPT(" ",99)),1199,99)),PortProtocols[],4,FALSE),VLOOKUP(--TRIM(MID(SUBSTITUTE(C184,",",REPT(" ",99)),1199,99)),PortProtocols[],4,FALSE)),""),"") &amp;
IF(TRIM(MID(SUBSTITUTE(C184,",",REPT(" ",99)),1299,99))&lt;&gt;"",CHAR(10) &amp; IFERROR(IF(ISERROR(--TRIM(MID(SUBSTITUTE(C184,",",REPT(" ",99)),1299,99))),VLOOKUP(TRIM(MID(SUBSTITUTE(C184,",",REPT(" ",99)),1299,99)),PortProtocols[],4,FALSE),VLOOKUP(--TRIM(MID(SUBSTITUTE(C184,",",REPT(" ",99)),1299,99)),PortProtocols[],4,FALSE)),""),"") &amp;
IF(TRIM(MID(SUBSTITUTE(C184,",",REPT(" ",99)),1399,99))&lt;&gt;"",CHAR(10) &amp; IFERROR(IF(ISERROR(--TRIM(MID(SUBSTITUTE(C184,",",REPT(" ",99)),1399,99))),VLOOKUP(TRIM(MID(SUBSTITUTE(C184,",",REPT(" ",99)),1399,99)),PortProtocols[],4,FALSE),VLOOKUP(--TRIM(MID(SUBSTITUTE(C184,",",REPT(" ",99)),1399,99)),PortProtocols[],4,FALSE)),""),"") &amp;
IF(TRIM(MID(SUBSTITUTE(C184,",",REPT(" ",99)),1499,99))&lt;&gt;"",CHAR(10) &amp; IFERROR(IF(ISERROR(--TRIM(MID(SUBSTITUTE(C184,",",REPT(" ",99)),1499,99))),VLOOKUP(TRIM(MID(SUBSTITUTE(C184,",",REPT(" ",99)),1499,99)),PortProtocols[],4,FALSE),VLOOKUP(--TRIM(MID(SUBSTITUTE(C184,",",REPT(" ",99)),1499,99)),PortProtocols[],4,FALSE)),""),"") &amp;
IF(TRIM(MID(SUBSTITUTE(C184,",",REPT(" ",99)),1599,99))&lt;&gt;"",CHAR(10) &amp; IFERROR(IF(ISERROR(--TRIM(MID(SUBSTITUTE(C184,",",REPT(" ",99)),1599,99))),VLOOKUP(TRIM(MID(SUBSTITUTE(C184,",",REPT(" ",99)),1599,99)),PortProtocols[],4,FALSE),VLOOKUP(--TRIM(MID(SUBSTITUTE(C184,",",REPT(" ",99)),1599,99)),PortProtocols[],4,FALSE)),""),"") &amp;
IF(TRIM(MID(SUBSTITUTE(C184,",",REPT(" ",99)),1699,99))&lt;&gt;"",CHAR(10) &amp; IFERROR(IF(ISERROR(--TRIM(MID(SUBSTITUTE(C184,",",REPT(" ",99)),1699,99))),VLOOKUP(TRIM(MID(SUBSTITUTE(C184,",",REPT(" ",99)),1699,99)),PortProtocols[],4,FALSE),VLOOKUP(--TRIM(MID(SUBSTITUTE(C184,",",REPT(" ",99)),1699,99)),PortProtocols[],4,FALSE)),""),"") &amp;
IF(TRIM(MID(SUBSTITUTE(C184,",",REPT(" ",99)),1799,99))&lt;&gt;"",CHAR(10) &amp; IFERROR(IF(ISERROR(--TRIM(MID(SUBSTITUTE(C184,",",REPT(" ",99)),1799,99))),VLOOKUP(TRIM(MID(SUBSTITUTE(C184,",",REPT(" ",99)),1799,99)),PortProtocols[],4,FALSE),VLOOKUP(--TRIM(MID(SUBSTITUTE(C184,",",REPT(" ",99)),1799,99)),PortProtocols[],4,FALSE)),""),"") &amp;
IF(TRIM(MID(SUBSTITUTE(C184,",",REPT(" ",99)),1899,99))&lt;&gt;"",CHAR(10) &amp; IFERROR(IF(ISERROR(--TRIM(MID(SUBSTITUTE(C184,",",REPT(" ",99)),1899,99))),VLOOKUP(TRIM(MID(SUBSTITUTE(C184,",",REPT(" ",99)),1899,99)),PortProtocols[],4,FALSE),VLOOKUP(--TRIM(MID(SUBSTITUTE(C184,",",REPT(" ",99)),1899,99)),PortProtocols[],4,FALSE)),""),""),
"")</f>
        <v>NDB Server (API Server VM1) to NDB Repo Server VM2
Patroni (8679 TCP)
ETCD (2379 TCP)</v>
      </c>
      <c r="G184" s="15"/>
      <c r="H184" s="13" t="str">
        <f>_xlfn.XLOOKUP(ExternalPorts[[#This Row],[Source]],entities[Source],entities[Source AZ (Used for Diagram Generation)],"",0)</f>
        <v>Local AZ</v>
      </c>
      <c r="I184" s="13" t="str">
        <f>_xlfn.XLOOKUP(ExternalPorts[[#This Row],[Destination]],entities[Destination],entities[Destination AZ (Used for Diagram Generation)],"",0)</f>
        <v>Local AZ</v>
      </c>
      <c r="J184" s="13"/>
      <c r="M184" s="22"/>
    </row>
    <row r="185" spans="1:13" ht="60.75">
      <c r="A185" s="13" t="s">
        <v>324</v>
      </c>
      <c r="B185" s="13" t="s">
        <v>416</v>
      </c>
      <c r="C185" s="14" t="s">
        <v>422</v>
      </c>
      <c r="D185" s="13" t="str" cm="1">
        <f t="array" ref="D18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5" s="13" t="s">
        <v>415</v>
      </c>
      <c r="F185" s="24" t="str">
        <f>IF(AND(B185&lt;&gt;"",E185&lt;&gt;""),B185 &amp; " to " &amp; E185 &amp; CHAR(10) &amp;
IFERROR(IF(ISERROR(--TRIM(MID(SUBSTITUTE(C185,",",REPT(" ",99)),1,99))),VLOOKUP(TRIM(MID(SUBSTITUTE(C185,",",REPT(" ",99)),1,99)),PortProtocols[],4,FALSE),VLOOKUP(--TRIM(MID(SUBSTITUTE(C185,",",REPT(" ",99)),1,99)),PortProtocols[],4,FALSE)),"") &amp;
IF(TRIM(MID(SUBSTITUTE(C185,",",REPT(" ",99)),99,99))&lt;&gt;"",CHAR(10) &amp; IFERROR(IF(ISERROR(--TRIM(MID(SUBSTITUTE(C185,",",REPT(" ",99)),99,99))),VLOOKUP(TRIM(MID(SUBSTITUTE(C185,",",REPT(" ",99)),99,99)),PortProtocols[],4,FALSE),VLOOKUP(--TRIM(MID(SUBSTITUTE(C185,",",REPT(" ",99)),99,99)),PortProtocols[],4,FALSE)),""),"") &amp;
IF(TRIM(MID(SUBSTITUTE(C185,",",REPT(" ",99)),199,99))&lt;&gt;"",CHAR(10) &amp; IFERROR(IF(ISERROR(--TRIM(MID(SUBSTITUTE(C185,",",REPT(" ",99)),199,99))),VLOOKUP(TRIM(MID(SUBSTITUTE(C185,",",REPT(" ",99)),199,99)),PortProtocols[],4,FALSE),VLOOKUP(--TRIM(MID(SUBSTITUTE(C185,",",REPT(" ",99)),199,99)),PortProtocols[],4,FALSE)),""),"") &amp;
IF(TRIM(MID(SUBSTITUTE(C185,",",REPT(" ",99)),299,99))&lt;&gt;"",CHAR(10) &amp; IFERROR(IF(ISERROR(--TRIM(MID(SUBSTITUTE(C185,",",REPT(" ",99)),299,99))),VLOOKUP(TRIM(MID(SUBSTITUTE(C185,",",REPT(" ",99)),299,99)),PortProtocols[],4,FALSE),VLOOKUP(--TRIM(MID(SUBSTITUTE(C185,",",REPT(" ",99)),299,99)),PortProtocols[],4,FALSE)),""),"") &amp;
IF(TRIM(MID(SUBSTITUTE(C185,",",REPT(" ",99)),399,99))&lt;&gt;"",CHAR(10) &amp; IFERROR(IF(ISERROR(--TRIM(MID(SUBSTITUTE(C185,",",REPT(" ",99)),399,99))),VLOOKUP(TRIM(MID(SUBSTITUTE(C185,",",REPT(" ",99)),399,99)),PortProtocols[],4,FALSE),VLOOKUP(--TRIM(MID(SUBSTITUTE(C185,",",REPT(" ",99)),399,99)),PortProtocols[],4,FALSE)),""),"") &amp;
IF(TRIM(MID(SUBSTITUTE(C185,",",REPT(" ",99)),499,99))&lt;&gt;"",CHAR(10) &amp; IFERROR(IF(ISERROR(--TRIM(MID(SUBSTITUTE(C185,",",REPT(" ",99)),499,99))),VLOOKUP(TRIM(MID(SUBSTITUTE(C185,",",REPT(" ",99)),499,99)),PortProtocols[],4,FALSE),VLOOKUP(--TRIM(MID(SUBSTITUTE(C185,",",REPT(" ",99)),499,99)),PortProtocols[],4,FALSE)),""),"") &amp;
IF(TRIM(MID(SUBSTITUTE(C185,",",REPT(" ",99)),599,99))&lt;&gt;"",CHAR(10) &amp; IFERROR(IF(ISERROR(--TRIM(MID(SUBSTITUTE(C185,",",REPT(" ",99)),599,99))),VLOOKUP(TRIM(MID(SUBSTITUTE(C185,",",REPT(" ",99)),599,99)),PortProtocols[],4,FALSE),VLOOKUP(--TRIM(MID(SUBSTITUTE(C185,",",REPT(" ",99)),599,99)),PortProtocols[],4,FALSE)),""),"") &amp;
IF(TRIM(MID(SUBSTITUTE(C185,",",REPT(" ",99)),699,99))&lt;&gt;"",CHAR(10) &amp; IFERROR(IF(ISERROR(--TRIM(MID(SUBSTITUTE(C185,",",REPT(" ",99)),699,99))),VLOOKUP(TRIM(MID(SUBSTITUTE(C185,",",REPT(" ",99)),699,99)),PortProtocols[],4,FALSE),VLOOKUP(--TRIM(MID(SUBSTITUTE(C185,",",REPT(" ",99)),699,99)),PortProtocols[],4,FALSE)),""),"") &amp;
IF(TRIM(MID(SUBSTITUTE(C185,",",REPT(" ",99)),799,99))&lt;&gt;"",CHAR(10) &amp; IFERROR(IF(ISERROR(--TRIM(MID(SUBSTITUTE(C185,",",REPT(" ",99)),799,99))),VLOOKUP(TRIM(MID(SUBSTITUTE(C185,",",REPT(" ",99)),799,99)),PortProtocols[],4,FALSE),VLOOKUP(--TRIM(MID(SUBSTITUTE(C185,",",REPT(" ",99)),799,99)),PortProtocols[],4,FALSE)),""),"") &amp;
IF(TRIM(MID(SUBSTITUTE(C185,",",REPT(" ",99)),899,99))&lt;&gt;"",CHAR(10) &amp; IFERROR(IF(ISERROR(--TRIM(MID(SUBSTITUTE(C185,",",REPT(" ",99)),899,99))),VLOOKUP(TRIM(MID(SUBSTITUTE(C185,",",REPT(" ",99)),899,99)),PortProtocols[],4,FALSE),VLOOKUP(--TRIM(MID(SUBSTITUTE(C185,",",REPT(" ",99)),899,99)),PortProtocols[],4,FALSE)),""),"") &amp;
IF(TRIM(MID(SUBSTITUTE(C185,",",REPT(" ",99)),999,99))&lt;&gt;"",CHAR(10) &amp; IFERROR(IF(ISERROR(--TRIM(MID(SUBSTITUTE(C185,",",REPT(" ",99)),999,99))),VLOOKUP(TRIM(MID(SUBSTITUTE(C185,",",REPT(" ",99)),999,99)),PortProtocols[],4,FALSE),VLOOKUP(--TRIM(MID(SUBSTITUTE(C185,",",REPT(" ",99)),999,99)),PortProtocols[],4,FALSE)),""),"") &amp;
IF(TRIM(MID(SUBSTITUTE(C185,",",REPT(" ",99)),1099,99))&lt;&gt;"",CHAR(10) &amp; IFERROR(IF(ISERROR(--TRIM(MID(SUBSTITUTE(C185,",",REPT(" ",99)),1099,99))),VLOOKUP(TRIM(MID(SUBSTITUTE(C185,",",REPT(" ",99)),1099,99)),PortProtocols[],4,FALSE),VLOOKUP(--TRIM(MID(SUBSTITUTE(C185,",",REPT(" ",99)),1099,99)),PortProtocols[],4,FALSE)),""),"") &amp;
IF(TRIM(MID(SUBSTITUTE(C185,",",REPT(" ",99)),1199,99))&lt;&gt;"",CHAR(10) &amp; IFERROR(IF(ISERROR(--TRIM(MID(SUBSTITUTE(C185,",",REPT(" ",99)),1199,99))),VLOOKUP(TRIM(MID(SUBSTITUTE(C185,",",REPT(" ",99)),1199,99)),PortProtocols[],4,FALSE),VLOOKUP(--TRIM(MID(SUBSTITUTE(C185,",",REPT(" ",99)),1199,99)),PortProtocols[],4,FALSE)),""),"") &amp;
IF(TRIM(MID(SUBSTITUTE(C185,",",REPT(" ",99)),1299,99))&lt;&gt;"",CHAR(10) &amp; IFERROR(IF(ISERROR(--TRIM(MID(SUBSTITUTE(C185,",",REPT(" ",99)),1299,99))),VLOOKUP(TRIM(MID(SUBSTITUTE(C185,",",REPT(" ",99)),1299,99)),PortProtocols[],4,FALSE),VLOOKUP(--TRIM(MID(SUBSTITUTE(C185,",",REPT(" ",99)),1299,99)),PortProtocols[],4,FALSE)),""),"") &amp;
IF(TRIM(MID(SUBSTITUTE(C185,",",REPT(" ",99)),1399,99))&lt;&gt;"",CHAR(10) &amp; IFERROR(IF(ISERROR(--TRIM(MID(SUBSTITUTE(C185,",",REPT(" ",99)),1399,99))),VLOOKUP(TRIM(MID(SUBSTITUTE(C185,",",REPT(" ",99)),1399,99)),PortProtocols[],4,FALSE),VLOOKUP(--TRIM(MID(SUBSTITUTE(C185,",",REPT(" ",99)),1399,99)),PortProtocols[],4,FALSE)),""),"") &amp;
IF(TRIM(MID(SUBSTITUTE(C185,",",REPT(" ",99)),1499,99))&lt;&gt;"",CHAR(10) &amp; IFERROR(IF(ISERROR(--TRIM(MID(SUBSTITUTE(C185,",",REPT(" ",99)),1499,99))),VLOOKUP(TRIM(MID(SUBSTITUTE(C185,",",REPT(" ",99)),1499,99)),PortProtocols[],4,FALSE),VLOOKUP(--TRIM(MID(SUBSTITUTE(C185,",",REPT(" ",99)),1499,99)),PortProtocols[],4,FALSE)),""),"") &amp;
IF(TRIM(MID(SUBSTITUTE(C185,",",REPT(" ",99)),1599,99))&lt;&gt;"",CHAR(10) &amp; IFERROR(IF(ISERROR(--TRIM(MID(SUBSTITUTE(C185,",",REPT(" ",99)),1599,99))),VLOOKUP(TRIM(MID(SUBSTITUTE(C185,",",REPT(" ",99)),1599,99)),PortProtocols[],4,FALSE),VLOOKUP(--TRIM(MID(SUBSTITUTE(C185,",",REPT(" ",99)),1599,99)),PortProtocols[],4,FALSE)),""),"") &amp;
IF(TRIM(MID(SUBSTITUTE(C185,",",REPT(" ",99)),1699,99))&lt;&gt;"",CHAR(10) &amp; IFERROR(IF(ISERROR(--TRIM(MID(SUBSTITUTE(C185,",",REPT(" ",99)),1699,99))),VLOOKUP(TRIM(MID(SUBSTITUTE(C185,",",REPT(" ",99)),1699,99)),PortProtocols[],4,FALSE),VLOOKUP(--TRIM(MID(SUBSTITUTE(C185,",",REPT(" ",99)),1699,99)),PortProtocols[],4,FALSE)),""),"") &amp;
IF(TRIM(MID(SUBSTITUTE(C185,",",REPT(" ",99)),1799,99))&lt;&gt;"",CHAR(10) &amp; IFERROR(IF(ISERROR(--TRIM(MID(SUBSTITUTE(C185,",",REPT(" ",99)),1799,99))),VLOOKUP(TRIM(MID(SUBSTITUTE(C185,",",REPT(" ",99)),1799,99)),PortProtocols[],4,FALSE),VLOOKUP(--TRIM(MID(SUBSTITUTE(C185,",",REPT(" ",99)),1799,99)),PortProtocols[],4,FALSE)),""),"") &amp;
IF(TRIM(MID(SUBSTITUTE(C185,",",REPT(" ",99)),1899,99))&lt;&gt;"",CHAR(10) &amp; IFERROR(IF(ISERROR(--TRIM(MID(SUBSTITUTE(C185,",",REPT(" ",99)),1899,99))),VLOOKUP(TRIM(MID(SUBSTITUTE(C185,",",REPT(" ",99)),1899,99)),PortProtocols[],4,FALSE),VLOOKUP(--TRIM(MID(SUBSTITUTE(C185,",",REPT(" ",99)),1899,99)),PortProtocols[],4,FALSE)),""),""),
"")</f>
        <v>NDB Server (API Server VM1) to NDB Repo Server VM3
Patroni (8679 TCP)
ETCD (2379 TCP)</v>
      </c>
      <c r="G185" s="15"/>
      <c r="H185" s="13" t="str">
        <f>_xlfn.XLOOKUP(ExternalPorts[[#This Row],[Source]],entities[Source],entities[Source AZ (Used for Diagram Generation)],"",0)</f>
        <v>Local AZ</v>
      </c>
      <c r="I185" s="13" t="str">
        <f>_xlfn.XLOOKUP(ExternalPorts[[#This Row],[Destination]],entities[Destination],entities[Destination AZ (Used for Diagram Generation)],"",0)</f>
        <v>Local AZ</v>
      </c>
      <c r="J185" s="13"/>
      <c r="M185" s="22"/>
    </row>
    <row r="186" spans="1:13" ht="60.75">
      <c r="A186" s="13" t="s">
        <v>324</v>
      </c>
      <c r="B186" s="13" t="s">
        <v>412</v>
      </c>
      <c r="C186" s="14" t="s">
        <v>422</v>
      </c>
      <c r="D186" s="13" t="str" cm="1">
        <f t="array" ref="D18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6" s="13" t="s">
        <v>413</v>
      </c>
      <c r="F186" s="24" t="str">
        <f>IF(AND(B186&lt;&gt;"",E186&lt;&gt;""),B186 &amp; " to " &amp; E186 &amp; CHAR(10) &amp;
IFERROR(IF(ISERROR(--TRIM(MID(SUBSTITUTE(C186,",",REPT(" ",99)),1,99))),VLOOKUP(TRIM(MID(SUBSTITUTE(C186,",",REPT(" ",99)),1,99)),PortProtocols[],4,FALSE),VLOOKUP(--TRIM(MID(SUBSTITUTE(C186,",",REPT(" ",99)),1,99)),PortProtocols[],4,FALSE)),"") &amp;
IF(TRIM(MID(SUBSTITUTE(C186,",",REPT(" ",99)),99,99))&lt;&gt;"",CHAR(10) &amp; IFERROR(IF(ISERROR(--TRIM(MID(SUBSTITUTE(C186,",",REPT(" ",99)),99,99))),VLOOKUP(TRIM(MID(SUBSTITUTE(C186,",",REPT(" ",99)),99,99)),PortProtocols[],4,FALSE),VLOOKUP(--TRIM(MID(SUBSTITUTE(C186,",",REPT(" ",99)),99,99)),PortProtocols[],4,FALSE)),""),"") &amp;
IF(TRIM(MID(SUBSTITUTE(C186,",",REPT(" ",99)),199,99))&lt;&gt;"",CHAR(10) &amp; IFERROR(IF(ISERROR(--TRIM(MID(SUBSTITUTE(C186,",",REPT(" ",99)),199,99))),VLOOKUP(TRIM(MID(SUBSTITUTE(C186,",",REPT(" ",99)),199,99)),PortProtocols[],4,FALSE),VLOOKUP(--TRIM(MID(SUBSTITUTE(C186,",",REPT(" ",99)),199,99)),PortProtocols[],4,FALSE)),""),"") &amp;
IF(TRIM(MID(SUBSTITUTE(C186,",",REPT(" ",99)),299,99))&lt;&gt;"",CHAR(10) &amp; IFERROR(IF(ISERROR(--TRIM(MID(SUBSTITUTE(C186,",",REPT(" ",99)),299,99))),VLOOKUP(TRIM(MID(SUBSTITUTE(C186,",",REPT(" ",99)),299,99)),PortProtocols[],4,FALSE),VLOOKUP(--TRIM(MID(SUBSTITUTE(C186,",",REPT(" ",99)),299,99)),PortProtocols[],4,FALSE)),""),"") &amp;
IF(TRIM(MID(SUBSTITUTE(C186,",",REPT(" ",99)),399,99))&lt;&gt;"",CHAR(10) &amp; IFERROR(IF(ISERROR(--TRIM(MID(SUBSTITUTE(C186,",",REPT(" ",99)),399,99))),VLOOKUP(TRIM(MID(SUBSTITUTE(C186,",",REPT(" ",99)),399,99)),PortProtocols[],4,FALSE),VLOOKUP(--TRIM(MID(SUBSTITUTE(C186,",",REPT(" ",99)),399,99)),PortProtocols[],4,FALSE)),""),"") &amp;
IF(TRIM(MID(SUBSTITUTE(C186,",",REPT(" ",99)),499,99))&lt;&gt;"",CHAR(10) &amp; IFERROR(IF(ISERROR(--TRIM(MID(SUBSTITUTE(C186,",",REPT(" ",99)),499,99))),VLOOKUP(TRIM(MID(SUBSTITUTE(C186,",",REPT(" ",99)),499,99)),PortProtocols[],4,FALSE),VLOOKUP(--TRIM(MID(SUBSTITUTE(C186,",",REPT(" ",99)),499,99)),PortProtocols[],4,FALSE)),""),"") &amp;
IF(TRIM(MID(SUBSTITUTE(C186,",",REPT(" ",99)),599,99))&lt;&gt;"",CHAR(10) &amp; IFERROR(IF(ISERROR(--TRIM(MID(SUBSTITUTE(C186,",",REPT(" ",99)),599,99))),VLOOKUP(TRIM(MID(SUBSTITUTE(C186,",",REPT(" ",99)),599,99)),PortProtocols[],4,FALSE),VLOOKUP(--TRIM(MID(SUBSTITUTE(C186,",",REPT(" ",99)),599,99)),PortProtocols[],4,FALSE)),""),"") &amp;
IF(TRIM(MID(SUBSTITUTE(C186,",",REPT(" ",99)),699,99))&lt;&gt;"",CHAR(10) &amp; IFERROR(IF(ISERROR(--TRIM(MID(SUBSTITUTE(C186,",",REPT(" ",99)),699,99))),VLOOKUP(TRIM(MID(SUBSTITUTE(C186,",",REPT(" ",99)),699,99)),PortProtocols[],4,FALSE),VLOOKUP(--TRIM(MID(SUBSTITUTE(C186,",",REPT(" ",99)),699,99)),PortProtocols[],4,FALSE)),""),"") &amp;
IF(TRIM(MID(SUBSTITUTE(C186,",",REPT(" ",99)),799,99))&lt;&gt;"",CHAR(10) &amp; IFERROR(IF(ISERROR(--TRIM(MID(SUBSTITUTE(C186,",",REPT(" ",99)),799,99))),VLOOKUP(TRIM(MID(SUBSTITUTE(C186,",",REPT(" ",99)),799,99)),PortProtocols[],4,FALSE),VLOOKUP(--TRIM(MID(SUBSTITUTE(C186,",",REPT(" ",99)),799,99)),PortProtocols[],4,FALSE)),""),"") &amp;
IF(TRIM(MID(SUBSTITUTE(C186,",",REPT(" ",99)),899,99))&lt;&gt;"",CHAR(10) &amp; IFERROR(IF(ISERROR(--TRIM(MID(SUBSTITUTE(C186,",",REPT(" ",99)),899,99))),VLOOKUP(TRIM(MID(SUBSTITUTE(C186,",",REPT(" ",99)),899,99)),PortProtocols[],4,FALSE),VLOOKUP(--TRIM(MID(SUBSTITUTE(C186,",",REPT(" ",99)),899,99)),PortProtocols[],4,FALSE)),""),"") &amp;
IF(TRIM(MID(SUBSTITUTE(C186,",",REPT(" ",99)),999,99))&lt;&gt;"",CHAR(10) &amp; IFERROR(IF(ISERROR(--TRIM(MID(SUBSTITUTE(C186,",",REPT(" ",99)),999,99))),VLOOKUP(TRIM(MID(SUBSTITUTE(C186,",",REPT(" ",99)),999,99)),PortProtocols[],4,FALSE),VLOOKUP(--TRIM(MID(SUBSTITUTE(C186,",",REPT(" ",99)),999,99)),PortProtocols[],4,FALSE)),""),"") &amp;
IF(TRIM(MID(SUBSTITUTE(C186,",",REPT(" ",99)),1099,99))&lt;&gt;"",CHAR(10) &amp; IFERROR(IF(ISERROR(--TRIM(MID(SUBSTITUTE(C186,",",REPT(" ",99)),1099,99))),VLOOKUP(TRIM(MID(SUBSTITUTE(C186,",",REPT(" ",99)),1099,99)),PortProtocols[],4,FALSE),VLOOKUP(--TRIM(MID(SUBSTITUTE(C186,",",REPT(" ",99)),1099,99)),PortProtocols[],4,FALSE)),""),"") &amp;
IF(TRIM(MID(SUBSTITUTE(C186,",",REPT(" ",99)),1199,99))&lt;&gt;"",CHAR(10) &amp; IFERROR(IF(ISERROR(--TRIM(MID(SUBSTITUTE(C186,",",REPT(" ",99)),1199,99))),VLOOKUP(TRIM(MID(SUBSTITUTE(C186,",",REPT(" ",99)),1199,99)),PortProtocols[],4,FALSE),VLOOKUP(--TRIM(MID(SUBSTITUTE(C186,",",REPT(" ",99)),1199,99)),PortProtocols[],4,FALSE)),""),"") &amp;
IF(TRIM(MID(SUBSTITUTE(C186,",",REPT(" ",99)),1299,99))&lt;&gt;"",CHAR(10) &amp; IFERROR(IF(ISERROR(--TRIM(MID(SUBSTITUTE(C186,",",REPT(" ",99)),1299,99))),VLOOKUP(TRIM(MID(SUBSTITUTE(C186,",",REPT(" ",99)),1299,99)),PortProtocols[],4,FALSE),VLOOKUP(--TRIM(MID(SUBSTITUTE(C186,",",REPT(" ",99)),1299,99)),PortProtocols[],4,FALSE)),""),"") &amp;
IF(TRIM(MID(SUBSTITUTE(C186,",",REPT(" ",99)),1399,99))&lt;&gt;"",CHAR(10) &amp; IFERROR(IF(ISERROR(--TRIM(MID(SUBSTITUTE(C186,",",REPT(" ",99)),1399,99))),VLOOKUP(TRIM(MID(SUBSTITUTE(C186,",",REPT(" ",99)),1399,99)),PortProtocols[],4,FALSE),VLOOKUP(--TRIM(MID(SUBSTITUTE(C186,",",REPT(" ",99)),1399,99)),PortProtocols[],4,FALSE)),""),"") &amp;
IF(TRIM(MID(SUBSTITUTE(C186,",",REPT(" ",99)),1499,99))&lt;&gt;"",CHAR(10) &amp; IFERROR(IF(ISERROR(--TRIM(MID(SUBSTITUTE(C186,",",REPT(" ",99)),1499,99))),VLOOKUP(TRIM(MID(SUBSTITUTE(C186,",",REPT(" ",99)),1499,99)),PortProtocols[],4,FALSE),VLOOKUP(--TRIM(MID(SUBSTITUTE(C186,",",REPT(" ",99)),1499,99)),PortProtocols[],4,FALSE)),""),"") &amp;
IF(TRIM(MID(SUBSTITUTE(C186,",",REPT(" ",99)),1599,99))&lt;&gt;"",CHAR(10) &amp; IFERROR(IF(ISERROR(--TRIM(MID(SUBSTITUTE(C186,",",REPT(" ",99)),1599,99))),VLOOKUP(TRIM(MID(SUBSTITUTE(C186,",",REPT(" ",99)),1599,99)),PortProtocols[],4,FALSE),VLOOKUP(--TRIM(MID(SUBSTITUTE(C186,",",REPT(" ",99)),1599,99)),PortProtocols[],4,FALSE)),""),"") &amp;
IF(TRIM(MID(SUBSTITUTE(C186,",",REPT(" ",99)),1699,99))&lt;&gt;"",CHAR(10) &amp; IFERROR(IF(ISERROR(--TRIM(MID(SUBSTITUTE(C186,",",REPT(" ",99)),1699,99))),VLOOKUP(TRIM(MID(SUBSTITUTE(C186,",",REPT(" ",99)),1699,99)),PortProtocols[],4,FALSE),VLOOKUP(--TRIM(MID(SUBSTITUTE(C186,",",REPT(" ",99)),1699,99)),PortProtocols[],4,FALSE)),""),"") &amp;
IF(TRIM(MID(SUBSTITUTE(C186,",",REPT(" ",99)),1799,99))&lt;&gt;"",CHAR(10) &amp; IFERROR(IF(ISERROR(--TRIM(MID(SUBSTITUTE(C186,",",REPT(" ",99)),1799,99))),VLOOKUP(TRIM(MID(SUBSTITUTE(C186,",",REPT(" ",99)),1799,99)),PortProtocols[],4,FALSE),VLOOKUP(--TRIM(MID(SUBSTITUTE(C186,",",REPT(" ",99)),1799,99)),PortProtocols[],4,FALSE)),""),"") &amp;
IF(TRIM(MID(SUBSTITUTE(C186,",",REPT(" ",99)),1899,99))&lt;&gt;"",CHAR(10) &amp; IFERROR(IF(ISERROR(--TRIM(MID(SUBSTITUTE(C186,",",REPT(" ",99)),1899,99))),VLOOKUP(TRIM(MID(SUBSTITUTE(C186,",",REPT(" ",99)),1899,99)),PortProtocols[],4,FALSE),VLOOKUP(--TRIM(MID(SUBSTITUTE(C186,",",REPT(" ",99)),1899,99)),PortProtocols[],4,FALSE)),""),""),
"")</f>
        <v>NDB API Server VM2 to NDB Repo Server VM1
Patroni (8679 TCP)
ETCD (2379 TCP)</v>
      </c>
      <c r="G186" s="15"/>
      <c r="H186" s="13" t="str">
        <f>_xlfn.XLOOKUP(ExternalPorts[[#This Row],[Source]],entities[Source],entities[Source AZ (Used for Diagram Generation)],"",0)</f>
        <v>Local AZ</v>
      </c>
      <c r="I186" s="13" t="str">
        <f>_xlfn.XLOOKUP(ExternalPorts[[#This Row],[Destination]],entities[Destination],entities[Destination AZ (Used for Diagram Generation)],"",0)</f>
        <v>Local AZ</v>
      </c>
      <c r="J186" s="13"/>
      <c r="M186" s="22"/>
    </row>
    <row r="187" spans="1:13" ht="60.75">
      <c r="A187" s="13" t="s">
        <v>324</v>
      </c>
      <c r="B187" s="13" t="s">
        <v>412</v>
      </c>
      <c r="C187" s="14" t="s">
        <v>422</v>
      </c>
      <c r="D187" s="13" t="str" cm="1">
        <f t="array" ref="D18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7" s="13" t="s">
        <v>414</v>
      </c>
      <c r="F187" s="24" t="str">
        <f>IF(AND(B187&lt;&gt;"",E187&lt;&gt;""),B187 &amp; " to " &amp; E187 &amp; CHAR(10) &amp;
IFERROR(IF(ISERROR(--TRIM(MID(SUBSTITUTE(C187,",",REPT(" ",99)),1,99))),VLOOKUP(TRIM(MID(SUBSTITUTE(C187,",",REPT(" ",99)),1,99)),PortProtocols[],4,FALSE),VLOOKUP(--TRIM(MID(SUBSTITUTE(C187,",",REPT(" ",99)),1,99)),PortProtocols[],4,FALSE)),"") &amp;
IF(TRIM(MID(SUBSTITUTE(C187,",",REPT(" ",99)),99,99))&lt;&gt;"",CHAR(10) &amp; IFERROR(IF(ISERROR(--TRIM(MID(SUBSTITUTE(C187,",",REPT(" ",99)),99,99))),VLOOKUP(TRIM(MID(SUBSTITUTE(C187,",",REPT(" ",99)),99,99)),PortProtocols[],4,FALSE),VLOOKUP(--TRIM(MID(SUBSTITUTE(C187,",",REPT(" ",99)),99,99)),PortProtocols[],4,FALSE)),""),"") &amp;
IF(TRIM(MID(SUBSTITUTE(C187,",",REPT(" ",99)),199,99))&lt;&gt;"",CHAR(10) &amp; IFERROR(IF(ISERROR(--TRIM(MID(SUBSTITUTE(C187,",",REPT(" ",99)),199,99))),VLOOKUP(TRIM(MID(SUBSTITUTE(C187,",",REPT(" ",99)),199,99)),PortProtocols[],4,FALSE),VLOOKUP(--TRIM(MID(SUBSTITUTE(C187,",",REPT(" ",99)),199,99)),PortProtocols[],4,FALSE)),""),"") &amp;
IF(TRIM(MID(SUBSTITUTE(C187,",",REPT(" ",99)),299,99))&lt;&gt;"",CHAR(10) &amp; IFERROR(IF(ISERROR(--TRIM(MID(SUBSTITUTE(C187,",",REPT(" ",99)),299,99))),VLOOKUP(TRIM(MID(SUBSTITUTE(C187,",",REPT(" ",99)),299,99)),PortProtocols[],4,FALSE),VLOOKUP(--TRIM(MID(SUBSTITUTE(C187,",",REPT(" ",99)),299,99)),PortProtocols[],4,FALSE)),""),"") &amp;
IF(TRIM(MID(SUBSTITUTE(C187,",",REPT(" ",99)),399,99))&lt;&gt;"",CHAR(10) &amp; IFERROR(IF(ISERROR(--TRIM(MID(SUBSTITUTE(C187,",",REPT(" ",99)),399,99))),VLOOKUP(TRIM(MID(SUBSTITUTE(C187,",",REPT(" ",99)),399,99)),PortProtocols[],4,FALSE),VLOOKUP(--TRIM(MID(SUBSTITUTE(C187,",",REPT(" ",99)),399,99)),PortProtocols[],4,FALSE)),""),"") &amp;
IF(TRIM(MID(SUBSTITUTE(C187,",",REPT(" ",99)),499,99))&lt;&gt;"",CHAR(10) &amp; IFERROR(IF(ISERROR(--TRIM(MID(SUBSTITUTE(C187,",",REPT(" ",99)),499,99))),VLOOKUP(TRIM(MID(SUBSTITUTE(C187,",",REPT(" ",99)),499,99)),PortProtocols[],4,FALSE),VLOOKUP(--TRIM(MID(SUBSTITUTE(C187,",",REPT(" ",99)),499,99)),PortProtocols[],4,FALSE)),""),"") &amp;
IF(TRIM(MID(SUBSTITUTE(C187,",",REPT(" ",99)),599,99))&lt;&gt;"",CHAR(10) &amp; IFERROR(IF(ISERROR(--TRIM(MID(SUBSTITUTE(C187,",",REPT(" ",99)),599,99))),VLOOKUP(TRIM(MID(SUBSTITUTE(C187,",",REPT(" ",99)),599,99)),PortProtocols[],4,FALSE),VLOOKUP(--TRIM(MID(SUBSTITUTE(C187,",",REPT(" ",99)),599,99)),PortProtocols[],4,FALSE)),""),"") &amp;
IF(TRIM(MID(SUBSTITUTE(C187,",",REPT(" ",99)),699,99))&lt;&gt;"",CHAR(10) &amp; IFERROR(IF(ISERROR(--TRIM(MID(SUBSTITUTE(C187,",",REPT(" ",99)),699,99))),VLOOKUP(TRIM(MID(SUBSTITUTE(C187,",",REPT(" ",99)),699,99)),PortProtocols[],4,FALSE),VLOOKUP(--TRIM(MID(SUBSTITUTE(C187,",",REPT(" ",99)),699,99)),PortProtocols[],4,FALSE)),""),"") &amp;
IF(TRIM(MID(SUBSTITUTE(C187,",",REPT(" ",99)),799,99))&lt;&gt;"",CHAR(10) &amp; IFERROR(IF(ISERROR(--TRIM(MID(SUBSTITUTE(C187,",",REPT(" ",99)),799,99))),VLOOKUP(TRIM(MID(SUBSTITUTE(C187,",",REPT(" ",99)),799,99)),PortProtocols[],4,FALSE),VLOOKUP(--TRIM(MID(SUBSTITUTE(C187,",",REPT(" ",99)),799,99)),PortProtocols[],4,FALSE)),""),"") &amp;
IF(TRIM(MID(SUBSTITUTE(C187,",",REPT(" ",99)),899,99))&lt;&gt;"",CHAR(10) &amp; IFERROR(IF(ISERROR(--TRIM(MID(SUBSTITUTE(C187,",",REPT(" ",99)),899,99))),VLOOKUP(TRIM(MID(SUBSTITUTE(C187,",",REPT(" ",99)),899,99)),PortProtocols[],4,FALSE),VLOOKUP(--TRIM(MID(SUBSTITUTE(C187,",",REPT(" ",99)),899,99)),PortProtocols[],4,FALSE)),""),"") &amp;
IF(TRIM(MID(SUBSTITUTE(C187,",",REPT(" ",99)),999,99))&lt;&gt;"",CHAR(10) &amp; IFERROR(IF(ISERROR(--TRIM(MID(SUBSTITUTE(C187,",",REPT(" ",99)),999,99))),VLOOKUP(TRIM(MID(SUBSTITUTE(C187,",",REPT(" ",99)),999,99)),PortProtocols[],4,FALSE),VLOOKUP(--TRIM(MID(SUBSTITUTE(C187,",",REPT(" ",99)),999,99)),PortProtocols[],4,FALSE)),""),"") &amp;
IF(TRIM(MID(SUBSTITUTE(C187,",",REPT(" ",99)),1099,99))&lt;&gt;"",CHAR(10) &amp; IFERROR(IF(ISERROR(--TRIM(MID(SUBSTITUTE(C187,",",REPT(" ",99)),1099,99))),VLOOKUP(TRIM(MID(SUBSTITUTE(C187,",",REPT(" ",99)),1099,99)),PortProtocols[],4,FALSE),VLOOKUP(--TRIM(MID(SUBSTITUTE(C187,",",REPT(" ",99)),1099,99)),PortProtocols[],4,FALSE)),""),"") &amp;
IF(TRIM(MID(SUBSTITUTE(C187,",",REPT(" ",99)),1199,99))&lt;&gt;"",CHAR(10) &amp; IFERROR(IF(ISERROR(--TRIM(MID(SUBSTITUTE(C187,",",REPT(" ",99)),1199,99))),VLOOKUP(TRIM(MID(SUBSTITUTE(C187,",",REPT(" ",99)),1199,99)),PortProtocols[],4,FALSE),VLOOKUP(--TRIM(MID(SUBSTITUTE(C187,",",REPT(" ",99)),1199,99)),PortProtocols[],4,FALSE)),""),"") &amp;
IF(TRIM(MID(SUBSTITUTE(C187,",",REPT(" ",99)),1299,99))&lt;&gt;"",CHAR(10) &amp; IFERROR(IF(ISERROR(--TRIM(MID(SUBSTITUTE(C187,",",REPT(" ",99)),1299,99))),VLOOKUP(TRIM(MID(SUBSTITUTE(C187,",",REPT(" ",99)),1299,99)),PortProtocols[],4,FALSE),VLOOKUP(--TRIM(MID(SUBSTITUTE(C187,",",REPT(" ",99)),1299,99)),PortProtocols[],4,FALSE)),""),"") &amp;
IF(TRIM(MID(SUBSTITUTE(C187,",",REPT(" ",99)),1399,99))&lt;&gt;"",CHAR(10) &amp; IFERROR(IF(ISERROR(--TRIM(MID(SUBSTITUTE(C187,",",REPT(" ",99)),1399,99))),VLOOKUP(TRIM(MID(SUBSTITUTE(C187,",",REPT(" ",99)),1399,99)),PortProtocols[],4,FALSE),VLOOKUP(--TRIM(MID(SUBSTITUTE(C187,",",REPT(" ",99)),1399,99)),PortProtocols[],4,FALSE)),""),"") &amp;
IF(TRIM(MID(SUBSTITUTE(C187,",",REPT(" ",99)),1499,99))&lt;&gt;"",CHAR(10) &amp; IFERROR(IF(ISERROR(--TRIM(MID(SUBSTITUTE(C187,",",REPT(" ",99)),1499,99))),VLOOKUP(TRIM(MID(SUBSTITUTE(C187,",",REPT(" ",99)),1499,99)),PortProtocols[],4,FALSE),VLOOKUP(--TRIM(MID(SUBSTITUTE(C187,",",REPT(" ",99)),1499,99)),PortProtocols[],4,FALSE)),""),"") &amp;
IF(TRIM(MID(SUBSTITUTE(C187,",",REPT(" ",99)),1599,99))&lt;&gt;"",CHAR(10) &amp; IFERROR(IF(ISERROR(--TRIM(MID(SUBSTITUTE(C187,",",REPT(" ",99)),1599,99))),VLOOKUP(TRIM(MID(SUBSTITUTE(C187,",",REPT(" ",99)),1599,99)),PortProtocols[],4,FALSE),VLOOKUP(--TRIM(MID(SUBSTITUTE(C187,",",REPT(" ",99)),1599,99)),PortProtocols[],4,FALSE)),""),"") &amp;
IF(TRIM(MID(SUBSTITUTE(C187,",",REPT(" ",99)),1699,99))&lt;&gt;"",CHAR(10) &amp; IFERROR(IF(ISERROR(--TRIM(MID(SUBSTITUTE(C187,",",REPT(" ",99)),1699,99))),VLOOKUP(TRIM(MID(SUBSTITUTE(C187,",",REPT(" ",99)),1699,99)),PortProtocols[],4,FALSE),VLOOKUP(--TRIM(MID(SUBSTITUTE(C187,",",REPT(" ",99)),1699,99)),PortProtocols[],4,FALSE)),""),"") &amp;
IF(TRIM(MID(SUBSTITUTE(C187,",",REPT(" ",99)),1799,99))&lt;&gt;"",CHAR(10) &amp; IFERROR(IF(ISERROR(--TRIM(MID(SUBSTITUTE(C187,",",REPT(" ",99)),1799,99))),VLOOKUP(TRIM(MID(SUBSTITUTE(C187,",",REPT(" ",99)),1799,99)),PortProtocols[],4,FALSE),VLOOKUP(--TRIM(MID(SUBSTITUTE(C187,",",REPT(" ",99)),1799,99)),PortProtocols[],4,FALSE)),""),"") &amp;
IF(TRIM(MID(SUBSTITUTE(C187,",",REPT(" ",99)),1899,99))&lt;&gt;"",CHAR(10) &amp; IFERROR(IF(ISERROR(--TRIM(MID(SUBSTITUTE(C187,",",REPT(" ",99)),1899,99))),VLOOKUP(TRIM(MID(SUBSTITUTE(C187,",",REPT(" ",99)),1899,99)),PortProtocols[],4,FALSE),VLOOKUP(--TRIM(MID(SUBSTITUTE(C187,",",REPT(" ",99)),1899,99)),PortProtocols[],4,FALSE)),""),""),
"")</f>
        <v>NDB API Server VM2 to NDB Repo Server VM2
Patroni (8679 TCP)
ETCD (2379 TCP)</v>
      </c>
      <c r="G187" s="15"/>
      <c r="H187" s="13" t="str">
        <f>_xlfn.XLOOKUP(ExternalPorts[[#This Row],[Source]],entities[Source],entities[Source AZ (Used for Diagram Generation)],"",0)</f>
        <v>Local AZ</v>
      </c>
      <c r="I187" s="13" t="str">
        <f>_xlfn.XLOOKUP(ExternalPorts[[#This Row],[Destination]],entities[Destination],entities[Destination AZ (Used for Diagram Generation)],"",0)</f>
        <v>Local AZ</v>
      </c>
      <c r="J187" s="13"/>
      <c r="M187" s="22"/>
    </row>
    <row r="188" spans="1:13" ht="162" customHeight="1">
      <c r="A188" s="13" t="s">
        <v>324</v>
      </c>
      <c r="B188" s="13" t="s">
        <v>412</v>
      </c>
      <c r="C188" s="14" t="s">
        <v>422</v>
      </c>
      <c r="D188" s="13" t="str" cm="1">
        <f t="array" ref="D18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8" s="13" t="s">
        <v>415</v>
      </c>
      <c r="F188" s="24" t="str">
        <f>IF(AND(B188&lt;&gt;"",E188&lt;&gt;""),B188 &amp; " to " &amp; E188 &amp; CHAR(10) &amp;
IFERROR(IF(ISERROR(--TRIM(MID(SUBSTITUTE(C188,",",REPT(" ",99)),1,99))),VLOOKUP(TRIM(MID(SUBSTITUTE(C188,",",REPT(" ",99)),1,99)),PortProtocols[],4,FALSE),VLOOKUP(--TRIM(MID(SUBSTITUTE(C188,",",REPT(" ",99)),1,99)),PortProtocols[],4,FALSE)),"") &amp;
IF(TRIM(MID(SUBSTITUTE(C188,",",REPT(" ",99)),99,99))&lt;&gt;"",CHAR(10) &amp; IFERROR(IF(ISERROR(--TRIM(MID(SUBSTITUTE(C188,",",REPT(" ",99)),99,99))),VLOOKUP(TRIM(MID(SUBSTITUTE(C188,",",REPT(" ",99)),99,99)),PortProtocols[],4,FALSE),VLOOKUP(--TRIM(MID(SUBSTITUTE(C188,",",REPT(" ",99)),99,99)),PortProtocols[],4,FALSE)),""),"") &amp;
IF(TRIM(MID(SUBSTITUTE(C188,",",REPT(" ",99)),199,99))&lt;&gt;"",CHAR(10) &amp; IFERROR(IF(ISERROR(--TRIM(MID(SUBSTITUTE(C188,",",REPT(" ",99)),199,99))),VLOOKUP(TRIM(MID(SUBSTITUTE(C188,",",REPT(" ",99)),199,99)),PortProtocols[],4,FALSE),VLOOKUP(--TRIM(MID(SUBSTITUTE(C188,",",REPT(" ",99)),199,99)),PortProtocols[],4,FALSE)),""),"") &amp;
IF(TRIM(MID(SUBSTITUTE(C188,",",REPT(" ",99)),299,99))&lt;&gt;"",CHAR(10) &amp; IFERROR(IF(ISERROR(--TRIM(MID(SUBSTITUTE(C188,",",REPT(" ",99)),299,99))),VLOOKUP(TRIM(MID(SUBSTITUTE(C188,",",REPT(" ",99)),299,99)),PortProtocols[],4,FALSE),VLOOKUP(--TRIM(MID(SUBSTITUTE(C188,",",REPT(" ",99)),299,99)),PortProtocols[],4,FALSE)),""),"") &amp;
IF(TRIM(MID(SUBSTITUTE(C188,",",REPT(" ",99)),399,99))&lt;&gt;"",CHAR(10) &amp; IFERROR(IF(ISERROR(--TRIM(MID(SUBSTITUTE(C188,",",REPT(" ",99)),399,99))),VLOOKUP(TRIM(MID(SUBSTITUTE(C188,",",REPT(" ",99)),399,99)),PortProtocols[],4,FALSE),VLOOKUP(--TRIM(MID(SUBSTITUTE(C188,",",REPT(" ",99)),399,99)),PortProtocols[],4,FALSE)),""),"") &amp;
IF(TRIM(MID(SUBSTITUTE(C188,",",REPT(" ",99)),499,99))&lt;&gt;"",CHAR(10) &amp; IFERROR(IF(ISERROR(--TRIM(MID(SUBSTITUTE(C188,",",REPT(" ",99)),499,99))),VLOOKUP(TRIM(MID(SUBSTITUTE(C188,",",REPT(" ",99)),499,99)),PortProtocols[],4,FALSE),VLOOKUP(--TRIM(MID(SUBSTITUTE(C188,",",REPT(" ",99)),499,99)),PortProtocols[],4,FALSE)),""),"") &amp;
IF(TRIM(MID(SUBSTITUTE(C188,",",REPT(" ",99)),599,99))&lt;&gt;"",CHAR(10) &amp; IFERROR(IF(ISERROR(--TRIM(MID(SUBSTITUTE(C188,",",REPT(" ",99)),599,99))),VLOOKUP(TRIM(MID(SUBSTITUTE(C188,",",REPT(" ",99)),599,99)),PortProtocols[],4,FALSE),VLOOKUP(--TRIM(MID(SUBSTITUTE(C188,",",REPT(" ",99)),599,99)),PortProtocols[],4,FALSE)),""),"") &amp;
IF(TRIM(MID(SUBSTITUTE(C188,",",REPT(" ",99)),699,99))&lt;&gt;"",CHAR(10) &amp; IFERROR(IF(ISERROR(--TRIM(MID(SUBSTITUTE(C188,",",REPT(" ",99)),699,99))),VLOOKUP(TRIM(MID(SUBSTITUTE(C188,",",REPT(" ",99)),699,99)),PortProtocols[],4,FALSE),VLOOKUP(--TRIM(MID(SUBSTITUTE(C188,",",REPT(" ",99)),699,99)),PortProtocols[],4,FALSE)),""),"") &amp;
IF(TRIM(MID(SUBSTITUTE(C188,",",REPT(" ",99)),799,99))&lt;&gt;"",CHAR(10) &amp; IFERROR(IF(ISERROR(--TRIM(MID(SUBSTITUTE(C188,",",REPT(" ",99)),799,99))),VLOOKUP(TRIM(MID(SUBSTITUTE(C188,",",REPT(" ",99)),799,99)),PortProtocols[],4,FALSE),VLOOKUP(--TRIM(MID(SUBSTITUTE(C188,",",REPT(" ",99)),799,99)),PortProtocols[],4,FALSE)),""),"") &amp;
IF(TRIM(MID(SUBSTITUTE(C188,",",REPT(" ",99)),899,99))&lt;&gt;"",CHAR(10) &amp; IFERROR(IF(ISERROR(--TRIM(MID(SUBSTITUTE(C188,",",REPT(" ",99)),899,99))),VLOOKUP(TRIM(MID(SUBSTITUTE(C188,",",REPT(" ",99)),899,99)),PortProtocols[],4,FALSE),VLOOKUP(--TRIM(MID(SUBSTITUTE(C188,",",REPT(" ",99)),899,99)),PortProtocols[],4,FALSE)),""),"") &amp;
IF(TRIM(MID(SUBSTITUTE(C188,",",REPT(" ",99)),999,99))&lt;&gt;"",CHAR(10) &amp; IFERROR(IF(ISERROR(--TRIM(MID(SUBSTITUTE(C188,",",REPT(" ",99)),999,99))),VLOOKUP(TRIM(MID(SUBSTITUTE(C188,",",REPT(" ",99)),999,99)),PortProtocols[],4,FALSE),VLOOKUP(--TRIM(MID(SUBSTITUTE(C188,",",REPT(" ",99)),999,99)),PortProtocols[],4,FALSE)),""),"") &amp;
IF(TRIM(MID(SUBSTITUTE(C188,",",REPT(" ",99)),1099,99))&lt;&gt;"",CHAR(10) &amp; IFERROR(IF(ISERROR(--TRIM(MID(SUBSTITUTE(C188,",",REPT(" ",99)),1099,99))),VLOOKUP(TRIM(MID(SUBSTITUTE(C188,",",REPT(" ",99)),1099,99)),PortProtocols[],4,FALSE),VLOOKUP(--TRIM(MID(SUBSTITUTE(C188,",",REPT(" ",99)),1099,99)),PortProtocols[],4,FALSE)),""),"") &amp;
IF(TRIM(MID(SUBSTITUTE(C188,",",REPT(" ",99)),1199,99))&lt;&gt;"",CHAR(10) &amp; IFERROR(IF(ISERROR(--TRIM(MID(SUBSTITUTE(C188,",",REPT(" ",99)),1199,99))),VLOOKUP(TRIM(MID(SUBSTITUTE(C188,",",REPT(" ",99)),1199,99)),PortProtocols[],4,FALSE),VLOOKUP(--TRIM(MID(SUBSTITUTE(C188,",",REPT(" ",99)),1199,99)),PortProtocols[],4,FALSE)),""),"") &amp;
IF(TRIM(MID(SUBSTITUTE(C188,",",REPT(" ",99)),1299,99))&lt;&gt;"",CHAR(10) &amp; IFERROR(IF(ISERROR(--TRIM(MID(SUBSTITUTE(C188,",",REPT(" ",99)),1299,99))),VLOOKUP(TRIM(MID(SUBSTITUTE(C188,",",REPT(" ",99)),1299,99)),PortProtocols[],4,FALSE),VLOOKUP(--TRIM(MID(SUBSTITUTE(C188,",",REPT(" ",99)),1299,99)),PortProtocols[],4,FALSE)),""),"") &amp;
IF(TRIM(MID(SUBSTITUTE(C188,",",REPT(" ",99)),1399,99))&lt;&gt;"",CHAR(10) &amp; IFERROR(IF(ISERROR(--TRIM(MID(SUBSTITUTE(C188,",",REPT(" ",99)),1399,99))),VLOOKUP(TRIM(MID(SUBSTITUTE(C188,",",REPT(" ",99)),1399,99)),PortProtocols[],4,FALSE),VLOOKUP(--TRIM(MID(SUBSTITUTE(C188,",",REPT(" ",99)),1399,99)),PortProtocols[],4,FALSE)),""),"") &amp;
IF(TRIM(MID(SUBSTITUTE(C188,",",REPT(" ",99)),1499,99))&lt;&gt;"",CHAR(10) &amp; IFERROR(IF(ISERROR(--TRIM(MID(SUBSTITUTE(C188,",",REPT(" ",99)),1499,99))),VLOOKUP(TRIM(MID(SUBSTITUTE(C188,",",REPT(" ",99)),1499,99)),PortProtocols[],4,FALSE),VLOOKUP(--TRIM(MID(SUBSTITUTE(C188,",",REPT(" ",99)),1499,99)),PortProtocols[],4,FALSE)),""),"") &amp;
IF(TRIM(MID(SUBSTITUTE(C188,",",REPT(" ",99)),1599,99))&lt;&gt;"",CHAR(10) &amp; IFERROR(IF(ISERROR(--TRIM(MID(SUBSTITUTE(C188,",",REPT(" ",99)),1599,99))),VLOOKUP(TRIM(MID(SUBSTITUTE(C188,",",REPT(" ",99)),1599,99)),PortProtocols[],4,FALSE),VLOOKUP(--TRIM(MID(SUBSTITUTE(C188,",",REPT(" ",99)),1599,99)),PortProtocols[],4,FALSE)),""),"") &amp;
IF(TRIM(MID(SUBSTITUTE(C188,",",REPT(" ",99)),1699,99))&lt;&gt;"",CHAR(10) &amp; IFERROR(IF(ISERROR(--TRIM(MID(SUBSTITUTE(C188,",",REPT(" ",99)),1699,99))),VLOOKUP(TRIM(MID(SUBSTITUTE(C188,",",REPT(" ",99)),1699,99)),PortProtocols[],4,FALSE),VLOOKUP(--TRIM(MID(SUBSTITUTE(C188,",",REPT(" ",99)),1699,99)),PortProtocols[],4,FALSE)),""),"") &amp;
IF(TRIM(MID(SUBSTITUTE(C188,",",REPT(" ",99)),1799,99))&lt;&gt;"",CHAR(10) &amp; IFERROR(IF(ISERROR(--TRIM(MID(SUBSTITUTE(C188,",",REPT(" ",99)),1799,99))),VLOOKUP(TRIM(MID(SUBSTITUTE(C188,",",REPT(" ",99)),1799,99)),PortProtocols[],4,FALSE),VLOOKUP(--TRIM(MID(SUBSTITUTE(C188,",",REPT(" ",99)),1799,99)),PortProtocols[],4,FALSE)),""),"") &amp;
IF(TRIM(MID(SUBSTITUTE(C188,",",REPT(" ",99)),1899,99))&lt;&gt;"",CHAR(10) &amp; IFERROR(IF(ISERROR(--TRIM(MID(SUBSTITUTE(C188,",",REPT(" ",99)),1899,99))),VLOOKUP(TRIM(MID(SUBSTITUTE(C188,",",REPT(" ",99)),1899,99)),PortProtocols[],4,FALSE),VLOOKUP(--TRIM(MID(SUBSTITUTE(C188,",",REPT(" ",99)),1899,99)),PortProtocols[],4,FALSE)),""),""),
"")</f>
        <v>NDB API Server VM2 to NDB Repo Server VM3
Patroni (8679 TCP)
ETCD (2379 TCP)</v>
      </c>
      <c r="G188" s="15"/>
      <c r="H188" s="13" t="str">
        <f>_xlfn.XLOOKUP(ExternalPorts[[#This Row],[Source]],entities[Source],entities[Source AZ (Used for Diagram Generation)],"",0)</f>
        <v>Local AZ</v>
      </c>
      <c r="I188" s="13" t="str">
        <f>_xlfn.XLOOKUP(ExternalPorts[[#This Row],[Destination]],entities[Destination],entities[Destination AZ (Used for Diagram Generation)],"",0)</f>
        <v>Local AZ</v>
      </c>
      <c r="J188" s="13"/>
      <c r="M188" s="22"/>
    </row>
    <row r="189" spans="1:13" ht="60.75">
      <c r="A189" s="13" t="s">
        <v>324</v>
      </c>
      <c r="B189" s="13" t="s">
        <v>417</v>
      </c>
      <c r="C189" s="14" t="s">
        <v>422</v>
      </c>
      <c r="D189" s="13" t="str" cm="1">
        <f t="array" ref="D18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89" s="13" t="s">
        <v>413</v>
      </c>
      <c r="F189" s="24" t="str">
        <f>IF(AND(B189&lt;&gt;"",E189&lt;&gt;""),B189 &amp; " to " &amp; E189 &amp; CHAR(10) &amp;
IFERROR(IF(ISERROR(--TRIM(MID(SUBSTITUTE(C189,",",REPT(" ",99)),1,99))),VLOOKUP(TRIM(MID(SUBSTITUTE(C189,",",REPT(" ",99)),1,99)),PortProtocols[],4,FALSE),VLOOKUP(--TRIM(MID(SUBSTITUTE(C189,",",REPT(" ",99)),1,99)),PortProtocols[],4,FALSE)),"") &amp;
IF(TRIM(MID(SUBSTITUTE(C189,",",REPT(" ",99)),99,99))&lt;&gt;"",CHAR(10) &amp; IFERROR(IF(ISERROR(--TRIM(MID(SUBSTITUTE(C189,",",REPT(" ",99)),99,99))),VLOOKUP(TRIM(MID(SUBSTITUTE(C189,",",REPT(" ",99)),99,99)),PortProtocols[],4,FALSE),VLOOKUP(--TRIM(MID(SUBSTITUTE(C189,",",REPT(" ",99)),99,99)),PortProtocols[],4,FALSE)),""),"") &amp;
IF(TRIM(MID(SUBSTITUTE(C189,",",REPT(" ",99)),199,99))&lt;&gt;"",CHAR(10) &amp; IFERROR(IF(ISERROR(--TRIM(MID(SUBSTITUTE(C189,",",REPT(" ",99)),199,99))),VLOOKUP(TRIM(MID(SUBSTITUTE(C189,",",REPT(" ",99)),199,99)),PortProtocols[],4,FALSE),VLOOKUP(--TRIM(MID(SUBSTITUTE(C189,",",REPT(" ",99)),199,99)),PortProtocols[],4,FALSE)),""),"") &amp;
IF(TRIM(MID(SUBSTITUTE(C189,",",REPT(" ",99)),299,99))&lt;&gt;"",CHAR(10) &amp; IFERROR(IF(ISERROR(--TRIM(MID(SUBSTITUTE(C189,",",REPT(" ",99)),299,99))),VLOOKUP(TRIM(MID(SUBSTITUTE(C189,",",REPT(" ",99)),299,99)),PortProtocols[],4,FALSE),VLOOKUP(--TRIM(MID(SUBSTITUTE(C189,",",REPT(" ",99)),299,99)),PortProtocols[],4,FALSE)),""),"") &amp;
IF(TRIM(MID(SUBSTITUTE(C189,",",REPT(" ",99)),399,99))&lt;&gt;"",CHAR(10) &amp; IFERROR(IF(ISERROR(--TRIM(MID(SUBSTITUTE(C189,",",REPT(" ",99)),399,99))),VLOOKUP(TRIM(MID(SUBSTITUTE(C189,",",REPT(" ",99)),399,99)),PortProtocols[],4,FALSE),VLOOKUP(--TRIM(MID(SUBSTITUTE(C189,",",REPT(" ",99)),399,99)),PortProtocols[],4,FALSE)),""),"") &amp;
IF(TRIM(MID(SUBSTITUTE(C189,",",REPT(" ",99)),499,99))&lt;&gt;"",CHAR(10) &amp; IFERROR(IF(ISERROR(--TRIM(MID(SUBSTITUTE(C189,",",REPT(" ",99)),499,99))),VLOOKUP(TRIM(MID(SUBSTITUTE(C189,",",REPT(" ",99)),499,99)),PortProtocols[],4,FALSE),VLOOKUP(--TRIM(MID(SUBSTITUTE(C189,",",REPT(" ",99)),499,99)),PortProtocols[],4,FALSE)),""),"") &amp;
IF(TRIM(MID(SUBSTITUTE(C189,",",REPT(" ",99)),599,99))&lt;&gt;"",CHAR(10) &amp; IFERROR(IF(ISERROR(--TRIM(MID(SUBSTITUTE(C189,",",REPT(" ",99)),599,99))),VLOOKUP(TRIM(MID(SUBSTITUTE(C189,",",REPT(" ",99)),599,99)),PortProtocols[],4,FALSE),VLOOKUP(--TRIM(MID(SUBSTITUTE(C189,",",REPT(" ",99)),599,99)),PortProtocols[],4,FALSE)),""),"") &amp;
IF(TRIM(MID(SUBSTITUTE(C189,",",REPT(" ",99)),699,99))&lt;&gt;"",CHAR(10) &amp; IFERROR(IF(ISERROR(--TRIM(MID(SUBSTITUTE(C189,",",REPT(" ",99)),699,99))),VLOOKUP(TRIM(MID(SUBSTITUTE(C189,",",REPT(" ",99)),699,99)),PortProtocols[],4,FALSE),VLOOKUP(--TRIM(MID(SUBSTITUTE(C189,",",REPT(" ",99)),699,99)),PortProtocols[],4,FALSE)),""),"") &amp;
IF(TRIM(MID(SUBSTITUTE(C189,",",REPT(" ",99)),799,99))&lt;&gt;"",CHAR(10) &amp; IFERROR(IF(ISERROR(--TRIM(MID(SUBSTITUTE(C189,",",REPT(" ",99)),799,99))),VLOOKUP(TRIM(MID(SUBSTITUTE(C189,",",REPT(" ",99)),799,99)),PortProtocols[],4,FALSE),VLOOKUP(--TRIM(MID(SUBSTITUTE(C189,",",REPT(" ",99)),799,99)),PortProtocols[],4,FALSE)),""),"") &amp;
IF(TRIM(MID(SUBSTITUTE(C189,",",REPT(" ",99)),899,99))&lt;&gt;"",CHAR(10) &amp; IFERROR(IF(ISERROR(--TRIM(MID(SUBSTITUTE(C189,",",REPT(" ",99)),899,99))),VLOOKUP(TRIM(MID(SUBSTITUTE(C189,",",REPT(" ",99)),899,99)),PortProtocols[],4,FALSE),VLOOKUP(--TRIM(MID(SUBSTITUTE(C189,",",REPT(" ",99)),899,99)),PortProtocols[],4,FALSE)),""),"") &amp;
IF(TRIM(MID(SUBSTITUTE(C189,",",REPT(" ",99)),999,99))&lt;&gt;"",CHAR(10) &amp; IFERROR(IF(ISERROR(--TRIM(MID(SUBSTITUTE(C189,",",REPT(" ",99)),999,99))),VLOOKUP(TRIM(MID(SUBSTITUTE(C189,",",REPT(" ",99)),999,99)),PortProtocols[],4,FALSE),VLOOKUP(--TRIM(MID(SUBSTITUTE(C189,",",REPT(" ",99)),999,99)),PortProtocols[],4,FALSE)),""),"") &amp;
IF(TRIM(MID(SUBSTITUTE(C189,",",REPT(" ",99)),1099,99))&lt;&gt;"",CHAR(10) &amp; IFERROR(IF(ISERROR(--TRIM(MID(SUBSTITUTE(C189,",",REPT(" ",99)),1099,99))),VLOOKUP(TRIM(MID(SUBSTITUTE(C189,",",REPT(" ",99)),1099,99)),PortProtocols[],4,FALSE),VLOOKUP(--TRIM(MID(SUBSTITUTE(C189,",",REPT(" ",99)),1099,99)),PortProtocols[],4,FALSE)),""),"") &amp;
IF(TRIM(MID(SUBSTITUTE(C189,",",REPT(" ",99)),1199,99))&lt;&gt;"",CHAR(10) &amp; IFERROR(IF(ISERROR(--TRIM(MID(SUBSTITUTE(C189,",",REPT(" ",99)),1199,99))),VLOOKUP(TRIM(MID(SUBSTITUTE(C189,",",REPT(" ",99)),1199,99)),PortProtocols[],4,FALSE),VLOOKUP(--TRIM(MID(SUBSTITUTE(C189,",",REPT(" ",99)),1199,99)),PortProtocols[],4,FALSE)),""),"") &amp;
IF(TRIM(MID(SUBSTITUTE(C189,",",REPT(" ",99)),1299,99))&lt;&gt;"",CHAR(10) &amp; IFERROR(IF(ISERROR(--TRIM(MID(SUBSTITUTE(C189,",",REPT(" ",99)),1299,99))),VLOOKUP(TRIM(MID(SUBSTITUTE(C189,",",REPT(" ",99)),1299,99)),PortProtocols[],4,FALSE),VLOOKUP(--TRIM(MID(SUBSTITUTE(C189,",",REPT(" ",99)),1299,99)),PortProtocols[],4,FALSE)),""),"") &amp;
IF(TRIM(MID(SUBSTITUTE(C189,",",REPT(" ",99)),1399,99))&lt;&gt;"",CHAR(10) &amp; IFERROR(IF(ISERROR(--TRIM(MID(SUBSTITUTE(C189,",",REPT(" ",99)),1399,99))),VLOOKUP(TRIM(MID(SUBSTITUTE(C189,",",REPT(" ",99)),1399,99)),PortProtocols[],4,FALSE),VLOOKUP(--TRIM(MID(SUBSTITUTE(C189,",",REPT(" ",99)),1399,99)),PortProtocols[],4,FALSE)),""),"") &amp;
IF(TRIM(MID(SUBSTITUTE(C189,",",REPT(" ",99)),1499,99))&lt;&gt;"",CHAR(10) &amp; IFERROR(IF(ISERROR(--TRIM(MID(SUBSTITUTE(C189,",",REPT(" ",99)),1499,99))),VLOOKUP(TRIM(MID(SUBSTITUTE(C189,",",REPT(" ",99)),1499,99)),PortProtocols[],4,FALSE),VLOOKUP(--TRIM(MID(SUBSTITUTE(C189,",",REPT(" ",99)),1499,99)),PortProtocols[],4,FALSE)),""),"") &amp;
IF(TRIM(MID(SUBSTITUTE(C189,",",REPT(" ",99)),1599,99))&lt;&gt;"",CHAR(10) &amp; IFERROR(IF(ISERROR(--TRIM(MID(SUBSTITUTE(C189,",",REPT(" ",99)),1599,99))),VLOOKUP(TRIM(MID(SUBSTITUTE(C189,",",REPT(" ",99)),1599,99)),PortProtocols[],4,FALSE),VLOOKUP(--TRIM(MID(SUBSTITUTE(C189,",",REPT(" ",99)),1599,99)),PortProtocols[],4,FALSE)),""),"") &amp;
IF(TRIM(MID(SUBSTITUTE(C189,",",REPT(" ",99)),1699,99))&lt;&gt;"",CHAR(10) &amp; IFERROR(IF(ISERROR(--TRIM(MID(SUBSTITUTE(C189,",",REPT(" ",99)),1699,99))),VLOOKUP(TRIM(MID(SUBSTITUTE(C189,",",REPT(" ",99)),1699,99)),PortProtocols[],4,FALSE),VLOOKUP(--TRIM(MID(SUBSTITUTE(C189,",",REPT(" ",99)),1699,99)),PortProtocols[],4,FALSE)),""),"") &amp;
IF(TRIM(MID(SUBSTITUTE(C189,",",REPT(" ",99)),1799,99))&lt;&gt;"",CHAR(10) &amp; IFERROR(IF(ISERROR(--TRIM(MID(SUBSTITUTE(C189,",",REPT(" ",99)),1799,99))),VLOOKUP(TRIM(MID(SUBSTITUTE(C189,",",REPT(" ",99)),1799,99)),PortProtocols[],4,FALSE),VLOOKUP(--TRIM(MID(SUBSTITUTE(C189,",",REPT(" ",99)),1799,99)),PortProtocols[],4,FALSE)),""),"") &amp;
IF(TRIM(MID(SUBSTITUTE(C189,",",REPT(" ",99)),1899,99))&lt;&gt;"",CHAR(10) &amp; IFERROR(IF(ISERROR(--TRIM(MID(SUBSTITUTE(C189,",",REPT(" ",99)),1899,99))),VLOOKUP(TRIM(MID(SUBSTITUTE(C189,",",REPT(" ",99)),1899,99)),PortProtocols[],4,FALSE),VLOOKUP(--TRIM(MID(SUBSTITUTE(C189,",",REPT(" ",99)),1899,99)),PortProtocols[],4,FALSE)),""),""),
"")</f>
        <v>NDB API Server VM3 to NDB Repo Server VM1
Patroni (8679 TCP)
ETCD (2379 TCP)</v>
      </c>
      <c r="G189" s="15"/>
      <c r="H189" s="13" t="str">
        <f>_xlfn.XLOOKUP(ExternalPorts[[#This Row],[Source]],entities[Source],entities[Source AZ (Used for Diagram Generation)],"",0)</f>
        <v>Local AZ</v>
      </c>
      <c r="I189" s="13" t="str">
        <f>_xlfn.XLOOKUP(ExternalPorts[[#This Row],[Destination]],entities[Destination],entities[Destination AZ (Used for Diagram Generation)],"",0)</f>
        <v>Local AZ</v>
      </c>
      <c r="J189" s="13"/>
      <c r="M189" s="22"/>
    </row>
    <row r="190" spans="1:13" ht="60.75">
      <c r="A190" s="13" t="s">
        <v>324</v>
      </c>
      <c r="B190" s="13" t="s">
        <v>417</v>
      </c>
      <c r="C190" s="14" t="s">
        <v>422</v>
      </c>
      <c r="D190" s="13" t="str" cm="1">
        <f t="array" ref="D19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0" s="13" t="s">
        <v>414</v>
      </c>
      <c r="F190" s="24" t="str">
        <f>IF(AND(B190&lt;&gt;"",E190&lt;&gt;""),B190 &amp; " to " &amp; E190 &amp; CHAR(10) &amp;
IFERROR(IF(ISERROR(--TRIM(MID(SUBSTITUTE(C190,",",REPT(" ",99)),1,99))),VLOOKUP(TRIM(MID(SUBSTITUTE(C190,",",REPT(" ",99)),1,99)),PortProtocols[],4,FALSE),VLOOKUP(--TRIM(MID(SUBSTITUTE(C190,",",REPT(" ",99)),1,99)),PortProtocols[],4,FALSE)),"") &amp;
IF(TRIM(MID(SUBSTITUTE(C190,",",REPT(" ",99)),99,99))&lt;&gt;"",CHAR(10) &amp; IFERROR(IF(ISERROR(--TRIM(MID(SUBSTITUTE(C190,",",REPT(" ",99)),99,99))),VLOOKUP(TRIM(MID(SUBSTITUTE(C190,",",REPT(" ",99)),99,99)),PortProtocols[],4,FALSE),VLOOKUP(--TRIM(MID(SUBSTITUTE(C190,",",REPT(" ",99)),99,99)),PortProtocols[],4,FALSE)),""),"") &amp;
IF(TRIM(MID(SUBSTITUTE(C190,",",REPT(" ",99)),199,99))&lt;&gt;"",CHAR(10) &amp; IFERROR(IF(ISERROR(--TRIM(MID(SUBSTITUTE(C190,",",REPT(" ",99)),199,99))),VLOOKUP(TRIM(MID(SUBSTITUTE(C190,",",REPT(" ",99)),199,99)),PortProtocols[],4,FALSE),VLOOKUP(--TRIM(MID(SUBSTITUTE(C190,",",REPT(" ",99)),199,99)),PortProtocols[],4,FALSE)),""),"") &amp;
IF(TRIM(MID(SUBSTITUTE(C190,",",REPT(" ",99)),299,99))&lt;&gt;"",CHAR(10) &amp; IFERROR(IF(ISERROR(--TRIM(MID(SUBSTITUTE(C190,",",REPT(" ",99)),299,99))),VLOOKUP(TRIM(MID(SUBSTITUTE(C190,",",REPT(" ",99)),299,99)),PortProtocols[],4,FALSE),VLOOKUP(--TRIM(MID(SUBSTITUTE(C190,",",REPT(" ",99)),299,99)),PortProtocols[],4,FALSE)),""),"") &amp;
IF(TRIM(MID(SUBSTITUTE(C190,",",REPT(" ",99)),399,99))&lt;&gt;"",CHAR(10) &amp; IFERROR(IF(ISERROR(--TRIM(MID(SUBSTITUTE(C190,",",REPT(" ",99)),399,99))),VLOOKUP(TRIM(MID(SUBSTITUTE(C190,",",REPT(" ",99)),399,99)),PortProtocols[],4,FALSE),VLOOKUP(--TRIM(MID(SUBSTITUTE(C190,",",REPT(" ",99)),399,99)),PortProtocols[],4,FALSE)),""),"") &amp;
IF(TRIM(MID(SUBSTITUTE(C190,",",REPT(" ",99)),499,99))&lt;&gt;"",CHAR(10) &amp; IFERROR(IF(ISERROR(--TRIM(MID(SUBSTITUTE(C190,",",REPT(" ",99)),499,99))),VLOOKUP(TRIM(MID(SUBSTITUTE(C190,",",REPT(" ",99)),499,99)),PortProtocols[],4,FALSE),VLOOKUP(--TRIM(MID(SUBSTITUTE(C190,",",REPT(" ",99)),499,99)),PortProtocols[],4,FALSE)),""),"") &amp;
IF(TRIM(MID(SUBSTITUTE(C190,",",REPT(" ",99)),599,99))&lt;&gt;"",CHAR(10) &amp; IFERROR(IF(ISERROR(--TRIM(MID(SUBSTITUTE(C190,",",REPT(" ",99)),599,99))),VLOOKUP(TRIM(MID(SUBSTITUTE(C190,",",REPT(" ",99)),599,99)),PortProtocols[],4,FALSE),VLOOKUP(--TRIM(MID(SUBSTITUTE(C190,",",REPT(" ",99)),599,99)),PortProtocols[],4,FALSE)),""),"") &amp;
IF(TRIM(MID(SUBSTITUTE(C190,",",REPT(" ",99)),699,99))&lt;&gt;"",CHAR(10) &amp; IFERROR(IF(ISERROR(--TRIM(MID(SUBSTITUTE(C190,",",REPT(" ",99)),699,99))),VLOOKUP(TRIM(MID(SUBSTITUTE(C190,",",REPT(" ",99)),699,99)),PortProtocols[],4,FALSE),VLOOKUP(--TRIM(MID(SUBSTITUTE(C190,",",REPT(" ",99)),699,99)),PortProtocols[],4,FALSE)),""),"") &amp;
IF(TRIM(MID(SUBSTITUTE(C190,",",REPT(" ",99)),799,99))&lt;&gt;"",CHAR(10) &amp; IFERROR(IF(ISERROR(--TRIM(MID(SUBSTITUTE(C190,",",REPT(" ",99)),799,99))),VLOOKUP(TRIM(MID(SUBSTITUTE(C190,",",REPT(" ",99)),799,99)),PortProtocols[],4,FALSE),VLOOKUP(--TRIM(MID(SUBSTITUTE(C190,",",REPT(" ",99)),799,99)),PortProtocols[],4,FALSE)),""),"") &amp;
IF(TRIM(MID(SUBSTITUTE(C190,",",REPT(" ",99)),899,99))&lt;&gt;"",CHAR(10) &amp; IFERROR(IF(ISERROR(--TRIM(MID(SUBSTITUTE(C190,",",REPT(" ",99)),899,99))),VLOOKUP(TRIM(MID(SUBSTITUTE(C190,",",REPT(" ",99)),899,99)),PortProtocols[],4,FALSE),VLOOKUP(--TRIM(MID(SUBSTITUTE(C190,",",REPT(" ",99)),899,99)),PortProtocols[],4,FALSE)),""),"") &amp;
IF(TRIM(MID(SUBSTITUTE(C190,",",REPT(" ",99)),999,99))&lt;&gt;"",CHAR(10) &amp; IFERROR(IF(ISERROR(--TRIM(MID(SUBSTITUTE(C190,",",REPT(" ",99)),999,99))),VLOOKUP(TRIM(MID(SUBSTITUTE(C190,",",REPT(" ",99)),999,99)),PortProtocols[],4,FALSE),VLOOKUP(--TRIM(MID(SUBSTITUTE(C190,",",REPT(" ",99)),999,99)),PortProtocols[],4,FALSE)),""),"") &amp;
IF(TRIM(MID(SUBSTITUTE(C190,",",REPT(" ",99)),1099,99))&lt;&gt;"",CHAR(10) &amp; IFERROR(IF(ISERROR(--TRIM(MID(SUBSTITUTE(C190,",",REPT(" ",99)),1099,99))),VLOOKUP(TRIM(MID(SUBSTITUTE(C190,",",REPT(" ",99)),1099,99)),PortProtocols[],4,FALSE),VLOOKUP(--TRIM(MID(SUBSTITUTE(C190,",",REPT(" ",99)),1099,99)),PortProtocols[],4,FALSE)),""),"") &amp;
IF(TRIM(MID(SUBSTITUTE(C190,",",REPT(" ",99)),1199,99))&lt;&gt;"",CHAR(10) &amp; IFERROR(IF(ISERROR(--TRIM(MID(SUBSTITUTE(C190,",",REPT(" ",99)),1199,99))),VLOOKUP(TRIM(MID(SUBSTITUTE(C190,",",REPT(" ",99)),1199,99)),PortProtocols[],4,FALSE),VLOOKUP(--TRIM(MID(SUBSTITUTE(C190,",",REPT(" ",99)),1199,99)),PortProtocols[],4,FALSE)),""),"") &amp;
IF(TRIM(MID(SUBSTITUTE(C190,",",REPT(" ",99)),1299,99))&lt;&gt;"",CHAR(10) &amp; IFERROR(IF(ISERROR(--TRIM(MID(SUBSTITUTE(C190,",",REPT(" ",99)),1299,99))),VLOOKUP(TRIM(MID(SUBSTITUTE(C190,",",REPT(" ",99)),1299,99)),PortProtocols[],4,FALSE),VLOOKUP(--TRIM(MID(SUBSTITUTE(C190,",",REPT(" ",99)),1299,99)),PortProtocols[],4,FALSE)),""),"") &amp;
IF(TRIM(MID(SUBSTITUTE(C190,",",REPT(" ",99)),1399,99))&lt;&gt;"",CHAR(10) &amp; IFERROR(IF(ISERROR(--TRIM(MID(SUBSTITUTE(C190,",",REPT(" ",99)),1399,99))),VLOOKUP(TRIM(MID(SUBSTITUTE(C190,",",REPT(" ",99)),1399,99)),PortProtocols[],4,FALSE),VLOOKUP(--TRIM(MID(SUBSTITUTE(C190,",",REPT(" ",99)),1399,99)),PortProtocols[],4,FALSE)),""),"") &amp;
IF(TRIM(MID(SUBSTITUTE(C190,",",REPT(" ",99)),1499,99))&lt;&gt;"",CHAR(10) &amp; IFERROR(IF(ISERROR(--TRIM(MID(SUBSTITUTE(C190,",",REPT(" ",99)),1499,99))),VLOOKUP(TRIM(MID(SUBSTITUTE(C190,",",REPT(" ",99)),1499,99)),PortProtocols[],4,FALSE),VLOOKUP(--TRIM(MID(SUBSTITUTE(C190,",",REPT(" ",99)),1499,99)),PortProtocols[],4,FALSE)),""),"") &amp;
IF(TRIM(MID(SUBSTITUTE(C190,",",REPT(" ",99)),1599,99))&lt;&gt;"",CHAR(10) &amp; IFERROR(IF(ISERROR(--TRIM(MID(SUBSTITUTE(C190,",",REPT(" ",99)),1599,99))),VLOOKUP(TRIM(MID(SUBSTITUTE(C190,",",REPT(" ",99)),1599,99)),PortProtocols[],4,FALSE),VLOOKUP(--TRIM(MID(SUBSTITUTE(C190,",",REPT(" ",99)),1599,99)),PortProtocols[],4,FALSE)),""),"") &amp;
IF(TRIM(MID(SUBSTITUTE(C190,",",REPT(" ",99)),1699,99))&lt;&gt;"",CHAR(10) &amp; IFERROR(IF(ISERROR(--TRIM(MID(SUBSTITUTE(C190,",",REPT(" ",99)),1699,99))),VLOOKUP(TRIM(MID(SUBSTITUTE(C190,",",REPT(" ",99)),1699,99)),PortProtocols[],4,FALSE),VLOOKUP(--TRIM(MID(SUBSTITUTE(C190,",",REPT(" ",99)),1699,99)),PortProtocols[],4,FALSE)),""),"") &amp;
IF(TRIM(MID(SUBSTITUTE(C190,",",REPT(" ",99)),1799,99))&lt;&gt;"",CHAR(10) &amp; IFERROR(IF(ISERROR(--TRIM(MID(SUBSTITUTE(C190,",",REPT(" ",99)),1799,99))),VLOOKUP(TRIM(MID(SUBSTITUTE(C190,",",REPT(" ",99)),1799,99)),PortProtocols[],4,FALSE),VLOOKUP(--TRIM(MID(SUBSTITUTE(C190,",",REPT(" ",99)),1799,99)),PortProtocols[],4,FALSE)),""),"") &amp;
IF(TRIM(MID(SUBSTITUTE(C190,",",REPT(" ",99)),1899,99))&lt;&gt;"",CHAR(10) &amp; IFERROR(IF(ISERROR(--TRIM(MID(SUBSTITUTE(C190,",",REPT(" ",99)),1899,99))),VLOOKUP(TRIM(MID(SUBSTITUTE(C190,",",REPT(" ",99)),1899,99)),PortProtocols[],4,FALSE),VLOOKUP(--TRIM(MID(SUBSTITUTE(C190,",",REPT(" ",99)),1899,99)),PortProtocols[],4,FALSE)),""),""),
"")</f>
        <v>NDB API Server VM3 to NDB Repo Server VM2
Patroni (8679 TCP)
ETCD (2379 TCP)</v>
      </c>
      <c r="G190" s="15"/>
      <c r="H190" s="13" t="str">
        <f>_xlfn.XLOOKUP(ExternalPorts[[#This Row],[Source]],entities[Source],entities[Source AZ (Used for Diagram Generation)],"",0)</f>
        <v>Local AZ</v>
      </c>
      <c r="I190" s="13" t="str">
        <f>_xlfn.XLOOKUP(ExternalPorts[[#This Row],[Destination]],entities[Destination],entities[Destination AZ (Used for Diagram Generation)],"",0)</f>
        <v>Local AZ</v>
      </c>
      <c r="J190" s="13"/>
      <c r="M190" s="22"/>
    </row>
    <row r="191" spans="1:13" ht="60.75">
      <c r="A191" s="13" t="s">
        <v>324</v>
      </c>
      <c r="B191" s="13" t="s">
        <v>417</v>
      </c>
      <c r="C191" s="14" t="s">
        <v>422</v>
      </c>
      <c r="D191" s="13" t="str" cm="1">
        <f t="array" ref="D19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1" s="13" t="s">
        <v>415</v>
      </c>
      <c r="F191" s="24" t="str">
        <f>IF(AND(B191&lt;&gt;"",E191&lt;&gt;""),B191 &amp; " to " &amp; E191 &amp; CHAR(10) &amp;
IFERROR(IF(ISERROR(--TRIM(MID(SUBSTITUTE(C191,",",REPT(" ",99)),1,99))),VLOOKUP(TRIM(MID(SUBSTITUTE(C191,",",REPT(" ",99)),1,99)),PortProtocols[],4,FALSE),VLOOKUP(--TRIM(MID(SUBSTITUTE(C191,",",REPT(" ",99)),1,99)),PortProtocols[],4,FALSE)),"") &amp;
IF(TRIM(MID(SUBSTITUTE(C191,",",REPT(" ",99)),99,99))&lt;&gt;"",CHAR(10) &amp; IFERROR(IF(ISERROR(--TRIM(MID(SUBSTITUTE(C191,",",REPT(" ",99)),99,99))),VLOOKUP(TRIM(MID(SUBSTITUTE(C191,",",REPT(" ",99)),99,99)),PortProtocols[],4,FALSE),VLOOKUP(--TRIM(MID(SUBSTITUTE(C191,",",REPT(" ",99)),99,99)),PortProtocols[],4,FALSE)),""),"") &amp;
IF(TRIM(MID(SUBSTITUTE(C191,",",REPT(" ",99)),199,99))&lt;&gt;"",CHAR(10) &amp; IFERROR(IF(ISERROR(--TRIM(MID(SUBSTITUTE(C191,",",REPT(" ",99)),199,99))),VLOOKUP(TRIM(MID(SUBSTITUTE(C191,",",REPT(" ",99)),199,99)),PortProtocols[],4,FALSE),VLOOKUP(--TRIM(MID(SUBSTITUTE(C191,",",REPT(" ",99)),199,99)),PortProtocols[],4,FALSE)),""),"") &amp;
IF(TRIM(MID(SUBSTITUTE(C191,",",REPT(" ",99)),299,99))&lt;&gt;"",CHAR(10) &amp; IFERROR(IF(ISERROR(--TRIM(MID(SUBSTITUTE(C191,",",REPT(" ",99)),299,99))),VLOOKUP(TRIM(MID(SUBSTITUTE(C191,",",REPT(" ",99)),299,99)),PortProtocols[],4,FALSE),VLOOKUP(--TRIM(MID(SUBSTITUTE(C191,",",REPT(" ",99)),299,99)),PortProtocols[],4,FALSE)),""),"") &amp;
IF(TRIM(MID(SUBSTITUTE(C191,",",REPT(" ",99)),399,99))&lt;&gt;"",CHAR(10) &amp; IFERROR(IF(ISERROR(--TRIM(MID(SUBSTITUTE(C191,",",REPT(" ",99)),399,99))),VLOOKUP(TRIM(MID(SUBSTITUTE(C191,",",REPT(" ",99)),399,99)),PortProtocols[],4,FALSE),VLOOKUP(--TRIM(MID(SUBSTITUTE(C191,",",REPT(" ",99)),399,99)),PortProtocols[],4,FALSE)),""),"") &amp;
IF(TRIM(MID(SUBSTITUTE(C191,",",REPT(" ",99)),499,99))&lt;&gt;"",CHAR(10) &amp; IFERROR(IF(ISERROR(--TRIM(MID(SUBSTITUTE(C191,",",REPT(" ",99)),499,99))),VLOOKUP(TRIM(MID(SUBSTITUTE(C191,",",REPT(" ",99)),499,99)),PortProtocols[],4,FALSE),VLOOKUP(--TRIM(MID(SUBSTITUTE(C191,",",REPT(" ",99)),499,99)),PortProtocols[],4,FALSE)),""),"") &amp;
IF(TRIM(MID(SUBSTITUTE(C191,",",REPT(" ",99)),599,99))&lt;&gt;"",CHAR(10) &amp; IFERROR(IF(ISERROR(--TRIM(MID(SUBSTITUTE(C191,",",REPT(" ",99)),599,99))),VLOOKUP(TRIM(MID(SUBSTITUTE(C191,",",REPT(" ",99)),599,99)),PortProtocols[],4,FALSE),VLOOKUP(--TRIM(MID(SUBSTITUTE(C191,",",REPT(" ",99)),599,99)),PortProtocols[],4,FALSE)),""),"") &amp;
IF(TRIM(MID(SUBSTITUTE(C191,",",REPT(" ",99)),699,99))&lt;&gt;"",CHAR(10) &amp; IFERROR(IF(ISERROR(--TRIM(MID(SUBSTITUTE(C191,",",REPT(" ",99)),699,99))),VLOOKUP(TRIM(MID(SUBSTITUTE(C191,",",REPT(" ",99)),699,99)),PortProtocols[],4,FALSE),VLOOKUP(--TRIM(MID(SUBSTITUTE(C191,",",REPT(" ",99)),699,99)),PortProtocols[],4,FALSE)),""),"") &amp;
IF(TRIM(MID(SUBSTITUTE(C191,",",REPT(" ",99)),799,99))&lt;&gt;"",CHAR(10) &amp; IFERROR(IF(ISERROR(--TRIM(MID(SUBSTITUTE(C191,",",REPT(" ",99)),799,99))),VLOOKUP(TRIM(MID(SUBSTITUTE(C191,",",REPT(" ",99)),799,99)),PortProtocols[],4,FALSE),VLOOKUP(--TRIM(MID(SUBSTITUTE(C191,",",REPT(" ",99)),799,99)),PortProtocols[],4,FALSE)),""),"") &amp;
IF(TRIM(MID(SUBSTITUTE(C191,",",REPT(" ",99)),899,99))&lt;&gt;"",CHAR(10) &amp; IFERROR(IF(ISERROR(--TRIM(MID(SUBSTITUTE(C191,",",REPT(" ",99)),899,99))),VLOOKUP(TRIM(MID(SUBSTITUTE(C191,",",REPT(" ",99)),899,99)),PortProtocols[],4,FALSE),VLOOKUP(--TRIM(MID(SUBSTITUTE(C191,",",REPT(" ",99)),899,99)),PortProtocols[],4,FALSE)),""),"") &amp;
IF(TRIM(MID(SUBSTITUTE(C191,",",REPT(" ",99)),999,99))&lt;&gt;"",CHAR(10) &amp; IFERROR(IF(ISERROR(--TRIM(MID(SUBSTITUTE(C191,",",REPT(" ",99)),999,99))),VLOOKUP(TRIM(MID(SUBSTITUTE(C191,",",REPT(" ",99)),999,99)),PortProtocols[],4,FALSE),VLOOKUP(--TRIM(MID(SUBSTITUTE(C191,",",REPT(" ",99)),999,99)),PortProtocols[],4,FALSE)),""),"") &amp;
IF(TRIM(MID(SUBSTITUTE(C191,",",REPT(" ",99)),1099,99))&lt;&gt;"",CHAR(10) &amp; IFERROR(IF(ISERROR(--TRIM(MID(SUBSTITUTE(C191,",",REPT(" ",99)),1099,99))),VLOOKUP(TRIM(MID(SUBSTITUTE(C191,",",REPT(" ",99)),1099,99)),PortProtocols[],4,FALSE),VLOOKUP(--TRIM(MID(SUBSTITUTE(C191,",",REPT(" ",99)),1099,99)),PortProtocols[],4,FALSE)),""),"") &amp;
IF(TRIM(MID(SUBSTITUTE(C191,",",REPT(" ",99)),1199,99))&lt;&gt;"",CHAR(10) &amp; IFERROR(IF(ISERROR(--TRIM(MID(SUBSTITUTE(C191,",",REPT(" ",99)),1199,99))),VLOOKUP(TRIM(MID(SUBSTITUTE(C191,",",REPT(" ",99)),1199,99)),PortProtocols[],4,FALSE),VLOOKUP(--TRIM(MID(SUBSTITUTE(C191,",",REPT(" ",99)),1199,99)),PortProtocols[],4,FALSE)),""),"") &amp;
IF(TRIM(MID(SUBSTITUTE(C191,",",REPT(" ",99)),1299,99))&lt;&gt;"",CHAR(10) &amp; IFERROR(IF(ISERROR(--TRIM(MID(SUBSTITUTE(C191,",",REPT(" ",99)),1299,99))),VLOOKUP(TRIM(MID(SUBSTITUTE(C191,",",REPT(" ",99)),1299,99)),PortProtocols[],4,FALSE),VLOOKUP(--TRIM(MID(SUBSTITUTE(C191,",",REPT(" ",99)),1299,99)),PortProtocols[],4,FALSE)),""),"") &amp;
IF(TRIM(MID(SUBSTITUTE(C191,",",REPT(" ",99)),1399,99))&lt;&gt;"",CHAR(10) &amp; IFERROR(IF(ISERROR(--TRIM(MID(SUBSTITUTE(C191,",",REPT(" ",99)),1399,99))),VLOOKUP(TRIM(MID(SUBSTITUTE(C191,",",REPT(" ",99)),1399,99)),PortProtocols[],4,FALSE),VLOOKUP(--TRIM(MID(SUBSTITUTE(C191,",",REPT(" ",99)),1399,99)),PortProtocols[],4,FALSE)),""),"") &amp;
IF(TRIM(MID(SUBSTITUTE(C191,",",REPT(" ",99)),1499,99))&lt;&gt;"",CHAR(10) &amp; IFERROR(IF(ISERROR(--TRIM(MID(SUBSTITUTE(C191,",",REPT(" ",99)),1499,99))),VLOOKUP(TRIM(MID(SUBSTITUTE(C191,",",REPT(" ",99)),1499,99)),PortProtocols[],4,FALSE),VLOOKUP(--TRIM(MID(SUBSTITUTE(C191,",",REPT(" ",99)),1499,99)),PortProtocols[],4,FALSE)),""),"") &amp;
IF(TRIM(MID(SUBSTITUTE(C191,",",REPT(" ",99)),1599,99))&lt;&gt;"",CHAR(10) &amp; IFERROR(IF(ISERROR(--TRIM(MID(SUBSTITUTE(C191,",",REPT(" ",99)),1599,99))),VLOOKUP(TRIM(MID(SUBSTITUTE(C191,",",REPT(" ",99)),1599,99)),PortProtocols[],4,FALSE),VLOOKUP(--TRIM(MID(SUBSTITUTE(C191,",",REPT(" ",99)),1599,99)),PortProtocols[],4,FALSE)),""),"") &amp;
IF(TRIM(MID(SUBSTITUTE(C191,",",REPT(" ",99)),1699,99))&lt;&gt;"",CHAR(10) &amp; IFERROR(IF(ISERROR(--TRIM(MID(SUBSTITUTE(C191,",",REPT(" ",99)),1699,99))),VLOOKUP(TRIM(MID(SUBSTITUTE(C191,",",REPT(" ",99)),1699,99)),PortProtocols[],4,FALSE),VLOOKUP(--TRIM(MID(SUBSTITUTE(C191,",",REPT(" ",99)),1699,99)),PortProtocols[],4,FALSE)),""),"") &amp;
IF(TRIM(MID(SUBSTITUTE(C191,",",REPT(" ",99)),1799,99))&lt;&gt;"",CHAR(10) &amp; IFERROR(IF(ISERROR(--TRIM(MID(SUBSTITUTE(C191,",",REPT(" ",99)),1799,99))),VLOOKUP(TRIM(MID(SUBSTITUTE(C191,",",REPT(" ",99)),1799,99)),PortProtocols[],4,FALSE),VLOOKUP(--TRIM(MID(SUBSTITUTE(C191,",",REPT(" ",99)),1799,99)),PortProtocols[],4,FALSE)),""),"") &amp;
IF(TRIM(MID(SUBSTITUTE(C191,",",REPT(" ",99)),1899,99))&lt;&gt;"",CHAR(10) &amp; IFERROR(IF(ISERROR(--TRIM(MID(SUBSTITUTE(C191,",",REPT(" ",99)),1899,99))),VLOOKUP(TRIM(MID(SUBSTITUTE(C191,",",REPT(" ",99)),1899,99)),PortProtocols[],4,FALSE),VLOOKUP(--TRIM(MID(SUBSTITUTE(C191,",",REPT(" ",99)),1899,99)),PortProtocols[],4,FALSE)),""),""),
"")</f>
        <v>NDB API Server VM3 to NDB Repo Server VM3
Patroni (8679 TCP)
ETCD (2379 TCP)</v>
      </c>
      <c r="G191" s="15"/>
      <c r="H191" s="13" t="str">
        <f>_xlfn.XLOOKUP(ExternalPorts[[#This Row],[Source]],entities[Source],entities[Source AZ (Used for Diagram Generation)],"",0)</f>
        <v>Local AZ</v>
      </c>
      <c r="I191" s="13" t="str">
        <f>_xlfn.XLOOKUP(ExternalPorts[[#This Row],[Destination]],entities[Destination],entities[Destination AZ (Used for Diagram Generation)],"",0)</f>
        <v>Local AZ</v>
      </c>
      <c r="J191" s="13"/>
      <c r="M191" s="22"/>
    </row>
    <row r="192" spans="1:13" ht="40.5">
      <c r="A192" s="13" t="s">
        <v>324</v>
      </c>
      <c r="B192" s="13" t="s">
        <v>410</v>
      </c>
      <c r="C192" s="14">
        <v>8443</v>
      </c>
      <c r="D192" s="13" t="str" cm="1">
        <f t="array" ref="D19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2" s="13" t="s">
        <v>416</v>
      </c>
      <c r="F192" s="24" t="str">
        <f>IF(AND(B192&lt;&gt;"",E192&lt;&gt;""),B192 &amp; " to " &amp; E192 &amp; CHAR(10) &amp;
IFERROR(IF(ISERROR(--TRIM(MID(SUBSTITUTE(C192,",",REPT(" ",99)),1,99))),VLOOKUP(TRIM(MID(SUBSTITUTE(C192,",",REPT(" ",99)),1,99)),PortProtocols[],4,FALSE),VLOOKUP(--TRIM(MID(SUBSTITUTE(C192,",",REPT(" ",99)),1,99)),PortProtocols[],4,FALSE)),"") &amp;
IF(TRIM(MID(SUBSTITUTE(C192,",",REPT(" ",99)),99,99))&lt;&gt;"",CHAR(10) &amp; IFERROR(IF(ISERROR(--TRIM(MID(SUBSTITUTE(C192,",",REPT(" ",99)),99,99))),VLOOKUP(TRIM(MID(SUBSTITUTE(C192,",",REPT(" ",99)),99,99)),PortProtocols[],4,FALSE),VLOOKUP(--TRIM(MID(SUBSTITUTE(C192,",",REPT(" ",99)),99,99)),PortProtocols[],4,FALSE)),""),"") &amp;
IF(TRIM(MID(SUBSTITUTE(C192,",",REPT(" ",99)),199,99))&lt;&gt;"",CHAR(10) &amp; IFERROR(IF(ISERROR(--TRIM(MID(SUBSTITUTE(C192,",",REPT(" ",99)),199,99))),VLOOKUP(TRIM(MID(SUBSTITUTE(C192,",",REPT(" ",99)),199,99)),PortProtocols[],4,FALSE),VLOOKUP(--TRIM(MID(SUBSTITUTE(C192,",",REPT(" ",99)),199,99)),PortProtocols[],4,FALSE)),""),"") &amp;
IF(TRIM(MID(SUBSTITUTE(C192,",",REPT(" ",99)),299,99))&lt;&gt;"",CHAR(10) &amp; IFERROR(IF(ISERROR(--TRIM(MID(SUBSTITUTE(C192,",",REPT(" ",99)),299,99))),VLOOKUP(TRIM(MID(SUBSTITUTE(C192,",",REPT(" ",99)),299,99)),PortProtocols[],4,FALSE),VLOOKUP(--TRIM(MID(SUBSTITUTE(C192,",",REPT(" ",99)),299,99)),PortProtocols[],4,FALSE)),""),"") &amp;
IF(TRIM(MID(SUBSTITUTE(C192,",",REPT(" ",99)),399,99))&lt;&gt;"",CHAR(10) &amp; IFERROR(IF(ISERROR(--TRIM(MID(SUBSTITUTE(C192,",",REPT(" ",99)),399,99))),VLOOKUP(TRIM(MID(SUBSTITUTE(C192,",",REPT(" ",99)),399,99)),PortProtocols[],4,FALSE),VLOOKUP(--TRIM(MID(SUBSTITUTE(C192,",",REPT(" ",99)),399,99)),PortProtocols[],4,FALSE)),""),"") &amp;
IF(TRIM(MID(SUBSTITUTE(C192,",",REPT(" ",99)),499,99))&lt;&gt;"",CHAR(10) &amp; IFERROR(IF(ISERROR(--TRIM(MID(SUBSTITUTE(C192,",",REPT(" ",99)),499,99))),VLOOKUP(TRIM(MID(SUBSTITUTE(C192,",",REPT(" ",99)),499,99)),PortProtocols[],4,FALSE),VLOOKUP(--TRIM(MID(SUBSTITUTE(C192,",",REPT(" ",99)),499,99)),PortProtocols[],4,FALSE)),""),"") &amp;
IF(TRIM(MID(SUBSTITUTE(C192,",",REPT(" ",99)),599,99))&lt;&gt;"",CHAR(10) &amp; IFERROR(IF(ISERROR(--TRIM(MID(SUBSTITUTE(C192,",",REPT(" ",99)),599,99))),VLOOKUP(TRIM(MID(SUBSTITUTE(C192,",",REPT(" ",99)),599,99)),PortProtocols[],4,FALSE),VLOOKUP(--TRIM(MID(SUBSTITUTE(C192,",",REPT(" ",99)),599,99)),PortProtocols[],4,FALSE)),""),"") &amp;
IF(TRIM(MID(SUBSTITUTE(C192,",",REPT(" ",99)),699,99))&lt;&gt;"",CHAR(10) &amp; IFERROR(IF(ISERROR(--TRIM(MID(SUBSTITUTE(C192,",",REPT(" ",99)),699,99))),VLOOKUP(TRIM(MID(SUBSTITUTE(C192,",",REPT(" ",99)),699,99)),PortProtocols[],4,FALSE),VLOOKUP(--TRIM(MID(SUBSTITUTE(C192,",",REPT(" ",99)),699,99)),PortProtocols[],4,FALSE)),""),"") &amp;
IF(TRIM(MID(SUBSTITUTE(C192,",",REPT(" ",99)),799,99))&lt;&gt;"",CHAR(10) &amp; IFERROR(IF(ISERROR(--TRIM(MID(SUBSTITUTE(C192,",",REPT(" ",99)),799,99))),VLOOKUP(TRIM(MID(SUBSTITUTE(C192,",",REPT(" ",99)),799,99)),PortProtocols[],4,FALSE),VLOOKUP(--TRIM(MID(SUBSTITUTE(C192,",",REPT(" ",99)),799,99)),PortProtocols[],4,FALSE)),""),"") &amp;
IF(TRIM(MID(SUBSTITUTE(C192,",",REPT(" ",99)),899,99))&lt;&gt;"",CHAR(10) &amp; IFERROR(IF(ISERROR(--TRIM(MID(SUBSTITUTE(C192,",",REPT(" ",99)),899,99))),VLOOKUP(TRIM(MID(SUBSTITUTE(C192,",",REPT(" ",99)),899,99)),PortProtocols[],4,FALSE),VLOOKUP(--TRIM(MID(SUBSTITUTE(C192,",",REPT(" ",99)),899,99)),PortProtocols[],4,FALSE)),""),"") &amp;
IF(TRIM(MID(SUBSTITUTE(C192,",",REPT(" ",99)),999,99))&lt;&gt;"",CHAR(10) &amp; IFERROR(IF(ISERROR(--TRIM(MID(SUBSTITUTE(C192,",",REPT(" ",99)),999,99))),VLOOKUP(TRIM(MID(SUBSTITUTE(C192,",",REPT(" ",99)),999,99)),PortProtocols[],4,FALSE),VLOOKUP(--TRIM(MID(SUBSTITUTE(C192,",",REPT(" ",99)),999,99)),PortProtocols[],4,FALSE)),""),"") &amp;
IF(TRIM(MID(SUBSTITUTE(C192,",",REPT(" ",99)),1099,99))&lt;&gt;"",CHAR(10) &amp; IFERROR(IF(ISERROR(--TRIM(MID(SUBSTITUTE(C192,",",REPT(" ",99)),1099,99))),VLOOKUP(TRIM(MID(SUBSTITUTE(C192,",",REPT(" ",99)),1099,99)),PortProtocols[],4,FALSE),VLOOKUP(--TRIM(MID(SUBSTITUTE(C192,",",REPT(" ",99)),1099,99)),PortProtocols[],4,FALSE)),""),"") &amp;
IF(TRIM(MID(SUBSTITUTE(C192,",",REPT(" ",99)),1199,99))&lt;&gt;"",CHAR(10) &amp; IFERROR(IF(ISERROR(--TRIM(MID(SUBSTITUTE(C192,",",REPT(" ",99)),1199,99))),VLOOKUP(TRIM(MID(SUBSTITUTE(C192,",",REPT(" ",99)),1199,99)),PortProtocols[],4,FALSE),VLOOKUP(--TRIM(MID(SUBSTITUTE(C192,",",REPT(" ",99)),1199,99)),PortProtocols[],4,FALSE)),""),"") &amp;
IF(TRIM(MID(SUBSTITUTE(C192,",",REPT(" ",99)),1299,99))&lt;&gt;"",CHAR(10) &amp; IFERROR(IF(ISERROR(--TRIM(MID(SUBSTITUTE(C192,",",REPT(" ",99)),1299,99))),VLOOKUP(TRIM(MID(SUBSTITUTE(C192,",",REPT(" ",99)),1299,99)),PortProtocols[],4,FALSE),VLOOKUP(--TRIM(MID(SUBSTITUTE(C192,",",REPT(" ",99)),1299,99)),PortProtocols[],4,FALSE)),""),"") &amp;
IF(TRIM(MID(SUBSTITUTE(C192,",",REPT(" ",99)),1399,99))&lt;&gt;"",CHAR(10) &amp; IFERROR(IF(ISERROR(--TRIM(MID(SUBSTITUTE(C192,",",REPT(" ",99)),1399,99))),VLOOKUP(TRIM(MID(SUBSTITUTE(C192,",",REPT(" ",99)),1399,99)),PortProtocols[],4,FALSE),VLOOKUP(--TRIM(MID(SUBSTITUTE(C192,",",REPT(" ",99)),1399,99)),PortProtocols[],4,FALSE)),""),"") &amp;
IF(TRIM(MID(SUBSTITUTE(C192,",",REPT(" ",99)),1499,99))&lt;&gt;"",CHAR(10) &amp; IFERROR(IF(ISERROR(--TRIM(MID(SUBSTITUTE(C192,",",REPT(" ",99)),1499,99))),VLOOKUP(TRIM(MID(SUBSTITUTE(C192,",",REPT(" ",99)),1499,99)),PortProtocols[],4,FALSE),VLOOKUP(--TRIM(MID(SUBSTITUTE(C192,",",REPT(" ",99)),1499,99)),PortProtocols[],4,FALSE)),""),"") &amp;
IF(TRIM(MID(SUBSTITUTE(C192,",",REPT(" ",99)),1599,99))&lt;&gt;"",CHAR(10) &amp; IFERROR(IF(ISERROR(--TRIM(MID(SUBSTITUTE(C192,",",REPT(" ",99)),1599,99))),VLOOKUP(TRIM(MID(SUBSTITUTE(C192,",",REPT(" ",99)),1599,99)),PortProtocols[],4,FALSE),VLOOKUP(--TRIM(MID(SUBSTITUTE(C192,",",REPT(" ",99)),1599,99)),PortProtocols[],4,FALSE)),""),"") &amp;
IF(TRIM(MID(SUBSTITUTE(C192,",",REPT(" ",99)),1699,99))&lt;&gt;"",CHAR(10) &amp; IFERROR(IF(ISERROR(--TRIM(MID(SUBSTITUTE(C192,",",REPT(" ",99)),1699,99))),VLOOKUP(TRIM(MID(SUBSTITUTE(C192,",",REPT(" ",99)),1699,99)),PortProtocols[],4,FALSE),VLOOKUP(--TRIM(MID(SUBSTITUTE(C192,",",REPT(" ",99)),1699,99)),PortProtocols[],4,FALSE)),""),"") &amp;
IF(TRIM(MID(SUBSTITUTE(C192,",",REPT(" ",99)),1799,99))&lt;&gt;"",CHAR(10) &amp; IFERROR(IF(ISERROR(--TRIM(MID(SUBSTITUTE(C192,",",REPT(" ",99)),1799,99))),VLOOKUP(TRIM(MID(SUBSTITUTE(C192,",",REPT(" ",99)),1799,99)),PortProtocols[],4,FALSE),VLOOKUP(--TRIM(MID(SUBSTITUTE(C192,",",REPT(" ",99)),1799,99)),PortProtocols[],4,FALSE)),""),"") &amp;
IF(TRIM(MID(SUBSTITUTE(C192,",",REPT(" ",99)),1899,99))&lt;&gt;"",CHAR(10) &amp; IFERROR(IF(ISERROR(--TRIM(MID(SUBSTITUTE(C192,",",REPT(" ",99)),1899,99))),VLOOKUP(TRIM(MID(SUBSTITUTE(C192,",",REPT(" ",99)),1899,99)),PortProtocols[],4,FALSE),VLOOKUP(--TRIM(MID(SUBSTITUTE(C192,",",REPT(" ",99)),1899,99)),PortProtocols[],4,FALSE)),""),""),
"")</f>
        <v>NDB HA Proxy VM1 to NDB Server (API Server VM1)
Remote Support Tunnel (8443 TCP)</v>
      </c>
      <c r="G192" s="15"/>
      <c r="H192" s="13" t="str">
        <f>_xlfn.XLOOKUP(ExternalPorts[[#This Row],[Source]],entities[Source],entities[Source AZ (Used for Diagram Generation)],"",0)</f>
        <v>Local AZ</v>
      </c>
      <c r="I192" s="13" t="str">
        <f>_xlfn.XLOOKUP(ExternalPorts[[#This Row],[Destination]],entities[Destination],entities[Destination AZ (Used for Diagram Generation)],"",0)</f>
        <v>Local AZ</v>
      </c>
      <c r="J192" s="13"/>
      <c r="M192" s="22"/>
    </row>
    <row r="193" spans="1:13" ht="40.5">
      <c r="A193" s="13" t="s">
        <v>324</v>
      </c>
      <c r="B193" s="13" t="s">
        <v>410</v>
      </c>
      <c r="C193" s="14">
        <v>8443</v>
      </c>
      <c r="D193" s="13" t="str" cm="1">
        <f t="array" ref="D19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3" s="13" t="s">
        <v>412</v>
      </c>
      <c r="F193" s="24" t="str">
        <f>IF(AND(B193&lt;&gt;"",E193&lt;&gt;""),B193 &amp; " to " &amp; E193 &amp; CHAR(10) &amp;
IFERROR(IF(ISERROR(--TRIM(MID(SUBSTITUTE(C193,",",REPT(" ",99)),1,99))),VLOOKUP(TRIM(MID(SUBSTITUTE(C193,",",REPT(" ",99)),1,99)),PortProtocols[],4,FALSE),VLOOKUP(--TRIM(MID(SUBSTITUTE(C193,",",REPT(" ",99)),1,99)),PortProtocols[],4,FALSE)),"") &amp;
IF(TRIM(MID(SUBSTITUTE(C193,",",REPT(" ",99)),99,99))&lt;&gt;"",CHAR(10) &amp; IFERROR(IF(ISERROR(--TRIM(MID(SUBSTITUTE(C193,",",REPT(" ",99)),99,99))),VLOOKUP(TRIM(MID(SUBSTITUTE(C193,",",REPT(" ",99)),99,99)),PortProtocols[],4,FALSE),VLOOKUP(--TRIM(MID(SUBSTITUTE(C193,",",REPT(" ",99)),99,99)),PortProtocols[],4,FALSE)),""),"") &amp;
IF(TRIM(MID(SUBSTITUTE(C193,",",REPT(" ",99)),199,99))&lt;&gt;"",CHAR(10) &amp; IFERROR(IF(ISERROR(--TRIM(MID(SUBSTITUTE(C193,",",REPT(" ",99)),199,99))),VLOOKUP(TRIM(MID(SUBSTITUTE(C193,",",REPT(" ",99)),199,99)),PortProtocols[],4,FALSE),VLOOKUP(--TRIM(MID(SUBSTITUTE(C193,",",REPT(" ",99)),199,99)),PortProtocols[],4,FALSE)),""),"") &amp;
IF(TRIM(MID(SUBSTITUTE(C193,",",REPT(" ",99)),299,99))&lt;&gt;"",CHAR(10) &amp; IFERROR(IF(ISERROR(--TRIM(MID(SUBSTITUTE(C193,",",REPT(" ",99)),299,99))),VLOOKUP(TRIM(MID(SUBSTITUTE(C193,",",REPT(" ",99)),299,99)),PortProtocols[],4,FALSE),VLOOKUP(--TRIM(MID(SUBSTITUTE(C193,",",REPT(" ",99)),299,99)),PortProtocols[],4,FALSE)),""),"") &amp;
IF(TRIM(MID(SUBSTITUTE(C193,",",REPT(" ",99)),399,99))&lt;&gt;"",CHAR(10) &amp; IFERROR(IF(ISERROR(--TRIM(MID(SUBSTITUTE(C193,",",REPT(" ",99)),399,99))),VLOOKUP(TRIM(MID(SUBSTITUTE(C193,",",REPT(" ",99)),399,99)),PortProtocols[],4,FALSE),VLOOKUP(--TRIM(MID(SUBSTITUTE(C193,",",REPT(" ",99)),399,99)),PortProtocols[],4,FALSE)),""),"") &amp;
IF(TRIM(MID(SUBSTITUTE(C193,",",REPT(" ",99)),499,99))&lt;&gt;"",CHAR(10) &amp; IFERROR(IF(ISERROR(--TRIM(MID(SUBSTITUTE(C193,",",REPT(" ",99)),499,99))),VLOOKUP(TRIM(MID(SUBSTITUTE(C193,",",REPT(" ",99)),499,99)),PortProtocols[],4,FALSE),VLOOKUP(--TRIM(MID(SUBSTITUTE(C193,",",REPT(" ",99)),499,99)),PortProtocols[],4,FALSE)),""),"") &amp;
IF(TRIM(MID(SUBSTITUTE(C193,",",REPT(" ",99)),599,99))&lt;&gt;"",CHAR(10) &amp; IFERROR(IF(ISERROR(--TRIM(MID(SUBSTITUTE(C193,",",REPT(" ",99)),599,99))),VLOOKUP(TRIM(MID(SUBSTITUTE(C193,",",REPT(" ",99)),599,99)),PortProtocols[],4,FALSE),VLOOKUP(--TRIM(MID(SUBSTITUTE(C193,",",REPT(" ",99)),599,99)),PortProtocols[],4,FALSE)),""),"") &amp;
IF(TRIM(MID(SUBSTITUTE(C193,",",REPT(" ",99)),699,99))&lt;&gt;"",CHAR(10) &amp; IFERROR(IF(ISERROR(--TRIM(MID(SUBSTITUTE(C193,",",REPT(" ",99)),699,99))),VLOOKUP(TRIM(MID(SUBSTITUTE(C193,",",REPT(" ",99)),699,99)),PortProtocols[],4,FALSE),VLOOKUP(--TRIM(MID(SUBSTITUTE(C193,",",REPT(" ",99)),699,99)),PortProtocols[],4,FALSE)),""),"") &amp;
IF(TRIM(MID(SUBSTITUTE(C193,",",REPT(" ",99)),799,99))&lt;&gt;"",CHAR(10) &amp; IFERROR(IF(ISERROR(--TRIM(MID(SUBSTITUTE(C193,",",REPT(" ",99)),799,99))),VLOOKUP(TRIM(MID(SUBSTITUTE(C193,",",REPT(" ",99)),799,99)),PortProtocols[],4,FALSE),VLOOKUP(--TRIM(MID(SUBSTITUTE(C193,",",REPT(" ",99)),799,99)),PortProtocols[],4,FALSE)),""),"") &amp;
IF(TRIM(MID(SUBSTITUTE(C193,",",REPT(" ",99)),899,99))&lt;&gt;"",CHAR(10) &amp; IFERROR(IF(ISERROR(--TRIM(MID(SUBSTITUTE(C193,",",REPT(" ",99)),899,99))),VLOOKUP(TRIM(MID(SUBSTITUTE(C193,",",REPT(" ",99)),899,99)),PortProtocols[],4,FALSE),VLOOKUP(--TRIM(MID(SUBSTITUTE(C193,",",REPT(" ",99)),899,99)),PortProtocols[],4,FALSE)),""),"") &amp;
IF(TRIM(MID(SUBSTITUTE(C193,",",REPT(" ",99)),999,99))&lt;&gt;"",CHAR(10) &amp; IFERROR(IF(ISERROR(--TRIM(MID(SUBSTITUTE(C193,",",REPT(" ",99)),999,99))),VLOOKUP(TRIM(MID(SUBSTITUTE(C193,",",REPT(" ",99)),999,99)),PortProtocols[],4,FALSE),VLOOKUP(--TRIM(MID(SUBSTITUTE(C193,",",REPT(" ",99)),999,99)),PortProtocols[],4,FALSE)),""),"") &amp;
IF(TRIM(MID(SUBSTITUTE(C193,",",REPT(" ",99)),1099,99))&lt;&gt;"",CHAR(10) &amp; IFERROR(IF(ISERROR(--TRIM(MID(SUBSTITUTE(C193,",",REPT(" ",99)),1099,99))),VLOOKUP(TRIM(MID(SUBSTITUTE(C193,",",REPT(" ",99)),1099,99)),PortProtocols[],4,FALSE),VLOOKUP(--TRIM(MID(SUBSTITUTE(C193,",",REPT(" ",99)),1099,99)),PortProtocols[],4,FALSE)),""),"") &amp;
IF(TRIM(MID(SUBSTITUTE(C193,",",REPT(" ",99)),1199,99))&lt;&gt;"",CHAR(10) &amp; IFERROR(IF(ISERROR(--TRIM(MID(SUBSTITUTE(C193,",",REPT(" ",99)),1199,99))),VLOOKUP(TRIM(MID(SUBSTITUTE(C193,",",REPT(" ",99)),1199,99)),PortProtocols[],4,FALSE),VLOOKUP(--TRIM(MID(SUBSTITUTE(C193,",",REPT(" ",99)),1199,99)),PortProtocols[],4,FALSE)),""),"") &amp;
IF(TRIM(MID(SUBSTITUTE(C193,",",REPT(" ",99)),1299,99))&lt;&gt;"",CHAR(10) &amp; IFERROR(IF(ISERROR(--TRIM(MID(SUBSTITUTE(C193,",",REPT(" ",99)),1299,99))),VLOOKUP(TRIM(MID(SUBSTITUTE(C193,",",REPT(" ",99)),1299,99)),PortProtocols[],4,FALSE),VLOOKUP(--TRIM(MID(SUBSTITUTE(C193,",",REPT(" ",99)),1299,99)),PortProtocols[],4,FALSE)),""),"") &amp;
IF(TRIM(MID(SUBSTITUTE(C193,",",REPT(" ",99)),1399,99))&lt;&gt;"",CHAR(10) &amp; IFERROR(IF(ISERROR(--TRIM(MID(SUBSTITUTE(C193,",",REPT(" ",99)),1399,99))),VLOOKUP(TRIM(MID(SUBSTITUTE(C193,",",REPT(" ",99)),1399,99)),PortProtocols[],4,FALSE),VLOOKUP(--TRIM(MID(SUBSTITUTE(C193,",",REPT(" ",99)),1399,99)),PortProtocols[],4,FALSE)),""),"") &amp;
IF(TRIM(MID(SUBSTITUTE(C193,",",REPT(" ",99)),1499,99))&lt;&gt;"",CHAR(10) &amp; IFERROR(IF(ISERROR(--TRIM(MID(SUBSTITUTE(C193,",",REPT(" ",99)),1499,99))),VLOOKUP(TRIM(MID(SUBSTITUTE(C193,",",REPT(" ",99)),1499,99)),PortProtocols[],4,FALSE),VLOOKUP(--TRIM(MID(SUBSTITUTE(C193,",",REPT(" ",99)),1499,99)),PortProtocols[],4,FALSE)),""),"") &amp;
IF(TRIM(MID(SUBSTITUTE(C193,",",REPT(" ",99)),1599,99))&lt;&gt;"",CHAR(10) &amp; IFERROR(IF(ISERROR(--TRIM(MID(SUBSTITUTE(C193,",",REPT(" ",99)),1599,99))),VLOOKUP(TRIM(MID(SUBSTITUTE(C193,",",REPT(" ",99)),1599,99)),PortProtocols[],4,FALSE),VLOOKUP(--TRIM(MID(SUBSTITUTE(C193,",",REPT(" ",99)),1599,99)),PortProtocols[],4,FALSE)),""),"") &amp;
IF(TRIM(MID(SUBSTITUTE(C193,",",REPT(" ",99)),1699,99))&lt;&gt;"",CHAR(10) &amp; IFERROR(IF(ISERROR(--TRIM(MID(SUBSTITUTE(C193,",",REPT(" ",99)),1699,99))),VLOOKUP(TRIM(MID(SUBSTITUTE(C193,",",REPT(" ",99)),1699,99)),PortProtocols[],4,FALSE),VLOOKUP(--TRIM(MID(SUBSTITUTE(C193,",",REPT(" ",99)),1699,99)),PortProtocols[],4,FALSE)),""),"") &amp;
IF(TRIM(MID(SUBSTITUTE(C193,",",REPT(" ",99)),1799,99))&lt;&gt;"",CHAR(10) &amp; IFERROR(IF(ISERROR(--TRIM(MID(SUBSTITUTE(C193,",",REPT(" ",99)),1799,99))),VLOOKUP(TRIM(MID(SUBSTITUTE(C193,",",REPT(" ",99)),1799,99)),PortProtocols[],4,FALSE),VLOOKUP(--TRIM(MID(SUBSTITUTE(C193,",",REPT(" ",99)),1799,99)),PortProtocols[],4,FALSE)),""),"") &amp;
IF(TRIM(MID(SUBSTITUTE(C193,",",REPT(" ",99)),1899,99))&lt;&gt;"",CHAR(10) &amp; IFERROR(IF(ISERROR(--TRIM(MID(SUBSTITUTE(C193,",",REPT(" ",99)),1899,99))),VLOOKUP(TRIM(MID(SUBSTITUTE(C193,",",REPT(" ",99)),1899,99)),PortProtocols[],4,FALSE),VLOOKUP(--TRIM(MID(SUBSTITUTE(C193,",",REPT(" ",99)),1899,99)),PortProtocols[],4,FALSE)),""),""),
"")</f>
        <v>NDB HA Proxy VM1 to NDB API Server VM2
Remote Support Tunnel (8443 TCP)</v>
      </c>
      <c r="G193" s="15"/>
      <c r="H193" s="13" t="str">
        <f>_xlfn.XLOOKUP(ExternalPorts[[#This Row],[Source]],entities[Source],entities[Source AZ (Used for Diagram Generation)],"",0)</f>
        <v>Local AZ</v>
      </c>
      <c r="I193" s="13" t="str">
        <f>_xlfn.XLOOKUP(ExternalPorts[[#This Row],[Destination]],entities[Destination],entities[Destination AZ (Used for Diagram Generation)],"",0)</f>
        <v>Local AZ</v>
      </c>
      <c r="J193" s="13"/>
      <c r="M193" s="22"/>
    </row>
    <row r="194" spans="1:13" ht="40.5">
      <c r="A194" s="13" t="s">
        <v>324</v>
      </c>
      <c r="B194" s="13" t="s">
        <v>410</v>
      </c>
      <c r="C194" s="14">
        <v>8443</v>
      </c>
      <c r="D194" s="13" t="str" cm="1">
        <f t="array" ref="D19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4" s="13" t="s">
        <v>417</v>
      </c>
      <c r="F194" s="24" t="str">
        <f>IF(AND(B194&lt;&gt;"",E194&lt;&gt;""),B194 &amp; " to " &amp; E194 &amp; CHAR(10) &amp;
IFERROR(IF(ISERROR(--TRIM(MID(SUBSTITUTE(C194,",",REPT(" ",99)),1,99))),VLOOKUP(TRIM(MID(SUBSTITUTE(C194,",",REPT(" ",99)),1,99)),PortProtocols[],4,FALSE),VLOOKUP(--TRIM(MID(SUBSTITUTE(C194,",",REPT(" ",99)),1,99)),PortProtocols[],4,FALSE)),"") &amp;
IF(TRIM(MID(SUBSTITUTE(C194,",",REPT(" ",99)),99,99))&lt;&gt;"",CHAR(10) &amp; IFERROR(IF(ISERROR(--TRIM(MID(SUBSTITUTE(C194,",",REPT(" ",99)),99,99))),VLOOKUP(TRIM(MID(SUBSTITUTE(C194,",",REPT(" ",99)),99,99)),PortProtocols[],4,FALSE),VLOOKUP(--TRIM(MID(SUBSTITUTE(C194,",",REPT(" ",99)),99,99)),PortProtocols[],4,FALSE)),""),"") &amp;
IF(TRIM(MID(SUBSTITUTE(C194,",",REPT(" ",99)),199,99))&lt;&gt;"",CHAR(10) &amp; IFERROR(IF(ISERROR(--TRIM(MID(SUBSTITUTE(C194,",",REPT(" ",99)),199,99))),VLOOKUP(TRIM(MID(SUBSTITUTE(C194,",",REPT(" ",99)),199,99)),PortProtocols[],4,FALSE),VLOOKUP(--TRIM(MID(SUBSTITUTE(C194,",",REPT(" ",99)),199,99)),PortProtocols[],4,FALSE)),""),"") &amp;
IF(TRIM(MID(SUBSTITUTE(C194,",",REPT(" ",99)),299,99))&lt;&gt;"",CHAR(10) &amp; IFERROR(IF(ISERROR(--TRIM(MID(SUBSTITUTE(C194,",",REPT(" ",99)),299,99))),VLOOKUP(TRIM(MID(SUBSTITUTE(C194,",",REPT(" ",99)),299,99)),PortProtocols[],4,FALSE),VLOOKUP(--TRIM(MID(SUBSTITUTE(C194,",",REPT(" ",99)),299,99)),PortProtocols[],4,FALSE)),""),"") &amp;
IF(TRIM(MID(SUBSTITUTE(C194,",",REPT(" ",99)),399,99))&lt;&gt;"",CHAR(10) &amp; IFERROR(IF(ISERROR(--TRIM(MID(SUBSTITUTE(C194,",",REPT(" ",99)),399,99))),VLOOKUP(TRIM(MID(SUBSTITUTE(C194,",",REPT(" ",99)),399,99)),PortProtocols[],4,FALSE),VLOOKUP(--TRIM(MID(SUBSTITUTE(C194,",",REPT(" ",99)),399,99)),PortProtocols[],4,FALSE)),""),"") &amp;
IF(TRIM(MID(SUBSTITUTE(C194,",",REPT(" ",99)),499,99))&lt;&gt;"",CHAR(10) &amp; IFERROR(IF(ISERROR(--TRIM(MID(SUBSTITUTE(C194,",",REPT(" ",99)),499,99))),VLOOKUP(TRIM(MID(SUBSTITUTE(C194,",",REPT(" ",99)),499,99)),PortProtocols[],4,FALSE),VLOOKUP(--TRIM(MID(SUBSTITUTE(C194,",",REPT(" ",99)),499,99)),PortProtocols[],4,FALSE)),""),"") &amp;
IF(TRIM(MID(SUBSTITUTE(C194,",",REPT(" ",99)),599,99))&lt;&gt;"",CHAR(10) &amp; IFERROR(IF(ISERROR(--TRIM(MID(SUBSTITUTE(C194,",",REPT(" ",99)),599,99))),VLOOKUP(TRIM(MID(SUBSTITUTE(C194,",",REPT(" ",99)),599,99)),PortProtocols[],4,FALSE),VLOOKUP(--TRIM(MID(SUBSTITUTE(C194,",",REPT(" ",99)),599,99)),PortProtocols[],4,FALSE)),""),"") &amp;
IF(TRIM(MID(SUBSTITUTE(C194,",",REPT(" ",99)),699,99))&lt;&gt;"",CHAR(10) &amp; IFERROR(IF(ISERROR(--TRIM(MID(SUBSTITUTE(C194,",",REPT(" ",99)),699,99))),VLOOKUP(TRIM(MID(SUBSTITUTE(C194,",",REPT(" ",99)),699,99)),PortProtocols[],4,FALSE),VLOOKUP(--TRIM(MID(SUBSTITUTE(C194,",",REPT(" ",99)),699,99)),PortProtocols[],4,FALSE)),""),"") &amp;
IF(TRIM(MID(SUBSTITUTE(C194,",",REPT(" ",99)),799,99))&lt;&gt;"",CHAR(10) &amp; IFERROR(IF(ISERROR(--TRIM(MID(SUBSTITUTE(C194,",",REPT(" ",99)),799,99))),VLOOKUP(TRIM(MID(SUBSTITUTE(C194,",",REPT(" ",99)),799,99)),PortProtocols[],4,FALSE),VLOOKUP(--TRIM(MID(SUBSTITUTE(C194,",",REPT(" ",99)),799,99)),PortProtocols[],4,FALSE)),""),"") &amp;
IF(TRIM(MID(SUBSTITUTE(C194,",",REPT(" ",99)),899,99))&lt;&gt;"",CHAR(10) &amp; IFERROR(IF(ISERROR(--TRIM(MID(SUBSTITUTE(C194,",",REPT(" ",99)),899,99))),VLOOKUP(TRIM(MID(SUBSTITUTE(C194,",",REPT(" ",99)),899,99)),PortProtocols[],4,FALSE),VLOOKUP(--TRIM(MID(SUBSTITUTE(C194,",",REPT(" ",99)),899,99)),PortProtocols[],4,FALSE)),""),"") &amp;
IF(TRIM(MID(SUBSTITUTE(C194,",",REPT(" ",99)),999,99))&lt;&gt;"",CHAR(10) &amp; IFERROR(IF(ISERROR(--TRIM(MID(SUBSTITUTE(C194,",",REPT(" ",99)),999,99))),VLOOKUP(TRIM(MID(SUBSTITUTE(C194,",",REPT(" ",99)),999,99)),PortProtocols[],4,FALSE),VLOOKUP(--TRIM(MID(SUBSTITUTE(C194,",",REPT(" ",99)),999,99)),PortProtocols[],4,FALSE)),""),"") &amp;
IF(TRIM(MID(SUBSTITUTE(C194,",",REPT(" ",99)),1099,99))&lt;&gt;"",CHAR(10) &amp; IFERROR(IF(ISERROR(--TRIM(MID(SUBSTITUTE(C194,",",REPT(" ",99)),1099,99))),VLOOKUP(TRIM(MID(SUBSTITUTE(C194,",",REPT(" ",99)),1099,99)),PortProtocols[],4,FALSE),VLOOKUP(--TRIM(MID(SUBSTITUTE(C194,",",REPT(" ",99)),1099,99)),PortProtocols[],4,FALSE)),""),"") &amp;
IF(TRIM(MID(SUBSTITUTE(C194,",",REPT(" ",99)),1199,99))&lt;&gt;"",CHAR(10) &amp; IFERROR(IF(ISERROR(--TRIM(MID(SUBSTITUTE(C194,",",REPT(" ",99)),1199,99))),VLOOKUP(TRIM(MID(SUBSTITUTE(C194,",",REPT(" ",99)),1199,99)),PortProtocols[],4,FALSE),VLOOKUP(--TRIM(MID(SUBSTITUTE(C194,",",REPT(" ",99)),1199,99)),PortProtocols[],4,FALSE)),""),"") &amp;
IF(TRIM(MID(SUBSTITUTE(C194,",",REPT(" ",99)),1299,99))&lt;&gt;"",CHAR(10) &amp; IFERROR(IF(ISERROR(--TRIM(MID(SUBSTITUTE(C194,",",REPT(" ",99)),1299,99))),VLOOKUP(TRIM(MID(SUBSTITUTE(C194,",",REPT(" ",99)),1299,99)),PortProtocols[],4,FALSE),VLOOKUP(--TRIM(MID(SUBSTITUTE(C194,",",REPT(" ",99)),1299,99)),PortProtocols[],4,FALSE)),""),"") &amp;
IF(TRIM(MID(SUBSTITUTE(C194,",",REPT(" ",99)),1399,99))&lt;&gt;"",CHAR(10) &amp; IFERROR(IF(ISERROR(--TRIM(MID(SUBSTITUTE(C194,",",REPT(" ",99)),1399,99))),VLOOKUP(TRIM(MID(SUBSTITUTE(C194,",",REPT(" ",99)),1399,99)),PortProtocols[],4,FALSE),VLOOKUP(--TRIM(MID(SUBSTITUTE(C194,",",REPT(" ",99)),1399,99)),PortProtocols[],4,FALSE)),""),"") &amp;
IF(TRIM(MID(SUBSTITUTE(C194,",",REPT(" ",99)),1499,99))&lt;&gt;"",CHAR(10) &amp; IFERROR(IF(ISERROR(--TRIM(MID(SUBSTITUTE(C194,",",REPT(" ",99)),1499,99))),VLOOKUP(TRIM(MID(SUBSTITUTE(C194,",",REPT(" ",99)),1499,99)),PortProtocols[],4,FALSE),VLOOKUP(--TRIM(MID(SUBSTITUTE(C194,",",REPT(" ",99)),1499,99)),PortProtocols[],4,FALSE)),""),"") &amp;
IF(TRIM(MID(SUBSTITUTE(C194,",",REPT(" ",99)),1599,99))&lt;&gt;"",CHAR(10) &amp; IFERROR(IF(ISERROR(--TRIM(MID(SUBSTITUTE(C194,",",REPT(" ",99)),1599,99))),VLOOKUP(TRIM(MID(SUBSTITUTE(C194,",",REPT(" ",99)),1599,99)),PortProtocols[],4,FALSE),VLOOKUP(--TRIM(MID(SUBSTITUTE(C194,",",REPT(" ",99)),1599,99)),PortProtocols[],4,FALSE)),""),"") &amp;
IF(TRIM(MID(SUBSTITUTE(C194,",",REPT(" ",99)),1699,99))&lt;&gt;"",CHAR(10) &amp; IFERROR(IF(ISERROR(--TRIM(MID(SUBSTITUTE(C194,",",REPT(" ",99)),1699,99))),VLOOKUP(TRIM(MID(SUBSTITUTE(C194,",",REPT(" ",99)),1699,99)),PortProtocols[],4,FALSE),VLOOKUP(--TRIM(MID(SUBSTITUTE(C194,",",REPT(" ",99)),1699,99)),PortProtocols[],4,FALSE)),""),"") &amp;
IF(TRIM(MID(SUBSTITUTE(C194,",",REPT(" ",99)),1799,99))&lt;&gt;"",CHAR(10) &amp; IFERROR(IF(ISERROR(--TRIM(MID(SUBSTITUTE(C194,",",REPT(" ",99)),1799,99))),VLOOKUP(TRIM(MID(SUBSTITUTE(C194,",",REPT(" ",99)),1799,99)),PortProtocols[],4,FALSE),VLOOKUP(--TRIM(MID(SUBSTITUTE(C194,",",REPT(" ",99)),1799,99)),PortProtocols[],4,FALSE)),""),"") &amp;
IF(TRIM(MID(SUBSTITUTE(C194,",",REPT(" ",99)),1899,99))&lt;&gt;"",CHAR(10) &amp; IFERROR(IF(ISERROR(--TRIM(MID(SUBSTITUTE(C194,",",REPT(" ",99)),1899,99))),VLOOKUP(TRIM(MID(SUBSTITUTE(C194,",",REPT(" ",99)),1899,99)),PortProtocols[],4,FALSE),VLOOKUP(--TRIM(MID(SUBSTITUTE(C194,",",REPT(" ",99)),1899,99)),PortProtocols[],4,FALSE)),""),""),
"")</f>
        <v>NDB HA Proxy VM1 to NDB API Server VM3
Remote Support Tunnel (8443 TCP)</v>
      </c>
      <c r="G194" s="15"/>
      <c r="H194" s="13" t="str">
        <f>_xlfn.XLOOKUP(ExternalPorts[[#This Row],[Source]],entities[Source],entities[Source AZ (Used for Diagram Generation)],"",0)</f>
        <v>Local AZ</v>
      </c>
      <c r="I194" s="13" t="str">
        <f>_xlfn.XLOOKUP(ExternalPorts[[#This Row],[Destination]],entities[Destination],entities[Destination AZ (Used for Diagram Generation)],"",0)</f>
        <v>Local AZ</v>
      </c>
      <c r="J194" s="13"/>
      <c r="M194" s="22"/>
    </row>
    <row r="195" spans="1:13" ht="40.5">
      <c r="A195" s="13" t="s">
        <v>324</v>
      </c>
      <c r="B195" s="13" t="s">
        <v>411</v>
      </c>
      <c r="C195" s="14">
        <v>8443</v>
      </c>
      <c r="D195" s="13" t="str" cm="1">
        <f t="array" ref="D19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5" s="13" t="s">
        <v>416</v>
      </c>
      <c r="F195" s="24" t="str">
        <f>IF(AND(B195&lt;&gt;"",E195&lt;&gt;""),B195 &amp; " to " &amp; E195 &amp; CHAR(10) &amp;
IFERROR(IF(ISERROR(--TRIM(MID(SUBSTITUTE(C195,",",REPT(" ",99)),1,99))),VLOOKUP(TRIM(MID(SUBSTITUTE(C195,",",REPT(" ",99)),1,99)),PortProtocols[],4,FALSE),VLOOKUP(--TRIM(MID(SUBSTITUTE(C195,",",REPT(" ",99)),1,99)),PortProtocols[],4,FALSE)),"") &amp;
IF(TRIM(MID(SUBSTITUTE(C195,",",REPT(" ",99)),99,99))&lt;&gt;"",CHAR(10) &amp; IFERROR(IF(ISERROR(--TRIM(MID(SUBSTITUTE(C195,",",REPT(" ",99)),99,99))),VLOOKUP(TRIM(MID(SUBSTITUTE(C195,",",REPT(" ",99)),99,99)),PortProtocols[],4,FALSE),VLOOKUP(--TRIM(MID(SUBSTITUTE(C195,",",REPT(" ",99)),99,99)),PortProtocols[],4,FALSE)),""),"") &amp;
IF(TRIM(MID(SUBSTITUTE(C195,",",REPT(" ",99)),199,99))&lt;&gt;"",CHAR(10) &amp; IFERROR(IF(ISERROR(--TRIM(MID(SUBSTITUTE(C195,",",REPT(" ",99)),199,99))),VLOOKUP(TRIM(MID(SUBSTITUTE(C195,",",REPT(" ",99)),199,99)),PortProtocols[],4,FALSE),VLOOKUP(--TRIM(MID(SUBSTITUTE(C195,",",REPT(" ",99)),199,99)),PortProtocols[],4,FALSE)),""),"") &amp;
IF(TRIM(MID(SUBSTITUTE(C195,",",REPT(" ",99)),299,99))&lt;&gt;"",CHAR(10) &amp; IFERROR(IF(ISERROR(--TRIM(MID(SUBSTITUTE(C195,",",REPT(" ",99)),299,99))),VLOOKUP(TRIM(MID(SUBSTITUTE(C195,",",REPT(" ",99)),299,99)),PortProtocols[],4,FALSE),VLOOKUP(--TRIM(MID(SUBSTITUTE(C195,",",REPT(" ",99)),299,99)),PortProtocols[],4,FALSE)),""),"") &amp;
IF(TRIM(MID(SUBSTITUTE(C195,",",REPT(" ",99)),399,99))&lt;&gt;"",CHAR(10) &amp; IFERROR(IF(ISERROR(--TRIM(MID(SUBSTITUTE(C195,",",REPT(" ",99)),399,99))),VLOOKUP(TRIM(MID(SUBSTITUTE(C195,",",REPT(" ",99)),399,99)),PortProtocols[],4,FALSE),VLOOKUP(--TRIM(MID(SUBSTITUTE(C195,",",REPT(" ",99)),399,99)),PortProtocols[],4,FALSE)),""),"") &amp;
IF(TRIM(MID(SUBSTITUTE(C195,",",REPT(" ",99)),499,99))&lt;&gt;"",CHAR(10) &amp; IFERROR(IF(ISERROR(--TRIM(MID(SUBSTITUTE(C195,",",REPT(" ",99)),499,99))),VLOOKUP(TRIM(MID(SUBSTITUTE(C195,",",REPT(" ",99)),499,99)),PortProtocols[],4,FALSE),VLOOKUP(--TRIM(MID(SUBSTITUTE(C195,",",REPT(" ",99)),499,99)),PortProtocols[],4,FALSE)),""),"") &amp;
IF(TRIM(MID(SUBSTITUTE(C195,",",REPT(" ",99)),599,99))&lt;&gt;"",CHAR(10) &amp; IFERROR(IF(ISERROR(--TRIM(MID(SUBSTITUTE(C195,",",REPT(" ",99)),599,99))),VLOOKUP(TRIM(MID(SUBSTITUTE(C195,",",REPT(" ",99)),599,99)),PortProtocols[],4,FALSE),VLOOKUP(--TRIM(MID(SUBSTITUTE(C195,",",REPT(" ",99)),599,99)),PortProtocols[],4,FALSE)),""),"") &amp;
IF(TRIM(MID(SUBSTITUTE(C195,",",REPT(" ",99)),699,99))&lt;&gt;"",CHAR(10) &amp; IFERROR(IF(ISERROR(--TRIM(MID(SUBSTITUTE(C195,",",REPT(" ",99)),699,99))),VLOOKUP(TRIM(MID(SUBSTITUTE(C195,",",REPT(" ",99)),699,99)),PortProtocols[],4,FALSE),VLOOKUP(--TRIM(MID(SUBSTITUTE(C195,",",REPT(" ",99)),699,99)),PortProtocols[],4,FALSE)),""),"") &amp;
IF(TRIM(MID(SUBSTITUTE(C195,",",REPT(" ",99)),799,99))&lt;&gt;"",CHAR(10) &amp; IFERROR(IF(ISERROR(--TRIM(MID(SUBSTITUTE(C195,",",REPT(" ",99)),799,99))),VLOOKUP(TRIM(MID(SUBSTITUTE(C195,",",REPT(" ",99)),799,99)),PortProtocols[],4,FALSE),VLOOKUP(--TRIM(MID(SUBSTITUTE(C195,",",REPT(" ",99)),799,99)),PortProtocols[],4,FALSE)),""),"") &amp;
IF(TRIM(MID(SUBSTITUTE(C195,",",REPT(" ",99)),899,99))&lt;&gt;"",CHAR(10) &amp; IFERROR(IF(ISERROR(--TRIM(MID(SUBSTITUTE(C195,",",REPT(" ",99)),899,99))),VLOOKUP(TRIM(MID(SUBSTITUTE(C195,",",REPT(" ",99)),899,99)),PortProtocols[],4,FALSE),VLOOKUP(--TRIM(MID(SUBSTITUTE(C195,",",REPT(" ",99)),899,99)),PortProtocols[],4,FALSE)),""),"") &amp;
IF(TRIM(MID(SUBSTITUTE(C195,",",REPT(" ",99)),999,99))&lt;&gt;"",CHAR(10) &amp; IFERROR(IF(ISERROR(--TRIM(MID(SUBSTITUTE(C195,",",REPT(" ",99)),999,99))),VLOOKUP(TRIM(MID(SUBSTITUTE(C195,",",REPT(" ",99)),999,99)),PortProtocols[],4,FALSE),VLOOKUP(--TRIM(MID(SUBSTITUTE(C195,",",REPT(" ",99)),999,99)),PortProtocols[],4,FALSE)),""),"") &amp;
IF(TRIM(MID(SUBSTITUTE(C195,",",REPT(" ",99)),1099,99))&lt;&gt;"",CHAR(10) &amp; IFERROR(IF(ISERROR(--TRIM(MID(SUBSTITUTE(C195,",",REPT(" ",99)),1099,99))),VLOOKUP(TRIM(MID(SUBSTITUTE(C195,",",REPT(" ",99)),1099,99)),PortProtocols[],4,FALSE),VLOOKUP(--TRIM(MID(SUBSTITUTE(C195,",",REPT(" ",99)),1099,99)),PortProtocols[],4,FALSE)),""),"") &amp;
IF(TRIM(MID(SUBSTITUTE(C195,",",REPT(" ",99)),1199,99))&lt;&gt;"",CHAR(10) &amp; IFERROR(IF(ISERROR(--TRIM(MID(SUBSTITUTE(C195,",",REPT(" ",99)),1199,99))),VLOOKUP(TRIM(MID(SUBSTITUTE(C195,",",REPT(" ",99)),1199,99)),PortProtocols[],4,FALSE),VLOOKUP(--TRIM(MID(SUBSTITUTE(C195,",",REPT(" ",99)),1199,99)),PortProtocols[],4,FALSE)),""),"") &amp;
IF(TRIM(MID(SUBSTITUTE(C195,",",REPT(" ",99)),1299,99))&lt;&gt;"",CHAR(10) &amp; IFERROR(IF(ISERROR(--TRIM(MID(SUBSTITUTE(C195,",",REPT(" ",99)),1299,99))),VLOOKUP(TRIM(MID(SUBSTITUTE(C195,",",REPT(" ",99)),1299,99)),PortProtocols[],4,FALSE),VLOOKUP(--TRIM(MID(SUBSTITUTE(C195,",",REPT(" ",99)),1299,99)),PortProtocols[],4,FALSE)),""),"") &amp;
IF(TRIM(MID(SUBSTITUTE(C195,",",REPT(" ",99)),1399,99))&lt;&gt;"",CHAR(10) &amp; IFERROR(IF(ISERROR(--TRIM(MID(SUBSTITUTE(C195,",",REPT(" ",99)),1399,99))),VLOOKUP(TRIM(MID(SUBSTITUTE(C195,",",REPT(" ",99)),1399,99)),PortProtocols[],4,FALSE),VLOOKUP(--TRIM(MID(SUBSTITUTE(C195,",",REPT(" ",99)),1399,99)),PortProtocols[],4,FALSE)),""),"") &amp;
IF(TRIM(MID(SUBSTITUTE(C195,",",REPT(" ",99)),1499,99))&lt;&gt;"",CHAR(10) &amp; IFERROR(IF(ISERROR(--TRIM(MID(SUBSTITUTE(C195,",",REPT(" ",99)),1499,99))),VLOOKUP(TRIM(MID(SUBSTITUTE(C195,",",REPT(" ",99)),1499,99)),PortProtocols[],4,FALSE),VLOOKUP(--TRIM(MID(SUBSTITUTE(C195,",",REPT(" ",99)),1499,99)),PortProtocols[],4,FALSE)),""),"") &amp;
IF(TRIM(MID(SUBSTITUTE(C195,",",REPT(" ",99)),1599,99))&lt;&gt;"",CHAR(10) &amp; IFERROR(IF(ISERROR(--TRIM(MID(SUBSTITUTE(C195,",",REPT(" ",99)),1599,99))),VLOOKUP(TRIM(MID(SUBSTITUTE(C195,",",REPT(" ",99)),1599,99)),PortProtocols[],4,FALSE),VLOOKUP(--TRIM(MID(SUBSTITUTE(C195,",",REPT(" ",99)),1599,99)),PortProtocols[],4,FALSE)),""),"") &amp;
IF(TRIM(MID(SUBSTITUTE(C195,",",REPT(" ",99)),1699,99))&lt;&gt;"",CHAR(10) &amp; IFERROR(IF(ISERROR(--TRIM(MID(SUBSTITUTE(C195,",",REPT(" ",99)),1699,99))),VLOOKUP(TRIM(MID(SUBSTITUTE(C195,",",REPT(" ",99)),1699,99)),PortProtocols[],4,FALSE),VLOOKUP(--TRIM(MID(SUBSTITUTE(C195,",",REPT(" ",99)),1699,99)),PortProtocols[],4,FALSE)),""),"") &amp;
IF(TRIM(MID(SUBSTITUTE(C195,",",REPT(" ",99)),1799,99))&lt;&gt;"",CHAR(10) &amp; IFERROR(IF(ISERROR(--TRIM(MID(SUBSTITUTE(C195,",",REPT(" ",99)),1799,99))),VLOOKUP(TRIM(MID(SUBSTITUTE(C195,",",REPT(" ",99)),1799,99)),PortProtocols[],4,FALSE),VLOOKUP(--TRIM(MID(SUBSTITUTE(C195,",",REPT(" ",99)),1799,99)),PortProtocols[],4,FALSE)),""),"") &amp;
IF(TRIM(MID(SUBSTITUTE(C195,",",REPT(" ",99)),1899,99))&lt;&gt;"",CHAR(10) &amp; IFERROR(IF(ISERROR(--TRIM(MID(SUBSTITUTE(C195,",",REPT(" ",99)),1899,99))),VLOOKUP(TRIM(MID(SUBSTITUTE(C195,",",REPT(" ",99)),1899,99)),PortProtocols[],4,FALSE),VLOOKUP(--TRIM(MID(SUBSTITUTE(C195,",",REPT(" ",99)),1899,99)),PortProtocols[],4,FALSE)),""),""),
"")</f>
        <v>NDB HA Proxy VM2 to NDB Server (API Server VM1)
Remote Support Tunnel (8443 TCP)</v>
      </c>
      <c r="G195" s="15"/>
      <c r="H195" s="13" t="str">
        <f>_xlfn.XLOOKUP(ExternalPorts[[#This Row],[Source]],entities[Source],entities[Source AZ (Used for Diagram Generation)],"",0)</f>
        <v>Local AZ</v>
      </c>
      <c r="I195" s="13" t="str">
        <f>_xlfn.XLOOKUP(ExternalPorts[[#This Row],[Destination]],entities[Destination],entities[Destination AZ (Used for Diagram Generation)],"",0)</f>
        <v>Local AZ</v>
      </c>
      <c r="J195" s="13"/>
      <c r="M195" s="22"/>
    </row>
    <row r="196" spans="1:13" ht="40.5">
      <c r="A196" s="13" t="s">
        <v>324</v>
      </c>
      <c r="B196" s="13" t="s">
        <v>411</v>
      </c>
      <c r="C196" s="14">
        <v>8443</v>
      </c>
      <c r="D196" s="13" t="str" cm="1">
        <f t="array" ref="D19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6" s="13" t="s">
        <v>412</v>
      </c>
      <c r="F196" s="24" t="str">
        <f>IF(AND(B196&lt;&gt;"",E196&lt;&gt;""),B196 &amp; " to " &amp; E196 &amp; CHAR(10) &amp;
IFERROR(IF(ISERROR(--TRIM(MID(SUBSTITUTE(C196,",",REPT(" ",99)),1,99))),VLOOKUP(TRIM(MID(SUBSTITUTE(C196,",",REPT(" ",99)),1,99)),PortProtocols[],4,FALSE),VLOOKUP(--TRIM(MID(SUBSTITUTE(C196,",",REPT(" ",99)),1,99)),PortProtocols[],4,FALSE)),"") &amp;
IF(TRIM(MID(SUBSTITUTE(C196,",",REPT(" ",99)),99,99))&lt;&gt;"",CHAR(10) &amp; IFERROR(IF(ISERROR(--TRIM(MID(SUBSTITUTE(C196,",",REPT(" ",99)),99,99))),VLOOKUP(TRIM(MID(SUBSTITUTE(C196,",",REPT(" ",99)),99,99)),PortProtocols[],4,FALSE),VLOOKUP(--TRIM(MID(SUBSTITUTE(C196,",",REPT(" ",99)),99,99)),PortProtocols[],4,FALSE)),""),"") &amp;
IF(TRIM(MID(SUBSTITUTE(C196,",",REPT(" ",99)),199,99))&lt;&gt;"",CHAR(10) &amp; IFERROR(IF(ISERROR(--TRIM(MID(SUBSTITUTE(C196,",",REPT(" ",99)),199,99))),VLOOKUP(TRIM(MID(SUBSTITUTE(C196,",",REPT(" ",99)),199,99)),PortProtocols[],4,FALSE),VLOOKUP(--TRIM(MID(SUBSTITUTE(C196,",",REPT(" ",99)),199,99)),PortProtocols[],4,FALSE)),""),"") &amp;
IF(TRIM(MID(SUBSTITUTE(C196,",",REPT(" ",99)),299,99))&lt;&gt;"",CHAR(10) &amp; IFERROR(IF(ISERROR(--TRIM(MID(SUBSTITUTE(C196,",",REPT(" ",99)),299,99))),VLOOKUP(TRIM(MID(SUBSTITUTE(C196,",",REPT(" ",99)),299,99)),PortProtocols[],4,FALSE),VLOOKUP(--TRIM(MID(SUBSTITUTE(C196,",",REPT(" ",99)),299,99)),PortProtocols[],4,FALSE)),""),"") &amp;
IF(TRIM(MID(SUBSTITUTE(C196,",",REPT(" ",99)),399,99))&lt;&gt;"",CHAR(10) &amp; IFERROR(IF(ISERROR(--TRIM(MID(SUBSTITUTE(C196,",",REPT(" ",99)),399,99))),VLOOKUP(TRIM(MID(SUBSTITUTE(C196,",",REPT(" ",99)),399,99)),PortProtocols[],4,FALSE),VLOOKUP(--TRIM(MID(SUBSTITUTE(C196,",",REPT(" ",99)),399,99)),PortProtocols[],4,FALSE)),""),"") &amp;
IF(TRIM(MID(SUBSTITUTE(C196,",",REPT(" ",99)),499,99))&lt;&gt;"",CHAR(10) &amp; IFERROR(IF(ISERROR(--TRIM(MID(SUBSTITUTE(C196,",",REPT(" ",99)),499,99))),VLOOKUP(TRIM(MID(SUBSTITUTE(C196,",",REPT(" ",99)),499,99)),PortProtocols[],4,FALSE),VLOOKUP(--TRIM(MID(SUBSTITUTE(C196,",",REPT(" ",99)),499,99)),PortProtocols[],4,FALSE)),""),"") &amp;
IF(TRIM(MID(SUBSTITUTE(C196,",",REPT(" ",99)),599,99))&lt;&gt;"",CHAR(10) &amp; IFERROR(IF(ISERROR(--TRIM(MID(SUBSTITUTE(C196,",",REPT(" ",99)),599,99))),VLOOKUP(TRIM(MID(SUBSTITUTE(C196,",",REPT(" ",99)),599,99)),PortProtocols[],4,FALSE),VLOOKUP(--TRIM(MID(SUBSTITUTE(C196,",",REPT(" ",99)),599,99)),PortProtocols[],4,FALSE)),""),"") &amp;
IF(TRIM(MID(SUBSTITUTE(C196,",",REPT(" ",99)),699,99))&lt;&gt;"",CHAR(10) &amp; IFERROR(IF(ISERROR(--TRIM(MID(SUBSTITUTE(C196,",",REPT(" ",99)),699,99))),VLOOKUP(TRIM(MID(SUBSTITUTE(C196,",",REPT(" ",99)),699,99)),PortProtocols[],4,FALSE),VLOOKUP(--TRIM(MID(SUBSTITUTE(C196,",",REPT(" ",99)),699,99)),PortProtocols[],4,FALSE)),""),"") &amp;
IF(TRIM(MID(SUBSTITUTE(C196,",",REPT(" ",99)),799,99))&lt;&gt;"",CHAR(10) &amp; IFERROR(IF(ISERROR(--TRIM(MID(SUBSTITUTE(C196,",",REPT(" ",99)),799,99))),VLOOKUP(TRIM(MID(SUBSTITUTE(C196,",",REPT(" ",99)),799,99)),PortProtocols[],4,FALSE),VLOOKUP(--TRIM(MID(SUBSTITUTE(C196,",",REPT(" ",99)),799,99)),PortProtocols[],4,FALSE)),""),"") &amp;
IF(TRIM(MID(SUBSTITUTE(C196,",",REPT(" ",99)),899,99))&lt;&gt;"",CHAR(10) &amp; IFERROR(IF(ISERROR(--TRIM(MID(SUBSTITUTE(C196,",",REPT(" ",99)),899,99))),VLOOKUP(TRIM(MID(SUBSTITUTE(C196,",",REPT(" ",99)),899,99)),PortProtocols[],4,FALSE),VLOOKUP(--TRIM(MID(SUBSTITUTE(C196,",",REPT(" ",99)),899,99)),PortProtocols[],4,FALSE)),""),"") &amp;
IF(TRIM(MID(SUBSTITUTE(C196,",",REPT(" ",99)),999,99))&lt;&gt;"",CHAR(10) &amp; IFERROR(IF(ISERROR(--TRIM(MID(SUBSTITUTE(C196,",",REPT(" ",99)),999,99))),VLOOKUP(TRIM(MID(SUBSTITUTE(C196,",",REPT(" ",99)),999,99)),PortProtocols[],4,FALSE),VLOOKUP(--TRIM(MID(SUBSTITUTE(C196,",",REPT(" ",99)),999,99)),PortProtocols[],4,FALSE)),""),"") &amp;
IF(TRIM(MID(SUBSTITUTE(C196,",",REPT(" ",99)),1099,99))&lt;&gt;"",CHAR(10) &amp; IFERROR(IF(ISERROR(--TRIM(MID(SUBSTITUTE(C196,",",REPT(" ",99)),1099,99))),VLOOKUP(TRIM(MID(SUBSTITUTE(C196,",",REPT(" ",99)),1099,99)),PortProtocols[],4,FALSE),VLOOKUP(--TRIM(MID(SUBSTITUTE(C196,",",REPT(" ",99)),1099,99)),PortProtocols[],4,FALSE)),""),"") &amp;
IF(TRIM(MID(SUBSTITUTE(C196,",",REPT(" ",99)),1199,99))&lt;&gt;"",CHAR(10) &amp; IFERROR(IF(ISERROR(--TRIM(MID(SUBSTITUTE(C196,",",REPT(" ",99)),1199,99))),VLOOKUP(TRIM(MID(SUBSTITUTE(C196,",",REPT(" ",99)),1199,99)),PortProtocols[],4,FALSE),VLOOKUP(--TRIM(MID(SUBSTITUTE(C196,",",REPT(" ",99)),1199,99)),PortProtocols[],4,FALSE)),""),"") &amp;
IF(TRIM(MID(SUBSTITUTE(C196,",",REPT(" ",99)),1299,99))&lt;&gt;"",CHAR(10) &amp; IFERROR(IF(ISERROR(--TRIM(MID(SUBSTITUTE(C196,",",REPT(" ",99)),1299,99))),VLOOKUP(TRIM(MID(SUBSTITUTE(C196,",",REPT(" ",99)),1299,99)),PortProtocols[],4,FALSE),VLOOKUP(--TRIM(MID(SUBSTITUTE(C196,",",REPT(" ",99)),1299,99)),PortProtocols[],4,FALSE)),""),"") &amp;
IF(TRIM(MID(SUBSTITUTE(C196,",",REPT(" ",99)),1399,99))&lt;&gt;"",CHAR(10) &amp; IFERROR(IF(ISERROR(--TRIM(MID(SUBSTITUTE(C196,",",REPT(" ",99)),1399,99))),VLOOKUP(TRIM(MID(SUBSTITUTE(C196,",",REPT(" ",99)),1399,99)),PortProtocols[],4,FALSE),VLOOKUP(--TRIM(MID(SUBSTITUTE(C196,",",REPT(" ",99)),1399,99)),PortProtocols[],4,FALSE)),""),"") &amp;
IF(TRIM(MID(SUBSTITUTE(C196,",",REPT(" ",99)),1499,99))&lt;&gt;"",CHAR(10) &amp; IFERROR(IF(ISERROR(--TRIM(MID(SUBSTITUTE(C196,",",REPT(" ",99)),1499,99))),VLOOKUP(TRIM(MID(SUBSTITUTE(C196,",",REPT(" ",99)),1499,99)),PortProtocols[],4,FALSE),VLOOKUP(--TRIM(MID(SUBSTITUTE(C196,",",REPT(" ",99)),1499,99)),PortProtocols[],4,FALSE)),""),"") &amp;
IF(TRIM(MID(SUBSTITUTE(C196,",",REPT(" ",99)),1599,99))&lt;&gt;"",CHAR(10) &amp; IFERROR(IF(ISERROR(--TRIM(MID(SUBSTITUTE(C196,",",REPT(" ",99)),1599,99))),VLOOKUP(TRIM(MID(SUBSTITUTE(C196,",",REPT(" ",99)),1599,99)),PortProtocols[],4,FALSE),VLOOKUP(--TRIM(MID(SUBSTITUTE(C196,",",REPT(" ",99)),1599,99)),PortProtocols[],4,FALSE)),""),"") &amp;
IF(TRIM(MID(SUBSTITUTE(C196,",",REPT(" ",99)),1699,99))&lt;&gt;"",CHAR(10) &amp; IFERROR(IF(ISERROR(--TRIM(MID(SUBSTITUTE(C196,",",REPT(" ",99)),1699,99))),VLOOKUP(TRIM(MID(SUBSTITUTE(C196,",",REPT(" ",99)),1699,99)),PortProtocols[],4,FALSE),VLOOKUP(--TRIM(MID(SUBSTITUTE(C196,",",REPT(" ",99)),1699,99)),PortProtocols[],4,FALSE)),""),"") &amp;
IF(TRIM(MID(SUBSTITUTE(C196,",",REPT(" ",99)),1799,99))&lt;&gt;"",CHAR(10) &amp; IFERROR(IF(ISERROR(--TRIM(MID(SUBSTITUTE(C196,",",REPT(" ",99)),1799,99))),VLOOKUP(TRIM(MID(SUBSTITUTE(C196,",",REPT(" ",99)),1799,99)),PortProtocols[],4,FALSE),VLOOKUP(--TRIM(MID(SUBSTITUTE(C196,",",REPT(" ",99)),1799,99)),PortProtocols[],4,FALSE)),""),"") &amp;
IF(TRIM(MID(SUBSTITUTE(C196,",",REPT(" ",99)),1899,99))&lt;&gt;"",CHAR(10) &amp; IFERROR(IF(ISERROR(--TRIM(MID(SUBSTITUTE(C196,",",REPT(" ",99)),1899,99))),VLOOKUP(TRIM(MID(SUBSTITUTE(C196,",",REPT(" ",99)),1899,99)),PortProtocols[],4,FALSE),VLOOKUP(--TRIM(MID(SUBSTITUTE(C196,",",REPT(" ",99)),1899,99)),PortProtocols[],4,FALSE)),""),""),
"")</f>
        <v>NDB HA Proxy VM2 to NDB API Server VM2
Remote Support Tunnel (8443 TCP)</v>
      </c>
      <c r="G196" s="15"/>
      <c r="H196" s="13" t="str">
        <f>_xlfn.XLOOKUP(ExternalPorts[[#This Row],[Source]],entities[Source],entities[Source AZ (Used for Diagram Generation)],"",0)</f>
        <v>Local AZ</v>
      </c>
      <c r="I196" s="13" t="str">
        <f>_xlfn.XLOOKUP(ExternalPorts[[#This Row],[Destination]],entities[Destination],entities[Destination AZ (Used for Diagram Generation)],"",0)</f>
        <v>Local AZ</v>
      </c>
      <c r="J196" s="13"/>
      <c r="M196" s="22"/>
    </row>
    <row r="197" spans="1:13" ht="40.5">
      <c r="A197" s="13" t="s">
        <v>324</v>
      </c>
      <c r="B197" s="13" t="s">
        <v>411</v>
      </c>
      <c r="C197" s="14">
        <v>8080</v>
      </c>
      <c r="D197" s="13" t="str" cm="1">
        <f t="array" ref="D19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7" s="13" t="s">
        <v>410</v>
      </c>
      <c r="F197" s="24" t="str">
        <f>IF(AND(B197&lt;&gt;"",E197&lt;&gt;""),B197 &amp; " to " &amp; E197 &amp; CHAR(10) &amp;
IFERROR(IF(ISERROR(--TRIM(MID(SUBSTITUTE(C197,",",REPT(" ",99)),1,99))),VLOOKUP(TRIM(MID(SUBSTITUTE(C197,",",REPT(" ",99)),1,99)),PortProtocols[],4,FALSE),VLOOKUP(--TRIM(MID(SUBSTITUTE(C197,",",REPT(" ",99)),1,99)),PortProtocols[],4,FALSE)),"") &amp;
IF(TRIM(MID(SUBSTITUTE(C197,",",REPT(" ",99)),99,99))&lt;&gt;"",CHAR(10) &amp; IFERROR(IF(ISERROR(--TRIM(MID(SUBSTITUTE(C197,",",REPT(" ",99)),99,99))),VLOOKUP(TRIM(MID(SUBSTITUTE(C197,",",REPT(" ",99)),99,99)),PortProtocols[],4,FALSE),VLOOKUP(--TRIM(MID(SUBSTITUTE(C197,",",REPT(" ",99)),99,99)),PortProtocols[],4,FALSE)),""),"") &amp;
IF(TRIM(MID(SUBSTITUTE(C197,",",REPT(" ",99)),199,99))&lt;&gt;"",CHAR(10) &amp; IFERROR(IF(ISERROR(--TRIM(MID(SUBSTITUTE(C197,",",REPT(" ",99)),199,99))),VLOOKUP(TRIM(MID(SUBSTITUTE(C197,",",REPT(" ",99)),199,99)),PortProtocols[],4,FALSE),VLOOKUP(--TRIM(MID(SUBSTITUTE(C197,",",REPT(" ",99)),199,99)),PortProtocols[],4,FALSE)),""),"") &amp;
IF(TRIM(MID(SUBSTITUTE(C197,",",REPT(" ",99)),299,99))&lt;&gt;"",CHAR(10) &amp; IFERROR(IF(ISERROR(--TRIM(MID(SUBSTITUTE(C197,",",REPT(" ",99)),299,99))),VLOOKUP(TRIM(MID(SUBSTITUTE(C197,",",REPT(" ",99)),299,99)),PortProtocols[],4,FALSE),VLOOKUP(--TRIM(MID(SUBSTITUTE(C197,",",REPT(" ",99)),299,99)),PortProtocols[],4,FALSE)),""),"") &amp;
IF(TRIM(MID(SUBSTITUTE(C197,",",REPT(" ",99)),399,99))&lt;&gt;"",CHAR(10) &amp; IFERROR(IF(ISERROR(--TRIM(MID(SUBSTITUTE(C197,",",REPT(" ",99)),399,99))),VLOOKUP(TRIM(MID(SUBSTITUTE(C197,",",REPT(" ",99)),399,99)),PortProtocols[],4,FALSE),VLOOKUP(--TRIM(MID(SUBSTITUTE(C197,",",REPT(" ",99)),399,99)),PortProtocols[],4,FALSE)),""),"") &amp;
IF(TRIM(MID(SUBSTITUTE(C197,",",REPT(" ",99)),499,99))&lt;&gt;"",CHAR(10) &amp; IFERROR(IF(ISERROR(--TRIM(MID(SUBSTITUTE(C197,",",REPT(" ",99)),499,99))),VLOOKUP(TRIM(MID(SUBSTITUTE(C197,",",REPT(" ",99)),499,99)),PortProtocols[],4,FALSE),VLOOKUP(--TRIM(MID(SUBSTITUTE(C197,",",REPT(" ",99)),499,99)),PortProtocols[],4,FALSE)),""),"") &amp;
IF(TRIM(MID(SUBSTITUTE(C197,",",REPT(" ",99)),599,99))&lt;&gt;"",CHAR(10) &amp; IFERROR(IF(ISERROR(--TRIM(MID(SUBSTITUTE(C197,",",REPT(" ",99)),599,99))),VLOOKUP(TRIM(MID(SUBSTITUTE(C197,",",REPT(" ",99)),599,99)),PortProtocols[],4,FALSE),VLOOKUP(--TRIM(MID(SUBSTITUTE(C197,",",REPT(" ",99)),599,99)),PortProtocols[],4,FALSE)),""),"") &amp;
IF(TRIM(MID(SUBSTITUTE(C197,",",REPT(" ",99)),699,99))&lt;&gt;"",CHAR(10) &amp; IFERROR(IF(ISERROR(--TRIM(MID(SUBSTITUTE(C197,",",REPT(" ",99)),699,99))),VLOOKUP(TRIM(MID(SUBSTITUTE(C197,",",REPT(" ",99)),699,99)),PortProtocols[],4,FALSE),VLOOKUP(--TRIM(MID(SUBSTITUTE(C197,",",REPT(" ",99)),699,99)),PortProtocols[],4,FALSE)),""),"") &amp;
IF(TRIM(MID(SUBSTITUTE(C197,",",REPT(" ",99)),799,99))&lt;&gt;"",CHAR(10) &amp; IFERROR(IF(ISERROR(--TRIM(MID(SUBSTITUTE(C197,",",REPT(" ",99)),799,99))),VLOOKUP(TRIM(MID(SUBSTITUTE(C197,",",REPT(" ",99)),799,99)),PortProtocols[],4,FALSE),VLOOKUP(--TRIM(MID(SUBSTITUTE(C197,",",REPT(" ",99)),799,99)),PortProtocols[],4,FALSE)),""),"") &amp;
IF(TRIM(MID(SUBSTITUTE(C197,",",REPT(" ",99)),899,99))&lt;&gt;"",CHAR(10) &amp; IFERROR(IF(ISERROR(--TRIM(MID(SUBSTITUTE(C197,",",REPT(" ",99)),899,99))),VLOOKUP(TRIM(MID(SUBSTITUTE(C197,",",REPT(" ",99)),899,99)),PortProtocols[],4,FALSE),VLOOKUP(--TRIM(MID(SUBSTITUTE(C197,",",REPT(" ",99)),899,99)),PortProtocols[],4,FALSE)),""),"") &amp;
IF(TRIM(MID(SUBSTITUTE(C197,",",REPT(" ",99)),999,99))&lt;&gt;"",CHAR(10) &amp; IFERROR(IF(ISERROR(--TRIM(MID(SUBSTITUTE(C197,",",REPT(" ",99)),999,99))),VLOOKUP(TRIM(MID(SUBSTITUTE(C197,",",REPT(" ",99)),999,99)),PortProtocols[],4,FALSE),VLOOKUP(--TRIM(MID(SUBSTITUTE(C197,",",REPT(" ",99)),999,99)),PortProtocols[],4,FALSE)),""),"") &amp;
IF(TRIM(MID(SUBSTITUTE(C197,",",REPT(" ",99)),1099,99))&lt;&gt;"",CHAR(10) &amp; IFERROR(IF(ISERROR(--TRIM(MID(SUBSTITUTE(C197,",",REPT(" ",99)),1099,99))),VLOOKUP(TRIM(MID(SUBSTITUTE(C197,",",REPT(" ",99)),1099,99)),PortProtocols[],4,FALSE),VLOOKUP(--TRIM(MID(SUBSTITUTE(C197,",",REPT(" ",99)),1099,99)),PortProtocols[],4,FALSE)),""),"") &amp;
IF(TRIM(MID(SUBSTITUTE(C197,",",REPT(" ",99)),1199,99))&lt;&gt;"",CHAR(10) &amp; IFERROR(IF(ISERROR(--TRIM(MID(SUBSTITUTE(C197,",",REPT(" ",99)),1199,99))),VLOOKUP(TRIM(MID(SUBSTITUTE(C197,",",REPT(" ",99)),1199,99)),PortProtocols[],4,FALSE),VLOOKUP(--TRIM(MID(SUBSTITUTE(C197,",",REPT(" ",99)),1199,99)),PortProtocols[],4,FALSE)),""),"") &amp;
IF(TRIM(MID(SUBSTITUTE(C197,",",REPT(" ",99)),1299,99))&lt;&gt;"",CHAR(10) &amp; IFERROR(IF(ISERROR(--TRIM(MID(SUBSTITUTE(C197,",",REPT(" ",99)),1299,99))),VLOOKUP(TRIM(MID(SUBSTITUTE(C197,",",REPT(" ",99)),1299,99)),PortProtocols[],4,FALSE),VLOOKUP(--TRIM(MID(SUBSTITUTE(C197,",",REPT(" ",99)),1299,99)),PortProtocols[],4,FALSE)),""),"") &amp;
IF(TRIM(MID(SUBSTITUTE(C197,",",REPT(" ",99)),1399,99))&lt;&gt;"",CHAR(10) &amp; IFERROR(IF(ISERROR(--TRIM(MID(SUBSTITUTE(C197,",",REPT(" ",99)),1399,99))),VLOOKUP(TRIM(MID(SUBSTITUTE(C197,",",REPT(" ",99)),1399,99)),PortProtocols[],4,FALSE),VLOOKUP(--TRIM(MID(SUBSTITUTE(C197,",",REPT(" ",99)),1399,99)),PortProtocols[],4,FALSE)),""),"") &amp;
IF(TRIM(MID(SUBSTITUTE(C197,",",REPT(" ",99)),1499,99))&lt;&gt;"",CHAR(10) &amp; IFERROR(IF(ISERROR(--TRIM(MID(SUBSTITUTE(C197,",",REPT(" ",99)),1499,99))),VLOOKUP(TRIM(MID(SUBSTITUTE(C197,",",REPT(" ",99)),1499,99)),PortProtocols[],4,FALSE),VLOOKUP(--TRIM(MID(SUBSTITUTE(C197,",",REPT(" ",99)),1499,99)),PortProtocols[],4,FALSE)),""),"") &amp;
IF(TRIM(MID(SUBSTITUTE(C197,",",REPT(" ",99)),1599,99))&lt;&gt;"",CHAR(10) &amp; IFERROR(IF(ISERROR(--TRIM(MID(SUBSTITUTE(C197,",",REPT(" ",99)),1599,99))),VLOOKUP(TRIM(MID(SUBSTITUTE(C197,",",REPT(" ",99)),1599,99)),PortProtocols[],4,FALSE),VLOOKUP(--TRIM(MID(SUBSTITUTE(C197,",",REPT(" ",99)),1599,99)),PortProtocols[],4,FALSE)),""),"") &amp;
IF(TRIM(MID(SUBSTITUTE(C197,",",REPT(" ",99)),1699,99))&lt;&gt;"",CHAR(10) &amp; IFERROR(IF(ISERROR(--TRIM(MID(SUBSTITUTE(C197,",",REPT(" ",99)),1699,99))),VLOOKUP(TRIM(MID(SUBSTITUTE(C197,",",REPT(" ",99)),1699,99)),PortProtocols[],4,FALSE),VLOOKUP(--TRIM(MID(SUBSTITUTE(C197,",",REPT(" ",99)),1699,99)),PortProtocols[],4,FALSE)),""),"") &amp;
IF(TRIM(MID(SUBSTITUTE(C197,",",REPT(" ",99)),1799,99))&lt;&gt;"",CHAR(10) &amp; IFERROR(IF(ISERROR(--TRIM(MID(SUBSTITUTE(C197,",",REPT(" ",99)),1799,99))),VLOOKUP(TRIM(MID(SUBSTITUTE(C197,",",REPT(" ",99)),1799,99)),PortProtocols[],4,FALSE),VLOOKUP(--TRIM(MID(SUBSTITUTE(C197,",",REPT(" ",99)),1799,99)),PortProtocols[],4,FALSE)),""),"") &amp;
IF(TRIM(MID(SUBSTITUTE(C197,",",REPT(" ",99)),1899,99))&lt;&gt;"",CHAR(10) &amp; IFERROR(IF(ISERROR(--TRIM(MID(SUBSTITUTE(C197,",",REPT(" ",99)),1899,99))),VLOOKUP(TRIM(MID(SUBSTITUTE(C197,",",REPT(" ",99)),1899,99)),PortProtocols[],4,FALSE),VLOOKUP(--TRIM(MID(SUBSTITUTE(C197,",",REPT(" ",99)),1899,99)),PortProtocols[],4,FALSE)),""),""),
"")</f>
        <v>NDB HA Proxy VM2 to NDB HA Proxy VM1
HTTP Alternate (8080 TCP)</v>
      </c>
      <c r="G197" s="15"/>
      <c r="H197" s="13" t="str">
        <f>_xlfn.XLOOKUP(ExternalPorts[[#This Row],[Source]],entities[Source],entities[Source AZ (Used for Diagram Generation)],"",0)</f>
        <v>Local AZ</v>
      </c>
      <c r="I197" s="13" t="str">
        <f>_xlfn.XLOOKUP(ExternalPorts[[#This Row],[Destination]],entities[Destination],entities[Destination AZ (Used for Diagram Generation)],"",0)</f>
        <v>Local AZ</v>
      </c>
      <c r="J197" s="13"/>
      <c r="M197" s="22"/>
    </row>
    <row r="198" spans="1:13" ht="40.5">
      <c r="A198" s="13" t="s">
        <v>324</v>
      </c>
      <c r="B198" s="13" t="s">
        <v>410</v>
      </c>
      <c r="C198" s="14">
        <v>8080</v>
      </c>
      <c r="D198" s="13" t="str" cm="1">
        <f t="array" ref="D19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8" s="13" t="s">
        <v>411</v>
      </c>
      <c r="F198" s="24" t="str">
        <f>IF(AND(B198&lt;&gt;"",E198&lt;&gt;""),B198 &amp; " to " &amp; E198 &amp; CHAR(10) &amp;
IFERROR(IF(ISERROR(--TRIM(MID(SUBSTITUTE(C198,",",REPT(" ",99)),1,99))),VLOOKUP(TRIM(MID(SUBSTITUTE(C198,",",REPT(" ",99)),1,99)),PortProtocols[],4,FALSE),VLOOKUP(--TRIM(MID(SUBSTITUTE(C198,",",REPT(" ",99)),1,99)),PortProtocols[],4,FALSE)),"") &amp;
IF(TRIM(MID(SUBSTITUTE(C198,",",REPT(" ",99)),99,99))&lt;&gt;"",CHAR(10) &amp; IFERROR(IF(ISERROR(--TRIM(MID(SUBSTITUTE(C198,",",REPT(" ",99)),99,99))),VLOOKUP(TRIM(MID(SUBSTITUTE(C198,",",REPT(" ",99)),99,99)),PortProtocols[],4,FALSE),VLOOKUP(--TRIM(MID(SUBSTITUTE(C198,",",REPT(" ",99)),99,99)),PortProtocols[],4,FALSE)),""),"") &amp;
IF(TRIM(MID(SUBSTITUTE(C198,",",REPT(" ",99)),199,99))&lt;&gt;"",CHAR(10) &amp; IFERROR(IF(ISERROR(--TRIM(MID(SUBSTITUTE(C198,",",REPT(" ",99)),199,99))),VLOOKUP(TRIM(MID(SUBSTITUTE(C198,",",REPT(" ",99)),199,99)),PortProtocols[],4,FALSE),VLOOKUP(--TRIM(MID(SUBSTITUTE(C198,",",REPT(" ",99)),199,99)),PortProtocols[],4,FALSE)),""),"") &amp;
IF(TRIM(MID(SUBSTITUTE(C198,",",REPT(" ",99)),299,99))&lt;&gt;"",CHAR(10) &amp; IFERROR(IF(ISERROR(--TRIM(MID(SUBSTITUTE(C198,",",REPT(" ",99)),299,99))),VLOOKUP(TRIM(MID(SUBSTITUTE(C198,",",REPT(" ",99)),299,99)),PortProtocols[],4,FALSE),VLOOKUP(--TRIM(MID(SUBSTITUTE(C198,",",REPT(" ",99)),299,99)),PortProtocols[],4,FALSE)),""),"") &amp;
IF(TRIM(MID(SUBSTITUTE(C198,",",REPT(" ",99)),399,99))&lt;&gt;"",CHAR(10) &amp; IFERROR(IF(ISERROR(--TRIM(MID(SUBSTITUTE(C198,",",REPT(" ",99)),399,99))),VLOOKUP(TRIM(MID(SUBSTITUTE(C198,",",REPT(" ",99)),399,99)),PortProtocols[],4,FALSE),VLOOKUP(--TRIM(MID(SUBSTITUTE(C198,",",REPT(" ",99)),399,99)),PortProtocols[],4,FALSE)),""),"") &amp;
IF(TRIM(MID(SUBSTITUTE(C198,",",REPT(" ",99)),499,99))&lt;&gt;"",CHAR(10) &amp; IFERROR(IF(ISERROR(--TRIM(MID(SUBSTITUTE(C198,",",REPT(" ",99)),499,99))),VLOOKUP(TRIM(MID(SUBSTITUTE(C198,",",REPT(" ",99)),499,99)),PortProtocols[],4,FALSE),VLOOKUP(--TRIM(MID(SUBSTITUTE(C198,",",REPT(" ",99)),499,99)),PortProtocols[],4,FALSE)),""),"") &amp;
IF(TRIM(MID(SUBSTITUTE(C198,",",REPT(" ",99)),599,99))&lt;&gt;"",CHAR(10) &amp; IFERROR(IF(ISERROR(--TRIM(MID(SUBSTITUTE(C198,",",REPT(" ",99)),599,99))),VLOOKUP(TRIM(MID(SUBSTITUTE(C198,",",REPT(" ",99)),599,99)),PortProtocols[],4,FALSE),VLOOKUP(--TRIM(MID(SUBSTITUTE(C198,",",REPT(" ",99)),599,99)),PortProtocols[],4,FALSE)),""),"") &amp;
IF(TRIM(MID(SUBSTITUTE(C198,",",REPT(" ",99)),699,99))&lt;&gt;"",CHAR(10) &amp; IFERROR(IF(ISERROR(--TRIM(MID(SUBSTITUTE(C198,",",REPT(" ",99)),699,99))),VLOOKUP(TRIM(MID(SUBSTITUTE(C198,",",REPT(" ",99)),699,99)),PortProtocols[],4,FALSE),VLOOKUP(--TRIM(MID(SUBSTITUTE(C198,",",REPT(" ",99)),699,99)),PortProtocols[],4,FALSE)),""),"") &amp;
IF(TRIM(MID(SUBSTITUTE(C198,",",REPT(" ",99)),799,99))&lt;&gt;"",CHAR(10) &amp; IFERROR(IF(ISERROR(--TRIM(MID(SUBSTITUTE(C198,",",REPT(" ",99)),799,99))),VLOOKUP(TRIM(MID(SUBSTITUTE(C198,",",REPT(" ",99)),799,99)),PortProtocols[],4,FALSE),VLOOKUP(--TRIM(MID(SUBSTITUTE(C198,",",REPT(" ",99)),799,99)),PortProtocols[],4,FALSE)),""),"") &amp;
IF(TRIM(MID(SUBSTITUTE(C198,",",REPT(" ",99)),899,99))&lt;&gt;"",CHAR(10) &amp; IFERROR(IF(ISERROR(--TRIM(MID(SUBSTITUTE(C198,",",REPT(" ",99)),899,99))),VLOOKUP(TRIM(MID(SUBSTITUTE(C198,",",REPT(" ",99)),899,99)),PortProtocols[],4,FALSE),VLOOKUP(--TRIM(MID(SUBSTITUTE(C198,",",REPT(" ",99)),899,99)),PortProtocols[],4,FALSE)),""),"") &amp;
IF(TRIM(MID(SUBSTITUTE(C198,",",REPT(" ",99)),999,99))&lt;&gt;"",CHAR(10) &amp; IFERROR(IF(ISERROR(--TRIM(MID(SUBSTITUTE(C198,",",REPT(" ",99)),999,99))),VLOOKUP(TRIM(MID(SUBSTITUTE(C198,",",REPT(" ",99)),999,99)),PortProtocols[],4,FALSE),VLOOKUP(--TRIM(MID(SUBSTITUTE(C198,",",REPT(" ",99)),999,99)),PortProtocols[],4,FALSE)),""),"") &amp;
IF(TRIM(MID(SUBSTITUTE(C198,",",REPT(" ",99)),1099,99))&lt;&gt;"",CHAR(10) &amp; IFERROR(IF(ISERROR(--TRIM(MID(SUBSTITUTE(C198,",",REPT(" ",99)),1099,99))),VLOOKUP(TRIM(MID(SUBSTITUTE(C198,",",REPT(" ",99)),1099,99)),PortProtocols[],4,FALSE),VLOOKUP(--TRIM(MID(SUBSTITUTE(C198,",",REPT(" ",99)),1099,99)),PortProtocols[],4,FALSE)),""),"") &amp;
IF(TRIM(MID(SUBSTITUTE(C198,",",REPT(" ",99)),1199,99))&lt;&gt;"",CHAR(10) &amp; IFERROR(IF(ISERROR(--TRIM(MID(SUBSTITUTE(C198,",",REPT(" ",99)),1199,99))),VLOOKUP(TRIM(MID(SUBSTITUTE(C198,",",REPT(" ",99)),1199,99)),PortProtocols[],4,FALSE),VLOOKUP(--TRIM(MID(SUBSTITUTE(C198,",",REPT(" ",99)),1199,99)),PortProtocols[],4,FALSE)),""),"") &amp;
IF(TRIM(MID(SUBSTITUTE(C198,",",REPT(" ",99)),1299,99))&lt;&gt;"",CHAR(10) &amp; IFERROR(IF(ISERROR(--TRIM(MID(SUBSTITUTE(C198,",",REPT(" ",99)),1299,99))),VLOOKUP(TRIM(MID(SUBSTITUTE(C198,",",REPT(" ",99)),1299,99)),PortProtocols[],4,FALSE),VLOOKUP(--TRIM(MID(SUBSTITUTE(C198,",",REPT(" ",99)),1299,99)),PortProtocols[],4,FALSE)),""),"") &amp;
IF(TRIM(MID(SUBSTITUTE(C198,",",REPT(" ",99)),1399,99))&lt;&gt;"",CHAR(10) &amp; IFERROR(IF(ISERROR(--TRIM(MID(SUBSTITUTE(C198,",",REPT(" ",99)),1399,99))),VLOOKUP(TRIM(MID(SUBSTITUTE(C198,",",REPT(" ",99)),1399,99)),PortProtocols[],4,FALSE),VLOOKUP(--TRIM(MID(SUBSTITUTE(C198,",",REPT(" ",99)),1399,99)),PortProtocols[],4,FALSE)),""),"") &amp;
IF(TRIM(MID(SUBSTITUTE(C198,",",REPT(" ",99)),1499,99))&lt;&gt;"",CHAR(10) &amp; IFERROR(IF(ISERROR(--TRIM(MID(SUBSTITUTE(C198,",",REPT(" ",99)),1499,99))),VLOOKUP(TRIM(MID(SUBSTITUTE(C198,",",REPT(" ",99)),1499,99)),PortProtocols[],4,FALSE),VLOOKUP(--TRIM(MID(SUBSTITUTE(C198,",",REPT(" ",99)),1499,99)),PortProtocols[],4,FALSE)),""),"") &amp;
IF(TRIM(MID(SUBSTITUTE(C198,",",REPT(" ",99)),1599,99))&lt;&gt;"",CHAR(10) &amp; IFERROR(IF(ISERROR(--TRIM(MID(SUBSTITUTE(C198,",",REPT(" ",99)),1599,99))),VLOOKUP(TRIM(MID(SUBSTITUTE(C198,",",REPT(" ",99)),1599,99)),PortProtocols[],4,FALSE),VLOOKUP(--TRIM(MID(SUBSTITUTE(C198,",",REPT(" ",99)),1599,99)),PortProtocols[],4,FALSE)),""),"") &amp;
IF(TRIM(MID(SUBSTITUTE(C198,",",REPT(" ",99)),1699,99))&lt;&gt;"",CHAR(10) &amp; IFERROR(IF(ISERROR(--TRIM(MID(SUBSTITUTE(C198,",",REPT(" ",99)),1699,99))),VLOOKUP(TRIM(MID(SUBSTITUTE(C198,",",REPT(" ",99)),1699,99)),PortProtocols[],4,FALSE),VLOOKUP(--TRIM(MID(SUBSTITUTE(C198,",",REPT(" ",99)),1699,99)),PortProtocols[],4,FALSE)),""),"") &amp;
IF(TRIM(MID(SUBSTITUTE(C198,",",REPT(" ",99)),1799,99))&lt;&gt;"",CHAR(10) &amp; IFERROR(IF(ISERROR(--TRIM(MID(SUBSTITUTE(C198,",",REPT(" ",99)),1799,99))),VLOOKUP(TRIM(MID(SUBSTITUTE(C198,",",REPT(" ",99)),1799,99)),PortProtocols[],4,FALSE),VLOOKUP(--TRIM(MID(SUBSTITUTE(C198,",",REPT(" ",99)),1799,99)),PortProtocols[],4,FALSE)),""),"") &amp;
IF(TRIM(MID(SUBSTITUTE(C198,",",REPT(" ",99)),1899,99))&lt;&gt;"",CHAR(10) &amp; IFERROR(IF(ISERROR(--TRIM(MID(SUBSTITUTE(C198,",",REPT(" ",99)),1899,99))),VLOOKUP(TRIM(MID(SUBSTITUTE(C198,",",REPT(" ",99)),1899,99)),PortProtocols[],4,FALSE),VLOOKUP(--TRIM(MID(SUBSTITUTE(C198,",",REPT(" ",99)),1899,99)),PortProtocols[],4,FALSE)),""),""),
"")</f>
        <v>NDB HA Proxy VM1 to NDB HA Proxy VM2
HTTP Alternate (8080 TCP)</v>
      </c>
      <c r="G198" s="15"/>
      <c r="H198" s="13" t="str">
        <f>_xlfn.XLOOKUP(ExternalPorts[[#This Row],[Source]],entities[Source],entities[Source AZ (Used for Diagram Generation)],"",0)</f>
        <v>Local AZ</v>
      </c>
      <c r="I198" s="13" t="str">
        <f>_xlfn.XLOOKUP(ExternalPorts[[#This Row],[Destination]],entities[Destination],entities[Destination AZ (Used for Diagram Generation)],"",0)</f>
        <v>Local AZ</v>
      </c>
      <c r="J198" s="13"/>
      <c r="M198" s="22"/>
    </row>
    <row r="199" spans="1:13" ht="60.75">
      <c r="A199" s="13" t="s">
        <v>324</v>
      </c>
      <c r="B199" s="13" t="s">
        <v>416</v>
      </c>
      <c r="C199" s="14" t="s">
        <v>421</v>
      </c>
      <c r="D199" s="13" t="str" cm="1">
        <f t="array" ref="D19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99" s="13" t="s">
        <v>410</v>
      </c>
      <c r="F199" s="24" t="str">
        <f>IF(AND(B199&lt;&gt;"",E199&lt;&gt;""),B199 &amp; " to " &amp; E199 &amp; CHAR(10) &amp;
IFERROR(IF(ISERROR(--TRIM(MID(SUBSTITUTE(C199,",",REPT(" ",99)),1,99))),VLOOKUP(TRIM(MID(SUBSTITUTE(C199,",",REPT(" ",99)),1,99)),PortProtocols[],4,FALSE),VLOOKUP(--TRIM(MID(SUBSTITUTE(C199,",",REPT(" ",99)),1,99)),PortProtocols[],4,FALSE)),"") &amp;
IF(TRIM(MID(SUBSTITUTE(C199,",",REPT(" ",99)),99,99))&lt;&gt;"",CHAR(10) &amp; IFERROR(IF(ISERROR(--TRIM(MID(SUBSTITUTE(C199,",",REPT(" ",99)),99,99))),VLOOKUP(TRIM(MID(SUBSTITUTE(C199,",",REPT(" ",99)),99,99)),PortProtocols[],4,FALSE),VLOOKUP(--TRIM(MID(SUBSTITUTE(C199,",",REPT(" ",99)),99,99)),PortProtocols[],4,FALSE)),""),"") &amp;
IF(TRIM(MID(SUBSTITUTE(C199,",",REPT(" ",99)),199,99))&lt;&gt;"",CHAR(10) &amp; IFERROR(IF(ISERROR(--TRIM(MID(SUBSTITUTE(C199,",",REPT(" ",99)),199,99))),VLOOKUP(TRIM(MID(SUBSTITUTE(C199,",",REPT(" ",99)),199,99)),PortProtocols[],4,FALSE),VLOOKUP(--TRIM(MID(SUBSTITUTE(C199,",",REPT(" ",99)),199,99)),PortProtocols[],4,FALSE)),""),"") &amp;
IF(TRIM(MID(SUBSTITUTE(C199,",",REPT(" ",99)),299,99))&lt;&gt;"",CHAR(10) &amp; IFERROR(IF(ISERROR(--TRIM(MID(SUBSTITUTE(C199,",",REPT(" ",99)),299,99))),VLOOKUP(TRIM(MID(SUBSTITUTE(C199,",",REPT(" ",99)),299,99)),PortProtocols[],4,FALSE),VLOOKUP(--TRIM(MID(SUBSTITUTE(C199,",",REPT(" ",99)),299,99)),PortProtocols[],4,FALSE)),""),"") &amp;
IF(TRIM(MID(SUBSTITUTE(C199,",",REPT(" ",99)),399,99))&lt;&gt;"",CHAR(10) &amp; IFERROR(IF(ISERROR(--TRIM(MID(SUBSTITUTE(C199,",",REPT(" ",99)),399,99))),VLOOKUP(TRIM(MID(SUBSTITUTE(C199,",",REPT(" ",99)),399,99)),PortProtocols[],4,FALSE),VLOOKUP(--TRIM(MID(SUBSTITUTE(C199,",",REPT(" ",99)),399,99)),PortProtocols[],4,FALSE)),""),"") &amp;
IF(TRIM(MID(SUBSTITUTE(C199,",",REPT(" ",99)),499,99))&lt;&gt;"",CHAR(10) &amp; IFERROR(IF(ISERROR(--TRIM(MID(SUBSTITUTE(C199,",",REPT(" ",99)),499,99))),VLOOKUP(TRIM(MID(SUBSTITUTE(C199,",",REPT(" ",99)),499,99)),PortProtocols[],4,FALSE),VLOOKUP(--TRIM(MID(SUBSTITUTE(C199,",",REPT(" ",99)),499,99)),PortProtocols[],4,FALSE)),""),"") &amp;
IF(TRIM(MID(SUBSTITUTE(C199,",",REPT(" ",99)),599,99))&lt;&gt;"",CHAR(10) &amp; IFERROR(IF(ISERROR(--TRIM(MID(SUBSTITUTE(C199,",",REPT(" ",99)),599,99))),VLOOKUP(TRIM(MID(SUBSTITUTE(C199,",",REPT(" ",99)),599,99)),PortProtocols[],4,FALSE),VLOOKUP(--TRIM(MID(SUBSTITUTE(C199,",",REPT(" ",99)),599,99)),PortProtocols[],4,FALSE)),""),"") &amp;
IF(TRIM(MID(SUBSTITUTE(C199,",",REPT(" ",99)),699,99))&lt;&gt;"",CHAR(10) &amp; IFERROR(IF(ISERROR(--TRIM(MID(SUBSTITUTE(C199,",",REPT(" ",99)),699,99))),VLOOKUP(TRIM(MID(SUBSTITUTE(C199,",",REPT(" ",99)),699,99)),PortProtocols[],4,FALSE),VLOOKUP(--TRIM(MID(SUBSTITUTE(C199,",",REPT(" ",99)),699,99)),PortProtocols[],4,FALSE)),""),"") &amp;
IF(TRIM(MID(SUBSTITUTE(C199,",",REPT(" ",99)),799,99))&lt;&gt;"",CHAR(10) &amp; IFERROR(IF(ISERROR(--TRIM(MID(SUBSTITUTE(C199,",",REPT(" ",99)),799,99))),VLOOKUP(TRIM(MID(SUBSTITUTE(C199,",",REPT(" ",99)),799,99)),PortProtocols[],4,FALSE),VLOOKUP(--TRIM(MID(SUBSTITUTE(C199,",",REPT(" ",99)),799,99)),PortProtocols[],4,FALSE)),""),"") &amp;
IF(TRIM(MID(SUBSTITUTE(C199,",",REPT(" ",99)),899,99))&lt;&gt;"",CHAR(10) &amp; IFERROR(IF(ISERROR(--TRIM(MID(SUBSTITUTE(C199,",",REPT(" ",99)),899,99))),VLOOKUP(TRIM(MID(SUBSTITUTE(C199,",",REPT(" ",99)),899,99)),PortProtocols[],4,FALSE),VLOOKUP(--TRIM(MID(SUBSTITUTE(C199,",",REPT(" ",99)),899,99)),PortProtocols[],4,FALSE)),""),"") &amp;
IF(TRIM(MID(SUBSTITUTE(C199,",",REPT(" ",99)),999,99))&lt;&gt;"",CHAR(10) &amp; IFERROR(IF(ISERROR(--TRIM(MID(SUBSTITUTE(C199,",",REPT(" ",99)),999,99))),VLOOKUP(TRIM(MID(SUBSTITUTE(C199,",",REPT(" ",99)),999,99)),PortProtocols[],4,FALSE),VLOOKUP(--TRIM(MID(SUBSTITUTE(C199,",",REPT(" ",99)),999,99)),PortProtocols[],4,FALSE)),""),"") &amp;
IF(TRIM(MID(SUBSTITUTE(C199,",",REPT(" ",99)),1099,99))&lt;&gt;"",CHAR(10) &amp; IFERROR(IF(ISERROR(--TRIM(MID(SUBSTITUTE(C199,",",REPT(" ",99)),1099,99))),VLOOKUP(TRIM(MID(SUBSTITUTE(C199,",",REPT(" ",99)),1099,99)),PortProtocols[],4,FALSE),VLOOKUP(--TRIM(MID(SUBSTITUTE(C199,",",REPT(" ",99)),1099,99)),PortProtocols[],4,FALSE)),""),"") &amp;
IF(TRIM(MID(SUBSTITUTE(C199,",",REPT(" ",99)),1199,99))&lt;&gt;"",CHAR(10) &amp; IFERROR(IF(ISERROR(--TRIM(MID(SUBSTITUTE(C199,",",REPT(" ",99)),1199,99))),VLOOKUP(TRIM(MID(SUBSTITUTE(C199,",",REPT(" ",99)),1199,99)),PortProtocols[],4,FALSE),VLOOKUP(--TRIM(MID(SUBSTITUTE(C199,",",REPT(" ",99)),1199,99)),PortProtocols[],4,FALSE)),""),"") &amp;
IF(TRIM(MID(SUBSTITUTE(C199,",",REPT(" ",99)),1299,99))&lt;&gt;"",CHAR(10) &amp; IFERROR(IF(ISERROR(--TRIM(MID(SUBSTITUTE(C199,",",REPT(" ",99)),1299,99))),VLOOKUP(TRIM(MID(SUBSTITUTE(C199,",",REPT(" ",99)),1299,99)),PortProtocols[],4,FALSE),VLOOKUP(--TRIM(MID(SUBSTITUTE(C199,",",REPT(" ",99)),1299,99)),PortProtocols[],4,FALSE)),""),"") &amp;
IF(TRIM(MID(SUBSTITUTE(C199,",",REPT(" ",99)),1399,99))&lt;&gt;"",CHAR(10) &amp; IFERROR(IF(ISERROR(--TRIM(MID(SUBSTITUTE(C199,",",REPT(" ",99)),1399,99))),VLOOKUP(TRIM(MID(SUBSTITUTE(C199,",",REPT(" ",99)),1399,99)),PortProtocols[],4,FALSE),VLOOKUP(--TRIM(MID(SUBSTITUTE(C199,",",REPT(" ",99)),1399,99)),PortProtocols[],4,FALSE)),""),"") &amp;
IF(TRIM(MID(SUBSTITUTE(C199,",",REPT(" ",99)),1499,99))&lt;&gt;"",CHAR(10) &amp; IFERROR(IF(ISERROR(--TRIM(MID(SUBSTITUTE(C199,",",REPT(" ",99)),1499,99))),VLOOKUP(TRIM(MID(SUBSTITUTE(C199,",",REPT(" ",99)),1499,99)),PortProtocols[],4,FALSE),VLOOKUP(--TRIM(MID(SUBSTITUTE(C199,",",REPT(" ",99)),1499,99)),PortProtocols[],4,FALSE)),""),"") &amp;
IF(TRIM(MID(SUBSTITUTE(C199,",",REPT(" ",99)),1599,99))&lt;&gt;"",CHAR(10) &amp; IFERROR(IF(ISERROR(--TRIM(MID(SUBSTITUTE(C199,",",REPT(" ",99)),1599,99))),VLOOKUP(TRIM(MID(SUBSTITUTE(C199,",",REPT(" ",99)),1599,99)),PortProtocols[],4,FALSE),VLOOKUP(--TRIM(MID(SUBSTITUTE(C199,",",REPT(" ",99)),1599,99)),PortProtocols[],4,FALSE)),""),"") &amp;
IF(TRIM(MID(SUBSTITUTE(C199,",",REPT(" ",99)),1699,99))&lt;&gt;"",CHAR(10) &amp; IFERROR(IF(ISERROR(--TRIM(MID(SUBSTITUTE(C199,",",REPT(" ",99)),1699,99))),VLOOKUP(TRIM(MID(SUBSTITUTE(C199,",",REPT(" ",99)),1699,99)),PortProtocols[],4,FALSE),VLOOKUP(--TRIM(MID(SUBSTITUTE(C199,",",REPT(" ",99)),1699,99)),PortProtocols[],4,FALSE)),""),"") &amp;
IF(TRIM(MID(SUBSTITUTE(C199,",",REPT(" ",99)),1799,99))&lt;&gt;"",CHAR(10) &amp; IFERROR(IF(ISERROR(--TRIM(MID(SUBSTITUTE(C199,",",REPT(" ",99)),1799,99))),VLOOKUP(TRIM(MID(SUBSTITUTE(C199,",",REPT(" ",99)),1799,99)),PortProtocols[],4,FALSE),VLOOKUP(--TRIM(MID(SUBSTITUTE(C199,",",REPT(" ",99)),1799,99)),PortProtocols[],4,FALSE)),""),"") &amp;
IF(TRIM(MID(SUBSTITUTE(C199,",",REPT(" ",99)),1899,99))&lt;&gt;"",CHAR(10) &amp; IFERROR(IF(ISERROR(--TRIM(MID(SUBSTITUTE(C199,",",REPT(" ",99)),1899,99))),VLOOKUP(TRIM(MID(SUBSTITUTE(C199,",",REPT(" ",99)),1899,99)),PortProtocols[],4,FALSE),VLOOKUP(--TRIM(MID(SUBSTITUTE(C199,",",REPT(" ",99)),1899,99)),PortProtocols[],4,FALSE)),""),""),
"")</f>
        <v>NDB Server (API Server VM1) to NDB HA Proxy VM1
Image Registry or Postgre SQL Write (5000 TCP)
HAProxy or Postgre SQL Read (5001 TCP)</v>
      </c>
      <c r="G199" s="15"/>
      <c r="H199" s="13" t="str">
        <f>_xlfn.XLOOKUP(ExternalPorts[[#This Row],[Source]],entities[Source],entities[Source AZ (Used for Diagram Generation)],"",0)</f>
        <v>Local AZ</v>
      </c>
      <c r="I199" s="13" t="str">
        <f>_xlfn.XLOOKUP(ExternalPorts[[#This Row],[Destination]],entities[Destination],entities[Destination AZ (Used for Diagram Generation)],"",0)</f>
        <v>Local AZ</v>
      </c>
      <c r="J199" s="13"/>
      <c r="M199" s="22"/>
    </row>
    <row r="200" spans="1:13" ht="60.75">
      <c r="A200" s="13" t="s">
        <v>324</v>
      </c>
      <c r="B200" s="13" t="s">
        <v>416</v>
      </c>
      <c r="C200" s="14" t="s">
        <v>421</v>
      </c>
      <c r="D200" s="13" t="str" cm="1">
        <f t="array" ref="D20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00" s="13" t="s">
        <v>411</v>
      </c>
      <c r="F200" s="24" t="str">
        <f>IF(AND(B200&lt;&gt;"",E200&lt;&gt;""),B200 &amp; " to " &amp; E200 &amp; CHAR(10) &amp;
IFERROR(IF(ISERROR(--TRIM(MID(SUBSTITUTE(C200,",",REPT(" ",99)),1,99))),VLOOKUP(TRIM(MID(SUBSTITUTE(C200,",",REPT(" ",99)),1,99)),PortProtocols[],4,FALSE),VLOOKUP(--TRIM(MID(SUBSTITUTE(C200,",",REPT(" ",99)),1,99)),PortProtocols[],4,FALSE)),"") &amp;
IF(TRIM(MID(SUBSTITUTE(C200,",",REPT(" ",99)),99,99))&lt;&gt;"",CHAR(10) &amp; IFERROR(IF(ISERROR(--TRIM(MID(SUBSTITUTE(C200,",",REPT(" ",99)),99,99))),VLOOKUP(TRIM(MID(SUBSTITUTE(C200,",",REPT(" ",99)),99,99)),PortProtocols[],4,FALSE),VLOOKUP(--TRIM(MID(SUBSTITUTE(C200,",",REPT(" ",99)),99,99)),PortProtocols[],4,FALSE)),""),"") &amp;
IF(TRIM(MID(SUBSTITUTE(C200,",",REPT(" ",99)),199,99))&lt;&gt;"",CHAR(10) &amp; IFERROR(IF(ISERROR(--TRIM(MID(SUBSTITUTE(C200,",",REPT(" ",99)),199,99))),VLOOKUP(TRIM(MID(SUBSTITUTE(C200,",",REPT(" ",99)),199,99)),PortProtocols[],4,FALSE),VLOOKUP(--TRIM(MID(SUBSTITUTE(C200,",",REPT(" ",99)),199,99)),PortProtocols[],4,FALSE)),""),"") &amp;
IF(TRIM(MID(SUBSTITUTE(C200,",",REPT(" ",99)),299,99))&lt;&gt;"",CHAR(10) &amp; IFERROR(IF(ISERROR(--TRIM(MID(SUBSTITUTE(C200,",",REPT(" ",99)),299,99))),VLOOKUP(TRIM(MID(SUBSTITUTE(C200,",",REPT(" ",99)),299,99)),PortProtocols[],4,FALSE),VLOOKUP(--TRIM(MID(SUBSTITUTE(C200,",",REPT(" ",99)),299,99)),PortProtocols[],4,FALSE)),""),"") &amp;
IF(TRIM(MID(SUBSTITUTE(C200,",",REPT(" ",99)),399,99))&lt;&gt;"",CHAR(10) &amp; IFERROR(IF(ISERROR(--TRIM(MID(SUBSTITUTE(C200,",",REPT(" ",99)),399,99))),VLOOKUP(TRIM(MID(SUBSTITUTE(C200,",",REPT(" ",99)),399,99)),PortProtocols[],4,FALSE),VLOOKUP(--TRIM(MID(SUBSTITUTE(C200,",",REPT(" ",99)),399,99)),PortProtocols[],4,FALSE)),""),"") &amp;
IF(TRIM(MID(SUBSTITUTE(C200,",",REPT(" ",99)),499,99))&lt;&gt;"",CHAR(10) &amp; IFERROR(IF(ISERROR(--TRIM(MID(SUBSTITUTE(C200,",",REPT(" ",99)),499,99))),VLOOKUP(TRIM(MID(SUBSTITUTE(C200,",",REPT(" ",99)),499,99)),PortProtocols[],4,FALSE),VLOOKUP(--TRIM(MID(SUBSTITUTE(C200,",",REPT(" ",99)),499,99)),PortProtocols[],4,FALSE)),""),"") &amp;
IF(TRIM(MID(SUBSTITUTE(C200,",",REPT(" ",99)),599,99))&lt;&gt;"",CHAR(10) &amp; IFERROR(IF(ISERROR(--TRIM(MID(SUBSTITUTE(C200,",",REPT(" ",99)),599,99))),VLOOKUP(TRIM(MID(SUBSTITUTE(C200,",",REPT(" ",99)),599,99)),PortProtocols[],4,FALSE),VLOOKUP(--TRIM(MID(SUBSTITUTE(C200,",",REPT(" ",99)),599,99)),PortProtocols[],4,FALSE)),""),"") &amp;
IF(TRIM(MID(SUBSTITUTE(C200,",",REPT(" ",99)),699,99))&lt;&gt;"",CHAR(10) &amp; IFERROR(IF(ISERROR(--TRIM(MID(SUBSTITUTE(C200,",",REPT(" ",99)),699,99))),VLOOKUP(TRIM(MID(SUBSTITUTE(C200,",",REPT(" ",99)),699,99)),PortProtocols[],4,FALSE),VLOOKUP(--TRIM(MID(SUBSTITUTE(C200,",",REPT(" ",99)),699,99)),PortProtocols[],4,FALSE)),""),"") &amp;
IF(TRIM(MID(SUBSTITUTE(C200,",",REPT(" ",99)),799,99))&lt;&gt;"",CHAR(10) &amp; IFERROR(IF(ISERROR(--TRIM(MID(SUBSTITUTE(C200,",",REPT(" ",99)),799,99))),VLOOKUP(TRIM(MID(SUBSTITUTE(C200,",",REPT(" ",99)),799,99)),PortProtocols[],4,FALSE),VLOOKUP(--TRIM(MID(SUBSTITUTE(C200,",",REPT(" ",99)),799,99)),PortProtocols[],4,FALSE)),""),"") &amp;
IF(TRIM(MID(SUBSTITUTE(C200,",",REPT(" ",99)),899,99))&lt;&gt;"",CHAR(10) &amp; IFERROR(IF(ISERROR(--TRIM(MID(SUBSTITUTE(C200,",",REPT(" ",99)),899,99))),VLOOKUP(TRIM(MID(SUBSTITUTE(C200,",",REPT(" ",99)),899,99)),PortProtocols[],4,FALSE),VLOOKUP(--TRIM(MID(SUBSTITUTE(C200,",",REPT(" ",99)),899,99)),PortProtocols[],4,FALSE)),""),"") &amp;
IF(TRIM(MID(SUBSTITUTE(C200,",",REPT(" ",99)),999,99))&lt;&gt;"",CHAR(10) &amp; IFERROR(IF(ISERROR(--TRIM(MID(SUBSTITUTE(C200,",",REPT(" ",99)),999,99))),VLOOKUP(TRIM(MID(SUBSTITUTE(C200,",",REPT(" ",99)),999,99)),PortProtocols[],4,FALSE),VLOOKUP(--TRIM(MID(SUBSTITUTE(C200,",",REPT(" ",99)),999,99)),PortProtocols[],4,FALSE)),""),"") &amp;
IF(TRIM(MID(SUBSTITUTE(C200,",",REPT(" ",99)),1099,99))&lt;&gt;"",CHAR(10) &amp; IFERROR(IF(ISERROR(--TRIM(MID(SUBSTITUTE(C200,",",REPT(" ",99)),1099,99))),VLOOKUP(TRIM(MID(SUBSTITUTE(C200,",",REPT(" ",99)),1099,99)),PortProtocols[],4,FALSE),VLOOKUP(--TRIM(MID(SUBSTITUTE(C200,",",REPT(" ",99)),1099,99)),PortProtocols[],4,FALSE)),""),"") &amp;
IF(TRIM(MID(SUBSTITUTE(C200,",",REPT(" ",99)),1199,99))&lt;&gt;"",CHAR(10) &amp; IFERROR(IF(ISERROR(--TRIM(MID(SUBSTITUTE(C200,",",REPT(" ",99)),1199,99))),VLOOKUP(TRIM(MID(SUBSTITUTE(C200,",",REPT(" ",99)),1199,99)),PortProtocols[],4,FALSE),VLOOKUP(--TRIM(MID(SUBSTITUTE(C200,",",REPT(" ",99)),1199,99)),PortProtocols[],4,FALSE)),""),"") &amp;
IF(TRIM(MID(SUBSTITUTE(C200,",",REPT(" ",99)),1299,99))&lt;&gt;"",CHAR(10) &amp; IFERROR(IF(ISERROR(--TRIM(MID(SUBSTITUTE(C200,",",REPT(" ",99)),1299,99))),VLOOKUP(TRIM(MID(SUBSTITUTE(C200,",",REPT(" ",99)),1299,99)),PortProtocols[],4,FALSE),VLOOKUP(--TRIM(MID(SUBSTITUTE(C200,",",REPT(" ",99)),1299,99)),PortProtocols[],4,FALSE)),""),"") &amp;
IF(TRIM(MID(SUBSTITUTE(C200,",",REPT(" ",99)),1399,99))&lt;&gt;"",CHAR(10) &amp; IFERROR(IF(ISERROR(--TRIM(MID(SUBSTITUTE(C200,",",REPT(" ",99)),1399,99))),VLOOKUP(TRIM(MID(SUBSTITUTE(C200,",",REPT(" ",99)),1399,99)),PortProtocols[],4,FALSE),VLOOKUP(--TRIM(MID(SUBSTITUTE(C200,",",REPT(" ",99)),1399,99)),PortProtocols[],4,FALSE)),""),"") &amp;
IF(TRIM(MID(SUBSTITUTE(C200,",",REPT(" ",99)),1499,99))&lt;&gt;"",CHAR(10) &amp; IFERROR(IF(ISERROR(--TRIM(MID(SUBSTITUTE(C200,",",REPT(" ",99)),1499,99))),VLOOKUP(TRIM(MID(SUBSTITUTE(C200,",",REPT(" ",99)),1499,99)),PortProtocols[],4,FALSE),VLOOKUP(--TRIM(MID(SUBSTITUTE(C200,",",REPT(" ",99)),1499,99)),PortProtocols[],4,FALSE)),""),"") &amp;
IF(TRIM(MID(SUBSTITUTE(C200,",",REPT(" ",99)),1599,99))&lt;&gt;"",CHAR(10) &amp; IFERROR(IF(ISERROR(--TRIM(MID(SUBSTITUTE(C200,",",REPT(" ",99)),1599,99))),VLOOKUP(TRIM(MID(SUBSTITUTE(C200,",",REPT(" ",99)),1599,99)),PortProtocols[],4,FALSE),VLOOKUP(--TRIM(MID(SUBSTITUTE(C200,",",REPT(" ",99)),1599,99)),PortProtocols[],4,FALSE)),""),"") &amp;
IF(TRIM(MID(SUBSTITUTE(C200,",",REPT(" ",99)),1699,99))&lt;&gt;"",CHAR(10) &amp; IFERROR(IF(ISERROR(--TRIM(MID(SUBSTITUTE(C200,",",REPT(" ",99)),1699,99))),VLOOKUP(TRIM(MID(SUBSTITUTE(C200,",",REPT(" ",99)),1699,99)),PortProtocols[],4,FALSE),VLOOKUP(--TRIM(MID(SUBSTITUTE(C200,",",REPT(" ",99)),1699,99)),PortProtocols[],4,FALSE)),""),"") &amp;
IF(TRIM(MID(SUBSTITUTE(C200,",",REPT(" ",99)),1799,99))&lt;&gt;"",CHAR(10) &amp; IFERROR(IF(ISERROR(--TRIM(MID(SUBSTITUTE(C200,",",REPT(" ",99)),1799,99))),VLOOKUP(TRIM(MID(SUBSTITUTE(C200,",",REPT(" ",99)),1799,99)),PortProtocols[],4,FALSE),VLOOKUP(--TRIM(MID(SUBSTITUTE(C200,",",REPT(" ",99)),1799,99)),PortProtocols[],4,FALSE)),""),"") &amp;
IF(TRIM(MID(SUBSTITUTE(C200,",",REPT(" ",99)),1899,99))&lt;&gt;"",CHAR(10) &amp; IFERROR(IF(ISERROR(--TRIM(MID(SUBSTITUTE(C200,",",REPT(" ",99)),1899,99))),VLOOKUP(TRIM(MID(SUBSTITUTE(C200,",",REPT(" ",99)),1899,99)),PortProtocols[],4,FALSE),VLOOKUP(--TRIM(MID(SUBSTITUTE(C200,",",REPT(" ",99)),1899,99)),PortProtocols[],4,FALSE)),""),""),
"")</f>
        <v>NDB Server (API Server VM1) to NDB HA Proxy VM2
Image Registry or Postgre SQL Write (5000 TCP)
HAProxy or Postgre SQL Read (5001 TCP)</v>
      </c>
      <c r="G200" s="15"/>
      <c r="H200" s="13" t="str">
        <f>_xlfn.XLOOKUP(ExternalPorts[[#This Row],[Source]],entities[Source],entities[Source AZ (Used for Diagram Generation)],"",0)</f>
        <v>Local AZ</v>
      </c>
      <c r="I200" s="13" t="str">
        <f>_xlfn.XLOOKUP(ExternalPorts[[#This Row],[Destination]],entities[Destination],entities[Destination AZ (Used for Diagram Generation)],"",0)</f>
        <v>Local AZ</v>
      </c>
      <c r="J200" s="13"/>
      <c r="M200" s="22"/>
    </row>
    <row r="201" spans="1:13" ht="60.75">
      <c r="A201" s="13" t="s">
        <v>324</v>
      </c>
      <c r="B201" s="13" t="s">
        <v>412</v>
      </c>
      <c r="C201" s="14" t="s">
        <v>421</v>
      </c>
      <c r="D201" s="13" t="str" cm="1">
        <f t="array" ref="D20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01" s="13" t="s">
        <v>410</v>
      </c>
      <c r="F201" s="24" t="str">
        <f>IF(AND(B201&lt;&gt;"",E201&lt;&gt;""),B201 &amp; " to " &amp; E201 &amp; CHAR(10) &amp;
IFERROR(IF(ISERROR(--TRIM(MID(SUBSTITUTE(C201,",",REPT(" ",99)),1,99))),VLOOKUP(TRIM(MID(SUBSTITUTE(C201,",",REPT(" ",99)),1,99)),PortProtocols[],4,FALSE),VLOOKUP(--TRIM(MID(SUBSTITUTE(C201,",",REPT(" ",99)),1,99)),PortProtocols[],4,FALSE)),"") &amp;
IF(TRIM(MID(SUBSTITUTE(C201,",",REPT(" ",99)),99,99))&lt;&gt;"",CHAR(10) &amp; IFERROR(IF(ISERROR(--TRIM(MID(SUBSTITUTE(C201,",",REPT(" ",99)),99,99))),VLOOKUP(TRIM(MID(SUBSTITUTE(C201,",",REPT(" ",99)),99,99)),PortProtocols[],4,FALSE),VLOOKUP(--TRIM(MID(SUBSTITUTE(C201,",",REPT(" ",99)),99,99)),PortProtocols[],4,FALSE)),""),"") &amp;
IF(TRIM(MID(SUBSTITUTE(C201,",",REPT(" ",99)),199,99))&lt;&gt;"",CHAR(10) &amp; IFERROR(IF(ISERROR(--TRIM(MID(SUBSTITUTE(C201,",",REPT(" ",99)),199,99))),VLOOKUP(TRIM(MID(SUBSTITUTE(C201,",",REPT(" ",99)),199,99)),PortProtocols[],4,FALSE),VLOOKUP(--TRIM(MID(SUBSTITUTE(C201,",",REPT(" ",99)),199,99)),PortProtocols[],4,FALSE)),""),"") &amp;
IF(TRIM(MID(SUBSTITUTE(C201,",",REPT(" ",99)),299,99))&lt;&gt;"",CHAR(10) &amp; IFERROR(IF(ISERROR(--TRIM(MID(SUBSTITUTE(C201,",",REPT(" ",99)),299,99))),VLOOKUP(TRIM(MID(SUBSTITUTE(C201,",",REPT(" ",99)),299,99)),PortProtocols[],4,FALSE),VLOOKUP(--TRIM(MID(SUBSTITUTE(C201,",",REPT(" ",99)),299,99)),PortProtocols[],4,FALSE)),""),"") &amp;
IF(TRIM(MID(SUBSTITUTE(C201,",",REPT(" ",99)),399,99))&lt;&gt;"",CHAR(10) &amp; IFERROR(IF(ISERROR(--TRIM(MID(SUBSTITUTE(C201,",",REPT(" ",99)),399,99))),VLOOKUP(TRIM(MID(SUBSTITUTE(C201,",",REPT(" ",99)),399,99)),PortProtocols[],4,FALSE),VLOOKUP(--TRIM(MID(SUBSTITUTE(C201,",",REPT(" ",99)),399,99)),PortProtocols[],4,FALSE)),""),"") &amp;
IF(TRIM(MID(SUBSTITUTE(C201,",",REPT(" ",99)),499,99))&lt;&gt;"",CHAR(10) &amp; IFERROR(IF(ISERROR(--TRIM(MID(SUBSTITUTE(C201,",",REPT(" ",99)),499,99))),VLOOKUP(TRIM(MID(SUBSTITUTE(C201,",",REPT(" ",99)),499,99)),PortProtocols[],4,FALSE),VLOOKUP(--TRIM(MID(SUBSTITUTE(C201,",",REPT(" ",99)),499,99)),PortProtocols[],4,FALSE)),""),"") &amp;
IF(TRIM(MID(SUBSTITUTE(C201,",",REPT(" ",99)),599,99))&lt;&gt;"",CHAR(10) &amp; IFERROR(IF(ISERROR(--TRIM(MID(SUBSTITUTE(C201,",",REPT(" ",99)),599,99))),VLOOKUP(TRIM(MID(SUBSTITUTE(C201,",",REPT(" ",99)),599,99)),PortProtocols[],4,FALSE),VLOOKUP(--TRIM(MID(SUBSTITUTE(C201,",",REPT(" ",99)),599,99)),PortProtocols[],4,FALSE)),""),"") &amp;
IF(TRIM(MID(SUBSTITUTE(C201,",",REPT(" ",99)),699,99))&lt;&gt;"",CHAR(10) &amp; IFERROR(IF(ISERROR(--TRIM(MID(SUBSTITUTE(C201,",",REPT(" ",99)),699,99))),VLOOKUP(TRIM(MID(SUBSTITUTE(C201,",",REPT(" ",99)),699,99)),PortProtocols[],4,FALSE),VLOOKUP(--TRIM(MID(SUBSTITUTE(C201,",",REPT(" ",99)),699,99)),PortProtocols[],4,FALSE)),""),"") &amp;
IF(TRIM(MID(SUBSTITUTE(C201,",",REPT(" ",99)),799,99))&lt;&gt;"",CHAR(10) &amp; IFERROR(IF(ISERROR(--TRIM(MID(SUBSTITUTE(C201,",",REPT(" ",99)),799,99))),VLOOKUP(TRIM(MID(SUBSTITUTE(C201,",",REPT(" ",99)),799,99)),PortProtocols[],4,FALSE),VLOOKUP(--TRIM(MID(SUBSTITUTE(C201,",",REPT(" ",99)),799,99)),PortProtocols[],4,FALSE)),""),"") &amp;
IF(TRIM(MID(SUBSTITUTE(C201,",",REPT(" ",99)),899,99))&lt;&gt;"",CHAR(10) &amp; IFERROR(IF(ISERROR(--TRIM(MID(SUBSTITUTE(C201,",",REPT(" ",99)),899,99))),VLOOKUP(TRIM(MID(SUBSTITUTE(C201,",",REPT(" ",99)),899,99)),PortProtocols[],4,FALSE),VLOOKUP(--TRIM(MID(SUBSTITUTE(C201,",",REPT(" ",99)),899,99)),PortProtocols[],4,FALSE)),""),"") &amp;
IF(TRIM(MID(SUBSTITUTE(C201,",",REPT(" ",99)),999,99))&lt;&gt;"",CHAR(10) &amp; IFERROR(IF(ISERROR(--TRIM(MID(SUBSTITUTE(C201,",",REPT(" ",99)),999,99))),VLOOKUP(TRIM(MID(SUBSTITUTE(C201,",",REPT(" ",99)),999,99)),PortProtocols[],4,FALSE),VLOOKUP(--TRIM(MID(SUBSTITUTE(C201,",",REPT(" ",99)),999,99)),PortProtocols[],4,FALSE)),""),"") &amp;
IF(TRIM(MID(SUBSTITUTE(C201,",",REPT(" ",99)),1099,99))&lt;&gt;"",CHAR(10) &amp; IFERROR(IF(ISERROR(--TRIM(MID(SUBSTITUTE(C201,",",REPT(" ",99)),1099,99))),VLOOKUP(TRIM(MID(SUBSTITUTE(C201,",",REPT(" ",99)),1099,99)),PortProtocols[],4,FALSE),VLOOKUP(--TRIM(MID(SUBSTITUTE(C201,",",REPT(" ",99)),1099,99)),PortProtocols[],4,FALSE)),""),"") &amp;
IF(TRIM(MID(SUBSTITUTE(C201,",",REPT(" ",99)),1199,99))&lt;&gt;"",CHAR(10) &amp; IFERROR(IF(ISERROR(--TRIM(MID(SUBSTITUTE(C201,",",REPT(" ",99)),1199,99))),VLOOKUP(TRIM(MID(SUBSTITUTE(C201,",",REPT(" ",99)),1199,99)),PortProtocols[],4,FALSE),VLOOKUP(--TRIM(MID(SUBSTITUTE(C201,",",REPT(" ",99)),1199,99)),PortProtocols[],4,FALSE)),""),"") &amp;
IF(TRIM(MID(SUBSTITUTE(C201,",",REPT(" ",99)),1299,99))&lt;&gt;"",CHAR(10) &amp; IFERROR(IF(ISERROR(--TRIM(MID(SUBSTITUTE(C201,",",REPT(" ",99)),1299,99))),VLOOKUP(TRIM(MID(SUBSTITUTE(C201,",",REPT(" ",99)),1299,99)),PortProtocols[],4,FALSE),VLOOKUP(--TRIM(MID(SUBSTITUTE(C201,",",REPT(" ",99)),1299,99)),PortProtocols[],4,FALSE)),""),"") &amp;
IF(TRIM(MID(SUBSTITUTE(C201,",",REPT(" ",99)),1399,99))&lt;&gt;"",CHAR(10) &amp; IFERROR(IF(ISERROR(--TRIM(MID(SUBSTITUTE(C201,",",REPT(" ",99)),1399,99))),VLOOKUP(TRIM(MID(SUBSTITUTE(C201,",",REPT(" ",99)),1399,99)),PortProtocols[],4,FALSE),VLOOKUP(--TRIM(MID(SUBSTITUTE(C201,",",REPT(" ",99)),1399,99)),PortProtocols[],4,FALSE)),""),"") &amp;
IF(TRIM(MID(SUBSTITUTE(C201,",",REPT(" ",99)),1499,99))&lt;&gt;"",CHAR(10) &amp; IFERROR(IF(ISERROR(--TRIM(MID(SUBSTITUTE(C201,",",REPT(" ",99)),1499,99))),VLOOKUP(TRIM(MID(SUBSTITUTE(C201,",",REPT(" ",99)),1499,99)),PortProtocols[],4,FALSE),VLOOKUP(--TRIM(MID(SUBSTITUTE(C201,",",REPT(" ",99)),1499,99)),PortProtocols[],4,FALSE)),""),"") &amp;
IF(TRIM(MID(SUBSTITUTE(C201,",",REPT(" ",99)),1599,99))&lt;&gt;"",CHAR(10) &amp; IFERROR(IF(ISERROR(--TRIM(MID(SUBSTITUTE(C201,",",REPT(" ",99)),1599,99))),VLOOKUP(TRIM(MID(SUBSTITUTE(C201,",",REPT(" ",99)),1599,99)),PortProtocols[],4,FALSE),VLOOKUP(--TRIM(MID(SUBSTITUTE(C201,",",REPT(" ",99)),1599,99)),PortProtocols[],4,FALSE)),""),"") &amp;
IF(TRIM(MID(SUBSTITUTE(C201,",",REPT(" ",99)),1699,99))&lt;&gt;"",CHAR(10) &amp; IFERROR(IF(ISERROR(--TRIM(MID(SUBSTITUTE(C201,",",REPT(" ",99)),1699,99))),VLOOKUP(TRIM(MID(SUBSTITUTE(C201,",",REPT(" ",99)),1699,99)),PortProtocols[],4,FALSE),VLOOKUP(--TRIM(MID(SUBSTITUTE(C201,",",REPT(" ",99)),1699,99)),PortProtocols[],4,FALSE)),""),"") &amp;
IF(TRIM(MID(SUBSTITUTE(C201,",",REPT(" ",99)),1799,99))&lt;&gt;"",CHAR(10) &amp; IFERROR(IF(ISERROR(--TRIM(MID(SUBSTITUTE(C201,",",REPT(" ",99)),1799,99))),VLOOKUP(TRIM(MID(SUBSTITUTE(C201,",",REPT(" ",99)),1799,99)),PortProtocols[],4,FALSE),VLOOKUP(--TRIM(MID(SUBSTITUTE(C201,",",REPT(" ",99)),1799,99)),PortProtocols[],4,FALSE)),""),"") &amp;
IF(TRIM(MID(SUBSTITUTE(C201,",",REPT(" ",99)),1899,99))&lt;&gt;"",CHAR(10) &amp; IFERROR(IF(ISERROR(--TRIM(MID(SUBSTITUTE(C201,",",REPT(" ",99)),1899,99))),VLOOKUP(TRIM(MID(SUBSTITUTE(C201,",",REPT(" ",99)),1899,99)),PortProtocols[],4,FALSE),VLOOKUP(--TRIM(MID(SUBSTITUTE(C201,",",REPT(" ",99)),1899,99)),PortProtocols[],4,FALSE)),""),""),
"")</f>
        <v>NDB API Server VM2 to NDB HA Proxy VM1
Image Registry or Postgre SQL Write (5000 TCP)
HAProxy or Postgre SQL Read (5001 TCP)</v>
      </c>
      <c r="G201" s="15"/>
      <c r="H201" s="13" t="str">
        <f>_xlfn.XLOOKUP(ExternalPorts[[#This Row],[Source]],entities[Source],entities[Source AZ (Used for Diagram Generation)],"",0)</f>
        <v>Local AZ</v>
      </c>
      <c r="I201" s="13" t="str">
        <f>_xlfn.XLOOKUP(ExternalPorts[[#This Row],[Destination]],entities[Destination],entities[Destination AZ (Used for Diagram Generation)],"",0)</f>
        <v>Local AZ</v>
      </c>
      <c r="J201" s="13"/>
      <c r="M201" s="22"/>
    </row>
    <row r="202" spans="1:13" ht="60.75">
      <c r="A202" s="13" t="s">
        <v>324</v>
      </c>
      <c r="B202" s="13" t="s">
        <v>412</v>
      </c>
      <c r="C202" s="14" t="s">
        <v>421</v>
      </c>
      <c r="D202" s="13" t="str" cm="1">
        <f t="array" ref="D20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02" s="13" t="s">
        <v>411</v>
      </c>
      <c r="F202" s="24" t="str">
        <f>IF(AND(B202&lt;&gt;"",E202&lt;&gt;""),B202 &amp; " to " &amp; E202 &amp; CHAR(10) &amp;
IFERROR(IF(ISERROR(--TRIM(MID(SUBSTITUTE(C202,",",REPT(" ",99)),1,99))),VLOOKUP(TRIM(MID(SUBSTITUTE(C202,",",REPT(" ",99)),1,99)),PortProtocols[],4,FALSE),VLOOKUP(--TRIM(MID(SUBSTITUTE(C202,",",REPT(" ",99)),1,99)),PortProtocols[],4,FALSE)),"") &amp;
IF(TRIM(MID(SUBSTITUTE(C202,",",REPT(" ",99)),99,99))&lt;&gt;"",CHAR(10) &amp; IFERROR(IF(ISERROR(--TRIM(MID(SUBSTITUTE(C202,",",REPT(" ",99)),99,99))),VLOOKUP(TRIM(MID(SUBSTITUTE(C202,",",REPT(" ",99)),99,99)),PortProtocols[],4,FALSE),VLOOKUP(--TRIM(MID(SUBSTITUTE(C202,",",REPT(" ",99)),99,99)),PortProtocols[],4,FALSE)),""),"") &amp;
IF(TRIM(MID(SUBSTITUTE(C202,",",REPT(" ",99)),199,99))&lt;&gt;"",CHAR(10) &amp; IFERROR(IF(ISERROR(--TRIM(MID(SUBSTITUTE(C202,",",REPT(" ",99)),199,99))),VLOOKUP(TRIM(MID(SUBSTITUTE(C202,",",REPT(" ",99)),199,99)),PortProtocols[],4,FALSE),VLOOKUP(--TRIM(MID(SUBSTITUTE(C202,",",REPT(" ",99)),199,99)),PortProtocols[],4,FALSE)),""),"") &amp;
IF(TRIM(MID(SUBSTITUTE(C202,",",REPT(" ",99)),299,99))&lt;&gt;"",CHAR(10) &amp; IFERROR(IF(ISERROR(--TRIM(MID(SUBSTITUTE(C202,",",REPT(" ",99)),299,99))),VLOOKUP(TRIM(MID(SUBSTITUTE(C202,",",REPT(" ",99)),299,99)),PortProtocols[],4,FALSE),VLOOKUP(--TRIM(MID(SUBSTITUTE(C202,",",REPT(" ",99)),299,99)),PortProtocols[],4,FALSE)),""),"") &amp;
IF(TRIM(MID(SUBSTITUTE(C202,",",REPT(" ",99)),399,99))&lt;&gt;"",CHAR(10) &amp; IFERROR(IF(ISERROR(--TRIM(MID(SUBSTITUTE(C202,",",REPT(" ",99)),399,99))),VLOOKUP(TRIM(MID(SUBSTITUTE(C202,",",REPT(" ",99)),399,99)),PortProtocols[],4,FALSE),VLOOKUP(--TRIM(MID(SUBSTITUTE(C202,",",REPT(" ",99)),399,99)),PortProtocols[],4,FALSE)),""),"") &amp;
IF(TRIM(MID(SUBSTITUTE(C202,",",REPT(" ",99)),499,99))&lt;&gt;"",CHAR(10) &amp; IFERROR(IF(ISERROR(--TRIM(MID(SUBSTITUTE(C202,",",REPT(" ",99)),499,99))),VLOOKUP(TRIM(MID(SUBSTITUTE(C202,",",REPT(" ",99)),499,99)),PortProtocols[],4,FALSE),VLOOKUP(--TRIM(MID(SUBSTITUTE(C202,",",REPT(" ",99)),499,99)),PortProtocols[],4,FALSE)),""),"") &amp;
IF(TRIM(MID(SUBSTITUTE(C202,",",REPT(" ",99)),599,99))&lt;&gt;"",CHAR(10) &amp; IFERROR(IF(ISERROR(--TRIM(MID(SUBSTITUTE(C202,",",REPT(" ",99)),599,99))),VLOOKUP(TRIM(MID(SUBSTITUTE(C202,",",REPT(" ",99)),599,99)),PortProtocols[],4,FALSE),VLOOKUP(--TRIM(MID(SUBSTITUTE(C202,",",REPT(" ",99)),599,99)),PortProtocols[],4,FALSE)),""),"") &amp;
IF(TRIM(MID(SUBSTITUTE(C202,",",REPT(" ",99)),699,99))&lt;&gt;"",CHAR(10) &amp; IFERROR(IF(ISERROR(--TRIM(MID(SUBSTITUTE(C202,",",REPT(" ",99)),699,99))),VLOOKUP(TRIM(MID(SUBSTITUTE(C202,",",REPT(" ",99)),699,99)),PortProtocols[],4,FALSE),VLOOKUP(--TRIM(MID(SUBSTITUTE(C202,",",REPT(" ",99)),699,99)),PortProtocols[],4,FALSE)),""),"") &amp;
IF(TRIM(MID(SUBSTITUTE(C202,",",REPT(" ",99)),799,99))&lt;&gt;"",CHAR(10) &amp; IFERROR(IF(ISERROR(--TRIM(MID(SUBSTITUTE(C202,",",REPT(" ",99)),799,99))),VLOOKUP(TRIM(MID(SUBSTITUTE(C202,",",REPT(" ",99)),799,99)),PortProtocols[],4,FALSE),VLOOKUP(--TRIM(MID(SUBSTITUTE(C202,",",REPT(" ",99)),799,99)),PortProtocols[],4,FALSE)),""),"") &amp;
IF(TRIM(MID(SUBSTITUTE(C202,",",REPT(" ",99)),899,99))&lt;&gt;"",CHAR(10) &amp; IFERROR(IF(ISERROR(--TRIM(MID(SUBSTITUTE(C202,",",REPT(" ",99)),899,99))),VLOOKUP(TRIM(MID(SUBSTITUTE(C202,",",REPT(" ",99)),899,99)),PortProtocols[],4,FALSE),VLOOKUP(--TRIM(MID(SUBSTITUTE(C202,",",REPT(" ",99)),899,99)),PortProtocols[],4,FALSE)),""),"") &amp;
IF(TRIM(MID(SUBSTITUTE(C202,",",REPT(" ",99)),999,99))&lt;&gt;"",CHAR(10) &amp; IFERROR(IF(ISERROR(--TRIM(MID(SUBSTITUTE(C202,",",REPT(" ",99)),999,99))),VLOOKUP(TRIM(MID(SUBSTITUTE(C202,",",REPT(" ",99)),999,99)),PortProtocols[],4,FALSE),VLOOKUP(--TRIM(MID(SUBSTITUTE(C202,",",REPT(" ",99)),999,99)),PortProtocols[],4,FALSE)),""),"") &amp;
IF(TRIM(MID(SUBSTITUTE(C202,",",REPT(" ",99)),1099,99))&lt;&gt;"",CHAR(10) &amp; IFERROR(IF(ISERROR(--TRIM(MID(SUBSTITUTE(C202,",",REPT(" ",99)),1099,99))),VLOOKUP(TRIM(MID(SUBSTITUTE(C202,",",REPT(" ",99)),1099,99)),PortProtocols[],4,FALSE),VLOOKUP(--TRIM(MID(SUBSTITUTE(C202,",",REPT(" ",99)),1099,99)),PortProtocols[],4,FALSE)),""),"") &amp;
IF(TRIM(MID(SUBSTITUTE(C202,",",REPT(" ",99)),1199,99))&lt;&gt;"",CHAR(10) &amp; IFERROR(IF(ISERROR(--TRIM(MID(SUBSTITUTE(C202,",",REPT(" ",99)),1199,99))),VLOOKUP(TRIM(MID(SUBSTITUTE(C202,",",REPT(" ",99)),1199,99)),PortProtocols[],4,FALSE),VLOOKUP(--TRIM(MID(SUBSTITUTE(C202,",",REPT(" ",99)),1199,99)),PortProtocols[],4,FALSE)),""),"") &amp;
IF(TRIM(MID(SUBSTITUTE(C202,",",REPT(" ",99)),1299,99))&lt;&gt;"",CHAR(10) &amp; IFERROR(IF(ISERROR(--TRIM(MID(SUBSTITUTE(C202,",",REPT(" ",99)),1299,99))),VLOOKUP(TRIM(MID(SUBSTITUTE(C202,",",REPT(" ",99)),1299,99)),PortProtocols[],4,FALSE),VLOOKUP(--TRIM(MID(SUBSTITUTE(C202,",",REPT(" ",99)),1299,99)),PortProtocols[],4,FALSE)),""),"") &amp;
IF(TRIM(MID(SUBSTITUTE(C202,",",REPT(" ",99)),1399,99))&lt;&gt;"",CHAR(10) &amp; IFERROR(IF(ISERROR(--TRIM(MID(SUBSTITUTE(C202,",",REPT(" ",99)),1399,99))),VLOOKUP(TRIM(MID(SUBSTITUTE(C202,",",REPT(" ",99)),1399,99)),PortProtocols[],4,FALSE),VLOOKUP(--TRIM(MID(SUBSTITUTE(C202,",",REPT(" ",99)),1399,99)),PortProtocols[],4,FALSE)),""),"") &amp;
IF(TRIM(MID(SUBSTITUTE(C202,",",REPT(" ",99)),1499,99))&lt;&gt;"",CHAR(10) &amp; IFERROR(IF(ISERROR(--TRIM(MID(SUBSTITUTE(C202,",",REPT(" ",99)),1499,99))),VLOOKUP(TRIM(MID(SUBSTITUTE(C202,",",REPT(" ",99)),1499,99)),PortProtocols[],4,FALSE),VLOOKUP(--TRIM(MID(SUBSTITUTE(C202,",",REPT(" ",99)),1499,99)),PortProtocols[],4,FALSE)),""),"") &amp;
IF(TRIM(MID(SUBSTITUTE(C202,",",REPT(" ",99)),1599,99))&lt;&gt;"",CHAR(10) &amp; IFERROR(IF(ISERROR(--TRIM(MID(SUBSTITUTE(C202,",",REPT(" ",99)),1599,99))),VLOOKUP(TRIM(MID(SUBSTITUTE(C202,",",REPT(" ",99)),1599,99)),PortProtocols[],4,FALSE),VLOOKUP(--TRIM(MID(SUBSTITUTE(C202,",",REPT(" ",99)),1599,99)),PortProtocols[],4,FALSE)),""),"") &amp;
IF(TRIM(MID(SUBSTITUTE(C202,",",REPT(" ",99)),1699,99))&lt;&gt;"",CHAR(10) &amp; IFERROR(IF(ISERROR(--TRIM(MID(SUBSTITUTE(C202,",",REPT(" ",99)),1699,99))),VLOOKUP(TRIM(MID(SUBSTITUTE(C202,",",REPT(" ",99)),1699,99)),PortProtocols[],4,FALSE),VLOOKUP(--TRIM(MID(SUBSTITUTE(C202,",",REPT(" ",99)),1699,99)),PortProtocols[],4,FALSE)),""),"") &amp;
IF(TRIM(MID(SUBSTITUTE(C202,",",REPT(" ",99)),1799,99))&lt;&gt;"",CHAR(10) &amp; IFERROR(IF(ISERROR(--TRIM(MID(SUBSTITUTE(C202,",",REPT(" ",99)),1799,99))),VLOOKUP(TRIM(MID(SUBSTITUTE(C202,",",REPT(" ",99)),1799,99)),PortProtocols[],4,FALSE),VLOOKUP(--TRIM(MID(SUBSTITUTE(C202,",",REPT(" ",99)),1799,99)),PortProtocols[],4,FALSE)),""),"") &amp;
IF(TRIM(MID(SUBSTITUTE(C202,",",REPT(" ",99)),1899,99))&lt;&gt;"",CHAR(10) &amp; IFERROR(IF(ISERROR(--TRIM(MID(SUBSTITUTE(C202,",",REPT(" ",99)),1899,99))),VLOOKUP(TRIM(MID(SUBSTITUTE(C202,",",REPT(" ",99)),1899,99)),PortProtocols[],4,FALSE),VLOOKUP(--TRIM(MID(SUBSTITUTE(C202,",",REPT(" ",99)),1899,99)),PortProtocols[],4,FALSE)),""),""),
"")</f>
        <v>NDB API Server VM2 to NDB HA Proxy VM2
Image Registry or Postgre SQL Write (5000 TCP)
HAProxy or Postgre SQL Read (5001 TCP)</v>
      </c>
      <c r="G202" s="15"/>
      <c r="H202" s="13" t="str">
        <f>_xlfn.XLOOKUP(ExternalPorts[[#This Row],[Source]],entities[Source],entities[Source AZ (Used for Diagram Generation)],"",0)</f>
        <v>Local AZ</v>
      </c>
      <c r="I202" s="13" t="str">
        <f>_xlfn.XLOOKUP(ExternalPorts[[#This Row],[Destination]],entities[Destination],entities[Destination AZ (Used for Diagram Generation)],"",0)</f>
        <v>Local AZ</v>
      </c>
      <c r="J202" s="13"/>
      <c r="M202" s="22"/>
    </row>
    <row r="203" spans="1:13" ht="60.75">
      <c r="A203" s="13" t="s">
        <v>324</v>
      </c>
      <c r="B203" s="13" t="s">
        <v>417</v>
      </c>
      <c r="C203" s="14" t="s">
        <v>421</v>
      </c>
      <c r="D203" s="13" t="str" cm="1">
        <f t="array" ref="D20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03" s="13" t="s">
        <v>410</v>
      </c>
      <c r="F203" s="24" t="str">
        <f>IF(AND(B203&lt;&gt;"",E203&lt;&gt;""),B203 &amp; " to " &amp; E203 &amp; CHAR(10) &amp;
IFERROR(IF(ISERROR(--TRIM(MID(SUBSTITUTE(C203,",",REPT(" ",99)),1,99))),VLOOKUP(TRIM(MID(SUBSTITUTE(C203,",",REPT(" ",99)),1,99)),PortProtocols[],4,FALSE),VLOOKUP(--TRIM(MID(SUBSTITUTE(C203,",",REPT(" ",99)),1,99)),PortProtocols[],4,FALSE)),"") &amp;
IF(TRIM(MID(SUBSTITUTE(C203,",",REPT(" ",99)),99,99))&lt;&gt;"",CHAR(10) &amp; IFERROR(IF(ISERROR(--TRIM(MID(SUBSTITUTE(C203,",",REPT(" ",99)),99,99))),VLOOKUP(TRIM(MID(SUBSTITUTE(C203,",",REPT(" ",99)),99,99)),PortProtocols[],4,FALSE),VLOOKUP(--TRIM(MID(SUBSTITUTE(C203,",",REPT(" ",99)),99,99)),PortProtocols[],4,FALSE)),""),"") &amp;
IF(TRIM(MID(SUBSTITUTE(C203,",",REPT(" ",99)),199,99))&lt;&gt;"",CHAR(10) &amp; IFERROR(IF(ISERROR(--TRIM(MID(SUBSTITUTE(C203,",",REPT(" ",99)),199,99))),VLOOKUP(TRIM(MID(SUBSTITUTE(C203,",",REPT(" ",99)),199,99)),PortProtocols[],4,FALSE),VLOOKUP(--TRIM(MID(SUBSTITUTE(C203,",",REPT(" ",99)),199,99)),PortProtocols[],4,FALSE)),""),"") &amp;
IF(TRIM(MID(SUBSTITUTE(C203,",",REPT(" ",99)),299,99))&lt;&gt;"",CHAR(10) &amp; IFERROR(IF(ISERROR(--TRIM(MID(SUBSTITUTE(C203,",",REPT(" ",99)),299,99))),VLOOKUP(TRIM(MID(SUBSTITUTE(C203,",",REPT(" ",99)),299,99)),PortProtocols[],4,FALSE),VLOOKUP(--TRIM(MID(SUBSTITUTE(C203,",",REPT(" ",99)),299,99)),PortProtocols[],4,FALSE)),""),"") &amp;
IF(TRIM(MID(SUBSTITUTE(C203,",",REPT(" ",99)),399,99))&lt;&gt;"",CHAR(10) &amp; IFERROR(IF(ISERROR(--TRIM(MID(SUBSTITUTE(C203,",",REPT(" ",99)),399,99))),VLOOKUP(TRIM(MID(SUBSTITUTE(C203,",",REPT(" ",99)),399,99)),PortProtocols[],4,FALSE),VLOOKUP(--TRIM(MID(SUBSTITUTE(C203,",",REPT(" ",99)),399,99)),PortProtocols[],4,FALSE)),""),"") &amp;
IF(TRIM(MID(SUBSTITUTE(C203,",",REPT(" ",99)),499,99))&lt;&gt;"",CHAR(10) &amp; IFERROR(IF(ISERROR(--TRIM(MID(SUBSTITUTE(C203,",",REPT(" ",99)),499,99))),VLOOKUP(TRIM(MID(SUBSTITUTE(C203,",",REPT(" ",99)),499,99)),PortProtocols[],4,FALSE),VLOOKUP(--TRIM(MID(SUBSTITUTE(C203,",",REPT(" ",99)),499,99)),PortProtocols[],4,FALSE)),""),"") &amp;
IF(TRIM(MID(SUBSTITUTE(C203,",",REPT(" ",99)),599,99))&lt;&gt;"",CHAR(10) &amp; IFERROR(IF(ISERROR(--TRIM(MID(SUBSTITUTE(C203,",",REPT(" ",99)),599,99))),VLOOKUP(TRIM(MID(SUBSTITUTE(C203,",",REPT(" ",99)),599,99)),PortProtocols[],4,FALSE),VLOOKUP(--TRIM(MID(SUBSTITUTE(C203,",",REPT(" ",99)),599,99)),PortProtocols[],4,FALSE)),""),"") &amp;
IF(TRIM(MID(SUBSTITUTE(C203,",",REPT(" ",99)),699,99))&lt;&gt;"",CHAR(10) &amp; IFERROR(IF(ISERROR(--TRIM(MID(SUBSTITUTE(C203,",",REPT(" ",99)),699,99))),VLOOKUP(TRIM(MID(SUBSTITUTE(C203,",",REPT(" ",99)),699,99)),PortProtocols[],4,FALSE),VLOOKUP(--TRIM(MID(SUBSTITUTE(C203,",",REPT(" ",99)),699,99)),PortProtocols[],4,FALSE)),""),"") &amp;
IF(TRIM(MID(SUBSTITUTE(C203,",",REPT(" ",99)),799,99))&lt;&gt;"",CHAR(10) &amp; IFERROR(IF(ISERROR(--TRIM(MID(SUBSTITUTE(C203,",",REPT(" ",99)),799,99))),VLOOKUP(TRIM(MID(SUBSTITUTE(C203,",",REPT(" ",99)),799,99)),PortProtocols[],4,FALSE),VLOOKUP(--TRIM(MID(SUBSTITUTE(C203,",",REPT(" ",99)),799,99)),PortProtocols[],4,FALSE)),""),"") &amp;
IF(TRIM(MID(SUBSTITUTE(C203,",",REPT(" ",99)),899,99))&lt;&gt;"",CHAR(10) &amp; IFERROR(IF(ISERROR(--TRIM(MID(SUBSTITUTE(C203,",",REPT(" ",99)),899,99))),VLOOKUP(TRIM(MID(SUBSTITUTE(C203,",",REPT(" ",99)),899,99)),PortProtocols[],4,FALSE),VLOOKUP(--TRIM(MID(SUBSTITUTE(C203,",",REPT(" ",99)),899,99)),PortProtocols[],4,FALSE)),""),"") &amp;
IF(TRIM(MID(SUBSTITUTE(C203,",",REPT(" ",99)),999,99))&lt;&gt;"",CHAR(10) &amp; IFERROR(IF(ISERROR(--TRIM(MID(SUBSTITUTE(C203,",",REPT(" ",99)),999,99))),VLOOKUP(TRIM(MID(SUBSTITUTE(C203,",",REPT(" ",99)),999,99)),PortProtocols[],4,FALSE),VLOOKUP(--TRIM(MID(SUBSTITUTE(C203,",",REPT(" ",99)),999,99)),PortProtocols[],4,FALSE)),""),"") &amp;
IF(TRIM(MID(SUBSTITUTE(C203,",",REPT(" ",99)),1099,99))&lt;&gt;"",CHAR(10) &amp; IFERROR(IF(ISERROR(--TRIM(MID(SUBSTITUTE(C203,",",REPT(" ",99)),1099,99))),VLOOKUP(TRIM(MID(SUBSTITUTE(C203,",",REPT(" ",99)),1099,99)),PortProtocols[],4,FALSE),VLOOKUP(--TRIM(MID(SUBSTITUTE(C203,",",REPT(" ",99)),1099,99)),PortProtocols[],4,FALSE)),""),"") &amp;
IF(TRIM(MID(SUBSTITUTE(C203,",",REPT(" ",99)),1199,99))&lt;&gt;"",CHAR(10) &amp; IFERROR(IF(ISERROR(--TRIM(MID(SUBSTITUTE(C203,",",REPT(" ",99)),1199,99))),VLOOKUP(TRIM(MID(SUBSTITUTE(C203,",",REPT(" ",99)),1199,99)),PortProtocols[],4,FALSE),VLOOKUP(--TRIM(MID(SUBSTITUTE(C203,",",REPT(" ",99)),1199,99)),PortProtocols[],4,FALSE)),""),"") &amp;
IF(TRIM(MID(SUBSTITUTE(C203,",",REPT(" ",99)),1299,99))&lt;&gt;"",CHAR(10) &amp; IFERROR(IF(ISERROR(--TRIM(MID(SUBSTITUTE(C203,",",REPT(" ",99)),1299,99))),VLOOKUP(TRIM(MID(SUBSTITUTE(C203,",",REPT(" ",99)),1299,99)),PortProtocols[],4,FALSE),VLOOKUP(--TRIM(MID(SUBSTITUTE(C203,",",REPT(" ",99)),1299,99)),PortProtocols[],4,FALSE)),""),"") &amp;
IF(TRIM(MID(SUBSTITUTE(C203,",",REPT(" ",99)),1399,99))&lt;&gt;"",CHAR(10) &amp; IFERROR(IF(ISERROR(--TRIM(MID(SUBSTITUTE(C203,",",REPT(" ",99)),1399,99))),VLOOKUP(TRIM(MID(SUBSTITUTE(C203,",",REPT(" ",99)),1399,99)),PortProtocols[],4,FALSE),VLOOKUP(--TRIM(MID(SUBSTITUTE(C203,",",REPT(" ",99)),1399,99)),PortProtocols[],4,FALSE)),""),"") &amp;
IF(TRIM(MID(SUBSTITUTE(C203,",",REPT(" ",99)),1499,99))&lt;&gt;"",CHAR(10) &amp; IFERROR(IF(ISERROR(--TRIM(MID(SUBSTITUTE(C203,",",REPT(" ",99)),1499,99))),VLOOKUP(TRIM(MID(SUBSTITUTE(C203,",",REPT(" ",99)),1499,99)),PortProtocols[],4,FALSE),VLOOKUP(--TRIM(MID(SUBSTITUTE(C203,",",REPT(" ",99)),1499,99)),PortProtocols[],4,FALSE)),""),"") &amp;
IF(TRIM(MID(SUBSTITUTE(C203,",",REPT(" ",99)),1599,99))&lt;&gt;"",CHAR(10) &amp; IFERROR(IF(ISERROR(--TRIM(MID(SUBSTITUTE(C203,",",REPT(" ",99)),1599,99))),VLOOKUP(TRIM(MID(SUBSTITUTE(C203,",",REPT(" ",99)),1599,99)),PortProtocols[],4,FALSE),VLOOKUP(--TRIM(MID(SUBSTITUTE(C203,",",REPT(" ",99)),1599,99)),PortProtocols[],4,FALSE)),""),"") &amp;
IF(TRIM(MID(SUBSTITUTE(C203,",",REPT(" ",99)),1699,99))&lt;&gt;"",CHAR(10) &amp; IFERROR(IF(ISERROR(--TRIM(MID(SUBSTITUTE(C203,",",REPT(" ",99)),1699,99))),VLOOKUP(TRIM(MID(SUBSTITUTE(C203,",",REPT(" ",99)),1699,99)),PortProtocols[],4,FALSE),VLOOKUP(--TRIM(MID(SUBSTITUTE(C203,",",REPT(" ",99)),1699,99)),PortProtocols[],4,FALSE)),""),"") &amp;
IF(TRIM(MID(SUBSTITUTE(C203,",",REPT(" ",99)),1799,99))&lt;&gt;"",CHAR(10) &amp; IFERROR(IF(ISERROR(--TRIM(MID(SUBSTITUTE(C203,",",REPT(" ",99)),1799,99))),VLOOKUP(TRIM(MID(SUBSTITUTE(C203,",",REPT(" ",99)),1799,99)),PortProtocols[],4,FALSE),VLOOKUP(--TRIM(MID(SUBSTITUTE(C203,",",REPT(" ",99)),1799,99)),PortProtocols[],4,FALSE)),""),"") &amp;
IF(TRIM(MID(SUBSTITUTE(C203,",",REPT(" ",99)),1899,99))&lt;&gt;"",CHAR(10) &amp; IFERROR(IF(ISERROR(--TRIM(MID(SUBSTITUTE(C203,",",REPT(" ",99)),1899,99))),VLOOKUP(TRIM(MID(SUBSTITUTE(C203,",",REPT(" ",99)),1899,99)),PortProtocols[],4,FALSE),VLOOKUP(--TRIM(MID(SUBSTITUTE(C203,",",REPT(" ",99)),1899,99)),PortProtocols[],4,FALSE)),""),""),
"")</f>
        <v>NDB API Server VM3 to NDB HA Proxy VM1
Image Registry or Postgre SQL Write (5000 TCP)
HAProxy or Postgre SQL Read (5001 TCP)</v>
      </c>
      <c r="G203" s="15"/>
      <c r="H203" s="13" t="str">
        <f>_xlfn.XLOOKUP(ExternalPorts[[#This Row],[Source]],entities[Source],entities[Source AZ (Used for Diagram Generation)],"",0)</f>
        <v>Local AZ</v>
      </c>
      <c r="I203" s="13" t="str">
        <f>_xlfn.XLOOKUP(ExternalPorts[[#This Row],[Destination]],entities[Destination],entities[Destination AZ (Used for Diagram Generation)],"",0)</f>
        <v>Local AZ</v>
      </c>
      <c r="J203" s="13"/>
      <c r="M203" s="22"/>
    </row>
    <row r="204" spans="1:13" ht="60.75">
      <c r="A204" s="13" t="s">
        <v>324</v>
      </c>
      <c r="B204" s="13" t="s">
        <v>417</v>
      </c>
      <c r="C204" s="14" t="s">
        <v>421</v>
      </c>
      <c r="D204" s="13" t="str" cm="1">
        <f t="array" ref="D20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04" s="13" t="s">
        <v>411</v>
      </c>
      <c r="F204" s="24" t="str">
        <f>IF(AND(B204&lt;&gt;"",E204&lt;&gt;""),B204 &amp; " to " &amp; E204 &amp; CHAR(10) &amp;
IFERROR(IF(ISERROR(--TRIM(MID(SUBSTITUTE(C204,",",REPT(" ",99)),1,99))),VLOOKUP(TRIM(MID(SUBSTITUTE(C204,",",REPT(" ",99)),1,99)),PortProtocols[],4,FALSE),VLOOKUP(--TRIM(MID(SUBSTITUTE(C204,",",REPT(" ",99)),1,99)),PortProtocols[],4,FALSE)),"") &amp;
IF(TRIM(MID(SUBSTITUTE(C204,",",REPT(" ",99)),99,99))&lt;&gt;"",CHAR(10) &amp; IFERROR(IF(ISERROR(--TRIM(MID(SUBSTITUTE(C204,",",REPT(" ",99)),99,99))),VLOOKUP(TRIM(MID(SUBSTITUTE(C204,",",REPT(" ",99)),99,99)),PortProtocols[],4,FALSE),VLOOKUP(--TRIM(MID(SUBSTITUTE(C204,",",REPT(" ",99)),99,99)),PortProtocols[],4,FALSE)),""),"") &amp;
IF(TRIM(MID(SUBSTITUTE(C204,",",REPT(" ",99)),199,99))&lt;&gt;"",CHAR(10) &amp; IFERROR(IF(ISERROR(--TRIM(MID(SUBSTITUTE(C204,",",REPT(" ",99)),199,99))),VLOOKUP(TRIM(MID(SUBSTITUTE(C204,",",REPT(" ",99)),199,99)),PortProtocols[],4,FALSE),VLOOKUP(--TRIM(MID(SUBSTITUTE(C204,",",REPT(" ",99)),199,99)),PortProtocols[],4,FALSE)),""),"") &amp;
IF(TRIM(MID(SUBSTITUTE(C204,",",REPT(" ",99)),299,99))&lt;&gt;"",CHAR(10) &amp; IFERROR(IF(ISERROR(--TRIM(MID(SUBSTITUTE(C204,",",REPT(" ",99)),299,99))),VLOOKUP(TRIM(MID(SUBSTITUTE(C204,",",REPT(" ",99)),299,99)),PortProtocols[],4,FALSE),VLOOKUP(--TRIM(MID(SUBSTITUTE(C204,",",REPT(" ",99)),299,99)),PortProtocols[],4,FALSE)),""),"") &amp;
IF(TRIM(MID(SUBSTITUTE(C204,",",REPT(" ",99)),399,99))&lt;&gt;"",CHAR(10) &amp; IFERROR(IF(ISERROR(--TRIM(MID(SUBSTITUTE(C204,",",REPT(" ",99)),399,99))),VLOOKUP(TRIM(MID(SUBSTITUTE(C204,",",REPT(" ",99)),399,99)),PortProtocols[],4,FALSE),VLOOKUP(--TRIM(MID(SUBSTITUTE(C204,",",REPT(" ",99)),399,99)),PortProtocols[],4,FALSE)),""),"") &amp;
IF(TRIM(MID(SUBSTITUTE(C204,",",REPT(" ",99)),499,99))&lt;&gt;"",CHAR(10) &amp; IFERROR(IF(ISERROR(--TRIM(MID(SUBSTITUTE(C204,",",REPT(" ",99)),499,99))),VLOOKUP(TRIM(MID(SUBSTITUTE(C204,",",REPT(" ",99)),499,99)),PortProtocols[],4,FALSE),VLOOKUP(--TRIM(MID(SUBSTITUTE(C204,",",REPT(" ",99)),499,99)),PortProtocols[],4,FALSE)),""),"") &amp;
IF(TRIM(MID(SUBSTITUTE(C204,",",REPT(" ",99)),599,99))&lt;&gt;"",CHAR(10) &amp; IFERROR(IF(ISERROR(--TRIM(MID(SUBSTITUTE(C204,",",REPT(" ",99)),599,99))),VLOOKUP(TRIM(MID(SUBSTITUTE(C204,",",REPT(" ",99)),599,99)),PortProtocols[],4,FALSE),VLOOKUP(--TRIM(MID(SUBSTITUTE(C204,",",REPT(" ",99)),599,99)),PortProtocols[],4,FALSE)),""),"") &amp;
IF(TRIM(MID(SUBSTITUTE(C204,",",REPT(" ",99)),699,99))&lt;&gt;"",CHAR(10) &amp; IFERROR(IF(ISERROR(--TRIM(MID(SUBSTITUTE(C204,",",REPT(" ",99)),699,99))),VLOOKUP(TRIM(MID(SUBSTITUTE(C204,",",REPT(" ",99)),699,99)),PortProtocols[],4,FALSE),VLOOKUP(--TRIM(MID(SUBSTITUTE(C204,",",REPT(" ",99)),699,99)),PortProtocols[],4,FALSE)),""),"") &amp;
IF(TRIM(MID(SUBSTITUTE(C204,",",REPT(" ",99)),799,99))&lt;&gt;"",CHAR(10) &amp; IFERROR(IF(ISERROR(--TRIM(MID(SUBSTITUTE(C204,",",REPT(" ",99)),799,99))),VLOOKUP(TRIM(MID(SUBSTITUTE(C204,",",REPT(" ",99)),799,99)),PortProtocols[],4,FALSE),VLOOKUP(--TRIM(MID(SUBSTITUTE(C204,",",REPT(" ",99)),799,99)),PortProtocols[],4,FALSE)),""),"") &amp;
IF(TRIM(MID(SUBSTITUTE(C204,",",REPT(" ",99)),899,99))&lt;&gt;"",CHAR(10) &amp; IFERROR(IF(ISERROR(--TRIM(MID(SUBSTITUTE(C204,",",REPT(" ",99)),899,99))),VLOOKUP(TRIM(MID(SUBSTITUTE(C204,",",REPT(" ",99)),899,99)),PortProtocols[],4,FALSE),VLOOKUP(--TRIM(MID(SUBSTITUTE(C204,",",REPT(" ",99)),899,99)),PortProtocols[],4,FALSE)),""),"") &amp;
IF(TRIM(MID(SUBSTITUTE(C204,",",REPT(" ",99)),999,99))&lt;&gt;"",CHAR(10) &amp; IFERROR(IF(ISERROR(--TRIM(MID(SUBSTITUTE(C204,",",REPT(" ",99)),999,99))),VLOOKUP(TRIM(MID(SUBSTITUTE(C204,",",REPT(" ",99)),999,99)),PortProtocols[],4,FALSE),VLOOKUP(--TRIM(MID(SUBSTITUTE(C204,",",REPT(" ",99)),999,99)),PortProtocols[],4,FALSE)),""),"") &amp;
IF(TRIM(MID(SUBSTITUTE(C204,",",REPT(" ",99)),1099,99))&lt;&gt;"",CHAR(10) &amp; IFERROR(IF(ISERROR(--TRIM(MID(SUBSTITUTE(C204,",",REPT(" ",99)),1099,99))),VLOOKUP(TRIM(MID(SUBSTITUTE(C204,",",REPT(" ",99)),1099,99)),PortProtocols[],4,FALSE),VLOOKUP(--TRIM(MID(SUBSTITUTE(C204,",",REPT(" ",99)),1099,99)),PortProtocols[],4,FALSE)),""),"") &amp;
IF(TRIM(MID(SUBSTITUTE(C204,",",REPT(" ",99)),1199,99))&lt;&gt;"",CHAR(10) &amp; IFERROR(IF(ISERROR(--TRIM(MID(SUBSTITUTE(C204,",",REPT(" ",99)),1199,99))),VLOOKUP(TRIM(MID(SUBSTITUTE(C204,",",REPT(" ",99)),1199,99)),PortProtocols[],4,FALSE),VLOOKUP(--TRIM(MID(SUBSTITUTE(C204,",",REPT(" ",99)),1199,99)),PortProtocols[],4,FALSE)),""),"") &amp;
IF(TRIM(MID(SUBSTITUTE(C204,",",REPT(" ",99)),1299,99))&lt;&gt;"",CHAR(10) &amp; IFERROR(IF(ISERROR(--TRIM(MID(SUBSTITUTE(C204,",",REPT(" ",99)),1299,99))),VLOOKUP(TRIM(MID(SUBSTITUTE(C204,",",REPT(" ",99)),1299,99)),PortProtocols[],4,FALSE),VLOOKUP(--TRIM(MID(SUBSTITUTE(C204,",",REPT(" ",99)),1299,99)),PortProtocols[],4,FALSE)),""),"") &amp;
IF(TRIM(MID(SUBSTITUTE(C204,",",REPT(" ",99)),1399,99))&lt;&gt;"",CHAR(10) &amp; IFERROR(IF(ISERROR(--TRIM(MID(SUBSTITUTE(C204,",",REPT(" ",99)),1399,99))),VLOOKUP(TRIM(MID(SUBSTITUTE(C204,",",REPT(" ",99)),1399,99)),PortProtocols[],4,FALSE),VLOOKUP(--TRIM(MID(SUBSTITUTE(C204,",",REPT(" ",99)),1399,99)),PortProtocols[],4,FALSE)),""),"") &amp;
IF(TRIM(MID(SUBSTITUTE(C204,",",REPT(" ",99)),1499,99))&lt;&gt;"",CHAR(10) &amp; IFERROR(IF(ISERROR(--TRIM(MID(SUBSTITUTE(C204,",",REPT(" ",99)),1499,99))),VLOOKUP(TRIM(MID(SUBSTITUTE(C204,",",REPT(" ",99)),1499,99)),PortProtocols[],4,FALSE),VLOOKUP(--TRIM(MID(SUBSTITUTE(C204,",",REPT(" ",99)),1499,99)),PortProtocols[],4,FALSE)),""),"") &amp;
IF(TRIM(MID(SUBSTITUTE(C204,",",REPT(" ",99)),1599,99))&lt;&gt;"",CHAR(10) &amp; IFERROR(IF(ISERROR(--TRIM(MID(SUBSTITUTE(C204,",",REPT(" ",99)),1599,99))),VLOOKUP(TRIM(MID(SUBSTITUTE(C204,",",REPT(" ",99)),1599,99)),PortProtocols[],4,FALSE),VLOOKUP(--TRIM(MID(SUBSTITUTE(C204,",",REPT(" ",99)),1599,99)),PortProtocols[],4,FALSE)),""),"") &amp;
IF(TRIM(MID(SUBSTITUTE(C204,",",REPT(" ",99)),1699,99))&lt;&gt;"",CHAR(10) &amp; IFERROR(IF(ISERROR(--TRIM(MID(SUBSTITUTE(C204,",",REPT(" ",99)),1699,99))),VLOOKUP(TRIM(MID(SUBSTITUTE(C204,",",REPT(" ",99)),1699,99)),PortProtocols[],4,FALSE),VLOOKUP(--TRIM(MID(SUBSTITUTE(C204,",",REPT(" ",99)),1699,99)),PortProtocols[],4,FALSE)),""),"") &amp;
IF(TRIM(MID(SUBSTITUTE(C204,",",REPT(" ",99)),1799,99))&lt;&gt;"",CHAR(10) &amp; IFERROR(IF(ISERROR(--TRIM(MID(SUBSTITUTE(C204,",",REPT(" ",99)),1799,99))),VLOOKUP(TRIM(MID(SUBSTITUTE(C204,",",REPT(" ",99)),1799,99)),PortProtocols[],4,FALSE),VLOOKUP(--TRIM(MID(SUBSTITUTE(C204,",",REPT(" ",99)),1799,99)),PortProtocols[],4,FALSE)),""),"") &amp;
IF(TRIM(MID(SUBSTITUTE(C204,",",REPT(" ",99)),1899,99))&lt;&gt;"",CHAR(10) &amp; IFERROR(IF(ISERROR(--TRIM(MID(SUBSTITUTE(C204,",",REPT(" ",99)),1899,99))),VLOOKUP(TRIM(MID(SUBSTITUTE(C204,",",REPT(" ",99)),1899,99)),PortProtocols[],4,FALSE),VLOOKUP(--TRIM(MID(SUBSTITUTE(C204,",",REPT(" ",99)),1899,99)),PortProtocols[],4,FALSE)),""),""),
"")</f>
        <v>NDB API Server VM3 to NDB HA Proxy VM2
Image Registry or Postgre SQL Write (5000 TCP)
HAProxy or Postgre SQL Read (5001 TCP)</v>
      </c>
      <c r="G204" s="15"/>
      <c r="H204" s="13" t="str">
        <f>_xlfn.XLOOKUP(ExternalPorts[[#This Row],[Source]],entities[Source],entities[Source AZ (Used for Diagram Generation)],"",0)</f>
        <v>Local AZ</v>
      </c>
      <c r="I204" s="13" t="str">
        <f>_xlfn.XLOOKUP(ExternalPorts[[#This Row],[Destination]],entities[Destination],entities[Destination AZ (Used for Diagram Generation)],"",0)</f>
        <v>Local AZ</v>
      </c>
      <c r="J204" s="13"/>
      <c r="M204" s="22"/>
    </row>
    <row r="205" spans="1:13" ht="81" hidden="1">
      <c r="A205" s="13" t="s">
        <v>326</v>
      </c>
      <c r="B205" s="13" t="s">
        <v>294</v>
      </c>
      <c r="C205" s="14" t="s">
        <v>424</v>
      </c>
      <c r="D205" s="13" t="s">
        <v>78</v>
      </c>
      <c r="E205" s="13" t="s">
        <v>10</v>
      </c>
      <c r="F205" s="24" t="str">
        <f>IF(AND(B205&lt;&gt;"",E205&lt;&gt;""),B205 &amp; " to " &amp; E205 &amp; CHAR(10) &amp;
IFERROR(IF(ISERROR(--TRIM(MID(SUBSTITUTE(C205,",",REPT(" ",99)),1,99))),VLOOKUP(TRIM(MID(SUBSTITUTE(C205,",",REPT(" ",99)),1,99)),PortProtocols[],4,FALSE),VLOOKUP(--TRIM(MID(SUBSTITUTE(C205,",",REPT(" ",99)),1,99)),PortProtocols[],4,FALSE)),"") &amp;
IF(TRIM(MID(SUBSTITUTE(C205,",",REPT(" ",99)),99,99))&lt;&gt;"",CHAR(10) &amp; IFERROR(IF(ISERROR(--TRIM(MID(SUBSTITUTE(C205,",",REPT(" ",99)),99,99))),VLOOKUP(TRIM(MID(SUBSTITUTE(C205,",",REPT(" ",99)),99,99)),PortProtocols[],4,FALSE),VLOOKUP(--TRIM(MID(SUBSTITUTE(C205,",",REPT(" ",99)),99,99)),PortProtocols[],4,FALSE)),""),"") &amp;
IF(TRIM(MID(SUBSTITUTE(C205,",",REPT(" ",99)),199,99))&lt;&gt;"",CHAR(10) &amp; IFERROR(IF(ISERROR(--TRIM(MID(SUBSTITUTE(C205,",",REPT(" ",99)),199,99))),VLOOKUP(TRIM(MID(SUBSTITUTE(C205,",",REPT(" ",99)),199,99)),PortProtocols[],4,FALSE),VLOOKUP(--TRIM(MID(SUBSTITUTE(C205,",",REPT(" ",99)),199,99)),PortProtocols[],4,FALSE)),""),"") &amp;
IF(TRIM(MID(SUBSTITUTE(C205,",",REPT(" ",99)),299,99))&lt;&gt;"",CHAR(10) &amp; IFERROR(IF(ISERROR(--TRIM(MID(SUBSTITUTE(C205,",",REPT(" ",99)),299,99))),VLOOKUP(TRIM(MID(SUBSTITUTE(C205,",",REPT(" ",99)),299,99)),PortProtocols[],4,FALSE),VLOOKUP(--TRIM(MID(SUBSTITUTE(C205,",",REPT(" ",99)),299,99)),PortProtocols[],4,FALSE)),""),"") &amp;
IF(TRIM(MID(SUBSTITUTE(C205,",",REPT(" ",99)),399,99))&lt;&gt;"",CHAR(10) &amp; IFERROR(IF(ISERROR(--TRIM(MID(SUBSTITUTE(C205,",",REPT(" ",99)),399,99))),VLOOKUP(TRIM(MID(SUBSTITUTE(C205,",",REPT(" ",99)),399,99)),PortProtocols[],4,FALSE),VLOOKUP(--TRIM(MID(SUBSTITUTE(C205,",",REPT(" ",99)),399,99)),PortProtocols[],4,FALSE)),""),"") &amp;
IF(TRIM(MID(SUBSTITUTE(C205,",",REPT(" ",99)),499,99))&lt;&gt;"",CHAR(10) &amp; IFERROR(IF(ISERROR(--TRIM(MID(SUBSTITUTE(C205,",",REPT(" ",99)),499,99))),VLOOKUP(TRIM(MID(SUBSTITUTE(C205,",",REPT(" ",99)),499,99)),PortProtocols[],4,FALSE),VLOOKUP(--TRIM(MID(SUBSTITUTE(C205,",",REPT(" ",99)),499,99)),PortProtocols[],4,FALSE)),""),"") &amp;
IF(TRIM(MID(SUBSTITUTE(C205,",",REPT(" ",99)),599,99))&lt;&gt;"",CHAR(10) &amp; IFERROR(IF(ISERROR(--TRIM(MID(SUBSTITUTE(C205,",",REPT(" ",99)),599,99))),VLOOKUP(TRIM(MID(SUBSTITUTE(C205,",",REPT(" ",99)),599,99)),PortProtocols[],4,FALSE),VLOOKUP(--TRIM(MID(SUBSTITUTE(C205,",",REPT(" ",99)),599,99)),PortProtocols[],4,FALSE)),""),"") &amp;
IF(TRIM(MID(SUBSTITUTE(C205,",",REPT(" ",99)),699,99))&lt;&gt;"",CHAR(10) &amp; IFERROR(IF(ISERROR(--TRIM(MID(SUBSTITUTE(C205,",",REPT(" ",99)),699,99))),VLOOKUP(TRIM(MID(SUBSTITUTE(C205,",",REPT(" ",99)),699,99)),PortProtocols[],4,FALSE),VLOOKUP(--TRIM(MID(SUBSTITUTE(C205,",",REPT(" ",99)),699,99)),PortProtocols[],4,FALSE)),""),"") &amp;
IF(TRIM(MID(SUBSTITUTE(C205,",",REPT(" ",99)),799,99))&lt;&gt;"",CHAR(10) &amp; IFERROR(IF(ISERROR(--TRIM(MID(SUBSTITUTE(C205,",",REPT(" ",99)),799,99))),VLOOKUP(TRIM(MID(SUBSTITUTE(C205,",",REPT(" ",99)),799,99)),PortProtocols[],4,FALSE),VLOOKUP(--TRIM(MID(SUBSTITUTE(C205,",",REPT(" ",99)),799,99)),PortProtocols[],4,FALSE)),""),"") &amp;
IF(TRIM(MID(SUBSTITUTE(C205,",",REPT(" ",99)),899,99))&lt;&gt;"",CHAR(10) &amp; IFERROR(IF(ISERROR(--TRIM(MID(SUBSTITUTE(C205,",",REPT(" ",99)),899,99))),VLOOKUP(TRIM(MID(SUBSTITUTE(C205,",",REPT(" ",99)),899,99)),PortProtocols[],4,FALSE),VLOOKUP(--TRIM(MID(SUBSTITUTE(C205,",",REPT(" ",99)),899,99)),PortProtocols[],4,FALSE)),""),"") &amp;
IF(TRIM(MID(SUBSTITUTE(C205,",",REPT(" ",99)),999,99))&lt;&gt;"",CHAR(10) &amp; IFERROR(IF(ISERROR(--TRIM(MID(SUBSTITUTE(C205,",",REPT(" ",99)),999,99))),VLOOKUP(TRIM(MID(SUBSTITUTE(C205,",",REPT(" ",99)),999,99)),PortProtocols[],4,FALSE),VLOOKUP(--TRIM(MID(SUBSTITUTE(C205,",",REPT(" ",99)),999,99)),PortProtocols[],4,FALSE)),""),"") &amp;
IF(TRIM(MID(SUBSTITUTE(C205,",",REPT(" ",99)),1099,99))&lt;&gt;"",CHAR(10) &amp; IFERROR(IF(ISERROR(--TRIM(MID(SUBSTITUTE(C205,",",REPT(" ",99)),1099,99))),VLOOKUP(TRIM(MID(SUBSTITUTE(C205,",",REPT(" ",99)),1099,99)),PortProtocols[],4,FALSE),VLOOKUP(--TRIM(MID(SUBSTITUTE(C205,",",REPT(" ",99)),1099,99)),PortProtocols[],4,FALSE)),""),"") &amp;
IF(TRIM(MID(SUBSTITUTE(C205,",",REPT(" ",99)),1199,99))&lt;&gt;"",CHAR(10) &amp; IFERROR(IF(ISERROR(--TRIM(MID(SUBSTITUTE(C205,",",REPT(" ",99)),1199,99))),VLOOKUP(TRIM(MID(SUBSTITUTE(C205,",",REPT(" ",99)),1199,99)),PortProtocols[],4,FALSE),VLOOKUP(--TRIM(MID(SUBSTITUTE(C205,",",REPT(" ",99)),1199,99)),PortProtocols[],4,FALSE)),""),"") &amp;
IF(TRIM(MID(SUBSTITUTE(C205,",",REPT(" ",99)),1299,99))&lt;&gt;"",CHAR(10) &amp; IFERROR(IF(ISERROR(--TRIM(MID(SUBSTITUTE(C205,",",REPT(" ",99)),1299,99))),VLOOKUP(TRIM(MID(SUBSTITUTE(C205,",",REPT(" ",99)),1299,99)),PortProtocols[],4,FALSE),VLOOKUP(--TRIM(MID(SUBSTITUTE(C205,",",REPT(" ",99)),1299,99)),PortProtocols[],4,FALSE)),""),"") &amp;
IF(TRIM(MID(SUBSTITUTE(C205,",",REPT(" ",99)),1399,99))&lt;&gt;"",CHAR(10) &amp; IFERROR(IF(ISERROR(--TRIM(MID(SUBSTITUTE(C205,",",REPT(" ",99)),1399,99))),VLOOKUP(TRIM(MID(SUBSTITUTE(C205,",",REPT(" ",99)),1399,99)),PortProtocols[],4,FALSE),VLOOKUP(--TRIM(MID(SUBSTITUTE(C205,",",REPT(" ",99)),1399,99)),PortProtocols[],4,FALSE)),""),"") &amp;
IF(TRIM(MID(SUBSTITUTE(C205,",",REPT(" ",99)),1499,99))&lt;&gt;"",CHAR(10) &amp; IFERROR(IF(ISERROR(--TRIM(MID(SUBSTITUTE(C205,",",REPT(" ",99)),1499,99))),VLOOKUP(TRIM(MID(SUBSTITUTE(C205,",",REPT(" ",99)),1499,99)),PortProtocols[],4,FALSE),VLOOKUP(--TRIM(MID(SUBSTITUTE(C205,",",REPT(" ",99)),1499,99)),PortProtocols[],4,FALSE)),""),"") &amp;
IF(TRIM(MID(SUBSTITUTE(C205,",",REPT(" ",99)),1599,99))&lt;&gt;"",CHAR(10) &amp; IFERROR(IF(ISERROR(--TRIM(MID(SUBSTITUTE(C205,",",REPT(" ",99)),1599,99))),VLOOKUP(TRIM(MID(SUBSTITUTE(C205,",",REPT(" ",99)),1599,99)),PortProtocols[],4,FALSE),VLOOKUP(--TRIM(MID(SUBSTITUTE(C205,",",REPT(" ",99)),1599,99)),PortProtocols[],4,FALSE)),""),"") &amp;
IF(TRIM(MID(SUBSTITUTE(C205,",",REPT(" ",99)),1699,99))&lt;&gt;"",CHAR(10) &amp; IFERROR(IF(ISERROR(--TRIM(MID(SUBSTITUTE(C205,",",REPT(" ",99)),1699,99))),VLOOKUP(TRIM(MID(SUBSTITUTE(C205,",",REPT(" ",99)),1699,99)),PortProtocols[],4,FALSE),VLOOKUP(--TRIM(MID(SUBSTITUTE(C205,",",REPT(" ",99)),1699,99)),PortProtocols[],4,FALSE)),""),"") &amp;
IF(TRIM(MID(SUBSTITUTE(C205,",",REPT(" ",99)),1799,99))&lt;&gt;"",CHAR(10) &amp; IFERROR(IF(ISERROR(--TRIM(MID(SUBSTITUTE(C205,",",REPT(" ",99)),1799,99))),VLOOKUP(TRIM(MID(SUBSTITUTE(C205,",",REPT(" ",99)),1799,99)),PortProtocols[],4,FALSE),VLOOKUP(--TRIM(MID(SUBSTITUTE(C205,",",REPT(" ",99)),1799,99)),PortProtocols[],4,FALSE)),""),"") &amp;
IF(TRIM(MID(SUBSTITUTE(C205,",",REPT(" ",99)),1899,99))&lt;&gt;"",CHAR(10) &amp; IFERROR(IF(ISERROR(--TRIM(MID(SUBSTITUTE(C205,",",REPT(" ",99)),1899,99))),VLOOKUP(TRIM(MID(SUBSTITUTE(C205,",",REPT(" ",99)),1899,99)),PortProtocols[],4,FALSE),VLOOKUP(--TRIM(MID(SUBSTITUTE(C205,",",REPT(" ",99)),1899,99)),PortProtocols[],4,FALSE)),""),""),
"")</f>
        <v>Airgap VM to Nutanix CVM 
Prism (9440 TCP)
iSCSI Target (Primary Data) (3260 TCP)
iSCSI iSNS (Target Discovery) (3205 TCP)</v>
      </c>
      <c r="G205" s="15"/>
      <c r="H205" s="13" t="str">
        <f>_xlfn.XLOOKUP(ExternalPorts[[#This Row],[Source]],entities[Source],entities[Source AZ (Used for Diagram Generation)],"",0)</f>
        <v>Local AZ</v>
      </c>
      <c r="I205" s="13" t="str">
        <f>_xlfn.XLOOKUP(ExternalPorts[[#This Row],[Destination]],entities[Destination],entities[Destination AZ (Used for Diagram Generation)],"",0)</f>
        <v/>
      </c>
      <c r="J205" s="13"/>
      <c r="M205" s="22"/>
    </row>
    <row r="206" spans="1:13" ht="60.75" hidden="1">
      <c r="A206" s="13" t="s">
        <v>326</v>
      </c>
      <c r="B206" s="13" t="s">
        <v>13</v>
      </c>
      <c r="C206" s="14" t="s">
        <v>425</v>
      </c>
      <c r="D206" s="13" t="s">
        <v>78</v>
      </c>
      <c r="E206" s="13" t="s">
        <v>294</v>
      </c>
      <c r="F206" s="24" t="str">
        <f>IF(AND(B206&lt;&gt;"",E206&lt;&gt;""),B206 &amp; " to " &amp; E206 &amp; CHAR(10) &amp;
IFERROR(IF(ISERROR(--TRIM(MID(SUBSTITUTE(C206,",",REPT(" ",99)),1,99))),VLOOKUP(TRIM(MID(SUBSTITUTE(C206,",",REPT(" ",99)),1,99)),PortProtocols[],4,FALSE),VLOOKUP(--TRIM(MID(SUBSTITUTE(C206,",",REPT(" ",99)),1,99)),PortProtocols[],4,FALSE)),"") &amp;
IF(TRIM(MID(SUBSTITUTE(C206,",",REPT(" ",99)),99,99))&lt;&gt;"",CHAR(10) &amp; IFERROR(IF(ISERROR(--TRIM(MID(SUBSTITUTE(C206,",",REPT(" ",99)),99,99))),VLOOKUP(TRIM(MID(SUBSTITUTE(C206,",",REPT(" ",99)),99,99)),PortProtocols[],4,FALSE),VLOOKUP(--TRIM(MID(SUBSTITUTE(C206,",",REPT(" ",99)),99,99)),PortProtocols[],4,FALSE)),""),"") &amp;
IF(TRIM(MID(SUBSTITUTE(C206,",",REPT(" ",99)),199,99))&lt;&gt;"",CHAR(10) &amp; IFERROR(IF(ISERROR(--TRIM(MID(SUBSTITUTE(C206,",",REPT(" ",99)),199,99))),VLOOKUP(TRIM(MID(SUBSTITUTE(C206,",",REPT(" ",99)),199,99)),PortProtocols[],4,FALSE),VLOOKUP(--TRIM(MID(SUBSTITUTE(C206,",",REPT(" ",99)),199,99)),PortProtocols[],4,FALSE)),""),"") &amp;
IF(TRIM(MID(SUBSTITUTE(C206,",",REPT(" ",99)),299,99))&lt;&gt;"",CHAR(10) &amp; IFERROR(IF(ISERROR(--TRIM(MID(SUBSTITUTE(C206,",",REPT(" ",99)),299,99))),VLOOKUP(TRIM(MID(SUBSTITUTE(C206,",",REPT(" ",99)),299,99)),PortProtocols[],4,FALSE),VLOOKUP(--TRIM(MID(SUBSTITUTE(C206,",",REPT(" ",99)),299,99)),PortProtocols[],4,FALSE)),""),"") &amp;
IF(TRIM(MID(SUBSTITUTE(C206,",",REPT(" ",99)),399,99))&lt;&gt;"",CHAR(10) &amp; IFERROR(IF(ISERROR(--TRIM(MID(SUBSTITUTE(C206,",",REPT(" ",99)),399,99))),VLOOKUP(TRIM(MID(SUBSTITUTE(C206,",",REPT(" ",99)),399,99)),PortProtocols[],4,FALSE),VLOOKUP(--TRIM(MID(SUBSTITUTE(C206,",",REPT(" ",99)),399,99)),PortProtocols[],4,FALSE)),""),"") &amp;
IF(TRIM(MID(SUBSTITUTE(C206,",",REPT(" ",99)),499,99))&lt;&gt;"",CHAR(10) &amp; IFERROR(IF(ISERROR(--TRIM(MID(SUBSTITUTE(C206,",",REPT(" ",99)),499,99))),VLOOKUP(TRIM(MID(SUBSTITUTE(C206,",",REPT(" ",99)),499,99)),PortProtocols[],4,FALSE),VLOOKUP(--TRIM(MID(SUBSTITUTE(C206,",",REPT(" ",99)),499,99)),PortProtocols[],4,FALSE)),""),"") &amp;
IF(TRIM(MID(SUBSTITUTE(C206,",",REPT(" ",99)),599,99))&lt;&gt;"",CHAR(10) &amp; IFERROR(IF(ISERROR(--TRIM(MID(SUBSTITUTE(C206,",",REPT(" ",99)),599,99))),VLOOKUP(TRIM(MID(SUBSTITUTE(C206,",",REPT(" ",99)),599,99)),PortProtocols[],4,FALSE),VLOOKUP(--TRIM(MID(SUBSTITUTE(C206,",",REPT(" ",99)),599,99)),PortProtocols[],4,FALSE)),""),"") &amp;
IF(TRIM(MID(SUBSTITUTE(C206,",",REPT(" ",99)),699,99))&lt;&gt;"",CHAR(10) &amp; IFERROR(IF(ISERROR(--TRIM(MID(SUBSTITUTE(C206,",",REPT(" ",99)),699,99))),VLOOKUP(TRIM(MID(SUBSTITUTE(C206,",",REPT(" ",99)),699,99)),PortProtocols[],4,FALSE),VLOOKUP(--TRIM(MID(SUBSTITUTE(C206,",",REPT(" ",99)),699,99)),PortProtocols[],4,FALSE)),""),"") &amp;
IF(TRIM(MID(SUBSTITUTE(C206,",",REPT(" ",99)),799,99))&lt;&gt;"",CHAR(10) &amp; IFERROR(IF(ISERROR(--TRIM(MID(SUBSTITUTE(C206,",",REPT(" ",99)),799,99))),VLOOKUP(TRIM(MID(SUBSTITUTE(C206,",",REPT(" ",99)),799,99)),PortProtocols[],4,FALSE),VLOOKUP(--TRIM(MID(SUBSTITUTE(C206,",",REPT(" ",99)),799,99)),PortProtocols[],4,FALSE)),""),"") &amp;
IF(TRIM(MID(SUBSTITUTE(C206,",",REPT(" ",99)),899,99))&lt;&gt;"",CHAR(10) &amp; IFERROR(IF(ISERROR(--TRIM(MID(SUBSTITUTE(C206,",",REPT(" ",99)),899,99))),VLOOKUP(TRIM(MID(SUBSTITUTE(C206,",",REPT(" ",99)),899,99)),PortProtocols[],4,FALSE),VLOOKUP(--TRIM(MID(SUBSTITUTE(C206,",",REPT(" ",99)),899,99)),PortProtocols[],4,FALSE)),""),"") &amp;
IF(TRIM(MID(SUBSTITUTE(C206,",",REPT(" ",99)),999,99))&lt;&gt;"",CHAR(10) &amp; IFERROR(IF(ISERROR(--TRIM(MID(SUBSTITUTE(C206,",",REPT(" ",99)),999,99))),VLOOKUP(TRIM(MID(SUBSTITUTE(C206,",",REPT(" ",99)),999,99)),PortProtocols[],4,FALSE),VLOOKUP(--TRIM(MID(SUBSTITUTE(C206,",",REPT(" ",99)),999,99)),PortProtocols[],4,FALSE)),""),"") &amp;
IF(TRIM(MID(SUBSTITUTE(C206,",",REPT(" ",99)),1099,99))&lt;&gt;"",CHAR(10) &amp; IFERROR(IF(ISERROR(--TRIM(MID(SUBSTITUTE(C206,",",REPT(" ",99)),1099,99))),VLOOKUP(TRIM(MID(SUBSTITUTE(C206,",",REPT(" ",99)),1099,99)),PortProtocols[],4,FALSE),VLOOKUP(--TRIM(MID(SUBSTITUTE(C206,",",REPT(" ",99)),1099,99)),PortProtocols[],4,FALSE)),""),"") &amp;
IF(TRIM(MID(SUBSTITUTE(C206,",",REPT(" ",99)),1199,99))&lt;&gt;"",CHAR(10) &amp; IFERROR(IF(ISERROR(--TRIM(MID(SUBSTITUTE(C206,",",REPT(" ",99)),1199,99))),VLOOKUP(TRIM(MID(SUBSTITUTE(C206,",",REPT(" ",99)),1199,99)),PortProtocols[],4,FALSE),VLOOKUP(--TRIM(MID(SUBSTITUTE(C206,",",REPT(" ",99)),1199,99)),PortProtocols[],4,FALSE)),""),"") &amp;
IF(TRIM(MID(SUBSTITUTE(C206,",",REPT(" ",99)),1299,99))&lt;&gt;"",CHAR(10) &amp; IFERROR(IF(ISERROR(--TRIM(MID(SUBSTITUTE(C206,",",REPT(" ",99)),1299,99))),VLOOKUP(TRIM(MID(SUBSTITUTE(C206,",",REPT(" ",99)),1299,99)),PortProtocols[],4,FALSE),VLOOKUP(--TRIM(MID(SUBSTITUTE(C206,",",REPT(" ",99)),1299,99)),PortProtocols[],4,FALSE)),""),"") &amp;
IF(TRIM(MID(SUBSTITUTE(C206,",",REPT(" ",99)),1399,99))&lt;&gt;"",CHAR(10) &amp; IFERROR(IF(ISERROR(--TRIM(MID(SUBSTITUTE(C206,",",REPT(" ",99)),1399,99))),VLOOKUP(TRIM(MID(SUBSTITUTE(C206,",",REPT(" ",99)),1399,99)),PortProtocols[],4,FALSE),VLOOKUP(--TRIM(MID(SUBSTITUTE(C206,",",REPT(" ",99)),1399,99)),PortProtocols[],4,FALSE)),""),"") &amp;
IF(TRIM(MID(SUBSTITUTE(C206,",",REPT(" ",99)),1499,99))&lt;&gt;"",CHAR(10) &amp; IFERROR(IF(ISERROR(--TRIM(MID(SUBSTITUTE(C206,",",REPT(" ",99)),1499,99))),VLOOKUP(TRIM(MID(SUBSTITUTE(C206,",",REPT(" ",99)),1499,99)),PortProtocols[],4,FALSE),VLOOKUP(--TRIM(MID(SUBSTITUTE(C206,",",REPT(" ",99)),1499,99)),PortProtocols[],4,FALSE)),""),"") &amp;
IF(TRIM(MID(SUBSTITUTE(C206,",",REPT(" ",99)),1599,99))&lt;&gt;"",CHAR(10) &amp; IFERROR(IF(ISERROR(--TRIM(MID(SUBSTITUTE(C206,",",REPT(" ",99)),1599,99))),VLOOKUP(TRIM(MID(SUBSTITUTE(C206,",",REPT(" ",99)),1599,99)),PortProtocols[],4,FALSE),VLOOKUP(--TRIM(MID(SUBSTITUTE(C206,",",REPT(" ",99)),1599,99)),PortProtocols[],4,FALSE)),""),"") &amp;
IF(TRIM(MID(SUBSTITUTE(C206,",",REPT(" ",99)),1699,99))&lt;&gt;"",CHAR(10) &amp; IFERROR(IF(ISERROR(--TRIM(MID(SUBSTITUTE(C206,",",REPT(" ",99)),1699,99))),VLOOKUP(TRIM(MID(SUBSTITUTE(C206,",",REPT(" ",99)),1699,99)),PortProtocols[],4,FALSE),VLOOKUP(--TRIM(MID(SUBSTITUTE(C206,",",REPT(" ",99)),1699,99)),PortProtocols[],4,FALSE)),""),"") &amp;
IF(TRIM(MID(SUBSTITUTE(C206,",",REPT(" ",99)),1799,99))&lt;&gt;"",CHAR(10) &amp; IFERROR(IF(ISERROR(--TRIM(MID(SUBSTITUTE(C206,",",REPT(" ",99)),1799,99))),VLOOKUP(TRIM(MID(SUBSTITUTE(C206,",",REPT(" ",99)),1799,99)),PortProtocols[],4,FALSE),VLOOKUP(--TRIM(MID(SUBSTITUTE(C206,",",REPT(" ",99)),1799,99)),PortProtocols[],4,FALSE)),""),"") &amp;
IF(TRIM(MID(SUBSTITUTE(C206,",",REPT(" ",99)),1899,99))&lt;&gt;"",CHAR(10) &amp; IFERROR(IF(ISERROR(--TRIM(MID(SUBSTITUTE(C206,",",REPT(" ",99)),1899,99))),VLOOKUP(TRIM(MID(SUBSTITUTE(C206,",",REPT(" ",99)),1899,99)),PortProtocols[],4,FALSE),VLOOKUP(--TRIM(MID(SUBSTITUTE(C206,",",REPT(" ",99)),1899,99)),PortProtocols[],4,FALSE)),""),""),
"")</f>
        <v>Prism Central to Airgap VM
Image Registry or Postgre SQL Write (5000 TCP)
SSH (22 TCP)</v>
      </c>
      <c r="G206" s="15"/>
      <c r="H206" s="13" t="str">
        <f>_xlfn.XLOOKUP(ExternalPorts[[#This Row],[Source]],entities[Source],entities[Source AZ (Used for Diagram Generation)],"",0)</f>
        <v>Local AZ</v>
      </c>
      <c r="I206" s="13" t="str">
        <f>_xlfn.XLOOKUP(ExternalPorts[[#This Row],[Destination]],entities[Destination],entities[Destination AZ (Used for Diagram Generation)],"",0)</f>
        <v>Local AZ</v>
      </c>
      <c r="J206" s="13"/>
      <c r="M206" s="22"/>
    </row>
    <row r="207" spans="1:13" ht="40.5" hidden="1">
      <c r="A207" s="13" t="s">
        <v>326</v>
      </c>
      <c r="B207" s="13" t="s">
        <v>54</v>
      </c>
      <c r="C207" s="14">
        <v>5000</v>
      </c>
      <c r="D207" s="13" t="s">
        <v>78</v>
      </c>
      <c r="E207" s="13" t="s">
        <v>294</v>
      </c>
      <c r="F207" s="24" t="str">
        <f>IF(AND(B207&lt;&gt;"",E207&lt;&gt;""),B207 &amp; " to " &amp; E207 &amp; CHAR(10) &amp;
IFERROR(IF(ISERROR(--TRIM(MID(SUBSTITUTE(C207,",",REPT(" ",99)),1,99))),VLOOKUP(TRIM(MID(SUBSTITUTE(C207,",",REPT(" ",99)),1,99)),PortProtocols[],4,FALSE),VLOOKUP(--TRIM(MID(SUBSTITUTE(C207,",",REPT(" ",99)),1,99)),PortProtocols[],4,FALSE)),"") &amp;
IF(TRIM(MID(SUBSTITUTE(C207,",",REPT(" ",99)),99,99))&lt;&gt;"",CHAR(10) &amp; IFERROR(IF(ISERROR(--TRIM(MID(SUBSTITUTE(C207,",",REPT(" ",99)),99,99))),VLOOKUP(TRIM(MID(SUBSTITUTE(C207,",",REPT(" ",99)),99,99)),PortProtocols[],4,FALSE),VLOOKUP(--TRIM(MID(SUBSTITUTE(C207,",",REPT(" ",99)),99,99)),PortProtocols[],4,FALSE)),""),"") &amp;
IF(TRIM(MID(SUBSTITUTE(C207,",",REPT(" ",99)),199,99))&lt;&gt;"",CHAR(10) &amp; IFERROR(IF(ISERROR(--TRIM(MID(SUBSTITUTE(C207,",",REPT(" ",99)),199,99))),VLOOKUP(TRIM(MID(SUBSTITUTE(C207,",",REPT(" ",99)),199,99)),PortProtocols[],4,FALSE),VLOOKUP(--TRIM(MID(SUBSTITUTE(C207,",",REPT(" ",99)),199,99)),PortProtocols[],4,FALSE)),""),"") &amp;
IF(TRIM(MID(SUBSTITUTE(C207,",",REPT(" ",99)),299,99))&lt;&gt;"",CHAR(10) &amp; IFERROR(IF(ISERROR(--TRIM(MID(SUBSTITUTE(C207,",",REPT(" ",99)),299,99))),VLOOKUP(TRIM(MID(SUBSTITUTE(C207,",",REPT(" ",99)),299,99)),PortProtocols[],4,FALSE),VLOOKUP(--TRIM(MID(SUBSTITUTE(C207,",",REPT(" ",99)),299,99)),PortProtocols[],4,FALSE)),""),"") &amp;
IF(TRIM(MID(SUBSTITUTE(C207,",",REPT(" ",99)),399,99))&lt;&gt;"",CHAR(10) &amp; IFERROR(IF(ISERROR(--TRIM(MID(SUBSTITUTE(C207,",",REPT(" ",99)),399,99))),VLOOKUP(TRIM(MID(SUBSTITUTE(C207,",",REPT(" ",99)),399,99)),PortProtocols[],4,FALSE),VLOOKUP(--TRIM(MID(SUBSTITUTE(C207,",",REPT(" ",99)),399,99)),PortProtocols[],4,FALSE)),""),"") &amp;
IF(TRIM(MID(SUBSTITUTE(C207,",",REPT(" ",99)),499,99))&lt;&gt;"",CHAR(10) &amp; IFERROR(IF(ISERROR(--TRIM(MID(SUBSTITUTE(C207,",",REPT(" ",99)),499,99))),VLOOKUP(TRIM(MID(SUBSTITUTE(C207,",",REPT(" ",99)),499,99)),PortProtocols[],4,FALSE),VLOOKUP(--TRIM(MID(SUBSTITUTE(C207,",",REPT(" ",99)),499,99)),PortProtocols[],4,FALSE)),""),"") &amp;
IF(TRIM(MID(SUBSTITUTE(C207,",",REPT(" ",99)),599,99))&lt;&gt;"",CHAR(10) &amp; IFERROR(IF(ISERROR(--TRIM(MID(SUBSTITUTE(C207,",",REPT(" ",99)),599,99))),VLOOKUP(TRIM(MID(SUBSTITUTE(C207,",",REPT(" ",99)),599,99)),PortProtocols[],4,FALSE),VLOOKUP(--TRIM(MID(SUBSTITUTE(C207,",",REPT(" ",99)),599,99)),PortProtocols[],4,FALSE)),""),"") &amp;
IF(TRIM(MID(SUBSTITUTE(C207,",",REPT(" ",99)),699,99))&lt;&gt;"",CHAR(10) &amp; IFERROR(IF(ISERROR(--TRIM(MID(SUBSTITUTE(C207,",",REPT(" ",99)),699,99))),VLOOKUP(TRIM(MID(SUBSTITUTE(C207,",",REPT(" ",99)),699,99)),PortProtocols[],4,FALSE),VLOOKUP(--TRIM(MID(SUBSTITUTE(C207,",",REPT(" ",99)),699,99)),PortProtocols[],4,FALSE)),""),"") &amp;
IF(TRIM(MID(SUBSTITUTE(C207,",",REPT(" ",99)),799,99))&lt;&gt;"",CHAR(10) &amp; IFERROR(IF(ISERROR(--TRIM(MID(SUBSTITUTE(C207,",",REPT(" ",99)),799,99))),VLOOKUP(TRIM(MID(SUBSTITUTE(C207,",",REPT(" ",99)),799,99)),PortProtocols[],4,FALSE),VLOOKUP(--TRIM(MID(SUBSTITUTE(C207,",",REPT(" ",99)),799,99)),PortProtocols[],4,FALSE)),""),"") &amp;
IF(TRIM(MID(SUBSTITUTE(C207,",",REPT(" ",99)),899,99))&lt;&gt;"",CHAR(10) &amp; IFERROR(IF(ISERROR(--TRIM(MID(SUBSTITUTE(C207,",",REPT(" ",99)),899,99))),VLOOKUP(TRIM(MID(SUBSTITUTE(C207,",",REPT(" ",99)),899,99)),PortProtocols[],4,FALSE),VLOOKUP(--TRIM(MID(SUBSTITUTE(C207,",",REPT(" ",99)),899,99)),PortProtocols[],4,FALSE)),""),"") &amp;
IF(TRIM(MID(SUBSTITUTE(C207,",",REPT(" ",99)),999,99))&lt;&gt;"",CHAR(10) &amp; IFERROR(IF(ISERROR(--TRIM(MID(SUBSTITUTE(C207,",",REPT(" ",99)),999,99))),VLOOKUP(TRIM(MID(SUBSTITUTE(C207,",",REPT(" ",99)),999,99)),PortProtocols[],4,FALSE),VLOOKUP(--TRIM(MID(SUBSTITUTE(C207,",",REPT(" ",99)),999,99)),PortProtocols[],4,FALSE)),""),"") &amp;
IF(TRIM(MID(SUBSTITUTE(C207,",",REPT(" ",99)),1099,99))&lt;&gt;"",CHAR(10) &amp; IFERROR(IF(ISERROR(--TRIM(MID(SUBSTITUTE(C207,",",REPT(" ",99)),1099,99))),VLOOKUP(TRIM(MID(SUBSTITUTE(C207,",",REPT(" ",99)),1099,99)),PortProtocols[],4,FALSE),VLOOKUP(--TRIM(MID(SUBSTITUTE(C207,",",REPT(" ",99)),1099,99)),PortProtocols[],4,FALSE)),""),"") &amp;
IF(TRIM(MID(SUBSTITUTE(C207,",",REPT(" ",99)),1199,99))&lt;&gt;"",CHAR(10) &amp; IFERROR(IF(ISERROR(--TRIM(MID(SUBSTITUTE(C207,",",REPT(" ",99)),1199,99))),VLOOKUP(TRIM(MID(SUBSTITUTE(C207,",",REPT(" ",99)),1199,99)),PortProtocols[],4,FALSE),VLOOKUP(--TRIM(MID(SUBSTITUTE(C207,",",REPT(" ",99)),1199,99)),PortProtocols[],4,FALSE)),""),"") &amp;
IF(TRIM(MID(SUBSTITUTE(C207,",",REPT(" ",99)),1299,99))&lt;&gt;"",CHAR(10) &amp; IFERROR(IF(ISERROR(--TRIM(MID(SUBSTITUTE(C207,",",REPT(" ",99)),1299,99))),VLOOKUP(TRIM(MID(SUBSTITUTE(C207,",",REPT(" ",99)),1299,99)),PortProtocols[],4,FALSE),VLOOKUP(--TRIM(MID(SUBSTITUTE(C207,",",REPT(" ",99)),1299,99)),PortProtocols[],4,FALSE)),""),"") &amp;
IF(TRIM(MID(SUBSTITUTE(C207,",",REPT(" ",99)),1399,99))&lt;&gt;"",CHAR(10) &amp; IFERROR(IF(ISERROR(--TRIM(MID(SUBSTITUTE(C207,",",REPT(" ",99)),1399,99))),VLOOKUP(TRIM(MID(SUBSTITUTE(C207,",",REPT(" ",99)),1399,99)),PortProtocols[],4,FALSE),VLOOKUP(--TRIM(MID(SUBSTITUTE(C207,",",REPT(" ",99)),1399,99)),PortProtocols[],4,FALSE)),""),"") &amp;
IF(TRIM(MID(SUBSTITUTE(C207,",",REPT(" ",99)),1499,99))&lt;&gt;"",CHAR(10) &amp; IFERROR(IF(ISERROR(--TRIM(MID(SUBSTITUTE(C207,",",REPT(" ",99)),1499,99))),VLOOKUP(TRIM(MID(SUBSTITUTE(C207,",",REPT(" ",99)),1499,99)),PortProtocols[],4,FALSE),VLOOKUP(--TRIM(MID(SUBSTITUTE(C207,",",REPT(" ",99)),1499,99)),PortProtocols[],4,FALSE)),""),"") &amp;
IF(TRIM(MID(SUBSTITUTE(C207,",",REPT(" ",99)),1599,99))&lt;&gt;"",CHAR(10) &amp; IFERROR(IF(ISERROR(--TRIM(MID(SUBSTITUTE(C207,",",REPT(" ",99)),1599,99))),VLOOKUP(TRIM(MID(SUBSTITUTE(C207,",",REPT(" ",99)),1599,99)),PortProtocols[],4,FALSE),VLOOKUP(--TRIM(MID(SUBSTITUTE(C207,",",REPT(" ",99)),1599,99)),PortProtocols[],4,FALSE)),""),"") &amp;
IF(TRIM(MID(SUBSTITUTE(C207,",",REPT(" ",99)),1699,99))&lt;&gt;"",CHAR(10) &amp; IFERROR(IF(ISERROR(--TRIM(MID(SUBSTITUTE(C207,",",REPT(" ",99)),1699,99))),VLOOKUP(TRIM(MID(SUBSTITUTE(C207,",",REPT(" ",99)),1699,99)),PortProtocols[],4,FALSE),VLOOKUP(--TRIM(MID(SUBSTITUTE(C207,",",REPT(" ",99)),1699,99)),PortProtocols[],4,FALSE)),""),"") &amp;
IF(TRIM(MID(SUBSTITUTE(C207,",",REPT(" ",99)),1799,99))&lt;&gt;"",CHAR(10) &amp; IFERROR(IF(ISERROR(--TRIM(MID(SUBSTITUTE(C207,",",REPT(" ",99)),1799,99))),VLOOKUP(TRIM(MID(SUBSTITUTE(C207,",",REPT(" ",99)),1799,99)),PortProtocols[],4,FALSE),VLOOKUP(--TRIM(MID(SUBSTITUTE(C207,",",REPT(" ",99)),1799,99)),PortProtocols[],4,FALSE)),""),"") &amp;
IF(TRIM(MID(SUBSTITUTE(C207,",",REPT(" ",99)),1899,99))&lt;&gt;"",CHAR(10) &amp; IFERROR(IF(ISERROR(--TRIM(MID(SUBSTITUTE(C207,",",REPT(" ",99)),1899,99))),VLOOKUP(TRIM(MID(SUBSTITUTE(C207,",",REPT(" ",99)),1899,99)),PortProtocols[],4,FALSE),VLOOKUP(--TRIM(MID(SUBSTITUTE(C207,",",REPT(" ",99)),1899,99)),PortProtocols[],4,FALSE)),""),""),
"")</f>
        <v>Kubernetes VLAN to Airgap VM
Image Registry or Postgre SQL Write (5000 TCP)</v>
      </c>
      <c r="G207" s="15"/>
      <c r="H207" s="13" t="str">
        <f>_xlfn.XLOOKUP(ExternalPorts[[#This Row],[Source]],entities[Source],entities[Source AZ (Used for Diagram Generation)],"",0)</f>
        <v>Local AZ</v>
      </c>
      <c r="I207" s="13" t="str">
        <f>_xlfn.XLOOKUP(ExternalPorts[[#This Row],[Destination]],entities[Destination],entities[Destination AZ (Used for Diagram Generation)],"",0)</f>
        <v>Local AZ</v>
      </c>
      <c r="J207" s="13"/>
      <c r="M207" s="22"/>
    </row>
    <row r="208" spans="1:13" ht="40.5" hidden="1">
      <c r="A208" s="13" t="s">
        <v>326</v>
      </c>
      <c r="B208" s="13" t="s">
        <v>10</v>
      </c>
      <c r="C208" s="14">
        <v>443</v>
      </c>
      <c r="D208" s="13" t="s">
        <v>78</v>
      </c>
      <c r="E208" s="13" t="s">
        <v>426</v>
      </c>
      <c r="F208" s="24" t="str">
        <f>IF(AND(B208&lt;&gt;"",E208&lt;&gt;""),B208 &amp; " to " &amp; E208 &amp; CHAR(10) &amp;
IFERROR(IF(ISERROR(--TRIM(MID(SUBSTITUTE(C208,",",REPT(" ",99)),1,99))),VLOOKUP(TRIM(MID(SUBSTITUTE(C208,",",REPT(" ",99)),1,99)),PortProtocols[],4,FALSE),VLOOKUP(--TRIM(MID(SUBSTITUTE(C208,",",REPT(" ",99)),1,99)),PortProtocols[],4,FALSE)),"") &amp;
IF(TRIM(MID(SUBSTITUTE(C208,",",REPT(" ",99)),99,99))&lt;&gt;"",CHAR(10) &amp; IFERROR(IF(ISERROR(--TRIM(MID(SUBSTITUTE(C208,",",REPT(" ",99)),99,99))),VLOOKUP(TRIM(MID(SUBSTITUTE(C208,",",REPT(" ",99)),99,99)),PortProtocols[],4,FALSE),VLOOKUP(--TRIM(MID(SUBSTITUTE(C208,",",REPT(" ",99)),99,99)),PortProtocols[],4,FALSE)),""),"") &amp;
IF(TRIM(MID(SUBSTITUTE(C208,",",REPT(" ",99)),199,99))&lt;&gt;"",CHAR(10) &amp; IFERROR(IF(ISERROR(--TRIM(MID(SUBSTITUTE(C208,",",REPT(" ",99)),199,99))),VLOOKUP(TRIM(MID(SUBSTITUTE(C208,",",REPT(" ",99)),199,99)),PortProtocols[],4,FALSE),VLOOKUP(--TRIM(MID(SUBSTITUTE(C208,",",REPT(" ",99)),199,99)),PortProtocols[],4,FALSE)),""),"") &amp;
IF(TRIM(MID(SUBSTITUTE(C208,",",REPT(" ",99)),299,99))&lt;&gt;"",CHAR(10) &amp; IFERROR(IF(ISERROR(--TRIM(MID(SUBSTITUTE(C208,",",REPT(" ",99)),299,99))),VLOOKUP(TRIM(MID(SUBSTITUTE(C208,",",REPT(" ",99)),299,99)),PortProtocols[],4,FALSE),VLOOKUP(--TRIM(MID(SUBSTITUTE(C208,",",REPT(" ",99)),299,99)),PortProtocols[],4,FALSE)),""),"") &amp;
IF(TRIM(MID(SUBSTITUTE(C208,",",REPT(" ",99)),399,99))&lt;&gt;"",CHAR(10) &amp; IFERROR(IF(ISERROR(--TRIM(MID(SUBSTITUTE(C208,",",REPT(" ",99)),399,99))),VLOOKUP(TRIM(MID(SUBSTITUTE(C208,",",REPT(" ",99)),399,99)),PortProtocols[],4,FALSE),VLOOKUP(--TRIM(MID(SUBSTITUTE(C208,",",REPT(" ",99)),399,99)),PortProtocols[],4,FALSE)),""),"") &amp;
IF(TRIM(MID(SUBSTITUTE(C208,",",REPT(" ",99)),499,99))&lt;&gt;"",CHAR(10) &amp; IFERROR(IF(ISERROR(--TRIM(MID(SUBSTITUTE(C208,",",REPT(" ",99)),499,99))),VLOOKUP(TRIM(MID(SUBSTITUTE(C208,",",REPT(" ",99)),499,99)),PortProtocols[],4,FALSE),VLOOKUP(--TRIM(MID(SUBSTITUTE(C208,",",REPT(" ",99)),499,99)),PortProtocols[],4,FALSE)),""),"") &amp;
IF(TRIM(MID(SUBSTITUTE(C208,",",REPT(" ",99)),599,99))&lt;&gt;"",CHAR(10) &amp; IFERROR(IF(ISERROR(--TRIM(MID(SUBSTITUTE(C208,",",REPT(" ",99)),599,99))),VLOOKUP(TRIM(MID(SUBSTITUTE(C208,",",REPT(" ",99)),599,99)),PortProtocols[],4,FALSE),VLOOKUP(--TRIM(MID(SUBSTITUTE(C208,",",REPT(" ",99)),599,99)),PortProtocols[],4,FALSE)),""),"") &amp;
IF(TRIM(MID(SUBSTITUTE(C208,",",REPT(" ",99)),699,99))&lt;&gt;"",CHAR(10) &amp; IFERROR(IF(ISERROR(--TRIM(MID(SUBSTITUTE(C208,",",REPT(" ",99)),699,99))),VLOOKUP(TRIM(MID(SUBSTITUTE(C208,",",REPT(" ",99)),699,99)),PortProtocols[],4,FALSE),VLOOKUP(--TRIM(MID(SUBSTITUTE(C208,",",REPT(" ",99)),699,99)),PortProtocols[],4,FALSE)),""),"") &amp;
IF(TRIM(MID(SUBSTITUTE(C208,",",REPT(" ",99)),799,99))&lt;&gt;"",CHAR(10) &amp; IFERROR(IF(ISERROR(--TRIM(MID(SUBSTITUTE(C208,",",REPT(" ",99)),799,99))),VLOOKUP(TRIM(MID(SUBSTITUTE(C208,",",REPT(" ",99)),799,99)),PortProtocols[],4,FALSE),VLOOKUP(--TRIM(MID(SUBSTITUTE(C208,",",REPT(" ",99)),799,99)),PortProtocols[],4,FALSE)),""),"") &amp;
IF(TRIM(MID(SUBSTITUTE(C208,",",REPT(" ",99)),899,99))&lt;&gt;"",CHAR(10) &amp; IFERROR(IF(ISERROR(--TRIM(MID(SUBSTITUTE(C208,",",REPT(" ",99)),899,99))),VLOOKUP(TRIM(MID(SUBSTITUTE(C208,",",REPT(" ",99)),899,99)),PortProtocols[],4,FALSE),VLOOKUP(--TRIM(MID(SUBSTITUTE(C208,",",REPT(" ",99)),899,99)),PortProtocols[],4,FALSE)),""),"") &amp;
IF(TRIM(MID(SUBSTITUTE(C208,",",REPT(" ",99)),999,99))&lt;&gt;"",CHAR(10) &amp; IFERROR(IF(ISERROR(--TRIM(MID(SUBSTITUTE(C208,",",REPT(" ",99)),999,99))),VLOOKUP(TRIM(MID(SUBSTITUTE(C208,",",REPT(" ",99)),999,99)),PortProtocols[],4,FALSE),VLOOKUP(--TRIM(MID(SUBSTITUTE(C208,",",REPT(" ",99)),999,99)),PortProtocols[],4,FALSE)),""),"") &amp;
IF(TRIM(MID(SUBSTITUTE(C208,",",REPT(" ",99)),1099,99))&lt;&gt;"",CHAR(10) &amp; IFERROR(IF(ISERROR(--TRIM(MID(SUBSTITUTE(C208,",",REPT(" ",99)),1099,99))),VLOOKUP(TRIM(MID(SUBSTITUTE(C208,",",REPT(" ",99)),1099,99)),PortProtocols[],4,FALSE),VLOOKUP(--TRIM(MID(SUBSTITUTE(C208,",",REPT(" ",99)),1099,99)),PortProtocols[],4,FALSE)),""),"") &amp;
IF(TRIM(MID(SUBSTITUTE(C208,",",REPT(" ",99)),1199,99))&lt;&gt;"",CHAR(10) &amp; IFERROR(IF(ISERROR(--TRIM(MID(SUBSTITUTE(C208,",",REPT(" ",99)),1199,99))),VLOOKUP(TRIM(MID(SUBSTITUTE(C208,",",REPT(" ",99)),1199,99)),PortProtocols[],4,FALSE),VLOOKUP(--TRIM(MID(SUBSTITUTE(C208,",",REPT(" ",99)),1199,99)),PortProtocols[],4,FALSE)),""),"") &amp;
IF(TRIM(MID(SUBSTITUTE(C208,",",REPT(" ",99)),1299,99))&lt;&gt;"",CHAR(10) &amp; IFERROR(IF(ISERROR(--TRIM(MID(SUBSTITUTE(C208,",",REPT(" ",99)),1299,99))),VLOOKUP(TRIM(MID(SUBSTITUTE(C208,",",REPT(" ",99)),1299,99)),PortProtocols[],4,FALSE),VLOOKUP(--TRIM(MID(SUBSTITUTE(C208,",",REPT(" ",99)),1299,99)),PortProtocols[],4,FALSE)),""),"") &amp;
IF(TRIM(MID(SUBSTITUTE(C208,",",REPT(" ",99)),1399,99))&lt;&gt;"",CHAR(10) &amp; IFERROR(IF(ISERROR(--TRIM(MID(SUBSTITUTE(C208,",",REPT(" ",99)),1399,99))),VLOOKUP(TRIM(MID(SUBSTITUTE(C208,",",REPT(" ",99)),1399,99)),PortProtocols[],4,FALSE),VLOOKUP(--TRIM(MID(SUBSTITUTE(C208,",",REPT(" ",99)),1399,99)),PortProtocols[],4,FALSE)),""),"") &amp;
IF(TRIM(MID(SUBSTITUTE(C208,",",REPT(" ",99)),1499,99))&lt;&gt;"",CHAR(10) &amp; IFERROR(IF(ISERROR(--TRIM(MID(SUBSTITUTE(C208,",",REPT(" ",99)),1499,99))),VLOOKUP(TRIM(MID(SUBSTITUTE(C208,",",REPT(" ",99)),1499,99)),PortProtocols[],4,FALSE),VLOOKUP(--TRIM(MID(SUBSTITUTE(C208,",",REPT(" ",99)),1499,99)),PortProtocols[],4,FALSE)),""),"") &amp;
IF(TRIM(MID(SUBSTITUTE(C208,",",REPT(" ",99)),1599,99))&lt;&gt;"",CHAR(10) &amp; IFERROR(IF(ISERROR(--TRIM(MID(SUBSTITUTE(C208,",",REPT(" ",99)),1599,99))),VLOOKUP(TRIM(MID(SUBSTITUTE(C208,",",REPT(" ",99)),1599,99)),PortProtocols[],4,FALSE),VLOOKUP(--TRIM(MID(SUBSTITUTE(C208,",",REPT(" ",99)),1599,99)),PortProtocols[],4,FALSE)),""),"") &amp;
IF(TRIM(MID(SUBSTITUTE(C208,",",REPT(" ",99)),1699,99))&lt;&gt;"",CHAR(10) &amp; IFERROR(IF(ISERROR(--TRIM(MID(SUBSTITUTE(C208,",",REPT(" ",99)),1699,99))),VLOOKUP(TRIM(MID(SUBSTITUTE(C208,",",REPT(" ",99)),1699,99)),PortProtocols[],4,FALSE),VLOOKUP(--TRIM(MID(SUBSTITUTE(C208,",",REPT(" ",99)),1699,99)),PortProtocols[],4,FALSE)),""),"") &amp;
IF(TRIM(MID(SUBSTITUTE(C208,",",REPT(" ",99)),1799,99))&lt;&gt;"",CHAR(10) &amp; IFERROR(IF(ISERROR(--TRIM(MID(SUBSTITUTE(C208,",",REPT(" ",99)),1799,99))),VLOOKUP(TRIM(MID(SUBSTITUTE(C208,",",REPT(" ",99)),1799,99)),PortProtocols[],4,FALSE),VLOOKUP(--TRIM(MID(SUBSTITUTE(C208,",",REPT(" ",99)),1799,99)),PortProtocols[],4,FALSE)),""),"") &amp;
IF(TRIM(MID(SUBSTITUTE(C208,",",REPT(" ",99)),1899,99))&lt;&gt;"",CHAR(10) &amp; IFERROR(IF(ISERROR(--TRIM(MID(SUBSTITUTE(C208,",",REPT(" ",99)),1899,99))),VLOOKUP(TRIM(MID(SUBSTITUTE(C208,",",REPT(" ",99)),1899,99)),PortProtocols[],4,FALSE),VLOOKUP(--TRIM(MID(SUBSTITUTE(C208,",",REPT(" ",99)),1899,99)),PortProtocols[],4,FALSE)),""),""),
"")</f>
        <v>Nutanix CVM  to Airgap Webserver
HTTPS (443 TCP)</v>
      </c>
      <c r="G208" s="15"/>
      <c r="H208" s="13" t="str">
        <f>_xlfn.XLOOKUP(ExternalPorts[[#This Row],[Source]],entities[Source],entities[Source AZ (Used for Diagram Generation)],"",0)</f>
        <v>Local AZ</v>
      </c>
      <c r="I208" s="13" t="str">
        <f>_xlfn.XLOOKUP(ExternalPorts[[#This Row],[Destination]],entities[Destination],entities[Destination AZ (Used for Diagram Generation)],"",0)</f>
        <v/>
      </c>
      <c r="J208" s="13"/>
      <c r="M208" s="22"/>
    </row>
    <row r="209" spans="1:13" ht="40.5" hidden="1">
      <c r="A209" s="13" t="s">
        <v>326</v>
      </c>
      <c r="B209" s="13" t="s">
        <v>13</v>
      </c>
      <c r="C209" s="14">
        <v>443</v>
      </c>
      <c r="D209" s="13" t="s">
        <v>78</v>
      </c>
      <c r="E209" s="13" t="s">
        <v>426</v>
      </c>
      <c r="F209" s="24" t="str">
        <f>IF(AND(B209&lt;&gt;"",E209&lt;&gt;""),B209 &amp; " to " &amp; E209 &amp; CHAR(10) &amp;
IFERROR(IF(ISERROR(--TRIM(MID(SUBSTITUTE(C209,",",REPT(" ",99)),1,99))),VLOOKUP(TRIM(MID(SUBSTITUTE(C209,",",REPT(" ",99)),1,99)),PortProtocols[],4,FALSE),VLOOKUP(--TRIM(MID(SUBSTITUTE(C209,",",REPT(" ",99)),1,99)),PortProtocols[],4,FALSE)),"") &amp;
IF(TRIM(MID(SUBSTITUTE(C209,",",REPT(" ",99)),99,99))&lt;&gt;"",CHAR(10) &amp; IFERROR(IF(ISERROR(--TRIM(MID(SUBSTITUTE(C209,",",REPT(" ",99)),99,99))),VLOOKUP(TRIM(MID(SUBSTITUTE(C209,",",REPT(" ",99)),99,99)),PortProtocols[],4,FALSE),VLOOKUP(--TRIM(MID(SUBSTITUTE(C209,",",REPT(" ",99)),99,99)),PortProtocols[],4,FALSE)),""),"") &amp;
IF(TRIM(MID(SUBSTITUTE(C209,",",REPT(" ",99)),199,99))&lt;&gt;"",CHAR(10) &amp; IFERROR(IF(ISERROR(--TRIM(MID(SUBSTITUTE(C209,",",REPT(" ",99)),199,99))),VLOOKUP(TRIM(MID(SUBSTITUTE(C209,",",REPT(" ",99)),199,99)),PortProtocols[],4,FALSE),VLOOKUP(--TRIM(MID(SUBSTITUTE(C209,",",REPT(" ",99)),199,99)),PortProtocols[],4,FALSE)),""),"") &amp;
IF(TRIM(MID(SUBSTITUTE(C209,",",REPT(" ",99)),299,99))&lt;&gt;"",CHAR(10) &amp; IFERROR(IF(ISERROR(--TRIM(MID(SUBSTITUTE(C209,",",REPT(" ",99)),299,99))),VLOOKUP(TRIM(MID(SUBSTITUTE(C209,",",REPT(" ",99)),299,99)),PortProtocols[],4,FALSE),VLOOKUP(--TRIM(MID(SUBSTITUTE(C209,",",REPT(" ",99)),299,99)),PortProtocols[],4,FALSE)),""),"") &amp;
IF(TRIM(MID(SUBSTITUTE(C209,",",REPT(" ",99)),399,99))&lt;&gt;"",CHAR(10) &amp; IFERROR(IF(ISERROR(--TRIM(MID(SUBSTITUTE(C209,",",REPT(" ",99)),399,99))),VLOOKUP(TRIM(MID(SUBSTITUTE(C209,",",REPT(" ",99)),399,99)),PortProtocols[],4,FALSE),VLOOKUP(--TRIM(MID(SUBSTITUTE(C209,",",REPT(" ",99)),399,99)),PortProtocols[],4,FALSE)),""),"") &amp;
IF(TRIM(MID(SUBSTITUTE(C209,",",REPT(" ",99)),499,99))&lt;&gt;"",CHAR(10) &amp; IFERROR(IF(ISERROR(--TRIM(MID(SUBSTITUTE(C209,",",REPT(" ",99)),499,99))),VLOOKUP(TRIM(MID(SUBSTITUTE(C209,",",REPT(" ",99)),499,99)),PortProtocols[],4,FALSE),VLOOKUP(--TRIM(MID(SUBSTITUTE(C209,",",REPT(" ",99)),499,99)),PortProtocols[],4,FALSE)),""),"") &amp;
IF(TRIM(MID(SUBSTITUTE(C209,",",REPT(" ",99)),599,99))&lt;&gt;"",CHAR(10) &amp; IFERROR(IF(ISERROR(--TRIM(MID(SUBSTITUTE(C209,",",REPT(" ",99)),599,99))),VLOOKUP(TRIM(MID(SUBSTITUTE(C209,",",REPT(" ",99)),599,99)),PortProtocols[],4,FALSE),VLOOKUP(--TRIM(MID(SUBSTITUTE(C209,",",REPT(" ",99)),599,99)),PortProtocols[],4,FALSE)),""),"") &amp;
IF(TRIM(MID(SUBSTITUTE(C209,",",REPT(" ",99)),699,99))&lt;&gt;"",CHAR(10) &amp; IFERROR(IF(ISERROR(--TRIM(MID(SUBSTITUTE(C209,",",REPT(" ",99)),699,99))),VLOOKUP(TRIM(MID(SUBSTITUTE(C209,",",REPT(" ",99)),699,99)),PortProtocols[],4,FALSE),VLOOKUP(--TRIM(MID(SUBSTITUTE(C209,",",REPT(" ",99)),699,99)),PortProtocols[],4,FALSE)),""),"") &amp;
IF(TRIM(MID(SUBSTITUTE(C209,",",REPT(" ",99)),799,99))&lt;&gt;"",CHAR(10) &amp; IFERROR(IF(ISERROR(--TRIM(MID(SUBSTITUTE(C209,",",REPT(" ",99)),799,99))),VLOOKUP(TRIM(MID(SUBSTITUTE(C209,",",REPT(" ",99)),799,99)),PortProtocols[],4,FALSE),VLOOKUP(--TRIM(MID(SUBSTITUTE(C209,",",REPT(" ",99)),799,99)),PortProtocols[],4,FALSE)),""),"") &amp;
IF(TRIM(MID(SUBSTITUTE(C209,",",REPT(" ",99)),899,99))&lt;&gt;"",CHAR(10) &amp; IFERROR(IF(ISERROR(--TRIM(MID(SUBSTITUTE(C209,",",REPT(" ",99)),899,99))),VLOOKUP(TRIM(MID(SUBSTITUTE(C209,",",REPT(" ",99)),899,99)),PortProtocols[],4,FALSE),VLOOKUP(--TRIM(MID(SUBSTITUTE(C209,",",REPT(" ",99)),899,99)),PortProtocols[],4,FALSE)),""),"") &amp;
IF(TRIM(MID(SUBSTITUTE(C209,",",REPT(" ",99)),999,99))&lt;&gt;"",CHAR(10) &amp; IFERROR(IF(ISERROR(--TRIM(MID(SUBSTITUTE(C209,",",REPT(" ",99)),999,99))),VLOOKUP(TRIM(MID(SUBSTITUTE(C209,",",REPT(" ",99)),999,99)),PortProtocols[],4,FALSE),VLOOKUP(--TRIM(MID(SUBSTITUTE(C209,",",REPT(" ",99)),999,99)),PortProtocols[],4,FALSE)),""),"") &amp;
IF(TRIM(MID(SUBSTITUTE(C209,",",REPT(" ",99)),1099,99))&lt;&gt;"",CHAR(10) &amp; IFERROR(IF(ISERROR(--TRIM(MID(SUBSTITUTE(C209,",",REPT(" ",99)),1099,99))),VLOOKUP(TRIM(MID(SUBSTITUTE(C209,",",REPT(" ",99)),1099,99)),PortProtocols[],4,FALSE),VLOOKUP(--TRIM(MID(SUBSTITUTE(C209,",",REPT(" ",99)),1099,99)),PortProtocols[],4,FALSE)),""),"") &amp;
IF(TRIM(MID(SUBSTITUTE(C209,",",REPT(" ",99)),1199,99))&lt;&gt;"",CHAR(10) &amp; IFERROR(IF(ISERROR(--TRIM(MID(SUBSTITUTE(C209,",",REPT(" ",99)),1199,99))),VLOOKUP(TRIM(MID(SUBSTITUTE(C209,",",REPT(" ",99)),1199,99)),PortProtocols[],4,FALSE),VLOOKUP(--TRIM(MID(SUBSTITUTE(C209,",",REPT(" ",99)),1199,99)),PortProtocols[],4,FALSE)),""),"") &amp;
IF(TRIM(MID(SUBSTITUTE(C209,",",REPT(" ",99)),1299,99))&lt;&gt;"",CHAR(10) &amp; IFERROR(IF(ISERROR(--TRIM(MID(SUBSTITUTE(C209,",",REPT(" ",99)),1299,99))),VLOOKUP(TRIM(MID(SUBSTITUTE(C209,",",REPT(" ",99)),1299,99)),PortProtocols[],4,FALSE),VLOOKUP(--TRIM(MID(SUBSTITUTE(C209,",",REPT(" ",99)),1299,99)),PortProtocols[],4,FALSE)),""),"") &amp;
IF(TRIM(MID(SUBSTITUTE(C209,",",REPT(" ",99)),1399,99))&lt;&gt;"",CHAR(10) &amp; IFERROR(IF(ISERROR(--TRIM(MID(SUBSTITUTE(C209,",",REPT(" ",99)),1399,99))),VLOOKUP(TRIM(MID(SUBSTITUTE(C209,",",REPT(" ",99)),1399,99)),PortProtocols[],4,FALSE),VLOOKUP(--TRIM(MID(SUBSTITUTE(C209,",",REPT(" ",99)),1399,99)),PortProtocols[],4,FALSE)),""),"") &amp;
IF(TRIM(MID(SUBSTITUTE(C209,",",REPT(" ",99)),1499,99))&lt;&gt;"",CHAR(10) &amp; IFERROR(IF(ISERROR(--TRIM(MID(SUBSTITUTE(C209,",",REPT(" ",99)),1499,99))),VLOOKUP(TRIM(MID(SUBSTITUTE(C209,",",REPT(" ",99)),1499,99)),PortProtocols[],4,FALSE),VLOOKUP(--TRIM(MID(SUBSTITUTE(C209,",",REPT(" ",99)),1499,99)),PortProtocols[],4,FALSE)),""),"") &amp;
IF(TRIM(MID(SUBSTITUTE(C209,",",REPT(" ",99)),1599,99))&lt;&gt;"",CHAR(10) &amp; IFERROR(IF(ISERROR(--TRIM(MID(SUBSTITUTE(C209,",",REPT(" ",99)),1599,99))),VLOOKUP(TRIM(MID(SUBSTITUTE(C209,",",REPT(" ",99)),1599,99)),PortProtocols[],4,FALSE),VLOOKUP(--TRIM(MID(SUBSTITUTE(C209,",",REPT(" ",99)),1599,99)),PortProtocols[],4,FALSE)),""),"") &amp;
IF(TRIM(MID(SUBSTITUTE(C209,",",REPT(" ",99)),1699,99))&lt;&gt;"",CHAR(10) &amp; IFERROR(IF(ISERROR(--TRIM(MID(SUBSTITUTE(C209,",",REPT(" ",99)),1699,99))),VLOOKUP(TRIM(MID(SUBSTITUTE(C209,",",REPT(" ",99)),1699,99)),PortProtocols[],4,FALSE),VLOOKUP(--TRIM(MID(SUBSTITUTE(C209,",",REPT(" ",99)),1699,99)),PortProtocols[],4,FALSE)),""),"") &amp;
IF(TRIM(MID(SUBSTITUTE(C209,",",REPT(" ",99)),1799,99))&lt;&gt;"",CHAR(10) &amp; IFERROR(IF(ISERROR(--TRIM(MID(SUBSTITUTE(C209,",",REPT(" ",99)),1799,99))),VLOOKUP(TRIM(MID(SUBSTITUTE(C209,",",REPT(" ",99)),1799,99)),PortProtocols[],4,FALSE),VLOOKUP(--TRIM(MID(SUBSTITUTE(C209,",",REPT(" ",99)),1799,99)),PortProtocols[],4,FALSE)),""),"") &amp;
IF(TRIM(MID(SUBSTITUTE(C209,",",REPT(" ",99)),1899,99))&lt;&gt;"",CHAR(10) &amp; IFERROR(IF(ISERROR(--TRIM(MID(SUBSTITUTE(C209,",",REPT(" ",99)),1899,99))),VLOOKUP(TRIM(MID(SUBSTITUTE(C209,",",REPT(" ",99)),1899,99)),PortProtocols[],4,FALSE),VLOOKUP(--TRIM(MID(SUBSTITUTE(C209,",",REPT(" ",99)),1899,99)),PortProtocols[],4,FALSE)),""),""),
"")</f>
        <v>Prism Central to Airgap Webserver
HTTPS (443 TCP)</v>
      </c>
      <c r="G209" s="15"/>
      <c r="H209" s="13" t="str">
        <f>_xlfn.XLOOKUP(ExternalPorts[[#This Row],[Source]],entities[Source],entities[Source AZ (Used for Diagram Generation)],"",0)</f>
        <v>Local AZ</v>
      </c>
      <c r="I209" s="13" t="str">
        <f>_xlfn.XLOOKUP(ExternalPorts[[#This Row],[Destination]],entities[Destination],entities[Destination AZ (Used for Diagram Generation)],"",0)</f>
        <v/>
      </c>
      <c r="J209" s="13"/>
      <c r="M209" s="22"/>
    </row>
    <row r="210" spans="1:13" ht="40.5" hidden="1">
      <c r="A210" s="13" t="s">
        <v>326</v>
      </c>
      <c r="B210" s="13" t="s">
        <v>294</v>
      </c>
      <c r="C210" s="14">
        <v>443</v>
      </c>
      <c r="D210" s="13" t="s">
        <v>78</v>
      </c>
      <c r="E210" s="13" t="s">
        <v>426</v>
      </c>
      <c r="F210" s="24" t="str">
        <f>IF(AND(B210&lt;&gt;"",E210&lt;&gt;""),B210 &amp; " to " &amp; E210 &amp; CHAR(10) &amp;
IFERROR(IF(ISERROR(--TRIM(MID(SUBSTITUTE(C210,",",REPT(" ",99)),1,99))),VLOOKUP(TRIM(MID(SUBSTITUTE(C210,",",REPT(" ",99)),1,99)),PortProtocols[],4,FALSE),VLOOKUP(--TRIM(MID(SUBSTITUTE(C210,",",REPT(" ",99)),1,99)),PortProtocols[],4,FALSE)),"") &amp;
IF(TRIM(MID(SUBSTITUTE(C210,",",REPT(" ",99)),99,99))&lt;&gt;"",CHAR(10) &amp; IFERROR(IF(ISERROR(--TRIM(MID(SUBSTITUTE(C210,",",REPT(" ",99)),99,99))),VLOOKUP(TRIM(MID(SUBSTITUTE(C210,",",REPT(" ",99)),99,99)),PortProtocols[],4,FALSE),VLOOKUP(--TRIM(MID(SUBSTITUTE(C210,",",REPT(" ",99)),99,99)),PortProtocols[],4,FALSE)),""),"") &amp;
IF(TRIM(MID(SUBSTITUTE(C210,",",REPT(" ",99)),199,99))&lt;&gt;"",CHAR(10) &amp; IFERROR(IF(ISERROR(--TRIM(MID(SUBSTITUTE(C210,",",REPT(" ",99)),199,99))),VLOOKUP(TRIM(MID(SUBSTITUTE(C210,",",REPT(" ",99)),199,99)),PortProtocols[],4,FALSE),VLOOKUP(--TRIM(MID(SUBSTITUTE(C210,",",REPT(" ",99)),199,99)),PortProtocols[],4,FALSE)),""),"") &amp;
IF(TRIM(MID(SUBSTITUTE(C210,",",REPT(" ",99)),299,99))&lt;&gt;"",CHAR(10) &amp; IFERROR(IF(ISERROR(--TRIM(MID(SUBSTITUTE(C210,",",REPT(" ",99)),299,99))),VLOOKUP(TRIM(MID(SUBSTITUTE(C210,",",REPT(" ",99)),299,99)),PortProtocols[],4,FALSE),VLOOKUP(--TRIM(MID(SUBSTITUTE(C210,",",REPT(" ",99)),299,99)),PortProtocols[],4,FALSE)),""),"") &amp;
IF(TRIM(MID(SUBSTITUTE(C210,",",REPT(" ",99)),399,99))&lt;&gt;"",CHAR(10) &amp; IFERROR(IF(ISERROR(--TRIM(MID(SUBSTITUTE(C210,",",REPT(" ",99)),399,99))),VLOOKUP(TRIM(MID(SUBSTITUTE(C210,",",REPT(" ",99)),399,99)),PortProtocols[],4,FALSE),VLOOKUP(--TRIM(MID(SUBSTITUTE(C210,",",REPT(" ",99)),399,99)),PortProtocols[],4,FALSE)),""),"") &amp;
IF(TRIM(MID(SUBSTITUTE(C210,",",REPT(" ",99)),499,99))&lt;&gt;"",CHAR(10) &amp; IFERROR(IF(ISERROR(--TRIM(MID(SUBSTITUTE(C210,",",REPT(" ",99)),499,99))),VLOOKUP(TRIM(MID(SUBSTITUTE(C210,",",REPT(" ",99)),499,99)),PortProtocols[],4,FALSE),VLOOKUP(--TRIM(MID(SUBSTITUTE(C210,",",REPT(" ",99)),499,99)),PortProtocols[],4,FALSE)),""),"") &amp;
IF(TRIM(MID(SUBSTITUTE(C210,",",REPT(" ",99)),599,99))&lt;&gt;"",CHAR(10) &amp; IFERROR(IF(ISERROR(--TRIM(MID(SUBSTITUTE(C210,",",REPT(" ",99)),599,99))),VLOOKUP(TRIM(MID(SUBSTITUTE(C210,",",REPT(" ",99)),599,99)),PortProtocols[],4,FALSE),VLOOKUP(--TRIM(MID(SUBSTITUTE(C210,",",REPT(" ",99)),599,99)),PortProtocols[],4,FALSE)),""),"") &amp;
IF(TRIM(MID(SUBSTITUTE(C210,",",REPT(" ",99)),699,99))&lt;&gt;"",CHAR(10) &amp; IFERROR(IF(ISERROR(--TRIM(MID(SUBSTITUTE(C210,",",REPT(" ",99)),699,99))),VLOOKUP(TRIM(MID(SUBSTITUTE(C210,",",REPT(" ",99)),699,99)),PortProtocols[],4,FALSE),VLOOKUP(--TRIM(MID(SUBSTITUTE(C210,",",REPT(" ",99)),699,99)),PortProtocols[],4,FALSE)),""),"") &amp;
IF(TRIM(MID(SUBSTITUTE(C210,",",REPT(" ",99)),799,99))&lt;&gt;"",CHAR(10) &amp; IFERROR(IF(ISERROR(--TRIM(MID(SUBSTITUTE(C210,",",REPT(" ",99)),799,99))),VLOOKUP(TRIM(MID(SUBSTITUTE(C210,",",REPT(" ",99)),799,99)),PortProtocols[],4,FALSE),VLOOKUP(--TRIM(MID(SUBSTITUTE(C210,",",REPT(" ",99)),799,99)),PortProtocols[],4,FALSE)),""),"") &amp;
IF(TRIM(MID(SUBSTITUTE(C210,",",REPT(" ",99)),899,99))&lt;&gt;"",CHAR(10) &amp; IFERROR(IF(ISERROR(--TRIM(MID(SUBSTITUTE(C210,",",REPT(" ",99)),899,99))),VLOOKUP(TRIM(MID(SUBSTITUTE(C210,",",REPT(" ",99)),899,99)),PortProtocols[],4,FALSE),VLOOKUP(--TRIM(MID(SUBSTITUTE(C210,",",REPT(" ",99)),899,99)),PortProtocols[],4,FALSE)),""),"") &amp;
IF(TRIM(MID(SUBSTITUTE(C210,",",REPT(" ",99)),999,99))&lt;&gt;"",CHAR(10) &amp; IFERROR(IF(ISERROR(--TRIM(MID(SUBSTITUTE(C210,",",REPT(" ",99)),999,99))),VLOOKUP(TRIM(MID(SUBSTITUTE(C210,",",REPT(" ",99)),999,99)),PortProtocols[],4,FALSE),VLOOKUP(--TRIM(MID(SUBSTITUTE(C210,",",REPT(" ",99)),999,99)),PortProtocols[],4,FALSE)),""),"") &amp;
IF(TRIM(MID(SUBSTITUTE(C210,",",REPT(" ",99)),1099,99))&lt;&gt;"",CHAR(10) &amp; IFERROR(IF(ISERROR(--TRIM(MID(SUBSTITUTE(C210,",",REPT(" ",99)),1099,99))),VLOOKUP(TRIM(MID(SUBSTITUTE(C210,",",REPT(" ",99)),1099,99)),PortProtocols[],4,FALSE),VLOOKUP(--TRIM(MID(SUBSTITUTE(C210,",",REPT(" ",99)),1099,99)),PortProtocols[],4,FALSE)),""),"") &amp;
IF(TRIM(MID(SUBSTITUTE(C210,",",REPT(" ",99)),1199,99))&lt;&gt;"",CHAR(10) &amp; IFERROR(IF(ISERROR(--TRIM(MID(SUBSTITUTE(C210,",",REPT(" ",99)),1199,99))),VLOOKUP(TRIM(MID(SUBSTITUTE(C210,",",REPT(" ",99)),1199,99)),PortProtocols[],4,FALSE),VLOOKUP(--TRIM(MID(SUBSTITUTE(C210,",",REPT(" ",99)),1199,99)),PortProtocols[],4,FALSE)),""),"") &amp;
IF(TRIM(MID(SUBSTITUTE(C210,",",REPT(" ",99)),1299,99))&lt;&gt;"",CHAR(10) &amp; IFERROR(IF(ISERROR(--TRIM(MID(SUBSTITUTE(C210,",",REPT(" ",99)),1299,99))),VLOOKUP(TRIM(MID(SUBSTITUTE(C210,",",REPT(" ",99)),1299,99)),PortProtocols[],4,FALSE),VLOOKUP(--TRIM(MID(SUBSTITUTE(C210,",",REPT(" ",99)),1299,99)),PortProtocols[],4,FALSE)),""),"") &amp;
IF(TRIM(MID(SUBSTITUTE(C210,",",REPT(" ",99)),1399,99))&lt;&gt;"",CHAR(10) &amp; IFERROR(IF(ISERROR(--TRIM(MID(SUBSTITUTE(C210,",",REPT(" ",99)),1399,99))),VLOOKUP(TRIM(MID(SUBSTITUTE(C210,",",REPT(" ",99)),1399,99)),PortProtocols[],4,FALSE),VLOOKUP(--TRIM(MID(SUBSTITUTE(C210,",",REPT(" ",99)),1399,99)),PortProtocols[],4,FALSE)),""),"") &amp;
IF(TRIM(MID(SUBSTITUTE(C210,",",REPT(" ",99)),1499,99))&lt;&gt;"",CHAR(10) &amp; IFERROR(IF(ISERROR(--TRIM(MID(SUBSTITUTE(C210,",",REPT(" ",99)),1499,99))),VLOOKUP(TRIM(MID(SUBSTITUTE(C210,",",REPT(" ",99)),1499,99)),PortProtocols[],4,FALSE),VLOOKUP(--TRIM(MID(SUBSTITUTE(C210,",",REPT(" ",99)),1499,99)),PortProtocols[],4,FALSE)),""),"") &amp;
IF(TRIM(MID(SUBSTITUTE(C210,",",REPT(" ",99)),1599,99))&lt;&gt;"",CHAR(10) &amp; IFERROR(IF(ISERROR(--TRIM(MID(SUBSTITUTE(C210,",",REPT(" ",99)),1599,99))),VLOOKUP(TRIM(MID(SUBSTITUTE(C210,",",REPT(" ",99)),1599,99)),PortProtocols[],4,FALSE),VLOOKUP(--TRIM(MID(SUBSTITUTE(C210,",",REPT(" ",99)),1599,99)),PortProtocols[],4,FALSE)),""),"") &amp;
IF(TRIM(MID(SUBSTITUTE(C210,",",REPT(" ",99)),1699,99))&lt;&gt;"",CHAR(10) &amp; IFERROR(IF(ISERROR(--TRIM(MID(SUBSTITUTE(C210,",",REPT(" ",99)),1699,99))),VLOOKUP(TRIM(MID(SUBSTITUTE(C210,",",REPT(" ",99)),1699,99)),PortProtocols[],4,FALSE),VLOOKUP(--TRIM(MID(SUBSTITUTE(C210,",",REPT(" ",99)),1699,99)),PortProtocols[],4,FALSE)),""),"") &amp;
IF(TRIM(MID(SUBSTITUTE(C210,",",REPT(" ",99)),1799,99))&lt;&gt;"",CHAR(10) &amp; IFERROR(IF(ISERROR(--TRIM(MID(SUBSTITUTE(C210,",",REPT(" ",99)),1799,99))),VLOOKUP(TRIM(MID(SUBSTITUTE(C210,",",REPT(" ",99)),1799,99)),PortProtocols[],4,FALSE),VLOOKUP(--TRIM(MID(SUBSTITUTE(C210,",",REPT(" ",99)),1799,99)),PortProtocols[],4,FALSE)),""),"") &amp;
IF(TRIM(MID(SUBSTITUTE(C210,",",REPT(" ",99)),1899,99))&lt;&gt;"",CHAR(10) &amp; IFERROR(IF(ISERROR(--TRIM(MID(SUBSTITUTE(C210,",",REPT(" ",99)),1899,99))),VLOOKUP(TRIM(MID(SUBSTITUTE(C210,",",REPT(" ",99)),1899,99)),PortProtocols[],4,FALSE),VLOOKUP(--TRIM(MID(SUBSTITUTE(C210,",",REPT(" ",99)),1899,99)),PortProtocols[],4,FALSE)),""),""),
"")</f>
        <v>Airgap VM to Airgap Webserver
HTTPS (443 TCP)</v>
      </c>
      <c r="G210" s="15"/>
      <c r="H210" s="13" t="str">
        <f>_xlfn.XLOOKUP(ExternalPorts[[#This Row],[Source]],entities[Source],entities[Source AZ (Used for Diagram Generation)],"",0)</f>
        <v>Local AZ</v>
      </c>
      <c r="I210" s="13" t="str">
        <f>_xlfn.XLOOKUP(ExternalPorts[[#This Row],[Destination]],entities[Destination],entities[Destination AZ (Used for Diagram Generation)],"",0)</f>
        <v/>
      </c>
      <c r="J210" s="13"/>
      <c r="M210" s="22"/>
    </row>
    <row r="211" spans="1:13" ht="40.5" hidden="1">
      <c r="A211" s="13" t="s">
        <v>326</v>
      </c>
      <c r="B211" s="13" t="s">
        <v>13</v>
      </c>
      <c r="C211" s="14">
        <v>0</v>
      </c>
      <c r="D211" s="13" t="s">
        <v>167</v>
      </c>
      <c r="E211" s="13" t="s">
        <v>54</v>
      </c>
      <c r="F211" s="24" t="str">
        <f>IF(AND(B211&lt;&gt;"",E211&lt;&gt;""),B211 &amp; " to " &amp; E211 &amp; CHAR(10) &amp;
IFERROR(IF(ISERROR(--TRIM(MID(SUBSTITUTE(C211,",",REPT(" ",99)),1,99))),VLOOKUP(TRIM(MID(SUBSTITUTE(C211,",",REPT(" ",99)),1,99)),PortProtocols[],4,FALSE),VLOOKUP(--TRIM(MID(SUBSTITUTE(C211,",",REPT(" ",99)),1,99)),PortProtocols[],4,FALSE)),"") &amp;
IF(TRIM(MID(SUBSTITUTE(C211,",",REPT(" ",99)),99,99))&lt;&gt;"",CHAR(10) &amp; IFERROR(IF(ISERROR(--TRIM(MID(SUBSTITUTE(C211,",",REPT(" ",99)),99,99))),VLOOKUP(TRIM(MID(SUBSTITUTE(C211,",",REPT(" ",99)),99,99)),PortProtocols[],4,FALSE),VLOOKUP(--TRIM(MID(SUBSTITUTE(C211,",",REPT(" ",99)),99,99)),PortProtocols[],4,FALSE)),""),"") &amp;
IF(TRIM(MID(SUBSTITUTE(C211,",",REPT(" ",99)),199,99))&lt;&gt;"",CHAR(10) &amp; IFERROR(IF(ISERROR(--TRIM(MID(SUBSTITUTE(C211,",",REPT(" ",99)),199,99))),VLOOKUP(TRIM(MID(SUBSTITUTE(C211,",",REPT(" ",99)),199,99)),PortProtocols[],4,FALSE),VLOOKUP(--TRIM(MID(SUBSTITUTE(C211,",",REPT(" ",99)),199,99)),PortProtocols[],4,FALSE)),""),"") &amp;
IF(TRIM(MID(SUBSTITUTE(C211,",",REPT(" ",99)),299,99))&lt;&gt;"",CHAR(10) &amp; IFERROR(IF(ISERROR(--TRIM(MID(SUBSTITUTE(C211,",",REPT(" ",99)),299,99))),VLOOKUP(TRIM(MID(SUBSTITUTE(C211,",",REPT(" ",99)),299,99)),PortProtocols[],4,FALSE),VLOOKUP(--TRIM(MID(SUBSTITUTE(C211,",",REPT(" ",99)),299,99)),PortProtocols[],4,FALSE)),""),"") &amp;
IF(TRIM(MID(SUBSTITUTE(C211,",",REPT(" ",99)),399,99))&lt;&gt;"",CHAR(10) &amp; IFERROR(IF(ISERROR(--TRIM(MID(SUBSTITUTE(C211,",",REPT(" ",99)),399,99))),VLOOKUP(TRIM(MID(SUBSTITUTE(C211,",",REPT(" ",99)),399,99)),PortProtocols[],4,FALSE),VLOOKUP(--TRIM(MID(SUBSTITUTE(C211,",",REPT(" ",99)),399,99)),PortProtocols[],4,FALSE)),""),"") &amp;
IF(TRIM(MID(SUBSTITUTE(C211,",",REPT(" ",99)),499,99))&lt;&gt;"",CHAR(10) &amp; IFERROR(IF(ISERROR(--TRIM(MID(SUBSTITUTE(C211,",",REPT(" ",99)),499,99))),VLOOKUP(TRIM(MID(SUBSTITUTE(C211,",",REPT(" ",99)),499,99)),PortProtocols[],4,FALSE),VLOOKUP(--TRIM(MID(SUBSTITUTE(C211,",",REPT(" ",99)),499,99)),PortProtocols[],4,FALSE)),""),"") &amp;
IF(TRIM(MID(SUBSTITUTE(C211,",",REPT(" ",99)),599,99))&lt;&gt;"",CHAR(10) &amp; IFERROR(IF(ISERROR(--TRIM(MID(SUBSTITUTE(C211,",",REPT(" ",99)),599,99))),VLOOKUP(TRIM(MID(SUBSTITUTE(C211,",",REPT(" ",99)),599,99)),PortProtocols[],4,FALSE),VLOOKUP(--TRIM(MID(SUBSTITUTE(C211,",",REPT(" ",99)),599,99)),PortProtocols[],4,FALSE)),""),"") &amp;
IF(TRIM(MID(SUBSTITUTE(C211,",",REPT(" ",99)),699,99))&lt;&gt;"",CHAR(10) &amp; IFERROR(IF(ISERROR(--TRIM(MID(SUBSTITUTE(C211,",",REPT(" ",99)),699,99))),VLOOKUP(TRIM(MID(SUBSTITUTE(C211,",",REPT(" ",99)),699,99)),PortProtocols[],4,FALSE),VLOOKUP(--TRIM(MID(SUBSTITUTE(C211,",",REPT(" ",99)),699,99)),PortProtocols[],4,FALSE)),""),"") &amp;
IF(TRIM(MID(SUBSTITUTE(C211,",",REPT(" ",99)),799,99))&lt;&gt;"",CHAR(10) &amp; IFERROR(IF(ISERROR(--TRIM(MID(SUBSTITUTE(C211,",",REPT(" ",99)),799,99))),VLOOKUP(TRIM(MID(SUBSTITUTE(C211,",",REPT(" ",99)),799,99)),PortProtocols[],4,FALSE),VLOOKUP(--TRIM(MID(SUBSTITUTE(C211,",",REPT(" ",99)),799,99)),PortProtocols[],4,FALSE)),""),"") &amp;
IF(TRIM(MID(SUBSTITUTE(C211,",",REPT(" ",99)),899,99))&lt;&gt;"",CHAR(10) &amp; IFERROR(IF(ISERROR(--TRIM(MID(SUBSTITUTE(C211,",",REPT(" ",99)),899,99))),VLOOKUP(TRIM(MID(SUBSTITUTE(C211,",",REPT(" ",99)),899,99)),PortProtocols[],4,FALSE),VLOOKUP(--TRIM(MID(SUBSTITUTE(C211,",",REPT(" ",99)),899,99)),PortProtocols[],4,FALSE)),""),"") &amp;
IF(TRIM(MID(SUBSTITUTE(C211,",",REPT(" ",99)),999,99))&lt;&gt;"",CHAR(10) &amp; IFERROR(IF(ISERROR(--TRIM(MID(SUBSTITUTE(C211,",",REPT(" ",99)),999,99))),VLOOKUP(TRIM(MID(SUBSTITUTE(C211,",",REPT(" ",99)),999,99)),PortProtocols[],4,FALSE),VLOOKUP(--TRIM(MID(SUBSTITUTE(C211,",",REPT(" ",99)),999,99)),PortProtocols[],4,FALSE)),""),"") &amp;
IF(TRIM(MID(SUBSTITUTE(C211,",",REPT(" ",99)),1099,99))&lt;&gt;"",CHAR(10) &amp; IFERROR(IF(ISERROR(--TRIM(MID(SUBSTITUTE(C211,",",REPT(" ",99)),1099,99))),VLOOKUP(TRIM(MID(SUBSTITUTE(C211,",",REPT(" ",99)),1099,99)),PortProtocols[],4,FALSE),VLOOKUP(--TRIM(MID(SUBSTITUTE(C211,",",REPT(" ",99)),1099,99)),PortProtocols[],4,FALSE)),""),"") &amp;
IF(TRIM(MID(SUBSTITUTE(C211,",",REPT(" ",99)),1199,99))&lt;&gt;"",CHAR(10) &amp; IFERROR(IF(ISERROR(--TRIM(MID(SUBSTITUTE(C211,",",REPT(" ",99)),1199,99))),VLOOKUP(TRIM(MID(SUBSTITUTE(C211,",",REPT(" ",99)),1199,99)),PortProtocols[],4,FALSE),VLOOKUP(--TRIM(MID(SUBSTITUTE(C211,",",REPT(" ",99)),1199,99)),PortProtocols[],4,FALSE)),""),"") &amp;
IF(TRIM(MID(SUBSTITUTE(C211,",",REPT(" ",99)),1299,99))&lt;&gt;"",CHAR(10) &amp; IFERROR(IF(ISERROR(--TRIM(MID(SUBSTITUTE(C211,",",REPT(" ",99)),1299,99))),VLOOKUP(TRIM(MID(SUBSTITUTE(C211,",",REPT(" ",99)),1299,99)),PortProtocols[],4,FALSE),VLOOKUP(--TRIM(MID(SUBSTITUTE(C211,",",REPT(" ",99)),1299,99)),PortProtocols[],4,FALSE)),""),"") &amp;
IF(TRIM(MID(SUBSTITUTE(C211,",",REPT(" ",99)),1399,99))&lt;&gt;"",CHAR(10) &amp; IFERROR(IF(ISERROR(--TRIM(MID(SUBSTITUTE(C211,",",REPT(" ",99)),1399,99))),VLOOKUP(TRIM(MID(SUBSTITUTE(C211,",",REPT(" ",99)),1399,99)),PortProtocols[],4,FALSE),VLOOKUP(--TRIM(MID(SUBSTITUTE(C211,",",REPT(" ",99)),1399,99)),PortProtocols[],4,FALSE)),""),"") &amp;
IF(TRIM(MID(SUBSTITUTE(C211,",",REPT(" ",99)),1499,99))&lt;&gt;"",CHAR(10) &amp; IFERROR(IF(ISERROR(--TRIM(MID(SUBSTITUTE(C211,",",REPT(" ",99)),1499,99))),VLOOKUP(TRIM(MID(SUBSTITUTE(C211,",",REPT(" ",99)),1499,99)),PortProtocols[],4,FALSE),VLOOKUP(--TRIM(MID(SUBSTITUTE(C211,",",REPT(" ",99)),1499,99)),PortProtocols[],4,FALSE)),""),"") &amp;
IF(TRIM(MID(SUBSTITUTE(C211,",",REPT(" ",99)),1599,99))&lt;&gt;"",CHAR(10) &amp; IFERROR(IF(ISERROR(--TRIM(MID(SUBSTITUTE(C211,",",REPT(" ",99)),1599,99))),VLOOKUP(TRIM(MID(SUBSTITUTE(C211,",",REPT(" ",99)),1599,99)),PortProtocols[],4,FALSE),VLOOKUP(--TRIM(MID(SUBSTITUTE(C211,",",REPT(" ",99)),1599,99)),PortProtocols[],4,FALSE)),""),"") &amp;
IF(TRIM(MID(SUBSTITUTE(C211,",",REPT(" ",99)),1699,99))&lt;&gt;"",CHAR(10) &amp; IFERROR(IF(ISERROR(--TRIM(MID(SUBSTITUTE(C211,",",REPT(" ",99)),1699,99))),VLOOKUP(TRIM(MID(SUBSTITUTE(C211,",",REPT(" ",99)),1699,99)),PortProtocols[],4,FALSE),VLOOKUP(--TRIM(MID(SUBSTITUTE(C211,",",REPT(" ",99)),1699,99)),PortProtocols[],4,FALSE)),""),"") &amp;
IF(TRIM(MID(SUBSTITUTE(C211,",",REPT(" ",99)),1799,99))&lt;&gt;"",CHAR(10) &amp; IFERROR(IF(ISERROR(--TRIM(MID(SUBSTITUTE(C211,",",REPT(" ",99)),1799,99))),VLOOKUP(TRIM(MID(SUBSTITUTE(C211,",",REPT(" ",99)),1799,99)),PortProtocols[],4,FALSE),VLOOKUP(--TRIM(MID(SUBSTITUTE(C211,",",REPT(" ",99)),1799,99)),PortProtocols[],4,FALSE)),""),"") &amp;
IF(TRIM(MID(SUBSTITUTE(C211,",",REPT(" ",99)),1899,99))&lt;&gt;"",CHAR(10) &amp; IFERROR(IF(ISERROR(--TRIM(MID(SUBSTITUTE(C211,",",REPT(" ",99)),1899,99))),VLOOKUP(TRIM(MID(SUBSTITUTE(C211,",",REPT(" ",99)),1899,99)),PortProtocols[],4,FALSE),VLOOKUP(--TRIM(MID(SUBSTITUTE(C211,",",REPT(" ",99)),1899,99)),PortProtocols[],4,FALSE)),""),""),
"")</f>
        <v>Prism Central to Kubernetes VLAN
Ping (0 ICMP)</v>
      </c>
      <c r="G211" s="15"/>
      <c r="H211" s="13" t="str">
        <f>_xlfn.XLOOKUP(ExternalPorts[[#This Row],[Source]],entities[Source],entities[Source AZ (Used for Diagram Generation)],"",0)</f>
        <v>Local AZ</v>
      </c>
      <c r="I211" s="13" t="str">
        <f>_xlfn.XLOOKUP(ExternalPorts[[#This Row],[Destination]],entities[Destination],entities[Destination AZ (Used for Diagram Generation)],"",0)</f>
        <v>External Services</v>
      </c>
      <c r="J211" s="13"/>
      <c r="M211" s="22"/>
    </row>
    <row r="212" spans="1:13" ht="40.5" hidden="1">
      <c r="A212" s="13" t="s">
        <v>326</v>
      </c>
      <c r="B212" s="13" t="s">
        <v>54</v>
      </c>
      <c r="C212" s="14">
        <v>0</v>
      </c>
      <c r="D212" s="13" t="s">
        <v>167</v>
      </c>
      <c r="E212" s="13" t="s">
        <v>13</v>
      </c>
      <c r="F212" s="24" t="str">
        <f>IF(AND(B212&lt;&gt;"",E212&lt;&gt;""),B212 &amp; " to " &amp; E212 &amp; CHAR(10) &amp;
IFERROR(IF(ISERROR(--TRIM(MID(SUBSTITUTE(C212,",",REPT(" ",99)),1,99))),VLOOKUP(TRIM(MID(SUBSTITUTE(C212,",",REPT(" ",99)),1,99)),PortProtocols[],4,FALSE),VLOOKUP(--TRIM(MID(SUBSTITUTE(C212,",",REPT(" ",99)),1,99)),PortProtocols[],4,FALSE)),"") &amp;
IF(TRIM(MID(SUBSTITUTE(C212,",",REPT(" ",99)),99,99))&lt;&gt;"",CHAR(10) &amp; IFERROR(IF(ISERROR(--TRIM(MID(SUBSTITUTE(C212,",",REPT(" ",99)),99,99))),VLOOKUP(TRIM(MID(SUBSTITUTE(C212,",",REPT(" ",99)),99,99)),PortProtocols[],4,FALSE),VLOOKUP(--TRIM(MID(SUBSTITUTE(C212,",",REPT(" ",99)),99,99)),PortProtocols[],4,FALSE)),""),"") &amp;
IF(TRIM(MID(SUBSTITUTE(C212,",",REPT(" ",99)),199,99))&lt;&gt;"",CHAR(10) &amp; IFERROR(IF(ISERROR(--TRIM(MID(SUBSTITUTE(C212,",",REPT(" ",99)),199,99))),VLOOKUP(TRIM(MID(SUBSTITUTE(C212,",",REPT(" ",99)),199,99)),PortProtocols[],4,FALSE),VLOOKUP(--TRIM(MID(SUBSTITUTE(C212,",",REPT(" ",99)),199,99)),PortProtocols[],4,FALSE)),""),"") &amp;
IF(TRIM(MID(SUBSTITUTE(C212,",",REPT(" ",99)),299,99))&lt;&gt;"",CHAR(10) &amp; IFERROR(IF(ISERROR(--TRIM(MID(SUBSTITUTE(C212,",",REPT(" ",99)),299,99))),VLOOKUP(TRIM(MID(SUBSTITUTE(C212,",",REPT(" ",99)),299,99)),PortProtocols[],4,FALSE),VLOOKUP(--TRIM(MID(SUBSTITUTE(C212,",",REPT(" ",99)),299,99)),PortProtocols[],4,FALSE)),""),"") &amp;
IF(TRIM(MID(SUBSTITUTE(C212,",",REPT(" ",99)),399,99))&lt;&gt;"",CHAR(10) &amp; IFERROR(IF(ISERROR(--TRIM(MID(SUBSTITUTE(C212,",",REPT(" ",99)),399,99))),VLOOKUP(TRIM(MID(SUBSTITUTE(C212,",",REPT(" ",99)),399,99)),PortProtocols[],4,FALSE),VLOOKUP(--TRIM(MID(SUBSTITUTE(C212,",",REPT(" ",99)),399,99)),PortProtocols[],4,FALSE)),""),"") &amp;
IF(TRIM(MID(SUBSTITUTE(C212,",",REPT(" ",99)),499,99))&lt;&gt;"",CHAR(10) &amp; IFERROR(IF(ISERROR(--TRIM(MID(SUBSTITUTE(C212,",",REPT(" ",99)),499,99))),VLOOKUP(TRIM(MID(SUBSTITUTE(C212,",",REPT(" ",99)),499,99)),PortProtocols[],4,FALSE),VLOOKUP(--TRIM(MID(SUBSTITUTE(C212,",",REPT(" ",99)),499,99)),PortProtocols[],4,FALSE)),""),"") &amp;
IF(TRIM(MID(SUBSTITUTE(C212,",",REPT(" ",99)),599,99))&lt;&gt;"",CHAR(10) &amp; IFERROR(IF(ISERROR(--TRIM(MID(SUBSTITUTE(C212,",",REPT(" ",99)),599,99))),VLOOKUP(TRIM(MID(SUBSTITUTE(C212,",",REPT(" ",99)),599,99)),PortProtocols[],4,FALSE),VLOOKUP(--TRIM(MID(SUBSTITUTE(C212,",",REPT(" ",99)),599,99)),PortProtocols[],4,FALSE)),""),"") &amp;
IF(TRIM(MID(SUBSTITUTE(C212,",",REPT(" ",99)),699,99))&lt;&gt;"",CHAR(10) &amp; IFERROR(IF(ISERROR(--TRIM(MID(SUBSTITUTE(C212,",",REPT(" ",99)),699,99))),VLOOKUP(TRIM(MID(SUBSTITUTE(C212,",",REPT(" ",99)),699,99)),PortProtocols[],4,FALSE),VLOOKUP(--TRIM(MID(SUBSTITUTE(C212,",",REPT(" ",99)),699,99)),PortProtocols[],4,FALSE)),""),"") &amp;
IF(TRIM(MID(SUBSTITUTE(C212,",",REPT(" ",99)),799,99))&lt;&gt;"",CHAR(10) &amp; IFERROR(IF(ISERROR(--TRIM(MID(SUBSTITUTE(C212,",",REPT(" ",99)),799,99))),VLOOKUP(TRIM(MID(SUBSTITUTE(C212,",",REPT(" ",99)),799,99)),PortProtocols[],4,FALSE),VLOOKUP(--TRIM(MID(SUBSTITUTE(C212,",",REPT(" ",99)),799,99)),PortProtocols[],4,FALSE)),""),"") &amp;
IF(TRIM(MID(SUBSTITUTE(C212,",",REPT(" ",99)),899,99))&lt;&gt;"",CHAR(10) &amp; IFERROR(IF(ISERROR(--TRIM(MID(SUBSTITUTE(C212,",",REPT(" ",99)),899,99))),VLOOKUP(TRIM(MID(SUBSTITUTE(C212,",",REPT(" ",99)),899,99)),PortProtocols[],4,FALSE),VLOOKUP(--TRIM(MID(SUBSTITUTE(C212,",",REPT(" ",99)),899,99)),PortProtocols[],4,FALSE)),""),"") &amp;
IF(TRIM(MID(SUBSTITUTE(C212,",",REPT(" ",99)),999,99))&lt;&gt;"",CHAR(10) &amp; IFERROR(IF(ISERROR(--TRIM(MID(SUBSTITUTE(C212,",",REPT(" ",99)),999,99))),VLOOKUP(TRIM(MID(SUBSTITUTE(C212,",",REPT(" ",99)),999,99)),PortProtocols[],4,FALSE),VLOOKUP(--TRIM(MID(SUBSTITUTE(C212,",",REPT(" ",99)),999,99)),PortProtocols[],4,FALSE)),""),"") &amp;
IF(TRIM(MID(SUBSTITUTE(C212,",",REPT(" ",99)),1099,99))&lt;&gt;"",CHAR(10) &amp; IFERROR(IF(ISERROR(--TRIM(MID(SUBSTITUTE(C212,",",REPT(" ",99)),1099,99))),VLOOKUP(TRIM(MID(SUBSTITUTE(C212,",",REPT(" ",99)),1099,99)),PortProtocols[],4,FALSE),VLOOKUP(--TRIM(MID(SUBSTITUTE(C212,",",REPT(" ",99)),1099,99)),PortProtocols[],4,FALSE)),""),"") &amp;
IF(TRIM(MID(SUBSTITUTE(C212,",",REPT(" ",99)),1199,99))&lt;&gt;"",CHAR(10) &amp; IFERROR(IF(ISERROR(--TRIM(MID(SUBSTITUTE(C212,",",REPT(" ",99)),1199,99))),VLOOKUP(TRIM(MID(SUBSTITUTE(C212,",",REPT(" ",99)),1199,99)),PortProtocols[],4,FALSE),VLOOKUP(--TRIM(MID(SUBSTITUTE(C212,",",REPT(" ",99)),1199,99)),PortProtocols[],4,FALSE)),""),"") &amp;
IF(TRIM(MID(SUBSTITUTE(C212,",",REPT(" ",99)),1299,99))&lt;&gt;"",CHAR(10) &amp; IFERROR(IF(ISERROR(--TRIM(MID(SUBSTITUTE(C212,",",REPT(" ",99)),1299,99))),VLOOKUP(TRIM(MID(SUBSTITUTE(C212,",",REPT(" ",99)),1299,99)),PortProtocols[],4,FALSE),VLOOKUP(--TRIM(MID(SUBSTITUTE(C212,",",REPT(" ",99)),1299,99)),PortProtocols[],4,FALSE)),""),"") &amp;
IF(TRIM(MID(SUBSTITUTE(C212,",",REPT(" ",99)),1399,99))&lt;&gt;"",CHAR(10) &amp; IFERROR(IF(ISERROR(--TRIM(MID(SUBSTITUTE(C212,",",REPT(" ",99)),1399,99))),VLOOKUP(TRIM(MID(SUBSTITUTE(C212,",",REPT(" ",99)),1399,99)),PortProtocols[],4,FALSE),VLOOKUP(--TRIM(MID(SUBSTITUTE(C212,",",REPT(" ",99)),1399,99)),PortProtocols[],4,FALSE)),""),"") &amp;
IF(TRIM(MID(SUBSTITUTE(C212,",",REPT(" ",99)),1499,99))&lt;&gt;"",CHAR(10) &amp; IFERROR(IF(ISERROR(--TRIM(MID(SUBSTITUTE(C212,",",REPT(" ",99)),1499,99))),VLOOKUP(TRIM(MID(SUBSTITUTE(C212,",",REPT(" ",99)),1499,99)),PortProtocols[],4,FALSE),VLOOKUP(--TRIM(MID(SUBSTITUTE(C212,",",REPT(" ",99)),1499,99)),PortProtocols[],4,FALSE)),""),"") &amp;
IF(TRIM(MID(SUBSTITUTE(C212,",",REPT(" ",99)),1599,99))&lt;&gt;"",CHAR(10) &amp; IFERROR(IF(ISERROR(--TRIM(MID(SUBSTITUTE(C212,",",REPT(" ",99)),1599,99))),VLOOKUP(TRIM(MID(SUBSTITUTE(C212,",",REPT(" ",99)),1599,99)),PortProtocols[],4,FALSE),VLOOKUP(--TRIM(MID(SUBSTITUTE(C212,",",REPT(" ",99)),1599,99)),PortProtocols[],4,FALSE)),""),"") &amp;
IF(TRIM(MID(SUBSTITUTE(C212,",",REPT(" ",99)),1699,99))&lt;&gt;"",CHAR(10) &amp; IFERROR(IF(ISERROR(--TRIM(MID(SUBSTITUTE(C212,",",REPT(" ",99)),1699,99))),VLOOKUP(TRIM(MID(SUBSTITUTE(C212,",",REPT(" ",99)),1699,99)),PortProtocols[],4,FALSE),VLOOKUP(--TRIM(MID(SUBSTITUTE(C212,",",REPT(" ",99)),1699,99)),PortProtocols[],4,FALSE)),""),"") &amp;
IF(TRIM(MID(SUBSTITUTE(C212,",",REPT(" ",99)),1799,99))&lt;&gt;"",CHAR(10) &amp; IFERROR(IF(ISERROR(--TRIM(MID(SUBSTITUTE(C212,",",REPT(" ",99)),1799,99))),VLOOKUP(TRIM(MID(SUBSTITUTE(C212,",",REPT(" ",99)),1799,99)),PortProtocols[],4,FALSE),VLOOKUP(--TRIM(MID(SUBSTITUTE(C212,",",REPT(" ",99)),1799,99)),PortProtocols[],4,FALSE)),""),"") &amp;
IF(TRIM(MID(SUBSTITUTE(C212,",",REPT(" ",99)),1899,99))&lt;&gt;"",CHAR(10) &amp; IFERROR(IF(ISERROR(--TRIM(MID(SUBSTITUTE(C212,",",REPT(" ",99)),1899,99))),VLOOKUP(TRIM(MID(SUBSTITUTE(C212,",",REPT(" ",99)),1899,99)),PortProtocols[],4,FALSE),VLOOKUP(--TRIM(MID(SUBSTITUTE(C212,",",REPT(" ",99)),1899,99)),PortProtocols[],4,FALSE)),""),""),
"")</f>
        <v>Kubernetes VLAN to Prism Central
Ping (0 ICMP)</v>
      </c>
      <c r="G212" s="15"/>
      <c r="H212" s="13" t="str">
        <f>_xlfn.XLOOKUP(ExternalPorts[[#This Row],[Source]],entities[Source],entities[Source AZ (Used for Diagram Generation)],"",0)</f>
        <v>Local AZ</v>
      </c>
      <c r="I212" s="13" t="str">
        <f>_xlfn.XLOOKUP(ExternalPorts[[#This Row],[Destination]],entities[Destination],entities[Destination AZ (Used for Diagram Generation)],"",0)</f>
        <v>Local AZ</v>
      </c>
      <c r="J212" s="13"/>
      <c r="M212" s="22"/>
    </row>
    <row r="213" spans="1:13" ht="40.5" hidden="1">
      <c r="A213" s="13" t="s">
        <v>327</v>
      </c>
      <c r="B213" s="13" t="s">
        <v>13</v>
      </c>
      <c r="C213" s="14">
        <v>443</v>
      </c>
      <c r="D213" s="13" t="s">
        <v>78</v>
      </c>
      <c r="E213" s="13" t="s">
        <v>427</v>
      </c>
      <c r="F213" s="24" t="str">
        <f>IF(AND(B213&lt;&gt;"",E213&lt;&gt;""),B213 &amp; " to " &amp; E213 &amp; CHAR(10) &amp;
IFERROR(IF(ISERROR(--TRIM(MID(SUBSTITUTE(C213,",",REPT(" ",99)),1,99))),VLOOKUP(TRIM(MID(SUBSTITUTE(C213,",",REPT(" ",99)),1,99)),PortProtocols[],4,FALSE),VLOOKUP(--TRIM(MID(SUBSTITUTE(C213,",",REPT(" ",99)),1,99)),PortProtocols[],4,FALSE)),"") &amp;
IF(TRIM(MID(SUBSTITUTE(C213,",",REPT(" ",99)),99,99))&lt;&gt;"",CHAR(10) &amp; IFERROR(IF(ISERROR(--TRIM(MID(SUBSTITUTE(C213,",",REPT(" ",99)),99,99))),VLOOKUP(TRIM(MID(SUBSTITUTE(C213,",",REPT(" ",99)),99,99)),PortProtocols[],4,FALSE),VLOOKUP(--TRIM(MID(SUBSTITUTE(C213,",",REPT(" ",99)),99,99)),PortProtocols[],4,FALSE)),""),"") &amp;
IF(TRIM(MID(SUBSTITUTE(C213,",",REPT(" ",99)),199,99))&lt;&gt;"",CHAR(10) &amp; IFERROR(IF(ISERROR(--TRIM(MID(SUBSTITUTE(C213,",",REPT(" ",99)),199,99))),VLOOKUP(TRIM(MID(SUBSTITUTE(C213,",",REPT(" ",99)),199,99)),PortProtocols[],4,FALSE),VLOOKUP(--TRIM(MID(SUBSTITUTE(C213,",",REPT(" ",99)),199,99)),PortProtocols[],4,FALSE)),""),"") &amp;
IF(TRIM(MID(SUBSTITUTE(C213,",",REPT(" ",99)),299,99))&lt;&gt;"",CHAR(10) &amp; IFERROR(IF(ISERROR(--TRIM(MID(SUBSTITUTE(C213,",",REPT(" ",99)),299,99))),VLOOKUP(TRIM(MID(SUBSTITUTE(C213,",",REPT(" ",99)),299,99)),PortProtocols[],4,FALSE),VLOOKUP(--TRIM(MID(SUBSTITUTE(C213,",",REPT(" ",99)),299,99)),PortProtocols[],4,FALSE)),""),"") &amp;
IF(TRIM(MID(SUBSTITUTE(C213,",",REPT(" ",99)),399,99))&lt;&gt;"",CHAR(10) &amp; IFERROR(IF(ISERROR(--TRIM(MID(SUBSTITUTE(C213,",",REPT(" ",99)),399,99))),VLOOKUP(TRIM(MID(SUBSTITUTE(C213,",",REPT(" ",99)),399,99)),PortProtocols[],4,FALSE),VLOOKUP(--TRIM(MID(SUBSTITUTE(C213,",",REPT(" ",99)),399,99)),PortProtocols[],4,FALSE)),""),"") &amp;
IF(TRIM(MID(SUBSTITUTE(C213,",",REPT(" ",99)),499,99))&lt;&gt;"",CHAR(10) &amp; IFERROR(IF(ISERROR(--TRIM(MID(SUBSTITUTE(C213,",",REPT(" ",99)),499,99))),VLOOKUP(TRIM(MID(SUBSTITUTE(C213,",",REPT(" ",99)),499,99)),PortProtocols[],4,FALSE),VLOOKUP(--TRIM(MID(SUBSTITUTE(C213,",",REPT(" ",99)),499,99)),PortProtocols[],4,FALSE)),""),"") &amp;
IF(TRIM(MID(SUBSTITUTE(C213,",",REPT(" ",99)),599,99))&lt;&gt;"",CHAR(10) &amp; IFERROR(IF(ISERROR(--TRIM(MID(SUBSTITUTE(C213,",",REPT(" ",99)),599,99))),VLOOKUP(TRIM(MID(SUBSTITUTE(C213,",",REPT(" ",99)),599,99)),PortProtocols[],4,FALSE),VLOOKUP(--TRIM(MID(SUBSTITUTE(C213,",",REPT(" ",99)),599,99)),PortProtocols[],4,FALSE)),""),"") &amp;
IF(TRIM(MID(SUBSTITUTE(C213,",",REPT(" ",99)),699,99))&lt;&gt;"",CHAR(10) &amp; IFERROR(IF(ISERROR(--TRIM(MID(SUBSTITUTE(C213,",",REPT(" ",99)),699,99))),VLOOKUP(TRIM(MID(SUBSTITUTE(C213,",",REPT(" ",99)),699,99)),PortProtocols[],4,FALSE),VLOOKUP(--TRIM(MID(SUBSTITUTE(C213,",",REPT(" ",99)),699,99)),PortProtocols[],4,FALSE)),""),"") &amp;
IF(TRIM(MID(SUBSTITUTE(C213,",",REPT(" ",99)),799,99))&lt;&gt;"",CHAR(10) &amp; IFERROR(IF(ISERROR(--TRIM(MID(SUBSTITUTE(C213,",",REPT(" ",99)),799,99))),VLOOKUP(TRIM(MID(SUBSTITUTE(C213,",",REPT(" ",99)),799,99)),PortProtocols[],4,FALSE),VLOOKUP(--TRIM(MID(SUBSTITUTE(C213,",",REPT(" ",99)),799,99)),PortProtocols[],4,FALSE)),""),"") &amp;
IF(TRIM(MID(SUBSTITUTE(C213,",",REPT(" ",99)),899,99))&lt;&gt;"",CHAR(10) &amp; IFERROR(IF(ISERROR(--TRIM(MID(SUBSTITUTE(C213,",",REPT(" ",99)),899,99))),VLOOKUP(TRIM(MID(SUBSTITUTE(C213,",",REPT(" ",99)),899,99)),PortProtocols[],4,FALSE),VLOOKUP(--TRIM(MID(SUBSTITUTE(C213,",",REPT(" ",99)),899,99)),PortProtocols[],4,FALSE)),""),"") &amp;
IF(TRIM(MID(SUBSTITUTE(C213,",",REPT(" ",99)),999,99))&lt;&gt;"",CHAR(10) &amp; IFERROR(IF(ISERROR(--TRIM(MID(SUBSTITUTE(C213,",",REPT(" ",99)),999,99))),VLOOKUP(TRIM(MID(SUBSTITUTE(C213,",",REPT(" ",99)),999,99)),PortProtocols[],4,FALSE),VLOOKUP(--TRIM(MID(SUBSTITUTE(C213,",",REPT(" ",99)),999,99)),PortProtocols[],4,FALSE)),""),"") &amp;
IF(TRIM(MID(SUBSTITUTE(C213,",",REPT(" ",99)),1099,99))&lt;&gt;"",CHAR(10) &amp; IFERROR(IF(ISERROR(--TRIM(MID(SUBSTITUTE(C213,",",REPT(" ",99)),1099,99))),VLOOKUP(TRIM(MID(SUBSTITUTE(C213,",",REPT(" ",99)),1099,99)),PortProtocols[],4,FALSE),VLOOKUP(--TRIM(MID(SUBSTITUTE(C213,",",REPT(" ",99)),1099,99)),PortProtocols[],4,FALSE)),""),"") &amp;
IF(TRIM(MID(SUBSTITUTE(C213,",",REPT(" ",99)),1199,99))&lt;&gt;"",CHAR(10) &amp; IFERROR(IF(ISERROR(--TRIM(MID(SUBSTITUTE(C213,",",REPT(" ",99)),1199,99))),VLOOKUP(TRIM(MID(SUBSTITUTE(C213,",",REPT(" ",99)),1199,99)),PortProtocols[],4,FALSE),VLOOKUP(--TRIM(MID(SUBSTITUTE(C213,",",REPT(" ",99)),1199,99)),PortProtocols[],4,FALSE)),""),"") &amp;
IF(TRIM(MID(SUBSTITUTE(C213,",",REPT(" ",99)),1299,99))&lt;&gt;"",CHAR(10) &amp; IFERROR(IF(ISERROR(--TRIM(MID(SUBSTITUTE(C213,",",REPT(" ",99)),1299,99))),VLOOKUP(TRIM(MID(SUBSTITUTE(C213,",",REPT(" ",99)),1299,99)),PortProtocols[],4,FALSE),VLOOKUP(--TRIM(MID(SUBSTITUTE(C213,",",REPT(" ",99)),1299,99)),PortProtocols[],4,FALSE)),""),"") &amp;
IF(TRIM(MID(SUBSTITUTE(C213,",",REPT(" ",99)),1399,99))&lt;&gt;"",CHAR(10) &amp; IFERROR(IF(ISERROR(--TRIM(MID(SUBSTITUTE(C213,",",REPT(" ",99)),1399,99))),VLOOKUP(TRIM(MID(SUBSTITUTE(C213,",",REPT(" ",99)),1399,99)),PortProtocols[],4,FALSE),VLOOKUP(--TRIM(MID(SUBSTITUTE(C213,",",REPT(" ",99)),1399,99)),PortProtocols[],4,FALSE)),""),"") &amp;
IF(TRIM(MID(SUBSTITUTE(C213,",",REPT(" ",99)),1499,99))&lt;&gt;"",CHAR(10) &amp; IFERROR(IF(ISERROR(--TRIM(MID(SUBSTITUTE(C213,",",REPT(" ",99)),1499,99))),VLOOKUP(TRIM(MID(SUBSTITUTE(C213,",",REPT(" ",99)),1499,99)),PortProtocols[],4,FALSE),VLOOKUP(--TRIM(MID(SUBSTITUTE(C213,",",REPT(" ",99)),1499,99)),PortProtocols[],4,FALSE)),""),"") &amp;
IF(TRIM(MID(SUBSTITUTE(C213,",",REPT(" ",99)),1599,99))&lt;&gt;"",CHAR(10) &amp; IFERROR(IF(ISERROR(--TRIM(MID(SUBSTITUTE(C213,",",REPT(" ",99)),1599,99))),VLOOKUP(TRIM(MID(SUBSTITUTE(C213,",",REPT(" ",99)),1599,99)),PortProtocols[],4,FALSE),VLOOKUP(--TRIM(MID(SUBSTITUTE(C213,",",REPT(" ",99)),1599,99)),PortProtocols[],4,FALSE)),""),"") &amp;
IF(TRIM(MID(SUBSTITUTE(C213,",",REPT(" ",99)),1699,99))&lt;&gt;"",CHAR(10) &amp; IFERROR(IF(ISERROR(--TRIM(MID(SUBSTITUTE(C213,",",REPT(" ",99)),1699,99))),VLOOKUP(TRIM(MID(SUBSTITUTE(C213,",",REPT(" ",99)),1699,99)),PortProtocols[],4,FALSE),VLOOKUP(--TRIM(MID(SUBSTITUTE(C213,",",REPT(" ",99)),1699,99)),PortProtocols[],4,FALSE)),""),"") &amp;
IF(TRIM(MID(SUBSTITUTE(C213,",",REPT(" ",99)),1799,99))&lt;&gt;"",CHAR(10) &amp; IFERROR(IF(ISERROR(--TRIM(MID(SUBSTITUTE(C213,",",REPT(" ",99)),1799,99))),VLOOKUP(TRIM(MID(SUBSTITUTE(C213,",",REPT(" ",99)),1799,99)),PortProtocols[],4,FALSE),VLOOKUP(--TRIM(MID(SUBSTITUTE(C213,",",REPT(" ",99)),1799,99)),PortProtocols[],4,FALSE)),""),"") &amp;
IF(TRIM(MID(SUBSTITUTE(C213,",",REPT(" ",99)),1899,99))&lt;&gt;"",CHAR(10) &amp; IFERROR(IF(ISERROR(--TRIM(MID(SUBSTITUTE(C213,",",REPT(" ",99)),1899,99))),VLOOKUP(TRIM(MID(SUBSTITUTE(C213,",",REPT(" ",99)),1899,99)),PortProtocols[],4,FALSE),VLOOKUP(--TRIM(MID(SUBSTITUTE(C213,",",REPT(" ",99)),1899,99)),PortProtocols[],4,FALSE)),""),""),
"")</f>
        <v>Prism Central to central.nutanix.com, login.nutanix.com, transport.central.nutanix.com	
HTTPS (443 TCP)</v>
      </c>
      <c r="G213" s="15"/>
      <c r="H213" s="13" t="str">
        <f>_xlfn.XLOOKUP(ExternalPorts[[#This Row],[Source]],entities[Source],entities[Source AZ (Used for Diagram Generation)],"",0)</f>
        <v>Local AZ</v>
      </c>
      <c r="I213" s="13" t="str">
        <f>_xlfn.XLOOKUP(ExternalPorts[[#This Row],[Destination]],entities[Destination],entities[Destination AZ (Used for Diagram Generation)],"",0)</f>
        <v>External Services</v>
      </c>
      <c r="J213" s="13"/>
      <c r="M213" s="22"/>
    </row>
    <row r="214" spans="1:13" ht="60.75" hidden="1">
      <c r="A214" s="13" t="s">
        <v>329</v>
      </c>
      <c r="B214" s="13" t="s">
        <v>429</v>
      </c>
      <c r="C214" s="14">
        <v>443</v>
      </c>
      <c r="D214" s="13" t="s">
        <v>78</v>
      </c>
      <c r="E214" s="13" t="s">
        <v>428</v>
      </c>
      <c r="F214" s="24" t="str">
        <f>IF(AND(B214&lt;&gt;"",E214&lt;&gt;""),B214 &amp; " to " &amp; E214 &amp; CHAR(10) &amp;
IFERROR(IF(ISERROR(--TRIM(MID(SUBSTITUTE(C214,",",REPT(" ",99)),1,99))),VLOOKUP(TRIM(MID(SUBSTITUTE(C214,",",REPT(" ",99)),1,99)),PortProtocols[],4,FALSE),VLOOKUP(--TRIM(MID(SUBSTITUTE(C214,",",REPT(" ",99)),1,99)),PortProtocols[],4,FALSE)),"") &amp;
IF(TRIM(MID(SUBSTITUTE(C214,",",REPT(" ",99)),99,99))&lt;&gt;"",CHAR(10) &amp; IFERROR(IF(ISERROR(--TRIM(MID(SUBSTITUTE(C214,",",REPT(" ",99)),99,99))),VLOOKUP(TRIM(MID(SUBSTITUTE(C214,",",REPT(" ",99)),99,99)),PortProtocols[],4,FALSE),VLOOKUP(--TRIM(MID(SUBSTITUTE(C214,",",REPT(" ",99)),99,99)),PortProtocols[],4,FALSE)),""),"") &amp;
IF(TRIM(MID(SUBSTITUTE(C214,",",REPT(" ",99)),199,99))&lt;&gt;"",CHAR(10) &amp; IFERROR(IF(ISERROR(--TRIM(MID(SUBSTITUTE(C214,",",REPT(" ",99)),199,99))),VLOOKUP(TRIM(MID(SUBSTITUTE(C214,",",REPT(" ",99)),199,99)),PortProtocols[],4,FALSE),VLOOKUP(--TRIM(MID(SUBSTITUTE(C214,",",REPT(" ",99)),199,99)),PortProtocols[],4,FALSE)),""),"") &amp;
IF(TRIM(MID(SUBSTITUTE(C214,",",REPT(" ",99)),299,99))&lt;&gt;"",CHAR(10) &amp; IFERROR(IF(ISERROR(--TRIM(MID(SUBSTITUTE(C214,",",REPT(" ",99)),299,99))),VLOOKUP(TRIM(MID(SUBSTITUTE(C214,",",REPT(" ",99)),299,99)),PortProtocols[],4,FALSE),VLOOKUP(--TRIM(MID(SUBSTITUTE(C214,",",REPT(" ",99)),299,99)),PortProtocols[],4,FALSE)),""),"") &amp;
IF(TRIM(MID(SUBSTITUTE(C214,",",REPT(" ",99)),399,99))&lt;&gt;"",CHAR(10) &amp; IFERROR(IF(ISERROR(--TRIM(MID(SUBSTITUTE(C214,",",REPT(" ",99)),399,99))),VLOOKUP(TRIM(MID(SUBSTITUTE(C214,",",REPT(" ",99)),399,99)),PortProtocols[],4,FALSE),VLOOKUP(--TRIM(MID(SUBSTITUTE(C214,",",REPT(" ",99)),399,99)),PortProtocols[],4,FALSE)),""),"") &amp;
IF(TRIM(MID(SUBSTITUTE(C214,",",REPT(" ",99)),499,99))&lt;&gt;"",CHAR(10) &amp; IFERROR(IF(ISERROR(--TRIM(MID(SUBSTITUTE(C214,",",REPT(" ",99)),499,99))),VLOOKUP(TRIM(MID(SUBSTITUTE(C214,",",REPT(" ",99)),499,99)),PortProtocols[],4,FALSE),VLOOKUP(--TRIM(MID(SUBSTITUTE(C214,",",REPT(" ",99)),499,99)),PortProtocols[],4,FALSE)),""),"") &amp;
IF(TRIM(MID(SUBSTITUTE(C214,",",REPT(" ",99)),599,99))&lt;&gt;"",CHAR(10) &amp; IFERROR(IF(ISERROR(--TRIM(MID(SUBSTITUTE(C214,",",REPT(" ",99)),599,99))),VLOOKUP(TRIM(MID(SUBSTITUTE(C214,",",REPT(" ",99)),599,99)),PortProtocols[],4,FALSE),VLOOKUP(--TRIM(MID(SUBSTITUTE(C214,",",REPT(" ",99)),599,99)),PortProtocols[],4,FALSE)),""),"") &amp;
IF(TRIM(MID(SUBSTITUTE(C214,",",REPT(" ",99)),699,99))&lt;&gt;"",CHAR(10) &amp; IFERROR(IF(ISERROR(--TRIM(MID(SUBSTITUTE(C214,",",REPT(" ",99)),699,99))),VLOOKUP(TRIM(MID(SUBSTITUTE(C214,",",REPT(" ",99)),699,99)),PortProtocols[],4,FALSE),VLOOKUP(--TRIM(MID(SUBSTITUTE(C214,",",REPT(" ",99)),699,99)),PortProtocols[],4,FALSE)),""),"") &amp;
IF(TRIM(MID(SUBSTITUTE(C214,",",REPT(" ",99)),799,99))&lt;&gt;"",CHAR(10) &amp; IFERROR(IF(ISERROR(--TRIM(MID(SUBSTITUTE(C214,",",REPT(" ",99)),799,99))),VLOOKUP(TRIM(MID(SUBSTITUTE(C214,",",REPT(" ",99)),799,99)),PortProtocols[],4,FALSE),VLOOKUP(--TRIM(MID(SUBSTITUTE(C214,",",REPT(" ",99)),799,99)),PortProtocols[],4,FALSE)),""),"") &amp;
IF(TRIM(MID(SUBSTITUTE(C214,",",REPT(" ",99)),899,99))&lt;&gt;"",CHAR(10) &amp; IFERROR(IF(ISERROR(--TRIM(MID(SUBSTITUTE(C214,",",REPT(" ",99)),899,99))),VLOOKUP(TRIM(MID(SUBSTITUTE(C214,",",REPT(" ",99)),899,99)),PortProtocols[],4,FALSE),VLOOKUP(--TRIM(MID(SUBSTITUTE(C214,",",REPT(" ",99)),899,99)),PortProtocols[],4,FALSE)),""),"") &amp;
IF(TRIM(MID(SUBSTITUTE(C214,",",REPT(" ",99)),999,99))&lt;&gt;"",CHAR(10) &amp; IFERROR(IF(ISERROR(--TRIM(MID(SUBSTITUTE(C214,",",REPT(" ",99)),999,99))),VLOOKUP(TRIM(MID(SUBSTITUTE(C214,",",REPT(" ",99)),999,99)),PortProtocols[],4,FALSE),VLOOKUP(--TRIM(MID(SUBSTITUTE(C214,",",REPT(" ",99)),999,99)),PortProtocols[],4,FALSE)),""),"") &amp;
IF(TRIM(MID(SUBSTITUTE(C214,",",REPT(" ",99)),1099,99))&lt;&gt;"",CHAR(10) &amp; IFERROR(IF(ISERROR(--TRIM(MID(SUBSTITUTE(C214,",",REPT(" ",99)),1099,99))),VLOOKUP(TRIM(MID(SUBSTITUTE(C214,",",REPT(" ",99)),1099,99)),PortProtocols[],4,FALSE),VLOOKUP(--TRIM(MID(SUBSTITUTE(C214,",",REPT(" ",99)),1099,99)),PortProtocols[],4,FALSE)),""),"") &amp;
IF(TRIM(MID(SUBSTITUTE(C214,",",REPT(" ",99)),1199,99))&lt;&gt;"",CHAR(10) &amp; IFERROR(IF(ISERROR(--TRIM(MID(SUBSTITUTE(C214,",",REPT(" ",99)),1199,99))),VLOOKUP(TRIM(MID(SUBSTITUTE(C214,",",REPT(" ",99)),1199,99)),PortProtocols[],4,FALSE),VLOOKUP(--TRIM(MID(SUBSTITUTE(C214,",",REPT(" ",99)),1199,99)),PortProtocols[],4,FALSE)),""),"") &amp;
IF(TRIM(MID(SUBSTITUTE(C214,",",REPT(" ",99)),1299,99))&lt;&gt;"",CHAR(10) &amp; IFERROR(IF(ISERROR(--TRIM(MID(SUBSTITUTE(C214,",",REPT(" ",99)),1299,99))),VLOOKUP(TRIM(MID(SUBSTITUTE(C214,",",REPT(" ",99)),1299,99)),PortProtocols[],4,FALSE),VLOOKUP(--TRIM(MID(SUBSTITUTE(C214,",",REPT(" ",99)),1299,99)),PortProtocols[],4,FALSE)),""),"") &amp;
IF(TRIM(MID(SUBSTITUTE(C214,",",REPT(" ",99)),1399,99))&lt;&gt;"",CHAR(10) &amp; IFERROR(IF(ISERROR(--TRIM(MID(SUBSTITUTE(C214,",",REPT(" ",99)),1399,99))),VLOOKUP(TRIM(MID(SUBSTITUTE(C214,",",REPT(" ",99)),1399,99)),PortProtocols[],4,FALSE),VLOOKUP(--TRIM(MID(SUBSTITUTE(C214,",",REPT(" ",99)),1399,99)),PortProtocols[],4,FALSE)),""),"") &amp;
IF(TRIM(MID(SUBSTITUTE(C214,",",REPT(" ",99)),1499,99))&lt;&gt;"",CHAR(10) &amp; IFERROR(IF(ISERROR(--TRIM(MID(SUBSTITUTE(C214,",",REPT(" ",99)),1499,99))),VLOOKUP(TRIM(MID(SUBSTITUTE(C214,",",REPT(" ",99)),1499,99)),PortProtocols[],4,FALSE),VLOOKUP(--TRIM(MID(SUBSTITUTE(C214,",",REPT(" ",99)),1499,99)),PortProtocols[],4,FALSE)),""),"") &amp;
IF(TRIM(MID(SUBSTITUTE(C214,",",REPT(" ",99)),1599,99))&lt;&gt;"",CHAR(10) &amp; IFERROR(IF(ISERROR(--TRIM(MID(SUBSTITUTE(C214,",",REPT(" ",99)),1599,99))),VLOOKUP(TRIM(MID(SUBSTITUTE(C214,",",REPT(" ",99)),1599,99)),PortProtocols[],4,FALSE),VLOOKUP(--TRIM(MID(SUBSTITUTE(C214,",",REPT(" ",99)),1599,99)),PortProtocols[],4,FALSE)),""),"") &amp;
IF(TRIM(MID(SUBSTITUTE(C214,",",REPT(" ",99)),1699,99))&lt;&gt;"",CHAR(10) &amp; IFERROR(IF(ISERROR(--TRIM(MID(SUBSTITUTE(C214,",",REPT(" ",99)),1699,99))),VLOOKUP(TRIM(MID(SUBSTITUTE(C214,",",REPT(" ",99)),1699,99)),PortProtocols[],4,FALSE),VLOOKUP(--TRIM(MID(SUBSTITUTE(C214,",",REPT(" ",99)),1699,99)),PortProtocols[],4,FALSE)),""),"") &amp;
IF(TRIM(MID(SUBSTITUTE(C214,",",REPT(" ",99)),1799,99))&lt;&gt;"",CHAR(10) &amp; IFERROR(IF(ISERROR(--TRIM(MID(SUBSTITUTE(C214,",",REPT(" ",99)),1799,99))),VLOOKUP(TRIM(MID(SUBSTITUTE(C214,",",REPT(" ",99)),1799,99)),PortProtocols[],4,FALSE),VLOOKUP(--TRIM(MID(SUBSTITUTE(C214,",",REPT(" ",99)),1799,99)),PortProtocols[],4,FALSE)),""),"") &amp;
IF(TRIM(MID(SUBSTITUTE(C214,",",REPT(" ",99)),1899,99))&lt;&gt;"",CHAR(10) &amp; IFERROR(IF(ISERROR(--TRIM(MID(SUBSTITUTE(C214,",",REPT(" ",99)),1899,99))),VLOOKUP(TRIM(MID(SUBSTITUTE(C214,",",REPT(" ",99)),1899,99)),PortProtocols[],4,FALSE),VLOOKUP(--TRIM(MID(SUBSTITUTE(C214,",",REPT(" ",99)),1899,99)),PortProtocols[],4,FALSE)),""),""),
"")</f>
        <v>Nutanix Enterprise AI Cluster to huggingface.co, hf.co, api.ngc.nvidia.com, nvcr.io, hub.docker.com, insights.nutanix.com	
HTTPS (443 TCP)</v>
      </c>
      <c r="G214" s="15"/>
      <c r="H214" s="13" t="str">
        <f>_xlfn.XLOOKUP(ExternalPorts[[#This Row],[Source]],entities[Source],entities[Source AZ (Used for Diagram Generation)],"",0)</f>
        <v>Local AZ</v>
      </c>
      <c r="I214" s="13" t="str">
        <f>_xlfn.XLOOKUP(ExternalPorts[[#This Row],[Destination]],entities[Destination],entities[Destination AZ (Used for Diagram Generation)],"",0)</f>
        <v>External Services</v>
      </c>
      <c r="J214" s="13"/>
      <c r="M214" s="22"/>
    </row>
    <row r="215" spans="1:13" ht="81" hidden="1">
      <c r="A215" s="13" t="s">
        <v>329</v>
      </c>
      <c r="B215" s="13" t="s">
        <v>429</v>
      </c>
      <c r="C215" s="13" t="s">
        <v>57</v>
      </c>
      <c r="D215" s="13" t="s">
        <v>135</v>
      </c>
      <c r="E215" s="13" t="s">
        <v>335</v>
      </c>
      <c r="F215" s="24" t="str">
        <f>IF(AND(B215&lt;&gt;"",E215&lt;&gt;""),B215 &amp; " to " &amp; E215 &amp; CHAR(10) &amp;
IFERROR(IF(ISERROR(--TRIM(MID(SUBSTITUTE(C215,",",REPT(" ",99)),1,99))),VLOOKUP(TRIM(MID(SUBSTITUTE(C215,",",REPT(" ",99)),1,99)),PortProtocols[],4,FALSE),VLOOKUP(--TRIM(MID(SUBSTITUTE(C215,",",REPT(" ",99)),1,99)),PortProtocols[],4,FALSE)),"") &amp;
IF(TRIM(MID(SUBSTITUTE(C215,",",REPT(" ",99)),99,99))&lt;&gt;"",CHAR(10) &amp; IFERROR(IF(ISERROR(--TRIM(MID(SUBSTITUTE(C215,",",REPT(" ",99)),99,99))),VLOOKUP(TRIM(MID(SUBSTITUTE(C215,",",REPT(" ",99)),99,99)),PortProtocols[],4,FALSE),VLOOKUP(--TRIM(MID(SUBSTITUTE(C215,",",REPT(" ",99)),99,99)),PortProtocols[],4,FALSE)),""),"") &amp;
IF(TRIM(MID(SUBSTITUTE(C215,",",REPT(" ",99)),199,99))&lt;&gt;"",CHAR(10) &amp; IFERROR(IF(ISERROR(--TRIM(MID(SUBSTITUTE(C215,",",REPT(" ",99)),199,99))),VLOOKUP(TRIM(MID(SUBSTITUTE(C215,",",REPT(" ",99)),199,99)),PortProtocols[],4,FALSE),VLOOKUP(--TRIM(MID(SUBSTITUTE(C215,",",REPT(" ",99)),199,99)),PortProtocols[],4,FALSE)),""),"") &amp;
IF(TRIM(MID(SUBSTITUTE(C215,",",REPT(" ",99)),299,99))&lt;&gt;"",CHAR(10) &amp; IFERROR(IF(ISERROR(--TRIM(MID(SUBSTITUTE(C215,",",REPT(" ",99)),299,99))),VLOOKUP(TRIM(MID(SUBSTITUTE(C215,",",REPT(" ",99)),299,99)),PortProtocols[],4,FALSE),VLOOKUP(--TRIM(MID(SUBSTITUTE(C215,",",REPT(" ",99)),299,99)),PortProtocols[],4,FALSE)),""),"") &amp;
IF(TRIM(MID(SUBSTITUTE(C215,",",REPT(" ",99)),399,99))&lt;&gt;"",CHAR(10) &amp; IFERROR(IF(ISERROR(--TRIM(MID(SUBSTITUTE(C215,",",REPT(" ",99)),399,99))),VLOOKUP(TRIM(MID(SUBSTITUTE(C215,",",REPT(" ",99)),399,99)),PortProtocols[],4,FALSE),VLOOKUP(--TRIM(MID(SUBSTITUTE(C215,",",REPT(" ",99)),399,99)),PortProtocols[],4,FALSE)),""),"") &amp;
IF(TRIM(MID(SUBSTITUTE(C215,",",REPT(" ",99)),499,99))&lt;&gt;"",CHAR(10) &amp; IFERROR(IF(ISERROR(--TRIM(MID(SUBSTITUTE(C215,",",REPT(" ",99)),499,99))),VLOOKUP(TRIM(MID(SUBSTITUTE(C215,",",REPT(" ",99)),499,99)),PortProtocols[],4,FALSE),VLOOKUP(--TRIM(MID(SUBSTITUTE(C215,",",REPT(" ",99)),499,99)),PortProtocols[],4,FALSE)),""),"") &amp;
IF(TRIM(MID(SUBSTITUTE(C215,",",REPT(" ",99)),599,99))&lt;&gt;"",CHAR(10) &amp; IFERROR(IF(ISERROR(--TRIM(MID(SUBSTITUTE(C215,",",REPT(" ",99)),599,99))),VLOOKUP(TRIM(MID(SUBSTITUTE(C215,",",REPT(" ",99)),599,99)),PortProtocols[],4,FALSE),VLOOKUP(--TRIM(MID(SUBSTITUTE(C215,",",REPT(" ",99)),599,99)),PortProtocols[],4,FALSE)),""),"") &amp;
IF(TRIM(MID(SUBSTITUTE(C215,",",REPT(" ",99)),699,99))&lt;&gt;"",CHAR(10) &amp; IFERROR(IF(ISERROR(--TRIM(MID(SUBSTITUTE(C215,",",REPT(" ",99)),699,99))),VLOOKUP(TRIM(MID(SUBSTITUTE(C215,",",REPT(" ",99)),699,99)),PortProtocols[],4,FALSE),VLOOKUP(--TRIM(MID(SUBSTITUTE(C215,",",REPT(" ",99)),699,99)),PortProtocols[],4,FALSE)),""),"") &amp;
IF(TRIM(MID(SUBSTITUTE(C215,",",REPT(" ",99)),799,99))&lt;&gt;"",CHAR(10) &amp; IFERROR(IF(ISERROR(--TRIM(MID(SUBSTITUTE(C215,",",REPT(" ",99)),799,99))),VLOOKUP(TRIM(MID(SUBSTITUTE(C215,",",REPT(" ",99)),799,99)),PortProtocols[],4,FALSE),VLOOKUP(--TRIM(MID(SUBSTITUTE(C215,",",REPT(" ",99)),799,99)),PortProtocols[],4,FALSE)),""),"") &amp;
IF(TRIM(MID(SUBSTITUTE(C215,",",REPT(" ",99)),899,99))&lt;&gt;"",CHAR(10) &amp; IFERROR(IF(ISERROR(--TRIM(MID(SUBSTITUTE(C215,",",REPT(" ",99)),899,99))),VLOOKUP(TRIM(MID(SUBSTITUTE(C215,",",REPT(" ",99)),899,99)),PortProtocols[],4,FALSE),VLOOKUP(--TRIM(MID(SUBSTITUTE(C215,",",REPT(" ",99)),899,99)),PortProtocols[],4,FALSE)),""),"") &amp;
IF(TRIM(MID(SUBSTITUTE(C215,",",REPT(" ",99)),999,99))&lt;&gt;"",CHAR(10) &amp; IFERROR(IF(ISERROR(--TRIM(MID(SUBSTITUTE(C215,",",REPT(" ",99)),999,99))),VLOOKUP(TRIM(MID(SUBSTITUTE(C215,",",REPT(" ",99)),999,99)),PortProtocols[],4,FALSE),VLOOKUP(--TRIM(MID(SUBSTITUTE(C215,",",REPT(" ",99)),999,99)),PortProtocols[],4,FALSE)),""),"") &amp;
IF(TRIM(MID(SUBSTITUTE(C215,",",REPT(" ",99)),1099,99))&lt;&gt;"",CHAR(10) &amp; IFERROR(IF(ISERROR(--TRIM(MID(SUBSTITUTE(C215,",",REPT(" ",99)),1099,99))),VLOOKUP(TRIM(MID(SUBSTITUTE(C215,",",REPT(" ",99)),1099,99)),PortProtocols[],4,FALSE),VLOOKUP(--TRIM(MID(SUBSTITUTE(C215,",",REPT(" ",99)),1099,99)),PortProtocols[],4,FALSE)),""),"") &amp;
IF(TRIM(MID(SUBSTITUTE(C215,",",REPT(" ",99)),1199,99))&lt;&gt;"",CHAR(10) &amp; IFERROR(IF(ISERROR(--TRIM(MID(SUBSTITUTE(C215,",",REPT(" ",99)),1199,99))),VLOOKUP(TRIM(MID(SUBSTITUTE(C215,",",REPT(" ",99)),1199,99)),PortProtocols[],4,FALSE),VLOOKUP(--TRIM(MID(SUBSTITUTE(C215,",",REPT(" ",99)),1199,99)),PortProtocols[],4,FALSE)),""),"") &amp;
IF(TRIM(MID(SUBSTITUTE(C215,",",REPT(" ",99)),1299,99))&lt;&gt;"",CHAR(10) &amp; IFERROR(IF(ISERROR(--TRIM(MID(SUBSTITUTE(C215,",",REPT(" ",99)),1299,99))),VLOOKUP(TRIM(MID(SUBSTITUTE(C215,",",REPT(" ",99)),1299,99)),PortProtocols[],4,FALSE),VLOOKUP(--TRIM(MID(SUBSTITUTE(C215,",",REPT(" ",99)),1299,99)),PortProtocols[],4,FALSE)),""),"") &amp;
IF(TRIM(MID(SUBSTITUTE(C215,",",REPT(" ",99)),1399,99))&lt;&gt;"",CHAR(10) &amp; IFERROR(IF(ISERROR(--TRIM(MID(SUBSTITUTE(C215,",",REPT(" ",99)),1399,99))),VLOOKUP(TRIM(MID(SUBSTITUTE(C215,",",REPT(" ",99)),1399,99)),PortProtocols[],4,FALSE),VLOOKUP(--TRIM(MID(SUBSTITUTE(C215,",",REPT(" ",99)),1399,99)),PortProtocols[],4,FALSE)),""),"") &amp;
IF(TRIM(MID(SUBSTITUTE(C215,",",REPT(" ",99)),1499,99))&lt;&gt;"",CHAR(10) &amp; IFERROR(IF(ISERROR(--TRIM(MID(SUBSTITUTE(C215,",",REPT(" ",99)),1499,99))),VLOOKUP(TRIM(MID(SUBSTITUTE(C215,",",REPT(" ",99)),1499,99)),PortProtocols[],4,FALSE),VLOOKUP(--TRIM(MID(SUBSTITUTE(C215,",",REPT(" ",99)),1499,99)),PortProtocols[],4,FALSE)),""),"") &amp;
IF(TRIM(MID(SUBSTITUTE(C215,",",REPT(" ",99)),1599,99))&lt;&gt;"",CHAR(10) &amp; IFERROR(IF(ISERROR(--TRIM(MID(SUBSTITUTE(C215,",",REPT(" ",99)),1599,99))),VLOOKUP(TRIM(MID(SUBSTITUTE(C215,",",REPT(" ",99)),1599,99)),PortProtocols[],4,FALSE),VLOOKUP(--TRIM(MID(SUBSTITUTE(C215,",",REPT(" ",99)),1599,99)),PortProtocols[],4,FALSE)),""),"") &amp;
IF(TRIM(MID(SUBSTITUTE(C215,",",REPT(" ",99)),1699,99))&lt;&gt;"",CHAR(10) &amp; IFERROR(IF(ISERROR(--TRIM(MID(SUBSTITUTE(C215,",",REPT(" ",99)),1699,99))),VLOOKUP(TRIM(MID(SUBSTITUTE(C215,",",REPT(" ",99)),1699,99)),PortProtocols[],4,FALSE),VLOOKUP(--TRIM(MID(SUBSTITUTE(C215,",",REPT(" ",99)),1699,99)),PortProtocols[],4,FALSE)),""),"") &amp;
IF(TRIM(MID(SUBSTITUTE(C215,",",REPT(" ",99)),1799,99))&lt;&gt;"",CHAR(10) &amp; IFERROR(IF(ISERROR(--TRIM(MID(SUBSTITUTE(C215,",",REPT(" ",99)),1799,99))),VLOOKUP(TRIM(MID(SUBSTITUTE(C215,",",REPT(" ",99)),1799,99)),PortProtocols[],4,FALSE),VLOOKUP(--TRIM(MID(SUBSTITUTE(C215,",",REPT(" ",99)),1799,99)),PortProtocols[],4,FALSE)),""),"") &amp;
IF(TRIM(MID(SUBSTITUTE(C215,",",REPT(" ",99)),1899,99))&lt;&gt;"",CHAR(10) &amp; IFERROR(IF(ISERROR(--TRIM(MID(SUBSTITUTE(C215,",",REPT(" ",99)),1899,99))),VLOOKUP(TRIM(MID(SUBSTITUTE(C215,",",REPT(" ",99)),1899,99)),PortProtocols[],4,FALSE),VLOOKUP(--TRIM(MID(SUBSTITUTE(C215,",",REPT(" ",99)),1899,99)),PortProtocols[],4,FALSE)),""),""),
"")</f>
        <v>Nutanix Enterprise AI Cluster to NFS Host
NFS Rpcbind (111 TCP/UDP)
NFS Mountd (20048 TCP/UDP)
NFS Statd (20049 TCP/UDP)</v>
      </c>
      <c r="G215" s="15"/>
      <c r="H215" s="13" t="str">
        <f>_xlfn.XLOOKUP(ExternalPorts[[#This Row],[Source]],entities[Source],entities[Source AZ (Used for Diagram Generation)],"",0)</f>
        <v>Local AZ</v>
      </c>
      <c r="I215" s="13" t="str">
        <f>_xlfn.XLOOKUP(ExternalPorts[[#This Row],[Destination]],entities[Destination],entities[Destination AZ (Used for Diagram Generation)],"",0)</f>
        <v>Local AZ</v>
      </c>
      <c r="J215" s="13"/>
      <c r="M215" s="22"/>
    </row>
    <row r="216" spans="1:13" ht="81" hidden="1">
      <c r="A216" s="13" t="s">
        <v>329</v>
      </c>
      <c r="B216" s="13" t="s">
        <v>429</v>
      </c>
      <c r="C216" s="14" t="s">
        <v>58</v>
      </c>
      <c r="D216" s="13" t="s">
        <v>78</v>
      </c>
      <c r="E216" s="13" t="s">
        <v>335</v>
      </c>
      <c r="F216" s="24" t="str">
        <f>IF(AND(B216&lt;&gt;"",E216&lt;&gt;""),B216 &amp; " to " &amp; E216 &amp; CHAR(10) &amp;
IFERROR(IF(ISERROR(--TRIM(MID(SUBSTITUTE(C216,",",REPT(" ",99)),1,99))),VLOOKUP(TRIM(MID(SUBSTITUTE(C216,",",REPT(" ",99)),1,99)),PortProtocols[],4,FALSE),VLOOKUP(--TRIM(MID(SUBSTITUTE(C216,",",REPT(" ",99)),1,99)),PortProtocols[],4,FALSE)),"") &amp;
IF(TRIM(MID(SUBSTITUTE(C216,",",REPT(" ",99)),99,99))&lt;&gt;"",CHAR(10) &amp; IFERROR(IF(ISERROR(--TRIM(MID(SUBSTITUTE(C216,",",REPT(" ",99)),99,99))),VLOOKUP(TRIM(MID(SUBSTITUTE(C216,",",REPT(" ",99)),99,99)),PortProtocols[],4,FALSE),VLOOKUP(--TRIM(MID(SUBSTITUTE(C216,",",REPT(" ",99)),99,99)),PortProtocols[],4,FALSE)),""),"") &amp;
IF(TRIM(MID(SUBSTITUTE(C216,",",REPT(" ",99)),199,99))&lt;&gt;"",CHAR(10) &amp; IFERROR(IF(ISERROR(--TRIM(MID(SUBSTITUTE(C216,",",REPT(" ",99)),199,99))),VLOOKUP(TRIM(MID(SUBSTITUTE(C216,",",REPT(" ",99)),199,99)),PortProtocols[],4,FALSE),VLOOKUP(--TRIM(MID(SUBSTITUTE(C216,",",REPT(" ",99)),199,99)),PortProtocols[],4,FALSE)),""),"") &amp;
IF(TRIM(MID(SUBSTITUTE(C216,",",REPT(" ",99)),299,99))&lt;&gt;"",CHAR(10) &amp; IFERROR(IF(ISERROR(--TRIM(MID(SUBSTITUTE(C216,",",REPT(" ",99)),299,99))),VLOOKUP(TRIM(MID(SUBSTITUTE(C216,",",REPT(" ",99)),299,99)),PortProtocols[],4,FALSE),VLOOKUP(--TRIM(MID(SUBSTITUTE(C216,",",REPT(" ",99)),299,99)),PortProtocols[],4,FALSE)),""),"") &amp;
IF(TRIM(MID(SUBSTITUTE(C216,",",REPT(" ",99)),399,99))&lt;&gt;"",CHAR(10) &amp; IFERROR(IF(ISERROR(--TRIM(MID(SUBSTITUTE(C216,",",REPT(" ",99)),399,99))),VLOOKUP(TRIM(MID(SUBSTITUTE(C216,",",REPT(" ",99)),399,99)),PortProtocols[],4,FALSE),VLOOKUP(--TRIM(MID(SUBSTITUTE(C216,",",REPT(" ",99)),399,99)),PortProtocols[],4,FALSE)),""),"") &amp;
IF(TRIM(MID(SUBSTITUTE(C216,",",REPT(" ",99)),499,99))&lt;&gt;"",CHAR(10) &amp; IFERROR(IF(ISERROR(--TRIM(MID(SUBSTITUTE(C216,",",REPT(" ",99)),499,99))),VLOOKUP(TRIM(MID(SUBSTITUTE(C216,",",REPT(" ",99)),499,99)),PortProtocols[],4,FALSE),VLOOKUP(--TRIM(MID(SUBSTITUTE(C216,",",REPT(" ",99)),499,99)),PortProtocols[],4,FALSE)),""),"") &amp;
IF(TRIM(MID(SUBSTITUTE(C216,",",REPT(" ",99)),599,99))&lt;&gt;"",CHAR(10) &amp; IFERROR(IF(ISERROR(--TRIM(MID(SUBSTITUTE(C216,",",REPT(" ",99)),599,99))),VLOOKUP(TRIM(MID(SUBSTITUTE(C216,",",REPT(" ",99)),599,99)),PortProtocols[],4,FALSE),VLOOKUP(--TRIM(MID(SUBSTITUTE(C216,",",REPT(" ",99)),599,99)),PortProtocols[],4,FALSE)),""),"") &amp;
IF(TRIM(MID(SUBSTITUTE(C216,",",REPT(" ",99)),699,99))&lt;&gt;"",CHAR(10) &amp; IFERROR(IF(ISERROR(--TRIM(MID(SUBSTITUTE(C216,",",REPT(" ",99)),699,99))),VLOOKUP(TRIM(MID(SUBSTITUTE(C216,",",REPT(" ",99)),699,99)),PortProtocols[],4,FALSE),VLOOKUP(--TRIM(MID(SUBSTITUTE(C216,",",REPT(" ",99)),699,99)),PortProtocols[],4,FALSE)),""),"") &amp;
IF(TRIM(MID(SUBSTITUTE(C216,",",REPT(" ",99)),799,99))&lt;&gt;"",CHAR(10) &amp; IFERROR(IF(ISERROR(--TRIM(MID(SUBSTITUTE(C216,",",REPT(" ",99)),799,99))),VLOOKUP(TRIM(MID(SUBSTITUTE(C216,",",REPT(" ",99)),799,99)),PortProtocols[],4,FALSE),VLOOKUP(--TRIM(MID(SUBSTITUTE(C216,",",REPT(" ",99)),799,99)),PortProtocols[],4,FALSE)),""),"") &amp;
IF(TRIM(MID(SUBSTITUTE(C216,",",REPT(" ",99)),899,99))&lt;&gt;"",CHAR(10) &amp; IFERROR(IF(ISERROR(--TRIM(MID(SUBSTITUTE(C216,",",REPT(" ",99)),899,99))),VLOOKUP(TRIM(MID(SUBSTITUTE(C216,",",REPT(" ",99)),899,99)),PortProtocols[],4,FALSE),VLOOKUP(--TRIM(MID(SUBSTITUTE(C216,",",REPT(" ",99)),899,99)),PortProtocols[],4,FALSE)),""),"") &amp;
IF(TRIM(MID(SUBSTITUTE(C216,",",REPT(" ",99)),999,99))&lt;&gt;"",CHAR(10) &amp; IFERROR(IF(ISERROR(--TRIM(MID(SUBSTITUTE(C216,",",REPT(" ",99)),999,99))),VLOOKUP(TRIM(MID(SUBSTITUTE(C216,",",REPT(" ",99)),999,99)),PortProtocols[],4,FALSE),VLOOKUP(--TRIM(MID(SUBSTITUTE(C216,",",REPT(" ",99)),999,99)),PortProtocols[],4,FALSE)),""),"") &amp;
IF(TRIM(MID(SUBSTITUTE(C216,",",REPT(" ",99)),1099,99))&lt;&gt;"",CHAR(10) &amp; IFERROR(IF(ISERROR(--TRIM(MID(SUBSTITUTE(C216,",",REPT(" ",99)),1099,99))),VLOOKUP(TRIM(MID(SUBSTITUTE(C216,",",REPT(" ",99)),1099,99)),PortProtocols[],4,FALSE),VLOOKUP(--TRIM(MID(SUBSTITUTE(C216,",",REPT(" ",99)),1099,99)),PortProtocols[],4,FALSE)),""),"") &amp;
IF(TRIM(MID(SUBSTITUTE(C216,",",REPT(" ",99)),1199,99))&lt;&gt;"",CHAR(10) &amp; IFERROR(IF(ISERROR(--TRIM(MID(SUBSTITUTE(C216,",",REPT(" ",99)),1199,99))),VLOOKUP(TRIM(MID(SUBSTITUTE(C216,",",REPT(" ",99)),1199,99)),PortProtocols[],4,FALSE),VLOOKUP(--TRIM(MID(SUBSTITUTE(C216,",",REPT(" ",99)),1199,99)),PortProtocols[],4,FALSE)),""),"") &amp;
IF(TRIM(MID(SUBSTITUTE(C216,",",REPT(" ",99)),1299,99))&lt;&gt;"",CHAR(10) &amp; IFERROR(IF(ISERROR(--TRIM(MID(SUBSTITUTE(C216,",",REPT(" ",99)),1299,99))),VLOOKUP(TRIM(MID(SUBSTITUTE(C216,",",REPT(" ",99)),1299,99)),PortProtocols[],4,FALSE),VLOOKUP(--TRIM(MID(SUBSTITUTE(C216,",",REPT(" ",99)),1299,99)),PortProtocols[],4,FALSE)),""),"") &amp;
IF(TRIM(MID(SUBSTITUTE(C216,",",REPT(" ",99)),1399,99))&lt;&gt;"",CHAR(10) &amp; IFERROR(IF(ISERROR(--TRIM(MID(SUBSTITUTE(C216,",",REPT(" ",99)),1399,99))),VLOOKUP(TRIM(MID(SUBSTITUTE(C216,",",REPT(" ",99)),1399,99)),PortProtocols[],4,FALSE),VLOOKUP(--TRIM(MID(SUBSTITUTE(C216,",",REPT(" ",99)),1399,99)),PortProtocols[],4,FALSE)),""),"") &amp;
IF(TRIM(MID(SUBSTITUTE(C216,",",REPT(" ",99)),1499,99))&lt;&gt;"",CHAR(10) &amp; IFERROR(IF(ISERROR(--TRIM(MID(SUBSTITUTE(C216,",",REPT(" ",99)),1499,99))),VLOOKUP(TRIM(MID(SUBSTITUTE(C216,",",REPT(" ",99)),1499,99)),PortProtocols[],4,FALSE),VLOOKUP(--TRIM(MID(SUBSTITUTE(C216,",",REPT(" ",99)),1499,99)),PortProtocols[],4,FALSE)),""),"") &amp;
IF(TRIM(MID(SUBSTITUTE(C216,",",REPT(" ",99)),1599,99))&lt;&gt;"",CHAR(10) &amp; IFERROR(IF(ISERROR(--TRIM(MID(SUBSTITUTE(C216,",",REPT(" ",99)),1599,99))),VLOOKUP(TRIM(MID(SUBSTITUTE(C216,",",REPT(" ",99)),1599,99)),PortProtocols[],4,FALSE),VLOOKUP(--TRIM(MID(SUBSTITUTE(C216,",",REPT(" ",99)),1599,99)),PortProtocols[],4,FALSE)),""),"") &amp;
IF(TRIM(MID(SUBSTITUTE(C216,",",REPT(" ",99)),1699,99))&lt;&gt;"",CHAR(10) &amp; IFERROR(IF(ISERROR(--TRIM(MID(SUBSTITUTE(C216,",",REPT(" ",99)),1699,99))),VLOOKUP(TRIM(MID(SUBSTITUTE(C216,",",REPT(" ",99)),1699,99)),PortProtocols[],4,FALSE),VLOOKUP(--TRIM(MID(SUBSTITUTE(C216,",",REPT(" ",99)),1699,99)),PortProtocols[],4,FALSE)),""),"") &amp;
IF(TRIM(MID(SUBSTITUTE(C216,",",REPT(" ",99)),1799,99))&lt;&gt;"",CHAR(10) &amp; IFERROR(IF(ISERROR(--TRIM(MID(SUBSTITUTE(C216,",",REPT(" ",99)),1799,99))),VLOOKUP(TRIM(MID(SUBSTITUTE(C216,",",REPT(" ",99)),1799,99)),PortProtocols[],4,FALSE),VLOOKUP(--TRIM(MID(SUBSTITUTE(C216,",",REPT(" ",99)),1799,99)),PortProtocols[],4,FALSE)),""),"") &amp;
IF(TRIM(MID(SUBSTITUTE(C216,",",REPT(" ",99)),1899,99))&lt;&gt;"",CHAR(10) &amp; IFERROR(IF(ISERROR(--TRIM(MID(SUBSTITUTE(C216,",",REPT(" ",99)),1899,99))),VLOOKUP(TRIM(MID(SUBSTITUTE(C216,",",REPT(" ",99)),1899,99)),PortProtocols[],4,FALSE),VLOOKUP(--TRIM(MID(SUBSTITUTE(C216,",",REPT(" ",99)),1899,99)),PortProtocols[],4,FALSE)),""),""),
"")</f>
        <v>Nutanix Enterprise AI Cluster to NFS Host
NFS Statd (7508 TCP)
NFS (2049 TCP)
NFS Lockd (20050 TCP)</v>
      </c>
      <c r="G216" s="15"/>
      <c r="H216" s="13" t="str">
        <f>_xlfn.XLOOKUP(ExternalPorts[[#This Row],[Source]],entities[Source],entities[Source AZ (Used for Diagram Generation)],"",0)</f>
        <v>Local AZ</v>
      </c>
      <c r="I216" s="13" t="str">
        <f>_xlfn.XLOOKUP(ExternalPorts[[#This Row],[Destination]],entities[Destination],entities[Destination AZ (Used for Diagram Generation)],"",0)</f>
        <v>Local AZ</v>
      </c>
      <c r="J216" s="13"/>
      <c r="M216" s="22"/>
    </row>
    <row r="217" spans="1:13" ht="60.75" hidden="1">
      <c r="A217" s="13" t="s">
        <v>329</v>
      </c>
      <c r="B217" s="13" t="s">
        <v>429</v>
      </c>
      <c r="C217" s="14" t="s">
        <v>46</v>
      </c>
      <c r="D217" s="13" t="s">
        <v>78</v>
      </c>
      <c r="E217" s="13" t="s">
        <v>430</v>
      </c>
      <c r="F217" s="24" t="str">
        <f>IF(AND(B217&lt;&gt;"",E217&lt;&gt;""),B217 &amp; " to " &amp; E217 &amp; CHAR(10) &amp;
IFERROR(IF(ISERROR(--TRIM(MID(SUBSTITUTE(C217,",",REPT(" ",99)),1,99))),VLOOKUP(TRIM(MID(SUBSTITUTE(C217,",",REPT(" ",99)),1,99)),PortProtocols[],4,FALSE),VLOOKUP(--TRIM(MID(SUBSTITUTE(C217,",",REPT(" ",99)),1,99)),PortProtocols[],4,FALSE)),"") &amp;
IF(TRIM(MID(SUBSTITUTE(C217,",",REPT(" ",99)),99,99))&lt;&gt;"",CHAR(10) &amp; IFERROR(IF(ISERROR(--TRIM(MID(SUBSTITUTE(C217,",",REPT(" ",99)),99,99))),VLOOKUP(TRIM(MID(SUBSTITUTE(C217,",",REPT(" ",99)),99,99)),PortProtocols[],4,FALSE),VLOOKUP(--TRIM(MID(SUBSTITUTE(C217,",",REPT(" ",99)),99,99)),PortProtocols[],4,FALSE)),""),"") &amp;
IF(TRIM(MID(SUBSTITUTE(C217,",",REPT(" ",99)),199,99))&lt;&gt;"",CHAR(10) &amp; IFERROR(IF(ISERROR(--TRIM(MID(SUBSTITUTE(C217,",",REPT(" ",99)),199,99))),VLOOKUP(TRIM(MID(SUBSTITUTE(C217,",",REPT(" ",99)),199,99)),PortProtocols[],4,FALSE),VLOOKUP(--TRIM(MID(SUBSTITUTE(C217,",",REPT(" ",99)),199,99)),PortProtocols[],4,FALSE)),""),"") &amp;
IF(TRIM(MID(SUBSTITUTE(C217,",",REPT(" ",99)),299,99))&lt;&gt;"",CHAR(10) &amp; IFERROR(IF(ISERROR(--TRIM(MID(SUBSTITUTE(C217,",",REPT(" ",99)),299,99))),VLOOKUP(TRIM(MID(SUBSTITUTE(C217,",",REPT(" ",99)),299,99)),PortProtocols[],4,FALSE),VLOOKUP(--TRIM(MID(SUBSTITUTE(C217,",",REPT(" ",99)),299,99)),PortProtocols[],4,FALSE)),""),"") &amp;
IF(TRIM(MID(SUBSTITUTE(C217,",",REPT(" ",99)),399,99))&lt;&gt;"",CHAR(10) &amp; IFERROR(IF(ISERROR(--TRIM(MID(SUBSTITUTE(C217,",",REPT(" ",99)),399,99))),VLOOKUP(TRIM(MID(SUBSTITUTE(C217,",",REPT(" ",99)),399,99)),PortProtocols[],4,FALSE),VLOOKUP(--TRIM(MID(SUBSTITUTE(C217,",",REPT(" ",99)),399,99)),PortProtocols[],4,FALSE)),""),"") &amp;
IF(TRIM(MID(SUBSTITUTE(C217,",",REPT(" ",99)),499,99))&lt;&gt;"",CHAR(10) &amp; IFERROR(IF(ISERROR(--TRIM(MID(SUBSTITUTE(C217,",",REPT(" ",99)),499,99))),VLOOKUP(TRIM(MID(SUBSTITUTE(C217,",",REPT(" ",99)),499,99)),PortProtocols[],4,FALSE),VLOOKUP(--TRIM(MID(SUBSTITUTE(C217,",",REPT(" ",99)),499,99)),PortProtocols[],4,FALSE)),""),"") &amp;
IF(TRIM(MID(SUBSTITUTE(C217,",",REPT(" ",99)),599,99))&lt;&gt;"",CHAR(10) &amp; IFERROR(IF(ISERROR(--TRIM(MID(SUBSTITUTE(C217,",",REPT(" ",99)),599,99))),VLOOKUP(TRIM(MID(SUBSTITUTE(C217,",",REPT(" ",99)),599,99)),PortProtocols[],4,FALSE),VLOOKUP(--TRIM(MID(SUBSTITUTE(C217,",",REPT(" ",99)),599,99)),PortProtocols[],4,FALSE)),""),"") &amp;
IF(TRIM(MID(SUBSTITUTE(C217,",",REPT(" ",99)),699,99))&lt;&gt;"",CHAR(10) &amp; IFERROR(IF(ISERROR(--TRIM(MID(SUBSTITUTE(C217,",",REPT(" ",99)),699,99))),VLOOKUP(TRIM(MID(SUBSTITUTE(C217,",",REPT(" ",99)),699,99)),PortProtocols[],4,FALSE),VLOOKUP(--TRIM(MID(SUBSTITUTE(C217,",",REPT(" ",99)),699,99)),PortProtocols[],4,FALSE)),""),"") &amp;
IF(TRIM(MID(SUBSTITUTE(C217,",",REPT(" ",99)),799,99))&lt;&gt;"",CHAR(10) &amp; IFERROR(IF(ISERROR(--TRIM(MID(SUBSTITUTE(C217,",",REPT(" ",99)),799,99))),VLOOKUP(TRIM(MID(SUBSTITUTE(C217,",",REPT(" ",99)),799,99)),PortProtocols[],4,FALSE),VLOOKUP(--TRIM(MID(SUBSTITUTE(C217,",",REPT(" ",99)),799,99)),PortProtocols[],4,FALSE)),""),"") &amp;
IF(TRIM(MID(SUBSTITUTE(C217,",",REPT(" ",99)),899,99))&lt;&gt;"",CHAR(10) &amp; IFERROR(IF(ISERROR(--TRIM(MID(SUBSTITUTE(C217,",",REPT(" ",99)),899,99))),VLOOKUP(TRIM(MID(SUBSTITUTE(C217,",",REPT(" ",99)),899,99)),PortProtocols[],4,FALSE),VLOOKUP(--TRIM(MID(SUBSTITUTE(C217,",",REPT(" ",99)),899,99)),PortProtocols[],4,FALSE)),""),"") &amp;
IF(TRIM(MID(SUBSTITUTE(C217,",",REPT(" ",99)),999,99))&lt;&gt;"",CHAR(10) &amp; IFERROR(IF(ISERROR(--TRIM(MID(SUBSTITUTE(C217,",",REPT(" ",99)),999,99))),VLOOKUP(TRIM(MID(SUBSTITUTE(C217,",",REPT(" ",99)),999,99)),PortProtocols[],4,FALSE),VLOOKUP(--TRIM(MID(SUBSTITUTE(C217,",",REPT(" ",99)),999,99)),PortProtocols[],4,FALSE)),""),"") &amp;
IF(TRIM(MID(SUBSTITUTE(C217,",",REPT(" ",99)),1099,99))&lt;&gt;"",CHAR(10) &amp; IFERROR(IF(ISERROR(--TRIM(MID(SUBSTITUTE(C217,",",REPT(" ",99)),1099,99))),VLOOKUP(TRIM(MID(SUBSTITUTE(C217,",",REPT(" ",99)),1099,99)),PortProtocols[],4,FALSE),VLOOKUP(--TRIM(MID(SUBSTITUTE(C217,",",REPT(" ",99)),1099,99)),PortProtocols[],4,FALSE)),""),"") &amp;
IF(TRIM(MID(SUBSTITUTE(C217,",",REPT(" ",99)),1199,99))&lt;&gt;"",CHAR(10) &amp; IFERROR(IF(ISERROR(--TRIM(MID(SUBSTITUTE(C217,",",REPT(" ",99)),1199,99))),VLOOKUP(TRIM(MID(SUBSTITUTE(C217,",",REPT(" ",99)),1199,99)),PortProtocols[],4,FALSE),VLOOKUP(--TRIM(MID(SUBSTITUTE(C217,",",REPT(" ",99)),1199,99)),PortProtocols[],4,FALSE)),""),"") &amp;
IF(TRIM(MID(SUBSTITUTE(C217,",",REPT(" ",99)),1299,99))&lt;&gt;"",CHAR(10) &amp; IFERROR(IF(ISERROR(--TRIM(MID(SUBSTITUTE(C217,",",REPT(" ",99)),1299,99))),VLOOKUP(TRIM(MID(SUBSTITUTE(C217,",",REPT(" ",99)),1299,99)),PortProtocols[],4,FALSE),VLOOKUP(--TRIM(MID(SUBSTITUTE(C217,",",REPT(" ",99)),1299,99)),PortProtocols[],4,FALSE)),""),"") &amp;
IF(TRIM(MID(SUBSTITUTE(C217,",",REPT(" ",99)),1399,99))&lt;&gt;"",CHAR(10) &amp; IFERROR(IF(ISERROR(--TRIM(MID(SUBSTITUTE(C217,",",REPT(" ",99)),1399,99))),VLOOKUP(TRIM(MID(SUBSTITUTE(C217,",",REPT(" ",99)),1399,99)),PortProtocols[],4,FALSE),VLOOKUP(--TRIM(MID(SUBSTITUTE(C217,",",REPT(" ",99)),1399,99)),PortProtocols[],4,FALSE)),""),"") &amp;
IF(TRIM(MID(SUBSTITUTE(C217,",",REPT(" ",99)),1499,99))&lt;&gt;"",CHAR(10) &amp; IFERROR(IF(ISERROR(--TRIM(MID(SUBSTITUTE(C217,",",REPT(" ",99)),1499,99))),VLOOKUP(TRIM(MID(SUBSTITUTE(C217,",",REPT(" ",99)),1499,99)),PortProtocols[],4,FALSE),VLOOKUP(--TRIM(MID(SUBSTITUTE(C217,",",REPT(" ",99)),1499,99)),PortProtocols[],4,FALSE)),""),"") &amp;
IF(TRIM(MID(SUBSTITUTE(C217,",",REPT(" ",99)),1599,99))&lt;&gt;"",CHAR(10) &amp; IFERROR(IF(ISERROR(--TRIM(MID(SUBSTITUTE(C217,",",REPT(" ",99)),1599,99))),VLOOKUP(TRIM(MID(SUBSTITUTE(C217,",",REPT(" ",99)),1599,99)),PortProtocols[],4,FALSE),VLOOKUP(--TRIM(MID(SUBSTITUTE(C217,",",REPT(" ",99)),1599,99)),PortProtocols[],4,FALSE)),""),"") &amp;
IF(TRIM(MID(SUBSTITUTE(C217,",",REPT(" ",99)),1699,99))&lt;&gt;"",CHAR(10) &amp; IFERROR(IF(ISERROR(--TRIM(MID(SUBSTITUTE(C217,",",REPT(" ",99)),1699,99))),VLOOKUP(TRIM(MID(SUBSTITUTE(C217,",",REPT(" ",99)),1699,99)),PortProtocols[],4,FALSE),VLOOKUP(--TRIM(MID(SUBSTITUTE(C217,",",REPT(" ",99)),1699,99)),PortProtocols[],4,FALSE)),""),"") &amp;
IF(TRIM(MID(SUBSTITUTE(C217,",",REPT(" ",99)),1799,99))&lt;&gt;"",CHAR(10) &amp; IFERROR(IF(ISERROR(--TRIM(MID(SUBSTITUTE(C217,",",REPT(" ",99)),1799,99))),VLOOKUP(TRIM(MID(SUBSTITUTE(C217,",",REPT(" ",99)),1799,99)),PortProtocols[],4,FALSE),VLOOKUP(--TRIM(MID(SUBSTITUTE(C217,",",REPT(" ",99)),1799,99)),PortProtocols[],4,FALSE)),""),"") &amp;
IF(TRIM(MID(SUBSTITUTE(C217,",",REPT(" ",99)),1899,99))&lt;&gt;"",CHAR(10) &amp; IFERROR(IF(ISERROR(--TRIM(MID(SUBSTITUTE(C217,",",REPT(" ",99)),1899,99))),VLOOKUP(TRIM(MID(SUBSTITUTE(C217,",",REPT(" ",99)),1899,99)),PortProtocols[],4,FALSE),VLOOKUP(--TRIM(MID(SUBSTITUTE(C217,",",REPT(" ",99)),1899,99)),PortProtocols[],4,FALSE)),""),""),
"")</f>
        <v>Nutanix Enterprise AI Cluster to Object Store
HTTPS (443 TCP)
HTTP (80 TCP)</v>
      </c>
      <c r="G217" s="15"/>
      <c r="H217" s="13" t="str">
        <f>_xlfn.XLOOKUP(ExternalPorts[[#This Row],[Source]],entities[Source],entities[Source AZ (Used for Diagram Generation)],"",0)</f>
        <v>Local AZ</v>
      </c>
      <c r="I217" s="13" t="str">
        <f>_xlfn.XLOOKUP(ExternalPorts[[#This Row],[Destination]],entities[Destination],entities[Destination AZ (Used for Diagram Generation)],"",0)</f>
        <v>Local AZ</v>
      </c>
      <c r="J217" s="13"/>
      <c r="M217" s="22"/>
    </row>
    <row r="218" spans="1:13" ht="40.5" hidden="1">
      <c r="A218" s="13" t="s">
        <v>330</v>
      </c>
      <c r="B218" s="13" t="s">
        <v>10</v>
      </c>
      <c r="C218" s="14">
        <v>5986</v>
      </c>
      <c r="D218" s="13" t="s">
        <v>78</v>
      </c>
      <c r="E218" s="13" t="s">
        <v>361</v>
      </c>
      <c r="F218" s="24" t="str">
        <f>IF(AND(B218&lt;&gt;"",E218&lt;&gt;""),B218 &amp; " to " &amp; E218 &amp; CHAR(10) &amp;
IFERROR(IF(ISERROR(--TRIM(MID(SUBSTITUTE(C218,",",REPT(" ",99)),1,99))),VLOOKUP(TRIM(MID(SUBSTITUTE(C218,",",REPT(" ",99)),1,99)),PortProtocols[],4,FALSE),VLOOKUP(--TRIM(MID(SUBSTITUTE(C218,",",REPT(" ",99)),1,99)),PortProtocols[],4,FALSE)),"") &amp;
IF(TRIM(MID(SUBSTITUTE(C218,",",REPT(" ",99)),99,99))&lt;&gt;"",CHAR(10) &amp; IFERROR(IF(ISERROR(--TRIM(MID(SUBSTITUTE(C218,",",REPT(" ",99)),99,99))),VLOOKUP(TRIM(MID(SUBSTITUTE(C218,",",REPT(" ",99)),99,99)),PortProtocols[],4,FALSE),VLOOKUP(--TRIM(MID(SUBSTITUTE(C218,",",REPT(" ",99)),99,99)),PortProtocols[],4,FALSE)),""),"") &amp;
IF(TRIM(MID(SUBSTITUTE(C218,",",REPT(" ",99)),199,99))&lt;&gt;"",CHAR(10) &amp; IFERROR(IF(ISERROR(--TRIM(MID(SUBSTITUTE(C218,",",REPT(" ",99)),199,99))),VLOOKUP(TRIM(MID(SUBSTITUTE(C218,",",REPT(" ",99)),199,99)),PortProtocols[],4,FALSE),VLOOKUP(--TRIM(MID(SUBSTITUTE(C218,",",REPT(" ",99)),199,99)),PortProtocols[],4,FALSE)),""),"") &amp;
IF(TRIM(MID(SUBSTITUTE(C218,",",REPT(" ",99)),299,99))&lt;&gt;"",CHAR(10) &amp; IFERROR(IF(ISERROR(--TRIM(MID(SUBSTITUTE(C218,",",REPT(" ",99)),299,99))),VLOOKUP(TRIM(MID(SUBSTITUTE(C218,",",REPT(" ",99)),299,99)),PortProtocols[],4,FALSE),VLOOKUP(--TRIM(MID(SUBSTITUTE(C218,",",REPT(" ",99)),299,99)),PortProtocols[],4,FALSE)),""),"") &amp;
IF(TRIM(MID(SUBSTITUTE(C218,",",REPT(" ",99)),399,99))&lt;&gt;"",CHAR(10) &amp; IFERROR(IF(ISERROR(--TRIM(MID(SUBSTITUTE(C218,",",REPT(" ",99)),399,99))),VLOOKUP(TRIM(MID(SUBSTITUTE(C218,",",REPT(" ",99)),399,99)),PortProtocols[],4,FALSE),VLOOKUP(--TRIM(MID(SUBSTITUTE(C218,",",REPT(" ",99)),399,99)),PortProtocols[],4,FALSE)),""),"") &amp;
IF(TRIM(MID(SUBSTITUTE(C218,",",REPT(" ",99)),499,99))&lt;&gt;"",CHAR(10) &amp; IFERROR(IF(ISERROR(--TRIM(MID(SUBSTITUTE(C218,",",REPT(" ",99)),499,99))),VLOOKUP(TRIM(MID(SUBSTITUTE(C218,",",REPT(" ",99)),499,99)),PortProtocols[],4,FALSE),VLOOKUP(--TRIM(MID(SUBSTITUTE(C218,",",REPT(" ",99)),499,99)),PortProtocols[],4,FALSE)),""),"") &amp;
IF(TRIM(MID(SUBSTITUTE(C218,",",REPT(" ",99)),599,99))&lt;&gt;"",CHAR(10) &amp; IFERROR(IF(ISERROR(--TRIM(MID(SUBSTITUTE(C218,",",REPT(" ",99)),599,99))),VLOOKUP(TRIM(MID(SUBSTITUTE(C218,",",REPT(" ",99)),599,99)),PortProtocols[],4,FALSE),VLOOKUP(--TRIM(MID(SUBSTITUTE(C218,",",REPT(" ",99)),599,99)),PortProtocols[],4,FALSE)),""),"") &amp;
IF(TRIM(MID(SUBSTITUTE(C218,",",REPT(" ",99)),699,99))&lt;&gt;"",CHAR(10) &amp; IFERROR(IF(ISERROR(--TRIM(MID(SUBSTITUTE(C218,",",REPT(" ",99)),699,99))),VLOOKUP(TRIM(MID(SUBSTITUTE(C218,",",REPT(" ",99)),699,99)),PortProtocols[],4,FALSE),VLOOKUP(--TRIM(MID(SUBSTITUTE(C218,",",REPT(" ",99)),699,99)),PortProtocols[],4,FALSE)),""),"") &amp;
IF(TRIM(MID(SUBSTITUTE(C218,",",REPT(" ",99)),799,99))&lt;&gt;"",CHAR(10) &amp; IFERROR(IF(ISERROR(--TRIM(MID(SUBSTITUTE(C218,",",REPT(" ",99)),799,99))),VLOOKUP(TRIM(MID(SUBSTITUTE(C218,",",REPT(" ",99)),799,99)),PortProtocols[],4,FALSE),VLOOKUP(--TRIM(MID(SUBSTITUTE(C218,",",REPT(" ",99)),799,99)),PortProtocols[],4,FALSE)),""),"") &amp;
IF(TRIM(MID(SUBSTITUTE(C218,",",REPT(" ",99)),899,99))&lt;&gt;"",CHAR(10) &amp; IFERROR(IF(ISERROR(--TRIM(MID(SUBSTITUTE(C218,",",REPT(" ",99)),899,99))),VLOOKUP(TRIM(MID(SUBSTITUTE(C218,",",REPT(" ",99)),899,99)),PortProtocols[],4,FALSE),VLOOKUP(--TRIM(MID(SUBSTITUTE(C218,",",REPT(" ",99)),899,99)),PortProtocols[],4,FALSE)),""),"") &amp;
IF(TRIM(MID(SUBSTITUTE(C218,",",REPT(" ",99)),999,99))&lt;&gt;"",CHAR(10) &amp; IFERROR(IF(ISERROR(--TRIM(MID(SUBSTITUTE(C218,",",REPT(" ",99)),999,99))),VLOOKUP(TRIM(MID(SUBSTITUTE(C218,",",REPT(" ",99)),999,99)),PortProtocols[],4,FALSE),VLOOKUP(--TRIM(MID(SUBSTITUTE(C218,",",REPT(" ",99)),999,99)),PortProtocols[],4,FALSE)),""),"") &amp;
IF(TRIM(MID(SUBSTITUTE(C218,",",REPT(" ",99)),1099,99))&lt;&gt;"",CHAR(10) &amp; IFERROR(IF(ISERROR(--TRIM(MID(SUBSTITUTE(C218,",",REPT(" ",99)),1099,99))),VLOOKUP(TRIM(MID(SUBSTITUTE(C218,",",REPT(" ",99)),1099,99)),PortProtocols[],4,FALSE),VLOOKUP(--TRIM(MID(SUBSTITUTE(C218,",",REPT(" ",99)),1099,99)),PortProtocols[],4,FALSE)),""),"") &amp;
IF(TRIM(MID(SUBSTITUTE(C218,",",REPT(" ",99)),1199,99))&lt;&gt;"",CHAR(10) &amp; IFERROR(IF(ISERROR(--TRIM(MID(SUBSTITUTE(C218,",",REPT(" ",99)),1199,99))),VLOOKUP(TRIM(MID(SUBSTITUTE(C218,",",REPT(" ",99)),1199,99)),PortProtocols[],4,FALSE),VLOOKUP(--TRIM(MID(SUBSTITUTE(C218,",",REPT(" ",99)),1199,99)),PortProtocols[],4,FALSE)),""),"") &amp;
IF(TRIM(MID(SUBSTITUTE(C218,",",REPT(" ",99)),1299,99))&lt;&gt;"",CHAR(10) &amp; IFERROR(IF(ISERROR(--TRIM(MID(SUBSTITUTE(C218,",",REPT(" ",99)),1299,99))),VLOOKUP(TRIM(MID(SUBSTITUTE(C218,",",REPT(" ",99)),1299,99)),PortProtocols[],4,FALSE),VLOOKUP(--TRIM(MID(SUBSTITUTE(C218,",",REPT(" ",99)),1299,99)),PortProtocols[],4,FALSE)),""),"") &amp;
IF(TRIM(MID(SUBSTITUTE(C218,",",REPT(" ",99)),1399,99))&lt;&gt;"",CHAR(10) &amp; IFERROR(IF(ISERROR(--TRIM(MID(SUBSTITUTE(C218,",",REPT(" ",99)),1399,99))),VLOOKUP(TRIM(MID(SUBSTITUTE(C218,",",REPT(" ",99)),1399,99)),PortProtocols[],4,FALSE),VLOOKUP(--TRIM(MID(SUBSTITUTE(C218,",",REPT(" ",99)),1399,99)),PortProtocols[],4,FALSE)),""),"") &amp;
IF(TRIM(MID(SUBSTITUTE(C218,",",REPT(" ",99)),1499,99))&lt;&gt;"",CHAR(10) &amp; IFERROR(IF(ISERROR(--TRIM(MID(SUBSTITUTE(C218,",",REPT(" ",99)),1499,99))),VLOOKUP(TRIM(MID(SUBSTITUTE(C218,",",REPT(" ",99)),1499,99)),PortProtocols[],4,FALSE),VLOOKUP(--TRIM(MID(SUBSTITUTE(C218,",",REPT(" ",99)),1499,99)),PortProtocols[],4,FALSE)),""),"") &amp;
IF(TRIM(MID(SUBSTITUTE(C218,",",REPT(" ",99)),1599,99))&lt;&gt;"",CHAR(10) &amp; IFERROR(IF(ISERROR(--TRIM(MID(SUBSTITUTE(C218,",",REPT(" ",99)),1599,99))),VLOOKUP(TRIM(MID(SUBSTITUTE(C218,",",REPT(" ",99)),1599,99)),PortProtocols[],4,FALSE),VLOOKUP(--TRIM(MID(SUBSTITUTE(C218,",",REPT(" ",99)),1599,99)),PortProtocols[],4,FALSE)),""),"") &amp;
IF(TRIM(MID(SUBSTITUTE(C218,",",REPT(" ",99)),1699,99))&lt;&gt;"",CHAR(10) &amp; IFERROR(IF(ISERROR(--TRIM(MID(SUBSTITUTE(C218,",",REPT(" ",99)),1699,99))),VLOOKUP(TRIM(MID(SUBSTITUTE(C218,",",REPT(" ",99)),1699,99)),PortProtocols[],4,FALSE),VLOOKUP(--TRIM(MID(SUBSTITUTE(C218,",",REPT(" ",99)),1699,99)),PortProtocols[],4,FALSE)),""),"") &amp;
IF(TRIM(MID(SUBSTITUTE(C218,",",REPT(" ",99)),1799,99))&lt;&gt;"",CHAR(10) &amp; IFERROR(IF(ISERROR(--TRIM(MID(SUBSTITUTE(C218,",",REPT(" ",99)),1799,99))),VLOOKUP(TRIM(MID(SUBSTITUTE(C218,",",REPT(" ",99)),1799,99)),PortProtocols[],4,FALSE),VLOOKUP(--TRIM(MID(SUBSTITUTE(C218,",",REPT(" ",99)),1799,99)),PortProtocols[],4,FALSE)),""),"") &amp;
IF(TRIM(MID(SUBSTITUTE(C218,",",REPT(" ",99)),1899,99))&lt;&gt;"",CHAR(10) &amp; IFERROR(IF(ISERROR(--TRIM(MID(SUBSTITUTE(C218,",",REPT(" ",99)),1899,99))),VLOOKUP(TRIM(MID(SUBSTITUTE(C218,",",REPT(" ",99)),1899,99)),PortProtocols[],4,FALSE),VLOOKUP(--TRIM(MID(SUBSTITUTE(C218,",",REPT(" ",99)),1899,99)),PortProtocols[],4,FALSE)),""),""),
"")</f>
        <v>Nutanix CVM  to Windows Guest VM
WinRM over HTTPS (5986 TCP)</v>
      </c>
      <c r="G218" s="15"/>
      <c r="H218" s="13" t="str">
        <f>_xlfn.XLOOKUP(ExternalPorts[[#This Row],[Source]],entities[Source],entities[Source AZ (Used for Diagram Generation)],"",0)</f>
        <v>Local AZ</v>
      </c>
      <c r="I218" s="13" t="str">
        <f>_xlfn.XLOOKUP(ExternalPorts[[#This Row],[Destination]],entities[Destination],entities[Destination AZ (Used for Diagram Generation)],"",0)</f>
        <v>Local AZ</v>
      </c>
      <c r="J218" s="13"/>
      <c r="M218" s="22"/>
    </row>
    <row r="219" spans="1:13" ht="40.5" hidden="1">
      <c r="A219" s="13" t="s">
        <v>330</v>
      </c>
      <c r="B219" s="13" t="s">
        <v>361</v>
      </c>
      <c r="C219" s="14">
        <v>2074</v>
      </c>
      <c r="D219" s="13" t="s">
        <v>78</v>
      </c>
      <c r="E219" s="13" t="s">
        <v>26</v>
      </c>
      <c r="F219" s="24" t="str">
        <f>IF(AND(B219&lt;&gt;"",E219&lt;&gt;""),B219 &amp; " to " &amp; E219 &amp; CHAR(10) &amp;
IFERROR(IF(ISERROR(--TRIM(MID(SUBSTITUTE(C219,",",REPT(" ",99)),1,99))),VLOOKUP(TRIM(MID(SUBSTITUTE(C219,",",REPT(" ",99)),1,99)),PortProtocols[],4,FALSE),VLOOKUP(--TRIM(MID(SUBSTITUTE(C219,",",REPT(" ",99)),1,99)),PortProtocols[],4,FALSE)),"") &amp;
IF(TRIM(MID(SUBSTITUTE(C219,",",REPT(" ",99)),99,99))&lt;&gt;"",CHAR(10) &amp; IFERROR(IF(ISERROR(--TRIM(MID(SUBSTITUTE(C219,",",REPT(" ",99)),99,99))),VLOOKUP(TRIM(MID(SUBSTITUTE(C219,",",REPT(" ",99)),99,99)),PortProtocols[],4,FALSE),VLOOKUP(--TRIM(MID(SUBSTITUTE(C219,",",REPT(" ",99)),99,99)),PortProtocols[],4,FALSE)),""),"") &amp;
IF(TRIM(MID(SUBSTITUTE(C219,",",REPT(" ",99)),199,99))&lt;&gt;"",CHAR(10) &amp; IFERROR(IF(ISERROR(--TRIM(MID(SUBSTITUTE(C219,",",REPT(" ",99)),199,99))),VLOOKUP(TRIM(MID(SUBSTITUTE(C219,",",REPT(" ",99)),199,99)),PortProtocols[],4,FALSE),VLOOKUP(--TRIM(MID(SUBSTITUTE(C219,",",REPT(" ",99)),199,99)),PortProtocols[],4,FALSE)),""),"") &amp;
IF(TRIM(MID(SUBSTITUTE(C219,",",REPT(" ",99)),299,99))&lt;&gt;"",CHAR(10) &amp; IFERROR(IF(ISERROR(--TRIM(MID(SUBSTITUTE(C219,",",REPT(" ",99)),299,99))),VLOOKUP(TRIM(MID(SUBSTITUTE(C219,",",REPT(" ",99)),299,99)),PortProtocols[],4,FALSE),VLOOKUP(--TRIM(MID(SUBSTITUTE(C219,",",REPT(" ",99)),299,99)),PortProtocols[],4,FALSE)),""),"") &amp;
IF(TRIM(MID(SUBSTITUTE(C219,",",REPT(" ",99)),399,99))&lt;&gt;"",CHAR(10) &amp; IFERROR(IF(ISERROR(--TRIM(MID(SUBSTITUTE(C219,",",REPT(" ",99)),399,99))),VLOOKUP(TRIM(MID(SUBSTITUTE(C219,",",REPT(" ",99)),399,99)),PortProtocols[],4,FALSE),VLOOKUP(--TRIM(MID(SUBSTITUTE(C219,",",REPT(" ",99)),399,99)),PortProtocols[],4,FALSE)),""),"") &amp;
IF(TRIM(MID(SUBSTITUTE(C219,",",REPT(" ",99)),499,99))&lt;&gt;"",CHAR(10) &amp; IFERROR(IF(ISERROR(--TRIM(MID(SUBSTITUTE(C219,",",REPT(" ",99)),499,99))),VLOOKUP(TRIM(MID(SUBSTITUTE(C219,",",REPT(" ",99)),499,99)),PortProtocols[],4,FALSE),VLOOKUP(--TRIM(MID(SUBSTITUTE(C219,",",REPT(" ",99)),499,99)),PortProtocols[],4,FALSE)),""),"") &amp;
IF(TRIM(MID(SUBSTITUTE(C219,",",REPT(" ",99)),599,99))&lt;&gt;"",CHAR(10) &amp; IFERROR(IF(ISERROR(--TRIM(MID(SUBSTITUTE(C219,",",REPT(" ",99)),599,99))),VLOOKUP(TRIM(MID(SUBSTITUTE(C219,",",REPT(" ",99)),599,99)),PortProtocols[],4,FALSE),VLOOKUP(--TRIM(MID(SUBSTITUTE(C219,",",REPT(" ",99)),599,99)),PortProtocols[],4,FALSE)),""),"") &amp;
IF(TRIM(MID(SUBSTITUTE(C219,",",REPT(" ",99)),699,99))&lt;&gt;"",CHAR(10) &amp; IFERROR(IF(ISERROR(--TRIM(MID(SUBSTITUTE(C219,",",REPT(" ",99)),699,99))),VLOOKUP(TRIM(MID(SUBSTITUTE(C219,",",REPT(" ",99)),699,99)),PortProtocols[],4,FALSE),VLOOKUP(--TRIM(MID(SUBSTITUTE(C219,",",REPT(" ",99)),699,99)),PortProtocols[],4,FALSE)),""),"") &amp;
IF(TRIM(MID(SUBSTITUTE(C219,",",REPT(" ",99)),799,99))&lt;&gt;"",CHAR(10) &amp; IFERROR(IF(ISERROR(--TRIM(MID(SUBSTITUTE(C219,",",REPT(" ",99)),799,99))),VLOOKUP(TRIM(MID(SUBSTITUTE(C219,",",REPT(" ",99)),799,99)),PortProtocols[],4,FALSE),VLOOKUP(--TRIM(MID(SUBSTITUTE(C219,",",REPT(" ",99)),799,99)),PortProtocols[],4,FALSE)),""),"") &amp;
IF(TRIM(MID(SUBSTITUTE(C219,",",REPT(" ",99)),899,99))&lt;&gt;"",CHAR(10) &amp; IFERROR(IF(ISERROR(--TRIM(MID(SUBSTITUTE(C219,",",REPT(" ",99)),899,99))),VLOOKUP(TRIM(MID(SUBSTITUTE(C219,",",REPT(" ",99)),899,99)),PortProtocols[],4,FALSE),VLOOKUP(--TRIM(MID(SUBSTITUTE(C219,",",REPT(" ",99)),899,99)),PortProtocols[],4,FALSE)),""),"") &amp;
IF(TRIM(MID(SUBSTITUTE(C219,",",REPT(" ",99)),999,99))&lt;&gt;"",CHAR(10) &amp; IFERROR(IF(ISERROR(--TRIM(MID(SUBSTITUTE(C219,",",REPT(" ",99)),999,99))),VLOOKUP(TRIM(MID(SUBSTITUTE(C219,",",REPT(" ",99)),999,99)),PortProtocols[],4,FALSE),VLOOKUP(--TRIM(MID(SUBSTITUTE(C219,",",REPT(" ",99)),999,99)),PortProtocols[],4,FALSE)),""),"") &amp;
IF(TRIM(MID(SUBSTITUTE(C219,",",REPT(" ",99)),1099,99))&lt;&gt;"",CHAR(10) &amp; IFERROR(IF(ISERROR(--TRIM(MID(SUBSTITUTE(C219,",",REPT(" ",99)),1099,99))),VLOOKUP(TRIM(MID(SUBSTITUTE(C219,",",REPT(" ",99)),1099,99)),PortProtocols[],4,FALSE),VLOOKUP(--TRIM(MID(SUBSTITUTE(C219,",",REPT(" ",99)),1099,99)),PortProtocols[],4,FALSE)),""),"") &amp;
IF(TRIM(MID(SUBSTITUTE(C219,",",REPT(" ",99)),1199,99))&lt;&gt;"",CHAR(10) &amp; IFERROR(IF(ISERROR(--TRIM(MID(SUBSTITUTE(C219,",",REPT(" ",99)),1199,99))),VLOOKUP(TRIM(MID(SUBSTITUTE(C219,",",REPT(" ",99)),1199,99)),PortProtocols[],4,FALSE),VLOOKUP(--TRIM(MID(SUBSTITUTE(C219,",",REPT(" ",99)),1199,99)),PortProtocols[],4,FALSE)),""),"") &amp;
IF(TRIM(MID(SUBSTITUTE(C219,",",REPT(" ",99)),1299,99))&lt;&gt;"",CHAR(10) &amp; IFERROR(IF(ISERROR(--TRIM(MID(SUBSTITUTE(C219,",",REPT(" ",99)),1299,99))),VLOOKUP(TRIM(MID(SUBSTITUTE(C219,",",REPT(" ",99)),1299,99)),PortProtocols[],4,FALSE),VLOOKUP(--TRIM(MID(SUBSTITUTE(C219,",",REPT(" ",99)),1299,99)),PortProtocols[],4,FALSE)),""),"") &amp;
IF(TRIM(MID(SUBSTITUTE(C219,",",REPT(" ",99)),1399,99))&lt;&gt;"",CHAR(10) &amp; IFERROR(IF(ISERROR(--TRIM(MID(SUBSTITUTE(C219,",",REPT(" ",99)),1399,99))),VLOOKUP(TRIM(MID(SUBSTITUTE(C219,",",REPT(" ",99)),1399,99)),PortProtocols[],4,FALSE),VLOOKUP(--TRIM(MID(SUBSTITUTE(C219,",",REPT(" ",99)),1399,99)),PortProtocols[],4,FALSE)),""),"") &amp;
IF(TRIM(MID(SUBSTITUTE(C219,",",REPT(" ",99)),1499,99))&lt;&gt;"",CHAR(10) &amp; IFERROR(IF(ISERROR(--TRIM(MID(SUBSTITUTE(C219,",",REPT(" ",99)),1499,99))),VLOOKUP(TRIM(MID(SUBSTITUTE(C219,",",REPT(" ",99)),1499,99)),PortProtocols[],4,FALSE),VLOOKUP(--TRIM(MID(SUBSTITUTE(C219,",",REPT(" ",99)),1499,99)),PortProtocols[],4,FALSE)),""),"") &amp;
IF(TRIM(MID(SUBSTITUTE(C219,",",REPT(" ",99)),1599,99))&lt;&gt;"",CHAR(10) &amp; IFERROR(IF(ISERROR(--TRIM(MID(SUBSTITUTE(C219,",",REPT(" ",99)),1599,99))),VLOOKUP(TRIM(MID(SUBSTITUTE(C219,",",REPT(" ",99)),1599,99)),PortProtocols[],4,FALSE),VLOOKUP(--TRIM(MID(SUBSTITUTE(C219,",",REPT(" ",99)),1599,99)),PortProtocols[],4,FALSE)),""),"") &amp;
IF(TRIM(MID(SUBSTITUTE(C219,",",REPT(" ",99)),1699,99))&lt;&gt;"",CHAR(10) &amp; IFERROR(IF(ISERROR(--TRIM(MID(SUBSTITUTE(C219,",",REPT(" ",99)),1699,99))),VLOOKUP(TRIM(MID(SUBSTITUTE(C219,",",REPT(" ",99)),1699,99)),PortProtocols[],4,FALSE),VLOOKUP(--TRIM(MID(SUBSTITUTE(C219,",",REPT(" ",99)),1699,99)),PortProtocols[],4,FALSE)),""),"") &amp;
IF(TRIM(MID(SUBSTITUTE(C219,",",REPT(" ",99)),1799,99))&lt;&gt;"",CHAR(10) &amp; IFERROR(IF(ISERROR(--TRIM(MID(SUBSTITUTE(C219,",",REPT(" ",99)),1799,99))),VLOOKUP(TRIM(MID(SUBSTITUTE(C219,",",REPT(" ",99)),1799,99)),PortProtocols[],4,FALSE),VLOOKUP(--TRIM(MID(SUBSTITUTE(C219,",",REPT(" ",99)),1799,99)),PortProtocols[],4,FALSE)),""),"") &amp;
IF(TRIM(MID(SUBSTITUTE(C219,",",REPT(" ",99)),1899,99))&lt;&gt;"",CHAR(10) &amp; IFERROR(IF(ISERROR(--TRIM(MID(SUBSTITUTE(C219,",",REPT(" ",99)),1899,99))),VLOOKUP(TRIM(MID(SUBSTITUTE(C219,",",REPT(" ",99)),1899,99)),PortProtocols[],4,FALSE),VLOOKUP(--TRIM(MID(SUBSTITUTE(C219,",",REPT(" ",99)),1899,99)),PortProtocols[],4,FALSE)),""),""),
"")</f>
        <v>Windows Guest VM to Nutanix CVM
NGT (2074 TCP)</v>
      </c>
      <c r="G219" s="15"/>
      <c r="H219" s="13" t="str">
        <f>_xlfn.XLOOKUP(ExternalPorts[[#This Row],[Source]],entities[Source],entities[Source AZ (Used for Diagram Generation)],"",0)</f>
        <v>Local AZ</v>
      </c>
      <c r="I219" s="13" t="str">
        <f>_xlfn.XLOOKUP(ExternalPorts[[#This Row],[Destination]],entities[Destination],entities[Destination AZ (Used for Diagram Generation)],"",0)</f>
        <v>Local AZ</v>
      </c>
      <c r="J219" s="13"/>
      <c r="M219" s="22"/>
    </row>
    <row r="220" spans="1:13" ht="40.5" hidden="1">
      <c r="A220" s="13" t="s">
        <v>330</v>
      </c>
      <c r="B220" s="13" t="s">
        <v>362</v>
      </c>
      <c r="C220" s="14">
        <v>2074</v>
      </c>
      <c r="D220" s="13" t="s">
        <v>78</v>
      </c>
      <c r="E220" s="13" t="s">
        <v>26</v>
      </c>
      <c r="F220" s="24" t="str">
        <f>IF(AND(B220&lt;&gt;"",E220&lt;&gt;""),B220 &amp; " to " &amp; E220 &amp; CHAR(10) &amp;
IFERROR(IF(ISERROR(--TRIM(MID(SUBSTITUTE(C220,",",REPT(" ",99)),1,99))),VLOOKUP(TRIM(MID(SUBSTITUTE(C220,",",REPT(" ",99)),1,99)),PortProtocols[],4,FALSE),VLOOKUP(--TRIM(MID(SUBSTITUTE(C220,",",REPT(" ",99)),1,99)),PortProtocols[],4,FALSE)),"") &amp;
IF(TRIM(MID(SUBSTITUTE(C220,",",REPT(" ",99)),99,99))&lt;&gt;"",CHAR(10) &amp; IFERROR(IF(ISERROR(--TRIM(MID(SUBSTITUTE(C220,",",REPT(" ",99)),99,99))),VLOOKUP(TRIM(MID(SUBSTITUTE(C220,",",REPT(" ",99)),99,99)),PortProtocols[],4,FALSE),VLOOKUP(--TRIM(MID(SUBSTITUTE(C220,",",REPT(" ",99)),99,99)),PortProtocols[],4,FALSE)),""),"") &amp;
IF(TRIM(MID(SUBSTITUTE(C220,",",REPT(" ",99)),199,99))&lt;&gt;"",CHAR(10) &amp; IFERROR(IF(ISERROR(--TRIM(MID(SUBSTITUTE(C220,",",REPT(" ",99)),199,99))),VLOOKUP(TRIM(MID(SUBSTITUTE(C220,",",REPT(" ",99)),199,99)),PortProtocols[],4,FALSE),VLOOKUP(--TRIM(MID(SUBSTITUTE(C220,",",REPT(" ",99)),199,99)),PortProtocols[],4,FALSE)),""),"") &amp;
IF(TRIM(MID(SUBSTITUTE(C220,",",REPT(" ",99)),299,99))&lt;&gt;"",CHAR(10) &amp; IFERROR(IF(ISERROR(--TRIM(MID(SUBSTITUTE(C220,",",REPT(" ",99)),299,99))),VLOOKUP(TRIM(MID(SUBSTITUTE(C220,",",REPT(" ",99)),299,99)),PortProtocols[],4,FALSE),VLOOKUP(--TRIM(MID(SUBSTITUTE(C220,",",REPT(" ",99)),299,99)),PortProtocols[],4,FALSE)),""),"") &amp;
IF(TRIM(MID(SUBSTITUTE(C220,",",REPT(" ",99)),399,99))&lt;&gt;"",CHAR(10) &amp; IFERROR(IF(ISERROR(--TRIM(MID(SUBSTITUTE(C220,",",REPT(" ",99)),399,99))),VLOOKUP(TRIM(MID(SUBSTITUTE(C220,",",REPT(" ",99)),399,99)),PortProtocols[],4,FALSE),VLOOKUP(--TRIM(MID(SUBSTITUTE(C220,",",REPT(" ",99)),399,99)),PortProtocols[],4,FALSE)),""),"") &amp;
IF(TRIM(MID(SUBSTITUTE(C220,",",REPT(" ",99)),499,99))&lt;&gt;"",CHAR(10) &amp; IFERROR(IF(ISERROR(--TRIM(MID(SUBSTITUTE(C220,",",REPT(" ",99)),499,99))),VLOOKUP(TRIM(MID(SUBSTITUTE(C220,",",REPT(" ",99)),499,99)),PortProtocols[],4,FALSE),VLOOKUP(--TRIM(MID(SUBSTITUTE(C220,",",REPT(" ",99)),499,99)),PortProtocols[],4,FALSE)),""),"") &amp;
IF(TRIM(MID(SUBSTITUTE(C220,",",REPT(" ",99)),599,99))&lt;&gt;"",CHAR(10) &amp; IFERROR(IF(ISERROR(--TRIM(MID(SUBSTITUTE(C220,",",REPT(" ",99)),599,99))),VLOOKUP(TRIM(MID(SUBSTITUTE(C220,",",REPT(" ",99)),599,99)),PortProtocols[],4,FALSE),VLOOKUP(--TRIM(MID(SUBSTITUTE(C220,",",REPT(" ",99)),599,99)),PortProtocols[],4,FALSE)),""),"") &amp;
IF(TRIM(MID(SUBSTITUTE(C220,",",REPT(" ",99)),699,99))&lt;&gt;"",CHAR(10) &amp; IFERROR(IF(ISERROR(--TRIM(MID(SUBSTITUTE(C220,",",REPT(" ",99)),699,99))),VLOOKUP(TRIM(MID(SUBSTITUTE(C220,",",REPT(" ",99)),699,99)),PortProtocols[],4,FALSE),VLOOKUP(--TRIM(MID(SUBSTITUTE(C220,",",REPT(" ",99)),699,99)),PortProtocols[],4,FALSE)),""),"") &amp;
IF(TRIM(MID(SUBSTITUTE(C220,",",REPT(" ",99)),799,99))&lt;&gt;"",CHAR(10) &amp; IFERROR(IF(ISERROR(--TRIM(MID(SUBSTITUTE(C220,",",REPT(" ",99)),799,99))),VLOOKUP(TRIM(MID(SUBSTITUTE(C220,",",REPT(" ",99)),799,99)),PortProtocols[],4,FALSE),VLOOKUP(--TRIM(MID(SUBSTITUTE(C220,",",REPT(" ",99)),799,99)),PortProtocols[],4,FALSE)),""),"") &amp;
IF(TRIM(MID(SUBSTITUTE(C220,",",REPT(" ",99)),899,99))&lt;&gt;"",CHAR(10) &amp; IFERROR(IF(ISERROR(--TRIM(MID(SUBSTITUTE(C220,",",REPT(" ",99)),899,99))),VLOOKUP(TRIM(MID(SUBSTITUTE(C220,",",REPT(" ",99)),899,99)),PortProtocols[],4,FALSE),VLOOKUP(--TRIM(MID(SUBSTITUTE(C220,",",REPT(" ",99)),899,99)),PortProtocols[],4,FALSE)),""),"") &amp;
IF(TRIM(MID(SUBSTITUTE(C220,",",REPT(" ",99)),999,99))&lt;&gt;"",CHAR(10) &amp; IFERROR(IF(ISERROR(--TRIM(MID(SUBSTITUTE(C220,",",REPT(" ",99)),999,99))),VLOOKUP(TRIM(MID(SUBSTITUTE(C220,",",REPT(" ",99)),999,99)),PortProtocols[],4,FALSE),VLOOKUP(--TRIM(MID(SUBSTITUTE(C220,",",REPT(" ",99)),999,99)),PortProtocols[],4,FALSE)),""),"") &amp;
IF(TRIM(MID(SUBSTITUTE(C220,",",REPT(" ",99)),1099,99))&lt;&gt;"",CHAR(10) &amp; IFERROR(IF(ISERROR(--TRIM(MID(SUBSTITUTE(C220,",",REPT(" ",99)),1099,99))),VLOOKUP(TRIM(MID(SUBSTITUTE(C220,",",REPT(" ",99)),1099,99)),PortProtocols[],4,FALSE),VLOOKUP(--TRIM(MID(SUBSTITUTE(C220,",",REPT(" ",99)),1099,99)),PortProtocols[],4,FALSE)),""),"") &amp;
IF(TRIM(MID(SUBSTITUTE(C220,",",REPT(" ",99)),1199,99))&lt;&gt;"",CHAR(10) &amp; IFERROR(IF(ISERROR(--TRIM(MID(SUBSTITUTE(C220,",",REPT(" ",99)),1199,99))),VLOOKUP(TRIM(MID(SUBSTITUTE(C220,",",REPT(" ",99)),1199,99)),PortProtocols[],4,FALSE),VLOOKUP(--TRIM(MID(SUBSTITUTE(C220,",",REPT(" ",99)),1199,99)),PortProtocols[],4,FALSE)),""),"") &amp;
IF(TRIM(MID(SUBSTITUTE(C220,",",REPT(" ",99)),1299,99))&lt;&gt;"",CHAR(10) &amp; IFERROR(IF(ISERROR(--TRIM(MID(SUBSTITUTE(C220,",",REPT(" ",99)),1299,99))),VLOOKUP(TRIM(MID(SUBSTITUTE(C220,",",REPT(" ",99)),1299,99)),PortProtocols[],4,FALSE),VLOOKUP(--TRIM(MID(SUBSTITUTE(C220,",",REPT(" ",99)),1299,99)),PortProtocols[],4,FALSE)),""),"") &amp;
IF(TRIM(MID(SUBSTITUTE(C220,",",REPT(" ",99)),1399,99))&lt;&gt;"",CHAR(10) &amp; IFERROR(IF(ISERROR(--TRIM(MID(SUBSTITUTE(C220,",",REPT(" ",99)),1399,99))),VLOOKUP(TRIM(MID(SUBSTITUTE(C220,",",REPT(" ",99)),1399,99)),PortProtocols[],4,FALSE),VLOOKUP(--TRIM(MID(SUBSTITUTE(C220,",",REPT(" ",99)),1399,99)),PortProtocols[],4,FALSE)),""),"") &amp;
IF(TRIM(MID(SUBSTITUTE(C220,",",REPT(" ",99)),1499,99))&lt;&gt;"",CHAR(10) &amp; IFERROR(IF(ISERROR(--TRIM(MID(SUBSTITUTE(C220,",",REPT(" ",99)),1499,99))),VLOOKUP(TRIM(MID(SUBSTITUTE(C220,",",REPT(" ",99)),1499,99)),PortProtocols[],4,FALSE),VLOOKUP(--TRIM(MID(SUBSTITUTE(C220,",",REPT(" ",99)),1499,99)),PortProtocols[],4,FALSE)),""),"") &amp;
IF(TRIM(MID(SUBSTITUTE(C220,",",REPT(" ",99)),1599,99))&lt;&gt;"",CHAR(10) &amp; IFERROR(IF(ISERROR(--TRIM(MID(SUBSTITUTE(C220,",",REPT(" ",99)),1599,99))),VLOOKUP(TRIM(MID(SUBSTITUTE(C220,",",REPT(" ",99)),1599,99)),PortProtocols[],4,FALSE),VLOOKUP(--TRIM(MID(SUBSTITUTE(C220,",",REPT(" ",99)),1599,99)),PortProtocols[],4,FALSE)),""),"") &amp;
IF(TRIM(MID(SUBSTITUTE(C220,",",REPT(" ",99)),1699,99))&lt;&gt;"",CHAR(10) &amp; IFERROR(IF(ISERROR(--TRIM(MID(SUBSTITUTE(C220,",",REPT(" ",99)),1699,99))),VLOOKUP(TRIM(MID(SUBSTITUTE(C220,",",REPT(" ",99)),1699,99)),PortProtocols[],4,FALSE),VLOOKUP(--TRIM(MID(SUBSTITUTE(C220,",",REPT(" ",99)),1699,99)),PortProtocols[],4,FALSE)),""),"") &amp;
IF(TRIM(MID(SUBSTITUTE(C220,",",REPT(" ",99)),1799,99))&lt;&gt;"",CHAR(10) &amp; IFERROR(IF(ISERROR(--TRIM(MID(SUBSTITUTE(C220,",",REPT(" ",99)),1799,99))),VLOOKUP(TRIM(MID(SUBSTITUTE(C220,",",REPT(" ",99)),1799,99)),PortProtocols[],4,FALSE),VLOOKUP(--TRIM(MID(SUBSTITUTE(C220,",",REPT(" ",99)),1799,99)),PortProtocols[],4,FALSE)),""),"") &amp;
IF(TRIM(MID(SUBSTITUTE(C220,",",REPT(" ",99)),1899,99))&lt;&gt;"",CHAR(10) &amp; IFERROR(IF(ISERROR(--TRIM(MID(SUBSTITUTE(C220,",",REPT(" ",99)),1899,99))),VLOOKUP(TRIM(MID(SUBSTITUTE(C220,",",REPT(" ",99)),1899,99)),PortProtocols[],4,FALSE),VLOOKUP(--TRIM(MID(SUBSTITUTE(C220,",",REPT(" ",99)),1899,99)),PortProtocols[],4,FALSE)),""),""),
"")</f>
        <v>Linux Guest VM to Nutanix CVM
NGT (2074 TCP)</v>
      </c>
      <c r="G220" s="15"/>
      <c r="H220" s="13" t="str">
        <f>_xlfn.XLOOKUP(ExternalPorts[[#This Row],[Source]],entities[Source],entities[Source AZ (Used for Diagram Generation)],"",0)</f>
        <v>Local AZ</v>
      </c>
      <c r="I220" s="13" t="str">
        <f>_xlfn.XLOOKUP(ExternalPorts[[#This Row],[Destination]],entities[Destination],entities[Destination AZ (Used for Diagram Generation)],"",0)</f>
        <v>Local AZ</v>
      </c>
      <c r="J220" s="13"/>
      <c r="M220" s="22"/>
    </row>
    <row r="221" spans="1:13" ht="40.5" hidden="1">
      <c r="A221" s="13" t="s">
        <v>330</v>
      </c>
      <c r="B221" s="13" t="s">
        <v>10</v>
      </c>
      <c r="C221" s="14">
        <v>22</v>
      </c>
      <c r="D221" s="13" t="s">
        <v>78</v>
      </c>
      <c r="E221" s="13" t="s">
        <v>362</v>
      </c>
      <c r="F221" s="24" t="str">
        <f>IF(AND(B221&lt;&gt;"",E221&lt;&gt;""),B221 &amp; " to " &amp; E221 &amp; CHAR(10) &amp;
IFERROR(IF(ISERROR(--TRIM(MID(SUBSTITUTE(C221,",",REPT(" ",99)),1,99))),VLOOKUP(TRIM(MID(SUBSTITUTE(C221,",",REPT(" ",99)),1,99)),PortProtocols[],4,FALSE),VLOOKUP(--TRIM(MID(SUBSTITUTE(C221,",",REPT(" ",99)),1,99)),PortProtocols[],4,FALSE)),"") &amp;
IF(TRIM(MID(SUBSTITUTE(C221,",",REPT(" ",99)),99,99))&lt;&gt;"",CHAR(10) &amp; IFERROR(IF(ISERROR(--TRIM(MID(SUBSTITUTE(C221,",",REPT(" ",99)),99,99))),VLOOKUP(TRIM(MID(SUBSTITUTE(C221,",",REPT(" ",99)),99,99)),PortProtocols[],4,FALSE),VLOOKUP(--TRIM(MID(SUBSTITUTE(C221,",",REPT(" ",99)),99,99)),PortProtocols[],4,FALSE)),""),"") &amp;
IF(TRIM(MID(SUBSTITUTE(C221,",",REPT(" ",99)),199,99))&lt;&gt;"",CHAR(10) &amp; IFERROR(IF(ISERROR(--TRIM(MID(SUBSTITUTE(C221,",",REPT(" ",99)),199,99))),VLOOKUP(TRIM(MID(SUBSTITUTE(C221,",",REPT(" ",99)),199,99)),PortProtocols[],4,FALSE),VLOOKUP(--TRIM(MID(SUBSTITUTE(C221,",",REPT(" ",99)),199,99)),PortProtocols[],4,FALSE)),""),"") &amp;
IF(TRIM(MID(SUBSTITUTE(C221,",",REPT(" ",99)),299,99))&lt;&gt;"",CHAR(10) &amp; IFERROR(IF(ISERROR(--TRIM(MID(SUBSTITUTE(C221,",",REPT(" ",99)),299,99))),VLOOKUP(TRIM(MID(SUBSTITUTE(C221,",",REPT(" ",99)),299,99)),PortProtocols[],4,FALSE),VLOOKUP(--TRIM(MID(SUBSTITUTE(C221,",",REPT(" ",99)),299,99)),PortProtocols[],4,FALSE)),""),"") &amp;
IF(TRIM(MID(SUBSTITUTE(C221,",",REPT(" ",99)),399,99))&lt;&gt;"",CHAR(10) &amp; IFERROR(IF(ISERROR(--TRIM(MID(SUBSTITUTE(C221,",",REPT(" ",99)),399,99))),VLOOKUP(TRIM(MID(SUBSTITUTE(C221,",",REPT(" ",99)),399,99)),PortProtocols[],4,FALSE),VLOOKUP(--TRIM(MID(SUBSTITUTE(C221,",",REPT(" ",99)),399,99)),PortProtocols[],4,FALSE)),""),"") &amp;
IF(TRIM(MID(SUBSTITUTE(C221,",",REPT(" ",99)),499,99))&lt;&gt;"",CHAR(10) &amp; IFERROR(IF(ISERROR(--TRIM(MID(SUBSTITUTE(C221,",",REPT(" ",99)),499,99))),VLOOKUP(TRIM(MID(SUBSTITUTE(C221,",",REPT(" ",99)),499,99)),PortProtocols[],4,FALSE),VLOOKUP(--TRIM(MID(SUBSTITUTE(C221,",",REPT(" ",99)),499,99)),PortProtocols[],4,FALSE)),""),"") &amp;
IF(TRIM(MID(SUBSTITUTE(C221,",",REPT(" ",99)),599,99))&lt;&gt;"",CHAR(10) &amp; IFERROR(IF(ISERROR(--TRIM(MID(SUBSTITUTE(C221,",",REPT(" ",99)),599,99))),VLOOKUP(TRIM(MID(SUBSTITUTE(C221,",",REPT(" ",99)),599,99)),PortProtocols[],4,FALSE),VLOOKUP(--TRIM(MID(SUBSTITUTE(C221,",",REPT(" ",99)),599,99)),PortProtocols[],4,FALSE)),""),"") &amp;
IF(TRIM(MID(SUBSTITUTE(C221,",",REPT(" ",99)),699,99))&lt;&gt;"",CHAR(10) &amp; IFERROR(IF(ISERROR(--TRIM(MID(SUBSTITUTE(C221,",",REPT(" ",99)),699,99))),VLOOKUP(TRIM(MID(SUBSTITUTE(C221,",",REPT(" ",99)),699,99)),PortProtocols[],4,FALSE),VLOOKUP(--TRIM(MID(SUBSTITUTE(C221,",",REPT(" ",99)),699,99)),PortProtocols[],4,FALSE)),""),"") &amp;
IF(TRIM(MID(SUBSTITUTE(C221,",",REPT(" ",99)),799,99))&lt;&gt;"",CHAR(10) &amp; IFERROR(IF(ISERROR(--TRIM(MID(SUBSTITUTE(C221,",",REPT(" ",99)),799,99))),VLOOKUP(TRIM(MID(SUBSTITUTE(C221,",",REPT(" ",99)),799,99)),PortProtocols[],4,FALSE),VLOOKUP(--TRIM(MID(SUBSTITUTE(C221,",",REPT(" ",99)),799,99)),PortProtocols[],4,FALSE)),""),"") &amp;
IF(TRIM(MID(SUBSTITUTE(C221,",",REPT(" ",99)),899,99))&lt;&gt;"",CHAR(10) &amp; IFERROR(IF(ISERROR(--TRIM(MID(SUBSTITUTE(C221,",",REPT(" ",99)),899,99))),VLOOKUP(TRIM(MID(SUBSTITUTE(C221,",",REPT(" ",99)),899,99)),PortProtocols[],4,FALSE),VLOOKUP(--TRIM(MID(SUBSTITUTE(C221,",",REPT(" ",99)),899,99)),PortProtocols[],4,FALSE)),""),"") &amp;
IF(TRIM(MID(SUBSTITUTE(C221,",",REPT(" ",99)),999,99))&lt;&gt;"",CHAR(10) &amp; IFERROR(IF(ISERROR(--TRIM(MID(SUBSTITUTE(C221,",",REPT(" ",99)),999,99))),VLOOKUP(TRIM(MID(SUBSTITUTE(C221,",",REPT(" ",99)),999,99)),PortProtocols[],4,FALSE),VLOOKUP(--TRIM(MID(SUBSTITUTE(C221,",",REPT(" ",99)),999,99)),PortProtocols[],4,FALSE)),""),"") &amp;
IF(TRIM(MID(SUBSTITUTE(C221,",",REPT(" ",99)),1099,99))&lt;&gt;"",CHAR(10) &amp; IFERROR(IF(ISERROR(--TRIM(MID(SUBSTITUTE(C221,",",REPT(" ",99)),1099,99))),VLOOKUP(TRIM(MID(SUBSTITUTE(C221,",",REPT(" ",99)),1099,99)),PortProtocols[],4,FALSE),VLOOKUP(--TRIM(MID(SUBSTITUTE(C221,",",REPT(" ",99)),1099,99)),PortProtocols[],4,FALSE)),""),"") &amp;
IF(TRIM(MID(SUBSTITUTE(C221,",",REPT(" ",99)),1199,99))&lt;&gt;"",CHAR(10) &amp; IFERROR(IF(ISERROR(--TRIM(MID(SUBSTITUTE(C221,",",REPT(" ",99)),1199,99))),VLOOKUP(TRIM(MID(SUBSTITUTE(C221,",",REPT(" ",99)),1199,99)),PortProtocols[],4,FALSE),VLOOKUP(--TRIM(MID(SUBSTITUTE(C221,",",REPT(" ",99)),1199,99)),PortProtocols[],4,FALSE)),""),"") &amp;
IF(TRIM(MID(SUBSTITUTE(C221,",",REPT(" ",99)),1299,99))&lt;&gt;"",CHAR(10) &amp; IFERROR(IF(ISERROR(--TRIM(MID(SUBSTITUTE(C221,",",REPT(" ",99)),1299,99))),VLOOKUP(TRIM(MID(SUBSTITUTE(C221,",",REPT(" ",99)),1299,99)),PortProtocols[],4,FALSE),VLOOKUP(--TRIM(MID(SUBSTITUTE(C221,",",REPT(" ",99)),1299,99)),PortProtocols[],4,FALSE)),""),"") &amp;
IF(TRIM(MID(SUBSTITUTE(C221,",",REPT(" ",99)),1399,99))&lt;&gt;"",CHAR(10) &amp; IFERROR(IF(ISERROR(--TRIM(MID(SUBSTITUTE(C221,",",REPT(" ",99)),1399,99))),VLOOKUP(TRIM(MID(SUBSTITUTE(C221,",",REPT(" ",99)),1399,99)),PortProtocols[],4,FALSE),VLOOKUP(--TRIM(MID(SUBSTITUTE(C221,",",REPT(" ",99)),1399,99)),PortProtocols[],4,FALSE)),""),"") &amp;
IF(TRIM(MID(SUBSTITUTE(C221,",",REPT(" ",99)),1499,99))&lt;&gt;"",CHAR(10) &amp; IFERROR(IF(ISERROR(--TRIM(MID(SUBSTITUTE(C221,",",REPT(" ",99)),1499,99))),VLOOKUP(TRIM(MID(SUBSTITUTE(C221,",",REPT(" ",99)),1499,99)),PortProtocols[],4,FALSE),VLOOKUP(--TRIM(MID(SUBSTITUTE(C221,",",REPT(" ",99)),1499,99)),PortProtocols[],4,FALSE)),""),"") &amp;
IF(TRIM(MID(SUBSTITUTE(C221,",",REPT(" ",99)),1599,99))&lt;&gt;"",CHAR(10) &amp; IFERROR(IF(ISERROR(--TRIM(MID(SUBSTITUTE(C221,",",REPT(" ",99)),1599,99))),VLOOKUP(TRIM(MID(SUBSTITUTE(C221,",",REPT(" ",99)),1599,99)),PortProtocols[],4,FALSE),VLOOKUP(--TRIM(MID(SUBSTITUTE(C221,",",REPT(" ",99)),1599,99)),PortProtocols[],4,FALSE)),""),"") &amp;
IF(TRIM(MID(SUBSTITUTE(C221,",",REPT(" ",99)),1699,99))&lt;&gt;"",CHAR(10) &amp; IFERROR(IF(ISERROR(--TRIM(MID(SUBSTITUTE(C221,",",REPT(" ",99)),1699,99))),VLOOKUP(TRIM(MID(SUBSTITUTE(C221,",",REPT(" ",99)),1699,99)),PortProtocols[],4,FALSE),VLOOKUP(--TRIM(MID(SUBSTITUTE(C221,",",REPT(" ",99)),1699,99)),PortProtocols[],4,FALSE)),""),"") &amp;
IF(TRIM(MID(SUBSTITUTE(C221,",",REPT(" ",99)),1799,99))&lt;&gt;"",CHAR(10) &amp; IFERROR(IF(ISERROR(--TRIM(MID(SUBSTITUTE(C221,",",REPT(" ",99)),1799,99))),VLOOKUP(TRIM(MID(SUBSTITUTE(C221,",",REPT(" ",99)),1799,99)),PortProtocols[],4,FALSE),VLOOKUP(--TRIM(MID(SUBSTITUTE(C221,",",REPT(" ",99)),1799,99)),PortProtocols[],4,FALSE)),""),"") &amp;
IF(TRIM(MID(SUBSTITUTE(C221,",",REPT(" ",99)),1899,99))&lt;&gt;"",CHAR(10) &amp; IFERROR(IF(ISERROR(--TRIM(MID(SUBSTITUTE(C221,",",REPT(" ",99)),1899,99))),VLOOKUP(TRIM(MID(SUBSTITUTE(C221,",",REPT(" ",99)),1899,99)),PortProtocols[],4,FALSE),VLOOKUP(--TRIM(MID(SUBSTITUTE(C221,",",REPT(" ",99)),1899,99)),PortProtocols[],4,FALSE)),""),""),
"")</f>
        <v>Nutanix CVM  to Linux Guest VM
SSH (22 TCP)</v>
      </c>
      <c r="G221" s="15"/>
      <c r="H221" s="13" t="str">
        <f>_xlfn.XLOOKUP(ExternalPorts[[#This Row],[Source]],entities[Source],entities[Source AZ (Used for Diagram Generation)],"",0)</f>
        <v>Local AZ</v>
      </c>
      <c r="I221" s="13" t="str">
        <f>_xlfn.XLOOKUP(ExternalPorts[[#This Row],[Destination]],entities[Destination],entities[Destination AZ (Used for Diagram Generation)],"",0)</f>
        <v>Local AZ</v>
      </c>
      <c r="J221" s="13"/>
      <c r="M221" s="22"/>
    </row>
    <row r="222" spans="1:13" ht="101.25" hidden="1">
      <c r="A222" s="13" t="s">
        <v>89</v>
      </c>
      <c r="B222" s="13" t="s">
        <v>93</v>
      </c>
      <c r="C222" s="14" t="s">
        <v>92</v>
      </c>
      <c r="D222" s="13" t="str" cm="1">
        <f t="array" ref="D22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22" s="13" t="s">
        <v>26</v>
      </c>
      <c r="F222" s="15" t="str">
        <f>IF(AND(B222&lt;&gt;"",E222&lt;&gt;""),B222 &amp; " to " &amp; E222 &amp; CHAR(10) &amp;
IFERROR(IF(ISERROR(--TRIM(MID(SUBSTITUTE(C222,",",REPT(" ",99)),1,99))),VLOOKUP(TRIM(MID(SUBSTITUTE(C222,",",REPT(" ",99)),1,99)),PortProtocols[],4,FALSE),VLOOKUP(--TRIM(MID(SUBSTITUTE(C222,",",REPT(" ",99)),1,99)),PortProtocols[],4,FALSE)),"") &amp;
IF(TRIM(MID(SUBSTITUTE(C222,",",REPT(" ",99)),99,99))&lt;&gt;"",CHAR(10) &amp; IFERROR(IF(ISERROR(--TRIM(MID(SUBSTITUTE(C222,",",REPT(" ",99)),99,99))),VLOOKUP(TRIM(MID(SUBSTITUTE(C222,",",REPT(" ",99)),99,99)),PortProtocols[],4,FALSE),VLOOKUP(--TRIM(MID(SUBSTITUTE(C222,",",REPT(" ",99)),99,99)),PortProtocols[],4,FALSE)),""),"") &amp;
IF(TRIM(MID(SUBSTITUTE(C222,",",REPT(" ",99)),199,99))&lt;&gt;"",CHAR(10) &amp; IFERROR(IF(ISERROR(--TRIM(MID(SUBSTITUTE(C222,",",REPT(" ",99)),199,99))),VLOOKUP(TRIM(MID(SUBSTITUTE(C222,",",REPT(" ",99)),199,99)),PortProtocols[],4,FALSE),VLOOKUP(--TRIM(MID(SUBSTITUTE(C222,",",REPT(" ",99)),199,99)),PortProtocols[],4,FALSE)),""),"") &amp;
IF(TRIM(MID(SUBSTITUTE(C222,",",REPT(" ",99)),299,99))&lt;&gt;"",CHAR(10) &amp; IFERROR(IF(ISERROR(--TRIM(MID(SUBSTITUTE(C222,",",REPT(" ",99)),299,99))),VLOOKUP(TRIM(MID(SUBSTITUTE(C222,",",REPT(" ",99)),299,99)),PortProtocols[],4,FALSE),VLOOKUP(--TRIM(MID(SUBSTITUTE(C222,",",REPT(" ",99)),299,99)),PortProtocols[],4,FALSE)),""),"") &amp;
IF(TRIM(MID(SUBSTITUTE(C222,",",REPT(" ",99)),399,99))&lt;&gt;"",CHAR(10) &amp; IFERROR(IF(ISERROR(--TRIM(MID(SUBSTITUTE(C222,",",REPT(" ",99)),399,99))),VLOOKUP(TRIM(MID(SUBSTITUTE(C222,",",REPT(" ",99)),399,99)),PortProtocols[],4,FALSE),VLOOKUP(--TRIM(MID(SUBSTITUTE(C222,",",REPT(" ",99)),399,99)),PortProtocols[],4,FALSE)),""),"") &amp;
IF(TRIM(MID(SUBSTITUTE(C222,",",REPT(" ",99)),499,99))&lt;&gt;"",CHAR(10) &amp; IFERROR(IF(ISERROR(--TRIM(MID(SUBSTITUTE(C222,",",REPT(" ",99)),499,99))),VLOOKUP(TRIM(MID(SUBSTITUTE(C222,",",REPT(" ",99)),499,99)),PortProtocols[],4,FALSE),VLOOKUP(--TRIM(MID(SUBSTITUTE(C222,",",REPT(" ",99)),499,99)),PortProtocols[],4,FALSE)),""),"") &amp;
IF(TRIM(MID(SUBSTITUTE(C222,",",REPT(" ",99)),599,99))&lt;&gt;"",CHAR(10) &amp; IFERROR(IF(ISERROR(--TRIM(MID(SUBSTITUTE(C222,",",REPT(" ",99)),599,99))),VLOOKUP(TRIM(MID(SUBSTITUTE(C222,",",REPT(" ",99)),599,99)),PortProtocols[],4,FALSE),VLOOKUP(--TRIM(MID(SUBSTITUTE(C222,",",REPT(" ",99)),599,99)),PortProtocols[],4,FALSE)),""),"") &amp;
IF(TRIM(MID(SUBSTITUTE(C222,",",REPT(" ",99)),699,99))&lt;&gt;"",CHAR(10) &amp; IFERROR(IF(ISERROR(--TRIM(MID(SUBSTITUTE(C222,",",REPT(" ",99)),699,99))),VLOOKUP(TRIM(MID(SUBSTITUTE(C222,",",REPT(" ",99)),699,99)),PortProtocols[],4,FALSE),VLOOKUP(--TRIM(MID(SUBSTITUTE(C222,",",REPT(" ",99)),699,99)),PortProtocols[],4,FALSE)),""),"") &amp;
IF(TRIM(MID(SUBSTITUTE(C222,",",REPT(" ",99)),799,99))&lt;&gt;"",CHAR(10) &amp; IFERROR(IF(ISERROR(--TRIM(MID(SUBSTITUTE(C222,",",REPT(" ",99)),799,99))),VLOOKUP(TRIM(MID(SUBSTITUTE(C222,",",REPT(" ",99)),799,99)),PortProtocols[],4,FALSE),VLOOKUP(--TRIM(MID(SUBSTITUTE(C222,",",REPT(" ",99)),799,99)),PortProtocols[],4,FALSE)),""),"") &amp;
IF(TRIM(MID(SUBSTITUTE(C222,",",REPT(" ",99)),899,99))&lt;&gt;"",CHAR(10) &amp; IFERROR(IF(ISERROR(--TRIM(MID(SUBSTITUTE(C222,",",REPT(" ",99)),899,99))),VLOOKUP(TRIM(MID(SUBSTITUTE(C222,",",REPT(" ",99)),899,99)),PortProtocols[],4,FALSE),VLOOKUP(--TRIM(MID(SUBSTITUTE(C222,",",REPT(" ",99)),899,99)),PortProtocols[],4,FALSE)),""),"") &amp;
IF(TRIM(MID(SUBSTITUTE(C222,",",REPT(" ",99)),999,99))&lt;&gt;"",CHAR(10) &amp; IFERROR(IF(ISERROR(--TRIM(MID(SUBSTITUTE(C222,",",REPT(" ",99)),999,99))),VLOOKUP(TRIM(MID(SUBSTITUTE(C222,",",REPT(" ",99)),999,99)),PortProtocols[],4,FALSE),VLOOKUP(--TRIM(MID(SUBSTITUTE(C222,",",REPT(" ",99)),999,99)),PortProtocols[],4,FALSE)),""),"") &amp;
IF(TRIM(MID(SUBSTITUTE(C222,",",REPT(" ",99)),1099,99))&lt;&gt;"",CHAR(10) &amp; IFERROR(IF(ISERROR(--TRIM(MID(SUBSTITUTE(C222,",",REPT(" ",99)),1099,99))),VLOOKUP(TRIM(MID(SUBSTITUTE(C222,",",REPT(" ",99)),1099,99)),PortProtocols[],4,FALSE),VLOOKUP(--TRIM(MID(SUBSTITUTE(C222,",",REPT(" ",99)),1099,99)),PortProtocols[],4,FALSE)),""),"") &amp;
IF(TRIM(MID(SUBSTITUTE(C222,",",REPT(" ",99)),1199,99))&lt;&gt;"",CHAR(10) &amp; IFERROR(IF(ISERROR(--TRIM(MID(SUBSTITUTE(C222,",",REPT(" ",99)),1199,99))),VLOOKUP(TRIM(MID(SUBSTITUTE(C222,",",REPT(" ",99)),1199,99)),PortProtocols[],4,FALSE),VLOOKUP(--TRIM(MID(SUBSTITUTE(C222,",",REPT(" ",99)),1199,99)),PortProtocols[],4,FALSE)),""),"") &amp;
IF(TRIM(MID(SUBSTITUTE(C222,",",REPT(" ",99)),1299,99))&lt;&gt;"",CHAR(10) &amp; IFERROR(IF(ISERROR(--TRIM(MID(SUBSTITUTE(C222,",",REPT(" ",99)),1299,99))),VLOOKUP(TRIM(MID(SUBSTITUTE(C222,",",REPT(" ",99)),1299,99)),PortProtocols[],4,FALSE),VLOOKUP(--TRIM(MID(SUBSTITUTE(C222,",",REPT(" ",99)),1299,99)),PortProtocols[],4,FALSE)),""),"") &amp;
IF(TRIM(MID(SUBSTITUTE(C222,",",REPT(" ",99)),1399,99))&lt;&gt;"",CHAR(10) &amp; IFERROR(IF(ISERROR(--TRIM(MID(SUBSTITUTE(C222,",",REPT(" ",99)),1399,99))),VLOOKUP(TRIM(MID(SUBSTITUTE(C222,",",REPT(" ",99)),1399,99)),PortProtocols[],4,FALSE),VLOOKUP(--TRIM(MID(SUBSTITUTE(C222,",",REPT(" ",99)),1399,99)),PortProtocols[],4,FALSE)),""),"") &amp;
IF(TRIM(MID(SUBSTITUTE(C222,",",REPT(" ",99)),1499,99))&lt;&gt;"",CHAR(10) &amp; IFERROR(IF(ISERROR(--TRIM(MID(SUBSTITUTE(C222,",",REPT(" ",99)),1499,99))),VLOOKUP(TRIM(MID(SUBSTITUTE(C222,",",REPT(" ",99)),1499,99)),PortProtocols[],4,FALSE),VLOOKUP(--TRIM(MID(SUBSTITUTE(C222,",",REPT(" ",99)),1499,99)),PortProtocols[],4,FALSE)),""),"") &amp;
IF(TRIM(MID(SUBSTITUTE(C222,",",REPT(" ",99)),1599,99))&lt;&gt;"",CHAR(10) &amp; IFERROR(IF(ISERROR(--TRIM(MID(SUBSTITUTE(C222,",",REPT(" ",99)),1599,99))),VLOOKUP(TRIM(MID(SUBSTITUTE(C222,",",REPT(" ",99)),1599,99)),PortProtocols[],4,FALSE),VLOOKUP(--TRIM(MID(SUBSTITUTE(C222,",",REPT(" ",99)),1599,99)),PortProtocols[],4,FALSE)),""),"") &amp;
IF(TRIM(MID(SUBSTITUTE(C222,",",REPT(" ",99)),1699,99))&lt;&gt;"",CHAR(10) &amp; IFERROR(IF(ISERROR(--TRIM(MID(SUBSTITUTE(C222,",",REPT(" ",99)),1699,99))),VLOOKUP(TRIM(MID(SUBSTITUTE(C222,",",REPT(" ",99)),1699,99)),PortProtocols[],4,FALSE),VLOOKUP(--TRIM(MID(SUBSTITUTE(C222,",",REPT(" ",99)),1699,99)),PortProtocols[],4,FALSE)),""),"") &amp;
IF(TRIM(MID(SUBSTITUTE(C222,",",REPT(" ",99)),1799,99))&lt;&gt;"",CHAR(10) &amp; IFERROR(IF(ISERROR(--TRIM(MID(SUBSTITUTE(C222,",",REPT(" ",99)),1799,99))),VLOOKUP(TRIM(MID(SUBSTITUTE(C222,",",REPT(" ",99)),1799,99)),PortProtocols[],4,FALSE),VLOOKUP(--TRIM(MID(SUBSTITUTE(C222,",",REPT(" ",99)),1799,99)),PortProtocols[],4,FALSE)),""),"") &amp;
IF(TRIM(MID(SUBSTITUTE(C222,",",REPT(" ",99)),1899,99))&lt;&gt;"",CHAR(10) &amp; IFERROR(IF(ISERROR(--TRIM(MID(SUBSTITUTE(C222,",",REPT(" ",99)),1899,99))),VLOOKUP(TRIM(MID(SUBSTITUTE(C222,",",REPT(" ",99)),1899,99)),PortProtocols[],4,FALSE),VLOOKUP(--TRIM(MID(SUBSTITUTE(C222,",",REPT(" ",99)),1899,99)),PortProtocols[],4,FALSE)),""),""),
"")</f>
        <v>Nutanix Cloud load balancer route (us-east-1: 206.80.158.0/24, us-west-1: 206.80.144.0/24, eu-germany-1 : 152.89.201.136/29, uk-1: 152.89.201.128/29) to Nutanix CVM
Cerebro (2020 TCP)
Stargate (2009 TCP)
Prism (9440 TCP)</v>
      </c>
      <c r="G222" s="15"/>
      <c r="H222" s="13" t="str">
        <f>_xlfn.XLOOKUP(ExternalPorts[[#This Row],[Source]],entities[Source],entities[Source AZ (Used for Diagram Generation)],"",0)</f>
        <v>Internet Services</v>
      </c>
      <c r="I222" s="13" t="str">
        <f>_xlfn.XLOOKUP(ExternalPorts[[#This Row],[Destination]],entities[Destination],entities[Destination AZ (Used for Diagram Generation)],"",0)</f>
        <v>Local AZ</v>
      </c>
      <c r="J222" s="13"/>
      <c r="M222" s="22"/>
    </row>
    <row r="223" spans="1:13" ht="40.5" hidden="1">
      <c r="A223" s="13" t="s">
        <v>23</v>
      </c>
      <c r="B223" s="13" t="s">
        <v>47</v>
      </c>
      <c r="C223" s="14">
        <v>161</v>
      </c>
      <c r="D223" s="13" t="str" cm="1">
        <f t="array" ref="D22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23" s="13" t="s">
        <v>26</v>
      </c>
      <c r="F223" s="15" t="str">
        <f>IF(AND(B223&lt;&gt;"",E223&lt;&gt;""),B223 &amp; " to " &amp; E223 &amp; CHAR(10) &amp;
IFERROR(IF(ISERROR(--TRIM(MID(SUBSTITUTE(C223,",",REPT(" ",99)),1,99))),VLOOKUP(TRIM(MID(SUBSTITUTE(C223,",",REPT(" ",99)),1,99)),PortProtocols[],4,FALSE),VLOOKUP(--TRIM(MID(SUBSTITUTE(C223,",",REPT(" ",99)),1,99)),PortProtocols[],4,FALSE)),"") &amp;
IF(TRIM(MID(SUBSTITUTE(C223,",",REPT(" ",99)),99,99))&lt;&gt;"",CHAR(10) &amp; IFERROR(IF(ISERROR(--TRIM(MID(SUBSTITUTE(C223,",",REPT(" ",99)),99,99))),VLOOKUP(TRIM(MID(SUBSTITUTE(C223,",",REPT(" ",99)),99,99)),PortProtocols[],4,FALSE),VLOOKUP(--TRIM(MID(SUBSTITUTE(C223,",",REPT(" ",99)),99,99)),PortProtocols[],4,FALSE)),""),"") &amp;
IF(TRIM(MID(SUBSTITUTE(C223,",",REPT(" ",99)),199,99))&lt;&gt;"",CHAR(10) &amp; IFERROR(IF(ISERROR(--TRIM(MID(SUBSTITUTE(C223,",",REPT(" ",99)),199,99))),VLOOKUP(TRIM(MID(SUBSTITUTE(C223,",",REPT(" ",99)),199,99)),PortProtocols[],4,FALSE),VLOOKUP(--TRIM(MID(SUBSTITUTE(C223,",",REPT(" ",99)),199,99)),PortProtocols[],4,FALSE)),""),"") &amp;
IF(TRIM(MID(SUBSTITUTE(C223,",",REPT(" ",99)),299,99))&lt;&gt;"",CHAR(10) &amp; IFERROR(IF(ISERROR(--TRIM(MID(SUBSTITUTE(C223,",",REPT(" ",99)),299,99))),VLOOKUP(TRIM(MID(SUBSTITUTE(C223,",",REPT(" ",99)),299,99)),PortProtocols[],4,FALSE),VLOOKUP(--TRIM(MID(SUBSTITUTE(C223,",",REPT(" ",99)),299,99)),PortProtocols[],4,FALSE)),""),"") &amp;
IF(TRIM(MID(SUBSTITUTE(C223,",",REPT(" ",99)),399,99))&lt;&gt;"",CHAR(10) &amp; IFERROR(IF(ISERROR(--TRIM(MID(SUBSTITUTE(C223,",",REPT(" ",99)),399,99))),VLOOKUP(TRIM(MID(SUBSTITUTE(C223,",",REPT(" ",99)),399,99)),PortProtocols[],4,FALSE),VLOOKUP(--TRIM(MID(SUBSTITUTE(C223,",",REPT(" ",99)),399,99)),PortProtocols[],4,FALSE)),""),"") &amp;
IF(TRIM(MID(SUBSTITUTE(C223,",",REPT(" ",99)),499,99))&lt;&gt;"",CHAR(10) &amp; IFERROR(IF(ISERROR(--TRIM(MID(SUBSTITUTE(C223,",",REPT(" ",99)),499,99))),VLOOKUP(TRIM(MID(SUBSTITUTE(C223,",",REPT(" ",99)),499,99)),PortProtocols[],4,FALSE),VLOOKUP(--TRIM(MID(SUBSTITUTE(C223,",",REPT(" ",99)),499,99)),PortProtocols[],4,FALSE)),""),"") &amp;
IF(TRIM(MID(SUBSTITUTE(C223,",",REPT(" ",99)),599,99))&lt;&gt;"",CHAR(10) &amp; IFERROR(IF(ISERROR(--TRIM(MID(SUBSTITUTE(C223,",",REPT(" ",99)),599,99))),VLOOKUP(TRIM(MID(SUBSTITUTE(C223,",",REPT(" ",99)),599,99)),PortProtocols[],4,FALSE),VLOOKUP(--TRIM(MID(SUBSTITUTE(C223,",",REPT(" ",99)),599,99)),PortProtocols[],4,FALSE)),""),"") &amp;
IF(TRIM(MID(SUBSTITUTE(C223,",",REPT(" ",99)),699,99))&lt;&gt;"",CHAR(10) &amp; IFERROR(IF(ISERROR(--TRIM(MID(SUBSTITUTE(C223,",",REPT(" ",99)),699,99))),VLOOKUP(TRIM(MID(SUBSTITUTE(C223,",",REPT(" ",99)),699,99)),PortProtocols[],4,FALSE),VLOOKUP(--TRIM(MID(SUBSTITUTE(C223,",",REPT(" ",99)),699,99)),PortProtocols[],4,FALSE)),""),"") &amp;
IF(TRIM(MID(SUBSTITUTE(C223,",",REPT(" ",99)),799,99))&lt;&gt;"",CHAR(10) &amp; IFERROR(IF(ISERROR(--TRIM(MID(SUBSTITUTE(C223,",",REPT(" ",99)),799,99))),VLOOKUP(TRIM(MID(SUBSTITUTE(C223,",",REPT(" ",99)),799,99)),PortProtocols[],4,FALSE),VLOOKUP(--TRIM(MID(SUBSTITUTE(C223,",",REPT(" ",99)),799,99)),PortProtocols[],4,FALSE)),""),"") &amp;
IF(TRIM(MID(SUBSTITUTE(C223,",",REPT(" ",99)),899,99))&lt;&gt;"",CHAR(10) &amp; IFERROR(IF(ISERROR(--TRIM(MID(SUBSTITUTE(C223,",",REPT(" ",99)),899,99))),VLOOKUP(TRIM(MID(SUBSTITUTE(C223,",",REPT(" ",99)),899,99)),PortProtocols[],4,FALSE),VLOOKUP(--TRIM(MID(SUBSTITUTE(C223,",",REPT(" ",99)),899,99)),PortProtocols[],4,FALSE)),""),"") &amp;
IF(TRIM(MID(SUBSTITUTE(C223,",",REPT(" ",99)),999,99))&lt;&gt;"",CHAR(10) &amp; IFERROR(IF(ISERROR(--TRIM(MID(SUBSTITUTE(C223,",",REPT(" ",99)),999,99))),VLOOKUP(TRIM(MID(SUBSTITUTE(C223,",",REPT(" ",99)),999,99)),PortProtocols[],4,FALSE),VLOOKUP(--TRIM(MID(SUBSTITUTE(C223,",",REPT(" ",99)),999,99)),PortProtocols[],4,FALSE)),""),"") &amp;
IF(TRIM(MID(SUBSTITUTE(C223,",",REPT(" ",99)),1099,99))&lt;&gt;"",CHAR(10) &amp; IFERROR(IF(ISERROR(--TRIM(MID(SUBSTITUTE(C223,",",REPT(" ",99)),1099,99))),VLOOKUP(TRIM(MID(SUBSTITUTE(C223,",",REPT(" ",99)),1099,99)),PortProtocols[],4,FALSE),VLOOKUP(--TRIM(MID(SUBSTITUTE(C223,",",REPT(" ",99)),1099,99)),PortProtocols[],4,FALSE)),""),"") &amp;
IF(TRIM(MID(SUBSTITUTE(C223,",",REPT(" ",99)),1199,99))&lt;&gt;"",CHAR(10) &amp; IFERROR(IF(ISERROR(--TRIM(MID(SUBSTITUTE(C223,",",REPT(" ",99)),1199,99))),VLOOKUP(TRIM(MID(SUBSTITUTE(C223,",",REPT(" ",99)),1199,99)),PortProtocols[],4,FALSE),VLOOKUP(--TRIM(MID(SUBSTITUTE(C223,",",REPT(" ",99)),1199,99)),PortProtocols[],4,FALSE)),""),"") &amp;
IF(TRIM(MID(SUBSTITUTE(C223,",",REPT(" ",99)),1299,99))&lt;&gt;"",CHAR(10) &amp; IFERROR(IF(ISERROR(--TRIM(MID(SUBSTITUTE(C223,",",REPT(" ",99)),1299,99))),VLOOKUP(TRIM(MID(SUBSTITUTE(C223,",",REPT(" ",99)),1299,99)),PortProtocols[],4,FALSE),VLOOKUP(--TRIM(MID(SUBSTITUTE(C223,",",REPT(" ",99)),1299,99)),PortProtocols[],4,FALSE)),""),"") &amp;
IF(TRIM(MID(SUBSTITUTE(C223,",",REPT(" ",99)),1399,99))&lt;&gt;"",CHAR(10) &amp; IFERROR(IF(ISERROR(--TRIM(MID(SUBSTITUTE(C223,",",REPT(" ",99)),1399,99))),VLOOKUP(TRIM(MID(SUBSTITUTE(C223,",",REPT(" ",99)),1399,99)),PortProtocols[],4,FALSE),VLOOKUP(--TRIM(MID(SUBSTITUTE(C223,",",REPT(" ",99)),1399,99)),PortProtocols[],4,FALSE)),""),"") &amp;
IF(TRIM(MID(SUBSTITUTE(C223,",",REPT(" ",99)),1499,99))&lt;&gt;"",CHAR(10) &amp; IFERROR(IF(ISERROR(--TRIM(MID(SUBSTITUTE(C223,",",REPT(" ",99)),1499,99))),VLOOKUP(TRIM(MID(SUBSTITUTE(C223,",",REPT(" ",99)),1499,99)),PortProtocols[],4,FALSE),VLOOKUP(--TRIM(MID(SUBSTITUTE(C223,",",REPT(" ",99)),1499,99)),PortProtocols[],4,FALSE)),""),"") &amp;
IF(TRIM(MID(SUBSTITUTE(C223,",",REPT(" ",99)),1599,99))&lt;&gt;"",CHAR(10) &amp; IFERROR(IF(ISERROR(--TRIM(MID(SUBSTITUTE(C223,",",REPT(" ",99)),1599,99))),VLOOKUP(TRIM(MID(SUBSTITUTE(C223,",",REPT(" ",99)),1599,99)),PortProtocols[],4,FALSE),VLOOKUP(--TRIM(MID(SUBSTITUTE(C223,",",REPT(" ",99)),1599,99)),PortProtocols[],4,FALSE)),""),"") &amp;
IF(TRIM(MID(SUBSTITUTE(C223,",",REPT(" ",99)),1699,99))&lt;&gt;"",CHAR(10) &amp; IFERROR(IF(ISERROR(--TRIM(MID(SUBSTITUTE(C223,",",REPT(" ",99)),1699,99))),VLOOKUP(TRIM(MID(SUBSTITUTE(C223,",",REPT(" ",99)),1699,99)),PortProtocols[],4,FALSE),VLOOKUP(--TRIM(MID(SUBSTITUTE(C223,",",REPT(" ",99)),1699,99)),PortProtocols[],4,FALSE)),""),"") &amp;
IF(TRIM(MID(SUBSTITUTE(C223,",",REPT(" ",99)),1799,99))&lt;&gt;"",CHAR(10) &amp; IFERROR(IF(ISERROR(--TRIM(MID(SUBSTITUTE(C223,",",REPT(" ",99)),1799,99))),VLOOKUP(TRIM(MID(SUBSTITUTE(C223,",",REPT(" ",99)),1799,99)),PortProtocols[],4,FALSE),VLOOKUP(--TRIM(MID(SUBSTITUTE(C223,",",REPT(" ",99)),1799,99)),PortProtocols[],4,FALSE)),""),"") &amp;
IF(TRIM(MID(SUBSTITUTE(C223,",",REPT(" ",99)),1899,99))&lt;&gt;"",CHAR(10) &amp; IFERROR(IF(ISERROR(--TRIM(MID(SUBSTITUTE(C223,",",REPT(" ",99)),1899,99))),VLOOKUP(TRIM(MID(SUBSTITUTE(C223,",",REPT(" ",99)),1899,99)),PortProtocols[],4,FALSE),VLOOKUP(--TRIM(MID(SUBSTITUTE(C223,",",REPT(" ",99)),1899,99)),PortProtocols[],4,FALSE)),""),""),
"")</f>
        <v>SNMP Server (Poll) to Nutanix CVM
SNMP Poll (161 UDP)</v>
      </c>
      <c r="G223" s="15"/>
      <c r="H223" s="13" t="str">
        <f>_xlfn.XLOOKUP(ExternalPorts[[#This Row],[Source]],entities[Source],entities[Source AZ (Used for Diagram Generation)],"",0)</f>
        <v>External Services</v>
      </c>
      <c r="I223" s="13" t="str">
        <f>_xlfn.XLOOKUP(ExternalPorts[[#This Row],[Destination]],entities[Destination],entities[Destination AZ (Used for Diagram Generation)],"",0)</f>
        <v>Local AZ</v>
      </c>
      <c r="J223" s="13"/>
      <c r="M223" s="22"/>
    </row>
    <row r="224" spans="1:13" ht="40.5" hidden="1">
      <c r="A224" s="13" t="s">
        <v>103</v>
      </c>
      <c r="B224" s="13" t="s">
        <v>105</v>
      </c>
      <c r="C224" s="14">
        <v>514</v>
      </c>
      <c r="D224" s="13" t="str" cm="1">
        <f t="array" ref="D22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24" s="13" t="s">
        <v>104</v>
      </c>
      <c r="F224" s="15" t="str">
        <f>IF(AND(B224&lt;&gt;"",E224&lt;&gt;""),B224 &amp; " to " &amp; E224 &amp; CHAR(10) &amp;
IFERROR(IF(ISERROR(--TRIM(MID(SUBSTITUTE(C224,",",REPT(" ",99)),1,99))),VLOOKUP(TRIM(MID(SUBSTITUTE(C224,",",REPT(" ",99)),1,99)),PortProtocols[],4,FALSE),VLOOKUP(--TRIM(MID(SUBSTITUTE(C224,",",REPT(" ",99)),1,99)),PortProtocols[],4,FALSE)),"") &amp;
IF(TRIM(MID(SUBSTITUTE(C224,",",REPT(" ",99)),99,99))&lt;&gt;"",CHAR(10) &amp; IFERROR(IF(ISERROR(--TRIM(MID(SUBSTITUTE(C224,",",REPT(" ",99)),99,99))),VLOOKUP(TRIM(MID(SUBSTITUTE(C224,",",REPT(" ",99)),99,99)),PortProtocols[],4,FALSE),VLOOKUP(--TRIM(MID(SUBSTITUTE(C224,",",REPT(" ",99)),99,99)),PortProtocols[],4,FALSE)),""),"") &amp;
IF(TRIM(MID(SUBSTITUTE(C224,",",REPT(" ",99)),199,99))&lt;&gt;"",CHAR(10) &amp; IFERROR(IF(ISERROR(--TRIM(MID(SUBSTITUTE(C224,",",REPT(" ",99)),199,99))),VLOOKUP(TRIM(MID(SUBSTITUTE(C224,",",REPT(" ",99)),199,99)),PortProtocols[],4,FALSE),VLOOKUP(--TRIM(MID(SUBSTITUTE(C224,",",REPT(" ",99)),199,99)),PortProtocols[],4,FALSE)),""),"") &amp;
IF(TRIM(MID(SUBSTITUTE(C224,",",REPT(" ",99)),299,99))&lt;&gt;"",CHAR(10) &amp; IFERROR(IF(ISERROR(--TRIM(MID(SUBSTITUTE(C224,",",REPT(" ",99)),299,99))),VLOOKUP(TRIM(MID(SUBSTITUTE(C224,",",REPT(" ",99)),299,99)),PortProtocols[],4,FALSE),VLOOKUP(--TRIM(MID(SUBSTITUTE(C224,",",REPT(" ",99)),299,99)),PortProtocols[],4,FALSE)),""),"") &amp;
IF(TRIM(MID(SUBSTITUTE(C224,",",REPT(" ",99)),399,99))&lt;&gt;"",CHAR(10) &amp; IFERROR(IF(ISERROR(--TRIM(MID(SUBSTITUTE(C224,",",REPT(" ",99)),399,99))),VLOOKUP(TRIM(MID(SUBSTITUTE(C224,",",REPT(" ",99)),399,99)),PortProtocols[],4,FALSE),VLOOKUP(--TRIM(MID(SUBSTITUTE(C224,",",REPT(" ",99)),399,99)),PortProtocols[],4,FALSE)),""),"") &amp;
IF(TRIM(MID(SUBSTITUTE(C224,",",REPT(" ",99)),499,99))&lt;&gt;"",CHAR(10) &amp; IFERROR(IF(ISERROR(--TRIM(MID(SUBSTITUTE(C224,",",REPT(" ",99)),499,99))),VLOOKUP(TRIM(MID(SUBSTITUTE(C224,",",REPT(" ",99)),499,99)),PortProtocols[],4,FALSE),VLOOKUP(--TRIM(MID(SUBSTITUTE(C224,",",REPT(" ",99)),499,99)),PortProtocols[],4,FALSE)),""),"") &amp;
IF(TRIM(MID(SUBSTITUTE(C224,",",REPT(" ",99)),599,99))&lt;&gt;"",CHAR(10) &amp; IFERROR(IF(ISERROR(--TRIM(MID(SUBSTITUTE(C224,",",REPT(" ",99)),599,99))),VLOOKUP(TRIM(MID(SUBSTITUTE(C224,",",REPT(" ",99)),599,99)),PortProtocols[],4,FALSE),VLOOKUP(--TRIM(MID(SUBSTITUTE(C224,",",REPT(" ",99)),599,99)),PortProtocols[],4,FALSE)),""),"") &amp;
IF(TRIM(MID(SUBSTITUTE(C224,",",REPT(" ",99)),699,99))&lt;&gt;"",CHAR(10) &amp; IFERROR(IF(ISERROR(--TRIM(MID(SUBSTITUTE(C224,",",REPT(" ",99)),699,99))),VLOOKUP(TRIM(MID(SUBSTITUTE(C224,",",REPT(" ",99)),699,99)),PortProtocols[],4,FALSE),VLOOKUP(--TRIM(MID(SUBSTITUTE(C224,",",REPT(" ",99)),699,99)),PortProtocols[],4,FALSE)),""),"") &amp;
IF(TRIM(MID(SUBSTITUTE(C224,",",REPT(" ",99)),799,99))&lt;&gt;"",CHAR(10) &amp; IFERROR(IF(ISERROR(--TRIM(MID(SUBSTITUTE(C224,",",REPT(" ",99)),799,99))),VLOOKUP(TRIM(MID(SUBSTITUTE(C224,",",REPT(" ",99)),799,99)),PortProtocols[],4,FALSE),VLOOKUP(--TRIM(MID(SUBSTITUTE(C224,",",REPT(" ",99)),799,99)),PortProtocols[],4,FALSE)),""),"") &amp;
IF(TRIM(MID(SUBSTITUTE(C224,",",REPT(" ",99)),899,99))&lt;&gt;"",CHAR(10) &amp; IFERROR(IF(ISERROR(--TRIM(MID(SUBSTITUTE(C224,",",REPT(" ",99)),899,99))),VLOOKUP(TRIM(MID(SUBSTITUTE(C224,",",REPT(" ",99)),899,99)),PortProtocols[],4,FALSE),VLOOKUP(--TRIM(MID(SUBSTITUTE(C224,",",REPT(" ",99)),899,99)),PortProtocols[],4,FALSE)),""),"") &amp;
IF(TRIM(MID(SUBSTITUTE(C224,",",REPT(" ",99)),999,99))&lt;&gt;"",CHAR(10) &amp; IFERROR(IF(ISERROR(--TRIM(MID(SUBSTITUTE(C224,",",REPT(" ",99)),999,99))),VLOOKUP(TRIM(MID(SUBSTITUTE(C224,",",REPT(" ",99)),999,99)),PortProtocols[],4,FALSE),VLOOKUP(--TRIM(MID(SUBSTITUTE(C224,",",REPT(" ",99)),999,99)),PortProtocols[],4,FALSE)),""),"") &amp;
IF(TRIM(MID(SUBSTITUTE(C224,",",REPT(" ",99)),1099,99))&lt;&gt;"",CHAR(10) &amp; IFERROR(IF(ISERROR(--TRIM(MID(SUBSTITUTE(C224,",",REPT(" ",99)),1099,99))),VLOOKUP(TRIM(MID(SUBSTITUTE(C224,",",REPT(" ",99)),1099,99)),PortProtocols[],4,FALSE),VLOOKUP(--TRIM(MID(SUBSTITUTE(C224,",",REPT(" ",99)),1099,99)),PortProtocols[],4,FALSE)),""),"") &amp;
IF(TRIM(MID(SUBSTITUTE(C224,",",REPT(" ",99)),1199,99))&lt;&gt;"",CHAR(10) &amp; IFERROR(IF(ISERROR(--TRIM(MID(SUBSTITUTE(C224,",",REPT(" ",99)),1199,99))),VLOOKUP(TRIM(MID(SUBSTITUTE(C224,",",REPT(" ",99)),1199,99)),PortProtocols[],4,FALSE),VLOOKUP(--TRIM(MID(SUBSTITUTE(C224,",",REPT(" ",99)),1199,99)),PortProtocols[],4,FALSE)),""),"") &amp;
IF(TRIM(MID(SUBSTITUTE(C224,",",REPT(" ",99)),1299,99))&lt;&gt;"",CHAR(10) &amp; IFERROR(IF(ISERROR(--TRIM(MID(SUBSTITUTE(C224,",",REPT(" ",99)),1299,99))),VLOOKUP(TRIM(MID(SUBSTITUTE(C224,",",REPT(" ",99)),1299,99)),PortProtocols[],4,FALSE),VLOOKUP(--TRIM(MID(SUBSTITUTE(C224,",",REPT(" ",99)),1299,99)),PortProtocols[],4,FALSE)),""),"") &amp;
IF(TRIM(MID(SUBSTITUTE(C224,",",REPT(" ",99)),1399,99))&lt;&gt;"",CHAR(10) &amp; IFERROR(IF(ISERROR(--TRIM(MID(SUBSTITUTE(C224,",",REPT(" ",99)),1399,99))),VLOOKUP(TRIM(MID(SUBSTITUTE(C224,",",REPT(" ",99)),1399,99)),PortProtocols[],4,FALSE),VLOOKUP(--TRIM(MID(SUBSTITUTE(C224,",",REPT(" ",99)),1399,99)),PortProtocols[],4,FALSE)),""),"") &amp;
IF(TRIM(MID(SUBSTITUTE(C224,",",REPT(" ",99)),1499,99))&lt;&gt;"",CHAR(10) &amp; IFERROR(IF(ISERROR(--TRIM(MID(SUBSTITUTE(C224,",",REPT(" ",99)),1499,99))),VLOOKUP(TRIM(MID(SUBSTITUTE(C224,",",REPT(" ",99)),1499,99)),PortProtocols[],4,FALSE),VLOOKUP(--TRIM(MID(SUBSTITUTE(C224,",",REPT(" ",99)),1499,99)),PortProtocols[],4,FALSE)),""),"") &amp;
IF(TRIM(MID(SUBSTITUTE(C224,",",REPT(" ",99)),1599,99))&lt;&gt;"",CHAR(10) &amp; IFERROR(IF(ISERROR(--TRIM(MID(SUBSTITUTE(C224,",",REPT(" ",99)),1599,99))),VLOOKUP(TRIM(MID(SUBSTITUTE(C224,",",REPT(" ",99)),1599,99)),PortProtocols[],4,FALSE),VLOOKUP(--TRIM(MID(SUBSTITUTE(C224,",",REPT(" ",99)),1599,99)),PortProtocols[],4,FALSE)),""),"") &amp;
IF(TRIM(MID(SUBSTITUTE(C224,",",REPT(" ",99)),1699,99))&lt;&gt;"",CHAR(10) &amp; IFERROR(IF(ISERROR(--TRIM(MID(SUBSTITUTE(C224,",",REPT(" ",99)),1699,99))),VLOOKUP(TRIM(MID(SUBSTITUTE(C224,",",REPT(" ",99)),1699,99)),PortProtocols[],4,FALSE),VLOOKUP(--TRIM(MID(SUBSTITUTE(C224,",",REPT(" ",99)),1699,99)),PortProtocols[],4,FALSE)),""),"") &amp;
IF(TRIM(MID(SUBSTITUTE(C224,",",REPT(" ",99)),1799,99))&lt;&gt;"",CHAR(10) &amp; IFERROR(IF(ISERROR(--TRIM(MID(SUBSTITUTE(C224,",",REPT(" ",99)),1799,99))),VLOOKUP(TRIM(MID(SUBSTITUTE(C224,",",REPT(" ",99)),1799,99)),PortProtocols[],4,FALSE),VLOOKUP(--TRIM(MID(SUBSTITUTE(C224,",",REPT(" ",99)),1799,99)),PortProtocols[],4,FALSE)),""),"") &amp;
IF(TRIM(MID(SUBSTITUTE(C224,",",REPT(" ",99)),1899,99))&lt;&gt;"",CHAR(10) &amp; IFERROR(IF(ISERROR(--TRIM(MID(SUBSTITUTE(C224,",",REPT(" ",99)),1899,99))),VLOOKUP(TRIM(MID(SUBSTITUTE(C224,",",REPT(" ",99)),1899,99)),PortProtocols[],4,FALSE),VLOOKUP(--TRIM(MID(SUBSTITUTE(C224,",",REPT(" ",99)),1899,99)),PortProtocols[],4,FALSE)),""),""),
"")</f>
        <v>Isilon to Datalens Agent VM
Syslog (514 UDP)</v>
      </c>
      <c r="G224" s="15"/>
      <c r="H224" s="13" t="str">
        <f>_xlfn.XLOOKUP(ExternalPorts[[#This Row],[Source]],entities[Source],entities[Source AZ (Used for Diagram Generation)],"",0)</f>
        <v>External Services</v>
      </c>
      <c r="I224" s="13" t="str">
        <f>_xlfn.XLOOKUP(ExternalPorts[[#This Row],[Destination]],entities[Destination],entities[Destination AZ (Used for Diagram Generation)],"",0)</f>
        <v>Local AZ</v>
      </c>
      <c r="J224" s="13"/>
      <c r="M224" s="22"/>
    </row>
    <row r="225" spans="1:13" ht="40.5" hidden="1">
      <c r="A225" s="13" t="s">
        <v>143</v>
      </c>
      <c r="B225" s="13" t="s">
        <v>145</v>
      </c>
      <c r="C225" s="14">
        <v>68</v>
      </c>
      <c r="D225" s="13" t="str" cm="1">
        <f t="array" ref="D22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25" s="13" t="s">
        <v>10</v>
      </c>
      <c r="F225" s="15" t="str">
        <f>IF(AND(B225&lt;&gt;"",E225&lt;&gt;""),B225 &amp; " to " &amp; E225 &amp; CHAR(10) &amp;
IFERROR(IF(ISERROR(--TRIM(MID(SUBSTITUTE(C225,",",REPT(" ",99)),1,99))),VLOOKUP(TRIM(MID(SUBSTITUTE(C225,",",REPT(" ",99)),1,99)),PortProtocols[],4,FALSE),VLOOKUP(--TRIM(MID(SUBSTITUTE(C225,",",REPT(" ",99)),1,99)),PortProtocols[],4,FALSE)),"") &amp;
IF(TRIM(MID(SUBSTITUTE(C225,",",REPT(" ",99)),99,99))&lt;&gt;"",CHAR(10) &amp; IFERROR(IF(ISERROR(--TRIM(MID(SUBSTITUTE(C225,",",REPT(" ",99)),99,99))),VLOOKUP(TRIM(MID(SUBSTITUTE(C225,",",REPT(" ",99)),99,99)),PortProtocols[],4,FALSE),VLOOKUP(--TRIM(MID(SUBSTITUTE(C225,",",REPT(" ",99)),99,99)),PortProtocols[],4,FALSE)),""),"") &amp;
IF(TRIM(MID(SUBSTITUTE(C225,",",REPT(" ",99)),199,99))&lt;&gt;"",CHAR(10) &amp; IFERROR(IF(ISERROR(--TRIM(MID(SUBSTITUTE(C225,",",REPT(" ",99)),199,99))),VLOOKUP(TRIM(MID(SUBSTITUTE(C225,",",REPT(" ",99)),199,99)),PortProtocols[],4,FALSE),VLOOKUP(--TRIM(MID(SUBSTITUTE(C225,",",REPT(" ",99)),199,99)),PortProtocols[],4,FALSE)),""),"") &amp;
IF(TRIM(MID(SUBSTITUTE(C225,",",REPT(" ",99)),299,99))&lt;&gt;"",CHAR(10) &amp; IFERROR(IF(ISERROR(--TRIM(MID(SUBSTITUTE(C225,",",REPT(" ",99)),299,99))),VLOOKUP(TRIM(MID(SUBSTITUTE(C225,",",REPT(" ",99)),299,99)),PortProtocols[],4,FALSE),VLOOKUP(--TRIM(MID(SUBSTITUTE(C225,",",REPT(" ",99)),299,99)),PortProtocols[],4,FALSE)),""),"") &amp;
IF(TRIM(MID(SUBSTITUTE(C225,",",REPT(" ",99)),399,99))&lt;&gt;"",CHAR(10) &amp; IFERROR(IF(ISERROR(--TRIM(MID(SUBSTITUTE(C225,",",REPT(" ",99)),399,99))),VLOOKUP(TRIM(MID(SUBSTITUTE(C225,",",REPT(" ",99)),399,99)),PortProtocols[],4,FALSE),VLOOKUP(--TRIM(MID(SUBSTITUTE(C225,",",REPT(" ",99)),399,99)),PortProtocols[],4,FALSE)),""),"") &amp;
IF(TRIM(MID(SUBSTITUTE(C225,",",REPT(" ",99)),499,99))&lt;&gt;"",CHAR(10) &amp; IFERROR(IF(ISERROR(--TRIM(MID(SUBSTITUTE(C225,",",REPT(" ",99)),499,99))),VLOOKUP(TRIM(MID(SUBSTITUTE(C225,",",REPT(" ",99)),499,99)),PortProtocols[],4,FALSE),VLOOKUP(--TRIM(MID(SUBSTITUTE(C225,",",REPT(" ",99)),499,99)),PortProtocols[],4,FALSE)),""),"") &amp;
IF(TRIM(MID(SUBSTITUTE(C225,",",REPT(" ",99)),599,99))&lt;&gt;"",CHAR(10) &amp; IFERROR(IF(ISERROR(--TRIM(MID(SUBSTITUTE(C225,",",REPT(" ",99)),599,99))),VLOOKUP(TRIM(MID(SUBSTITUTE(C225,",",REPT(" ",99)),599,99)),PortProtocols[],4,FALSE),VLOOKUP(--TRIM(MID(SUBSTITUTE(C225,",",REPT(" ",99)),599,99)),PortProtocols[],4,FALSE)),""),"") &amp;
IF(TRIM(MID(SUBSTITUTE(C225,",",REPT(" ",99)),699,99))&lt;&gt;"",CHAR(10) &amp; IFERROR(IF(ISERROR(--TRIM(MID(SUBSTITUTE(C225,",",REPT(" ",99)),699,99))),VLOOKUP(TRIM(MID(SUBSTITUTE(C225,",",REPT(" ",99)),699,99)),PortProtocols[],4,FALSE),VLOOKUP(--TRIM(MID(SUBSTITUTE(C225,",",REPT(" ",99)),699,99)),PortProtocols[],4,FALSE)),""),"") &amp;
IF(TRIM(MID(SUBSTITUTE(C225,",",REPT(" ",99)),799,99))&lt;&gt;"",CHAR(10) &amp; IFERROR(IF(ISERROR(--TRIM(MID(SUBSTITUTE(C225,",",REPT(" ",99)),799,99))),VLOOKUP(TRIM(MID(SUBSTITUTE(C225,",",REPT(" ",99)),799,99)),PortProtocols[],4,FALSE),VLOOKUP(--TRIM(MID(SUBSTITUTE(C225,",",REPT(" ",99)),799,99)),PortProtocols[],4,FALSE)),""),"") &amp;
IF(TRIM(MID(SUBSTITUTE(C225,",",REPT(" ",99)),899,99))&lt;&gt;"",CHAR(10) &amp; IFERROR(IF(ISERROR(--TRIM(MID(SUBSTITUTE(C225,",",REPT(" ",99)),899,99))),VLOOKUP(TRIM(MID(SUBSTITUTE(C225,",",REPT(" ",99)),899,99)),PortProtocols[],4,FALSE),VLOOKUP(--TRIM(MID(SUBSTITUTE(C225,",",REPT(" ",99)),899,99)),PortProtocols[],4,FALSE)),""),"") &amp;
IF(TRIM(MID(SUBSTITUTE(C225,",",REPT(" ",99)),999,99))&lt;&gt;"",CHAR(10) &amp; IFERROR(IF(ISERROR(--TRIM(MID(SUBSTITUTE(C225,",",REPT(" ",99)),999,99))),VLOOKUP(TRIM(MID(SUBSTITUTE(C225,",",REPT(" ",99)),999,99)),PortProtocols[],4,FALSE),VLOOKUP(--TRIM(MID(SUBSTITUTE(C225,",",REPT(" ",99)),999,99)),PortProtocols[],4,FALSE)),""),"") &amp;
IF(TRIM(MID(SUBSTITUTE(C225,",",REPT(" ",99)),1099,99))&lt;&gt;"",CHAR(10) &amp; IFERROR(IF(ISERROR(--TRIM(MID(SUBSTITUTE(C225,",",REPT(" ",99)),1099,99))),VLOOKUP(TRIM(MID(SUBSTITUTE(C225,",",REPT(" ",99)),1099,99)),PortProtocols[],4,FALSE),VLOOKUP(--TRIM(MID(SUBSTITUTE(C225,",",REPT(" ",99)),1099,99)),PortProtocols[],4,FALSE)),""),"") &amp;
IF(TRIM(MID(SUBSTITUTE(C225,",",REPT(" ",99)),1199,99))&lt;&gt;"",CHAR(10) &amp; IFERROR(IF(ISERROR(--TRIM(MID(SUBSTITUTE(C225,",",REPT(" ",99)),1199,99))),VLOOKUP(TRIM(MID(SUBSTITUTE(C225,",",REPT(" ",99)),1199,99)),PortProtocols[],4,FALSE),VLOOKUP(--TRIM(MID(SUBSTITUTE(C225,",",REPT(" ",99)),1199,99)),PortProtocols[],4,FALSE)),""),"") &amp;
IF(TRIM(MID(SUBSTITUTE(C225,",",REPT(" ",99)),1299,99))&lt;&gt;"",CHAR(10) &amp; IFERROR(IF(ISERROR(--TRIM(MID(SUBSTITUTE(C225,",",REPT(" ",99)),1299,99))),VLOOKUP(TRIM(MID(SUBSTITUTE(C225,",",REPT(" ",99)),1299,99)),PortProtocols[],4,FALSE),VLOOKUP(--TRIM(MID(SUBSTITUTE(C225,",",REPT(" ",99)),1299,99)),PortProtocols[],4,FALSE)),""),"") &amp;
IF(TRIM(MID(SUBSTITUTE(C225,",",REPT(" ",99)),1399,99))&lt;&gt;"",CHAR(10) &amp; IFERROR(IF(ISERROR(--TRIM(MID(SUBSTITUTE(C225,",",REPT(" ",99)),1399,99))),VLOOKUP(TRIM(MID(SUBSTITUTE(C225,",",REPT(" ",99)),1399,99)),PortProtocols[],4,FALSE),VLOOKUP(--TRIM(MID(SUBSTITUTE(C225,",",REPT(" ",99)),1399,99)),PortProtocols[],4,FALSE)),""),"") &amp;
IF(TRIM(MID(SUBSTITUTE(C225,",",REPT(" ",99)),1499,99))&lt;&gt;"",CHAR(10) &amp; IFERROR(IF(ISERROR(--TRIM(MID(SUBSTITUTE(C225,",",REPT(" ",99)),1499,99))),VLOOKUP(TRIM(MID(SUBSTITUTE(C225,",",REPT(" ",99)),1499,99)),PortProtocols[],4,FALSE),VLOOKUP(--TRIM(MID(SUBSTITUTE(C225,",",REPT(" ",99)),1499,99)),PortProtocols[],4,FALSE)),""),"") &amp;
IF(TRIM(MID(SUBSTITUTE(C225,",",REPT(" ",99)),1599,99))&lt;&gt;"",CHAR(10) &amp; IFERROR(IF(ISERROR(--TRIM(MID(SUBSTITUTE(C225,",",REPT(" ",99)),1599,99))),VLOOKUP(TRIM(MID(SUBSTITUTE(C225,",",REPT(" ",99)),1599,99)),PortProtocols[],4,FALSE),VLOOKUP(--TRIM(MID(SUBSTITUTE(C225,",",REPT(" ",99)),1599,99)),PortProtocols[],4,FALSE)),""),"") &amp;
IF(TRIM(MID(SUBSTITUTE(C225,",",REPT(" ",99)),1699,99))&lt;&gt;"",CHAR(10) &amp; IFERROR(IF(ISERROR(--TRIM(MID(SUBSTITUTE(C225,",",REPT(" ",99)),1699,99))),VLOOKUP(TRIM(MID(SUBSTITUTE(C225,",",REPT(" ",99)),1699,99)),PortProtocols[],4,FALSE),VLOOKUP(--TRIM(MID(SUBSTITUTE(C225,",",REPT(" ",99)),1699,99)),PortProtocols[],4,FALSE)),""),"") &amp;
IF(TRIM(MID(SUBSTITUTE(C225,",",REPT(" ",99)),1799,99))&lt;&gt;"",CHAR(10) &amp; IFERROR(IF(ISERROR(--TRIM(MID(SUBSTITUTE(C225,",",REPT(" ",99)),1799,99))),VLOOKUP(TRIM(MID(SUBSTITUTE(C225,",",REPT(" ",99)),1799,99)),PortProtocols[],4,FALSE),VLOOKUP(--TRIM(MID(SUBSTITUTE(C225,",",REPT(" ",99)),1799,99)),PortProtocols[],4,FALSE)),""),"") &amp;
IF(TRIM(MID(SUBSTITUTE(C225,",",REPT(" ",99)),1899,99))&lt;&gt;"",CHAR(10) &amp; IFERROR(IF(ISERROR(--TRIM(MID(SUBSTITUTE(C225,",",REPT(" ",99)),1899,99))),VLOOKUP(TRIM(MID(SUBSTITUTE(C225,",",REPT(" ",99)),1899,99)),PortProtocols[],4,FALSE),VLOOKUP(--TRIM(MID(SUBSTITUTE(C225,",",REPT(" ",99)),1899,99)),PortProtocols[],4,FALSE)),""),""),
"")</f>
        <v>DHCP Server to Nutanix CVM 
DHCP Client (68 UDP)</v>
      </c>
      <c r="G225" s="15"/>
      <c r="H225" s="13" t="str">
        <f>_xlfn.XLOOKUP(ExternalPorts[[#This Row],[Source]],entities[Source],entities[Source AZ (Used for Diagram Generation)],"",0)</f>
        <v>External Services</v>
      </c>
      <c r="I225" s="13" t="str">
        <f>_xlfn.XLOOKUP(ExternalPorts[[#This Row],[Destination]],entities[Destination],entities[Destination AZ (Used for Diagram Generation)],"",0)</f>
        <v/>
      </c>
      <c r="J225" s="13"/>
      <c r="M225" s="22"/>
    </row>
    <row r="226" spans="1:13" ht="40.5" hidden="1">
      <c r="A226" s="13" t="s">
        <v>143</v>
      </c>
      <c r="B226" s="13" t="s">
        <v>145</v>
      </c>
      <c r="C226" s="14">
        <v>68</v>
      </c>
      <c r="D226" s="13" t="str" cm="1">
        <f t="array" ref="D22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26" s="13" t="s">
        <v>137</v>
      </c>
      <c r="F226" s="15" t="str">
        <f>IF(AND(B226&lt;&gt;"",E226&lt;&gt;""),B226 &amp; " to " &amp; E226 &amp; CHAR(10) &amp;
IFERROR(IF(ISERROR(--TRIM(MID(SUBSTITUTE(C226,",",REPT(" ",99)),1,99))),VLOOKUP(TRIM(MID(SUBSTITUTE(C226,",",REPT(" ",99)),1,99)),PortProtocols[],4,FALSE),VLOOKUP(--TRIM(MID(SUBSTITUTE(C226,",",REPT(" ",99)),1,99)),PortProtocols[],4,FALSE)),"") &amp;
IF(TRIM(MID(SUBSTITUTE(C226,",",REPT(" ",99)),99,99))&lt;&gt;"",CHAR(10) &amp; IFERROR(IF(ISERROR(--TRIM(MID(SUBSTITUTE(C226,",",REPT(" ",99)),99,99))),VLOOKUP(TRIM(MID(SUBSTITUTE(C226,",",REPT(" ",99)),99,99)),PortProtocols[],4,FALSE),VLOOKUP(--TRIM(MID(SUBSTITUTE(C226,",",REPT(" ",99)),99,99)),PortProtocols[],4,FALSE)),""),"") &amp;
IF(TRIM(MID(SUBSTITUTE(C226,",",REPT(" ",99)),199,99))&lt;&gt;"",CHAR(10) &amp; IFERROR(IF(ISERROR(--TRIM(MID(SUBSTITUTE(C226,",",REPT(" ",99)),199,99))),VLOOKUP(TRIM(MID(SUBSTITUTE(C226,",",REPT(" ",99)),199,99)),PortProtocols[],4,FALSE),VLOOKUP(--TRIM(MID(SUBSTITUTE(C226,",",REPT(" ",99)),199,99)),PortProtocols[],4,FALSE)),""),"") &amp;
IF(TRIM(MID(SUBSTITUTE(C226,",",REPT(" ",99)),299,99))&lt;&gt;"",CHAR(10) &amp; IFERROR(IF(ISERROR(--TRIM(MID(SUBSTITUTE(C226,",",REPT(" ",99)),299,99))),VLOOKUP(TRIM(MID(SUBSTITUTE(C226,",",REPT(" ",99)),299,99)),PortProtocols[],4,FALSE),VLOOKUP(--TRIM(MID(SUBSTITUTE(C226,",",REPT(" ",99)),299,99)),PortProtocols[],4,FALSE)),""),"") &amp;
IF(TRIM(MID(SUBSTITUTE(C226,",",REPT(" ",99)),399,99))&lt;&gt;"",CHAR(10) &amp; IFERROR(IF(ISERROR(--TRIM(MID(SUBSTITUTE(C226,",",REPT(" ",99)),399,99))),VLOOKUP(TRIM(MID(SUBSTITUTE(C226,",",REPT(" ",99)),399,99)),PortProtocols[],4,FALSE),VLOOKUP(--TRIM(MID(SUBSTITUTE(C226,",",REPT(" ",99)),399,99)),PortProtocols[],4,FALSE)),""),"") &amp;
IF(TRIM(MID(SUBSTITUTE(C226,",",REPT(" ",99)),499,99))&lt;&gt;"",CHAR(10) &amp; IFERROR(IF(ISERROR(--TRIM(MID(SUBSTITUTE(C226,",",REPT(" ",99)),499,99))),VLOOKUP(TRIM(MID(SUBSTITUTE(C226,",",REPT(" ",99)),499,99)),PortProtocols[],4,FALSE),VLOOKUP(--TRIM(MID(SUBSTITUTE(C226,",",REPT(" ",99)),499,99)),PortProtocols[],4,FALSE)),""),"") &amp;
IF(TRIM(MID(SUBSTITUTE(C226,",",REPT(" ",99)),599,99))&lt;&gt;"",CHAR(10) &amp; IFERROR(IF(ISERROR(--TRIM(MID(SUBSTITUTE(C226,",",REPT(" ",99)),599,99))),VLOOKUP(TRIM(MID(SUBSTITUTE(C226,",",REPT(" ",99)),599,99)),PortProtocols[],4,FALSE),VLOOKUP(--TRIM(MID(SUBSTITUTE(C226,",",REPT(" ",99)),599,99)),PortProtocols[],4,FALSE)),""),"") &amp;
IF(TRIM(MID(SUBSTITUTE(C226,",",REPT(" ",99)),699,99))&lt;&gt;"",CHAR(10) &amp; IFERROR(IF(ISERROR(--TRIM(MID(SUBSTITUTE(C226,",",REPT(" ",99)),699,99))),VLOOKUP(TRIM(MID(SUBSTITUTE(C226,",",REPT(" ",99)),699,99)),PortProtocols[],4,FALSE),VLOOKUP(--TRIM(MID(SUBSTITUTE(C226,",",REPT(" ",99)),699,99)),PortProtocols[],4,FALSE)),""),"") &amp;
IF(TRIM(MID(SUBSTITUTE(C226,",",REPT(" ",99)),799,99))&lt;&gt;"",CHAR(10) &amp; IFERROR(IF(ISERROR(--TRIM(MID(SUBSTITUTE(C226,",",REPT(" ",99)),799,99))),VLOOKUP(TRIM(MID(SUBSTITUTE(C226,",",REPT(" ",99)),799,99)),PortProtocols[],4,FALSE),VLOOKUP(--TRIM(MID(SUBSTITUTE(C226,",",REPT(" ",99)),799,99)),PortProtocols[],4,FALSE)),""),"") &amp;
IF(TRIM(MID(SUBSTITUTE(C226,",",REPT(" ",99)),899,99))&lt;&gt;"",CHAR(10) &amp; IFERROR(IF(ISERROR(--TRIM(MID(SUBSTITUTE(C226,",",REPT(" ",99)),899,99))),VLOOKUP(TRIM(MID(SUBSTITUTE(C226,",",REPT(" ",99)),899,99)),PortProtocols[],4,FALSE),VLOOKUP(--TRIM(MID(SUBSTITUTE(C226,",",REPT(" ",99)),899,99)),PortProtocols[],4,FALSE)),""),"") &amp;
IF(TRIM(MID(SUBSTITUTE(C226,",",REPT(" ",99)),999,99))&lt;&gt;"",CHAR(10) &amp; IFERROR(IF(ISERROR(--TRIM(MID(SUBSTITUTE(C226,",",REPT(" ",99)),999,99))),VLOOKUP(TRIM(MID(SUBSTITUTE(C226,",",REPT(" ",99)),999,99)),PortProtocols[],4,FALSE),VLOOKUP(--TRIM(MID(SUBSTITUTE(C226,",",REPT(" ",99)),999,99)),PortProtocols[],4,FALSE)),""),"") &amp;
IF(TRIM(MID(SUBSTITUTE(C226,",",REPT(" ",99)),1099,99))&lt;&gt;"",CHAR(10) &amp; IFERROR(IF(ISERROR(--TRIM(MID(SUBSTITUTE(C226,",",REPT(" ",99)),1099,99))),VLOOKUP(TRIM(MID(SUBSTITUTE(C226,",",REPT(" ",99)),1099,99)),PortProtocols[],4,FALSE),VLOOKUP(--TRIM(MID(SUBSTITUTE(C226,",",REPT(" ",99)),1099,99)),PortProtocols[],4,FALSE)),""),"") &amp;
IF(TRIM(MID(SUBSTITUTE(C226,",",REPT(" ",99)),1199,99))&lt;&gt;"",CHAR(10) &amp; IFERROR(IF(ISERROR(--TRIM(MID(SUBSTITUTE(C226,",",REPT(" ",99)),1199,99))),VLOOKUP(TRIM(MID(SUBSTITUTE(C226,",",REPT(" ",99)),1199,99)),PortProtocols[],4,FALSE),VLOOKUP(--TRIM(MID(SUBSTITUTE(C226,",",REPT(" ",99)),1199,99)),PortProtocols[],4,FALSE)),""),"") &amp;
IF(TRIM(MID(SUBSTITUTE(C226,",",REPT(" ",99)),1299,99))&lt;&gt;"",CHAR(10) &amp; IFERROR(IF(ISERROR(--TRIM(MID(SUBSTITUTE(C226,",",REPT(" ",99)),1299,99))),VLOOKUP(TRIM(MID(SUBSTITUTE(C226,",",REPT(" ",99)),1299,99)),PortProtocols[],4,FALSE),VLOOKUP(--TRIM(MID(SUBSTITUTE(C226,",",REPT(" ",99)),1299,99)),PortProtocols[],4,FALSE)),""),"") &amp;
IF(TRIM(MID(SUBSTITUTE(C226,",",REPT(" ",99)),1399,99))&lt;&gt;"",CHAR(10) &amp; IFERROR(IF(ISERROR(--TRIM(MID(SUBSTITUTE(C226,",",REPT(" ",99)),1399,99))),VLOOKUP(TRIM(MID(SUBSTITUTE(C226,",",REPT(" ",99)),1399,99)),PortProtocols[],4,FALSE),VLOOKUP(--TRIM(MID(SUBSTITUTE(C226,",",REPT(" ",99)),1399,99)),PortProtocols[],4,FALSE)),""),"") &amp;
IF(TRIM(MID(SUBSTITUTE(C226,",",REPT(" ",99)),1499,99))&lt;&gt;"",CHAR(10) &amp; IFERROR(IF(ISERROR(--TRIM(MID(SUBSTITUTE(C226,",",REPT(" ",99)),1499,99))),VLOOKUP(TRIM(MID(SUBSTITUTE(C226,",",REPT(" ",99)),1499,99)),PortProtocols[],4,FALSE),VLOOKUP(--TRIM(MID(SUBSTITUTE(C226,",",REPT(" ",99)),1499,99)),PortProtocols[],4,FALSE)),""),"") &amp;
IF(TRIM(MID(SUBSTITUTE(C226,",",REPT(" ",99)),1599,99))&lt;&gt;"",CHAR(10) &amp; IFERROR(IF(ISERROR(--TRIM(MID(SUBSTITUTE(C226,",",REPT(" ",99)),1599,99))),VLOOKUP(TRIM(MID(SUBSTITUTE(C226,",",REPT(" ",99)),1599,99)),PortProtocols[],4,FALSE),VLOOKUP(--TRIM(MID(SUBSTITUTE(C226,",",REPT(" ",99)),1599,99)),PortProtocols[],4,FALSE)),""),"") &amp;
IF(TRIM(MID(SUBSTITUTE(C226,",",REPT(" ",99)),1699,99))&lt;&gt;"",CHAR(10) &amp; IFERROR(IF(ISERROR(--TRIM(MID(SUBSTITUTE(C226,",",REPT(" ",99)),1699,99))),VLOOKUP(TRIM(MID(SUBSTITUTE(C226,",",REPT(" ",99)),1699,99)),PortProtocols[],4,FALSE),VLOOKUP(--TRIM(MID(SUBSTITUTE(C226,",",REPT(" ",99)),1699,99)),PortProtocols[],4,FALSE)),""),"") &amp;
IF(TRIM(MID(SUBSTITUTE(C226,",",REPT(" ",99)),1799,99))&lt;&gt;"",CHAR(10) &amp; IFERROR(IF(ISERROR(--TRIM(MID(SUBSTITUTE(C226,",",REPT(" ",99)),1799,99))),VLOOKUP(TRIM(MID(SUBSTITUTE(C226,",",REPT(" ",99)),1799,99)),PortProtocols[],4,FALSE),VLOOKUP(--TRIM(MID(SUBSTITUTE(C226,",",REPT(" ",99)),1799,99)),PortProtocols[],4,FALSE)),""),"") &amp;
IF(TRIM(MID(SUBSTITUTE(C226,",",REPT(" ",99)),1899,99))&lt;&gt;"",CHAR(10) &amp; IFERROR(IF(ISERROR(--TRIM(MID(SUBSTITUTE(C226,",",REPT(" ",99)),1899,99))),VLOOKUP(TRIM(MID(SUBSTITUTE(C226,",",REPT(" ",99)),1899,99)),PortProtocols[],4,FALSE),VLOOKUP(--TRIM(MID(SUBSTITUTE(C226,",",REPT(" ",99)),1899,99)),PortProtocols[],4,FALSE)),""),""),
"")</f>
        <v>DHCP Server to Discovery OS
DHCP Client (68 UDP)</v>
      </c>
      <c r="G226" s="15"/>
      <c r="H226" s="13" t="str">
        <f>_xlfn.XLOOKUP(ExternalPorts[[#This Row],[Source]],entities[Source],entities[Source AZ (Used for Diagram Generation)],"",0)</f>
        <v>External Services</v>
      </c>
      <c r="I226" s="13" t="str">
        <f>_xlfn.XLOOKUP(ExternalPorts[[#This Row],[Destination]],entities[Destination],entities[Destination AZ (Used for Diagram Generation)],"",0)</f>
        <v>Local AZ</v>
      </c>
      <c r="J226" s="13"/>
      <c r="M226" s="22"/>
    </row>
    <row r="227" spans="1:13" ht="40.5" hidden="1">
      <c r="A227" s="13" t="s">
        <v>16</v>
      </c>
      <c r="B227" s="13" t="s">
        <v>20</v>
      </c>
      <c r="C227" s="14">
        <v>22</v>
      </c>
      <c r="D227" s="13" t="str" cm="1">
        <f t="array" ref="D22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27" s="13" t="s">
        <v>17</v>
      </c>
      <c r="F227" s="15" t="str">
        <f>IF(AND(B227&lt;&gt;"",E227&lt;&gt;""),B227 &amp; " to " &amp; E227 &amp; CHAR(10) &amp;
IFERROR(IF(ISERROR(--TRIM(MID(SUBSTITUTE(C227,",",REPT(" ",99)),1,99))),VLOOKUP(TRIM(MID(SUBSTITUTE(C227,",",REPT(" ",99)),1,99)),PortProtocols[],4,FALSE),VLOOKUP(--TRIM(MID(SUBSTITUTE(C227,",",REPT(" ",99)),1,99)),PortProtocols[],4,FALSE)),"") &amp;
IF(TRIM(MID(SUBSTITUTE(C227,",",REPT(" ",99)),99,99))&lt;&gt;"",CHAR(10) &amp; IFERROR(IF(ISERROR(--TRIM(MID(SUBSTITUTE(C227,",",REPT(" ",99)),99,99))),VLOOKUP(TRIM(MID(SUBSTITUTE(C227,",",REPT(" ",99)),99,99)),PortProtocols[],4,FALSE),VLOOKUP(--TRIM(MID(SUBSTITUTE(C227,",",REPT(" ",99)),99,99)),PortProtocols[],4,FALSE)),""),"") &amp;
IF(TRIM(MID(SUBSTITUTE(C227,",",REPT(" ",99)),199,99))&lt;&gt;"",CHAR(10) &amp; IFERROR(IF(ISERROR(--TRIM(MID(SUBSTITUTE(C227,",",REPT(" ",99)),199,99))),VLOOKUP(TRIM(MID(SUBSTITUTE(C227,",",REPT(" ",99)),199,99)),PortProtocols[],4,FALSE),VLOOKUP(--TRIM(MID(SUBSTITUTE(C227,",",REPT(" ",99)),199,99)),PortProtocols[],4,FALSE)),""),"") &amp;
IF(TRIM(MID(SUBSTITUTE(C227,",",REPT(" ",99)),299,99))&lt;&gt;"",CHAR(10) &amp; IFERROR(IF(ISERROR(--TRIM(MID(SUBSTITUTE(C227,",",REPT(" ",99)),299,99))),VLOOKUP(TRIM(MID(SUBSTITUTE(C227,",",REPT(" ",99)),299,99)),PortProtocols[],4,FALSE),VLOOKUP(--TRIM(MID(SUBSTITUTE(C227,",",REPT(" ",99)),299,99)),PortProtocols[],4,FALSE)),""),"") &amp;
IF(TRIM(MID(SUBSTITUTE(C227,",",REPT(" ",99)),399,99))&lt;&gt;"",CHAR(10) &amp; IFERROR(IF(ISERROR(--TRIM(MID(SUBSTITUTE(C227,",",REPT(" ",99)),399,99))),VLOOKUP(TRIM(MID(SUBSTITUTE(C227,",",REPT(" ",99)),399,99)),PortProtocols[],4,FALSE),VLOOKUP(--TRIM(MID(SUBSTITUTE(C227,",",REPT(" ",99)),399,99)),PortProtocols[],4,FALSE)),""),"") &amp;
IF(TRIM(MID(SUBSTITUTE(C227,",",REPT(" ",99)),499,99))&lt;&gt;"",CHAR(10) &amp; IFERROR(IF(ISERROR(--TRIM(MID(SUBSTITUTE(C227,",",REPT(" ",99)),499,99))),VLOOKUP(TRIM(MID(SUBSTITUTE(C227,",",REPT(" ",99)),499,99)),PortProtocols[],4,FALSE),VLOOKUP(--TRIM(MID(SUBSTITUTE(C227,",",REPT(" ",99)),499,99)),PortProtocols[],4,FALSE)),""),"") &amp;
IF(TRIM(MID(SUBSTITUTE(C227,",",REPT(" ",99)),599,99))&lt;&gt;"",CHAR(10) &amp; IFERROR(IF(ISERROR(--TRIM(MID(SUBSTITUTE(C227,",",REPT(" ",99)),599,99))),VLOOKUP(TRIM(MID(SUBSTITUTE(C227,",",REPT(" ",99)),599,99)),PortProtocols[],4,FALSE),VLOOKUP(--TRIM(MID(SUBSTITUTE(C227,",",REPT(" ",99)),599,99)),PortProtocols[],4,FALSE)),""),"") &amp;
IF(TRIM(MID(SUBSTITUTE(C227,",",REPT(" ",99)),699,99))&lt;&gt;"",CHAR(10) &amp; IFERROR(IF(ISERROR(--TRIM(MID(SUBSTITUTE(C227,",",REPT(" ",99)),699,99))),VLOOKUP(TRIM(MID(SUBSTITUTE(C227,",",REPT(" ",99)),699,99)),PortProtocols[],4,FALSE),VLOOKUP(--TRIM(MID(SUBSTITUTE(C227,",",REPT(" ",99)),699,99)),PortProtocols[],4,FALSE)),""),"") &amp;
IF(TRIM(MID(SUBSTITUTE(C227,",",REPT(" ",99)),799,99))&lt;&gt;"",CHAR(10) &amp; IFERROR(IF(ISERROR(--TRIM(MID(SUBSTITUTE(C227,",",REPT(" ",99)),799,99))),VLOOKUP(TRIM(MID(SUBSTITUTE(C227,",",REPT(" ",99)),799,99)),PortProtocols[],4,FALSE),VLOOKUP(--TRIM(MID(SUBSTITUTE(C227,",",REPT(" ",99)),799,99)),PortProtocols[],4,FALSE)),""),"") &amp;
IF(TRIM(MID(SUBSTITUTE(C227,",",REPT(" ",99)),899,99))&lt;&gt;"",CHAR(10) &amp; IFERROR(IF(ISERROR(--TRIM(MID(SUBSTITUTE(C227,",",REPT(" ",99)),899,99))),VLOOKUP(TRIM(MID(SUBSTITUTE(C227,",",REPT(" ",99)),899,99)),PortProtocols[],4,FALSE),VLOOKUP(--TRIM(MID(SUBSTITUTE(C227,",",REPT(" ",99)),899,99)),PortProtocols[],4,FALSE)),""),"") &amp;
IF(TRIM(MID(SUBSTITUTE(C227,",",REPT(" ",99)),999,99))&lt;&gt;"",CHAR(10) &amp; IFERROR(IF(ISERROR(--TRIM(MID(SUBSTITUTE(C227,",",REPT(" ",99)),999,99))),VLOOKUP(TRIM(MID(SUBSTITUTE(C227,",",REPT(" ",99)),999,99)),PortProtocols[],4,FALSE),VLOOKUP(--TRIM(MID(SUBSTITUTE(C227,",",REPT(" ",99)),999,99)),PortProtocols[],4,FALSE)),""),"") &amp;
IF(TRIM(MID(SUBSTITUTE(C227,",",REPT(" ",99)),1099,99))&lt;&gt;"",CHAR(10) &amp; IFERROR(IF(ISERROR(--TRIM(MID(SUBSTITUTE(C227,",",REPT(" ",99)),1099,99))),VLOOKUP(TRIM(MID(SUBSTITUTE(C227,",",REPT(" ",99)),1099,99)),PortProtocols[],4,FALSE),VLOOKUP(--TRIM(MID(SUBSTITUTE(C227,",",REPT(" ",99)),1099,99)),PortProtocols[],4,FALSE)),""),"") &amp;
IF(TRIM(MID(SUBSTITUTE(C227,",",REPT(" ",99)),1199,99))&lt;&gt;"",CHAR(10) &amp; IFERROR(IF(ISERROR(--TRIM(MID(SUBSTITUTE(C227,",",REPT(" ",99)),1199,99))),VLOOKUP(TRIM(MID(SUBSTITUTE(C227,",",REPT(" ",99)),1199,99)),PortProtocols[],4,FALSE),VLOOKUP(--TRIM(MID(SUBSTITUTE(C227,",",REPT(" ",99)),1199,99)),PortProtocols[],4,FALSE)),""),"") &amp;
IF(TRIM(MID(SUBSTITUTE(C227,",",REPT(" ",99)),1299,99))&lt;&gt;"",CHAR(10) &amp; IFERROR(IF(ISERROR(--TRIM(MID(SUBSTITUTE(C227,",",REPT(" ",99)),1299,99))),VLOOKUP(TRIM(MID(SUBSTITUTE(C227,",",REPT(" ",99)),1299,99)),PortProtocols[],4,FALSE),VLOOKUP(--TRIM(MID(SUBSTITUTE(C227,",",REPT(" ",99)),1299,99)),PortProtocols[],4,FALSE)),""),"") &amp;
IF(TRIM(MID(SUBSTITUTE(C227,",",REPT(" ",99)),1399,99))&lt;&gt;"",CHAR(10) &amp; IFERROR(IF(ISERROR(--TRIM(MID(SUBSTITUTE(C227,",",REPT(" ",99)),1399,99))),VLOOKUP(TRIM(MID(SUBSTITUTE(C227,",",REPT(" ",99)),1399,99)),PortProtocols[],4,FALSE),VLOOKUP(--TRIM(MID(SUBSTITUTE(C227,",",REPT(" ",99)),1399,99)),PortProtocols[],4,FALSE)),""),"") &amp;
IF(TRIM(MID(SUBSTITUTE(C227,",",REPT(" ",99)),1499,99))&lt;&gt;"",CHAR(10) &amp; IFERROR(IF(ISERROR(--TRIM(MID(SUBSTITUTE(C227,",",REPT(" ",99)),1499,99))),VLOOKUP(TRIM(MID(SUBSTITUTE(C227,",",REPT(" ",99)),1499,99)),PortProtocols[],4,FALSE),VLOOKUP(--TRIM(MID(SUBSTITUTE(C227,",",REPT(" ",99)),1499,99)),PortProtocols[],4,FALSE)),""),"") &amp;
IF(TRIM(MID(SUBSTITUTE(C227,",",REPT(" ",99)),1599,99))&lt;&gt;"",CHAR(10) &amp; IFERROR(IF(ISERROR(--TRIM(MID(SUBSTITUTE(C227,",",REPT(" ",99)),1599,99))),VLOOKUP(TRIM(MID(SUBSTITUTE(C227,",",REPT(" ",99)),1599,99)),PortProtocols[],4,FALSE),VLOOKUP(--TRIM(MID(SUBSTITUTE(C227,",",REPT(" ",99)),1599,99)),PortProtocols[],4,FALSE)),""),"") &amp;
IF(TRIM(MID(SUBSTITUTE(C227,",",REPT(" ",99)),1699,99))&lt;&gt;"",CHAR(10) &amp; IFERROR(IF(ISERROR(--TRIM(MID(SUBSTITUTE(C227,",",REPT(" ",99)),1699,99))),VLOOKUP(TRIM(MID(SUBSTITUTE(C227,",",REPT(" ",99)),1699,99)),PortProtocols[],4,FALSE),VLOOKUP(--TRIM(MID(SUBSTITUTE(C227,",",REPT(" ",99)),1699,99)),PortProtocols[],4,FALSE)),""),"") &amp;
IF(TRIM(MID(SUBSTITUTE(C227,",",REPT(" ",99)),1799,99))&lt;&gt;"",CHAR(10) &amp; IFERROR(IF(ISERROR(--TRIM(MID(SUBSTITUTE(C227,",",REPT(" ",99)),1799,99))),VLOOKUP(TRIM(MID(SUBSTITUTE(C227,",",REPT(" ",99)),1799,99)),PortProtocols[],4,FALSE),VLOOKUP(--TRIM(MID(SUBSTITUTE(C227,",",REPT(" ",99)),1799,99)),PortProtocols[],4,FALSE)),""),"") &amp;
IF(TRIM(MID(SUBSTITUTE(C227,",",REPT(" ",99)),1899,99))&lt;&gt;"",CHAR(10) &amp; IFERROR(IF(ISERROR(--TRIM(MID(SUBSTITUTE(C227,",",REPT(" ",99)),1899,99))),VLOOKUP(TRIM(MID(SUBSTITUTE(C227,",",REPT(" ",99)),1899,99)),PortProtocols[],4,FALSE),VLOOKUP(--TRIM(MID(SUBSTITUTE(C227,",",REPT(" ",99)),1899,99)),PortProtocols[],4,FALSE)),""),""),
"")</f>
        <v>Administrator Workstation to AHV Host
SSH (22 TCP)</v>
      </c>
      <c r="G227" s="15"/>
      <c r="H227" s="13" t="str">
        <f>_xlfn.XLOOKUP(ExternalPorts[[#This Row],[Source]],entities[Source],entities[Source AZ (Used for Diagram Generation)],"",0)</f>
        <v>Client Network</v>
      </c>
      <c r="I227" s="13" t="str">
        <f>_xlfn.XLOOKUP(ExternalPorts[[#This Row],[Destination]],entities[Destination],entities[Destination AZ (Used for Diagram Generation)],"",0)</f>
        <v>Local AZ</v>
      </c>
      <c r="J227" s="13"/>
      <c r="M227" s="22"/>
    </row>
    <row r="228" spans="1:13" ht="81" hidden="1">
      <c r="A228" s="13" t="s">
        <v>23</v>
      </c>
      <c r="B228" s="13" t="s">
        <v>20</v>
      </c>
      <c r="C228" s="14" t="s">
        <v>34</v>
      </c>
      <c r="D228" s="13" t="str" cm="1">
        <f t="array" ref="D22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28" s="13" t="s">
        <v>26</v>
      </c>
      <c r="F228" s="15" t="str">
        <f>IF(AND(B228&lt;&gt;"",E228&lt;&gt;""),B228 &amp; " to " &amp; E228 &amp; CHAR(10) &amp;
IFERROR(IF(ISERROR(--TRIM(MID(SUBSTITUTE(C228,",",REPT(" ",99)),1,99))),VLOOKUP(TRIM(MID(SUBSTITUTE(C228,",",REPT(" ",99)),1,99)),PortProtocols[],4,FALSE),VLOOKUP(--TRIM(MID(SUBSTITUTE(C228,",",REPT(" ",99)),1,99)),PortProtocols[],4,FALSE)),"") &amp;
IF(TRIM(MID(SUBSTITUTE(C228,",",REPT(" ",99)),99,99))&lt;&gt;"",CHAR(10) &amp; IFERROR(IF(ISERROR(--TRIM(MID(SUBSTITUTE(C228,",",REPT(" ",99)),99,99))),VLOOKUP(TRIM(MID(SUBSTITUTE(C228,",",REPT(" ",99)),99,99)),PortProtocols[],4,FALSE),VLOOKUP(--TRIM(MID(SUBSTITUTE(C228,",",REPT(" ",99)),99,99)),PortProtocols[],4,FALSE)),""),"") &amp;
IF(TRIM(MID(SUBSTITUTE(C228,",",REPT(" ",99)),199,99))&lt;&gt;"",CHAR(10) &amp; IFERROR(IF(ISERROR(--TRIM(MID(SUBSTITUTE(C228,",",REPT(" ",99)),199,99))),VLOOKUP(TRIM(MID(SUBSTITUTE(C228,",",REPT(" ",99)),199,99)),PortProtocols[],4,FALSE),VLOOKUP(--TRIM(MID(SUBSTITUTE(C228,",",REPT(" ",99)),199,99)),PortProtocols[],4,FALSE)),""),"") &amp;
IF(TRIM(MID(SUBSTITUTE(C228,",",REPT(" ",99)),299,99))&lt;&gt;"",CHAR(10) &amp; IFERROR(IF(ISERROR(--TRIM(MID(SUBSTITUTE(C228,",",REPT(" ",99)),299,99))),VLOOKUP(TRIM(MID(SUBSTITUTE(C228,",",REPT(" ",99)),299,99)),PortProtocols[],4,FALSE),VLOOKUP(--TRIM(MID(SUBSTITUTE(C228,",",REPT(" ",99)),299,99)),PortProtocols[],4,FALSE)),""),"") &amp;
IF(TRIM(MID(SUBSTITUTE(C228,",",REPT(" ",99)),399,99))&lt;&gt;"",CHAR(10) &amp; IFERROR(IF(ISERROR(--TRIM(MID(SUBSTITUTE(C228,",",REPT(" ",99)),399,99))),VLOOKUP(TRIM(MID(SUBSTITUTE(C228,",",REPT(" ",99)),399,99)),PortProtocols[],4,FALSE),VLOOKUP(--TRIM(MID(SUBSTITUTE(C228,",",REPT(" ",99)),399,99)),PortProtocols[],4,FALSE)),""),"") &amp;
IF(TRIM(MID(SUBSTITUTE(C228,",",REPT(" ",99)),499,99))&lt;&gt;"",CHAR(10) &amp; IFERROR(IF(ISERROR(--TRIM(MID(SUBSTITUTE(C228,",",REPT(" ",99)),499,99))),VLOOKUP(TRIM(MID(SUBSTITUTE(C228,",",REPT(" ",99)),499,99)),PortProtocols[],4,FALSE),VLOOKUP(--TRIM(MID(SUBSTITUTE(C228,",",REPT(" ",99)),499,99)),PortProtocols[],4,FALSE)),""),"") &amp;
IF(TRIM(MID(SUBSTITUTE(C228,",",REPT(" ",99)),599,99))&lt;&gt;"",CHAR(10) &amp; IFERROR(IF(ISERROR(--TRIM(MID(SUBSTITUTE(C228,",",REPT(" ",99)),599,99))),VLOOKUP(TRIM(MID(SUBSTITUTE(C228,",",REPT(" ",99)),599,99)),PortProtocols[],4,FALSE),VLOOKUP(--TRIM(MID(SUBSTITUTE(C228,",",REPT(" ",99)),599,99)),PortProtocols[],4,FALSE)),""),"") &amp;
IF(TRIM(MID(SUBSTITUTE(C228,",",REPT(" ",99)),699,99))&lt;&gt;"",CHAR(10) &amp; IFERROR(IF(ISERROR(--TRIM(MID(SUBSTITUTE(C228,",",REPT(" ",99)),699,99))),VLOOKUP(TRIM(MID(SUBSTITUTE(C228,",",REPT(" ",99)),699,99)),PortProtocols[],4,FALSE),VLOOKUP(--TRIM(MID(SUBSTITUTE(C228,",",REPT(" ",99)),699,99)),PortProtocols[],4,FALSE)),""),"") &amp;
IF(TRIM(MID(SUBSTITUTE(C228,",",REPT(" ",99)),799,99))&lt;&gt;"",CHAR(10) &amp; IFERROR(IF(ISERROR(--TRIM(MID(SUBSTITUTE(C228,",",REPT(" ",99)),799,99))),VLOOKUP(TRIM(MID(SUBSTITUTE(C228,",",REPT(" ",99)),799,99)),PortProtocols[],4,FALSE),VLOOKUP(--TRIM(MID(SUBSTITUTE(C228,",",REPT(" ",99)),799,99)),PortProtocols[],4,FALSE)),""),"") &amp;
IF(TRIM(MID(SUBSTITUTE(C228,",",REPT(" ",99)),899,99))&lt;&gt;"",CHAR(10) &amp; IFERROR(IF(ISERROR(--TRIM(MID(SUBSTITUTE(C228,",",REPT(" ",99)),899,99))),VLOOKUP(TRIM(MID(SUBSTITUTE(C228,",",REPT(" ",99)),899,99)),PortProtocols[],4,FALSE),VLOOKUP(--TRIM(MID(SUBSTITUTE(C228,",",REPT(" ",99)),899,99)),PortProtocols[],4,FALSE)),""),"") &amp;
IF(TRIM(MID(SUBSTITUTE(C228,",",REPT(" ",99)),999,99))&lt;&gt;"",CHAR(10) &amp; IFERROR(IF(ISERROR(--TRIM(MID(SUBSTITUTE(C228,",",REPT(" ",99)),999,99))),VLOOKUP(TRIM(MID(SUBSTITUTE(C228,",",REPT(" ",99)),999,99)),PortProtocols[],4,FALSE),VLOOKUP(--TRIM(MID(SUBSTITUTE(C228,",",REPT(" ",99)),999,99)),PortProtocols[],4,FALSE)),""),"") &amp;
IF(TRIM(MID(SUBSTITUTE(C228,",",REPT(" ",99)),1099,99))&lt;&gt;"",CHAR(10) &amp; IFERROR(IF(ISERROR(--TRIM(MID(SUBSTITUTE(C228,",",REPT(" ",99)),1099,99))),VLOOKUP(TRIM(MID(SUBSTITUTE(C228,",",REPT(" ",99)),1099,99)),PortProtocols[],4,FALSE),VLOOKUP(--TRIM(MID(SUBSTITUTE(C228,",",REPT(" ",99)),1099,99)),PortProtocols[],4,FALSE)),""),"") &amp;
IF(TRIM(MID(SUBSTITUTE(C228,",",REPT(" ",99)),1199,99))&lt;&gt;"",CHAR(10) &amp; IFERROR(IF(ISERROR(--TRIM(MID(SUBSTITUTE(C228,",",REPT(" ",99)),1199,99))),VLOOKUP(TRIM(MID(SUBSTITUTE(C228,",",REPT(" ",99)),1199,99)),PortProtocols[],4,FALSE),VLOOKUP(--TRIM(MID(SUBSTITUTE(C228,",",REPT(" ",99)),1199,99)),PortProtocols[],4,FALSE)),""),"") &amp;
IF(TRIM(MID(SUBSTITUTE(C228,",",REPT(" ",99)),1299,99))&lt;&gt;"",CHAR(10) &amp; IFERROR(IF(ISERROR(--TRIM(MID(SUBSTITUTE(C228,",",REPT(" ",99)),1299,99))),VLOOKUP(TRIM(MID(SUBSTITUTE(C228,",",REPT(" ",99)),1299,99)),PortProtocols[],4,FALSE),VLOOKUP(--TRIM(MID(SUBSTITUTE(C228,",",REPT(" ",99)),1299,99)),PortProtocols[],4,FALSE)),""),"") &amp;
IF(TRIM(MID(SUBSTITUTE(C228,",",REPT(" ",99)),1399,99))&lt;&gt;"",CHAR(10) &amp; IFERROR(IF(ISERROR(--TRIM(MID(SUBSTITUTE(C228,",",REPT(" ",99)),1399,99))),VLOOKUP(TRIM(MID(SUBSTITUTE(C228,",",REPT(" ",99)),1399,99)),PortProtocols[],4,FALSE),VLOOKUP(--TRIM(MID(SUBSTITUTE(C228,",",REPT(" ",99)),1399,99)),PortProtocols[],4,FALSE)),""),"") &amp;
IF(TRIM(MID(SUBSTITUTE(C228,",",REPT(" ",99)),1499,99))&lt;&gt;"",CHAR(10) &amp; IFERROR(IF(ISERROR(--TRIM(MID(SUBSTITUTE(C228,",",REPT(" ",99)),1499,99))),VLOOKUP(TRIM(MID(SUBSTITUTE(C228,",",REPT(" ",99)),1499,99)),PortProtocols[],4,FALSE),VLOOKUP(--TRIM(MID(SUBSTITUTE(C228,",",REPT(" ",99)),1499,99)),PortProtocols[],4,FALSE)),""),"") &amp;
IF(TRIM(MID(SUBSTITUTE(C228,",",REPT(" ",99)),1599,99))&lt;&gt;"",CHAR(10) &amp; IFERROR(IF(ISERROR(--TRIM(MID(SUBSTITUTE(C228,",",REPT(" ",99)),1599,99))),VLOOKUP(TRIM(MID(SUBSTITUTE(C228,",",REPT(" ",99)),1599,99)),PortProtocols[],4,FALSE),VLOOKUP(--TRIM(MID(SUBSTITUTE(C228,",",REPT(" ",99)),1599,99)),PortProtocols[],4,FALSE)),""),"") &amp;
IF(TRIM(MID(SUBSTITUTE(C228,",",REPT(" ",99)),1699,99))&lt;&gt;"",CHAR(10) &amp; IFERROR(IF(ISERROR(--TRIM(MID(SUBSTITUTE(C228,",",REPT(" ",99)),1699,99))),VLOOKUP(TRIM(MID(SUBSTITUTE(C228,",",REPT(" ",99)),1699,99)),PortProtocols[],4,FALSE),VLOOKUP(--TRIM(MID(SUBSTITUTE(C228,",",REPT(" ",99)),1699,99)),PortProtocols[],4,FALSE)),""),"") &amp;
IF(TRIM(MID(SUBSTITUTE(C228,",",REPT(" ",99)),1799,99))&lt;&gt;"",CHAR(10) &amp; IFERROR(IF(ISERROR(--TRIM(MID(SUBSTITUTE(C228,",",REPT(" ",99)),1799,99))),VLOOKUP(TRIM(MID(SUBSTITUTE(C228,",",REPT(" ",99)),1799,99)),PortProtocols[],4,FALSE),VLOOKUP(--TRIM(MID(SUBSTITUTE(C228,",",REPT(" ",99)),1799,99)),PortProtocols[],4,FALSE)),""),"") &amp;
IF(TRIM(MID(SUBSTITUTE(C228,",",REPT(" ",99)),1899,99))&lt;&gt;"",CHAR(10) &amp; IFERROR(IF(ISERROR(--TRIM(MID(SUBSTITUTE(C228,",",REPT(" ",99)),1899,99))),VLOOKUP(TRIM(MID(SUBSTITUTE(C228,",",REPT(" ",99)),1899,99)),PortProtocols[],4,FALSE),VLOOKUP(--TRIM(MID(SUBSTITUTE(C228,",",REPT(" ",99)),1899,99)),PortProtocols[],4,FALSE)),""),""),
"")</f>
        <v>Administrator Workstation to Nutanix CVM
SFTP (2222 TCP)
Prism (9440 TCP)
SSH (22 TCP)</v>
      </c>
      <c r="G228" s="15" t="s">
        <v>35</v>
      </c>
      <c r="H228" s="13" t="str">
        <f>_xlfn.XLOOKUP(ExternalPorts[[#This Row],[Source]],entities[Source],entities[Source AZ (Used for Diagram Generation)],"",0)</f>
        <v>Client Network</v>
      </c>
      <c r="I228" s="13" t="str">
        <f>_xlfn.XLOOKUP(ExternalPorts[[#This Row],[Destination]],entities[Destination],entities[Destination AZ (Used for Diagram Generation)],"",0)</f>
        <v>Local AZ</v>
      </c>
      <c r="J228" s="13"/>
      <c r="M228" s="22"/>
    </row>
    <row r="229" spans="1:13" ht="60.75" hidden="1">
      <c r="A229" s="13" t="s">
        <v>59</v>
      </c>
      <c r="B229" s="13" t="s">
        <v>60</v>
      </c>
      <c r="C229" s="14">
        <v>443</v>
      </c>
      <c r="D229" s="13" t="str" cm="1">
        <f t="array" ref="D22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29" s="13" t="s">
        <v>61</v>
      </c>
      <c r="F229" s="15" t="str">
        <f>IF(AND(B229&lt;&gt;"",E229&lt;&gt;""),B229 &amp; " to " &amp; E229 &amp; CHAR(10) &amp;
IFERROR(IF(ISERROR(--TRIM(MID(SUBSTITUTE(C229,",",REPT(" ",99)),1,99))),VLOOKUP(TRIM(MID(SUBSTITUTE(C229,",",REPT(" ",99)),1,99)),PortProtocols[],4,FALSE),VLOOKUP(--TRIM(MID(SUBSTITUTE(C229,",",REPT(" ",99)),1,99)),PortProtocols[],4,FALSE)),"") &amp;
IF(TRIM(MID(SUBSTITUTE(C229,",",REPT(" ",99)),99,99))&lt;&gt;"",CHAR(10) &amp; IFERROR(IF(ISERROR(--TRIM(MID(SUBSTITUTE(C229,",",REPT(" ",99)),99,99))),VLOOKUP(TRIM(MID(SUBSTITUTE(C229,",",REPT(" ",99)),99,99)),PortProtocols[],4,FALSE),VLOOKUP(--TRIM(MID(SUBSTITUTE(C229,",",REPT(" ",99)),99,99)),PortProtocols[],4,FALSE)),""),"") &amp;
IF(TRIM(MID(SUBSTITUTE(C229,",",REPT(" ",99)),199,99))&lt;&gt;"",CHAR(10) &amp; IFERROR(IF(ISERROR(--TRIM(MID(SUBSTITUTE(C229,",",REPT(" ",99)),199,99))),VLOOKUP(TRIM(MID(SUBSTITUTE(C229,",",REPT(" ",99)),199,99)),PortProtocols[],4,FALSE),VLOOKUP(--TRIM(MID(SUBSTITUTE(C229,",",REPT(" ",99)),199,99)),PortProtocols[],4,FALSE)),""),"") &amp;
IF(TRIM(MID(SUBSTITUTE(C229,",",REPT(" ",99)),299,99))&lt;&gt;"",CHAR(10) &amp; IFERROR(IF(ISERROR(--TRIM(MID(SUBSTITUTE(C229,",",REPT(" ",99)),299,99))),VLOOKUP(TRIM(MID(SUBSTITUTE(C229,",",REPT(" ",99)),299,99)),PortProtocols[],4,FALSE),VLOOKUP(--TRIM(MID(SUBSTITUTE(C229,",",REPT(" ",99)),299,99)),PortProtocols[],4,FALSE)),""),"") &amp;
IF(TRIM(MID(SUBSTITUTE(C229,",",REPT(" ",99)),399,99))&lt;&gt;"",CHAR(10) &amp; IFERROR(IF(ISERROR(--TRIM(MID(SUBSTITUTE(C229,",",REPT(" ",99)),399,99))),VLOOKUP(TRIM(MID(SUBSTITUTE(C229,",",REPT(" ",99)),399,99)),PortProtocols[],4,FALSE),VLOOKUP(--TRIM(MID(SUBSTITUTE(C229,",",REPT(" ",99)),399,99)),PortProtocols[],4,FALSE)),""),"") &amp;
IF(TRIM(MID(SUBSTITUTE(C229,",",REPT(" ",99)),499,99))&lt;&gt;"",CHAR(10) &amp; IFERROR(IF(ISERROR(--TRIM(MID(SUBSTITUTE(C229,",",REPT(" ",99)),499,99))),VLOOKUP(TRIM(MID(SUBSTITUTE(C229,",",REPT(" ",99)),499,99)),PortProtocols[],4,FALSE),VLOOKUP(--TRIM(MID(SUBSTITUTE(C229,",",REPT(" ",99)),499,99)),PortProtocols[],4,FALSE)),""),"") &amp;
IF(TRIM(MID(SUBSTITUTE(C229,",",REPT(" ",99)),599,99))&lt;&gt;"",CHAR(10) &amp; IFERROR(IF(ISERROR(--TRIM(MID(SUBSTITUTE(C229,",",REPT(" ",99)),599,99))),VLOOKUP(TRIM(MID(SUBSTITUTE(C229,",",REPT(" ",99)),599,99)),PortProtocols[],4,FALSE),VLOOKUP(--TRIM(MID(SUBSTITUTE(C229,",",REPT(" ",99)),599,99)),PortProtocols[],4,FALSE)),""),"") &amp;
IF(TRIM(MID(SUBSTITUTE(C229,",",REPT(" ",99)),699,99))&lt;&gt;"",CHAR(10) &amp; IFERROR(IF(ISERROR(--TRIM(MID(SUBSTITUTE(C229,",",REPT(" ",99)),699,99))),VLOOKUP(TRIM(MID(SUBSTITUTE(C229,",",REPT(" ",99)),699,99)),PortProtocols[],4,FALSE),VLOOKUP(--TRIM(MID(SUBSTITUTE(C229,",",REPT(" ",99)),699,99)),PortProtocols[],4,FALSE)),""),"") &amp;
IF(TRIM(MID(SUBSTITUTE(C229,",",REPT(" ",99)),799,99))&lt;&gt;"",CHAR(10) &amp; IFERROR(IF(ISERROR(--TRIM(MID(SUBSTITUTE(C229,",",REPT(" ",99)),799,99))),VLOOKUP(TRIM(MID(SUBSTITUTE(C229,",",REPT(" ",99)),799,99)),PortProtocols[],4,FALSE),VLOOKUP(--TRIM(MID(SUBSTITUTE(C229,",",REPT(" ",99)),799,99)),PortProtocols[],4,FALSE)),""),"") &amp;
IF(TRIM(MID(SUBSTITUTE(C229,",",REPT(" ",99)),899,99))&lt;&gt;"",CHAR(10) &amp; IFERROR(IF(ISERROR(--TRIM(MID(SUBSTITUTE(C229,",",REPT(" ",99)),899,99))),VLOOKUP(TRIM(MID(SUBSTITUTE(C229,",",REPT(" ",99)),899,99)),PortProtocols[],4,FALSE),VLOOKUP(--TRIM(MID(SUBSTITUTE(C229,",",REPT(" ",99)),899,99)),PortProtocols[],4,FALSE)),""),"") &amp;
IF(TRIM(MID(SUBSTITUTE(C229,",",REPT(" ",99)),999,99))&lt;&gt;"",CHAR(10) &amp; IFERROR(IF(ISERROR(--TRIM(MID(SUBSTITUTE(C229,",",REPT(" ",99)),999,99))),VLOOKUP(TRIM(MID(SUBSTITUTE(C229,",",REPT(" ",99)),999,99)),PortProtocols[],4,FALSE),VLOOKUP(--TRIM(MID(SUBSTITUTE(C229,",",REPT(" ",99)),999,99)),PortProtocols[],4,FALSE)),""),"") &amp;
IF(TRIM(MID(SUBSTITUTE(C229,",",REPT(" ",99)),1099,99))&lt;&gt;"",CHAR(10) &amp; IFERROR(IF(ISERROR(--TRIM(MID(SUBSTITUTE(C229,",",REPT(" ",99)),1099,99))),VLOOKUP(TRIM(MID(SUBSTITUTE(C229,",",REPT(" ",99)),1099,99)),PortProtocols[],4,FALSE),VLOOKUP(--TRIM(MID(SUBSTITUTE(C229,",",REPT(" ",99)),1099,99)),PortProtocols[],4,FALSE)),""),"") &amp;
IF(TRIM(MID(SUBSTITUTE(C229,",",REPT(" ",99)),1199,99))&lt;&gt;"",CHAR(10) &amp; IFERROR(IF(ISERROR(--TRIM(MID(SUBSTITUTE(C229,",",REPT(" ",99)),1199,99))),VLOOKUP(TRIM(MID(SUBSTITUTE(C229,",",REPT(" ",99)),1199,99)),PortProtocols[],4,FALSE),VLOOKUP(--TRIM(MID(SUBSTITUTE(C229,",",REPT(" ",99)),1199,99)),PortProtocols[],4,FALSE)),""),"") &amp;
IF(TRIM(MID(SUBSTITUTE(C229,",",REPT(" ",99)),1299,99))&lt;&gt;"",CHAR(10) &amp; IFERROR(IF(ISERROR(--TRIM(MID(SUBSTITUTE(C229,",",REPT(" ",99)),1299,99))),VLOOKUP(TRIM(MID(SUBSTITUTE(C229,",",REPT(" ",99)),1299,99)),PortProtocols[],4,FALSE),VLOOKUP(--TRIM(MID(SUBSTITUTE(C229,",",REPT(" ",99)),1299,99)),PortProtocols[],4,FALSE)),""),"") &amp;
IF(TRIM(MID(SUBSTITUTE(C229,",",REPT(" ",99)),1399,99))&lt;&gt;"",CHAR(10) &amp; IFERROR(IF(ISERROR(--TRIM(MID(SUBSTITUTE(C229,",",REPT(" ",99)),1399,99))),VLOOKUP(TRIM(MID(SUBSTITUTE(C229,",",REPT(" ",99)),1399,99)),PortProtocols[],4,FALSE),VLOOKUP(--TRIM(MID(SUBSTITUTE(C229,",",REPT(" ",99)),1399,99)),PortProtocols[],4,FALSE)),""),"") &amp;
IF(TRIM(MID(SUBSTITUTE(C229,",",REPT(" ",99)),1499,99))&lt;&gt;"",CHAR(10) &amp; IFERROR(IF(ISERROR(--TRIM(MID(SUBSTITUTE(C229,",",REPT(" ",99)),1499,99))),VLOOKUP(TRIM(MID(SUBSTITUTE(C229,",",REPT(" ",99)),1499,99)),PortProtocols[],4,FALSE),VLOOKUP(--TRIM(MID(SUBSTITUTE(C229,",",REPT(" ",99)),1499,99)),PortProtocols[],4,FALSE)),""),"") &amp;
IF(TRIM(MID(SUBSTITUTE(C229,",",REPT(" ",99)),1599,99))&lt;&gt;"",CHAR(10) &amp; IFERROR(IF(ISERROR(--TRIM(MID(SUBSTITUTE(C229,",",REPT(" ",99)),1599,99))),VLOOKUP(TRIM(MID(SUBSTITUTE(C229,",",REPT(" ",99)),1599,99)),PortProtocols[],4,FALSE),VLOOKUP(--TRIM(MID(SUBSTITUTE(C229,",",REPT(" ",99)),1599,99)),PortProtocols[],4,FALSE)),""),"") &amp;
IF(TRIM(MID(SUBSTITUTE(C229,",",REPT(" ",99)),1699,99))&lt;&gt;"",CHAR(10) &amp; IFERROR(IF(ISERROR(--TRIM(MID(SUBSTITUTE(C229,",",REPT(" ",99)),1699,99))),VLOOKUP(TRIM(MID(SUBSTITUTE(C229,",",REPT(" ",99)),1699,99)),PortProtocols[],4,FALSE),VLOOKUP(--TRIM(MID(SUBSTITUTE(C229,",",REPT(" ",99)),1699,99)),PortProtocols[],4,FALSE)),""),"") &amp;
IF(TRIM(MID(SUBSTITUTE(C229,",",REPT(" ",99)),1799,99))&lt;&gt;"",CHAR(10) &amp; IFERROR(IF(ISERROR(--TRIM(MID(SUBSTITUTE(C229,",",REPT(" ",99)),1799,99))),VLOOKUP(TRIM(MID(SUBSTITUTE(C229,",",REPT(" ",99)),1799,99)),PortProtocols[],4,FALSE),VLOOKUP(--TRIM(MID(SUBSTITUTE(C229,",",REPT(" ",99)),1799,99)),PortProtocols[],4,FALSE)),""),"") &amp;
IF(TRIM(MID(SUBSTITUTE(C229,",",REPT(" ",99)),1899,99))&lt;&gt;"",CHAR(10) &amp; IFERROR(IF(ISERROR(--TRIM(MID(SUBSTITUTE(C229,",",REPT(" ",99)),1899,99))),VLOOKUP(TRIM(MID(SUBSTITUTE(C229,",",REPT(" ",99)),1899,99)),PortProtocols[],4,FALSE),VLOOKUP(--TRIM(MID(SUBSTITUTE(C229,",",REPT(" ",99)),1899,99)),PortProtocols[],4,FALSE)),""),""),
"")</f>
        <v>Collector Desktop Application to sizer.nutanix.com
HTTPS (443 TCP)</v>
      </c>
      <c r="G229" s="15"/>
      <c r="H229" s="13" t="str">
        <f>_xlfn.XLOOKUP(ExternalPorts[[#This Row],[Source]],entities[Source],entities[Source AZ (Used for Diagram Generation)],"",0)</f>
        <v>Client Network</v>
      </c>
      <c r="I229" s="13" t="str">
        <f>_xlfn.XLOOKUP(ExternalPorts[[#This Row],[Destination]],entities[Destination],entities[Destination AZ (Used for Diagram Generation)],"",0)</f>
        <v>Internet Services</v>
      </c>
      <c r="J229" s="15" t="s">
        <v>62</v>
      </c>
      <c r="M229" s="22"/>
    </row>
    <row r="230" spans="1:13" ht="40.5" hidden="1">
      <c r="A230" s="13" t="s">
        <v>63</v>
      </c>
      <c r="B230" s="13" t="s">
        <v>60</v>
      </c>
      <c r="C230" s="14">
        <v>9440</v>
      </c>
      <c r="D230" s="13" t="str" cm="1">
        <f t="array" ref="D23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0" s="13" t="s">
        <v>13</v>
      </c>
      <c r="F230" s="15" t="str">
        <f>IF(AND(B230&lt;&gt;"",E230&lt;&gt;""),B230 &amp; " to " &amp; E230 &amp; CHAR(10) &amp;
IFERROR(IF(ISERROR(--TRIM(MID(SUBSTITUTE(C230,",",REPT(" ",99)),1,99))),VLOOKUP(TRIM(MID(SUBSTITUTE(C230,",",REPT(" ",99)),1,99)),PortProtocols[],4,FALSE),VLOOKUP(--TRIM(MID(SUBSTITUTE(C230,",",REPT(" ",99)),1,99)),PortProtocols[],4,FALSE)),"") &amp;
IF(TRIM(MID(SUBSTITUTE(C230,",",REPT(" ",99)),99,99))&lt;&gt;"",CHAR(10) &amp; IFERROR(IF(ISERROR(--TRIM(MID(SUBSTITUTE(C230,",",REPT(" ",99)),99,99))),VLOOKUP(TRIM(MID(SUBSTITUTE(C230,",",REPT(" ",99)),99,99)),PortProtocols[],4,FALSE),VLOOKUP(--TRIM(MID(SUBSTITUTE(C230,",",REPT(" ",99)),99,99)),PortProtocols[],4,FALSE)),""),"") &amp;
IF(TRIM(MID(SUBSTITUTE(C230,",",REPT(" ",99)),199,99))&lt;&gt;"",CHAR(10) &amp; IFERROR(IF(ISERROR(--TRIM(MID(SUBSTITUTE(C230,",",REPT(" ",99)),199,99))),VLOOKUP(TRIM(MID(SUBSTITUTE(C230,",",REPT(" ",99)),199,99)),PortProtocols[],4,FALSE),VLOOKUP(--TRIM(MID(SUBSTITUTE(C230,",",REPT(" ",99)),199,99)),PortProtocols[],4,FALSE)),""),"") &amp;
IF(TRIM(MID(SUBSTITUTE(C230,",",REPT(" ",99)),299,99))&lt;&gt;"",CHAR(10) &amp; IFERROR(IF(ISERROR(--TRIM(MID(SUBSTITUTE(C230,",",REPT(" ",99)),299,99))),VLOOKUP(TRIM(MID(SUBSTITUTE(C230,",",REPT(" ",99)),299,99)),PortProtocols[],4,FALSE),VLOOKUP(--TRIM(MID(SUBSTITUTE(C230,",",REPT(" ",99)),299,99)),PortProtocols[],4,FALSE)),""),"") &amp;
IF(TRIM(MID(SUBSTITUTE(C230,",",REPT(" ",99)),399,99))&lt;&gt;"",CHAR(10) &amp; IFERROR(IF(ISERROR(--TRIM(MID(SUBSTITUTE(C230,",",REPT(" ",99)),399,99))),VLOOKUP(TRIM(MID(SUBSTITUTE(C230,",",REPT(" ",99)),399,99)),PortProtocols[],4,FALSE),VLOOKUP(--TRIM(MID(SUBSTITUTE(C230,",",REPT(" ",99)),399,99)),PortProtocols[],4,FALSE)),""),"") &amp;
IF(TRIM(MID(SUBSTITUTE(C230,",",REPT(" ",99)),499,99))&lt;&gt;"",CHAR(10) &amp; IFERROR(IF(ISERROR(--TRIM(MID(SUBSTITUTE(C230,",",REPT(" ",99)),499,99))),VLOOKUP(TRIM(MID(SUBSTITUTE(C230,",",REPT(" ",99)),499,99)),PortProtocols[],4,FALSE),VLOOKUP(--TRIM(MID(SUBSTITUTE(C230,",",REPT(" ",99)),499,99)),PortProtocols[],4,FALSE)),""),"") &amp;
IF(TRIM(MID(SUBSTITUTE(C230,",",REPT(" ",99)),599,99))&lt;&gt;"",CHAR(10) &amp; IFERROR(IF(ISERROR(--TRIM(MID(SUBSTITUTE(C230,",",REPT(" ",99)),599,99))),VLOOKUP(TRIM(MID(SUBSTITUTE(C230,",",REPT(" ",99)),599,99)),PortProtocols[],4,FALSE),VLOOKUP(--TRIM(MID(SUBSTITUTE(C230,",",REPT(" ",99)),599,99)),PortProtocols[],4,FALSE)),""),"") &amp;
IF(TRIM(MID(SUBSTITUTE(C230,",",REPT(" ",99)),699,99))&lt;&gt;"",CHAR(10) &amp; IFERROR(IF(ISERROR(--TRIM(MID(SUBSTITUTE(C230,",",REPT(" ",99)),699,99))),VLOOKUP(TRIM(MID(SUBSTITUTE(C230,",",REPT(" ",99)),699,99)),PortProtocols[],4,FALSE),VLOOKUP(--TRIM(MID(SUBSTITUTE(C230,",",REPT(" ",99)),699,99)),PortProtocols[],4,FALSE)),""),"") &amp;
IF(TRIM(MID(SUBSTITUTE(C230,",",REPT(" ",99)),799,99))&lt;&gt;"",CHAR(10) &amp; IFERROR(IF(ISERROR(--TRIM(MID(SUBSTITUTE(C230,",",REPT(" ",99)),799,99))),VLOOKUP(TRIM(MID(SUBSTITUTE(C230,",",REPT(" ",99)),799,99)),PortProtocols[],4,FALSE),VLOOKUP(--TRIM(MID(SUBSTITUTE(C230,",",REPT(" ",99)),799,99)),PortProtocols[],4,FALSE)),""),"") &amp;
IF(TRIM(MID(SUBSTITUTE(C230,",",REPT(" ",99)),899,99))&lt;&gt;"",CHAR(10) &amp; IFERROR(IF(ISERROR(--TRIM(MID(SUBSTITUTE(C230,",",REPT(" ",99)),899,99))),VLOOKUP(TRIM(MID(SUBSTITUTE(C230,",",REPT(" ",99)),899,99)),PortProtocols[],4,FALSE),VLOOKUP(--TRIM(MID(SUBSTITUTE(C230,",",REPT(" ",99)),899,99)),PortProtocols[],4,FALSE)),""),"") &amp;
IF(TRIM(MID(SUBSTITUTE(C230,",",REPT(" ",99)),999,99))&lt;&gt;"",CHAR(10) &amp; IFERROR(IF(ISERROR(--TRIM(MID(SUBSTITUTE(C230,",",REPT(" ",99)),999,99))),VLOOKUP(TRIM(MID(SUBSTITUTE(C230,",",REPT(" ",99)),999,99)),PortProtocols[],4,FALSE),VLOOKUP(--TRIM(MID(SUBSTITUTE(C230,",",REPT(" ",99)),999,99)),PortProtocols[],4,FALSE)),""),"") &amp;
IF(TRIM(MID(SUBSTITUTE(C230,",",REPT(" ",99)),1099,99))&lt;&gt;"",CHAR(10) &amp; IFERROR(IF(ISERROR(--TRIM(MID(SUBSTITUTE(C230,",",REPT(" ",99)),1099,99))),VLOOKUP(TRIM(MID(SUBSTITUTE(C230,",",REPT(" ",99)),1099,99)),PortProtocols[],4,FALSE),VLOOKUP(--TRIM(MID(SUBSTITUTE(C230,",",REPT(" ",99)),1099,99)),PortProtocols[],4,FALSE)),""),"") &amp;
IF(TRIM(MID(SUBSTITUTE(C230,",",REPT(" ",99)),1199,99))&lt;&gt;"",CHAR(10) &amp; IFERROR(IF(ISERROR(--TRIM(MID(SUBSTITUTE(C230,",",REPT(" ",99)),1199,99))),VLOOKUP(TRIM(MID(SUBSTITUTE(C230,",",REPT(" ",99)),1199,99)),PortProtocols[],4,FALSE),VLOOKUP(--TRIM(MID(SUBSTITUTE(C230,",",REPT(" ",99)),1199,99)),PortProtocols[],4,FALSE)),""),"") &amp;
IF(TRIM(MID(SUBSTITUTE(C230,",",REPT(" ",99)),1299,99))&lt;&gt;"",CHAR(10) &amp; IFERROR(IF(ISERROR(--TRIM(MID(SUBSTITUTE(C230,",",REPT(" ",99)),1299,99))),VLOOKUP(TRIM(MID(SUBSTITUTE(C230,",",REPT(" ",99)),1299,99)),PortProtocols[],4,FALSE),VLOOKUP(--TRIM(MID(SUBSTITUTE(C230,",",REPT(" ",99)),1299,99)),PortProtocols[],4,FALSE)),""),"") &amp;
IF(TRIM(MID(SUBSTITUTE(C230,",",REPT(" ",99)),1399,99))&lt;&gt;"",CHAR(10) &amp; IFERROR(IF(ISERROR(--TRIM(MID(SUBSTITUTE(C230,",",REPT(" ",99)),1399,99))),VLOOKUP(TRIM(MID(SUBSTITUTE(C230,",",REPT(" ",99)),1399,99)),PortProtocols[],4,FALSE),VLOOKUP(--TRIM(MID(SUBSTITUTE(C230,",",REPT(" ",99)),1399,99)),PortProtocols[],4,FALSE)),""),"") &amp;
IF(TRIM(MID(SUBSTITUTE(C230,",",REPT(" ",99)),1499,99))&lt;&gt;"",CHAR(10) &amp; IFERROR(IF(ISERROR(--TRIM(MID(SUBSTITUTE(C230,",",REPT(" ",99)),1499,99))),VLOOKUP(TRIM(MID(SUBSTITUTE(C230,",",REPT(" ",99)),1499,99)),PortProtocols[],4,FALSE),VLOOKUP(--TRIM(MID(SUBSTITUTE(C230,",",REPT(" ",99)),1499,99)),PortProtocols[],4,FALSE)),""),"") &amp;
IF(TRIM(MID(SUBSTITUTE(C230,",",REPT(" ",99)),1599,99))&lt;&gt;"",CHAR(10) &amp; IFERROR(IF(ISERROR(--TRIM(MID(SUBSTITUTE(C230,",",REPT(" ",99)),1599,99))),VLOOKUP(TRIM(MID(SUBSTITUTE(C230,",",REPT(" ",99)),1599,99)),PortProtocols[],4,FALSE),VLOOKUP(--TRIM(MID(SUBSTITUTE(C230,",",REPT(" ",99)),1599,99)),PortProtocols[],4,FALSE)),""),"") &amp;
IF(TRIM(MID(SUBSTITUTE(C230,",",REPT(" ",99)),1699,99))&lt;&gt;"",CHAR(10) &amp; IFERROR(IF(ISERROR(--TRIM(MID(SUBSTITUTE(C230,",",REPT(" ",99)),1699,99))),VLOOKUP(TRIM(MID(SUBSTITUTE(C230,",",REPT(" ",99)),1699,99)),PortProtocols[],4,FALSE),VLOOKUP(--TRIM(MID(SUBSTITUTE(C230,",",REPT(" ",99)),1699,99)),PortProtocols[],4,FALSE)),""),"") &amp;
IF(TRIM(MID(SUBSTITUTE(C230,",",REPT(" ",99)),1799,99))&lt;&gt;"",CHAR(10) &amp; IFERROR(IF(ISERROR(--TRIM(MID(SUBSTITUTE(C230,",",REPT(" ",99)),1799,99))),VLOOKUP(TRIM(MID(SUBSTITUTE(C230,",",REPT(" ",99)),1799,99)),PortProtocols[],4,FALSE),VLOOKUP(--TRIM(MID(SUBSTITUTE(C230,",",REPT(" ",99)),1799,99)),PortProtocols[],4,FALSE)),""),"") &amp;
IF(TRIM(MID(SUBSTITUTE(C230,",",REPT(" ",99)),1899,99))&lt;&gt;"",CHAR(10) &amp; IFERROR(IF(ISERROR(--TRIM(MID(SUBSTITUTE(C230,",",REPT(" ",99)),1899,99))),VLOOKUP(TRIM(MID(SUBSTITUTE(C230,",",REPT(" ",99)),1899,99)),PortProtocols[],4,FALSE),VLOOKUP(--TRIM(MID(SUBSTITUTE(C230,",",REPT(" ",99)),1899,99)),PortProtocols[],4,FALSE)),""),""),
"")</f>
        <v>Collector Desktop Application to Prism Central
Prism (9440 TCP)</v>
      </c>
      <c r="G230" s="15"/>
      <c r="H230" s="13" t="str">
        <f>_xlfn.XLOOKUP(ExternalPorts[[#This Row],[Source]],entities[Source],entities[Source AZ (Used for Diagram Generation)],"",0)</f>
        <v>Client Network</v>
      </c>
      <c r="I230" s="13" t="str">
        <f>_xlfn.XLOOKUP(ExternalPorts[[#This Row],[Destination]],entities[Destination],entities[Destination AZ (Used for Diagram Generation)],"",0)</f>
        <v>Local AZ</v>
      </c>
      <c r="J230" s="13"/>
      <c r="M230" s="22"/>
    </row>
    <row r="231" spans="1:13" ht="40.5" hidden="1">
      <c r="A231" s="13" t="s">
        <v>63</v>
      </c>
      <c r="B231" s="13" t="s">
        <v>60</v>
      </c>
      <c r="C231" s="14">
        <v>9440</v>
      </c>
      <c r="D231" s="13" t="str" cm="1">
        <f t="array" ref="D23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1" s="13" t="s">
        <v>26</v>
      </c>
      <c r="F231" s="15" t="str">
        <f>IF(AND(B231&lt;&gt;"",E231&lt;&gt;""),B231 &amp; " to " &amp; E231 &amp; CHAR(10) &amp;
IFERROR(IF(ISERROR(--TRIM(MID(SUBSTITUTE(C231,",",REPT(" ",99)),1,99))),VLOOKUP(TRIM(MID(SUBSTITUTE(C231,",",REPT(" ",99)),1,99)),PortProtocols[],4,FALSE),VLOOKUP(--TRIM(MID(SUBSTITUTE(C231,",",REPT(" ",99)),1,99)),PortProtocols[],4,FALSE)),"") &amp;
IF(TRIM(MID(SUBSTITUTE(C231,",",REPT(" ",99)),99,99))&lt;&gt;"",CHAR(10) &amp; IFERROR(IF(ISERROR(--TRIM(MID(SUBSTITUTE(C231,",",REPT(" ",99)),99,99))),VLOOKUP(TRIM(MID(SUBSTITUTE(C231,",",REPT(" ",99)),99,99)),PortProtocols[],4,FALSE),VLOOKUP(--TRIM(MID(SUBSTITUTE(C231,",",REPT(" ",99)),99,99)),PortProtocols[],4,FALSE)),""),"") &amp;
IF(TRIM(MID(SUBSTITUTE(C231,",",REPT(" ",99)),199,99))&lt;&gt;"",CHAR(10) &amp; IFERROR(IF(ISERROR(--TRIM(MID(SUBSTITUTE(C231,",",REPT(" ",99)),199,99))),VLOOKUP(TRIM(MID(SUBSTITUTE(C231,",",REPT(" ",99)),199,99)),PortProtocols[],4,FALSE),VLOOKUP(--TRIM(MID(SUBSTITUTE(C231,",",REPT(" ",99)),199,99)),PortProtocols[],4,FALSE)),""),"") &amp;
IF(TRIM(MID(SUBSTITUTE(C231,",",REPT(" ",99)),299,99))&lt;&gt;"",CHAR(10) &amp; IFERROR(IF(ISERROR(--TRIM(MID(SUBSTITUTE(C231,",",REPT(" ",99)),299,99))),VLOOKUP(TRIM(MID(SUBSTITUTE(C231,",",REPT(" ",99)),299,99)),PortProtocols[],4,FALSE),VLOOKUP(--TRIM(MID(SUBSTITUTE(C231,",",REPT(" ",99)),299,99)),PortProtocols[],4,FALSE)),""),"") &amp;
IF(TRIM(MID(SUBSTITUTE(C231,",",REPT(" ",99)),399,99))&lt;&gt;"",CHAR(10) &amp; IFERROR(IF(ISERROR(--TRIM(MID(SUBSTITUTE(C231,",",REPT(" ",99)),399,99))),VLOOKUP(TRIM(MID(SUBSTITUTE(C231,",",REPT(" ",99)),399,99)),PortProtocols[],4,FALSE),VLOOKUP(--TRIM(MID(SUBSTITUTE(C231,",",REPT(" ",99)),399,99)),PortProtocols[],4,FALSE)),""),"") &amp;
IF(TRIM(MID(SUBSTITUTE(C231,",",REPT(" ",99)),499,99))&lt;&gt;"",CHAR(10) &amp; IFERROR(IF(ISERROR(--TRIM(MID(SUBSTITUTE(C231,",",REPT(" ",99)),499,99))),VLOOKUP(TRIM(MID(SUBSTITUTE(C231,",",REPT(" ",99)),499,99)),PortProtocols[],4,FALSE),VLOOKUP(--TRIM(MID(SUBSTITUTE(C231,",",REPT(" ",99)),499,99)),PortProtocols[],4,FALSE)),""),"") &amp;
IF(TRIM(MID(SUBSTITUTE(C231,",",REPT(" ",99)),599,99))&lt;&gt;"",CHAR(10) &amp; IFERROR(IF(ISERROR(--TRIM(MID(SUBSTITUTE(C231,",",REPT(" ",99)),599,99))),VLOOKUP(TRIM(MID(SUBSTITUTE(C231,",",REPT(" ",99)),599,99)),PortProtocols[],4,FALSE),VLOOKUP(--TRIM(MID(SUBSTITUTE(C231,",",REPT(" ",99)),599,99)),PortProtocols[],4,FALSE)),""),"") &amp;
IF(TRIM(MID(SUBSTITUTE(C231,",",REPT(" ",99)),699,99))&lt;&gt;"",CHAR(10) &amp; IFERROR(IF(ISERROR(--TRIM(MID(SUBSTITUTE(C231,",",REPT(" ",99)),699,99))),VLOOKUP(TRIM(MID(SUBSTITUTE(C231,",",REPT(" ",99)),699,99)),PortProtocols[],4,FALSE),VLOOKUP(--TRIM(MID(SUBSTITUTE(C231,",",REPT(" ",99)),699,99)),PortProtocols[],4,FALSE)),""),"") &amp;
IF(TRIM(MID(SUBSTITUTE(C231,",",REPT(" ",99)),799,99))&lt;&gt;"",CHAR(10) &amp; IFERROR(IF(ISERROR(--TRIM(MID(SUBSTITUTE(C231,",",REPT(" ",99)),799,99))),VLOOKUP(TRIM(MID(SUBSTITUTE(C231,",",REPT(" ",99)),799,99)),PortProtocols[],4,FALSE),VLOOKUP(--TRIM(MID(SUBSTITUTE(C231,",",REPT(" ",99)),799,99)),PortProtocols[],4,FALSE)),""),"") &amp;
IF(TRIM(MID(SUBSTITUTE(C231,",",REPT(" ",99)),899,99))&lt;&gt;"",CHAR(10) &amp; IFERROR(IF(ISERROR(--TRIM(MID(SUBSTITUTE(C231,",",REPT(" ",99)),899,99))),VLOOKUP(TRIM(MID(SUBSTITUTE(C231,",",REPT(" ",99)),899,99)),PortProtocols[],4,FALSE),VLOOKUP(--TRIM(MID(SUBSTITUTE(C231,",",REPT(" ",99)),899,99)),PortProtocols[],4,FALSE)),""),"") &amp;
IF(TRIM(MID(SUBSTITUTE(C231,",",REPT(" ",99)),999,99))&lt;&gt;"",CHAR(10) &amp; IFERROR(IF(ISERROR(--TRIM(MID(SUBSTITUTE(C231,",",REPT(" ",99)),999,99))),VLOOKUP(TRIM(MID(SUBSTITUTE(C231,",",REPT(" ",99)),999,99)),PortProtocols[],4,FALSE),VLOOKUP(--TRIM(MID(SUBSTITUTE(C231,",",REPT(" ",99)),999,99)),PortProtocols[],4,FALSE)),""),"") &amp;
IF(TRIM(MID(SUBSTITUTE(C231,",",REPT(" ",99)),1099,99))&lt;&gt;"",CHAR(10) &amp; IFERROR(IF(ISERROR(--TRIM(MID(SUBSTITUTE(C231,",",REPT(" ",99)),1099,99))),VLOOKUP(TRIM(MID(SUBSTITUTE(C231,",",REPT(" ",99)),1099,99)),PortProtocols[],4,FALSE),VLOOKUP(--TRIM(MID(SUBSTITUTE(C231,",",REPT(" ",99)),1099,99)),PortProtocols[],4,FALSE)),""),"") &amp;
IF(TRIM(MID(SUBSTITUTE(C231,",",REPT(" ",99)),1199,99))&lt;&gt;"",CHAR(10) &amp; IFERROR(IF(ISERROR(--TRIM(MID(SUBSTITUTE(C231,",",REPT(" ",99)),1199,99))),VLOOKUP(TRIM(MID(SUBSTITUTE(C231,",",REPT(" ",99)),1199,99)),PortProtocols[],4,FALSE),VLOOKUP(--TRIM(MID(SUBSTITUTE(C231,",",REPT(" ",99)),1199,99)),PortProtocols[],4,FALSE)),""),"") &amp;
IF(TRIM(MID(SUBSTITUTE(C231,",",REPT(" ",99)),1299,99))&lt;&gt;"",CHAR(10) &amp; IFERROR(IF(ISERROR(--TRIM(MID(SUBSTITUTE(C231,",",REPT(" ",99)),1299,99))),VLOOKUP(TRIM(MID(SUBSTITUTE(C231,",",REPT(" ",99)),1299,99)),PortProtocols[],4,FALSE),VLOOKUP(--TRIM(MID(SUBSTITUTE(C231,",",REPT(" ",99)),1299,99)),PortProtocols[],4,FALSE)),""),"") &amp;
IF(TRIM(MID(SUBSTITUTE(C231,",",REPT(" ",99)),1399,99))&lt;&gt;"",CHAR(10) &amp; IFERROR(IF(ISERROR(--TRIM(MID(SUBSTITUTE(C231,",",REPT(" ",99)),1399,99))),VLOOKUP(TRIM(MID(SUBSTITUTE(C231,",",REPT(" ",99)),1399,99)),PortProtocols[],4,FALSE),VLOOKUP(--TRIM(MID(SUBSTITUTE(C231,",",REPT(" ",99)),1399,99)),PortProtocols[],4,FALSE)),""),"") &amp;
IF(TRIM(MID(SUBSTITUTE(C231,",",REPT(" ",99)),1499,99))&lt;&gt;"",CHAR(10) &amp; IFERROR(IF(ISERROR(--TRIM(MID(SUBSTITUTE(C231,",",REPT(" ",99)),1499,99))),VLOOKUP(TRIM(MID(SUBSTITUTE(C231,",",REPT(" ",99)),1499,99)),PortProtocols[],4,FALSE),VLOOKUP(--TRIM(MID(SUBSTITUTE(C231,",",REPT(" ",99)),1499,99)),PortProtocols[],4,FALSE)),""),"") &amp;
IF(TRIM(MID(SUBSTITUTE(C231,",",REPT(" ",99)),1599,99))&lt;&gt;"",CHAR(10) &amp; IFERROR(IF(ISERROR(--TRIM(MID(SUBSTITUTE(C231,",",REPT(" ",99)),1599,99))),VLOOKUP(TRIM(MID(SUBSTITUTE(C231,",",REPT(" ",99)),1599,99)),PortProtocols[],4,FALSE),VLOOKUP(--TRIM(MID(SUBSTITUTE(C231,",",REPT(" ",99)),1599,99)),PortProtocols[],4,FALSE)),""),"") &amp;
IF(TRIM(MID(SUBSTITUTE(C231,",",REPT(" ",99)),1699,99))&lt;&gt;"",CHAR(10) &amp; IFERROR(IF(ISERROR(--TRIM(MID(SUBSTITUTE(C231,",",REPT(" ",99)),1699,99))),VLOOKUP(TRIM(MID(SUBSTITUTE(C231,",",REPT(" ",99)),1699,99)),PortProtocols[],4,FALSE),VLOOKUP(--TRIM(MID(SUBSTITUTE(C231,",",REPT(" ",99)),1699,99)),PortProtocols[],4,FALSE)),""),"") &amp;
IF(TRIM(MID(SUBSTITUTE(C231,",",REPT(" ",99)),1799,99))&lt;&gt;"",CHAR(10) &amp; IFERROR(IF(ISERROR(--TRIM(MID(SUBSTITUTE(C231,",",REPT(" ",99)),1799,99))),VLOOKUP(TRIM(MID(SUBSTITUTE(C231,",",REPT(" ",99)),1799,99)),PortProtocols[],4,FALSE),VLOOKUP(--TRIM(MID(SUBSTITUTE(C231,",",REPT(" ",99)),1799,99)),PortProtocols[],4,FALSE)),""),"") &amp;
IF(TRIM(MID(SUBSTITUTE(C231,",",REPT(" ",99)),1899,99))&lt;&gt;"",CHAR(10) &amp; IFERROR(IF(ISERROR(--TRIM(MID(SUBSTITUTE(C231,",",REPT(" ",99)),1899,99))),VLOOKUP(TRIM(MID(SUBSTITUTE(C231,",",REPT(" ",99)),1899,99)),PortProtocols[],4,FALSE),VLOOKUP(--TRIM(MID(SUBSTITUTE(C231,",",REPT(" ",99)),1899,99)),PortProtocols[],4,FALSE)),""),""),
"")</f>
        <v>Collector Desktop Application to Nutanix CVM
Prism (9440 TCP)</v>
      </c>
      <c r="G231" s="15"/>
      <c r="H231" s="13" t="str">
        <f>_xlfn.XLOOKUP(ExternalPorts[[#This Row],[Source]],entities[Source],entities[Source AZ (Used for Diagram Generation)],"",0)</f>
        <v>Client Network</v>
      </c>
      <c r="I231" s="13" t="str">
        <f>_xlfn.XLOOKUP(ExternalPorts[[#This Row],[Destination]],entities[Destination],entities[Destination AZ (Used for Diagram Generation)],"",0)</f>
        <v>Local AZ</v>
      </c>
      <c r="J231" s="13"/>
      <c r="M231" s="22"/>
    </row>
    <row r="232" spans="1:13" ht="60.75" hidden="1">
      <c r="A232" s="13" t="s">
        <v>63</v>
      </c>
      <c r="B232" s="13" t="s">
        <v>60</v>
      </c>
      <c r="C232" s="14" t="s">
        <v>64</v>
      </c>
      <c r="D232" s="13" t="str" cm="1">
        <f t="array" ref="D23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2" s="13" t="s">
        <v>65</v>
      </c>
      <c r="F232" s="15" t="str">
        <f>IF(AND(B232&lt;&gt;"",E232&lt;&gt;""),B232 &amp; " to " &amp; E232 &amp; CHAR(10) &amp;
IFERROR(IF(ISERROR(--TRIM(MID(SUBSTITUTE(C232,",",REPT(" ",99)),1,99))),VLOOKUP(TRIM(MID(SUBSTITUTE(C232,",",REPT(" ",99)),1,99)),PortProtocols[],4,FALSE),VLOOKUP(--TRIM(MID(SUBSTITUTE(C232,",",REPT(" ",99)),1,99)),PortProtocols[],4,FALSE)),"") &amp;
IF(TRIM(MID(SUBSTITUTE(C232,",",REPT(" ",99)),99,99))&lt;&gt;"",CHAR(10) &amp; IFERROR(IF(ISERROR(--TRIM(MID(SUBSTITUTE(C232,",",REPT(" ",99)),99,99))),VLOOKUP(TRIM(MID(SUBSTITUTE(C232,",",REPT(" ",99)),99,99)),PortProtocols[],4,FALSE),VLOOKUP(--TRIM(MID(SUBSTITUTE(C232,",",REPT(" ",99)),99,99)),PortProtocols[],4,FALSE)),""),"") &amp;
IF(TRIM(MID(SUBSTITUTE(C232,",",REPT(" ",99)),199,99))&lt;&gt;"",CHAR(10) &amp; IFERROR(IF(ISERROR(--TRIM(MID(SUBSTITUTE(C232,",",REPT(" ",99)),199,99))),VLOOKUP(TRIM(MID(SUBSTITUTE(C232,",",REPT(" ",99)),199,99)),PortProtocols[],4,FALSE),VLOOKUP(--TRIM(MID(SUBSTITUTE(C232,",",REPT(" ",99)),199,99)),PortProtocols[],4,FALSE)),""),"") &amp;
IF(TRIM(MID(SUBSTITUTE(C232,",",REPT(" ",99)),299,99))&lt;&gt;"",CHAR(10) &amp; IFERROR(IF(ISERROR(--TRIM(MID(SUBSTITUTE(C232,",",REPT(" ",99)),299,99))),VLOOKUP(TRIM(MID(SUBSTITUTE(C232,",",REPT(" ",99)),299,99)),PortProtocols[],4,FALSE),VLOOKUP(--TRIM(MID(SUBSTITUTE(C232,",",REPT(" ",99)),299,99)),PortProtocols[],4,FALSE)),""),"") &amp;
IF(TRIM(MID(SUBSTITUTE(C232,",",REPT(" ",99)),399,99))&lt;&gt;"",CHAR(10) &amp; IFERROR(IF(ISERROR(--TRIM(MID(SUBSTITUTE(C232,",",REPT(" ",99)),399,99))),VLOOKUP(TRIM(MID(SUBSTITUTE(C232,",",REPT(" ",99)),399,99)),PortProtocols[],4,FALSE),VLOOKUP(--TRIM(MID(SUBSTITUTE(C232,",",REPT(" ",99)),399,99)),PortProtocols[],4,FALSE)),""),"") &amp;
IF(TRIM(MID(SUBSTITUTE(C232,",",REPT(" ",99)),499,99))&lt;&gt;"",CHAR(10) &amp; IFERROR(IF(ISERROR(--TRIM(MID(SUBSTITUTE(C232,",",REPT(" ",99)),499,99))),VLOOKUP(TRIM(MID(SUBSTITUTE(C232,",",REPT(" ",99)),499,99)),PortProtocols[],4,FALSE),VLOOKUP(--TRIM(MID(SUBSTITUTE(C232,",",REPT(" ",99)),499,99)),PortProtocols[],4,FALSE)),""),"") &amp;
IF(TRIM(MID(SUBSTITUTE(C232,",",REPT(" ",99)),599,99))&lt;&gt;"",CHAR(10) &amp; IFERROR(IF(ISERROR(--TRIM(MID(SUBSTITUTE(C232,",",REPT(" ",99)),599,99))),VLOOKUP(TRIM(MID(SUBSTITUTE(C232,",",REPT(" ",99)),599,99)),PortProtocols[],4,FALSE),VLOOKUP(--TRIM(MID(SUBSTITUTE(C232,",",REPT(" ",99)),599,99)),PortProtocols[],4,FALSE)),""),"") &amp;
IF(TRIM(MID(SUBSTITUTE(C232,",",REPT(" ",99)),699,99))&lt;&gt;"",CHAR(10) &amp; IFERROR(IF(ISERROR(--TRIM(MID(SUBSTITUTE(C232,",",REPT(" ",99)),699,99))),VLOOKUP(TRIM(MID(SUBSTITUTE(C232,",",REPT(" ",99)),699,99)),PortProtocols[],4,FALSE),VLOOKUP(--TRIM(MID(SUBSTITUTE(C232,",",REPT(" ",99)),699,99)),PortProtocols[],4,FALSE)),""),"") &amp;
IF(TRIM(MID(SUBSTITUTE(C232,",",REPT(" ",99)),799,99))&lt;&gt;"",CHAR(10) &amp; IFERROR(IF(ISERROR(--TRIM(MID(SUBSTITUTE(C232,",",REPT(" ",99)),799,99))),VLOOKUP(TRIM(MID(SUBSTITUTE(C232,",",REPT(" ",99)),799,99)),PortProtocols[],4,FALSE),VLOOKUP(--TRIM(MID(SUBSTITUTE(C232,",",REPT(" ",99)),799,99)),PortProtocols[],4,FALSE)),""),"") &amp;
IF(TRIM(MID(SUBSTITUTE(C232,",",REPT(" ",99)),899,99))&lt;&gt;"",CHAR(10) &amp; IFERROR(IF(ISERROR(--TRIM(MID(SUBSTITUTE(C232,",",REPT(" ",99)),899,99))),VLOOKUP(TRIM(MID(SUBSTITUTE(C232,",",REPT(" ",99)),899,99)),PortProtocols[],4,FALSE),VLOOKUP(--TRIM(MID(SUBSTITUTE(C232,",",REPT(" ",99)),899,99)),PortProtocols[],4,FALSE)),""),"") &amp;
IF(TRIM(MID(SUBSTITUTE(C232,",",REPT(" ",99)),999,99))&lt;&gt;"",CHAR(10) &amp; IFERROR(IF(ISERROR(--TRIM(MID(SUBSTITUTE(C232,",",REPT(" ",99)),999,99))),VLOOKUP(TRIM(MID(SUBSTITUTE(C232,",",REPT(" ",99)),999,99)),PortProtocols[],4,FALSE),VLOOKUP(--TRIM(MID(SUBSTITUTE(C232,",",REPT(" ",99)),999,99)),PortProtocols[],4,FALSE)),""),"") &amp;
IF(TRIM(MID(SUBSTITUTE(C232,",",REPT(" ",99)),1099,99))&lt;&gt;"",CHAR(10) &amp; IFERROR(IF(ISERROR(--TRIM(MID(SUBSTITUTE(C232,",",REPT(" ",99)),1099,99))),VLOOKUP(TRIM(MID(SUBSTITUTE(C232,",",REPT(" ",99)),1099,99)),PortProtocols[],4,FALSE),VLOOKUP(--TRIM(MID(SUBSTITUTE(C232,",",REPT(" ",99)),1099,99)),PortProtocols[],4,FALSE)),""),"") &amp;
IF(TRIM(MID(SUBSTITUTE(C232,",",REPT(" ",99)),1199,99))&lt;&gt;"",CHAR(10) &amp; IFERROR(IF(ISERROR(--TRIM(MID(SUBSTITUTE(C232,",",REPT(" ",99)),1199,99))),VLOOKUP(TRIM(MID(SUBSTITUTE(C232,",",REPT(" ",99)),1199,99)),PortProtocols[],4,FALSE),VLOOKUP(--TRIM(MID(SUBSTITUTE(C232,",",REPT(" ",99)),1199,99)),PortProtocols[],4,FALSE)),""),"") &amp;
IF(TRIM(MID(SUBSTITUTE(C232,",",REPT(" ",99)),1299,99))&lt;&gt;"",CHAR(10) &amp; IFERROR(IF(ISERROR(--TRIM(MID(SUBSTITUTE(C232,",",REPT(" ",99)),1299,99))),VLOOKUP(TRIM(MID(SUBSTITUTE(C232,",",REPT(" ",99)),1299,99)),PortProtocols[],4,FALSE),VLOOKUP(--TRIM(MID(SUBSTITUTE(C232,",",REPT(" ",99)),1299,99)),PortProtocols[],4,FALSE)),""),"") &amp;
IF(TRIM(MID(SUBSTITUTE(C232,",",REPT(" ",99)),1399,99))&lt;&gt;"",CHAR(10) &amp; IFERROR(IF(ISERROR(--TRIM(MID(SUBSTITUTE(C232,",",REPT(" ",99)),1399,99))),VLOOKUP(TRIM(MID(SUBSTITUTE(C232,",",REPT(" ",99)),1399,99)),PortProtocols[],4,FALSE),VLOOKUP(--TRIM(MID(SUBSTITUTE(C232,",",REPT(" ",99)),1399,99)),PortProtocols[],4,FALSE)),""),"") &amp;
IF(TRIM(MID(SUBSTITUTE(C232,",",REPT(" ",99)),1499,99))&lt;&gt;"",CHAR(10) &amp; IFERROR(IF(ISERROR(--TRIM(MID(SUBSTITUTE(C232,",",REPT(" ",99)),1499,99))),VLOOKUP(TRIM(MID(SUBSTITUTE(C232,",",REPT(" ",99)),1499,99)),PortProtocols[],4,FALSE),VLOOKUP(--TRIM(MID(SUBSTITUTE(C232,",",REPT(" ",99)),1499,99)),PortProtocols[],4,FALSE)),""),"") &amp;
IF(TRIM(MID(SUBSTITUTE(C232,",",REPT(" ",99)),1599,99))&lt;&gt;"",CHAR(10) &amp; IFERROR(IF(ISERROR(--TRIM(MID(SUBSTITUTE(C232,",",REPT(" ",99)),1599,99))),VLOOKUP(TRIM(MID(SUBSTITUTE(C232,",",REPT(" ",99)),1599,99)),PortProtocols[],4,FALSE),VLOOKUP(--TRIM(MID(SUBSTITUTE(C232,",",REPT(" ",99)),1599,99)),PortProtocols[],4,FALSE)),""),"") &amp;
IF(TRIM(MID(SUBSTITUTE(C232,",",REPT(" ",99)),1699,99))&lt;&gt;"",CHAR(10) &amp; IFERROR(IF(ISERROR(--TRIM(MID(SUBSTITUTE(C232,",",REPT(" ",99)),1699,99))),VLOOKUP(TRIM(MID(SUBSTITUTE(C232,",",REPT(" ",99)),1699,99)),PortProtocols[],4,FALSE),VLOOKUP(--TRIM(MID(SUBSTITUTE(C232,",",REPT(" ",99)),1699,99)),PortProtocols[],4,FALSE)),""),"") &amp;
IF(TRIM(MID(SUBSTITUTE(C232,",",REPT(" ",99)),1799,99))&lt;&gt;"",CHAR(10) &amp; IFERROR(IF(ISERROR(--TRIM(MID(SUBSTITUTE(C232,",",REPT(" ",99)),1799,99))),VLOOKUP(TRIM(MID(SUBSTITUTE(C232,",",REPT(" ",99)),1799,99)),PortProtocols[],4,FALSE),VLOOKUP(--TRIM(MID(SUBSTITUTE(C232,",",REPT(" ",99)),1799,99)),PortProtocols[],4,FALSE)),""),"") &amp;
IF(TRIM(MID(SUBSTITUTE(C232,",",REPT(" ",99)),1899,99))&lt;&gt;"",CHAR(10) &amp; IFERROR(IF(ISERROR(--TRIM(MID(SUBSTITUTE(C232,",",REPT(" ",99)),1899,99))),VLOOKUP(TRIM(MID(SUBSTITUTE(C232,",",REPT(" ",99)),1899,99)),PortProtocols[],4,FALSE),VLOOKUP(--TRIM(MID(SUBSTITUTE(C232,",",REPT(" ",99)),1899,99)),PortProtocols[],4,FALSE)),""),""),
"")</f>
        <v>Collector Desktop Application to Hyper-V
WinRM over HTTP (5985 TCP)
WinRM over HTTPS (5986 TCP)</v>
      </c>
      <c r="G232" s="15"/>
      <c r="H232" s="13" t="str">
        <f>_xlfn.XLOOKUP(ExternalPorts[[#This Row],[Source]],entities[Source],entities[Source AZ (Used for Diagram Generation)],"",0)</f>
        <v>Client Network</v>
      </c>
      <c r="I232" s="13" t="str">
        <f>_xlfn.XLOOKUP(ExternalPorts[[#This Row],[Destination]],entities[Destination],entities[Destination AZ (Used for Diagram Generation)],"",0)</f>
        <v>Local AZ</v>
      </c>
      <c r="J232" s="13"/>
      <c r="M232" s="22"/>
    </row>
    <row r="233" spans="1:13" ht="60.75" hidden="1">
      <c r="A233" s="13" t="s">
        <v>63</v>
      </c>
      <c r="B233" s="13" t="s">
        <v>60</v>
      </c>
      <c r="C233" s="14" t="s">
        <v>64</v>
      </c>
      <c r="D233" s="13" t="str" cm="1">
        <f t="array" ref="D23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3" s="13" t="s">
        <v>66</v>
      </c>
      <c r="F233" s="15" t="str">
        <f>IF(AND(B233&lt;&gt;"",E233&lt;&gt;""),B233 &amp; " to " &amp; E233 &amp; CHAR(10) &amp;
IFERROR(IF(ISERROR(--TRIM(MID(SUBSTITUTE(C233,",",REPT(" ",99)),1,99))),VLOOKUP(TRIM(MID(SUBSTITUTE(C233,",",REPT(" ",99)),1,99)),PortProtocols[],4,FALSE),VLOOKUP(--TRIM(MID(SUBSTITUTE(C233,",",REPT(" ",99)),1,99)),PortProtocols[],4,FALSE)),"") &amp;
IF(TRIM(MID(SUBSTITUTE(C233,",",REPT(" ",99)),99,99))&lt;&gt;"",CHAR(10) &amp; IFERROR(IF(ISERROR(--TRIM(MID(SUBSTITUTE(C233,",",REPT(" ",99)),99,99))),VLOOKUP(TRIM(MID(SUBSTITUTE(C233,",",REPT(" ",99)),99,99)),PortProtocols[],4,FALSE),VLOOKUP(--TRIM(MID(SUBSTITUTE(C233,",",REPT(" ",99)),99,99)),PortProtocols[],4,FALSE)),""),"") &amp;
IF(TRIM(MID(SUBSTITUTE(C233,",",REPT(" ",99)),199,99))&lt;&gt;"",CHAR(10) &amp; IFERROR(IF(ISERROR(--TRIM(MID(SUBSTITUTE(C233,",",REPT(" ",99)),199,99))),VLOOKUP(TRIM(MID(SUBSTITUTE(C233,",",REPT(" ",99)),199,99)),PortProtocols[],4,FALSE),VLOOKUP(--TRIM(MID(SUBSTITUTE(C233,",",REPT(" ",99)),199,99)),PortProtocols[],4,FALSE)),""),"") &amp;
IF(TRIM(MID(SUBSTITUTE(C233,",",REPT(" ",99)),299,99))&lt;&gt;"",CHAR(10) &amp; IFERROR(IF(ISERROR(--TRIM(MID(SUBSTITUTE(C233,",",REPT(" ",99)),299,99))),VLOOKUP(TRIM(MID(SUBSTITUTE(C233,",",REPT(" ",99)),299,99)),PortProtocols[],4,FALSE),VLOOKUP(--TRIM(MID(SUBSTITUTE(C233,",",REPT(" ",99)),299,99)),PortProtocols[],4,FALSE)),""),"") &amp;
IF(TRIM(MID(SUBSTITUTE(C233,",",REPT(" ",99)),399,99))&lt;&gt;"",CHAR(10) &amp; IFERROR(IF(ISERROR(--TRIM(MID(SUBSTITUTE(C233,",",REPT(" ",99)),399,99))),VLOOKUP(TRIM(MID(SUBSTITUTE(C233,",",REPT(" ",99)),399,99)),PortProtocols[],4,FALSE),VLOOKUP(--TRIM(MID(SUBSTITUTE(C233,",",REPT(" ",99)),399,99)),PortProtocols[],4,FALSE)),""),"") &amp;
IF(TRIM(MID(SUBSTITUTE(C233,",",REPT(" ",99)),499,99))&lt;&gt;"",CHAR(10) &amp; IFERROR(IF(ISERROR(--TRIM(MID(SUBSTITUTE(C233,",",REPT(" ",99)),499,99))),VLOOKUP(TRIM(MID(SUBSTITUTE(C233,",",REPT(" ",99)),499,99)),PortProtocols[],4,FALSE),VLOOKUP(--TRIM(MID(SUBSTITUTE(C233,",",REPT(" ",99)),499,99)),PortProtocols[],4,FALSE)),""),"") &amp;
IF(TRIM(MID(SUBSTITUTE(C233,",",REPT(" ",99)),599,99))&lt;&gt;"",CHAR(10) &amp; IFERROR(IF(ISERROR(--TRIM(MID(SUBSTITUTE(C233,",",REPT(" ",99)),599,99))),VLOOKUP(TRIM(MID(SUBSTITUTE(C233,",",REPT(" ",99)),599,99)),PortProtocols[],4,FALSE),VLOOKUP(--TRIM(MID(SUBSTITUTE(C233,",",REPT(" ",99)),599,99)),PortProtocols[],4,FALSE)),""),"") &amp;
IF(TRIM(MID(SUBSTITUTE(C233,",",REPT(" ",99)),699,99))&lt;&gt;"",CHAR(10) &amp; IFERROR(IF(ISERROR(--TRIM(MID(SUBSTITUTE(C233,",",REPT(" ",99)),699,99))),VLOOKUP(TRIM(MID(SUBSTITUTE(C233,",",REPT(" ",99)),699,99)),PortProtocols[],4,FALSE),VLOOKUP(--TRIM(MID(SUBSTITUTE(C233,",",REPT(" ",99)),699,99)),PortProtocols[],4,FALSE)),""),"") &amp;
IF(TRIM(MID(SUBSTITUTE(C233,",",REPT(" ",99)),799,99))&lt;&gt;"",CHAR(10) &amp; IFERROR(IF(ISERROR(--TRIM(MID(SUBSTITUTE(C233,",",REPT(" ",99)),799,99))),VLOOKUP(TRIM(MID(SUBSTITUTE(C233,",",REPT(" ",99)),799,99)),PortProtocols[],4,FALSE),VLOOKUP(--TRIM(MID(SUBSTITUTE(C233,",",REPT(" ",99)),799,99)),PortProtocols[],4,FALSE)),""),"") &amp;
IF(TRIM(MID(SUBSTITUTE(C233,",",REPT(" ",99)),899,99))&lt;&gt;"",CHAR(10) &amp; IFERROR(IF(ISERROR(--TRIM(MID(SUBSTITUTE(C233,",",REPT(" ",99)),899,99))),VLOOKUP(TRIM(MID(SUBSTITUTE(C233,",",REPT(" ",99)),899,99)),PortProtocols[],4,FALSE),VLOOKUP(--TRIM(MID(SUBSTITUTE(C233,",",REPT(" ",99)),899,99)),PortProtocols[],4,FALSE)),""),"") &amp;
IF(TRIM(MID(SUBSTITUTE(C233,",",REPT(" ",99)),999,99))&lt;&gt;"",CHAR(10) &amp; IFERROR(IF(ISERROR(--TRIM(MID(SUBSTITUTE(C233,",",REPT(" ",99)),999,99))),VLOOKUP(TRIM(MID(SUBSTITUTE(C233,",",REPT(" ",99)),999,99)),PortProtocols[],4,FALSE),VLOOKUP(--TRIM(MID(SUBSTITUTE(C233,",",REPT(" ",99)),999,99)),PortProtocols[],4,FALSE)),""),"") &amp;
IF(TRIM(MID(SUBSTITUTE(C233,",",REPT(" ",99)),1099,99))&lt;&gt;"",CHAR(10) &amp; IFERROR(IF(ISERROR(--TRIM(MID(SUBSTITUTE(C233,",",REPT(" ",99)),1099,99))),VLOOKUP(TRIM(MID(SUBSTITUTE(C233,",",REPT(" ",99)),1099,99)),PortProtocols[],4,FALSE),VLOOKUP(--TRIM(MID(SUBSTITUTE(C233,",",REPT(" ",99)),1099,99)),PortProtocols[],4,FALSE)),""),"") &amp;
IF(TRIM(MID(SUBSTITUTE(C233,",",REPT(" ",99)),1199,99))&lt;&gt;"",CHAR(10) &amp; IFERROR(IF(ISERROR(--TRIM(MID(SUBSTITUTE(C233,",",REPT(" ",99)),1199,99))),VLOOKUP(TRIM(MID(SUBSTITUTE(C233,",",REPT(" ",99)),1199,99)),PortProtocols[],4,FALSE),VLOOKUP(--TRIM(MID(SUBSTITUTE(C233,",",REPT(" ",99)),1199,99)),PortProtocols[],4,FALSE)),""),"") &amp;
IF(TRIM(MID(SUBSTITUTE(C233,",",REPT(" ",99)),1299,99))&lt;&gt;"",CHAR(10) &amp; IFERROR(IF(ISERROR(--TRIM(MID(SUBSTITUTE(C233,",",REPT(" ",99)),1299,99))),VLOOKUP(TRIM(MID(SUBSTITUTE(C233,",",REPT(" ",99)),1299,99)),PortProtocols[],4,FALSE),VLOOKUP(--TRIM(MID(SUBSTITUTE(C233,",",REPT(" ",99)),1299,99)),PortProtocols[],4,FALSE)),""),"") &amp;
IF(TRIM(MID(SUBSTITUTE(C233,",",REPT(" ",99)),1399,99))&lt;&gt;"",CHAR(10) &amp; IFERROR(IF(ISERROR(--TRIM(MID(SUBSTITUTE(C233,",",REPT(" ",99)),1399,99))),VLOOKUP(TRIM(MID(SUBSTITUTE(C233,",",REPT(" ",99)),1399,99)),PortProtocols[],4,FALSE),VLOOKUP(--TRIM(MID(SUBSTITUTE(C233,",",REPT(" ",99)),1399,99)),PortProtocols[],4,FALSE)),""),"") &amp;
IF(TRIM(MID(SUBSTITUTE(C233,",",REPT(" ",99)),1499,99))&lt;&gt;"",CHAR(10) &amp; IFERROR(IF(ISERROR(--TRIM(MID(SUBSTITUTE(C233,",",REPT(" ",99)),1499,99))),VLOOKUP(TRIM(MID(SUBSTITUTE(C233,",",REPT(" ",99)),1499,99)),PortProtocols[],4,FALSE),VLOOKUP(--TRIM(MID(SUBSTITUTE(C233,",",REPT(" ",99)),1499,99)),PortProtocols[],4,FALSE)),""),"") &amp;
IF(TRIM(MID(SUBSTITUTE(C233,",",REPT(" ",99)),1599,99))&lt;&gt;"",CHAR(10) &amp; IFERROR(IF(ISERROR(--TRIM(MID(SUBSTITUTE(C233,",",REPT(" ",99)),1599,99))),VLOOKUP(TRIM(MID(SUBSTITUTE(C233,",",REPT(" ",99)),1599,99)),PortProtocols[],4,FALSE),VLOOKUP(--TRIM(MID(SUBSTITUTE(C233,",",REPT(" ",99)),1599,99)),PortProtocols[],4,FALSE)),""),"") &amp;
IF(TRIM(MID(SUBSTITUTE(C233,",",REPT(" ",99)),1699,99))&lt;&gt;"",CHAR(10) &amp; IFERROR(IF(ISERROR(--TRIM(MID(SUBSTITUTE(C233,",",REPT(" ",99)),1699,99))),VLOOKUP(TRIM(MID(SUBSTITUTE(C233,",",REPT(" ",99)),1699,99)),PortProtocols[],4,FALSE),VLOOKUP(--TRIM(MID(SUBSTITUTE(C233,",",REPT(" ",99)),1699,99)),PortProtocols[],4,FALSE)),""),"") &amp;
IF(TRIM(MID(SUBSTITUTE(C233,",",REPT(" ",99)),1799,99))&lt;&gt;"",CHAR(10) &amp; IFERROR(IF(ISERROR(--TRIM(MID(SUBSTITUTE(C233,",",REPT(" ",99)),1799,99))),VLOOKUP(TRIM(MID(SUBSTITUTE(C233,",",REPT(" ",99)),1799,99)),PortProtocols[],4,FALSE),VLOOKUP(--TRIM(MID(SUBSTITUTE(C233,",",REPT(" ",99)),1799,99)),PortProtocols[],4,FALSE)),""),"") &amp;
IF(TRIM(MID(SUBSTITUTE(C233,",",REPT(" ",99)),1899,99))&lt;&gt;"",CHAR(10) &amp; IFERROR(IF(ISERROR(--TRIM(MID(SUBSTITUTE(C233,",",REPT(" ",99)),1899,99))),VLOOKUP(TRIM(MID(SUBSTITUTE(C233,",",REPT(" ",99)),1899,99)),PortProtocols[],4,FALSE),VLOOKUP(--TRIM(MID(SUBSTITUTE(C233,",",REPT(" ",99)),1899,99)),PortProtocols[],4,FALSE)),""),""),
"")</f>
        <v>Collector Desktop Application to Microsoft SQL Server
WinRM over HTTP (5985 TCP)
WinRM over HTTPS (5986 TCP)</v>
      </c>
      <c r="G233" s="15"/>
      <c r="H233" s="13" t="str">
        <f>_xlfn.XLOOKUP(ExternalPorts[[#This Row],[Source]],entities[Source],entities[Source AZ (Used for Diagram Generation)],"",0)</f>
        <v>Client Network</v>
      </c>
      <c r="I233" s="13" t="str">
        <f>_xlfn.XLOOKUP(ExternalPorts[[#This Row],[Destination]],entities[Destination],entities[Destination AZ (Used for Diagram Generation)],"",0)</f>
        <v>Local AZ</v>
      </c>
      <c r="J233" s="13"/>
      <c r="M233" s="22"/>
    </row>
    <row r="234" spans="1:13" ht="40.5" hidden="1">
      <c r="A234" s="13" t="s">
        <v>63</v>
      </c>
      <c r="B234" s="13" t="s">
        <v>60</v>
      </c>
      <c r="C234" s="14">
        <v>443</v>
      </c>
      <c r="D234" s="13" t="str" cm="1">
        <f t="array" ref="D23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4" s="13" t="s">
        <v>67</v>
      </c>
      <c r="F234" s="15" t="str">
        <f>IF(AND(B234&lt;&gt;"",E234&lt;&gt;""),B234 &amp; " to " &amp; E234 &amp; CHAR(10) &amp;
IFERROR(IF(ISERROR(--TRIM(MID(SUBSTITUTE(C234,",",REPT(" ",99)),1,99))),VLOOKUP(TRIM(MID(SUBSTITUTE(C234,",",REPT(" ",99)),1,99)),PortProtocols[],4,FALSE),VLOOKUP(--TRIM(MID(SUBSTITUTE(C234,",",REPT(" ",99)),1,99)),PortProtocols[],4,FALSE)),"") &amp;
IF(TRIM(MID(SUBSTITUTE(C234,",",REPT(" ",99)),99,99))&lt;&gt;"",CHAR(10) &amp; IFERROR(IF(ISERROR(--TRIM(MID(SUBSTITUTE(C234,",",REPT(" ",99)),99,99))),VLOOKUP(TRIM(MID(SUBSTITUTE(C234,",",REPT(" ",99)),99,99)),PortProtocols[],4,FALSE),VLOOKUP(--TRIM(MID(SUBSTITUTE(C234,",",REPT(" ",99)),99,99)),PortProtocols[],4,FALSE)),""),"") &amp;
IF(TRIM(MID(SUBSTITUTE(C234,",",REPT(" ",99)),199,99))&lt;&gt;"",CHAR(10) &amp; IFERROR(IF(ISERROR(--TRIM(MID(SUBSTITUTE(C234,",",REPT(" ",99)),199,99))),VLOOKUP(TRIM(MID(SUBSTITUTE(C234,",",REPT(" ",99)),199,99)),PortProtocols[],4,FALSE),VLOOKUP(--TRIM(MID(SUBSTITUTE(C234,",",REPT(" ",99)),199,99)),PortProtocols[],4,FALSE)),""),"") &amp;
IF(TRIM(MID(SUBSTITUTE(C234,",",REPT(" ",99)),299,99))&lt;&gt;"",CHAR(10) &amp; IFERROR(IF(ISERROR(--TRIM(MID(SUBSTITUTE(C234,",",REPT(" ",99)),299,99))),VLOOKUP(TRIM(MID(SUBSTITUTE(C234,",",REPT(" ",99)),299,99)),PortProtocols[],4,FALSE),VLOOKUP(--TRIM(MID(SUBSTITUTE(C234,",",REPT(" ",99)),299,99)),PortProtocols[],4,FALSE)),""),"") &amp;
IF(TRIM(MID(SUBSTITUTE(C234,",",REPT(" ",99)),399,99))&lt;&gt;"",CHAR(10) &amp; IFERROR(IF(ISERROR(--TRIM(MID(SUBSTITUTE(C234,",",REPT(" ",99)),399,99))),VLOOKUP(TRIM(MID(SUBSTITUTE(C234,",",REPT(" ",99)),399,99)),PortProtocols[],4,FALSE),VLOOKUP(--TRIM(MID(SUBSTITUTE(C234,",",REPT(" ",99)),399,99)),PortProtocols[],4,FALSE)),""),"") &amp;
IF(TRIM(MID(SUBSTITUTE(C234,",",REPT(" ",99)),499,99))&lt;&gt;"",CHAR(10) &amp; IFERROR(IF(ISERROR(--TRIM(MID(SUBSTITUTE(C234,",",REPT(" ",99)),499,99))),VLOOKUP(TRIM(MID(SUBSTITUTE(C234,",",REPT(" ",99)),499,99)),PortProtocols[],4,FALSE),VLOOKUP(--TRIM(MID(SUBSTITUTE(C234,",",REPT(" ",99)),499,99)),PortProtocols[],4,FALSE)),""),"") &amp;
IF(TRIM(MID(SUBSTITUTE(C234,",",REPT(" ",99)),599,99))&lt;&gt;"",CHAR(10) &amp; IFERROR(IF(ISERROR(--TRIM(MID(SUBSTITUTE(C234,",",REPT(" ",99)),599,99))),VLOOKUP(TRIM(MID(SUBSTITUTE(C234,",",REPT(" ",99)),599,99)),PortProtocols[],4,FALSE),VLOOKUP(--TRIM(MID(SUBSTITUTE(C234,",",REPT(" ",99)),599,99)),PortProtocols[],4,FALSE)),""),"") &amp;
IF(TRIM(MID(SUBSTITUTE(C234,",",REPT(" ",99)),699,99))&lt;&gt;"",CHAR(10) &amp; IFERROR(IF(ISERROR(--TRIM(MID(SUBSTITUTE(C234,",",REPT(" ",99)),699,99))),VLOOKUP(TRIM(MID(SUBSTITUTE(C234,",",REPT(" ",99)),699,99)),PortProtocols[],4,FALSE),VLOOKUP(--TRIM(MID(SUBSTITUTE(C234,",",REPT(" ",99)),699,99)),PortProtocols[],4,FALSE)),""),"") &amp;
IF(TRIM(MID(SUBSTITUTE(C234,",",REPT(" ",99)),799,99))&lt;&gt;"",CHAR(10) &amp; IFERROR(IF(ISERROR(--TRIM(MID(SUBSTITUTE(C234,",",REPT(" ",99)),799,99))),VLOOKUP(TRIM(MID(SUBSTITUTE(C234,",",REPT(" ",99)),799,99)),PortProtocols[],4,FALSE),VLOOKUP(--TRIM(MID(SUBSTITUTE(C234,",",REPT(" ",99)),799,99)),PortProtocols[],4,FALSE)),""),"") &amp;
IF(TRIM(MID(SUBSTITUTE(C234,",",REPT(" ",99)),899,99))&lt;&gt;"",CHAR(10) &amp; IFERROR(IF(ISERROR(--TRIM(MID(SUBSTITUTE(C234,",",REPT(" ",99)),899,99))),VLOOKUP(TRIM(MID(SUBSTITUTE(C234,",",REPT(" ",99)),899,99)),PortProtocols[],4,FALSE),VLOOKUP(--TRIM(MID(SUBSTITUTE(C234,",",REPT(" ",99)),899,99)),PortProtocols[],4,FALSE)),""),"") &amp;
IF(TRIM(MID(SUBSTITUTE(C234,",",REPT(" ",99)),999,99))&lt;&gt;"",CHAR(10) &amp; IFERROR(IF(ISERROR(--TRIM(MID(SUBSTITUTE(C234,",",REPT(" ",99)),999,99))),VLOOKUP(TRIM(MID(SUBSTITUTE(C234,",",REPT(" ",99)),999,99)),PortProtocols[],4,FALSE),VLOOKUP(--TRIM(MID(SUBSTITUTE(C234,",",REPT(" ",99)),999,99)),PortProtocols[],4,FALSE)),""),"") &amp;
IF(TRIM(MID(SUBSTITUTE(C234,",",REPT(" ",99)),1099,99))&lt;&gt;"",CHAR(10) &amp; IFERROR(IF(ISERROR(--TRIM(MID(SUBSTITUTE(C234,",",REPT(" ",99)),1099,99))),VLOOKUP(TRIM(MID(SUBSTITUTE(C234,",",REPT(" ",99)),1099,99)),PortProtocols[],4,FALSE),VLOOKUP(--TRIM(MID(SUBSTITUTE(C234,",",REPT(" ",99)),1099,99)),PortProtocols[],4,FALSE)),""),"") &amp;
IF(TRIM(MID(SUBSTITUTE(C234,",",REPT(" ",99)),1199,99))&lt;&gt;"",CHAR(10) &amp; IFERROR(IF(ISERROR(--TRIM(MID(SUBSTITUTE(C234,",",REPT(" ",99)),1199,99))),VLOOKUP(TRIM(MID(SUBSTITUTE(C234,",",REPT(" ",99)),1199,99)),PortProtocols[],4,FALSE),VLOOKUP(--TRIM(MID(SUBSTITUTE(C234,",",REPT(" ",99)),1199,99)),PortProtocols[],4,FALSE)),""),"") &amp;
IF(TRIM(MID(SUBSTITUTE(C234,",",REPT(" ",99)),1299,99))&lt;&gt;"",CHAR(10) &amp; IFERROR(IF(ISERROR(--TRIM(MID(SUBSTITUTE(C234,",",REPT(" ",99)),1299,99))),VLOOKUP(TRIM(MID(SUBSTITUTE(C234,",",REPT(" ",99)),1299,99)),PortProtocols[],4,FALSE),VLOOKUP(--TRIM(MID(SUBSTITUTE(C234,",",REPT(" ",99)),1299,99)),PortProtocols[],4,FALSE)),""),"") &amp;
IF(TRIM(MID(SUBSTITUTE(C234,",",REPT(" ",99)),1399,99))&lt;&gt;"",CHAR(10) &amp; IFERROR(IF(ISERROR(--TRIM(MID(SUBSTITUTE(C234,",",REPT(" ",99)),1399,99))),VLOOKUP(TRIM(MID(SUBSTITUTE(C234,",",REPT(" ",99)),1399,99)),PortProtocols[],4,FALSE),VLOOKUP(--TRIM(MID(SUBSTITUTE(C234,",",REPT(" ",99)),1399,99)),PortProtocols[],4,FALSE)),""),"") &amp;
IF(TRIM(MID(SUBSTITUTE(C234,",",REPT(" ",99)),1499,99))&lt;&gt;"",CHAR(10) &amp; IFERROR(IF(ISERROR(--TRIM(MID(SUBSTITUTE(C234,",",REPT(" ",99)),1499,99))),VLOOKUP(TRIM(MID(SUBSTITUTE(C234,",",REPT(" ",99)),1499,99)),PortProtocols[],4,FALSE),VLOOKUP(--TRIM(MID(SUBSTITUTE(C234,",",REPT(" ",99)),1499,99)),PortProtocols[],4,FALSE)),""),"") &amp;
IF(TRIM(MID(SUBSTITUTE(C234,",",REPT(" ",99)),1599,99))&lt;&gt;"",CHAR(10) &amp; IFERROR(IF(ISERROR(--TRIM(MID(SUBSTITUTE(C234,",",REPT(" ",99)),1599,99))),VLOOKUP(TRIM(MID(SUBSTITUTE(C234,",",REPT(" ",99)),1599,99)),PortProtocols[],4,FALSE),VLOOKUP(--TRIM(MID(SUBSTITUTE(C234,",",REPT(" ",99)),1599,99)),PortProtocols[],4,FALSE)),""),"") &amp;
IF(TRIM(MID(SUBSTITUTE(C234,",",REPT(" ",99)),1699,99))&lt;&gt;"",CHAR(10) &amp; IFERROR(IF(ISERROR(--TRIM(MID(SUBSTITUTE(C234,",",REPT(" ",99)),1699,99))),VLOOKUP(TRIM(MID(SUBSTITUTE(C234,",",REPT(" ",99)),1699,99)),PortProtocols[],4,FALSE),VLOOKUP(--TRIM(MID(SUBSTITUTE(C234,",",REPT(" ",99)),1699,99)),PortProtocols[],4,FALSE)),""),"") &amp;
IF(TRIM(MID(SUBSTITUTE(C234,",",REPT(" ",99)),1799,99))&lt;&gt;"",CHAR(10) &amp; IFERROR(IF(ISERROR(--TRIM(MID(SUBSTITUTE(C234,",",REPT(" ",99)),1799,99))),VLOOKUP(TRIM(MID(SUBSTITUTE(C234,",",REPT(" ",99)),1799,99)),PortProtocols[],4,FALSE),VLOOKUP(--TRIM(MID(SUBSTITUTE(C234,",",REPT(" ",99)),1799,99)),PortProtocols[],4,FALSE)),""),"") &amp;
IF(TRIM(MID(SUBSTITUTE(C234,",",REPT(" ",99)),1899,99))&lt;&gt;"",CHAR(10) &amp; IFERROR(IF(ISERROR(--TRIM(MID(SUBSTITUTE(C234,",",REPT(" ",99)),1899,99))),VLOOKUP(TRIM(MID(SUBSTITUTE(C234,",",REPT(" ",99)),1899,99)),PortProtocols[],4,FALSE),VLOOKUP(--TRIM(MID(SUBSTITUTE(C234,",",REPT(" ",99)),1899,99)),PortProtocols[],4,FALSE)),""),""),
"")</f>
        <v>Collector Desktop Application to VMware vCenter Server
HTTPS (443 TCP)</v>
      </c>
      <c r="G234" s="15"/>
      <c r="H234" s="13" t="str">
        <f>_xlfn.XLOOKUP(ExternalPorts[[#This Row],[Source]],entities[Source],entities[Source AZ (Used for Diagram Generation)],"",0)</f>
        <v>Client Network</v>
      </c>
      <c r="I234" s="13" t="str">
        <f>_xlfn.XLOOKUP(ExternalPorts[[#This Row],[Destination]],entities[Destination],entities[Destination AZ (Used for Diagram Generation)],"",0)</f>
        <v>External Services</v>
      </c>
      <c r="J234" s="13"/>
      <c r="M234" s="22"/>
    </row>
    <row r="235" spans="1:13" ht="40.5" hidden="1">
      <c r="A235" s="13" t="s">
        <v>63</v>
      </c>
      <c r="B235" s="13" t="s">
        <v>60</v>
      </c>
      <c r="C235" s="14">
        <v>443</v>
      </c>
      <c r="D235" s="13" t="str" cm="1">
        <f t="array" ref="D23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5" s="13" t="s">
        <v>68</v>
      </c>
      <c r="F235" s="15" t="str">
        <f>IF(AND(B235&lt;&gt;"",E235&lt;&gt;""),B235 &amp; " to " &amp; E235 &amp; CHAR(10) &amp;
IFERROR(IF(ISERROR(--TRIM(MID(SUBSTITUTE(C235,",",REPT(" ",99)),1,99))),VLOOKUP(TRIM(MID(SUBSTITUTE(C235,",",REPT(" ",99)),1,99)),PortProtocols[],4,FALSE),VLOOKUP(--TRIM(MID(SUBSTITUTE(C235,",",REPT(" ",99)),1,99)),PortProtocols[],4,FALSE)),"") &amp;
IF(TRIM(MID(SUBSTITUTE(C235,",",REPT(" ",99)),99,99))&lt;&gt;"",CHAR(10) &amp; IFERROR(IF(ISERROR(--TRIM(MID(SUBSTITUTE(C235,",",REPT(" ",99)),99,99))),VLOOKUP(TRIM(MID(SUBSTITUTE(C235,",",REPT(" ",99)),99,99)),PortProtocols[],4,FALSE),VLOOKUP(--TRIM(MID(SUBSTITUTE(C235,",",REPT(" ",99)),99,99)),PortProtocols[],4,FALSE)),""),"") &amp;
IF(TRIM(MID(SUBSTITUTE(C235,",",REPT(" ",99)),199,99))&lt;&gt;"",CHAR(10) &amp; IFERROR(IF(ISERROR(--TRIM(MID(SUBSTITUTE(C235,",",REPT(" ",99)),199,99))),VLOOKUP(TRIM(MID(SUBSTITUTE(C235,",",REPT(" ",99)),199,99)),PortProtocols[],4,FALSE),VLOOKUP(--TRIM(MID(SUBSTITUTE(C235,",",REPT(" ",99)),199,99)),PortProtocols[],4,FALSE)),""),"") &amp;
IF(TRIM(MID(SUBSTITUTE(C235,",",REPT(" ",99)),299,99))&lt;&gt;"",CHAR(10) &amp; IFERROR(IF(ISERROR(--TRIM(MID(SUBSTITUTE(C235,",",REPT(" ",99)),299,99))),VLOOKUP(TRIM(MID(SUBSTITUTE(C235,",",REPT(" ",99)),299,99)),PortProtocols[],4,FALSE),VLOOKUP(--TRIM(MID(SUBSTITUTE(C235,",",REPT(" ",99)),299,99)),PortProtocols[],4,FALSE)),""),"") &amp;
IF(TRIM(MID(SUBSTITUTE(C235,",",REPT(" ",99)),399,99))&lt;&gt;"",CHAR(10) &amp; IFERROR(IF(ISERROR(--TRIM(MID(SUBSTITUTE(C235,",",REPT(" ",99)),399,99))),VLOOKUP(TRIM(MID(SUBSTITUTE(C235,",",REPT(" ",99)),399,99)),PortProtocols[],4,FALSE),VLOOKUP(--TRIM(MID(SUBSTITUTE(C235,",",REPT(" ",99)),399,99)),PortProtocols[],4,FALSE)),""),"") &amp;
IF(TRIM(MID(SUBSTITUTE(C235,",",REPT(" ",99)),499,99))&lt;&gt;"",CHAR(10) &amp; IFERROR(IF(ISERROR(--TRIM(MID(SUBSTITUTE(C235,",",REPT(" ",99)),499,99))),VLOOKUP(TRIM(MID(SUBSTITUTE(C235,",",REPT(" ",99)),499,99)),PortProtocols[],4,FALSE),VLOOKUP(--TRIM(MID(SUBSTITUTE(C235,",",REPT(" ",99)),499,99)),PortProtocols[],4,FALSE)),""),"") &amp;
IF(TRIM(MID(SUBSTITUTE(C235,",",REPT(" ",99)),599,99))&lt;&gt;"",CHAR(10) &amp; IFERROR(IF(ISERROR(--TRIM(MID(SUBSTITUTE(C235,",",REPT(" ",99)),599,99))),VLOOKUP(TRIM(MID(SUBSTITUTE(C235,",",REPT(" ",99)),599,99)),PortProtocols[],4,FALSE),VLOOKUP(--TRIM(MID(SUBSTITUTE(C235,",",REPT(" ",99)),599,99)),PortProtocols[],4,FALSE)),""),"") &amp;
IF(TRIM(MID(SUBSTITUTE(C235,",",REPT(" ",99)),699,99))&lt;&gt;"",CHAR(10) &amp; IFERROR(IF(ISERROR(--TRIM(MID(SUBSTITUTE(C235,",",REPT(" ",99)),699,99))),VLOOKUP(TRIM(MID(SUBSTITUTE(C235,",",REPT(" ",99)),699,99)),PortProtocols[],4,FALSE),VLOOKUP(--TRIM(MID(SUBSTITUTE(C235,",",REPT(" ",99)),699,99)),PortProtocols[],4,FALSE)),""),"") &amp;
IF(TRIM(MID(SUBSTITUTE(C235,",",REPT(" ",99)),799,99))&lt;&gt;"",CHAR(10) &amp; IFERROR(IF(ISERROR(--TRIM(MID(SUBSTITUTE(C235,",",REPT(" ",99)),799,99))),VLOOKUP(TRIM(MID(SUBSTITUTE(C235,",",REPT(" ",99)),799,99)),PortProtocols[],4,FALSE),VLOOKUP(--TRIM(MID(SUBSTITUTE(C235,",",REPT(" ",99)),799,99)),PortProtocols[],4,FALSE)),""),"") &amp;
IF(TRIM(MID(SUBSTITUTE(C235,",",REPT(" ",99)),899,99))&lt;&gt;"",CHAR(10) &amp; IFERROR(IF(ISERROR(--TRIM(MID(SUBSTITUTE(C235,",",REPT(" ",99)),899,99))),VLOOKUP(TRIM(MID(SUBSTITUTE(C235,",",REPT(" ",99)),899,99)),PortProtocols[],4,FALSE),VLOOKUP(--TRIM(MID(SUBSTITUTE(C235,",",REPT(" ",99)),899,99)),PortProtocols[],4,FALSE)),""),"") &amp;
IF(TRIM(MID(SUBSTITUTE(C235,",",REPT(" ",99)),999,99))&lt;&gt;"",CHAR(10) &amp; IFERROR(IF(ISERROR(--TRIM(MID(SUBSTITUTE(C235,",",REPT(" ",99)),999,99))),VLOOKUP(TRIM(MID(SUBSTITUTE(C235,",",REPT(" ",99)),999,99)),PortProtocols[],4,FALSE),VLOOKUP(--TRIM(MID(SUBSTITUTE(C235,",",REPT(" ",99)),999,99)),PortProtocols[],4,FALSE)),""),"") &amp;
IF(TRIM(MID(SUBSTITUTE(C235,",",REPT(" ",99)),1099,99))&lt;&gt;"",CHAR(10) &amp; IFERROR(IF(ISERROR(--TRIM(MID(SUBSTITUTE(C235,",",REPT(" ",99)),1099,99))),VLOOKUP(TRIM(MID(SUBSTITUTE(C235,",",REPT(" ",99)),1099,99)),PortProtocols[],4,FALSE),VLOOKUP(--TRIM(MID(SUBSTITUTE(C235,",",REPT(" ",99)),1099,99)),PortProtocols[],4,FALSE)),""),"") &amp;
IF(TRIM(MID(SUBSTITUTE(C235,",",REPT(" ",99)),1199,99))&lt;&gt;"",CHAR(10) &amp; IFERROR(IF(ISERROR(--TRIM(MID(SUBSTITUTE(C235,",",REPT(" ",99)),1199,99))),VLOOKUP(TRIM(MID(SUBSTITUTE(C235,",",REPT(" ",99)),1199,99)),PortProtocols[],4,FALSE),VLOOKUP(--TRIM(MID(SUBSTITUTE(C235,",",REPT(" ",99)),1199,99)),PortProtocols[],4,FALSE)),""),"") &amp;
IF(TRIM(MID(SUBSTITUTE(C235,",",REPT(" ",99)),1299,99))&lt;&gt;"",CHAR(10) &amp; IFERROR(IF(ISERROR(--TRIM(MID(SUBSTITUTE(C235,",",REPT(" ",99)),1299,99))),VLOOKUP(TRIM(MID(SUBSTITUTE(C235,",",REPT(" ",99)),1299,99)),PortProtocols[],4,FALSE),VLOOKUP(--TRIM(MID(SUBSTITUTE(C235,",",REPT(" ",99)),1299,99)),PortProtocols[],4,FALSE)),""),"") &amp;
IF(TRIM(MID(SUBSTITUTE(C235,",",REPT(" ",99)),1399,99))&lt;&gt;"",CHAR(10) &amp; IFERROR(IF(ISERROR(--TRIM(MID(SUBSTITUTE(C235,",",REPT(" ",99)),1399,99))),VLOOKUP(TRIM(MID(SUBSTITUTE(C235,",",REPT(" ",99)),1399,99)),PortProtocols[],4,FALSE),VLOOKUP(--TRIM(MID(SUBSTITUTE(C235,",",REPT(" ",99)),1399,99)),PortProtocols[],4,FALSE)),""),"") &amp;
IF(TRIM(MID(SUBSTITUTE(C235,",",REPT(" ",99)),1499,99))&lt;&gt;"",CHAR(10) &amp; IFERROR(IF(ISERROR(--TRIM(MID(SUBSTITUTE(C235,",",REPT(" ",99)),1499,99))),VLOOKUP(TRIM(MID(SUBSTITUTE(C235,",",REPT(" ",99)),1499,99)),PortProtocols[],4,FALSE),VLOOKUP(--TRIM(MID(SUBSTITUTE(C235,",",REPT(" ",99)),1499,99)),PortProtocols[],4,FALSE)),""),"") &amp;
IF(TRIM(MID(SUBSTITUTE(C235,",",REPT(" ",99)),1599,99))&lt;&gt;"",CHAR(10) &amp; IFERROR(IF(ISERROR(--TRIM(MID(SUBSTITUTE(C235,",",REPT(" ",99)),1599,99))),VLOOKUP(TRIM(MID(SUBSTITUTE(C235,",",REPT(" ",99)),1599,99)),PortProtocols[],4,FALSE),VLOOKUP(--TRIM(MID(SUBSTITUTE(C235,",",REPT(" ",99)),1599,99)),PortProtocols[],4,FALSE)),""),"") &amp;
IF(TRIM(MID(SUBSTITUTE(C235,",",REPT(" ",99)),1699,99))&lt;&gt;"",CHAR(10) &amp; IFERROR(IF(ISERROR(--TRIM(MID(SUBSTITUTE(C235,",",REPT(" ",99)),1699,99))),VLOOKUP(TRIM(MID(SUBSTITUTE(C235,",",REPT(" ",99)),1699,99)),PortProtocols[],4,FALSE),VLOOKUP(--TRIM(MID(SUBSTITUTE(C235,",",REPT(" ",99)),1699,99)),PortProtocols[],4,FALSE)),""),"") &amp;
IF(TRIM(MID(SUBSTITUTE(C235,",",REPT(" ",99)),1799,99))&lt;&gt;"",CHAR(10) &amp; IFERROR(IF(ISERROR(--TRIM(MID(SUBSTITUTE(C235,",",REPT(" ",99)),1799,99))),VLOOKUP(TRIM(MID(SUBSTITUTE(C235,",",REPT(" ",99)),1799,99)),PortProtocols[],4,FALSE),VLOOKUP(--TRIM(MID(SUBSTITUTE(C235,",",REPT(" ",99)),1799,99)),PortProtocols[],4,FALSE)),""),"") &amp;
IF(TRIM(MID(SUBSTITUTE(C235,",",REPT(" ",99)),1899,99))&lt;&gt;"",CHAR(10) &amp; IFERROR(IF(ISERROR(--TRIM(MID(SUBSTITUTE(C235,",",REPT(" ",99)),1899,99))),VLOOKUP(TRIM(MID(SUBSTITUTE(C235,",",REPT(" ",99)),1899,99)),PortProtocols[],4,FALSE),VLOOKUP(--TRIM(MID(SUBSTITUTE(C235,",",REPT(" ",99)),1899,99)),PortProtocols[],4,FALSE)),""),""),
"")</f>
        <v>Collector Desktop Application to NetApp
HTTPS (443 TCP)</v>
      </c>
      <c r="G235" s="15"/>
      <c r="H235" s="13" t="str">
        <f>_xlfn.XLOOKUP(ExternalPorts[[#This Row],[Source]],entities[Source],entities[Source AZ (Used for Diagram Generation)],"",0)</f>
        <v>Client Network</v>
      </c>
      <c r="I235" s="13" t="str">
        <f>_xlfn.XLOOKUP(ExternalPorts[[#This Row],[Destination]],entities[Destination],entities[Destination AZ (Used for Diagram Generation)],"",0)</f>
        <v>External Services</v>
      </c>
      <c r="J235" s="13"/>
      <c r="M235" s="22"/>
    </row>
    <row r="236" spans="1:13" ht="40.5" hidden="1">
      <c r="A236" s="13" t="s">
        <v>63</v>
      </c>
      <c r="B236" s="13" t="s">
        <v>60</v>
      </c>
      <c r="C236" s="14">
        <v>443</v>
      </c>
      <c r="D236" s="13" t="str" cm="1">
        <f t="array" ref="D23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6" s="13" t="s">
        <v>69</v>
      </c>
      <c r="F236" s="15" t="str">
        <f>IF(AND(B236&lt;&gt;"",E236&lt;&gt;""),B236 &amp; " to " &amp; E236 &amp; CHAR(10) &amp;
IFERROR(IF(ISERROR(--TRIM(MID(SUBSTITUTE(C236,",",REPT(" ",99)),1,99))),VLOOKUP(TRIM(MID(SUBSTITUTE(C236,",",REPT(" ",99)),1,99)),PortProtocols[],4,FALSE),VLOOKUP(--TRIM(MID(SUBSTITUTE(C236,",",REPT(" ",99)),1,99)),PortProtocols[],4,FALSE)),"") &amp;
IF(TRIM(MID(SUBSTITUTE(C236,",",REPT(" ",99)),99,99))&lt;&gt;"",CHAR(10) &amp; IFERROR(IF(ISERROR(--TRIM(MID(SUBSTITUTE(C236,",",REPT(" ",99)),99,99))),VLOOKUP(TRIM(MID(SUBSTITUTE(C236,",",REPT(" ",99)),99,99)),PortProtocols[],4,FALSE),VLOOKUP(--TRIM(MID(SUBSTITUTE(C236,",",REPT(" ",99)),99,99)),PortProtocols[],4,FALSE)),""),"") &amp;
IF(TRIM(MID(SUBSTITUTE(C236,",",REPT(" ",99)),199,99))&lt;&gt;"",CHAR(10) &amp; IFERROR(IF(ISERROR(--TRIM(MID(SUBSTITUTE(C236,",",REPT(" ",99)),199,99))),VLOOKUP(TRIM(MID(SUBSTITUTE(C236,",",REPT(" ",99)),199,99)),PortProtocols[],4,FALSE),VLOOKUP(--TRIM(MID(SUBSTITUTE(C236,",",REPT(" ",99)),199,99)),PortProtocols[],4,FALSE)),""),"") &amp;
IF(TRIM(MID(SUBSTITUTE(C236,",",REPT(" ",99)),299,99))&lt;&gt;"",CHAR(10) &amp; IFERROR(IF(ISERROR(--TRIM(MID(SUBSTITUTE(C236,",",REPT(" ",99)),299,99))),VLOOKUP(TRIM(MID(SUBSTITUTE(C236,",",REPT(" ",99)),299,99)),PortProtocols[],4,FALSE),VLOOKUP(--TRIM(MID(SUBSTITUTE(C236,",",REPT(" ",99)),299,99)),PortProtocols[],4,FALSE)),""),"") &amp;
IF(TRIM(MID(SUBSTITUTE(C236,",",REPT(" ",99)),399,99))&lt;&gt;"",CHAR(10) &amp; IFERROR(IF(ISERROR(--TRIM(MID(SUBSTITUTE(C236,",",REPT(" ",99)),399,99))),VLOOKUP(TRIM(MID(SUBSTITUTE(C236,",",REPT(" ",99)),399,99)),PortProtocols[],4,FALSE),VLOOKUP(--TRIM(MID(SUBSTITUTE(C236,",",REPT(" ",99)),399,99)),PortProtocols[],4,FALSE)),""),"") &amp;
IF(TRIM(MID(SUBSTITUTE(C236,",",REPT(" ",99)),499,99))&lt;&gt;"",CHAR(10) &amp; IFERROR(IF(ISERROR(--TRIM(MID(SUBSTITUTE(C236,",",REPT(" ",99)),499,99))),VLOOKUP(TRIM(MID(SUBSTITUTE(C236,",",REPT(" ",99)),499,99)),PortProtocols[],4,FALSE),VLOOKUP(--TRIM(MID(SUBSTITUTE(C236,",",REPT(" ",99)),499,99)),PortProtocols[],4,FALSE)),""),"") &amp;
IF(TRIM(MID(SUBSTITUTE(C236,",",REPT(" ",99)),599,99))&lt;&gt;"",CHAR(10) &amp; IFERROR(IF(ISERROR(--TRIM(MID(SUBSTITUTE(C236,",",REPT(" ",99)),599,99))),VLOOKUP(TRIM(MID(SUBSTITUTE(C236,",",REPT(" ",99)),599,99)),PortProtocols[],4,FALSE),VLOOKUP(--TRIM(MID(SUBSTITUTE(C236,",",REPT(" ",99)),599,99)),PortProtocols[],4,FALSE)),""),"") &amp;
IF(TRIM(MID(SUBSTITUTE(C236,",",REPT(" ",99)),699,99))&lt;&gt;"",CHAR(10) &amp; IFERROR(IF(ISERROR(--TRIM(MID(SUBSTITUTE(C236,",",REPT(" ",99)),699,99))),VLOOKUP(TRIM(MID(SUBSTITUTE(C236,",",REPT(" ",99)),699,99)),PortProtocols[],4,FALSE),VLOOKUP(--TRIM(MID(SUBSTITUTE(C236,",",REPT(" ",99)),699,99)),PortProtocols[],4,FALSE)),""),"") &amp;
IF(TRIM(MID(SUBSTITUTE(C236,",",REPT(" ",99)),799,99))&lt;&gt;"",CHAR(10) &amp; IFERROR(IF(ISERROR(--TRIM(MID(SUBSTITUTE(C236,",",REPT(" ",99)),799,99))),VLOOKUP(TRIM(MID(SUBSTITUTE(C236,",",REPT(" ",99)),799,99)),PortProtocols[],4,FALSE),VLOOKUP(--TRIM(MID(SUBSTITUTE(C236,",",REPT(" ",99)),799,99)),PortProtocols[],4,FALSE)),""),"") &amp;
IF(TRIM(MID(SUBSTITUTE(C236,",",REPT(" ",99)),899,99))&lt;&gt;"",CHAR(10) &amp; IFERROR(IF(ISERROR(--TRIM(MID(SUBSTITUTE(C236,",",REPT(" ",99)),899,99))),VLOOKUP(TRIM(MID(SUBSTITUTE(C236,",",REPT(" ",99)),899,99)),PortProtocols[],4,FALSE),VLOOKUP(--TRIM(MID(SUBSTITUTE(C236,",",REPT(" ",99)),899,99)),PortProtocols[],4,FALSE)),""),"") &amp;
IF(TRIM(MID(SUBSTITUTE(C236,",",REPT(" ",99)),999,99))&lt;&gt;"",CHAR(10) &amp; IFERROR(IF(ISERROR(--TRIM(MID(SUBSTITUTE(C236,",",REPT(" ",99)),999,99))),VLOOKUP(TRIM(MID(SUBSTITUTE(C236,",",REPT(" ",99)),999,99)),PortProtocols[],4,FALSE),VLOOKUP(--TRIM(MID(SUBSTITUTE(C236,",",REPT(" ",99)),999,99)),PortProtocols[],4,FALSE)),""),"") &amp;
IF(TRIM(MID(SUBSTITUTE(C236,",",REPT(" ",99)),1099,99))&lt;&gt;"",CHAR(10) &amp; IFERROR(IF(ISERROR(--TRIM(MID(SUBSTITUTE(C236,",",REPT(" ",99)),1099,99))),VLOOKUP(TRIM(MID(SUBSTITUTE(C236,",",REPT(" ",99)),1099,99)),PortProtocols[],4,FALSE),VLOOKUP(--TRIM(MID(SUBSTITUTE(C236,",",REPT(" ",99)),1099,99)),PortProtocols[],4,FALSE)),""),"") &amp;
IF(TRIM(MID(SUBSTITUTE(C236,",",REPT(" ",99)),1199,99))&lt;&gt;"",CHAR(10) &amp; IFERROR(IF(ISERROR(--TRIM(MID(SUBSTITUTE(C236,",",REPT(" ",99)),1199,99))),VLOOKUP(TRIM(MID(SUBSTITUTE(C236,",",REPT(" ",99)),1199,99)),PortProtocols[],4,FALSE),VLOOKUP(--TRIM(MID(SUBSTITUTE(C236,",",REPT(" ",99)),1199,99)),PortProtocols[],4,FALSE)),""),"") &amp;
IF(TRIM(MID(SUBSTITUTE(C236,",",REPT(" ",99)),1299,99))&lt;&gt;"",CHAR(10) &amp; IFERROR(IF(ISERROR(--TRIM(MID(SUBSTITUTE(C236,",",REPT(" ",99)),1299,99))),VLOOKUP(TRIM(MID(SUBSTITUTE(C236,",",REPT(" ",99)),1299,99)),PortProtocols[],4,FALSE),VLOOKUP(--TRIM(MID(SUBSTITUTE(C236,",",REPT(" ",99)),1299,99)),PortProtocols[],4,FALSE)),""),"") &amp;
IF(TRIM(MID(SUBSTITUTE(C236,",",REPT(" ",99)),1399,99))&lt;&gt;"",CHAR(10) &amp; IFERROR(IF(ISERROR(--TRIM(MID(SUBSTITUTE(C236,",",REPT(" ",99)),1399,99))),VLOOKUP(TRIM(MID(SUBSTITUTE(C236,",",REPT(" ",99)),1399,99)),PortProtocols[],4,FALSE),VLOOKUP(--TRIM(MID(SUBSTITUTE(C236,",",REPT(" ",99)),1399,99)),PortProtocols[],4,FALSE)),""),"") &amp;
IF(TRIM(MID(SUBSTITUTE(C236,",",REPT(" ",99)),1499,99))&lt;&gt;"",CHAR(10) &amp; IFERROR(IF(ISERROR(--TRIM(MID(SUBSTITUTE(C236,",",REPT(" ",99)),1499,99))),VLOOKUP(TRIM(MID(SUBSTITUTE(C236,",",REPT(" ",99)),1499,99)),PortProtocols[],4,FALSE),VLOOKUP(--TRIM(MID(SUBSTITUTE(C236,",",REPT(" ",99)),1499,99)),PortProtocols[],4,FALSE)),""),"") &amp;
IF(TRIM(MID(SUBSTITUTE(C236,",",REPT(" ",99)),1599,99))&lt;&gt;"",CHAR(10) &amp; IFERROR(IF(ISERROR(--TRIM(MID(SUBSTITUTE(C236,",",REPT(" ",99)),1599,99))),VLOOKUP(TRIM(MID(SUBSTITUTE(C236,",",REPT(" ",99)),1599,99)),PortProtocols[],4,FALSE),VLOOKUP(--TRIM(MID(SUBSTITUTE(C236,",",REPT(" ",99)),1599,99)),PortProtocols[],4,FALSE)),""),"") &amp;
IF(TRIM(MID(SUBSTITUTE(C236,",",REPT(" ",99)),1699,99))&lt;&gt;"",CHAR(10) &amp; IFERROR(IF(ISERROR(--TRIM(MID(SUBSTITUTE(C236,",",REPT(" ",99)),1699,99))),VLOOKUP(TRIM(MID(SUBSTITUTE(C236,",",REPT(" ",99)),1699,99)),PortProtocols[],4,FALSE),VLOOKUP(--TRIM(MID(SUBSTITUTE(C236,",",REPT(" ",99)),1699,99)),PortProtocols[],4,FALSE)),""),"") &amp;
IF(TRIM(MID(SUBSTITUTE(C236,",",REPT(" ",99)),1799,99))&lt;&gt;"",CHAR(10) &amp; IFERROR(IF(ISERROR(--TRIM(MID(SUBSTITUTE(C236,",",REPT(" ",99)),1799,99))),VLOOKUP(TRIM(MID(SUBSTITUTE(C236,",",REPT(" ",99)),1799,99)),PortProtocols[],4,FALSE),VLOOKUP(--TRIM(MID(SUBSTITUTE(C236,",",REPT(" ",99)),1799,99)),PortProtocols[],4,FALSE)),""),"") &amp;
IF(TRIM(MID(SUBSTITUTE(C236,",",REPT(" ",99)),1899,99))&lt;&gt;"",CHAR(10) &amp; IFERROR(IF(ISERROR(--TRIM(MID(SUBSTITUTE(C236,",",REPT(" ",99)),1899,99))),VLOOKUP(TRIM(MID(SUBSTITUTE(C236,",",REPT(" ",99)),1899,99)),PortProtocols[],4,FALSE),VLOOKUP(--TRIM(MID(SUBSTITUTE(C236,",",REPT(" ",99)),1899,99)),PortProtocols[],4,FALSE)),""),""),
"")</f>
        <v>Collector Desktop Application to AWS
HTTPS (443 TCP)</v>
      </c>
      <c r="G236" s="15"/>
      <c r="H236" s="13" t="str">
        <f>_xlfn.XLOOKUP(ExternalPorts[[#This Row],[Source]],entities[Source],entities[Source AZ (Used for Diagram Generation)],"",0)</f>
        <v>Client Network</v>
      </c>
      <c r="I236" s="13" t="str">
        <f>_xlfn.XLOOKUP(ExternalPorts[[#This Row],[Destination]],entities[Destination],entities[Destination AZ (Used for Diagram Generation)],"",0)</f>
        <v>Internet Services</v>
      </c>
      <c r="J236" s="13"/>
      <c r="M236" s="22"/>
    </row>
    <row r="237" spans="1:13" ht="40.5" hidden="1">
      <c r="A237" s="13" t="s">
        <v>63</v>
      </c>
      <c r="B237" s="13" t="s">
        <v>60</v>
      </c>
      <c r="C237" s="14">
        <v>443</v>
      </c>
      <c r="D237" s="13" t="str" cm="1">
        <f t="array" ref="D23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7" s="13" t="s">
        <v>70</v>
      </c>
      <c r="F237" s="15" t="str">
        <f>IF(AND(B237&lt;&gt;"",E237&lt;&gt;""),B237 &amp; " to " &amp; E237 &amp; CHAR(10) &amp;
IFERROR(IF(ISERROR(--TRIM(MID(SUBSTITUTE(C237,",",REPT(" ",99)),1,99))),VLOOKUP(TRIM(MID(SUBSTITUTE(C237,",",REPT(" ",99)),1,99)),PortProtocols[],4,FALSE),VLOOKUP(--TRIM(MID(SUBSTITUTE(C237,",",REPT(" ",99)),1,99)),PortProtocols[],4,FALSE)),"") &amp;
IF(TRIM(MID(SUBSTITUTE(C237,",",REPT(" ",99)),99,99))&lt;&gt;"",CHAR(10) &amp; IFERROR(IF(ISERROR(--TRIM(MID(SUBSTITUTE(C237,",",REPT(" ",99)),99,99))),VLOOKUP(TRIM(MID(SUBSTITUTE(C237,",",REPT(" ",99)),99,99)),PortProtocols[],4,FALSE),VLOOKUP(--TRIM(MID(SUBSTITUTE(C237,",",REPT(" ",99)),99,99)),PortProtocols[],4,FALSE)),""),"") &amp;
IF(TRIM(MID(SUBSTITUTE(C237,",",REPT(" ",99)),199,99))&lt;&gt;"",CHAR(10) &amp; IFERROR(IF(ISERROR(--TRIM(MID(SUBSTITUTE(C237,",",REPT(" ",99)),199,99))),VLOOKUP(TRIM(MID(SUBSTITUTE(C237,",",REPT(" ",99)),199,99)),PortProtocols[],4,FALSE),VLOOKUP(--TRIM(MID(SUBSTITUTE(C237,",",REPT(" ",99)),199,99)),PortProtocols[],4,FALSE)),""),"") &amp;
IF(TRIM(MID(SUBSTITUTE(C237,",",REPT(" ",99)),299,99))&lt;&gt;"",CHAR(10) &amp; IFERROR(IF(ISERROR(--TRIM(MID(SUBSTITUTE(C237,",",REPT(" ",99)),299,99))),VLOOKUP(TRIM(MID(SUBSTITUTE(C237,",",REPT(" ",99)),299,99)),PortProtocols[],4,FALSE),VLOOKUP(--TRIM(MID(SUBSTITUTE(C237,",",REPT(" ",99)),299,99)),PortProtocols[],4,FALSE)),""),"") &amp;
IF(TRIM(MID(SUBSTITUTE(C237,",",REPT(" ",99)),399,99))&lt;&gt;"",CHAR(10) &amp; IFERROR(IF(ISERROR(--TRIM(MID(SUBSTITUTE(C237,",",REPT(" ",99)),399,99))),VLOOKUP(TRIM(MID(SUBSTITUTE(C237,",",REPT(" ",99)),399,99)),PortProtocols[],4,FALSE),VLOOKUP(--TRIM(MID(SUBSTITUTE(C237,",",REPT(" ",99)),399,99)),PortProtocols[],4,FALSE)),""),"") &amp;
IF(TRIM(MID(SUBSTITUTE(C237,",",REPT(" ",99)),499,99))&lt;&gt;"",CHAR(10) &amp; IFERROR(IF(ISERROR(--TRIM(MID(SUBSTITUTE(C237,",",REPT(" ",99)),499,99))),VLOOKUP(TRIM(MID(SUBSTITUTE(C237,",",REPT(" ",99)),499,99)),PortProtocols[],4,FALSE),VLOOKUP(--TRIM(MID(SUBSTITUTE(C237,",",REPT(" ",99)),499,99)),PortProtocols[],4,FALSE)),""),"") &amp;
IF(TRIM(MID(SUBSTITUTE(C237,",",REPT(" ",99)),599,99))&lt;&gt;"",CHAR(10) &amp; IFERROR(IF(ISERROR(--TRIM(MID(SUBSTITUTE(C237,",",REPT(" ",99)),599,99))),VLOOKUP(TRIM(MID(SUBSTITUTE(C237,",",REPT(" ",99)),599,99)),PortProtocols[],4,FALSE),VLOOKUP(--TRIM(MID(SUBSTITUTE(C237,",",REPT(" ",99)),599,99)),PortProtocols[],4,FALSE)),""),"") &amp;
IF(TRIM(MID(SUBSTITUTE(C237,",",REPT(" ",99)),699,99))&lt;&gt;"",CHAR(10) &amp; IFERROR(IF(ISERROR(--TRIM(MID(SUBSTITUTE(C237,",",REPT(" ",99)),699,99))),VLOOKUP(TRIM(MID(SUBSTITUTE(C237,",",REPT(" ",99)),699,99)),PortProtocols[],4,FALSE),VLOOKUP(--TRIM(MID(SUBSTITUTE(C237,",",REPT(" ",99)),699,99)),PortProtocols[],4,FALSE)),""),"") &amp;
IF(TRIM(MID(SUBSTITUTE(C237,",",REPT(" ",99)),799,99))&lt;&gt;"",CHAR(10) &amp; IFERROR(IF(ISERROR(--TRIM(MID(SUBSTITUTE(C237,",",REPT(" ",99)),799,99))),VLOOKUP(TRIM(MID(SUBSTITUTE(C237,",",REPT(" ",99)),799,99)),PortProtocols[],4,FALSE),VLOOKUP(--TRIM(MID(SUBSTITUTE(C237,",",REPT(" ",99)),799,99)),PortProtocols[],4,FALSE)),""),"") &amp;
IF(TRIM(MID(SUBSTITUTE(C237,",",REPT(" ",99)),899,99))&lt;&gt;"",CHAR(10) &amp; IFERROR(IF(ISERROR(--TRIM(MID(SUBSTITUTE(C237,",",REPT(" ",99)),899,99))),VLOOKUP(TRIM(MID(SUBSTITUTE(C237,",",REPT(" ",99)),899,99)),PortProtocols[],4,FALSE),VLOOKUP(--TRIM(MID(SUBSTITUTE(C237,",",REPT(" ",99)),899,99)),PortProtocols[],4,FALSE)),""),"") &amp;
IF(TRIM(MID(SUBSTITUTE(C237,",",REPT(" ",99)),999,99))&lt;&gt;"",CHAR(10) &amp; IFERROR(IF(ISERROR(--TRIM(MID(SUBSTITUTE(C237,",",REPT(" ",99)),999,99))),VLOOKUP(TRIM(MID(SUBSTITUTE(C237,",",REPT(" ",99)),999,99)),PortProtocols[],4,FALSE),VLOOKUP(--TRIM(MID(SUBSTITUTE(C237,",",REPT(" ",99)),999,99)),PortProtocols[],4,FALSE)),""),"") &amp;
IF(TRIM(MID(SUBSTITUTE(C237,",",REPT(" ",99)),1099,99))&lt;&gt;"",CHAR(10) &amp; IFERROR(IF(ISERROR(--TRIM(MID(SUBSTITUTE(C237,",",REPT(" ",99)),1099,99))),VLOOKUP(TRIM(MID(SUBSTITUTE(C237,",",REPT(" ",99)),1099,99)),PortProtocols[],4,FALSE),VLOOKUP(--TRIM(MID(SUBSTITUTE(C237,",",REPT(" ",99)),1099,99)),PortProtocols[],4,FALSE)),""),"") &amp;
IF(TRIM(MID(SUBSTITUTE(C237,",",REPT(" ",99)),1199,99))&lt;&gt;"",CHAR(10) &amp; IFERROR(IF(ISERROR(--TRIM(MID(SUBSTITUTE(C237,",",REPT(" ",99)),1199,99))),VLOOKUP(TRIM(MID(SUBSTITUTE(C237,",",REPT(" ",99)),1199,99)),PortProtocols[],4,FALSE),VLOOKUP(--TRIM(MID(SUBSTITUTE(C237,",",REPT(" ",99)),1199,99)),PortProtocols[],4,FALSE)),""),"") &amp;
IF(TRIM(MID(SUBSTITUTE(C237,",",REPT(" ",99)),1299,99))&lt;&gt;"",CHAR(10) &amp; IFERROR(IF(ISERROR(--TRIM(MID(SUBSTITUTE(C237,",",REPT(" ",99)),1299,99))),VLOOKUP(TRIM(MID(SUBSTITUTE(C237,",",REPT(" ",99)),1299,99)),PortProtocols[],4,FALSE),VLOOKUP(--TRIM(MID(SUBSTITUTE(C237,",",REPT(" ",99)),1299,99)),PortProtocols[],4,FALSE)),""),"") &amp;
IF(TRIM(MID(SUBSTITUTE(C237,",",REPT(" ",99)),1399,99))&lt;&gt;"",CHAR(10) &amp; IFERROR(IF(ISERROR(--TRIM(MID(SUBSTITUTE(C237,",",REPT(" ",99)),1399,99))),VLOOKUP(TRIM(MID(SUBSTITUTE(C237,",",REPT(" ",99)),1399,99)),PortProtocols[],4,FALSE),VLOOKUP(--TRIM(MID(SUBSTITUTE(C237,",",REPT(" ",99)),1399,99)),PortProtocols[],4,FALSE)),""),"") &amp;
IF(TRIM(MID(SUBSTITUTE(C237,",",REPT(" ",99)),1499,99))&lt;&gt;"",CHAR(10) &amp; IFERROR(IF(ISERROR(--TRIM(MID(SUBSTITUTE(C237,",",REPT(" ",99)),1499,99))),VLOOKUP(TRIM(MID(SUBSTITUTE(C237,",",REPT(" ",99)),1499,99)),PortProtocols[],4,FALSE),VLOOKUP(--TRIM(MID(SUBSTITUTE(C237,",",REPT(" ",99)),1499,99)),PortProtocols[],4,FALSE)),""),"") &amp;
IF(TRIM(MID(SUBSTITUTE(C237,",",REPT(" ",99)),1599,99))&lt;&gt;"",CHAR(10) &amp; IFERROR(IF(ISERROR(--TRIM(MID(SUBSTITUTE(C237,",",REPT(" ",99)),1599,99))),VLOOKUP(TRIM(MID(SUBSTITUTE(C237,",",REPT(" ",99)),1599,99)),PortProtocols[],4,FALSE),VLOOKUP(--TRIM(MID(SUBSTITUTE(C237,",",REPT(" ",99)),1599,99)),PortProtocols[],4,FALSE)),""),"") &amp;
IF(TRIM(MID(SUBSTITUTE(C237,",",REPT(" ",99)),1699,99))&lt;&gt;"",CHAR(10) &amp; IFERROR(IF(ISERROR(--TRIM(MID(SUBSTITUTE(C237,",",REPT(" ",99)),1699,99))),VLOOKUP(TRIM(MID(SUBSTITUTE(C237,",",REPT(" ",99)),1699,99)),PortProtocols[],4,FALSE),VLOOKUP(--TRIM(MID(SUBSTITUTE(C237,",",REPT(" ",99)),1699,99)),PortProtocols[],4,FALSE)),""),"") &amp;
IF(TRIM(MID(SUBSTITUTE(C237,",",REPT(" ",99)),1799,99))&lt;&gt;"",CHAR(10) &amp; IFERROR(IF(ISERROR(--TRIM(MID(SUBSTITUTE(C237,",",REPT(" ",99)),1799,99))),VLOOKUP(TRIM(MID(SUBSTITUTE(C237,",",REPT(" ",99)),1799,99)),PortProtocols[],4,FALSE),VLOOKUP(--TRIM(MID(SUBSTITUTE(C237,",",REPT(" ",99)),1799,99)),PortProtocols[],4,FALSE)),""),"") &amp;
IF(TRIM(MID(SUBSTITUTE(C237,",",REPT(" ",99)),1899,99))&lt;&gt;"",CHAR(10) &amp; IFERROR(IF(ISERROR(--TRIM(MID(SUBSTITUTE(C237,",",REPT(" ",99)),1899,99))),VLOOKUP(TRIM(MID(SUBSTITUTE(C237,",",REPT(" ",99)),1899,99)),PortProtocols[],4,FALSE),VLOOKUP(--TRIM(MID(SUBSTITUTE(C237,",",REPT(" ",99)),1899,99)),PortProtocols[],4,FALSE)),""),""),
"")</f>
        <v>Collector Desktop Application to Azure
HTTPS (443 TCP)</v>
      </c>
      <c r="G237" s="15"/>
      <c r="H237" s="13" t="str">
        <f>_xlfn.XLOOKUP(ExternalPorts[[#This Row],[Source]],entities[Source],entities[Source AZ (Used for Diagram Generation)],"",0)</f>
        <v>Client Network</v>
      </c>
      <c r="I237" s="13" t="str">
        <f>_xlfn.XLOOKUP(ExternalPorts[[#This Row],[Destination]],entities[Destination],entities[Destination AZ (Used for Diagram Generation)],"",0)</f>
        <v>Internet Services</v>
      </c>
      <c r="J237" s="13"/>
      <c r="M237" s="22"/>
    </row>
    <row r="238" spans="1:13" ht="60.75" hidden="1">
      <c r="A238" s="13" t="s">
        <v>109</v>
      </c>
      <c r="B238" s="13" t="s">
        <v>110</v>
      </c>
      <c r="C238" s="14" t="s">
        <v>111</v>
      </c>
      <c r="D238" s="13" t="str" cm="1">
        <f t="array" ref="D23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8" s="13" t="s">
        <v>108</v>
      </c>
      <c r="F238" s="15" t="str">
        <f>IF(AND(B238&lt;&gt;"",E238&lt;&gt;""),B238 &amp; " to " &amp; E238 &amp; CHAR(10) &amp;
IFERROR(IF(ISERROR(--TRIM(MID(SUBSTITUTE(C238,",",REPT(" ",99)),1,99))),VLOOKUP(TRIM(MID(SUBSTITUTE(C238,",",REPT(" ",99)),1,99)),PortProtocols[],4,FALSE),VLOOKUP(--TRIM(MID(SUBSTITUTE(C238,",",REPT(" ",99)),1,99)),PortProtocols[],4,FALSE)),"") &amp;
IF(TRIM(MID(SUBSTITUTE(C238,",",REPT(" ",99)),99,99))&lt;&gt;"",CHAR(10) &amp; IFERROR(IF(ISERROR(--TRIM(MID(SUBSTITUTE(C238,",",REPT(" ",99)),99,99))),VLOOKUP(TRIM(MID(SUBSTITUTE(C238,",",REPT(" ",99)),99,99)),PortProtocols[],4,FALSE),VLOOKUP(--TRIM(MID(SUBSTITUTE(C238,",",REPT(" ",99)),99,99)),PortProtocols[],4,FALSE)),""),"") &amp;
IF(TRIM(MID(SUBSTITUTE(C238,",",REPT(" ",99)),199,99))&lt;&gt;"",CHAR(10) &amp; IFERROR(IF(ISERROR(--TRIM(MID(SUBSTITUTE(C238,",",REPT(" ",99)),199,99))),VLOOKUP(TRIM(MID(SUBSTITUTE(C238,",",REPT(" ",99)),199,99)),PortProtocols[],4,FALSE),VLOOKUP(--TRIM(MID(SUBSTITUTE(C238,",",REPT(" ",99)),199,99)),PortProtocols[],4,FALSE)),""),"") &amp;
IF(TRIM(MID(SUBSTITUTE(C238,",",REPT(" ",99)),299,99))&lt;&gt;"",CHAR(10) &amp; IFERROR(IF(ISERROR(--TRIM(MID(SUBSTITUTE(C238,",",REPT(" ",99)),299,99))),VLOOKUP(TRIM(MID(SUBSTITUTE(C238,",",REPT(" ",99)),299,99)),PortProtocols[],4,FALSE),VLOOKUP(--TRIM(MID(SUBSTITUTE(C238,",",REPT(" ",99)),299,99)),PortProtocols[],4,FALSE)),""),"") &amp;
IF(TRIM(MID(SUBSTITUTE(C238,",",REPT(" ",99)),399,99))&lt;&gt;"",CHAR(10) &amp; IFERROR(IF(ISERROR(--TRIM(MID(SUBSTITUTE(C238,",",REPT(" ",99)),399,99))),VLOOKUP(TRIM(MID(SUBSTITUTE(C238,",",REPT(" ",99)),399,99)),PortProtocols[],4,FALSE),VLOOKUP(--TRIM(MID(SUBSTITUTE(C238,",",REPT(" ",99)),399,99)),PortProtocols[],4,FALSE)),""),"") &amp;
IF(TRIM(MID(SUBSTITUTE(C238,",",REPT(" ",99)),499,99))&lt;&gt;"",CHAR(10) &amp; IFERROR(IF(ISERROR(--TRIM(MID(SUBSTITUTE(C238,",",REPT(" ",99)),499,99))),VLOOKUP(TRIM(MID(SUBSTITUTE(C238,",",REPT(" ",99)),499,99)),PortProtocols[],4,FALSE),VLOOKUP(--TRIM(MID(SUBSTITUTE(C238,",",REPT(" ",99)),499,99)),PortProtocols[],4,FALSE)),""),"") &amp;
IF(TRIM(MID(SUBSTITUTE(C238,",",REPT(" ",99)),599,99))&lt;&gt;"",CHAR(10) &amp; IFERROR(IF(ISERROR(--TRIM(MID(SUBSTITUTE(C238,",",REPT(" ",99)),599,99))),VLOOKUP(TRIM(MID(SUBSTITUTE(C238,",",REPT(" ",99)),599,99)),PortProtocols[],4,FALSE),VLOOKUP(--TRIM(MID(SUBSTITUTE(C238,",",REPT(" ",99)),599,99)),PortProtocols[],4,FALSE)),""),"") &amp;
IF(TRIM(MID(SUBSTITUTE(C238,",",REPT(" ",99)),699,99))&lt;&gt;"",CHAR(10) &amp; IFERROR(IF(ISERROR(--TRIM(MID(SUBSTITUTE(C238,",",REPT(" ",99)),699,99))),VLOOKUP(TRIM(MID(SUBSTITUTE(C238,",",REPT(" ",99)),699,99)),PortProtocols[],4,FALSE),VLOOKUP(--TRIM(MID(SUBSTITUTE(C238,",",REPT(" ",99)),699,99)),PortProtocols[],4,FALSE)),""),"") &amp;
IF(TRIM(MID(SUBSTITUTE(C238,",",REPT(" ",99)),799,99))&lt;&gt;"",CHAR(10) &amp; IFERROR(IF(ISERROR(--TRIM(MID(SUBSTITUTE(C238,",",REPT(" ",99)),799,99))),VLOOKUP(TRIM(MID(SUBSTITUTE(C238,",",REPT(" ",99)),799,99)),PortProtocols[],4,FALSE),VLOOKUP(--TRIM(MID(SUBSTITUTE(C238,",",REPT(" ",99)),799,99)),PortProtocols[],4,FALSE)),""),"") &amp;
IF(TRIM(MID(SUBSTITUTE(C238,",",REPT(" ",99)),899,99))&lt;&gt;"",CHAR(10) &amp; IFERROR(IF(ISERROR(--TRIM(MID(SUBSTITUTE(C238,",",REPT(" ",99)),899,99))),VLOOKUP(TRIM(MID(SUBSTITUTE(C238,",",REPT(" ",99)),899,99)),PortProtocols[],4,FALSE),VLOOKUP(--TRIM(MID(SUBSTITUTE(C238,",",REPT(" ",99)),899,99)),PortProtocols[],4,FALSE)),""),"") &amp;
IF(TRIM(MID(SUBSTITUTE(C238,",",REPT(" ",99)),999,99))&lt;&gt;"",CHAR(10) &amp; IFERROR(IF(ISERROR(--TRIM(MID(SUBSTITUTE(C238,",",REPT(" ",99)),999,99))),VLOOKUP(TRIM(MID(SUBSTITUTE(C238,",",REPT(" ",99)),999,99)),PortProtocols[],4,FALSE),VLOOKUP(--TRIM(MID(SUBSTITUTE(C238,",",REPT(" ",99)),999,99)),PortProtocols[],4,FALSE)),""),"") &amp;
IF(TRIM(MID(SUBSTITUTE(C238,",",REPT(" ",99)),1099,99))&lt;&gt;"",CHAR(10) &amp; IFERROR(IF(ISERROR(--TRIM(MID(SUBSTITUTE(C238,",",REPT(" ",99)),1099,99))),VLOOKUP(TRIM(MID(SUBSTITUTE(C238,",",REPT(" ",99)),1099,99)),PortProtocols[],4,FALSE),VLOOKUP(--TRIM(MID(SUBSTITUTE(C238,",",REPT(" ",99)),1099,99)),PortProtocols[],4,FALSE)),""),"") &amp;
IF(TRIM(MID(SUBSTITUTE(C238,",",REPT(" ",99)),1199,99))&lt;&gt;"",CHAR(10) &amp; IFERROR(IF(ISERROR(--TRIM(MID(SUBSTITUTE(C238,",",REPT(" ",99)),1199,99))),VLOOKUP(TRIM(MID(SUBSTITUTE(C238,",",REPT(" ",99)),1199,99)),PortProtocols[],4,FALSE),VLOOKUP(--TRIM(MID(SUBSTITUTE(C238,",",REPT(" ",99)),1199,99)),PortProtocols[],4,FALSE)),""),"") &amp;
IF(TRIM(MID(SUBSTITUTE(C238,",",REPT(" ",99)),1299,99))&lt;&gt;"",CHAR(10) &amp; IFERROR(IF(ISERROR(--TRIM(MID(SUBSTITUTE(C238,",",REPT(" ",99)),1299,99))),VLOOKUP(TRIM(MID(SUBSTITUTE(C238,",",REPT(" ",99)),1299,99)),PortProtocols[],4,FALSE),VLOOKUP(--TRIM(MID(SUBSTITUTE(C238,",",REPT(" ",99)),1299,99)),PortProtocols[],4,FALSE)),""),"") &amp;
IF(TRIM(MID(SUBSTITUTE(C238,",",REPT(" ",99)),1399,99))&lt;&gt;"",CHAR(10) &amp; IFERROR(IF(ISERROR(--TRIM(MID(SUBSTITUTE(C238,",",REPT(" ",99)),1399,99))),VLOOKUP(TRIM(MID(SUBSTITUTE(C238,",",REPT(" ",99)),1399,99)),PortProtocols[],4,FALSE),VLOOKUP(--TRIM(MID(SUBSTITUTE(C238,",",REPT(" ",99)),1399,99)),PortProtocols[],4,FALSE)),""),"") &amp;
IF(TRIM(MID(SUBSTITUTE(C238,",",REPT(" ",99)),1499,99))&lt;&gt;"",CHAR(10) &amp; IFERROR(IF(ISERROR(--TRIM(MID(SUBSTITUTE(C238,",",REPT(" ",99)),1499,99))),VLOOKUP(TRIM(MID(SUBSTITUTE(C238,",",REPT(" ",99)),1499,99)),PortProtocols[],4,FALSE),VLOOKUP(--TRIM(MID(SUBSTITUTE(C238,",",REPT(" ",99)),1499,99)),PortProtocols[],4,FALSE)),""),"") &amp;
IF(TRIM(MID(SUBSTITUTE(C238,",",REPT(" ",99)),1599,99))&lt;&gt;"",CHAR(10) &amp; IFERROR(IF(ISERROR(--TRIM(MID(SUBSTITUTE(C238,",",REPT(" ",99)),1599,99))),VLOOKUP(TRIM(MID(SUBSTITUTE(C238,",",REPT(" ",99)),1599,99)),PortProtocols[],4,FALSE),VLOOKUP(--TRIM(MID(SUBSTITUTE(C238,",",REPT(" ",99)),1599,99)),PortProtocols[],4,FALSE)),""),"") &amp;
IF(TRIM(MID(SUBSTITUTE(C238,",",REPT(" ",99)),1699,99))&lt;&gt;"",CHAR(10) &amp; IFERROR(IF(ISERROR(--TRIM(MID(SUBSTITUTE(C238,",",REPT(" ",99)),1699,99))),VLOOKUP(TRIM(MID(SUBSTITUTE(C238,",",REPT(" ",99)),1699,99)),PortProtocols[],4,FALSE),VLOOKUP(--TRIM(MID(SUBSTITUTE(C238,",",REPT(" ",99)),1699,99)),PortProtocols[],4,FALSE)),""),"") &amp;
IF(TRIM(MID(SUBSTITUTE(C238,",",REPT(" ",99)),1799,99))&lt;&gt;"",CHAR(10) &amp; IFERROR(IF(ISERROR(--TRIM(MID(SUBSTITUTE(C238,",",REPT(" ",99)),1799,99))),VLOOKUP(TRIM(MID(SUBSTITUTE(C238,",",REPT(" ",99)),1799,99)),PortProtocols[],4,FALSE),VLOOKUP(--TRIM(MID(SUBSTITUTE(C238,",",REPT(" ",99)),1799,99)),PortProtocols[],4,FALSE)),""),"") &amp;
IF(TRIM(MID(SUBSTITUTE(C238,",",REPT(" ",99)),1899,99))&lt;&gt;"",CHAR(10) &amp; IFERROR(IF(ISERROR(--TRIM(MID(SUBSTITUTE(C238,",",REPT(" ",99)),1899,99))),VLOOKUP(TRIM(MID(SUBSTITUTE(C238,",",REPT(" ",99)),1899,99)),PortProtocols[],4,FALSE),VLOOKUP(--TRIM(MID(SUBSTITUTE(C238,",",REPT(" ",99)),1899,99)),PortProtocols[],4,FALSE)),""),""),
"")</f>
        <v>File Analytics Client to File Analytics VM
HTTPS (443 TCP)
FA UI (3000 TCP)</v>
      </c>
      <c r="G238" s="15"/>
      <c r="H238" s="13" t="str">
        <f>_xlfn.XLOOKUP(ExternalPorts[[#This Row],[Source]],entities[Source],entities[Source AZ (Used for Diagram Generation)],"",0)</f>
        <v>Client Network</v>
      </c>
      <c r="I238" s="13" t="str">
        <f>_xlfn.XLOOKUP(ExternalPorts[[#This Row],[Destination]],entities[Destination],entities[Destination AZ (Used for Diagram Generation)],"",0)</f>
        <v>Local AZ</v>
      </c>
      <c r="J238" s="13"/>
      <c r="M238" s="22"/>
    </row>
    <row r="239" spans="1:13" ht="40.5" hidden="1">
      <c r="A239" s="13" t="s">
        <v>116</v>
      </c>
      <c r="B239" s="13" t="s">
        <v>125</v>
      </c>
      <c r="C239" s="14">
        <v>445</v>
      </c>
      <c r="D239" s="13" t="str" cm="1">
        <f t="array" ref="D23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39" s="13" t="s">
        <v>112</v>
      </c>
      <c r="F239" s="15" t="str">
        <f>IF(AND(B239&lt;&gt;"",E239&lt;&gt;""),B239 &amp; " to " &amp; E239 &amp; CHAR(10) &amp;
IFERROR(IF(ISERROR(--TRIM(MID(SUBSTITUTE(C239,",",REPT(" ",99)),1,99))),VLOOKUP(TRIM(MID(SUBSTITUTE(C239,",",REPT(" ",99)),1,99)),PortProtocols[],4,FALSE),VLOOKUP(--TRIM(MID(SUBSTITUTE(C239,",",REPT(" ",99)),1,99)),PortProtocols[],4,FALSE)),"") &amp;
IF(TRIM(MID(SUBSTITUTE(C239,",",REPT(" ",99)),99,99))&lt;&gt;"",CHAR(10) &amp; IFERROR(IF(ISERROR(--TRIM(MID(SUBSTITUTE(C239,",",REPT(" ",99)),99,99))),VLOOKUP(TRIM(MID(SUBSTITUTE(C239,",",REPT(" ",99)),99,99)),PortProtocols[],4,FALSE),VLOOKUP(--TRIM(MID(SUBSTITUTE(C239,",",REPT(" ",99)),99,99)),PortProtocols[],4,FALSE)),""),"") &amp;
IF(TRIM(MID(SUBSTITUTE(C239,",",REPT(" ",99)),199,99))&lt;&gt;"",CHAR(10) &amp; IFERROR(IF(ISERROR(--TRIM(MID(SUBSTITUTE(C239,",",REPT(" ",99)),199,99))),VLOOKUP(TRIM(MID(SUBSTITUTE(C239,",",REPT(" ",99)),199,99)),PortProtocols[],4,FALSE),VLOOKUP(--TRIM(MID(SUBSTITUTE(C239,",",REPT(" ",99)),199,99)),PortProtocols[],4,FALSE)),""),"") &amp;
IF(TRIM(MID(SUBSTITUTE(C239,",",REPT(" ",99)),299,99))&lt;&gt;"",CHAR(10) &amp; IFERROR(IF(ISERROR(--TRIM(MID(SUBSTITUTE(C239,",",REPT(" ",99)),299,99))),VLOOKUP(TRIM(MID(SUBSTITUTE(C239,",",REPT(" ",99)),299,99)),PortProtocols[],4,FALSE),VLOOKUP(--TRIM(MID(SUBSTITUTE(C239,",",REPT(" ",99)),299,99)),PortProtocols[],4,FALSE)),""),"") &amp;
IF(TRIM(MID(SUBSTITUTE(C239,",",REPT(" ",99)),399,99))&lt;&gt;"",CHAR(10) &amp; IFERROR(IF(ISERROR(--TRIM(MID(SUBSTITUTE(C239,",",REPT(" ",99)),399,99))),VLOOKUP(TRIM(MID(SUBSTITUTE(C239,",",REPT(" ",99)),399,99)),PortProtocols[],4,FALSE),VLOOKUP(--TRIM(MID(SUBSTITUTE(C239,",",REPT(" ",99)),399,99)),PortProtocols[],4,FALSE)),""),"") &amp;
IF(TRIM(MID(SUBSTITUTE(C239,",",REPT(" ",99)),499,99))&lt;&gt;"",CHAR(10) &amp; IFERROR(IF(ISERROR(--TRIM(MID(SUBSTITUTE(C239,",",REPT(" ",99)),499,99))),VLOOKUP(TRIM(MID(SUBSTITUTE(C239,",",REPT(" ",99)),499,99)),PortProtocols[],4,FALSE),VLOOKUP(--TRIM(MID(SUBSTITUTE(C239,",",REPT(" ",99)),499,99)),PortProtocols[],4,FALSE)),""),"") &amp;
IF(TRIM(MID(SUBSTITUTE(C239,",",REPT(" ",99)),599,99))&lt;&gt;"",CHAR(10) &amp; IFERROR(IF(ISERROR(--TRIM(MID(SUBSTITUTE(C239,",",REPT(" ",99)),599,99))),VLOOKUP(TRIM(MID(SUBSTITUTE(C239,",",REPT(" ",99)),599,99)),PortProtocols[],4,FALSE),VLOOKUP(--TRIM(MID(SUBSTITUTE(C239,",",REPT(" ",99)),599,99)),PortProtocols[],4,FALSE)),""),"") &amp;
IF(TRIM(MID(SUBSTITUTE(C239,",",REPT(" ",99)),699,99))&lt;&gt;"",CHAR(10) &amp; IFERROR(IF(ISERROR(--TRIM(MID(SUBSTITUTE(C239,",",REPT(" ",99)),699,99))),VLOOKUP(TRIM(MID(SUBSTITUTE(C239,",",REPT(" ",99)),699,99)),PortProtocols[],4,FALSE),VLOOKUP(--TRIM(MID(SUBSTITUTE(C239,",",REPT(" ",99)),699,99)),PortProtocols[],4,FALSE)),""),"") &amp;
IF(TRIM(MID(SUBSTITUTE(C239,",",REPT(" ",99)),799,99))&lt;&gt;"",CHAR(10) &amp; IFERROR(IF(ISERROR(--TRIM(MID(SUBSTITUTE(C239,",",REPT(" ",99)),799,99))),VLOOKUP(TRIM(MID(SUBSTITUTE(C239,",",REPT(" ",99)),799,99)),PortProtocols[],4,FALSE),VLOOKUP(--TRIM(MID(SUBSTITUTE(C239,",",REPT(" ",99)),799,99)),PortProtocols[],4,FALSE)),""),"") &amp;
IF(TRIM(MID(SUBSTITUTE(C239,",",REPT(" ",99)),899,99))&lt;&gt;"",CHAR(10) &amp; IFERROR(IF(ISERROR(--TRIM(MID(SUBSTITUTE(C239,",",REPT(" ",99)),899,99))),VLOOKUP(TRIM(MID(SUBSTITUTE(C239,",",REPT(" ",99)),899,99)),PortProtocols[],4,FALSE),VLOOKUP(--TRIM(MID(SUBSTITUTE(C239,",",REPT(" ",99)),899,99)),PortProtocols[],4,FALSE)),""),"") &amp;
IF(TRIM(MID(SUBSTITUTE(C239,",",REPT(" ",99)),999,99))&lt;&gt;"",CHAR(10) &amp; IFERROR(IF(ISERROR(--TRIM(MID(SUBSTITUTE(C239,",",REPT(" ",99)),999,99))),VLOOKUP(TRIM(MID(SUBSTITUTE(C239,",",REPT(" ",99)),999,99)),PortProtocols[],4,FALSE),VLOOKUP(--TRIM(MID(SUBSTITUTE(C239,",",REPT(" ",99)),999,99)),PortProtocols[],4,FALSE)),""),"") &amp;
IF(TRIM(MID(SUBSTITUTE(C239,",",REPT(" ",99)),1099,99))&lt;&gt;"",CHAR(10) &amp; IFERROR(IF(ISERROR(--TRIM(MID(SUBSTITUTE(C239,",",REPT(" ",99)),1099,99))),VLOOKUP(TRIM(MID(SUBSTITUTE(C239,",",REPT(" ",99)),1099,99)),PortProtocols[],4,FALSE),VLOOKUP(--TRIM(MID(SUBSTITUTE(C239,",",REPT(" ",99)),1099,99)),PortProtocols[],4,FALSE)),""),"") &amp;
IF(TRIM(MID(SUBSTITUTE(C239,",",REPT(" ",99)),1199,99))&lt;&gt;"",CHAR(10) &amp; IFERROR(IF(ISERROR(--TRIM(MID(SUBSTITUTE(C239,",",REPT(" ",99)),1199,99))),VLOOKUP(TRIM(MID(SUBSTITUTE(C239,",",REPT(" ",99)),1199,99)),PortProtocols[],4,FALSE),VLOOKUP(--TRIM(MID(SUBSTITUTE(C239,",",REPT(" ",99)),1199,99)),PortProtocols[],4,FALSE)),""),"") &amp;
IF(TRIM(MID(SUBSTITUTE(C239,",",REPT(" ",99)),1299,99))&lt;&gt;"",CHAR(10) &amp; IFERROR(IF(ISERROR(--TRIM(MID(SUBSTITUTE(C239,",",REPT(" ",99)),1299,99))),VLOOKUP(TRIM(MID(SUBSTITUTE(C239,",",REPT(" ",99)),1299,99)),PortProtocols[],4,FALSE),VLOOKUP(--TRIM(MID(SUBSTITUTE(C239,",",REPT(" ",99)),1299,99)),PortProtocols[],4,FALSE)),""),"") &amp;
IF(TRIM(MID(SUBSTITUTE(C239,",",REPT(" ",99)),1399,99))&lt;&gt;"",CHAR(10) &amp; IFERROR(IF(ISERROR(--TRIM(MID(SUBSTITUTE(C239,",",REPT(" ",99)),1399,99))),VLOOKUP(TRIM(MID(SUBSTITUTE(C239,",",REPT(" ",99)),1399,99)),PortProtocols[],4,FALSE),VLOOKUP(--TRIM(MID(SUBSTITUTE(C239,",",REPT(" ",99)),1399,99)),PortProtocols[],4,FALSE)),""),"") &amp;
IF(TRIM(MID(SUBSTITUTE(C239,",",REPT(" ",99)),1499,99))&lt;&gt;"",CHAR(10) &amp; IFERROR(IF(ISERROR(--TRIM(MID(SUBSTITUTE(C239,",",REPT(" ",99)),1499,99))),VLOOKUP(TRIM(MID(SUBSTITUTE(C239,",",REPT(" ",99)),1499,99)),PortProtocols[],4,FALSE),VLOOKUP(--TRIM(MID(SUBSTITUTE(C239,",",REPT(" ",99)),1499,99)),PortProtocols[],4,FALSE)),""),"") &amp;
IF(TRIM(MID(SUBSTITUTE(C239,",",REPT(" ",99)),1599,99))&lt;&gt;"",CHAR(10) &amp; IFERROR(IF(ISERROR(--TRIM(MID(SUBSTITUTE(C239,",",REPT(" ",99)),1599,99))),VLOOKUP(TRIM(MID(SUBSTITUTE(C239,",",REPT(" ",99)),1599,99)),PortProtocols[],4,FALSE),VLOOKUP(--TRIM(MID(SUBSTITUTE(C239,",",REPT(" ",99)),1599,99)),PortProtocols[],4,FALSE)),""),"") &amp;
IF(TRIM(MID(SUBSTITUTE(C239,",",REPT(" ",99)),1699,99))&lt;&gt;"",CHAR(10) &amp; IFERROR(IF(ISERROR(--TRIM(MID(SUBSTITUTE(C239,",",REPT(" ",99)),1699,99))),VLOOKUP(TRIM(MID(SUBSTITUTE(C239,",",REPT(" ",99)),1699,99)),PortProtocols[],4,FALSE),VLOOKUP(--TRIM(MID(SUBSTITUTE(C239,",",REPT(" ",99)),1699,99)),PortProtocols[],4,FALSE)),""),"") &amp;
IF(TRIM(MID(SUBSTITUTE(C239,",",REPT(" ",99)),1799,99))&lt;&gt;"",CHAR(10) &amp; IFERROR(IF(ISERROR(--TRIM(MID(SUBSTITUTE(C239,",",REPT(" ",99)),1799,99))),VLOOKUP(TRIM(MID(SUBSTITUTE(C239,",",REPT(" ",99)),1799,99)),PortProtocols[],4,FALSE),VLOOKUP(--TRIM(MID(SUBSTITUTE(C239,",",REPT(" ",99)),1799,99)),PortProtocols[],4,FALSE)),""),"") &amp;
IF(TRIM(MID(SUBSTITUTE(C239,",",REPT(" ",99)),1899,99))&lt;&gt;"",CHAR(10) &amp; IFERROR(IF(ISERROR(--TRIM(MID(SUBSTITUTE(C239,",",REPT(" ",99)),1899,99))),VLOOKUP(TRIM(MID(SUBSTITUTE(C239,",",REPT(" ",99)),1899,99)),PortProtocols[],4,FALSE),VLOOKUP(--TRIM(MID(SUBSTITUTE(C239,",",REPT(" ",99)),1899,99)),PortProtocols[],4,FALSE)),""),""),
"")</f>
        <v>Nutanix Files SMB Client to Nutanix Files Client Network
SMB (445 TCP)</v>
      </c>
      <c r="G239" s="15"/>
      <c r="H239" s="13" t="str">
        <f>_xlfn.XLOOKUP(ExternalPorts[[#This Row],[Source]],entities[Source],entities[Source AZ (Used for Diagram Generation)],"",0)</f>
        <v>Client Network</v>
      </c>
      <c r="I239" s="13" t="str">
        <f>_xlfn.XLOOKUP(ExternalPorts[[#This Row],[Destination]],entities[Destination],entities[Destination AZ (Used for Diagram Generation)],"",0)</f>
        <v>Local AZ</v>
      </c>
      <c r="J239" s="13"/>
      <c r="M239" s="22"/>
    </row>
    <row r="240" spans="1:13" ht="81" hidden="1">
      <c r="A240" s="13" t="s">
        <v>116</v>
      </c>
      <c r="B240" s="13" t="s">
        <v>126</v>
      </c>
      <c r="C240" s="13" t="s">
        <v>57</v>
      </c>
      <c r="D240" s="13" t="str" cm="1">
        <f t="array" ref="D24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240" s="13" t="s">
        <v>112</v>
      </c>
      <c r="F240" s="15" t="str">
        <f>IF(AND(B240&lt;&gt;"",E240&lt;&gt;""),B240 &amp; " to " &amp; E240 &amp; CHAR(10) &amp;
IFERROR(IF(ISERROR(--TRIM(MID(SUBSTITUTE(C240,",",REPT(" ",99)),1,99))),VLOOKUP(TRIM(MID(SUBSTITUTE(C240,",",REPT(" ",99)),1,99)),PortProtocols[],4,FALSE),VLOOKUP(--TRIM(MID(SUBSTITUTE(C240,",",REPT(" ",99)),1,99)),PortProtocols[],4,FALSE)),"") &amp;
IF(TRIM(MID(SUBSTITUTE(C240,",",REPT(" ",99)),99,99))&lt;&gt;"",CHAR(10) &amp; IFERROR(IF(ISERROR(--TRIM(MID(SUBSTITUTE(C240,",",REPT(" ",99)),99,99))),VLOOKUP(TRIM(MID(SUBSTITUTE(C240,",",REPT(" ",99)),99,99)),PortProtocols[],4,FALSE),VLOOKUP(--TRIM(MID(SUBSTITUTE(C240,",",REPT(" ",99)),99,99)),PortProtocols[],4,FALSE)),""),"") &amp;
IF(TRIM(MID(SUBSTITUTE(C240,",",REPT(" ",99)),199,99))&lt;&gt;"",CHAR(10) &amp; IFERROR(IF(ISERROR(--TRIM(MID(SUBSTITUTE(C240,",",REPT(" ",99)),199,99))),VLOOKUP(TRIM(MID(SUBSTITUTE(C240,",",REPT(" ",99)),199,99)),PortProtocols[],4,FALSE),VLOOKUP(--TRIM(MID(SUBSTITUTE(C240,",",REPT(" ",99)),199,99)),PortProtocols[],4,FALSE)),""),"") &amp;
IF(TRIM(MID(SUBSTITUTE(C240,",",REPT(" ",99)),299,99))&lt;&gt;"",CHAR(10) &amp; IFERROR(IF(ISERROR(--TRIM(MID(SUBSTITUTE(C240,",",REPT(" ",99)),299,99))),VLOOKUP(TRIM(MID(SUBSTITUTE(C240,",",REPT(" ",99)),299,99)),PortProtocols[],4,FALSE),VLOOKUP(--TRIM(MID(SUBSTITUTE(C240,",",REPT(" ",99)),299,99)),PortProtocols[],4,FALSE)),""),"") &amp;
IF(TRIM(MID(SUBSTITUTE(C240,",",REPT(" ",99)),399,99))&lt;&gt;"",CHAR(10) &amp; IFERROR(IF(ISERROR(--TRIM(MID(SUBSTITUTE(C240,",",REPT(" ",99)),399,99))),VLOOKUP(TRIM(MID(SUBSTITUTE(C240,",",REPT(" ",99)),399,99)),PortProtocols[],4,FALSE),VLOOKUP(--TRIM(MID(SUBSTITUTE(C240,",",REPT(" ",99)),399,99)),PortProtocols[],4,FALSE)),""),"") &amp;
IF(TRIM(MID(SUBSTITUTE(C240,",",REPT(" ",99)),499,99))&lt;&gt;"",CHAR(10) &amp; IFERROR(IF(ISERROR(--TRIM(MID(SUBSTITUTE(C240,",",REPT(" ",99)),499,99))),VLOOKUP(TRIM(MID(SUBSTITUTE(C240,",",REPT(" ",99)),499,99)),PortProtocols[],4,FALSE),VLOOKUP(--TRIM(MID(SUBSTITUTE(C240,",",REPT(" ",99)),499,99)),PortProtocols[],4,FALSE)),""),"") &amp;
IF(TRIM(MID(SUBSTITUTE(C240,",",REPT(" ",99)),599,99))&lt;&gt;"",CHAR(10) &amp; IFERROR(IF(ISERROR(--TRIM(MID(SUBSTITUTE(C240,",",REPT(" ",99)),599,99))),VLOOKUP(TRIM(MID(SUBSTITUTE(C240,",",REPT(" ",99)),599,99)),PortProtocols[],4,FALSE),VLOOKUP(--TRIM(MID(SUBSTITUTE(C240,",",REPT(" ",99)),599,99)),PortProtocols[],4,FALSE)),""),"") &amp;
IF(TRIM(MID(SUBSTITUTE(C240,",",REPT(" ",99)),699,99))&lt;&gt;"",CHAR(10) &amp; IFERROR(IF(ISERROR(--TRIM(MID(SUBSTITUTE(C240,",",REPT(" ",99)),699,99))),VLOOKUP(TRIM(MID(SUBSTITUTE(C240,",",REPT(" ",99)),699,99)),PortProtocols[],4,FALSE),VLOOKUP(--TRIM(MID(SUBSTITUTE(C240,",",REPT(" ",99)),699,99)),PortProtocols[],4,FALSE)),""),"") &amp;
IF(TRIM(MID(SUBSTITUTE(C240,",",REPT(" ",99)),799,99))&lt;&gt;"",CHAR(10) &amp; IFERROR(IF(ISERROR(--TRIM(MID(SUBSTITUTE(C240,",",REPT(" ",99)),799,99))),VLOOKUP(TRIM(MID(SUBSTITUTE(C240,",",REPT(" ",99)),799,99)),PortProtocols[],4,FALSE),VLOOKUP(--TRIM(MID(SUBSTITUTE(C240,",",REPT(" ",99)),799,99)),PortProtocols[],4,FALSE)),""),"") &amp;
IF(TRIM(MID(SUBSTITUTE(C240,",",REPT(" ",99)),899,99))&lt;&gt;"",CHAR(10) &amp; IFERROR(IF(ISERROR(--TRIM(MID(SUBSTITUTE(C240,",",REPT(" ",99)),899,99))),VLOOKUP(TRIM(MID(SUBSTITUTE(C240,",",REPT(" ",99)),899,99)),PortProtocols[],4,FALSE),VLOOKUP(--TRIM(MID(SUBSTITUTE(C240,",",REPT(" ",99)),899,99)),PortProtocols[],4,FALSE)),""),"") &amp;
IF(TRIM(MID(SUBSTITUTE(C240,",",REPT(" ",99)),999,99))&lt;&gt;"",CHAR(10) &amp; IFERROR(IF(ISERROR(--TRIM(MID(SUBSTITUTE(C240,",",REPT(" ",99)),999,99))),VLOOKUP(TRIM(MID(SUBSTITUTE(C240,",",REPT(" ",99)),999,99)),PortProtocols[],4,FALSE),VLOOKUP(--TRIM(MID(SUBSTITUTE(C240,",",REPT(" ",99)),999,99)),PortProtocols[],4,FALSE)),""),"") &amp;
IF(TRIM(MID(SUBSTITUTE(C240,",",REPT(" ",99)),1099,99))&lt;&gt;"",CHAR(10) &amp; IFERROR(IF(ISERROR(--TRIM(MID(SUBSTITUTE(C240,",",REPT(" ",99)),1099,99))),VLOOKUP(TRIM(MID(SUBSTITUTE(C240,",",REPT(" ",99)),1099,99)),PortProtocols[],4,FALSE),VLOOKUP(--TRIM(MID(SUBSTITUTE(C240,",",REPT(" ",99)),1099,99)),PortProtocols[],4,FALSE)),""),"") &amp;
IF(TRIM(MID(SUBSTITUTE(C240,",",REPT(" ",99)),1199,99))&lt;&gt;"",CHAR(10) &amp; IFERROR(IF(ISERROR(--TRIM(MID(SUBSTITUTE(C240,",",REPT(" ",99)),1199,99))),VLOOKUP(TRIM(MID(SUBSTITUTE(C240,",",REPT(" ",99)),1199,99)),PortProtocols[],4,FALSE),VLOOKUP(--TRIM(MID(SUBSTITUTE(C240,",",REPT(" ",99)),1199,99)),PortProtocols[],4,FALSE)),""),"") &amp;
IF(TRIM(MID(SUBSTITUTE(C240,",",REPT(" ",99)),1299,99))&lt;&gt;"",CHAR(10) &amp; IFERROR(IF(ISERROR(--TRIM(MID(SUBSTITUTE(C240,",",REPT(" ",99)),1299,99))),VLOOKUP(TRIM(MID(SUBSTITUTE(C240,",",REPT(" ",99)),1299,99)),PortProtocols[],4,FALSE),VLOOKUP(--TRIM(MID(SUBSTITUTE(C240,",",REPT(" ",99)),1299,99)),PortProtocols[],4,FALSE)),""),"") &amp;
IF(TRIM(MID(SUBSTITUTE(C240,",",REPT(" ",99)),1399,99))&lt;&gt;"",CHAR(10) &amp; IFERROR(IF(ISERROR(--TRIM(MID(SUBSTITUTE(C240,",",REPT(" ",99)),1399,99))),VLOOKUP(TRIM(MID(SUBSTITUTE(C240,",",REPT(" ",99)),1399,99)),PortProtocols[],4,FALSE),VLOOKUP(--TRIM(MID(SUBSTITUTE(C240,",",REPT(" ",99)),1399,99)),PortProtocols[],4,FALSE)),""),"") &amp;
IF(TRIM(MID(SUBSTITUTE(C240,",",REPT(" ",99)),1499,99))&lt;&gt;"",CHAR(10) &amp; IFERROR(IF(ISERROR(--TRIM(MID(SUBSTITUTE(C240,",",REPT(" ",99)),1499,99))),VLOOKUP(TRIM(MID(SUBSTITUTE(C240,",",REPT(" ",99)),1499,99)),PortProtocols[],4,FALSE),VLOOKUP(--TRIM(MID(SUBSTITUTE(C240,",",REPT(" ",99)),1499,99)),PortProtocols[],4,FALSE)),""),"") &amp;
IF(TRIM(MID(SUBSTITUTE(C240,",",REPT(" ",99)),1599,99))&lt;&gt;"",CHAR(10) &amp; IFERROR(IF(ISERROR(--TRIM(MID(SUBSTITUTE(C240,",",REPT(" ",99)),1599,99))),VLOOKUP(TRIM(MID(SUBSTITUTE(C240,",",REPT(" ",99)),1599,99)),PortProtocols[],4,FALSE),VLOOKUP(--TRIM(MID(SUBSTITUTE(C240,",",REPT(" ",99)),1599,99)),PortProtocols[],4,FALSE)),""),"") &amp;
IF(TRIM(MID(SUBSTITUTE(C240,",",REPT(" ",99)),1699,99))&lt;&gt;"",CHAR(10) &amp; IFERROR(IF(ISERROR(--TRIM(MID(SUBSTITUTE(C240,",",REPT(" ",99)),1699,99))),VLOOKUP(TRIM(MID(SUBSTITUTE(C240,",",REPT(" ",99)),1699,99)),PortProtocols[],4,FALSE),VLOOKUP(--TRIM(MID(SUBSTITUTE(C240,",",REPT(" ",99)),1699,99)),PortProtocols[],4,FALSE)),""),"") &amp;
IF(TRIM(MID(SUBSTITUTE(C240,",",REPT(" ",99)),1799,99))&lt;&gt;"",CHAR(10) &amp; IFERROR(IF(ISERROR(--TRIM(MID(SUBSTITUTE(C240,",",REPT(" ",99)),1799,99))),VLOOKUP(TRIM(MID(SUBSTITUTE(C240,",",REPT(" ",99)),1799,99)),PortProtocols[],4,FALSE),VLOOKUP(--TRIM(MID(SUBSTITUTE(C240,",",REPT(" ",99)),1799,99)),PortProtocols[],4,FALSE)),""),"") &amp;
IF(TRIM(MID(SUBSTITUTE(C240,",",REPT(" ",99)),1899,99))&lt;&gt;"",CHAR(10) &amp; IFERROR(IF(ISERROR(--TRIM(MID(SUBSTITUTE(C240,",",REPT(" ",99)),1899,99))),VLOOKUP(TRIM(MID(SUBSTITUTE(C240,",",REPT(" ",99)),1899,99)),PortProtocols[],4,FALSE),VLOOKUP(--TRIM(MID(SUBSTITUTE(C240,",",REPT(" ",99)),1899,99)),PortProtocols[],4,FALSE)),""),""),
"")</f>
        <v>Nutanix Files NFS Client to Nutanix Files Client Network
NFS Rpcbind (111 TCP/UDP)
NFS Mountd (20048 TCP/UDP)
NFS Statd (20049 TCP/UDP)</v>
      </c>
      <c r="G240" s="15"/>
      <c r="H240" s="13" t="str">
        <f>_xlfn.XLOOKUP(ExternalPorts[[#This Row],[Source]],entities[Source],entities[Source AZ (Used for Diagram Generation)],"",0)</f>
        <v>Client Network</v>
      </c>
      <c r="I240" s="13" t="str">
        <f>_xlfn.XLOOKUP(ExternalPorts[[#This Row],[Destination]],entities[Destination],entities[Destination AZ (Used for Diagram Generation)],"",0)</f>
        <v>Local AZ</v>
      </c>
      <c r="J240" s="13"/>
      <c r="M240" s="22"/>
    </row>
    <row r="241" spans="1:13" ht="81" hidden="1">
      <c r="A241" s="13" t="s">
        <v>116</v>
      </c>
      <c r="B241" s="13" t="s">
        <v>126</v>
      </c>
      <c r="C241" s="14" t="s">
        <v>58</v>
      </c>
      <c r="D241" s="13" t="str" cm="1">
        <f t="array" ref="D24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41" s="13" t="s">
        <v>112</v>
      </c>
      <c r="F241" s="15" t="str">
        <f>IF(AND(B241&lt;&gt;"",E241&lt;&gt;""),B241 &amp; " to " &amp; E241 &amp; CHAR(10) &amp;
IFERROR(IF(ISERROR(--TRIM(MID(SUBSTITUTE(C241,",",REPT(" ",99)),1,99))),VLOOKUP(TRIM(MID(SUBSTITUTE(C241,",",REPT(" ",99)),1,99)),PortProtocols[],4,FALSE),VLOOKUP(--TRIM(MID(SUBSTITUTE(C241,",",REPT(" ",99)),1,99)),PortProtocols[],4,FALSE)),"") &amp;
IF(TRIM(MID(SUBSTITUTE(C241,",",REPT(" ",99)),99,99))&lt;&gt;"",CHAR(10) &amp; IFERROR(IF(ISERROR(--TRIM(MID(SUBSTITUTE(C241,",",REPT(" ",99)),99,99))),VLOOKUP(TRIM(MID(SUBSTITUTE(C241,",",REPT(" ",99)),99,99)),PortProtocols[],4,FALSE),VLOOKUP(--TRIM(MID(SUBSTITUTE(C241,",",REPT(" ",99)),99,99)),PortProtocols[],4,FALSE)),""),"") &amp;
IF(TRIM(MID(SUBSTITUTE(C241,",",REPT(" ",99)),199,99))&lt;&gt;"",CHAR(10) &amp; IFERROR(IF(ISERROR(--TRIM(MID(SUBSTITUTE(C241,",",REPT(" ",99)),199,99))),VLOOKUP(TRIM(MID(SUBSTITUTE(C241,",",REPT(" ",99)),199,99)),PortProtocols[],4,FALSE),VLOOKUP(--TRIM(MID(SUBSTITUTE(C241,",",REPT(" ",99)),199,99)),PortProtocols[],4,FALSE)),""),"") &amp;
IF(TRIM(MID(SUBSTITUTE(C241,",",REPT(" ",99)),299,99))&lt;&gt;"",CHAR(10) &amp; IFERROR(IF(ISERROR(--TRIM(MID(SUBSTITUTE(C241,",",REPT(" ",99)),299,99))),VLOOKUP(TRIM(MID(SUBSTITUTE(C241,",",REPT(" ",99)),299,99)),PortProtocols[],4,FALSE),VLOOKUP(--TRIM(MID(SUBSTITUTE(C241,",",REPT(" ",99)),299,99)),PortProtocols[],4,FALSE)),""),"") &amp;
IF(TRIM(MID(SUBSTITUTE(C241,",",REPT(" ",99)),399,99))&lt;&gt;"",CHAR(10) &amp; IFERROR(IF(ISERROR(--TRIM(MID(SUBSTITUTE(C241,",",REPT(" ",99)),399,99))),VLOOKUP(TRIM(MID(SUBSTITUTE(C241,",",REPT(" ",99)),399,99)),PortProtocols[],4,FALSE),VLOOKUP(--TRIM(MID(SUBSTITUTE(C241,",",REPT(" ",99)),399,99)),PortProtocols[],4,FALSE)),""),"") &amp;
IF(TRIM(MID(SUBSTITUTE(C241,",",REPT(" ",99)),499,99))&lt;&gt;"",CHAR(10) &amp; IFERROR(IF(ISERROR(--TRIM(MID(SUBSTITUTE(C241,",",REPT(" ",99)),499,99))),VLOOKUP(TRIM(MID(SUBSTITUTE(C241,",",REPT(" ",99)),499,99)),PortProtocols[],4,FALSE),VLOOKUP(--TRIM(MID(SUBSTITUTE(C241,",",REPT(" ",99)),499,99)),PortProtocols[],4,FALSE)),""),"") &amp;
IF(TRIM(MID(SUBSTITUTE(C241,",",REPT(" ",99)),599,99))&lt;&gt;"",CHAR(10) &amp; IFERROR(IF(ISERROR(--TRIM(MID(SUBSTITUTE(C241,",",REPT(" ",99)),599,99))),VLOOKUP(TRIM(MID(SUBSTITUTE(C241,",",REPT(" ",99)),599,99)),PortProtocols[],4,FALSE),VLOOKUP(--TRIM(MID(SUBSTITUTE(C241,",",REPT(" ",99)),599,99)),PortProtocols[],4,FALSE)),""),"") &amp;
IF(TRIM(MID(SUBSTITUTE(C241,",",REPT(" ",99)),699,99))&lt;&gt;"",CHAR(10) &amp; IFERROR(IF(ISERROR(--TRIM(MID(SUBSTITUTE(C241,",",REPT(" ",99)),699,99))),VLOOKUP(TRIM(MID(SUBSTITUTE(C241,",",REPT(" ",99)),699,99)),PortProtocols[],4,FALSE),VLOOKUP(--TRIM(MID(SUBSTITUTE(C241,",",REPT(" ",99)),699,99)),PortProtocols[],4,FALSE)),""),"") &amp;
IF(TRIM(MID(SUBSTITUTE(C241,",",REPT(" ",99)),799,99))&lt;&gt;"",CHAR(10) &amp; IFERROR(IF(ISERROR(--TRIM(MID(SUBSTITUTE(C241,",",REPT(" ",99)),799,99))),VLOOKUP(TRIM(MID(SUBSTITUTE(C241,",",REPT(" ",99)),799,99)),PortProtocols[],4,FALSE),VLOOKUP(--TRIM(MID(SUBSTITUTE(C241,",",REPT(" ",99)),799,99)),PortProtocols[],4,FALSE)),""),"") &amp;
IF(TRIM(MID(SUBSTITUTE(C241,",",REPT(" ",99)),899,99))&lt;&gt;"",CHAR(10) &amp; IFERROR(IF(ISERROR(--TRIM(MID(SUBSTITUTE(C241,",",REPT(" ",99)),899,99))),VLOOKUP(TRIM(MID(SUBSTITUTE(C241,",",REPT(" ",99)),899,99)),PortProtocols[],4,FALSE),VLOOKUP(--TRIM(MID(SUBSTITUTE(C241,",",REPT(" ",99)),899,99)),PortProtocols[],4,FALSE)),""),"") &amp;
IF(TRIM(MID(SUBSTITUTE(C241,",",REPT(" ",99)),999,99))&lt;&gt;"",CHAR(10) &amp; IFERROR(IF(ISERROR(--TRIM(MID(SUBSTITUTE(C241,",",REPT(" ",99)),999,99))),VLOOKUP(TRIM(MID(SUBSTITUTE(C241,",",REPT(" ",99)),999,99)),PortProtocols[],4,FALSE),VLOOKUP(--TRIM(MID(SUBSTITUTE(C241,",",REPT(" ",99)),999,99)),PortProtocols[],4,FALSE)),""),"") &amp;
IF(TRIM(MID(SUBSTITUTE(C241,",",REPT(" ",99)),1099,99))&lt;&gt;"",CHAR(10) &amp; IFERROR(IF(ISERROR(--TRIM(MID(SUBSTITUTE(C241,",",REPT(" ",99)),1099,99))),VLOOKUP(TRIM(MID(SUBSTITUTE(C241,",",REPT(" ",99)),1099,99)),PortProtocols[],4,FALSE),VLOOKUP(--TRIM(MID(SUBSTITUTE(C241,",",REPT(" ",99)),1099,99)),PortProtocols[],4,FALSE)),""),"") &amp;
IF(TRIM(MID(SUBSTITUTE(C241,",",REPT(" ",99)),1199,99))&lt;&gt;"",CHAR(10) &amp; IFERROR(IF(ISERROR(--TRIM(MID(SUBSTITUTE(C241,",",REPT(" ",99)),1199,99))),VLOOKUP(TRIM(MID(SUBSTITUTE(C241,",",REPT(" ",99)),1199,99)),PortProtocols[],4,FALSE),VLOOKUP(--TRIM(MID(SUBSTITUTE(C241,",",REPT(" ",99)),1199,99)),PortProtocols[],4,FALSE)),""),"") &amp;
IF(TRIM(MID(SUBSTITUTE(C241,",",REPT(" ",99)),1299,99))&lt;&gt;"",CHAR(10) &amp; IFERROR(IF(ISERROR(--TRIM(MID(SUBSTITUTE(C241,",",REPT(" ",99)),1299,99))),VLOOKUP(TRIM(MID(SUBSTITUTE(C241,",",REPT(" ",99)),1299,99)),PortProtocols[],4,FALSE),VLOOKUP(--TRIM(MID(SUBSTITUTE(C241,",",REPT(" ",99)),1299,99)),PortProtocols[],4,FALSE)),""),"") &amp;
IF(TRIM(MID(SUBSTITUTE(C241,",",REPT(" ",99)),1399,99))&lt;&gt;"",CHAR(10) &amp; IFERROR(IF(ISERROR(--TRIM(MID(SUBSTITUTE(C241,",",REPT(" ",99)),1399,99))),VLOOKUP(TRIM(MID(SUBSTITUTE(C241,",",REPT(" ",99)),1399,99)),PortProtocols[],4,FALSE),VLOOKUP(--TRIM(MID(SUBSTITUTE(C241,",",REPT(" ",99)),1399,99)),PortProtocols[],4,FALSE)),""),"") &amp;
IF(TRIM(MID(SUBSTITUTE(C241,",",REPT(" ",99)),1499,99))&lt;&gt;"",CHAR(10) &amp; IFERROR(IF(ISERROR(--TRIM(MID(SUBSTITUTE(C241,",",REPT(" ",99)),1499,99))),VLOOKUP(TRIM(MID(SUBSTITUTE(C241,",",REPT(" ",99)),1499,99)),PortProtocols[],4,FALSE),VLOOKUP(--TRIM(MID(SUBSTITUTE(C241,",",REPT(" ",99)),1499,99)),PortProtocols[],4,FALSE)),""),"") &amp;
IF(TRIM(MID(SUBSTITUTE(C241,",",REPT(" ",99)),1599,99))&lt;&gt;"",CHAR(10) &amp; IFERROR(IF(ISERROR(--TRIM(MID(SUBSTITUTE(C241,",",REPT(" ",99)),1599,99))),VLOOKUP(TRIM(MID(SUBSTITUTE(C241,",",REPT(" ",99)),1599,99)),PortProtocols[],4,FALSE),VLOOKUP(--TRIM(MID(SUBSTITUTE(C241,",",REPT(" ",99)),1599,99)),PortProtocols[],4,FALSE)),""),"") &amp;
IF(TRIM(MID(SUBSTITUTE(C241,",",REPT(" ",99)),1699,99))&lt;&gt;"",CHAR(10) &amp; IFERROR(IF(ISERROR(--TRIM(MID(SUBSTITUTE(C241,",",REPT(" ",99)),1699,99))),VLOOKUP(TRIM(MID(SUBSTITUTE(C241,",",REPT(" ",99)),1699,99)),PortProtocols[],4,FALSE),VLOOKUP(--TRIM(MID(SUBSTITUTE(C241,",",REPT(" ",99)),1699,99)),PortProtocols[],4,FALSE)),""),"") &amp;
IF(TRIM(MID(SUBSTITUTE(C241,",",REPT(" ",99)),1799,99))&lt;&gt;"",CHAR(10) &amp; IFERROR(IF(ISERROR(--TRIM(MID(SUBSTITUTE(C241,",",REPT(" ",99)),1799,99))),VLOOKUP(TRIM(MID(SUBSTITUTE(C241,",",REPT(" ",99)),1799,99)),PortProtocols[],4,FALSE),VLOOKUP(--TRIM(MID(SUBSTITUTE(C241,",",REPT(" ",99)),1799,99)),PortProtocols[],4,FALSE)),""),"") &amp;
IF(TRIM(MID(SUBSTITUTE(C241,",",REPT(" ",99)),1899,99))&lt;&gt;"",CHAR(10) &amp; IFERROR(IF(ISERROR(--TRIM(MID(SUBSTITUTE(C241,",",REPT(" ",99)),1899,99))),VLOOKUP(TRIM(MID(SUBSTITUTE(C241,",",REPT(" ",99)),1899,99)),PortProtocols[],4,FALSE),VLOOKUP(--TRIM(MID(SUBSTITUTE(C241,",",REPT(" ",99)),1899,99)),PortProtocols[],4,FALSE)),""),""),
"")</f>
        <v>Nutanix Files NFS Client to Nutanix Files Client Network
NFS Statd (7508 TCP)
NFS (2049 TCP)
NFS Lockd (20050 TCP)</v>
      </c>
      <c r="G241" s="15"/>
      <c r="H241" s="13" t="str">
        <f>_xlfn.XLOOKUP(ExternalPorts[[#This Row],[Source]],entities[Source],entities[Source AZ (Used for Diagram Generation)],"",0)</f>
        <v>Client Network</v>
      </c>
      <c r="I241" s="13" t="str">
        <f>_xlfn.XLOOKUP(ExternalPorts[[#This Row],[Destination]],entities[Destination],entities[Destination AZ (Used for Diagram Generation)],"",0)</f>
        <v>Local AZ</v>
      </c>
      <c r="J241" s="13"/>
      <c r="M241" s="22"/>
    </row>
    <row r="242" spans="1:13" ht="40.5" hidden="1">
      <c r="A242" s="13" t="s">
        <v>136</v>
      </c>
      <c r="B242" s="13" t="s">
        <v>20</v>
      </c>
      <c r="C242" s="14">
        <v>8000</v>
      </c>
      <c r="D242" s="13" t="s">
        <v>78</v>
      </c>
      <c r="E242" s="13" t="s">
        <v>136</v>
      </c>
      <c r="F242" s="15" t="str">
        <f>IF(AND(B242&lt;&gt;"",E242&lt;&gt;""),B242 &amp; " to " &amp; E242 &amp; CHAR(10) &amp;
IFERROR(IF(ISERROR(--TRIM(MID(SUBSTITUTE(C242,",",REPT(" ",99)),1,99))),VLOOKUP(TRIM(MID(SUBSTITUTE(C242,",",REPT(" ",99)),1,99)),PortProtocols[],4,FALSE),VLOOKUP(--TRIM(MID(SUBSTITUTE(C242,",",REPT(" ",99)),1,99)),PortProtocols[],4,FALSE)),"") &amp;
IF(TRIM(MID(SUBSTITUTE(C242,",",REPT(" ",99)),99,99))&lt;&gt;"",CHAR(10) &amp; IFERROR(IF(ISERROR(--TRIM(MID(SUBSTITUTE(C242,",",REPT(" ",99)),99,99))),VLOOKUP(TRIM(MID(SUBSTITUTE(C242,",",REPT(" ",99)),99,99)),PortProtocols[],4,FALSE),VLOOKUP(--TRIM(MID(SUBSTITUTE(C242,",",REPT(" ",99)),99,99)),PortProtocols[],4,FALSE)),""),"") &amp;
IF(TRIM(MID(SUBSTITUTE(C242,",",REPT(" ",99)),199,99))&lt;&gt;"",CHAR(10) &amp; IFERROR(IF(ISERROR(--TRIM(MID(SUBSTITUTE(C242,",",REPT(" ",99)),199,99))),VLOOKUP(TRIM(MID(SUBSTITUTE(C242,",",REPT(" ",99)),199,99)),PortProtocols[],4,FALSE),VLOOKUP(--TRIM(MID(SUBSTITUTE(C242,",",REPT(" ",99)),199,99)),PortProtocols[],4,FALSE)),""),"") &amp;
IF(TRIM(MID(SUBSTITUTE(C242,",",REPT(" ",99)),299,99))&lt;&gt;"",CHAR(10) &amp; IFERROR(IF(ISERROR(--TRIM(MID(SUBSTITUTE(C242,",",REPT(" ",99)),299,99))),VLOOKUP(TRIM(MID(SUBSTITUTE(C242,",",REPT(" ",99)),299,99)),PortProtocols[],4,FALSE),VLOOKUP(--TRIM(MID(SUBSTITUTE(C242,",",REPT(" ",99)),299,99)),PortProtocols[],4,FALSE)),""),"") &amp;
IF(TRIM(MID(SUBSTITUTE(C242,",",REPT(" ",99)),399,99))&lt;&gt;"",CHAR(10) &amp; IFERROR(IF(ISERROR(--TRIM(MID(SUBSTITUTE(C242,",",REPT(" ",99)),399,99))),VLOOKUP(TRIM(MID(SUBSTITUTE(C242,",",REPT(" ",99)),399,99)),PortProtocols[],4,FALSE),VLOOKUP(--TRIM(MID(SUBSTITUTE(C242,",",REPT(" ",99)),399,99)),PortProtocols[],4,FALSE)),""),"") &amp;
IF(TRIM(MID(SUBSTITUTE(C242,",",REPT(" ",99)),499,99))&lt;&gt;"",CHAR(10) &amp; IFERROR(IF(ISERROR(--TRIM(MID(SUBSTITUTE(C242,",",REPT(" ",99)),499,99))),VLOOKUP(TRIM(MID(SUBSTITUTE(C242,",",REPT(" ",99)),499,99)),PortProtocols[],4,FALSE),VLOOKUP(--TRIM(MID(SUBSTITUTE(C242,",",REPT(" ",99)),499,99)),PortProtocols[],4,FALSE)),""),"") &amp;
IF(TRIM(MID(SUBSTITUTE(C242,",",REPT(" ",99)),599,99))&lt;&gt;"",CHAR(10) &amp; IFERROR(IF(ISERROR(--TRIM(MID(SUBSTITUTE(C242,",",REPT(" ",99)),599,99))),VLOOKUP(TRIM(MID(SUBSTITUTE(C242,",",REPT(" ",99)),599,99)),PortProtocols[],4,FALSE),VLOOKUP(--TRIM(MID(SUBSTITUTE(C242,",",REPT(" ",99)),599,99)),PortProtocols[],4,FALSE)),""),"") &amp;
IF(TRIM(MID(SUBSTITUTE(C242,",",REPT(" ",99)),699,99))&lt;&gt;"",CHAR(10) &amp; IFERROR(IF(ISERROR(--TRIM(MID(SUBSTITUTE(C242,",",REPT(" ",99)),699,99))),VLOOKUP(TRIM(MID(SUBSTITUTE(C242,",",REPT(" ",99)),699,99)),PortProtocols[],4,FALSE),VLOOKUP(--TRIM(MID(SUBSTITUTE(C242,",",REPT(" ",99)),699,99)),PortProtocols[],4,FALSE)),""),"") &amp;
IF(TRIM(MID(SUBSTITUTE(C242,",",REPT(" ",99)),799,99))&lt;&gt;"",CHAR(10) &amp; IFERROR(IF(ISERROR(--TRIM(MID(SUBSTITUTE(C242,",",REPT(" ",99)),799,99))),VLOOKUP(TRIM(MID(SUBSTITUTE(C242,",",REPT(" ",99)),799,99)),PortProtocols[],4,FALSE),VLOOKUP(--TRIM(MID(SUBSTITUTE(C242,",",REPT(" ",99)),799,99)),PortProtocols[],4,FALSE)),""),"") &amp;
IF(TRIM(MID(SUBSTITUTE(C242,",",REPT(" ",99)),899,99))&lt;&gt;"",CHAR(10) &amp; IFERROR(IF(ISERROR(--TRIM(MID(SUBSTITUTE(C242,",",REPT(" ",99)),899,99))),VLOOKUP(TRIM(MID(SUBSTITUTE(C242,",",REPT(" ",99)),899,99)),PortProtocols[],4,FALSE),VLOOKUP(--TRIM(MID(SUBSTITUTE(C242,",",REPT(" ",99)),899,99)),PortProtocols[],4,FALSE)),""),"") &amp;
IF(TRIM(MID(SUBSTITUTE(C242,",",REPT(" ",99)),999,99))&lt;&gt;"",CHAR(10) &amp; IFERROR(IF(ISERROR(--TRIM(MID(SUBSTITUTE(C242,",",REPT(" ",99)),999,99))),VLOOKUP(TRIM(MID(SUBSTITUTE(C242,",",REPT(" ",99)),999,99)),PortProtocols[],4,FALSE),VLOOKUP(--TRIM(MID(SUBSTITUTE(C242,",",REPT(" ",99)),999,99)),PortProtocols[],4,FALSE)),""),"") &amp;
IF(TRIM(MID(SUBSTITUTE(C242,",",REPT(" ",99)),1099,99))&lt;&gt;"",CHAR(10) &amp; IFERROR(IF(ISERROR(--TRIM(MID(SUBSTITUTE(C242,",",REPT(" ",99)),1099,99))),VLOOKUP(TRIM(MID(SUBSTITUTE(C242,",",REPT(" ",99)),1099,99)),PortProtocols[],4,FALSE),VLOOKUP(--TRIM(MID(SUBSTITUTE(C242,",",REPT(" ",99)),1099,99)),PortProtocols[],4,FALSE)),""),"") &amp;
IF(TRIM(MID(SUBSTITUTE(C242,",",REPT(" ",99)),1199,99))&lt;&gt;"",CHAR(10) &amp; IFERROR(IF(ISERROR(--TRIM(MID(SUBSTITUTE(C242,",",REPT(" ",99)),1199,99))),VLOOKUP(TRIM(MID(SUBSTITUTE(C242,",",REPT(" ",99)),1199,99)),PortProtocols[],4,FALSE),VLOOKUP(--TRIM(MID(SUBSTITUTE(C242,",",REPT(" ",99)),1199,99)),PortProtocols[],4,FALSE)),""),"") &amp;
IF(TRIM(MID(SUBSTITUTE(C242,",",REPT(" ",99)),1299,99))&lt;&gt;"",CHAR(10) &amp; IFERROR(IF(ISERROR(--TRIM(MID(SUBSTITUTE(C242,",",REPT(" ",99)),1299,99))),VLOOKUP(TRIM(MID(SUBSTITUTE(C242,",",REPT(" ",99)),1299,99)),PortProtocols[],4,FALSE),VLOOKUP(--TRIM(MID(SUBSTITUTE(C242,",",REPT(" ",99)),1299,99)),PortProtocols[],4,FALSE)),""),"") &amp;
IF(TRIM(MID(SUBSTITUTE(C242,",",REPT(" ",99)),1399,99))&lt;&gt;"",CHAR(10) &amp; IFERROR(IF(ISERROR(--TRIM(MID(SUBSTITUTE(C242,",",REPT(" ",99)),1399,99))),VLOOKUP(TRIM(MID(SUBSTITUTE(C242,",",REPT(" ",99)),1399,99)),PortProtocols[],4,FALSE),VLOOKUP(--TRIM(MID(SUBSTITUTE(C242,",",REPT(" ",99)),1399,99)),PortProtocols[],4,FALSE)),""),"") &amp;
IF(TRIM(MID(SUBSTITUTE(C242,",",REPT(" ",99)),1499,99))&lt;&gt;"",CHAR(10) &amp; IFERROR(IF(ISERROR(--TRIM(MID(SUBSTITUTE(C242,",",REPT(" ",99)),1499,99))),VLOOKUP(TRIM(MID(SUBSTITUTE(C242,",",REPT(" ",99)),1499,99)),PortProtocols[],4,FALSE),VLOOKUP(--TRIM(MID(SUBSTITUTE(C242,",",REPT(" ",99)),1499,99)),PortProtocols[],4,FALSE)),""),"") &amp;
IF(TRIM(MID(SUBSTITUTE(C242,",",REPT(" ",99)),1599,99))&lt;&gt;"",CHAR(10) &amp; IFERROR(IF(ISERROR(--TRIM(MID(SUBSTITUTE(C242,",",REPT(" ",99)),1599,99))),VLOOKUP(TRIM(MID(SUBSTITUTE(C242,",",REPT(" ",99)),1599,99)),PortProtocols[],4,FALSE),VLOOKUP(--TRIM(MID(SUBSTITUTE(C242,",",REPT(" ",99)),1599,99)),PortProtocols[],4,FALSE)),""),"") &amp;
IF(TRIM(MID(SUBSTITUTE(C242,",",REPT(" ",99)),1699,99))&lt;&gt;"",CHAR(10) &amp; IFERROR(IF(ISERROR(--TRIM(MID(SUBSTITUTE(C242,",",REPT(" ",99)),1699,99))),VLOOKUP(TRIM(MID(SUBSTITUTE(C242,",",REPT(" ",99)),1699,99)),PortProtocols[],4,FALSE),VLOOKUP(--TRIM(MID(SUBSTITUTE(C242,",",REPT(" ",99)),1699,99)),PortProtocols[],4,FALSE)),""),"") &amp;
IF(TRIM(MID(SUBSTITUTE(C242,",",REPT(" ",99)),1799,99))&lt;&gt;"",CHAR(10) &amp; IFERROR(IF(ISERROR(--TRIM(MID(SUBSTITUTE(C242,",",REPT(" ",99)),1799,99))),VLOOKUP(TRIM(MID(SUBSTITUTE(C242,",",REPT(" ",99)),1799,99)),PortProtocols[],4,FALSE),VLOOKUP(--TRIM(MID(SUBSTITUTE(C242,",",REPT(" ",99)),1799,99)),PortProtocols[],4,FALSE)),""),"") &amp;
IF(TRIM(MID(SUBSTITUTE(C242,",",REPT(" ",99)),1899,99))&lt;&gt;"",CHAR(10) &amp; IFERROR(IF(ISERROR(--TRIM(MID(SUBSTITUTE(C242,",",REPT(" ",99)),1899,99))),VLOOKUP(TRIM(MID(SUBSTITUTE(C242,",",REPT(" ",99)),1899,99)),PortProtocols[],4,FALSE),VLOOKUP(--TRIM(MID(SUBSTITUTE(C242,",",REPT(" ",99)),1899,99)),PortProtocols[],4,FALSE)),""),""),
"")</f>
        <v>Administrator Workstation to Foundation
Foundation (8000 TCP)</v>
      </c>
      <c r="G242" s="15"/>
      <c r="H242" s="13" t="str">
        <f>_xlfn.XLOOKUP(ExternalPorts[[#This Row],[Source]],entities[Source],entities[Source AZ (Used for Diagram Generation)],"",0)</f>
        <v>Client Network</v>
      </c>
      <c r="I242" s="13" t="str">
        <f>_xlfn.XLOOKUP(ExternalPorts[[#This Row],[Destination]],entities[Destination],entities[Destination AZ (Used for Diagram Generation)],"",0)</f>
        <v>Local AZ</v>
      </c>
      <c r="J242" s="13"/>
      <c r="M242" s="22"/>
    </row>
    <row r="243" spans="1:13" ht="40.5" hidden="1">
      <c r="A243" s="13" t="s">
        <v>136</v>
      </c>
      <c r="B243" s="13" t="s">
        <v>20</v>
      </c>
      <c r="C243" s="14">
        <v>5900</v>
      </c>
      <c r="D243" s="13" t="s">
        <v>78</v>
      </c>
      <c r="E243" s="13" t="s">
        <v>138</v>
      </c>
      <c r="F243" s="15" t="str">
        <f>IF(AND(B243&lt;&gt;"",E243&lt;&gt;""),B243 &amp; " to " &amp; E243 &amp; CHAR(10) &amp;
IFERROR(IF(ISERROR(--TRIM(MID(SUBSTITUTE(C243,",",REPT(" ",99)),1,99))),VLOOKUP(TRIM(MID(SUBSTITUTE(C243,",",REPT(" ",99)),1,99)),PortProtocols[],4,FALSE),VLOOKUP(--TRIM(MID(SUBSTITUTE(C243,",",REPT(" ",99)),1,99)),PortProtocols[],4,FALSE)),"") &amp;
IF(TRIM(MID(SUBSTITUTE(C243,",",REPT(" ",99)),99,99))&lt;&gt;"",CHAR(10) &amp; IFERROR(IF(ISERROR(--TRIM(MID(SUBSTITUTE(C243,",",REPT(" ",99)),99,99))),VLOOKUP(TRIM(MID(SUBSTITUTE(C243,",",REPT(" ",99)),99,99)),PortProtocols[],4,FALSE),VLOOKUP(--TRIM(MID(SUBSTITUTE(C243,",",REPT(" ",99)),99,99)),PortProtocols[],4,FALSE)),""),"") &amp;
IF(TRIM(MID(SUBSTITUTE(C243,",",REPT(" ",99)),199,99))&lt;&gt;"",CHAR(10) &amp; IFERROR(IF(ISERROR(--TRIM(MID(SUBSTITUTE(C243,",",REPT(" ",99)),199,99))),VLOOKUP(TRIM(MID(SUBSTITUTE(C243,",",REPT(" ",99)),199,99)),PortProtocols[],4,FALSE),VLOOKUP(--TRIM(MID(SUBSTITUTE(C243,",",REPT(" ",99)),199,99)),PortProtocols[],4,FALSE)),""),"") &amp;
IF(TRIM(MID(SUBSTITUTE(C243,",",REPT(" ",99)),299,99))&lt;&gt;"",CHAR(10) &amp; IFERROR(IF(ISERROR(--TRIM(MID(SUBSTITUTE(C243,",",REPT(" ",99)),299,99))),VLOOKUP(TRIM(MID(SUBSTITUTE(C243,",",REPT(" ",99)),299,99)),PortProtocols[],4,FALSE),VLOOKUP(--TRIM(MID(SUBSTITUTE(C243,",",REPT(" ",99)),299,99)),PortProtocols[],4,FALSE)),""),"") &amp;
IF(TRIM(MID(SUBSTITUTE(C243,",",REPT(" ",99)),399,99))&lt;&gt;"",CHAR(10) &amp; IFERROR(IF(ISERROR(--TRIM(MID(SUBSTITUTE(C243,",",REPT(" ",99)),399,99))),VLOOKUP(TRIM(MID(SUBSTITUTE(C243,",",REPT(" ",99)),399,99)),PortProtocols[],4,FALSE),VLOOKUP(--TRIM(MID(SUBSTITUTE(C243,",",REPT(" ",99)),399,99)),PortProtocols[],4,FALSE)),""),"") &amp;
IF(TRIM(MID(SUBSTITUTE(C243,",",REPT(" ",99)),499,99))&lt;&gt;"",CHAR(10) &amp; IFERROR(IF(ISERROR(--TRIM(MID(SUBSTITUTE(C243,",",REPT(" ",99)),499,99))),VLOOKUP(TRIM(MID(SUBSTITUTE(C243,",",REPT(" ",99)),499,99)),PortProtocols[],4,FALSE),VLOOKUP(--TRIM(MID(SUBSTITUTE(C243,",",REPT(" ",99)),499,99)),PortProtocols[],4,FALSE)),""),"") &amp;
IF(TRIM(MID(SUBSTITUTE(C243,",",REPT(" ",99)),599,99))&lt;&gt;"",CHAR(10) &amp; IFERROR(IF(ISERROR(--TRIM(MID(SUBSTITUTE(C243,",",REPT(" ",99)),599,99))),VLOOKUP(TRIM(MID(SUBSTITUTE(C243,",",REPT(" ",99)),599,99)),PortProtocols[],4,FALSE),VLOOKUP(--TRIM(MID(SUBSTITUTE(C243,",",REPT(" ",99)),599,99)),PortProtocols[],4,FALSE)),""),"") &amp;
IF(TRIM(MID(SUBSTITUTE(C243,",",REPT(" ",99)),699,99))&lt;&gt;"",CHAR(10) &amp; IFERROR(IF(ISERROR(--TRIM(MID(SUBSTITUTE(C243,",",REPT(" ",99)),699,99))),VLOOKUP(TRIM(MID(SUBSTITUTE(C243,",",REPT(" ",99)),699,99)),PortProtocols[],4,FALSE),VLOOKUP(--TRIM(MID(SUBSTITUTE(C243,",",REPT(" ",99)),699,99)),PortProtocols[],4,FALSE)),""),"") &amp;
IF(TRIM(MID(SUBSTITUTE(C243,",",REPT(" ",99)),799,99))&lt;&gt;"",CHAR(10) &amp; IFERROR(IF(ISERROR(--TRIM(MID(SUBSTITUTE(C243,",",REPT(" ",99)),799,99))),VLOOKUP(TRIM(MID(SUBSTITUTE(C243,",",REPT(" ",99)),799,99)),PortProtocols[],4,FALSE),VLOOKUP(--TRIM(MID(SUBSTITUTE(C243,",",REPT(" ",99)),799,99)),PortProtocols[],4,FALSE)),""),"") &amp;
IF(TRIM(MID(SUBSTITUTE(C243,",",REPT(" ",99)),899,99))&lt;&gt;"",CHAR(10) &amp; IFERROR(IF(ISERROR(--TRIM(MID(SUBSTITUTE(C243,",",REPT(" ",99)),899,99))),VLOOKUP(TRIM(MID(SUBSTITUTE(C243,",",REPT(" ",99)),899,99)),PortProtocols[],4,FALSE),VLOOKUP(--TRIM(MID(SUBSTITUTE(C243,",",REPT(" ",99)),899,99)),PortProtocols[],4,FALSE)),""),"") &amp;
IF(TRIM(MID(SUBSTITUTE(C243,",",REPT(" ",99)),999,99))&lt;&gt;"",CHAR(10) &amp; IFERROR(IF(ISERROR(--TRIM(MID(SUBSTITUTE(C243,",",REPT(" ",99)),999,99))),VLOOKUP(TRIM(MID(SUBSTITUTE(C243,",",REPT(" ",99)),999,99)),PortProtocols[],4,FALSE),VLOOKUP(--TRIM(MID(SUBSTITUTE(C243,",",REPT(" ",99)),999,99)),PortProtocols[],4,FALSE)),""),"") &amp;
IF(TRIM(MID(SUBSTITUTE(C243,",",REPT(" ",99)),1099,99))&lt;&gt;"",CHAR(10) &amp; IFERROR(IF(ISERROR(--TRIM(MID(SUBSTITUTE(C243,",",REPT(" ",99)),1099,99))),VLOOKUP(TRIM(MID(SUBSTITUTE(C243,",",REPT(" ",99)),1099,99)),PortProtocols[],4,FALSE),VLOOKUP(--TRIM(MID(SUBSTITUTE(C243,",",REPT(" ",99)),1099,99)),PortProtocols[],4,FALSE)),""),"") &amp;
IF(TRIM(MID(SUBSTITUTE(C243,",",REPT(" ",99)),1199,99))&lt;&gt;"",CHAR(10) &amp; IFERROR(IF(ISERROR(--TRIM(MID(SUBSTITUTE(C243,",",REPT(" ",99)),1199,99))),VLOOKUP(TRIM(MID(SUBSTITUTE(C243,",",REPT(" ",99)),1199,99)),PortProtocols[],4,FALSE),VLOOKUP(--TRIM(MID(SUBSTITUTE(C243,",",REPT(" ",99)),1199,99)),PortProtocols[],4,FALSE)),""),"") &amp;
IF(TRIM(MID(SUBSTITUTE(C243,",",REPT(" ",99)),1299,99))&lt;&gt;"",CHAR(10) &amp; IFERROR(IF(ISERROR(--TRIM(MID(SUBSTITUTE(C243,",",REPT(" ",99)),1299,99))),VLOOKUP(TRIM(MID(SUBSTITUTE(C243,",",REPT(" ",99)),1299,99)),PortProtocols[],4,FALSE),VLOOKUP(--TRIM(MID(SUBSTITUTE(C243,",",REPT(" ",99)),1299,99)),PortProtocols[],4,FALSE)),""),"") &amp;
IF(TRIM(MID(SUBSTITUTE(C243,",",REPT(" ",99)),1399,99))&lt;&gt;"",CHAR(10) &amp; IFERROR(IF(ISERROR(--TRIM(MID(SUBSTITUTE(C243,",",REPT(" ",99)),1399,99))),VLOOKUP(TRIM(MID(SUBSTITUTE(C243,",",REPT(" ",99)),1399,99)),PortProtocols[],4,FALSE),VLOOKUP(--TRIM(MID(SUBSTITUTE(C243,",",REPT(" ",99)),1399,99)),PortProtocols[],4,FALSE)),""),"") &amp;
IF(TRIM(MID(SUBSTITUTE(C243,",",REPT(" ",99)),1499,99))&lt;&gt;"",CHAR(10) &amp; IFERROR(IF(ISERROR(--TRIM(MID(SUBSTITUTE(C243,",",REPT(" ",99)),1499,99))),VLOOKUP(TRIM(MID(SUBSTITUTE(C243,",",REPT(" ",99)),1499,99)),PortProtocols[],4,FALSE),VLOOKUP(--TRIM(MID(SUBSTITUTE(C243,",",REPT(" ",99)),1499,99)),PortProtocols[],4,FALSE)),""),"") &amp;
IF(TRIM(MID(SUBSTITUTE(C243,",",REPT(" ",99)),1599,99))&lt;&gt;"",CHAR(10) &amp; IFERROR(IF(ISERROR(--TRIM(MID(SUBSTITUTE(C243,",",REPT(" ",99)),1599,99))),VLOOKUP(TRIM(MID(SUBSTITUTE(C243,",",REPT(" ",99)),1599,99)),PortProtocols[],4,FALSE),VLOOKUP(--TRIM(MID(SUBSTITUTE(C243,",",REPT(" ",99)),1599,99)),PortProtocols[],4,FALSE)),""),"") &amp;
IF(TRIM(MID(SUBSTITUTE(C243,",",REPT(" ",99)),1699,99))&lt;&gt;"",CHAR(10) &amp; IFERROR(IF(ISERROR(--TRIM(MID(SUBSTITUTE(C243,",",REPT(" ",99)),1699,99))),VLOOKUP(TRIM(MID(SUBSTITUTE(C243,",",REPT(" ",99)),1699,99)),PortProtocols[],4,FALSE),VLOOKUP(--TRIM(MID(SUBSTITUTE(C243,",",REPT(" ",99)),1699,99)),PortProtocols[],4,FALSE)),""),"") &amp;
IF(TRIM(MID(SUBSTITUTE(C243,",",REPT(" ",99)),1799,99))&lt;&gt;"",CHAR(10) &amp; IFERROR(IF(ISERROR(--TRIM(MID(SUBSTITUTE(C243,",",REPT(" ",99)),1799,99))),VLOOKUP(TRIM(MID(SUBSTITUTE(C243,",",REPT(" ",99)),1799,99)),PortProtocols[],4,FALSE),VLOOKUP(--TRIM(MID(SUBSTITUTE(C243,",",REPT(" ",99)),1799,99)),PortProtocols[],4,FALSE)),""),"") &amp;
IF(TRIM(MID(SUBSTITUTE(C243,",",REPT(" ",99)),1899,99))&lt;&gt;"",CHAR(10) &amp; IFERROR(IF(ISERROR(--TRIM(MID(SUBSTITUTE(C243,",",REPT(" ",99)),1899,99))),VLOOKUP(TRIM(MID(SUBSTITUTE(C243,",",REPT(" ",99)),1899,99)),PortProtocols[],4,FALSE),VLOOKUP(--TRIM(MID(SUBSTITUTE(C243,",",REPT(" ",99)),1899,99)),PortProtocols[],4,FALSE)),""),""),
"")</f>
        <v>Administrator Workstation to IPMI Interface
VNC (5900 TCP)</v>
      </c>
      <c r="G243" s="15"/>
      <c r="H243" s="13" t="str">
        <f>_xlfn.XLOOKUP(ExternalPorts[[#This Row],[Source]],entities[Source],entities[Source AZ (Used for Diagram Generation)],"",0)</f>
        <v>Client Network</v>
      </c>
      <c r="I243" s="13" t="str">
        <f>_xlfn.XLOOKUP(ExternalPorts[[#This Row],[Destination]],entities[Destination],entities[Destination AZ (Used for Diagram Generation)],"",0)</f>
        <v>Local AZ</v>
      </c>
      <c r="J243" s="13"/>
      <c r="M243" s="22"/>
    </row>
    <row r="244" spans="1:13" ht="40.5" hidden="1">
      <c r="A244" s="13" t="s">
        <v>143</v>
      </c>
      <c r="B244" s="13" t="s">
        <v>20</v>
      </c>
      <c r="C244" s="14">
        <v>9440</v>
      </c>
      <c r="D244" s="13" t="str" cm="1">
        <f t="array" ref="D24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44" s="13" t="s">
        <v>13</v>
      </c>
      <c r="F244" s="15" t="str">
        <f>IF(AND(B244&lt;&gt;"",E244&lt;&gt;""),B244 &amp; " to " &amp; E244 &amp; CHAR(10) &amp;
IFERROR(IF(ISERROR(--TRIM(MID(SUBSTITUTE(C244,",",REPT(" ",99)),1,99))),VLOOKUP(TRIM(MID(SUBSTITUTE(C244,",",REPT(" ",99)),1,99)),PortProtocols[],4,FALSE),VLOOKUP(--TRIM(MID(SUBSTITUTE(C244,",",REPT(" ",99)),1,99)),PortProtocols[],4,FALSE)),"") &amp;
IF(TRIM(MID(SUBSTITUTE(C244,",",REPT(" ",99)),99,99))&lt;&gt;"",CHAR(10) &amp; IFERROR(IF(ISERROR(--TRIM(MID(SUBSTITUTE(C244,",",REPT(" ",99)),99,99))),VLOOKUP(TRIM(MID(SUBSTITUTE(C244,",",REPT(" ",99)),99,99)),PortProtocols[],4,FALSE),VLOOKUP(--TRIM(MID(SUBSTITUTE(C244,",",REPT(" ",99)),99,99)),PortProtocols[],4,FALSE)),""),"") &amp;
IF(TRIM(MID(SUBSTITUTE(C244,",",REPT(" ",99)),199,99))&lt;&gt;"",CHAR(10) &amp; IFERROR(IF(ISERROR(--TRIM(MID(SUBSTITUTE(C244,",",REPT(" ",99)),199,99))),VLOOKUP(TRIM(MID(SUBSTITUTE(C244,",",REPT(" ",99)),199,99)),PortProtocols[],4,FALSE),VLOOKUP(--TRIM(MID(SUBSTITUTE(C244,",",REPT(" ",99)),199,99)),PortProtocols[],4,FALSE)),""),"") &amp;
IF(TRIM(MID(SUBSTITUTE(C244,",",REPT(" ",99)),299,99))&lt;&gt;"",CHAR(10) &amp; IFERROR(IF(ISERROR(--TRIM(MID(SUBSTITUTE(C244,",",REPT(" ",99)),299,99))),VLOOKUP(TRIM(MID(SUBSTITUTE(C244,",",REPT(" ",99)),299,99)),PortProtocols[],4,FALSE),VLOOKUP(--TRIM(MID(SUBSTITUTE(C244,",",REPT(" ",99)),299,99)),PortProtocols[],4,FALSE)),""),"") &amp;
IF(TRIM(MID(SUBSTITUTE(C244,",",REPT(" ",99)),399,99))&lt;&gt;"",CHAR(10) &amp; IFERROR(IF(ISERROR(--TRIM(MID(SUBSTITUTE(C244,",",REPT(" ",99)),399,99))),VLOOKUP(TRIM(MID(SUBSTITUTE(C244,",",REPT(" ",99)),399,99)),PortProtocols[],4,FALSE),VLOOKUP(--TRIM(MID(SUBSTITUTE(C244,",",REPT(" ",99)),399,99)),PortProtocols[],4,FALSE)),""),"") &amp;
IF(TRIM(MID(SUBSTITUTE(C244,",",REPT(" ",99)),499,99))&lt;&gt;"",CHAR(10) &amp; IFERROR(IF(ISERROR(--TRIM(MID(SUBSTITUTE(C244,",",REPT(" ",99)),499,99))),VLOOKUP(TRIM(MID(SUBSTITUTE(C244,",",REPT(" ",99)),499,99)),PortProtocols[],4,FALSE),VLOOKUP(--TRIM(MID(SUBSTITUTE(C244,",",REPT(" ",99)),499,99)),PortProtocols[],4,FALSE)),""),"") &amp;
IF(TRIM(MID(SUBSTITUTE(C244,",",REPT(" ",99)),599,99))&lt;&gt;"",CHAR(10) &amp; IFERROR(IF(ISERROR(--TRIM(MID(SUBSTITUTE(C244,",",REPT(" ",99)),599,99))),VLOOKUP(TRIM(MID(SUBSTITUTE(C244,",",REPT(" ",99)),599,99)),PortProtocols[],4,FALSE),VLOOKUP(--TRIM(MID(SUBSTITUTE(C244,",",REPT(" ",99)),599,99)),PortProtocols[],4,FALSE)),""),"") &amp;
IF(TRIM(MID(SUBSTITUTE(C244,",",REPT(" ",99)),699,99))&lt;&gt;"",CHAR(10) &amp; IFERROR(IF(ISERROR(--TRIM(MID(SUBSTITUTE(C244,",",REPT(" ",99)),699,99))),VLOOKUP(TRIM(MID(SUBSTITUTE(C244,",",REPT(" ",99)),699,99)),PortProtocols[],4,FALSE),VLOOKUP(--TRIM(MID(SUBSTITUTE(C244,",",REPT(" ",99)),699,99)),PortProtocols[],4,FALSE)),""),"") &amp;
IF(TRIM(MID(SUBSTITUTE(C244,",",REPT(" ",99)),799,99))&lt;&gt;"",CHAR(10) &amp; IFERROR(IF(ISERROR(--TRIM(MID(SUBSTITUTE(C244,",",REPT(" ",99)),799,99))),VLOOKUP(TRIM(MID(SUBSTITUTE(C244,",",REPT(" ",99)),799,99)),PortProtocols[],4,FALSE),VLOOKUP(--TRIM(MID(SUBSTITUTE(C244,",",REPT(" ",99)),799,99)),PortProtocols[],4,FALSE)),""),"") &amp;
IF(TRIM(MID(SUBSTITUTE(C244,",",REPT(" ",99)),899,99))&lt;&gt;"",CHAR(10) &amp; IFERROR(IF(ISERROR(--TRIM(MID(SUBSTITUTE(C244,",",REPT(" ",99)),899,99))),VLOOKUP(TRIM(MID(SUBSTITUTE(C244,",",REPT(" ",99)),899,99)),PortProtocols[],4,FALSE),VLOOKUP(--TRIM(MID(SUBSTITUTE(C244,",",REPT(" ",99)),899,99)),PortProtocols[],4,FALSE)),""),"") &amp;
IF(TRIM(MID(SUBSTITUTE(C244,",",REPT(" ",99)),999,99))&lt;&gt;"",CHAR(10) &amp; IFERROR(IF(ISERROR(--TRIM(MID(SUBSTITUTE(C244,",",REPT(" ",99)),999,99))),VLOOKUP(TRIM(MID(SUBSTITUTE(C244,",",REPT(" ",99)),999,99)),PortProtocols[],4,FALSE),VLOOKUP(--TRIM(MID(SUBSTITUTE(C244,",",REPT(" ",99)),999,99)),PortProtocols[],4,FALSE)),""),"") &amp;
IF(TRIM(MID(SUBSTITUTE(C244,",",REPT(" ",99)),1099,99))&lt;&gt;"",CHAR(10) &amp; IFERROR(IF(ISERROR(--TRIM(MID(SUBSTITUTE(C244,",",REPT(" ",99)),1099,99))),VLOOKUP(TRIM(MID(SUBSTITUTE(C244,",",REPT(" ",99)),1099,99)),PortProtocols[],4,FALSE),VLOOKUP(--TRIM(MID(SUBSTITUTE(C244,",",REPT(" ",99)),1099,99)),PortProtocols[],4,FALSE)),""),"") &amp;
IF(TRIM(MID(SUBSTITUTE(C244,",",REPT(" ",99)),1199,99))&lt;&gt;"",CHAR(10) &amp; IFERROR(IF(ISERROR(--TRIM(MID(SUBSTITUTE(C244,",",REPT(" ",99)),1199,99))),VLOOKUP(TRIM(MID(SUBSTITUTE(C244,",",REPT(" ",99)),1199,99)),PortProtocols[],4,FALSE),VLOOKUP(--TRIM(MID(SUBSTITUTE(C244,",",REPT(" ",99)),1199,99)),PortProtocols[],4,FALSE)),""),"") &amp;
IF(TRIM(MID(SUBSTITUTE(C244,",",REPT(" ",99)),1299,99))&lt;&gt;"",CHAR(10) &amp; IFERROR(IF(ISERROR(--TRIM(MID(SUBSTITUTE(C244,",",REPT(" ",99)),1299,99))),VLOOKUP(TRIM(MID(SUBSTITUTE(C244,",",REPT(" ",99)),1299,99)),PortProtocols[],4,FALSE),VLOOKUP(--TRIM(MID(SUBSTITUTE(C244,",",REPT(" ",99)),1299,99)),PortProtocols[],4,FALSE)),""),"") &amp;
IF(TRIM(MID(SUBSTITUTE(C244,",",REPT(" ",99)),1399,99))&lt;&gt;"",CHAR(10) &amp; IFERROR(IF(ISERROR(--TRIM(MID(SUBSTITUTE(C244,",",REPT(" ",99)),1399,99))),VLOOKUP(TRIM(MID(SUBSTITUTE(C244,",",REPT(" ",99)),1399,99)),PortProtocols[],4,FALSE),VLOOKUP(--TRIM(MID(SUBSTITUTE(C244,",",REPT(" ",99)),1399,99)),PortProtocols[],4,FALSE)),""),"") &amp;
IF(TRIM(MID(SUBSTITUTE(C244,",",REPT(" ",99)),1499,99))&lt;&gt;"",CHAR(10) &amp; IFERROR(IF(ISERROR(--TRIM(MID(SUBSTITUTE(C244,",",REPT(" ",99)),1499,99))),VLOOKUP(TRIM(MID(SUBSTITUTE(C244,",",REPT(" ",99)),1499,99)),PortProtocols[],4,FALSE),VLOOKUP(--TRIM(MID(SUBSTITUTE(C244,",",REPT(" ",99)),1499,99)),PortProtocols[],4,FALSE)),""),"") &amp;
IF(TRIM(MID(SUBSTITUTE(C244,",",REPT(" ",99)),1599,99))&lt;&gt;"",CHAR(10) &amp; IFERROR(IF(ISERROR(--TRIM(MID(SUBSTITUTE(C244,",",REPT(" ",99)),1599,99))),VLOOKUP(TRIM(MID(SUBSTITUTE(C244,",",REPT(" ",99)),1599,99)),PortProtocols[],4,FALSE),VLOOKUP(--TRIM(MID(SUBSTITUTE(C244,",",REPT(" ",99)),1599,99)),PortProtocols[],4,FALSE)),""),"") &amp;
IF(TRIM(MID(SUBSTITUTE(C244,",",REPT(" ",99)),1699,99))&lt;&gt;"",CHAR(10) &amp; IFERROR(IF(ISERROR(--TRIM(MID(SUBSTITUTE(C244,",",REPT(" ",99)),1699,99))),VLOOKUP(TRIM(MID(SUBSTITUTE(C244,",",REPT(" ",99)),1699,99)),PortProtocols[],4,FALSE),VLOOKUP(--TRIM(MID(SUBSTITUTE(C244,",",REPT(" ",99)),1699,99)),PortProtocols[],4,FALSE)),""),"") &amp;
IF(TRIM(MID(SUBSTITUTE(C244,",",REPT(" ",99)),1799,99))&lt;&gt;"",CHAR(10) &amp; IFERROR(IF(ISERROR(--TRIM(MID(SUBSTITUTE(C244,",",REPT(" ",99)),1799,99))),VLOOKUP(TRIM(MID(SUBSTITUTE(C244,",",REPT(" ",99)),1799,99)),PortProtocols[],4,FALSE),VLOOKUP(--TRIM(MID(SUBSTITUTE(C244,",",REPT(" ",99)),1799,99)),PortProtocols[],4,FALSE)),""),"") &amp;
IF(TRIM(MID(SUBSTITUTE(C244,",",REPT(" ",99)),1899,99))&lt;&gt;"",CHAR(10) &amp; IFERROR(IF(ISERROR(--TRIM(MID(SUBSTITUTE(C244,",",REPT(" ",99)),1899,99))),VLOOKUP(TRIM(MID(SUBSTITUTE(C244,",",REPT(" ",99)),1899,99)),PortProtocols[],4,FALSE),VLOOKUP(--TRIM(MID(SUBSTITUTE(C244,",",REPT(" ",99)),1899,99)),PortProtocols[],4,FALSE)),""),""),
"")</f>
        <v>Administrator Workstation to Prism Central
Prism (9440 TCP)</v>
      </c>
      <c r="G244" s="15"/>
      <c r="H244" s="13" t="str">
        <f>_xlfn.XLOOKUP(ExternalPorts[[#This Row],[Source]],entities[Source],entities[Source AZ (Used for Diagram Generation)],"",0)</f>
        <v>Client Network</v>
      </c>
      <c r="I244" s="13" t="str">
        <f>_xlfn.XLOOKUP(ExternalPorts[[#This Row],[Destination]],entities[Destination],entities[Destination AZ (Used for Diagram Generation)],"",0)</f>
        <v>Local AZ</v>
      </c>
      <c r="J244" s="13"/>
      <c r="M244" s="22"/>
    </row>
    <row r="245" spans="1:13" ht="40.5" hidden="1">
      <c r="A245" s="13" t="s">
        <v>143</v>
      </c>
      <c r="B245" s="13" t="s">
        <v>20</v>
      </c>
      <c r="C245" s="14">
        <v>8000</v>
      </c>
      <c r="D245" s="13" t="s">
        <v>78</v>
      </c>
      <c r="E245" s="13" t="s">
        <v>26</v>
      </c>
      <c r="F245" s="15" t="str">
        <f>IF(AND(B245&lt;&gt;"",E245&lt;&gt;""),B245 &amp; " to " &amp; E245 &amp; CHAR(10) &amp;
IFERROR(IF(ISERROR(--TRIM(MID(SUBSTITUTE(C245,",",REPT(" ",99)),1,99))),VLOOKUP(TRIM(MID(SUBSTITUTE(C245,",",REPT(" ",99)),1,99)),PortProtocols[],4,FALSE),VLOOKUP(--TRIM(MID(SUBSTITUTE(C245,",",REPT(" ",99)),1,99)),PortProtocols[],4,FALSE)),"") &amp;
IF(TRIM(MID(SUBSTITUTE(C245,",",REPT(" ",99)),99,99))&lt;&gt;"",CHAR(10) &amp; IFERROR(IF(ISERROR(--TRIM(MID(SUBSTITUTE(C245,",",REPT(" ",99)),99,99))),VLOOKUP(TRIM(MID(SUBSTITUTE(C245,",",REPT(" ",99)),99,99)),PortProtocols[],4,FALSE),VLOOKUP(--TRIM(MID(SUBSTITUTE(C245,",",REPT(" ",99)),99,99)),PortProtocols[],4,FALSE)),""),"") &amp;
IF(TRIM(MID(SUBSTITUTE(C245,",",REPT(" ",99)),199,99))&lt;&gt;"",CHAR(10) &amp; IFERROR(IF(ISERROR(--TRIM(MID(SUBSTITUTE(C245,",",REPT(" ",99)),199,99))),VLOOKUP(TRIM(MID(SUBSTITUTE(C245,",",REPT(" ",99)),199,99)),PortProtocols[],4,FALSE),VLOOKUP(--TRIM(MID(SUBSTITUTE(C245,",",REPT(" ",99)),199,99)),PortProtocols[],4,FALSE)),""),"") &amp;
IF(TRIM(MID(SUBSTITUTE(C245,",",REPT(" ",99)),299,99))&lt;&gt;"",CHAR(10) &amp; IFERROR(IF(ISERROR(--TRIM(MID(SUBSTITUTE(C245,",",REPT(" ",99)),299,99))),VLOOKUP(TRIM(MID(SUBSTITUTE(C245,",",REPT(" ",99)),299,99)),PortProtocols[],4,FALSE),VLOOKUP(--TRIM(MID(SUBSTITUTE(C245,",",REPT(" ",99)),299,99)),PortProtocols[],4,FALSE)),""),"") &amp;
IF(TRIM(MID(SUBSTITUTE(C245,",",REPT(" ",99)),399,99))&lt;&gt;"",CHAR(10) &amp; IFERROR(IF(ISERROR(--TRIM(MID(SUBSTITUTE(C245,",",REPT(" ",99)),399,99))),VLOOKUP(TRIM(MID(SUBSTITUTE(C245,",",REPT(" ",99)),399,99)),PortProtocols[],4,FALSE),VLOOKUP(--TRIM(MID(SUBSTITUTE(C245,",",REPT(" ",99)),399,99)),PortProtocols[],4,FALSE)),""),"") &amp;
IF(TRIM(MID(SUBSTITUTE(C245,",",REPT(" ",99)),499,99))&lt;&gt;"",CHAR(10) &amp; IFERROR(IF(ISERROR(--TRIM(MID(SUBSTITUTE(C245,",",REPT(" ",99)),499,99))),VLOOKUP(TRIM(MID(SUBSTITUTE(C245,",",REPT(" ",99)),499,99)),PortProtocols[],4,FALSE),VLOOKUP(--TRIM(MID(SUBSTITUTE(C245,",",REPT(" ",99)),499,99)),PortProtocols[],4,FALSE)),""),"") &amp;
IF(TRIM(MID(SUBSTITUTE(C245,",",REPT(" ",99)),599,99))&lt;&gt;"",CHAR(10) &amp; IFERROR(IF(ISERROR(--TRIM(MID(SUBSTITUTE(C245,",",REPT(" ",99)),599,99))),VLOOKUP(TRIM(MID(SUBSTITUTE(C245,",",REPT(" ",99)),599,99)),PortProtocols[],4,FALSE),VLOOKUP(--TRIM(MID(SUBSTITUTE(C245,",",REPT(" ",99)),599,99)),PortProtocols[],4,FALSE)),""),"") &amp;
IF(TRIM(MID(SUBSTITUTE(C245,",",REPT(" ",99)),699,99))&lt;&gt;"",CHAR(10) &amp; IFERROR(IF(ISERROR(--TRIM(MID(SUBSTITUTE(C245,",",REPT(" ",99)),699,99))),VLOOKUP(TRIM(MID(SUBSTITUTE(C245,",",REPT(" ",99)),699,99)),PortProtocols[],4,FALSE),VLOOKUP(--TRIM(MID(SUBSTITUTE(C245,",",REPT(" ",99)),699,99)),PortProtocols[],4,FALSE)),""),"") &amp;
IF(TRIM(MID(SUBSTITUTE(C245,",",REPT(" ",99)),799,99))&lt;&gt;"",CHAR(10) &amp; IFERROR(IF(ISERROR(--TRIM(MID(SUBSTITUTE(C245,",",REPT(" ",99)),799,99))),VLOOKUP(TRIM(MID(SUBSTITUTE(C245,",",REPT(" ",99)),799,99)),PortProtocols[],4,FALSE),VLOOKUP(--TRIM(MID(SUBSTITUTE(C245,",",REPT(" ",99)),799,99)),PortProtocols[],4,FALSE)),""),"") &amp;
IF(TRIM(MID(SUBSTITUTE(C245,",",REPT(" ",99)),899,99))&lt;&gt;"",CHAR(10) &amp; IFERROR(IF(ISERROR(--TRIM(MID(SUBSTITUTE(C245,",",REPT(" ",99)),899,99))),VLOOKUP(TRIM(MID(SUBSTITUTE(C245,",",REPT(" ",99)),899,99)),PortProtocols[],4,FALSE),VLOOKUP(--TRIM(MID(SUBSTITUTE(C245,",",REPT(" ",99)),899,99)),PortProtocols[],4,FALSE)),""),"") &amp;
IF(TRIM(MID(SUBSTITUTE(C245,",",REPT(" ",99)),999,99))&lt;&gt;"",CHAR(10) &amp; IFERROR(IF(ISERROR(--TRIM(MID(SUBSTITUTE(C245,",",REPT(" ",99)),999,99))),VLOOKUP(TRIM(MID(SUBSTITUTE(C245,",",REPT(" ",99)),999,99)),PortProtocols[],4,FALSE),VLOOKUP(--TRIM(MID(SUBSTITUTE(C245,",",REPT(" ",99)),999,99)),PortProtocols[],4,FALSE)),""),"") &amp;
IF(TRIM(MID(SUBSTITUTE(C245,",",REPT(" ",99)),1099,99))&lt;&gt;"",CHAR(10) &amp; IFERROR(IF(ISERROR(--TRIM(MID(SUBSTITUTE(C245,",",REPT(" ",99)),1099,99))),VLOOKUP(TRIM(MID(SUBSTITUTE(C245,",",REPT(" ",99)),1099,99)),PortProtocols[],4,FALSE),VLOOKUP(--TRIM(MID(SUBSTITUTE(C245,",",REPT(" ",99)),1099,99)),PortProtocols[],4,FALSE)),""),"") &amp;
IF(TRIM(MID(SUBSTITUTE(C245,",",REPT(" ",99)),1199,99))&lt;&gt;"",CHAR(10) &amp; IFERROR(IF(ISERROR(--TRIM(MID(SUBSTITUTE(C245,",",REPT(" ",99)),1199,99))),VLOOKUP(TRIM(MID(SUBSTITUTE(C245,",",REPT(" ",99)),1199,99)),PortProtocols[],4,FALSE),VLOOKUP(--TRIM(MID(SUBSTITUTE(C245,",",REPT(" ",99)),1199,99)),PortProtocols[],4,FALSE)),""),"") &amp;
IF(TRIM(MID(SUBSTITUTE(C245,",",REPT(" ",99)),1299,99))&lt;&gt;"",CHAR(10) &amp; IFERROR(IF(ISERROR(--TRIM(MID(SUBSTITUTE(C245,",",REPT(" ",99)),1299,99))),VLOOKUP(TRIM(MID(SUBSTITUTE(C245,",",REPT(" ",99)),1299,99)),PortProtocols[],4,FALSE),VLOOKUP(--TRIM(MID(SUBSTITUTE(C245,",",REPT(" ",99)),1299,99)),PortProtocols[],4,FALSE)),""),"") &amp;
IF(TRIM(MID(SUBSTITUTE(C245,",",REPT(" ",99)),1399,99))&lt;&gt;"",CHAR(10) &amp; IFERROR(IF(ISERROR(--TRIM(MID(SUBSTITUTE(C245,",",REPT(" ",99)),1399,99))),VLOOKUP(TRIM(MID(SUBSTITUTE(C245,",",REPT(" ",99)),1399,99)),PortProtocols[],4,FALSE),VLOOKUP(--TRIM(MID(SUBSTITUTE(C245,",",REPT(" ",99)),1399,99)),PortProtocols[],4,FALSE)),""),"") &amp;
IF(TRIM(MID(SUBSTITUTE(C245,",",REPT(" ",99)),1499,99))&lt;&gt;"",CHAR(10) &amp; IFERROR(IF(ISERROR(--TRIM(MID(SUBSTITUTE(C245,",",REPT(" ",99)),1499,99))),VLOOKUP(TRIM(MID(SUBSTITUTE(C245,",",REPT(" ",99)),1499,99)),PortProtocols[],4,FALSE),VLOOKUP(--TRIM(MID(SUBSTITUTE(C245,",",REPT(" ",99)),1499,99)),PortProtocols[],4,FALSE)),""),"") &amp;
IF(TRIM(MID(SUBSTITUTE(C245,",",REPT(" ",99)),1599,99))&lt;&gt;"",CHAR(10) &amp; IFERROR(IF(ISERROR(--TRIM(MID(SUBSTITUTE(C245,",",REPT(" ",99)),1599,99))),VLOOKUP(TRIM(MID(SUBSTITUTE(C245,",",REPT(" ",99)),1599,99)),PortProtocols[],4,FALSE),VLOOKUP(--TRIM(MID(SUBSTITUTE(C245,",",REPT(" ",99)),1599,99)),PortProtocols[],4,FALSE)),""),"") &amp;
IF(TRIM(MID(SUBSTITUTE(C245,",",REPT(" ",99)),1699,99))&lt;&gt;"",CHAR(10) &amp; IFERROR(IF(ISERROR(--TRIM(MID(SUBSTITUTE(C245,",",REPT(" ",99)),1699,99))),VLOOKUP(TRIM(MID(SUBSTITUTE(C245,",",REPT(" ",99)),1699,99)),PortProtocols[],4,FALSE),VLOOKUP(--TRIM(MID(SUBSTITUTE(C245,",",REPT(" ",99)),1699,99)),PortProtocols[],4,FALSE)),""),"") &amp;
IF(TRIM(MID(SUBSTITUTE(C245,",",REPT(" ",99)),1799,99))&lt;&gt;"",CHAR(10) &amp; IFERROR(IF(ISERROR(--TRIM(MID(SUBSTITUTE(C245,",",REPT(" ",99)),1799,99))),VLOOKUP(TRIM(MID(SUBSTITUTE(C245,",",REPT(" ",99)),1799,99)),PortProtocols[],4,FALSE),VLOOKUP(--TRIM(MID(SUBSTITUTE(C245,",",REPT(" ",99)),1799,99)),PortProtocols[],4,FALSE)),""),"") &amp;
IF(TRIM(MID(SUBSTITUTE(C245,",",REPT(" ",99)),1899,99))&lt;&gt;"",CHAR(10) &amp; IFERROR(IF(ISERROR(--TRIM(MID(SUBSTITUTE(C245,",",REPT(" ",99)),1899,99))),VLOOKUP(TRIM(MID(SUBSTITUTE(C245,",",REPT(" ",99)),1899,99)),PortProtocols[],4,FALSE),VLOOKUP(--TRIM(MID(SUBSTITUTE(C245,",",REPT(" ",99)),1899,99)),PortProtocols[],4,FALSE)),""),""),
"")</f>
        <v>Administrator Workstation to Nutanix CVM
Foundation (8000 TCP)</v>
      </c>
      <c r="G245" s="15"/>
      <c r="H245" s="13" t="str">
        <f>_xlfn.XLOOKUP(ExternalPorts[[#This Row],[Source]],entities[Source],entities[Source AZ (Used for Diagram Generation)],"",0)</f>
        <v>Client Network</v>
      </c>
      <c r="I245" s="13" t="str">
        <f>_xlfn.XLOOKUP(ExternalPorts[[#This Row],[Destination]],entities[Destination],entities[Destination AZ (Used for Diagram Generation)],"",0)</f>
        <v>Local AZ</v>
      </c>
      <c r="J245" s="13"/>
      <c r="M245" s="22"/>
    </row>
    <row r="246" spans="1:13" ht="141.75" hidden="1">
      <c r="A246" s="13" t="s">
        <v>146</v>
      </c>
      <c r="B246" s="13" t="s">
        <v>20</v>
      </c>
      <c r="C246" s="14" t="s">
        <v>147</v>
      </c>
      <c r="D246" s="13" t="str" cm="1">
        <f t="array" ref="D24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46" s="13" t="s">
        <v>138</v>
      </c>
      <c r="F246" s="15" t="str">
        <f>IF(AND(B246&lt;&gt;"",E246&lt;&gt;""),B246 &amp; " to " &amp; E246 &amp; CHAR(10) &amp;
IFERROR(IF(ISERROR(--TRIM(MID(SUBSTITUTE(C246,",",REPT(" ",99)),1,99))),VLOOKUP(TRIM(MID(SUBSTITUTE(C246,",",REPT(" ",99)),1,99)),PortProtocols[],4,FALSE),VLOOKUP(--TRIM(MID(SUBSTITUTE(C246,",",REPT(" ",99)),1,99)),PortProtocols[],4,FALSE)),"") &amp;
IF(TRIM(MID(SUBSTITUTE(C246,",",REPT(" ",99)),99,99))&lt;&gt;"",CHAR(10) &amp; IFERROR(IF(ISERROR(--TRIM(MID(SUBSTITUTE(C246,",",REPT(" ",99)),99,99))),VLOOKUP(TRIM(MID(SUBSTITUTE(C246,",",REPT(" ",99)),99,99)),PortProtocols[],4,FALSE),VLOOKUP(--TRIM(MID(SUBSTITUTE(C246,",",REPT(" ",99)),99,99)),PortProtocols[],4,FALSE)),""),"") &amp;
IF(TRIM(MID(SUBSTITUTE(C246,",",REPT(" ",99)),199,99))&lt;&gt;"",CHAR(10) &amp; IFERROR(IF(ISERROR(--TRIM(MID(SUBSTITUTE(C246,",",REPT(" ",99)),199,99))),VLOOKUP(TRIM(MID(SUBSTITUTE(C246,",",REPT(" ",99)),199,99)),PortProtocols[],4,FALSE),VLOOKUP(--TRIM(MID(SUBSTITUTE(C246,",",REPT(" ",99)),199,99)),PortProtocols[],4,FALSE)),""),"") &amp;
IF(TRIM(MID(SUBSTITUTE(C246,",",REPT(" ",99)),299,99))&lt;&gt;"",CHAR(10) &amp; IFERROR(IF(ISERROR(--TRIM(MID(SUBSTITUTE(C246,",",REPT(" ",99)),299,99))),VLOOKUP(TRIM(MID(SUBSTITUTE(C246,",",REPT(" ",99)),299,99)),PortProtocols[],4,FALSE),VLOOKUP(--TRIM(MID(SUBSTITUTE(C246,",",REPT(" ",99)),299,99)),PortProtocols[],4,FALSE)),""),"") &amp;
IF(TRIM(MID(SUBSTITUTE(C246,",",REPT(" ",99)),399,99))&lt;&gt;"",CHAR(10) &amp; IFERROR(IF(ISERROR(--TRIM(MID(SUBSTITUTE(C246,",",REPT(" ",99)),399,99))),VLOOKUP(TRIM(MID(SUBSTITUTE(C246,",",REPT(" ",99)),399,99)),PortProtocols[],4,FALSE),VLOOKUP(--TRIM(MID(SUBSTITUTE(C246,",",REPT(" ",99)),399,99)),PortProtocols[],4,FALSE)),""),"") &amp;
IF(TRIM(MID(SUBSTITUTE(C246,",",REPT(" ",99)),499,99))&lt;&gt;"",CHAR(10) &amp; IFERROR(IF(ISERROR(--TRIM(MID(SUBSTITUTE(C246,",",REPT(" ",99)),499,99))),VLOOKUP(TRIM(MID(SUBSTITUTE(C246,",",REPT(" ",99)),499,99)),PortProtocols[],4,FALSE),VLOOKUP(--TRIM(MID(SUBSTITUTE(C246,",",REPT(" ",99)),499,99)),PortProtocols[],4,FALSE)),""),"") &amp;
IF(TRIM(MID(SUBSTITUTE(C246,",",REPT(" ",99)),599,99))&lt;&gt;"",CHAR(10) &amp; IFERROR(IF(ISERROR(--TRIM(MID(SUBSTITUTE(C246,",",REPT(" ",99)),599,99))),VLOOKUP(TRIM(MID(SUBSTITUTE(C246,",",REPT(" ",99)),599,99)),PortProtocols[],4,FALSE),VLOOKUP(--TRIM(MID(SUBSTITUTE(C246,",",REPT(" ",99)),599,99)),PortProtocols[],4,FALSE)),""),"") &amp;
IF(TRIM(MID(SUBSTITUTE(C246,",",REPT(" ",99)),699,99))&lt;&gt;"",CHAR(10) &amp; IFERROR(IF(ISERROR(--TRIM(MID(SUBSTITUTE(C246,",",REPT(" ",99)),699,99))),VLOOKUP(TRIM(MID(SUBSTITUTE(C246,",",REPT(" ",99)),699,99)),PortProtocols[],4,FALSE),VLOOKUP(--TRIM(MID(SUBSTITUTE(C246,",",REPT(" ",99)),699,99)),PortProtocols[],4,FALSE)),""),"") &amp;
IF(TRIM(MID(SUBSTITUTE(C246,",",REPT(" ",99)),799,99))&lt;&gt;"",CHAR(10) &amp; IFERROR(IF(ISERROR(--TRIM(MID(SUBSTITUTE(C246,",",REPT(" ",99)),799,99))),VLOOKUP(TRIM(MID(SUBSTITUTE(C246,",",REPT(" ",99)),799,99)),PortProtocols[],4,FALSE),VLOOKUP(--TRIM(MID(SUBSTITUTE(C246,",",REPT(" ",99)),799,99)),PortProtocols[],4,FALSE)),""),"") &amp;
IF(TRIM(MID(SUBSTITUTE(C246,",",REPT(" ",99)),899,99))&lt;&gt;"",CHAR(10) &amp; IFERROR(IF(ISERROR(--TRIM(MID(SUBSTITUTE(C246,",",REPT(" ",99)),899,99))),VLOOKUP(TRIM(MID(SUBSTITUTE(C246,",",REPT(" ",99)),899,99)),PortProtocols[],4,FALSE),VLOOKUP(--TRIM(MID(SUBSTITUTE(C246,",",REPT(" ",99)),899,99)),PortProtocols[],4,FALSE)),""),"") &amp;
IF(TRIM(MID(SUBSTITUTE(C246,",",REPT(" ",99)),999,99))&lt;&gt;"",CHAR(10) &amp; IFERROR(IF(ISERROR(--TRIM(MID(SUBSTITUTE(C246,",",REPT(" ",99)),999,99))),VLOOKUP(TRIM(MID(SUBSTITUTE(C246,",",REPT(" ",99)),999,99)),PortProtocols[],4,FALSE),VLOOKUP(--TRIM(MID(SUBSTITUTE(C246,",",REPT(" ",99)),999,99)),PortProtocols[],4,FALSE)),""),"") &amp;
IF(TRIM(MID(SUBSTITUTE(C246,",",REPT(" ",99)),1099,99))&lt;&gt;"",CHAR(10) &amp; IFERROR(IF(ISERROR(--TRIM(MID(SUBSTITUTE(C246,",",REPT(" ",99)),1099,99))),VLOOKUP(TRIM(MID(SUBSTITUTE(C246,",",REPT(" ",99)),1099,99)),PortProtocols[],4,FALSE),VLOOKUP(--TRIM(MID(SUBSTITUTE(C246,",",REPT(" ",99)),1099,99)),PortProtocols[],4,FALSE)),""),"") &amp;
IF(TRIM(MID(SUBSTITUTE(C246,",",REPT(" ",99)),1199,99))&lt;&gt;"",CHAR(10) &amp; IFERROR(IF(ISERROR(--TRIM(MID(SUBSTITUTE(C246,",",REPT(" ",99)),1199,99))),VLOOKUP(TRIM(MID(SUBSTITUTE(C246,",",REPT(" ",99)),1199,99)),PortProtocols[],4,FALSE),VLOOKUP(--TRIM(MID(SUBSTITUTE(C246,",",REPT(" ",99)),1199,99)),PortProtocols[],4,FALSE)),""),"") &amp;
IF(TRIM(MID(SUBSTITUTE(C246,",",REPT(" ",99)),1299,99))&lt;&gt;"",CHAR(10) &amp; IFERROR(IF(ISERROR(--TRIM(MID(SUBSTITUTE(C246,",",REPT(" ",99)),1299,99))),VLOOKUP(TRIM(MID(SUBSTITUTE(C246,",",REPT(" ",99)),1299,99)),PortProtocols[],4,FALSE),VLOOKUP(--TRIM(MID(SUBSTITUTE(C246,",",REPT(" ",99)),1299,99)),PortProtocols[],4,FALSE)),""),"") &amp;
IF(TRIM(MID(SUBSTITUTE(C246,",",REPT(" ",99)),1399,99))&lt;&gt;"",CHAR(10) &amp; IFERROR(IF(ISERROR(--TRIM(MID(SUBSTITUTE(C246,",",REPT(" ",99)),1399,99))),VLOOKUP(TRIM(MID(SUBSTITUTE(C246,",",REPT(" ",99)),1399,99)),PortProtocols[],4,FALSE),VLOOKUP(--TRIM(MID(SUBSTITUTE(C246,",",REPT(" ",99)),1399,99)),PortProtocols[],4,FALSE)),""),"") &amp;
IF(TRIM(MID(SUBSTITUTE(C246,",",REPT(" ",99)),1499,99))&lt;&gt;"",CHAR(10) &amp; IFERROR(IF(ISERROR(--TRIM(MID(SUBSTITUTE(C246,",",REPT(" ",99)),1499,99))),VLOOKUP(TRIM(MID(SUBSTITUTE(C246,",",REPT(" ",99)),1499,99)),PortProtocols[],4,FALSE),VLOOKUP(--TRIM(MID(SUBSTITUTE(C246,",",REPT(" ",99)),1499,99)),PortProtocols[],4,FALSE)),""),"") &amp;
IF(TRIM(MID(SUBSTITUTE(C246,",",REPT(" ",99)),1599,99))&lt;&gt;"",CHAR(10) &amp; IFERROR(IF(ISERROR(--TRIM(MID(SUBSTITUTE(C246,",",REPT(" ",99)),1599,99))),VLOOKUP(TRIM(MID(SUBSTITUTE(C246,",",REPT(" ",99)),1599,99)),PortProtocols[],4,FALSE),VLOOKUP(--TRIM(MID(SUBSTITUTE(C246,",",REPT(" ",99)),1599,99)),PortProtocols[],4,FALSE)),""),"") &amp;
IF(TRIM(MID(SUBSTITUTE(C246,",",REPT(" ",99)),1699,99))&lt;&gt;"",CHAR(10) &amp; IFERROR(IF(ISERROR(--TRIM(MID(SUBSTITUTE(C246,",",REPT(" ",99)),1699,99))),VLOOKUP(TRIM(MID(SUBSTITUTE(C246,",",REPT(" ",99)),1699,99)),PortProtocols[],4,FALSE),VLOOKUP(--TRIM(MID(SUBSTITUTE(C246,",",REPT(" ",99)),1699,99)),PortProtocols[],4,FALSE)),""),"") &amp;
IF(TRIM(MID(SUBSTITUTE(C246,",",REPT(" ",99)),1799,99))&lt;&gt;"",CHAR(10) &amp; IFERROR(IF(ISERROR(--TRIM(MID(SUBSTITUTE(C246,",",REPT(" ",99)),1799,99))),VLOOKUP(TRIM(MID(SUBSTITUTE(C246,",",REPT(" ",99)),1799,99)),PortProtocols[],4,FALSE),VLOOKUP(--TRIM(MID(SUBSTITUTE(C246,",",REPT(" ",99)),1799,99)),PortProtocols[],4,FALSE)),""),"") &amp;
IF(TRIM(MID(SUBSTITUTE(C246,",",REPT(" ",99)),1899,99))&lt;&gt;"",CHAR(10) &amp; IFERROR(IF(ISERROR(--TRIM(MID(SUBSTITUTE(C246,",",REPT(" ",99)),1899,99))),VLOOKUP(TRIM(MID(SUBSTITUTE(C246,",",REPT(" ",99)),1899,99)),PortProtocols[],4,FALSE),VLOOKUP(--TRIM(MID(SUBSTITUTE(C246,",",REPT(" ",99)),1899,99)),PortProtocols[],4,FALSE)),""),""),
"")</f>
        <v>Administrator Workstation to IPMI Interface
WinRM over HTTP (5985 TCP)
VNC (5900 TCP)
SSDP (1900 TCP)
HTTPS (443 TCP)
HTTP (80 TCP)
SSH (22 TCP)</v>
      </c>
      <c r="G246" s="15"/>
      <c r="H246" s="13" t="str">
        <f>_xlfn.XLOOKUP(ExternalPorts[[#This Row],[Source]],entities[Source],entities[Source AZ (Used for Diagram Generation)],"",0)</f>
        <v>Client Network</v>
      </c>
      <c r="I246" s="13" t="str">
        <f>_xlfn.XLOOKUP(ExternalPorts[[#This Row],[Destination]],entities[Destination],entities[Destination AZ (Used for Diagram Generation)],"",0)</f>
        <v>Local AZ</v>
      </c>
      <c r="J246" s="13"/>
      <c r="M246" s="22"/>
    </row>
    <row r="247" spans="1:13" ht="40.5" hidden="1">
      <c r="A247" s="13" t="s">
        <v>146</v>
      </c>
      <c r="B247" s="13" t="s">
        <v>20</v>
      </c>
      <c r="C247" s="14">
        <v>623</v>
      </c>
      <c r="D247" s="13" t="str" cm="1">
        <f t="array" ref="D24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247" s="13" t="s">
        <v>138</v>
      </c>
      <c r="F247" s="15" t="str">
        <f>IF(AND(B247&lt;&gt;"",E247&lt;&gt;""),B247 &amp; " to " &amp; E247 &amp; CHAR(10) &amp;
IFERROR(IF(ISERROR(--TRIM(MID(SUBSTITUTE(C247,",",REPT(" ",99)),1,99))),VLOOKUP(TRIM(MID(SUBSTITUTE(C247,",",REPT(" ",99)),1,99)),PortProtocols[],4,FALSE),VLOOKUP(--TRIM(MID(SUBSTITUTE(C247,",",REPT(" ",99)),1,99)),PortProtocols[],4,FALSE)),"") &amp;
IF(TRIM(MID(SUBSTITUTE(C247,",",REPT(" ",99)),99,99))&lt;&gt;"",CHAR(10) &amp; IFERROR(IF(ISERROR(--TRIM(MID(SUBSTITUTE(C247,",",REPT(" ",99)),99,99))),VLOOKUP(TRIM(MID(SUBSTITUTE(C247,",",REPT(" ",99)),99,99)),PortProtocols[],4,FALSE),VLOOKUP(--TRIM(MID(SUBSTITUTE(C247,",",REPT(" ",99)),99,99)),PortProtocols[],4,FALSE)),""),"") &amp;
IF(TRIM(MID(SUBSTITUTE(C247,",",REPT(" ",99)),199,99))&lt;&gt;"",CHAR(10) &amp; IFERROR(IF(ISERROR(--TRIM(MID(SUBSTITUTE(C247,",",REPT(" ",99)),199,99))),VLOOKUP(TRIM(MID(SUBSTITUTE(C247,",",REPT(" ",99)),199,99)),PortProtocols[],4,FALSE),VLOOKUP(--TRIM(MID(SUBSTITUTE(C247,",",REPT(" ",99)),199,99)),PortProtocols[],4,FALSE)),""),"") &amp;
IF(TRIM(MID(SUBSTITUTE(C247,",",REPT(" ",99)),299,99))&lt;&gt;"",CHAR(10) &amp; IFERROR(IF(ISERROR(--TRIM(MID(SUBSTITUTE(C247,",",REPT(" ",99)),299,99))),VLOOKUP(TRIM(MID(SUBSTITUTE(C247,",",REPT(" ",99)),299,99)),PortProtocols[],4,FALSE),VLOOKUP(--TRIM(MID(SUBSTITUTE(C247,",",REPT(" ",99)),299,99)),PortProtocols[],4,FALSE)),""),"") &amp;
IF(TRIM(MID(SUBSTITUTE(C247,",",REPT(" ",99)),399,99))&lt;&gt;"",CHAR(10) &amp; IFERROR(IF(ISERROR(--TRIM(MID(SUBSTITUTE(C247,",",REPT(" ",99)),399,99))),VLOOKUP(TRIM(MID(SUBSTITUTE(C247,",",REPT(" ",99)),399,99)),PortProtocols[],4,FALSE),VLOOKUP(--TRIM(MID(SUBSTITUTE(C247,",",REPT(" ",99)),399,99)),PortProtocols[],4,FALSE)),""),"") &amp;
IF(TRIM(MID(SUBSTITUTE(C247,",",REPT(" ",99)),499,99))&lt;&gt;"",CHAR(10) &amp; IFERROR(IF(ISERROR(--TRIM(MID(SUBSTITUTE(C247,",",REPT(" ",99)),499,99))),VLOOKUP(TRIM(MID(SUBSTITUTE(C247,",",REPT(" ",99)),499,99)),PortProtocols[],4,FALSE),VLOOKUP(--TRIM(MID(SUBSTITUTE(C247,",",REPT(" ",99)),499,99)),PortProtocols[],4,FALSE)),""),"") &amp;
IF(TRIM(MID(SUBSTITUTE(C247,",",REPT(" ",99)),599,99))&lt;&gt;"",CHAR(10) &amp; IFERROR(IF(ISERROR(--TRIM(MID(SUBSTITUTE(C247,",",REPT(" ",99)),599,99))),VLOOKUP(TRIM(MID(SUBSTITUTE(C247,",",REPT(" ",99)),599,99)),PortProtocols[],4,FALSE),VLOOKUP(--TRIM(MID(SUBSTITUTE(C247,",",REPT(" ",99)),599,99)),PortProtocols[],4,FALSE)),""),"") &amp;
IF(TRIM(MID(SUBSTITUTE(C247,",",REPT(" ",99)),699,99))&lt;&gt;"",CHAR(10) &amp; IFERROR(IF(ISERROR(--TRIM(MID(SUBSTITUTE(C247,",",REPT(" ",99)),699,99))),VLOOKUP(TRIM(MID(SUBSTITUTE(C247,",",REPT(" ",99)),699,99)),PortProtocols[],4,FALSE),VLOOKUP(--TRIM(MID(SUBSTITUTE(C247,",",REPT(" ",99)),699,99)),PortProtocols[],4,FALSE)),""),"") &amp;
IF(TRIM(MID(SUBSTITUTE(C247,",",REPT(" ",99)),799,99))&lt;&gt;"",CHAR(10) &amp; IFERROR(IF(ISERROR(--TRIM(MID(SUBSTITUTE(C247,",",REPT(" ",99)),799,99))),VLOOKUP(TRIM(MID(SUBSTITUTE(C247,",",REPT(" ",99)),799,99)),PortProtocols[],4,FALSE),VLOOKUP(--TRIM(MID(SUBSTITUTE(C247,",",REPT(" ",99)),799,99)),PortProtocols[],4,FALSE)),""),"") &amp;
IF(TRIM(MID(SUBSTITUTE(C247,",",REPT(" ",99)),899,99))&lt;&gt;"",CHAR(10) &amp; IFERROR(IF(ISERROR(--TRIM(MID(SUBSTITUTE(C247,",",REPT(" ",99)),899,99))),VLOOKUP(TRIM(MID(SUBSTITUTE(C247,",",REPT(" ",99)),899,99)),PortProtocols[],4,FALSE),VLOOKUP(--TRIM(MID(SUBSTITUTE(C247,",",REPT(" ",99)),899,99)),PortProtocols[],4,FALSE)),""),"") &amp;
IF(TRIM(MID(SUBSTITUTE(C247,",",REPT(" ",99)),999,99))&lt;&gt;"",CHAR(10) &amp; IFERROR(IF(ISERROR(--TRIM(MID(SUBSTITUTE(C247,",",REPT(" ",99)),999,99))),VLOOKUP(TRIM(MID(SUBSTITUTE(C247,",",REPT(" ",99)),999,99)),PortProtocols[],4,FALSE),VLOOKUP(--TRIM(MID(SUBSTITUTE(C247,",",REPT(" ",99)),999,99)),PortProtocols[],4,FALSE)),""),"") &amp;
IF(TRIM(MID(SUBSTITUTE(C247,",",REPT(" ",99)),1099,99))&lt;&gt;"",CHAR(10) &amp; IFERROR(IF(ISERROR(--TRIM(MID(SUBSTITUTE(C247,",",REPT(" ",99)),1099,99))),VLOOKUP(TRIM(MID(SUBSTITUTE(C247,",",REPT(" ",99)),1099,99)),PortProtocols[],4,FALSE),VLOOKUP(--TRIM(MID(SUBSTITUTE(C247,",",REPT(" ",99)),1099,99)),PortProtocols[],4,FALSE)),""),"") &amp;
IF(TRIM(MID(SUBSTITUTE(C247,",",REPT(" ",99)),1199,99))&lt;&gt;"",CHAR(10) &amp; IFERROR(IF(ISERROR(--TRIM(MID(SUBSTITUTE(C247,",",REPT(" ",99)),1199,99))),VLOOKUP(TRIM(MID(SUBSTITUTE(C247,",",REPT(" ",99)),1199,99)),PortProtocols[],4,FALSE),VLOOKUP(--TRIM(MID(SUBSTITUTE(C247,",",REPT(" ",99)),1199,99)),PortProtocols[],4,FALSE)),""),"") &amp;
IF(TRIM(MID(SUBSTITUTE(C247,",",REPT(" ",99)),1299,99))&lt;&gt;"",CHAR(10) &amp; IFERROR(IF(ISERROR(--TRIM(MID(SUBSTITUTE(C247,",",REPT(" ",99)),1299,99))),VLOOKUP(TRIM(MID(SUBSTITUTE(C247,",",REPT(" ",99)),1299,99)),PortProtocols[],4,FALSE),VLOOKUP(--TRIM(MID(SUBSTITUTE(C247,",",REPT(" ",99)),1299,99)),PortProtocols[],4,FALSE)),""),"") &amp;
IF(TRIM(MID(SUBSTITUTE(C247,",",REPT(" ",99)),1399,99))&lt;&gt;"",CHAR(10) &amp; IFERROR(IF(ISERROR(--TRIM(MID(SUBSTITUTE(C247,",",REPT(" ",99)),1399,99))),VLOOKUP(TRIM(MID(SUBSTITUTE(C247,",",REPT(" ",99)),1399,99)),PortProtocols[],4,FALSE),VLOOKUP(--TRIM(MID(SUBSTITUTE(C247,",",REPT(" ",99)),1399,99)),PortProtocols[],4,FALSE)),""),"") &amp;
IF(TRIM(MID(SUBSTITUTE(C247,",",REPT(" ",99)),1499,99))&lt;&gt;"",CHAR(10) &amp; IFERROR(IF(ISERROR(--TRIM(MID(SUBSTITUTE(C247,",",REPT(" ",99)),1499,99))),VLOOKUP(TRIM(MID(SUBSTITUTE(C247,",",REPT(" ",99)),1499,99)),PortProtocols[],4,FALSE),VLOOKUP(--TRIM(MID(SUBSTITUTE(C247,",",REPT(" ",99)),1499,99)),PortProtocols[],4,FALSE)),""),"") &amp;
IF(TRIM(MID(SUBSTITUTE(C247,",",REPT(" ",99)),1599,99))&lt;&gt;"",CHAR(10) &amp; IFERROR(IF(ISERROR(--TRIM(MID(SUBSTITUTE(C247,",",REPT(" ",99)),1599,99))),VLOOKUP(TRIM(MID(SUBSTITUTE(C247,",",REPT(" ",99)),1599,99)),PortProtocols[],4,FALSE),VLOOKUP(--TRIM(MID(SUBSTITUTE(C247,",",REPT(" ",99)),1599,99)),PortProtocols[],4,FALSE)),""),"") &amp;
IF(TRIM(MID(SUBSTITUTE(C247,",",REPT(" ",99)),1699,99))&lt;&gt;"",CHAR(10) &amp; IFERROR(IF(ISERROR(--TRIM(MID(SUBSTITUTE(C247,",",REPT(" ",99)),1699,99))),VLOOKUP(TRIM(MID(SUBSTITUTE(C247,",",REPT(" ",99)),1699,99)),PortProtocols[],4,FALSE),VLOOKUP(--TRIM(MID(SUBSTITUTE(C247,",",REPT(" ",99)),1699,99)),PortProtocols[],4,FALSE)),""),"") &amp;
IF(TRIM(MID(SUBSTITUTE(C247,",",REPT(" ",99)),1799,99))&lt;&gt;"",CHAR(10) &amp; IFERROR(IF(ISERROR(--TRIM(MID(SUBSTITUTE(C247,",",REPT(" ",99)),1799,99))),VLOOKUP(TRIM(MID(SUBSTITUTE(C247,",",REPT(" ",99)),1799,99)),PortProtocols[],4,FALSE),VLOOKUP(--TRIM(MID(SUBSTITUTE(C247,",",REPT(" ",99)),1799,99)),PortProtocols[],4,FALSE)),""),"") &amp;
IF(TRIM(MID(SUBSTITUTE(C247,",",REPT(" ",99)),1899,99))&lt;&gt;"",CHAR(10) &amp; IFERROR(IF(ISERROR(--TRIM(MID(SUBSTITUTE(C247,",",REPT(" ",99)),1899,99))),VLOOKUP(TRIM(MID(SUBSTITUTE(C247,",",REPT(" ",99)),1899,99)),PortProtocols[],4,FALSE),VLOOKUP(--TRIM(MID(SUBSTITUTE(C247,",",REPT(" ",99)),1899,99)),PortProtocols[],4,FALSE)),""),""),
"")</f>
        <v>Administrator Workstation to IPMI Interface
IPMI (623 TCP/UDP)</v>
      </c>
      <c r="G247" s="15"/>
      <c r="H247" s="13" t="str">
        <f>_xlfn.XLOOKUP(ExternalPorts[[#This Row],[Source]],entities[Source],entities[Source AZ (Used for Diagram Generation)],"",0)</f>
        <v>Client Network</v>
      </c>
      <c r="I247" s="13" t="str">
        <f>_xlfn.XLOOKUP(ExternalPorts[[#This Row],[Destination]],entities[Destination],entities[Destination AZ (Used for Diagram Generation)],"",0)</f>
        <v>Local AZ</v>
      </c>
      <c r="J247" s="13"/>
      <c r="M247" s="22"/>
    </row>
    <row r="248" spans="1:13" ht="40.5" hidden="1">
      <c r="A248" s="13" t="s">
        <v>317</v>
      </c>
      <c r="B248" s="13" t="s">
        <v>397</v>
      </c>
      <c r="C248" s="14">
        <v>3306</v>
      </c>
      <c r="D248" s="13" t="str" cm="1">
        <f t="array" ref="D24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48" s="13" t="s">
        <v>391</v>
      </c>
      <c r="F248" s="15" t="str">
        <f>IF(AND(B248&lt;&gt;"",E248&lt;&gt;""),B248 &amp; " to " &amp; E248 &amp; CHAR(10) &amp;
IFERROR(IF(ISERROR(--TRIM(MID(SUBSTITUTE(C248,",",REPT(" ",99)),1,99))),VLOOKUP(TRIM(MID(SUBSTITUTE(C248,",",REPT(" ",99)),1,99)),PortProtocols[],4,FALSE),VLOOKUP(--TRIM(MID(SUBSTITUTE(C248,",",REPT(" ",99)),1,99)),PortProtocols[],4,FALSE)),"") &amp;
IF(TRIM(MID(SUBSTITUTE(C248,",",REPT(" ",99)),99,99))&lt;&gt;"",CHAR(10) &amp; IFERROR(IF(ISERROR(--TRIM(MID(SUBSTITUTE(C248,",",REPT(" ",99)),99,99))),VLOOKUP(TRIM(MID(SUBSTITUTE(C248,",",REPT(" ",99)),99,99)),PortProtocols[],4,FALSE),VLOOKUP(--TRIM(MID(SUBSTITUTE(C248,",",REPT(" ",99)),99,99)),PortProtocols[],4,FALSE)),""),"") &amp;
IF(TRIM(MID(SUBSTITUTE(C248,",",REPT(" ",99)),199,99))&lt;&gt;"",CHAR(10) &amp; IFERROR(IF(ISERROR(--TRIM(MID(SUBSTITUTE(C248,",",REPT(" ",99)),199,99))),VLOOKUP(TRIM(MID(SUBSTITUTE(C248,",",REPT(" ",99)),199,99)),PortProtocols[],4,FALSE),VLOOKUP(--TRIM(MID(SUBSTITUTE(C248,",",REPT(" ",99)),199,99)),PortProtocols[],4,FALSE)),""),"") &amp;
IF(TRIM(MID(SUBSTITUTE(C248,",",REPT(" ",99)),299,99))&lt;&gt;"",CHAR(10) &amp; IFERROR(IF(ISERROR(--TRIM(MID(SUBSTITUTE(C248,",",REPT(" ",99)),299,99))),VLOOKUP(TRIM(MID(SUBSTITUTE(C248,",",REPT(" ",99)),299,99)),PortProtocols[],4,FALSE),VLOOKUP(--TRIM(MID(SUBSTITUTE(C248,",",REPT(" ",99)),299,99)),PortProtocols[],4,FALSE)),""),"") &amp;
IF(TRIM(MID(SUBSTITUTE(C248,",",REPT(" ",99)),399,99))&lt;&gt;"",CHAR(10) &amp; IFERROR(IF(ISERROR(--TRIM(MID(SUBSTITUTE(C248,",",REPT(" ",99)),399,99))),VLOOKUP(TRIM(MID(SUBSTITUTE(C248,",",REPT(" ",99)),399,99)),PortProtocols[],4,FALSE),VLOOKUP(--TRIM(MID(SUBSTITUTE(C248,",",REPT(" ",99)),399,99)),PortProtocols[],4,FALSE)),""),"") &amp;
IF(TRIM(MID(SUBSTITUTE(C248,",",REPT(" ",99)),499,99))&lt;&gt;"",CHAR(10) &amp; IFERROR(IF(ISERROR(--TRIM(MID(SUBSTITUTE(C248,",",REPT(" ",99)),499,99))),VLOOKUP(TRIM(MID(SUBSTITUTE(C248,",",REPT(" ",99)),499,99)),PortProtocols[],4,FALSE),VLOOKUP(--TRIM(MID(SUBSTITUTE(C248,",",REPT(" ",99)),499,99)),PortProtocols[],4,FALSE)),""),"") &amp;
IF(TRIM(MID(SUBSTITUTE(C248,",",REPT(" ",99)),599,99))&lt;&gt;"",CHAR(10) &amp; IFERROR(IF(ISERROR(--TRIM(MID(SUBSTITUTE(C248,",",REPT(" ",99)),599,99))),VLOOKUP(TRIM(MID(SUBSTITUTE(C248,",",REPT(" ",99)),599,99)),PortProtocols[],4,FALSE),VLOOKUP(--TRIM(MID(SUBSTITUTE(C248,",",REPT(" ",99)),599,99)),PortProtocols[],4,FALSE)),""),"") &amp;
IF(TRIM(MID(SUBSTITUTE(C248,",",REPT(" ",99)),699,99))&lt;&gt;"",CHAR(10) &amp; IFERROR(IF(ISERROR(--TRIM(MID(SUBSTITUTE(C248,",",REPT(" ",99)),699,99))),VLOOKUP(TRIM(MID(SUBSTITUTE(C248,",",REPT(" ",99)),699,99)),PortProtocols[],4,FALSE),VLOOKUP(--TRIM(MID(SUBSTITUTE(C248,",",REPT(" ",99)),699,99)),PortProtocols[],4,FALSE)),""),"") &amp;
IF(TRIM(MID(SUBSTITUTE(C248,",",REPT(" ",99)),799,99))&lt;&gt;"",CHAR(10) &amp; IFERROR(IF(ISERROR(--TRIM(MID(SUBSTITUTE(C248,",",REPT(" ",99)),799,99))),VLOOKUP(TRIM(MID(SUBSTITUTE(C248,",",REPT(" ",99)),799,99)),PortProtocols[],4,FALSE),VLOOKUP(--TRIM(MID(SUBSTITUTE(C248,",",REPT(" ",99)),799,99)),PortProtocols[],4,FALSE)),""),"") &amp;
IF(TRIM(MID(SUBSTITUTE(C248,",",REPT(" ",99)),899,99))&lt;&gt;"",CHAR(10) &amp; IFERROR(IF(ISERROR(--TRIM(MID(SUBSTITUTE(C248,",",REPT(" ",99)),899,99))),VLOOKUP(TRIM(MID(SUBSTITUTE(C248,",",REPT(" ",99)),899,99)),PortProtocols[],4,FALSE),VLOOKUP(--TRIM(MID(SUBSTITUTE(C248,",",REPT(" ",99)),899,99)),PortProtocols[],4,FALSE)),""),"") &amp;
IF(TRIM(MID(SUBSTITUTE(C248,",",REPT(" ",99)),999,99))&lt;&gt;"",CHAR(10) &amp; IFERROR(IF(ISERROR(--TRIM(MID(SUBSTITUTE(C248,",",REPT(" ",99)),999,99))),VLOOKUP(TRIM(MID(SUBSTITUTE(C248,",",REPT(" ",99)),999,99)),PortProtocols[],4,FALSE),VLOOKUP(--TRIM(MID(SUBSTITUTE(C248,",",REPT(" ",99)),999,99)),PortProtocols[],4,FALSE)),""),"") &amp;
IF(TRIM(MID(SUBSTITUTE(C248,",",REPT(" ",99)),1099,99))&lt;&gt;"",CHAR(10) &amp; IFERROR(IF(ISERROR(--TRIM(MID(SUBSTITUTE(C248,",",REPT(" ",99)),1099,99))),VLOOKUP(TRIM(MID(SUBSTITUTE(C248,",",REPT(" ",99)),1099,99)),PortProtocols[],4,FALSE),VLOOKUP(--TRIM(MID(SUBSTITUTE(C248,",",REPT(" ",99)),1099,99)),PortProtocols[],4,FALSE)),""),"") &amp;
IF(TRIM(MID(SUBSTITUTE(C248,",",REPT(" ",99)),1199,99))&lt;&gt;"",CHAR(10) &amp; IFERROR(IF(ISERROR(--TRIM(MID(SUBSTITUTE(C248,",",REPT(" ",99)),1199,99))),VLOOKUP(TRIM(MID(SUBSTITUTE(C248,",",REPT(" ",99)),1199,99)),PortProtocols[],4,FALSE),VLOOKUP(--TRIM(MID(SUBSTITUTE(C248,",",REPT(" ",99)),1199,99)),PortProtocols[],4,FALSE)),""),"") &amp;
IF(TRIM(MID(SUBSTITUTE(C248,",",REPT(" ",99)),1299,99))&lt;&gt;"",CHAR(10) &amp; IFERROR(IF(ISERROR(--TRIM(MID(SUBSTITUTE(C248,",",REPT(" ",99)),1299,99))),VLOOKUP(TRIM(MID(SUBSTITUTE(C248,",",REPT(" ",99)),1299,99)),PortProtocols[],4,FALSE),VLOOKUP(--TRIM(MID(SUBSTITUTE(C248,",",REPT(" ",99)),1299,99)),PortProtocols[],4,FALSE)),""),"") &amp;
IF(TRIM(MID(SUBSTITUTE(C248,",",REPT(" ",99)),1399,99))&lt;&gt;"",CHAR(10) &amp; IFERROR(IF(ISERROR(--TRIM(MID(SUBSTITUTE(C248,",",REPT(" ",99)),1399,99))),VLOOKUP(TRIM(MID(SUBSTITUTE(C248,",",REPT(" ",99)),1399,99)),PortProtocols[],4,FALSE),VLOOKUP(--TRIM(MID(SUBSTITUTE(C248,",",REPT(" ",99)),1399,99)),PortProtocols[],4,FALSE)),""),"") &amp;
IF(TRIM(MID(SUBSTITUTE(C248,",",REPT(" ",99)),1499,99))&lt;&gt;"",CHAR(10) &amp; IFERROR(IF(ISERROR(--TRIM(MID(SUBSTITUTE(C248,",",REPT(" ",99)),1499,99))),VLOOKUP(TRIM(MID(SUBSTITUTE(C248,",",REPT(" ",99)),1499,99)),PortProtocols[],4,FALSE),VLOOKUP(--TRIM(MID(SUBSTITUTE(C248,",",REPT(" ",99)),1499,99)),PortProtocols[],4,FALSE)),""),"") &amp;
IF(TRIM(MID(SUBSTITUTE(C248,",",REPT(" ",99)),1599,99))&lt;&gt;"",CHAR(10) &amp; IFERROR(IF(ISERROR(--TRIM(MID(SUBSTITUTE(C248,",",REPT(" ",99)),1599,99))),VLOOKUP(TRIM(MID(SUBSTITUTE(C248,",",REPT(" ",99)),1599,99)),PortProtocols[],4,FALSE),VLOOKUP(--TRIM(MID(SUBSTITUTE(C248,",",REPT(" ",99)),1599,99)),PortProtocols[],4,FALSE)),""),"") &amp;
IF(TRIM(MID(SUBSTITUTE(C248,",",REPT(" ",99)),1699,99))&lt;&gt;"",CHAR(10) &amp; IFERROR(IF(ISERROR(--TRIM(MID(SUBSTITUTE(C248,",",REPT(" ",99)),1699,99))),VLOOKUP(TRIM(MID(SUBSTITUTE(C248,",",REPT(" ",99)),1699,99)),PortProtocols[],4,FALSE),VLOOKUP(--TRIM(MID(SUBSTITUTE(C248,",",REPT(" ",99)),1699,99)),PortProtocols[],4,FALSE)),""),"") &amp;
IF(TRIM(MID(SUBSTITUTE(C248,",",REPT(" ",99)),1799,99))&lt;&gt;"",CHAR(10) &amp; IFERROR(IF(ISERROR(--TRIM(MID(SUBSTITUTE(C248,",",REPT(" ",99)),1799,99))),VLOOKUP(TRIM(MID(SUBSTITUTE(C248,",",REPT(" ",99)),1799,99)),PortProtocols[],4,FALSE),VLOOKUP(--TRIM(MID(SUBSTITUTE(C248,",",REPT(" ",99)),1799,99)),PortProtocols[],4,FALSE)),""),"") &amp;
IF(TRIM(MID(SUBSTITUTE(C248,",",REPT(" ",99)),1899,99))&lt;&gt;"",CHAR(10) &amp; IFERROR(IF(ISERROR(--TRIM(MID(SUBSTITUTE(C248,",",REPT(" ",99)),1899,99))),VLOOKUP(TRIM(MID(SUBSTITUTE(C248,",",REPT(" ",99)),1899,99)),PortProtocols[],4,FALSE),VLOOKUP(--TRIM(MID(SUBSTITUTE(C248,",",REPT(" ",99)),1899,99)),PortProtocols[],4,FALSE)),""),""),
"")</f>
        <v>Database Client to MySQL VM
MySQL (3306 TCP)</v>
      </c>
      <c r="G248" s="15"/>
      <c r="H248" s="13" t="str">
        <f>_xlfn.XLOOKUP(ExternalPorts[[#This Row],[Source]],entities[Source],entities[Source AZ (Used for Diagram Generation)],"",0)</f>
        <v>Client Network</v>
      </c>
      <c r="I248" s="13" t="str">
        <f>_xlfn.XLOOKUP(ExternalPorts[[#This Row],[Destination]],entities[Destination],entities[Destination AZ (Used for Diagram Generation)],"",0)</f>
        <v>Local AZ</v>
      </c>
      <c r="J248" s="13"/>
      <c r="M248" s="22"/>
    </row>
    <row r="249" spans="1:13" ht="40.5" hidden="1">
      <c r="A249" s="13" t="s">
        <v>317</v>
      </c>
      <c r="B249" s="13" t="s">
        <v>397</v>
      </c>
      <c r="C249" s="14">
        <v>3306</v>
      </c>
      <c r="D249" s="13" t="str" cm="1">
        <f t="array" ref="D24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49" s="13" t="s">
        <v>392</v>
      </c>
      <c r="F249" s="15" t="str">
        <f>IF(AND(B249&lt;&gt;"",E249&lt;&gt;""),B249 &amp; " to " &amp; E249 &amp; CHAR(10) &amp;
IFERROR(IF(ISERROR(--TRIM(MID(SUBSTITUTE(C249,",",REPT(" ",99)),1,99))),VLOOKUP(TRIM(MID(SUBSTITUTE(C249,",",REPT(" ",99)),1,99)),PortProtocols[],4,FALSE),VLOOKUP(--TRIM(MID(SUBSTITUTE(C249,",",REPT(" ",99)),1,99)),PortProtocols[],4,FALSE)),"") &amp;
IF(TRIM(MID(SUBSTITUTE(C249,",",REPT(" ",99)),99,99))&lt;&gt;"",CHAR(10) &amp; IFERROR(IF(ISERROR(--TRIM(MID(SUBSTITUTE(C249,",",REPT(" ",99)),99,99))),VLOOKUP(TRIM(MID(SUBSTITUTE(C249,",",REPT(" ",99)),99,99)),PortProtocols[],4,FALSE),VLOOKUP(--TRIM(MID(SUBSTITUTE(C249,",",REPT(" ",99)),99,99)),PortProtocols[],4,FALSE)),""),"") &amp;
IF(TRIM(MID(SUBSTITUTE(C249,",",REPT(" ",99)),199,99))&lt;&gt;"",CHAR(10) &amp; IFERROR(IF(ISERROR(--TRIM(MID(SUBSTITUTE(C249,",",REPT(" ",99)),199,99))),VLOOKUP(TRIM(MID(SUBSTITUTE(C249,",",REPT(" ",99)),199,99)),PortProtocols[],4,FALSE),VLOOKUP(--TRIM(MID(SUBSTITUTE(C249,",",REPT(" ",99)),199,99)),PortProtocols[],4,FALSE)),""),"") &amp;
IF(TRIM(MID(SUBSTITUTE(C249,",",REPT(" ",99)),299,99))&lt;&gt;"",CHAR(10) &amp; IFERROR(IF(ISERROR(--TRIM(MID(SUBSTITUTE(C249,",",REPT(" ",99)),299,99))),VLOOKUP(TRIM(MID(SUBSTITUTE(C249,",",REPT(" ",99)),299,99)),PortProtocols[],4,FALSE),VLOOKUP(--TRIM(MID(SUBSTITUTE(C249,",",REPT(" ",99)),299,99)),PortProtocols[],4,FALSE)),""),"") &amp;
IF(TRIM(MID(SUBSTITUTE(C249,",",REPT(" ",99)),399,99))&lt;&gt;"",CHAR(10) &amp; IFERROR(IF(ISERROR(--TRIM(MID(SUBSTITUTE(C249,",",REPT(" ",99)),399,99))),VLOOKUP(TRIM(MID(SUBSTITUTE(C249,",",REPT(" ",99)),399,99)),PortProtocols[],4,FALSE),VLOOKUP(--TRIM(MID(SUBSTITUTE(C249,",",REPT(" ",99)),399,99)),PortProtocols[],4,FALSE)),""),"") &amp;
IF(TRIM(MID(SUBSTITUTE(C249,",",REPT(" ",99)),499,99))&lt;&gt;"",CHAR(10) &amp; IFERROR(IF(ISERROR(--TRIM(MID(SUBSTITUTE(C249,",",REPT(" ",99)),499,99))),VLOOKUP(TRIM(MID(SUBSTITUTE(C249,",",REPT(" ",99)),499,99)),PortProtocols[],4,FALSE),VLOOKUP(--TRIM(MID(SUBSTITUTE(C249,",",REPT(" ",99)),499,99)),PortProtocols[],4,FALSE)),""),"") &amp;
IF(TRIM(MID(SUBSTITUTE(C249,",",REPT(" ",99)),599,99))&lt;&gt;"",CHAR(10) &amp; IFERROR(IF(ISERROR(--TRIM(MID(SUBSTITUTE(C249,",",REPT(" ",99)),599,99))),VLOOKUP(TRIM(MID(SUBSTITUTE(C249,",",REPT(" ",99)),599,99)),PortProtocols[],4,FALSE),VLOOKUP(--TRIM(MID(SUBSTITUTE(C249,",",REPT(" ",99)),599,99)),PortProtocols[],4,FALSE)),""),"") &amp;
IF(TRIM(MID(SUBSTITUTE(C249,",",REPT(" ",99)),699,99))&lt;&gt;"",CHAR(10) &amp; IFERROR(IF(ISERROR(--TRIM(MID(SUBSTITUTE(C249,",",REPT(" ",99)),699,99))),VLOOKUP(TRIM(MID(SUBSTITUTE(C249,",",REPT(" ",99)),699,99)),PortProtocols[],4,FALSE),VLOOKUP(--TRIM(MID(SUBSTITUTE(C249,",",REPT(" ",99)),699,99)),PortProtocols[],4,FALSE)),""),"") &amp;
IF(TRIM(MID(SUBSTITUTE(C249,",",REPT(" ",99)),799,99))&lt;&gt;"",CHAR(10) &amp; IFERROR(IF(ISERROR(--TRIM(MID(SUBSTITUTE(C249,",",REPT(" ",99)),799,99))),VLOOKUP(TRIM(MID(SUBSTITUTE(C249,",",REPT(" ",99)),799,99)),PortProtocols[],4,FALSE),VLOOKUP(--TRIM(MID(SUBSTITUTE(C249,",",REPT(" ",99)),799,99)),PortProtocols[],4,FALSE)),""),"") &amp;
IF(TRIM(MID(SUBSTITUTE(C249,",",REPT(" ",99)),899,99))&lt;&gt;"",CHAR(10) &amp; IFERROR(IF(ISERROR(--TRIM(MID(SUBSTITUTE(C249,",",REPT(" ",99)),899,99))),VLOOKUP(TRIM(MID(SUBSTITUTE(C249,",",REPT(" ",99)),899,99)),PortProtocols[],4,FALSE),VLOOKUP(--TRIM(MID(SUBSTITUTE(C249,",",REPT(" ",99)),899,99)),PortProtocols[],4,FALSE)),""),"") &amp;
IF(TRIM(MID(SUBSTITUTE(C249,",",REPT(" ",99)),999,99))&lt;&gt;"",CHAR(10) &amp; IFERROR(IF(ISERROR(--TRIM(MID(SUBSTITUTE(C249,",",REPT(" ",99)),999,99))),VLOOKUP(TRIM(MID(SUBSTITUTE(C249,",",REPT(" ",99)),999,99)),PortProtocols[],4,FALSE),VLOOKUP(--TRIM(MID(SUBSTITUTE(C249,",",REPT(" ",99)),999,99)),PortProtocols[],4,FALSE)),""),"") &amp;
IF(TRIM(MID(SUBSTITUTE(C249,",",REPT(" ",99)),1099,99))&lt;&gt;"",CHAR(10) &amp; IFERROR(IF(ISERROR(--TRIM(MID(SUBSTITUTE(C249,",",REPT(" ",99)),1099,99))),VLOOKUP(TRIM(MID(SUBSTITUTE(C249,",",REPT(" ",99)),1099,99)),PortProtocols[],4,FALSE),VLOOKUP(--TRIM(MID(SUBSTITUTE(C249,",",REPT(" ",99)),1099,99)),PortProtocols[],4,FALSE)),""),"") &amp;
IF(TRIM(MID(SUBSTITUTE(C249,",",REPT(" ",99)),1199,99))&lt;&gt;"",CHAR(10) &amp; IFERROR(IF(ISERROR(--TRIM(MID(SUBSTITUTE(C249,",",REPT(" ",99)),1199,99))),VLOOKUP(TRIM(MID(SUBSTITUTE(C249,",",REPT(" ",99)),1199,99)),PortProtocols[],4,FALSE),VLOOKUP(--TRIM(MID(SUBSTITUTE(C249,",",REPT(" ",99)),1199,99)),PortProtocols[],4,FALSE)),""),"") &amp;
IF(TRIM(MID(SUBSTITUTE(C249,",",REPT(" ",99)),1299,99))&lt;&gt;"",CHAR(10) &amp; IFERROR(IF(ISERROR(--TRIM(MID(SUBSTITUTE(C249,",",REPT(" ",99)),1299,99))),VLOOKUP(TRIM(MID(SUBSTITUTE(C249,",",REPT(" ",99)),1299,99)),PortProtocols[],4,FALSE),VLOOKUP(--TRIM(MID(SUBSTITUTE(C249,",",REPT(" ",99)),1299,99)),PortProtocols[],4,FALSE)),""),"") &amp;
IF(TRIM(MID(SUBSTITUTE(C249,",",REPT(" ",99)),1399,99))&lt;&gt;"",CHAR(10) &amp; IFERROR(IF(ISERROR(--TRIM(MID(SUBSTITUTE(C249,",",REPT(" ",99)),1399,99))),VLOOKUP(TRIM(MID(SUBSTITUTE(C249,",",REPT(" ",99)),1399,99)),PortProtocols[],4,FALSE),VLOOKUP(--TRIM(MID(SUBSTITUTE(C249,",",REPT(" ",99)),1399,99)),PortProtocols[],4,FALSE)),""),"") &amp;
IF(TRIM(MID(SUBSTITUTE(C249,",",REPT(" ",99)),1499,99))&lt;&gt;"",CHAR(10) &amp; IFERROR(IF(ISERROR(--TRIM(MID(SUBSTITUTE(C249,",",REPT(" ",99)),1499,99))),VLOOKUP(TRIM(MID(SUBSTITUTE(C249,",",REPT(" ",99)),1499,99)),PortProtocols[],4,FALSE),VLOOKUP(--TRIM(MID(SUBSTITUTE(C249,",",REPT(" ",99)),1499,99)),PortProtocols[],4,FALSE)),""),"") &amp;
IF(TRIM(MID(SUBSTITUTE(C249,",",REPT(" ",99)),1599,99))&lt;&gt;"",CHAR(10) &amp; IFERROR(IF(ISERROR(--TRIM(MID(SUBSTITUTE(C249,",",REPT(" ",99)),1599,99))),VLOOKUP(TRIM(MID(SUBSTITUTE(C249,",",REPT(" ",99)),1599,99)),PortProtocols[],4,FALSE),VLOOKUP(--TRIM(MID(SUBSTITUTE(C249,",",REPT(" ",99)),1599,99)),PortProtocols[],4,FALSE)),""),"") &amp;
IF(TRIM(MID(SUBSTITUTE(C249,",",REPT(" ",99)),1699,99))&lt;&gt;"",CHAR(10) &amp; IFERROR(IF(ISERROR(--TRIM(MID(SUBSTITUTE(C249,",",REPT(" ",99)),1699,99))),VLOOKUP(TRIM(MID(SUBSTITUTE(C249,",",REPT(" ",99)),1699,99)),PortProtocols[],4,FALSE),VLOOKUP(--TRIM(MID(SUBSTITUTE(C249,",",REPT(" ",99)),1699,99)),PortProtocols[],4,FALSE)),""),"") &amp;
IF(TRIM(MID(SUBSTITUTE(C249,",",REPT(" ",99)),1799,99))&lt;&gt;"",CHAR(10) &amp; IFERROR(IF(ISERROR(--TRIM(MID(SUBSTITUTE(C249,",",REPT(" ",99)),1799,99))),VLOOKUP(TRIM(MID(SUBSTITUTE(C249,",",REPT(" ",99)),1799,99)),PortProtocols[],4,FALSE),VLOOKUP(--TRIM(MID(SUBSTITUTE(C249,",",REPT(" ",99)),1799,99)),PortProtocols[],4,FALSE)),""),"") &amp;
IF(TRIM(MID(SUBSTITUTE(C249,",",REPT(" ",99)),1899,99))&lt;&gt;"",CHAR(10) &amp; IFERROR(IF(ISERROR(--TRIM(MID(SUBSTITUTE(C249,",",REPT(" ",99)),1899,99))),VLOOKUP(TRIM(MID(SUBSTITUTE(C249,",",REPT(" ",99)),1899,99)),PortProtocols[],4,FALSE),VLOOKUP(--TRIM(MID(SUBSTITUTE(C249,",",REPT(" ",99)),1899,99)),PortProtocols[],4,FALSE)),""),""),
"")</f>
        <v>Database Client to MariaDB VM
MySQL (3306 TCP)</v>
      </c>
      <c r="G249" s="15"/>
      <c r="H249" s="13" t="str">
        <f>_xlfn.XLOOKUP(ExternalPorts[[#This Row],[Source]],entities[Source],entities[Source AZ (Used for Diagram Generation)],"",0)</f>
        <v>Client Network</v>
      </c>
      <c r="I249" s="13" t="str">
        <f>_xlfn.XLOOKUP(ExternalPorts[[#This Row],[Destination]],entities[Destination],entities[Destination AZ (Used for Diagram Generation)],"",0)</f>
        <v>Local AZ</v>
      </c>
      <c r="J249" s="13"/>
      <c r="M249" s="22"/>
    </row>
    <row r="250" spans="1:13" ht="81" hidden="1">
      <c r="A250" s="13" t="s">
        <v>357</v>
      </c>
      <c r="B250" s="13" t="s">
        <v>397</v>
      </c>
      <c r="C250" s="14" t="s">
        <v>398</v>
      </c>
      <c r="D250" s="13" t="str" cm="1">
        <f t="array" ref="D25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0" s="13" t="s">
        <v>393</v>
      </c>
      <c r="F250" s="15" t="str">
        <f>IF(AND(B250&lt;&gt;"",E250&lt;&gt;""),B250 &amp; " to " &amp; E250 &amp; CHAR(10) &amp;
IFERROR(IF(ISERROR(--TRIM(MID(SUBSTITUTE(C250,",",REPT(" ",99)),1,99))),VLOOKUP(TRIM(MID(SUBSTITUTE(C250,",",REPT(" ",99)),1,99)),PortProtocols[],4,FALSE),VLOOKUP(--TRIM(MID(SUBSTITUTE(C250,",",REPT(" ",99)),1,99)),PortProtocols[],4,FALSE)),"") &amp;
IF(TRIM(MID(SUBSTITUTE(C250,",",REPT(" ",99)),99,99))&lt;&gt;"",CHAR(10) &amp; IFERROR(IF(ISERROR(--TRIM(MID(SUBSTITUTE(C250,",",REPT(" ",99)),99,99))),VLOOKUP(TRIM(MID(SUBSTITUTE(C250,",",REPT(" ",99)),99,99)),PortProtocols[],4,FALSE),VLOOKUP(--TRIM(MID(SUBSTITUTE(C250,",",REPT(" ",99)),99,99)),PortProtocols[],4,FALSE)),""),"") &amp;
IF(TRIM(MID(SUBSTITUTE(C250,",",REPT(" ",99)),199,99))&lt;&gt;"",CHAR(10) &amp; IFERROR(IF(ISERROR(--TRIM(MID(SUBSTITUTE(C250,",",REPT(" ",99)),199,99))),VLOOKUP(TRIM(MID(SUBSTITUTE(C250,",",REPT(" ",99)),199,99)),PortProtocols[],4,FALSE),VLOOKUP(--TRIM(MID(SUBSTITUTE(C250,",",REPT(" ",99)),199,99)),PortProtocols[],4,FALSE)),""),"") &amp;
IF(TRIM(MID(SUBSTITUTE(C250,",",REPT(" ",99)),299,99))&lt;&gt;"",CHAR(10) &amp; IFERROR(IF(ISERROR(--TRIM(MID(SUBSTITUTE(C250,",",REPT(" ",99)),299,99))),VLOOKUP(TRIM(MID(SUBSTITUTE(C250,",",REPT(" ",99)),299,99)),PortProtocols[],4,FALSE),VLOOKUP(--TRIM(MID(SUBSTITUTE(C250,",",REPT(" ",99)),299,99)),PortProtocols[],4,FALSE)),""),"") &amp;
IF(TRIM(MID(SUBSTITUTE(C250,",",REPT(" ",99)),399,99))&lt;&gt;"",CHAR(10) &amp; IFERROR(IF(ISERROR(--TRIM(MID(SUBSTITUTE(C250,",",REPT(" ",99)),399,99))),VLOOKUP(TRIM(MID(SUBSTITUTE(C250,",",REPT(" ",99)),399,99)),PortProtocols[],4,FALSE),VLOOKUP(--TRIM(MID(SUBSTITUTE(C250,",",REPT(" ",99)),399,99)),PortProtocols[],4,FALSE)),""),"") &amp;
IF(TRIM(MID(SUBSTITUTE(C250,",",REPT(" ",99)),499,99))&lt;&gt;"",CHAR(10) &amp; IFERROR(IF(ISERROR(--TRIM(MID(SUBSTITUTE(C250,",",REPT(" ",99)),499,99))),VLOOKUP(TRIM(MID(SUBSTITUTE(C250,",",REPT(" ",99)),499,99)),PortProtocols[],4,FALSE),VLOOKUP(--TRIM(MID(SUBSTITUTE(C250,",",REPT(" ",99)),499,99)),PortProtocols[],4,FALSE)),""),"") &amp;
IF(TRIM(MID(SUBSTITUTE(C250,",",REPT(" ",99)),599,99))&lt;&gt;"",CHAR(10) &amp; IFERROR(IF(ISERROR(--TRIM(MID(SUBSTITUTE(C250,",",REPT(" ",99)),599,99))),VLOOKUP(TRIM(MID(SUBSTITUTE(C250,",",REPT(" ",99)),599,99)),PortProtocols[],4,FALSE),VLOOKUP(--TRIM(MID(SUBSTITUTE(C250,",",REPT(" ",99)),599,99)),PortProtocols[],4,FALSE)),""),"") &amp;
IF(TRIM(MID(SUBSTITUTE(C250,",",REPT(" ",99)),699,99))&lt;&gt;"",CHAR(10) &amp; IFERROR(IF(ISERROR(--TRIM(MID(SUBSTITUTE(C250,",",REPT(" ",99)),699,99))),VLOOKUP(TRIM(MID(SUBSTITUTE(C250,",",REPT(" ",99)),699,99)),PortProtocols[],4,FALSE),VLOOKUP(--TRIM(MID(SUBSTITUTE(C250,",",REPT(" ",99)),699,99)),PortProtocols[],4,FALSE)),""),"") &amp;
IF(TRIM(MID(SUBSTITUTE(C250,",",REPT(" ",99)),799,99))&lt;&gt;"",CHAR(10) &amp; IFERROR(IF(ISERROR(--TRIM(MID(SUBSTITUTE(C250,",",REPT(" ",99)),799,99))),VLOOKUP(TRIM(MID(SUBSTITUTE(C250,",",REPT(" ",99)),799,99)),PortProtocols[],4,FALSE),VLOOKUP(--TRIM(MID(SUBSTITUTE(C250,",",REPT(" ",99)),799,99)),PortProtocols[],4,FALSE)),""),"") &amp;
IF(TRIM(MID(SUBSTITUTE(C250,",",REPT(" ",99)),899,99))&lt;&gt;"",CHAR(10) &amp; IFERROR(IF(ISERROR(--TRIM(MID(SUBSTITUTE(C250,",",REPT(" ",99)),899,99))),VLOOKUP(TRIM(MID(SUBSTITUTE(C250,",",REPT(" ",99)),899,99)),PortProtocols[],4,FALSE),VLOOKUP(--TRIM(MID(SUBSTITUTE(C250,",",REPT(" ",99)),899,99)),PortProtocols[],4,FALSE)),""),"") &amp;
IF(TRIM(MID(SUBSTITUTE(C250,",",REPT(" ",99)),999,99))&lt;&gt;"",CHAR(10) &amp; IFERROR(IF(ISERROR(--TRIM(MID(SUBSTITUTE(C250,",",REPT(" ",99)),999,99))),VLOOKUP(TRIM(MID(SUBSTITUTE(C250,",",REPT(" ",99)),999,99)),PortProtocols[],4,FALSE),VLOOKUP(--TRIM(MID(SUBSTITUTE(C250,",",REPT(" ",99)),999,99)),PortProtocols[],4,FALSE)),""),"") &amp;
IF(TRIM(MID(SUBSTITUTE(C250,",",REPT(" ",99)),1099,99))&lt;&gt;"",CHAR(10) &amp; IFERROR(IF(ISERROR(--TRIM(MID(SUBSTITUTE(C250,",",REPT(" ",99)),1099,99))),VLOOKUP(TRIM(MID(SUBSTITUTE(C250,",",REPT(" ",99)),1099,99)),PortProtocols[],4,FALSE),VLOOKUP(--TRIM(MID(SUBSTITUTE(C250,",",REPT(" ",99)),1099,99)),PortProtocols[],4,FALSE)),""),"") &amp;
IF(TRIM(MID(SUBSTITUTE(C250,",",REPT(" ",99)),1199,99))&lt;&gt;"",CHAR(10) &amp; IFERROR(IF(ISERROR(--TRIM(MID(SUBSTITUTE(C250,",",REPT(" ",99)),1199,99))),VLOOKUP(TRIM(MID(SUBSTITUTE(C250,",",REPT(" ",99)),1199,99)),PortProtocols[],4,FALSE),VLOOKUP(--TRIM(MID(SUBSTITUTE(C250,",",REPT(" ",99)),1199,99)),PortProtocols[],4,FALSE)),""),"") &amp;
IF(TRIM(MID(SUBSTITUTE(C250,",",REPT(" ",99)),1299,99))&lt;&gt;"",CHAR(10) &amp; IFERROR(IF(ISERROR(--TRIM(MID(SUBSTITUTE(C250,",",REPT(" ",99)),1299,99))),VLOOKUP(TRIM(MID(SUBSTITUTE(C250,",",REPT(" ",99)),1299,99)),PortProtocols[],4,FALSE),VLOOKUP(--TRIM(MID(SUBSTITUTE(C250,",",REPT(" ",99)),1299,99)),PortProtocols[],4,FALSE)),""),"") &amp;
IF(TRIM(MID(SUBSTITUTE(C250,",",REPT(" ",99)),1399,99))&lt;&gt;"",CHAR(10) &amp; IFERROR(IF(ISERROR(--TRIM(MID(SUBSTITUTE(C250,",",REPT(" ",99)),1399,99))),VLOOKUP(TRIM(MID(SUBSTITUTE(C250,",",REPT(" ",99)),1399,99)),PortProtocols[],4,FALSE),VLOOKUP(--TRIM(MID(SUBSTITUTE(C250,",",REPT(" ",99)),1399,99)),PortProtocols[],4,FALSE)),""),"") &amp;
IF(TRIM(MID(SUBSTITUTE(C250,",",REPT(" ",99)),1499,99))&lt;&gt;"",CHAR(10) &amp; IFERROR(IF(ISERROR(--TRIM(MID(SUBSTITUTE(C250,",",REPT(" ",99)),1499,99))),VLOOKUP(TRIM(MID(SUBSTITUTE(C250,",",REPT(" ",99)),1499,99)),PortProtocols[],4,FALSE),VLOOKUP(--TRIM(MID(SUBSTITUTE(C250,",",REPT(" ",99)),1499,99)),PortProtocols[],4,FALSE)),""),"") &amp;
IF(TRIM(MID(SUBSTITUTE(C250,",",REPT(" ",99)),1599,99))&lt;&gt;"",CHAR(10) &amp; IFERROR(IF(ISERROR(--TRIM(MID(SUBSTITUTE(C250,",",REPT(" ",99)),1599,99))),VLOOKUP(TRIM(MID(SUBSTITUTE(C250,",",REPT(" ",99)),1599,99)),PortProtocols[],4,FALSE),VLOOKUP(--TRIM(MID(SUBSTITUTE(C250,",",REPT(" ",99)),1599,99)),PortProtocols[],4,FALSE)),""),"") &amp;
IF(TRIM(MID(SUBSTITUTE(C250,",",REPT(" ",99)),1699,99))&lt;&gt;"",CHAR(10) &amp; IFERROR(IF(ISERROR(--TRIM(MID(SUBSTITUTE(C250,",",REPT(" ",99)),1699,99))),VLOOKUP(TRIM(MID(SUBSTITUTE(C250,",",REPT(" ",99)),1699,99)),PortProtocols[],4,FALSE),VLOOKUP(--TRIM(MID(SUBSTITUTE(C250,",",REPT(" ",99)),1699,99)),PortProtocols[],4,FALSE)),""),"") &amp;
IF(TRIM(MID(SUBSTITUTE(C250,",",REPT(" ",99)),1799,99))&lt;&gt;"",CHAR(10) &amp; IFERROR(IF(ISERROR(--TRIM(MID(SUBSTITUTE(C250,",",REPT(" ",99)),1799,99))),VLOOKUP(TRIM(MID(SUBSTITUTE(C250,",",REPT(" ",99)),1799,99)),PortProtocols[],4,FALSE),VLOOKUP(--TRIM(MID(SUBSTITUTE(C250,",",REPT(" ",99)),1799,99)),PortProtocols[],4,FALSE)),""),"") &amp;
IF(TRIM(MID(SUBSTITUTE(C250,",",REPT(" ",99)),1899,99))&lt;&gt;"",CHAR(10) &amp; IFERROR(IF(ISERROR(--TRIM(MID(SUBSTITUTE(C250,",",REPT(" ",99)),1899,99))),VLOOKUP(TRIM(MID(SUBSTITUTE(C250,",",REPT(" ",99)),1899,99)),PortProtocols[],4,FALSE),VLOOKUP(--TRIM(MID(SUBSTITUTE(C250,",",REPT(" ",99)),1899,99)),PortProtocols[],4,FALSE)),""),""),
"")</f>
        <v>Database Client to NDB Managed PostgreSQL HAProxy VM AZ1
Cassandra (Non-SSL) or HAProxy (7000 TCP)
Image Registry or Postgre SQL Write (5000 TCP)
HAProxy or Postgre SQL Read (5001 TCP)</v>
      </c>
      <c r="G250" s="15"/>
      <c r="H250" s="13" t="str">
        <f>_xlfn.XLOOKUP(ExternalPorts[[#This Row],[Source]],entities[Source],entities[Source AZ (Used for Diagram Generation)],"",0)</f>
        <v>Client Network</v>
      </c>
      <c r="I250" s="13" t="str">
        <f>_xlfn.XLOOKUP(ExternalPorts[[#This Row],[Destination]],entities[Destination],entities[Destination AZ (Used for Diagram Generation)],"",0)</f>
        <v>AZ1</v>
      </c>
      <c r="J250" s="13"/>
      <c r="M250" s="22"/>
    </row>
    <row r="251" spans="1:13" ht="81" hidden="1">
      <c r="A251" s="13" t="s">
        <v>357</v>
      </c>
      <c r="B251" s="13" t="s">
        <v>397</v>
      </c>
      <c r="C251" s="14" t="s">
        <v>398</v>
      </c>
      <c r="D251" s="13" t="str" cm="1">
        <f t="array" ref="D25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1" s="13" t="s">
        <v>396</v>
      </c>
      <c r="F251" s="15" t="str">
        <f>IF(AND(B251&lt;&gt;"",E251&lt;&gt;""),B251 &amp; " to " &amp; E251 &amp; CHAR(10) &amp;
IFERROR(IF(ISERROR(--TRIM(MID(SUBSTITUTE(C251,",",REPT(" ",99)),1,99))),VLOOKUP(TRIM(MID(SUBSTITUTE(C251,",",REPT(" ",99)),1,99)),PortProtocols[],4,FALSE),VLOOKUP(--TRIM(MID(SUBSTITUTE(C251,",",REPT(" ",99)),1,99)),PortProtocols[],4,FALSE)),"") &amp;
IF(TRIM(MID(SUBSTITUTE(C251,",",REPT(" ",99)),99,99))&lt;&gt;"",CHAR(10) &amp; IFERROR(IF(ISERROR(--TRIM(MID(SUBSTITUTE(C251,",",REPT(" ",99)),99,99))),VLOOKUP(TRIM(MID(SUBSTITUTE(C251,",",REPT(" ",99)),99,99)),PortProtocols[],4,FALSE),VLOOKUP(--TRIM(MID(SUBSTITUTE(C251,",",REPT(" ",99)),99,99)),PortProtocols[],4,FALSE)),""),"") &amp;
IF(TRIM(MID(SUBSTITUTE(C251,",",REPT(" ",99)),199,99))&lt;&gt;"",CHAR(10) &amp; IFERROR(IF(ISERROR(--TRIM(MID(SUBSTITUTE(C251,",",REPT(" ",99)),199,99))),VLOOKUP(TRIM(MID(SUBSTITUTE(C251,",",REPT(" ",99)),199,99)),PortProtocols[],4,FALSE),VLOOKUP(--TRIM(MID(SUBSTITUTE(C251,",",REPT(" ",99)),199,99)),PortProtocols[],4,FALSE)),""),"") &amp;
IF(TRIM(MID(SUBSTITUTE(C251,",",REPT(" ",99)),299,99))&lt;&gt;"",CHAR(10) &amp; IFERROR(IF(ISERROR(--TRIM(MID(SUBSTITUTE(C251,",",REPT(" ",99)),299,99))),VLOOKUP(TRIM(MID(SUBSTITUTE(C251,",",REPT(" ",99)),299,99)),PortProtocols[],4,FALSE),VLOOKUP(--TRIM(MID(SUBSTITUTE(C251,",",REPT(" ",99)),299,99)),PortProtocols[],4,FALSE)),""),"") &amp;
IF(TRIM(MID(SUBSTITUTE(C251,",",REPT(" ",99)),399,99))&lt;&gt;"",CHAR(10) &amp; IFERROR(IF(ISERROR(--TRIM(MID(SUBSTITUTE(C251,",",REPT(" ",99)),399,99))),VLOOKUP(TRIM(MID(SUBSTITUTE(C251,",",REPT(" ",99)),399,99)),PortProtocols[],4,FALSE),VLOOKUP(--TRIM(MID(SUBSTITUTE(C251,",",REPT(" ",99)),399,99)),PortProtocols[],4,FALSE)),""),"") &amp;
IF(TRIM(MID(SUBSTITUTE(C251,",",REPT(" ",99)),499,99))&lt;&gt;"",CHAR(10) &amp; IFERROR(IF(ISERROR(--TRIM(MID(SUBSTITUTE(C251,",",REPT(" ",99)),499,99))),VLOOKUP(TRIM(MID(SUBSTITUTE(C251,",",REPT(" ",99)),499,99)),PortProtocols[],4,FALSE),VLOOKUP(--TRIM(MID(SUBSTITUTE(C251,",",REPT(" ",99)),499,99)),PortProtocols[],4,FALSE)),""),"") &amp;
IF(TRIM(MID(SUBSTITUTE(C251,",",REPT(" ",99)),599,99))&lt;&gt;"",CHAR(10) &amp; IFERROR(IF(ISERROR(--TRIM(MID(SUBSTITUTE(C251,",",REPT(" ",99)),599,99))),VLOOKUP(TRIM(MID(SUBSTITUTE(C251,",",REPT(" ",99)),599,99)),PortProtocols[],4,FALSE),VLOOKUP(--TRIM(MID(SUBSTITUTE(C251,",",REPT(" ",99)),599,99)),PortProtocols[],4,FALSE)),""),"") &amp;
IF(TRIM(MID(SUBSTITUTE(C251,",",REPT(" ",99)),699,99))&lt;&gt;"",CHAR(10) &amp; IFERROR(IF(ISERROR(--TRIM(MID(SUBSTITUTE(C251,",",REPT(" ",99)),699,99))),VLOOKUP(TRIM(MID(SUBSTITUTE(C251,",",REPT(" ",99)),699,99)),PortProtocols[],4,FALSE),VLOOKUP(--TRIM(MID(SUBSTITUTE(C251,",",REPT(" ",99)),699,99)),PortProtocols[],4,FALSE)),""),"") &amp;
IF(TRIM(MID(SUBSTITUTE(C251,",",REPT(" ",99)),799,99))&lt;&gt;"",CHAR(10) &amp; IFERROR(IF(ISERROR(--TRIM(MID(SUBSTITUTE(C251,",",REPT(" ",99)),799,99))),VLOOKUP(TRIM(MID(SUBSTITUTE(C251,",",REPT(" ",99)),799,99)),PortProtocols[],4,FALSE),VLOOKUP(--TRIM(MID(SUBSTITUTE(C251,",",REPT(" ",99)),799,99)),PortProtocols[],4,FALSE)),""),"") &amp;
IF(TRIM(MID(SUBSTITUTE(C251,",",REPT(" ",99)),899,99))&lt;&gt;"",CHAR(10) &amp; IFERROR(IF(ISERROR(--TRIM(MID(SUBSTITUTE(C251,",",REPT(" ",99)),899,99))),VLOOKUP(TRIM(MID(SUBSTITUTE(C251,",",REPT(" ",99)),899,99)),PortProtocols[],4,FALSE),VLOOKUP(--TRIM(MID(SUBSTITUTE(C251,",",REPT(" ",99)),899,99)),PortProtocols[],4,FALSE)),""),"") &amp;
IF(TRIM(MID(SUBSTITUTE(C251,",",REPT(" ",99)),999,99))&lt;&gt;"",CHAR(10) &amp; IFERROR(IF(ISERROR(--TRIM(MID(SUBSTITUTE(C251,",",REPT(" ",99)),999,99))),VLOOKUP(TRIM(MID(SUBSTITUTE(C251,",",REPT(" ",99)),999,99)),PortProtocols[],4,FALSE),VLOOKUP(--TRIM(MID(SUBSTITUTE(C251,",",REPT(" ",99)),999,99)),PortProtocols[],4,FALSE)),""),"") &amp;
IF(TRIM(MID(SUBSTITUTE(C251,",",REPT(" ",99)),1099,99))&lt;&gt;"",CHAR(10) &amp; IFERROR(IF(ISERROR(--TRIM(MID(SUBSTITUTE(C251,",",REPT(" ",99)),1099,99))),VLOOKUP(TRIM(MID(SUBSTITUTE(C251,",",REPT(" ",99)),1099,99)),PortProtocols[],4,FALSE),VLOOKUP(--TRIM(MID(SUBSTITUTE(C251,",",REPT(" ",99)),1099,99)),PortProtocols[],4,FALSE)),""),"") &amp;
IF(TRIM(MID(SUBSTITUTE(C251,",",REPT(" ",99)),1199,99))&lt;&gt;"",CHAR(10) &amp; IFERROR(IF(ISERROR(--TRIM(MID(SUBSTITUTE(C251,",",REPT(" ",99)),1199,99))),VLOOKUP(TRIM(MID(SUBSTITUTE(C251,",",REPT(" ",99)),1199,99)),PortProtocols[],4,FALSE),VLOOKUP(--TRIM(MID(SUBSTITUTE(C251,",",REPT(" ",99)),1199,99)),PortProtocols[],4,FALSE)),""),"") &amp;
IF(TRIM(MID(SUBSTITUTE(C251,",",REPT(" ",99)),1299,99))&lt;&gt;"",CHAR(10) &amp; IFERROR(IF(ISERROR(--TRIM(MID(SUBSTITUTE(C251,",",REPT(" ",99)),1299,99))),VLOOKUP(TRIM(MID(SUBSTITUTE(C251,",",REPT(" ",99)),1299,99)),PortProtocols[],4,FALSE),VLOOKUP(--TRIM(MID(SUBSTITUTE(C251,",",REPT(" ",99)),1299,99)),PortProtocols[],4,FALSE)),""),"") &amp;
IF(TRIM(MID(SUBSTITUTE(C251,",",REPT(" ",99)),1399,99))&lt;&gt;"",CHAR(10) &amp; IFERROR(IF(ISERROR(--TRIM(MID(SUBSTITUTE(C251,",",REPT(" ",99)),1399,99))),VLOOKUP(TRIM(MID(SUBSTITUTE(C251,",",REPT(" ",99)),1399,99)),PortProtocols[],4,FALSE),VLOOKUP(--TRIM(MID(SUBSTITUTE(C251,",",REPT(" ",99)),1399,99)),PortProtocols[],4,FALSE)),""),"") &amp;
IF(TRIM(MID(SUBSTITUTE(C251,",",REPT(" ",99)),1499,99))&lt;&gt;"",CHAR(10) &amp; IFERROR(IF(ISERROR(--TRIM(MID(SUBSTITUTE(C251,",",REPT(" ",99)),1499,99))),VLOOKUP(TRIM(MID(SUBSTITUTE(C251,",",REPT(" ",99)),1499,99)),PortProtocols[],4,FALSE),VLOOKUP(--TRIM(MID(SUBSTITUTE(C251,",",REPT(" ",99)),1499,99)),PortProtocols[],4,FALSE)),""),"") &amp;
IF(TRIM(MID(SUBSTITUTE(C251,",",REPT(" ",99)),1599,99))&lt;&gt;"",CHAR(10) &amp; IFERROR(IF(ISERROR(--TRIM(MID(SUBSTITUTE(C251,",",REPT(" ",99)),1599,99))),VLOOKUP(TRIM(MID(SUBSTITUTE(C251,",",REPT(" ",99)),1599,99)),PortProtocols[],4,FALSE),VLOOKUP(--TRIM(MID(SUBSTITUTE(C251,",",REPT(" ",99)),1599,99)),PortProtocols[],4,FALSE)),""),"") &amp;
IF(TRIM(MID(SUBSTITUTE(C251,",",REPT(" ",99)),1699,99))&lt;&gt;"",CHAR(10) &amp; IFERROR(IF(ISERROR(--TRIM(MID(SUBSTITUTE(C251,",",REPT(" ",99)),1699,99))),VLOOKUP(TRIM(MID(SUBSTITUTE(C251,",",REPT(" ",99)),1699,99)),PortProtocols[],4,FALSE),VLOOKUP(--TRIM(MID(SUBSTITUTE(C251,",",REPT(" ",99)),1699,99)),PortProtocols[],4,FALSE)),""),"") &amp;
IF(TRIM(MID(SUBSTITUTE(C251,",",REPT(" ",99)),1799,99))&lt;&gt;"",CHAR(10) &amp; IFERROR(IF(ISERROR(--TRIM(MID(SUBSTITUTE(C251,",",REPT(" ",99)),1799,99))),VLOOKUP(TRIM(MID(SUBSTITUTE(C251,",",REPT(" ",99)),1799,99)),PortProtocols[],4,FALSE),VLOOKUP(--TRIM(MID(SUBSTITUTE(C251,",",REPT(" ",99)),1799,99)),PortProtocols[],4,FALSE)),""),"") &amp;
IF(TRIM(MID(SUBSTITUTE(C251,",",REPT(" ",99)),1899,99))&lt;&gt;"",CHAR(10) &amp; IFERROR(IF(ISERROR(--TRIM(MID(SUBSTITUTE(C251,",",REPT(" ",99)),1899,99))),VLOOKUP(TRIM(MID(SUBSTITUTE(C251,",",REPT(" ",99)),1899,99)),PortProtocols[],4,FALSE),VLOOKUP(--TRIM(MID(SUBSTITUTE(C251,",",REPT(" ",99)),1899,99)),PortProtocols[],4,FALSE)),""),""),
"")</f>
        <v>Database Client to NDB Managed PostgreSQL HAProxy VM AZ2
Cassandra (Non-SSL) or HAProxy (7000 TCP)
Image Registry or Postgre SQL Write (5000 TCP)
HAProxy or Postgre SQL Read (5001 TCP)</v>
      </c>
      <c r="G251" s="15"/>
      <c r="H251" s="13" t="str">
        <f>_xlfn.XLOOKUP(ExternalPorts[[#This Row],[Source]],entities[Source],entities[Source AZ (Used for Diagram Generation)],"",0)</f>
        <v>Client Network</v>
      </c>
      <c r="I251" s="13" t="str">
        <f>_xlfn.XLOOKUP(ExternalPorts[[#This Row],[Destination]],entities[Destination],entities[Destination AZ (Used for Diagram Generation)],"",0)</f>
        <v>AZ2</v>
      </c>
      <c r="J251" s="13"/>
      <c r="M251" s="22"/>
    </row>
    <row r="252" spans="1:13" ht="40.5" hidden="1">
      <c r="A252" s="13" t="s">
        <v>357</v>
      </c>
      <c r="B252" s="13" t="s">
        <v>397</v>
      </c>
      <c r="C252" s="14">
        <v>5432</v>
      </c>
      <c r="D252" s="13" t="str" cm="1">
        <f t="array" ref="D25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2" s="13" t="s">
        <v>395</v>
      </c>
      <c r="F252" s="15" t="str">
        <f>IF(AND(B252&lt;&gt;"",E252&lt;&gt;""),B252 &amp; " to " &amp; E252 &amp; CHAR(10) &amp;
IFERROR(IF(ISERROR(--TRIM(MID(SUBSTITUTE(C252,",",REPT(" ",99)),1,99))),VLOOKUP(TRIM(MID(SUBSTITUTE(C252,",",REPT(" ",99)),1,99)),PortProtocols[],4,FALSE),VLOOKUP(--TRIM(MID(SUBSTITUTE(C252,",",REPT(" ",99)),1,99)),PortProtocols[],4,FALSE)),"") &amp;
IF(TRIM(MID(SUBSTITUTE(C252,",",REPT(" ",99)),99,99))&lt;&gt;"",CHAR(10) &amp; IFERROR(IF(ISERROR(--TRIM(MID(SUBSTITUTE(C252,",",REPT(" ",99)),99,99))),VLOOKUP(TRIM(MID(SUBSTITUTE(C252,",",REPT(" ",99)),99,99)),PortProtocols[],4,FALSE),VLOOKUP(--TRIM(MID(SUBSTITUTE(C252,",",REPT(" ",99)),99,99)),PortProtocols[],4,FALSE)),""),"") &amp;
IF(TRIM(MID(SUBSTITUTE(C252,",",REPT(" ",99)),199,99))&lt;&gt;"",CHAR(10) &amp; IFERROR(IF(ISERROR(--TRIM(MID(SUBSTITUTE(C252,",",REPT(" ",99)),199,99))),VLOOKUP(TRIM(MID(SUBSTITUTE(C252,",",REPT(" ",99)),199,99)),PortProtocols[],4,FALSE),VLOOKUP(--TRIM(MID(SUBSTITUTE(C252,",",REPT(" ",99)),199,99)),PortProtocols[],4,FALSE)),""),"") &amp;
IF(TRIM(MID(SUBSTITUTE(C252,",",REPT(" ",99)),299,99))&lt;&gt;"",CHAR(10) &amp; IFERROR(IF(ISERROR(--TRIM(MID(SUBSTITUTE(C252,",",REPT(" ",99)),299,99))),VLOOKUP(TRIM(MID(SUBSTITUTE(C252,",",REPT(" ",99)),299,99)),PortProtocols[],4,FALSE),VLOOKUP(--TRIM(MID(SUBSTITUTE(C252,",",REPT(" ",99)),299,99)),PortProtocols[],4,FALSE)),""),"") &amp;
IF(TRIM(MID(SUBSTITUTE(C252,",",REPT(" ",99)),399,99))&lt;&gt;"",CHAR(10) &amp; IFERROR(IF(ISERROR(--TRIM(MID(SUBSTITUTE(C252,",",REPT(" ",99)),399,99))),VLOOKUP(TRIM(MID(SUBSTITUTE(C252,",",REPT(" ",99)),399,99)),PortProtocols[],4,FALSE),VLOOKUP(--TRIM(MID(SUBSTITUTE(C252,",",REPT(" ",99)),399,99)),PortProtocols[],4,FALSE)),""),"") &amp;
IF(TRIM(MID(SUBSTITUTE(C252,",",REPT(" ",99)),499,99))&lt;&gt;"",CHAR(10) &amp; IFERROR(IF(ISERROR(--TRIM(MID(SUBSTITUTE(C252,",",REPT(" ",99)),499,99))),VLOOKUP(TRIM(MID(SUBSTITUTE(C252,",",REPT(" ",99)),499,99)),PortProtocols[],4,FALSE),VLOOKUP(--TRIM(MID(SUBSTITUTE(C252,",",REPT(" ",99)),499,99)),PortProtocols[],4,FALSE)),""),"") &amp;
IF(TRIM(MID(SUBSTITUTE(C252,",",REPT(" ",99)),599,99))&lt;&gt;"",CHAR(10) &amp; IFERROR(IF(ISERROR(--TRIM(MID(SUBSTITUTE(C252,",",REPT(" ",99)),599,99))),VLOOKUP(TRIM(MID(SUBSTITUTE(C252,",",REPT(" ",99)),599,99)),PortProtocols[],4,FALSE),VLOOKUP(--TRIM(MID(SUBSTITUTE(C252,",",REPT(" ",99)),599,99)),PortProtocols[],4,FALSE)),""),"") &amp;
IF(TRIM(MID(SUBSTITUTE(C252,",",REPT(" ",99)),699,99))&lt;&gt;"",CHAR(10) &amp; IFERROR(IF(ISERROR(--TRIM(MID(SUBSTITUTE(C252,",",REPT(" ",99)),699,99))),VLOOKUP(TRIM(MID(SUBSTITUTE(C252,",",REPT(" ",99)),699,99)),PortProtocols[],4,FALSE),VLOOKUP(--TRIM(MID(SUBSTITUTE(C252,",",REPT(" ",99)),699,99)),PortProtocols[],4,FALSE)),""),"") &amp;
IF(TRIM(MID(SUBSTITUTE(C252,",",REPT(" ",99)),799,99))&lt;&gt;"",CHAR(10) &amp; IFERROR(IF(ISERROR(--TRIM(MID(SUBSTITUTE(C252,",",REPT(" ",99)),799,99))),VLOOKUP(TRIM(MID(SUBSTITUTE(C252,",",REPT(" ",99)),799,99)),PortProtocols[],4,FALSE),VLOOKUP(--TRIM(MID(SUBSTITUTE(C252,",",REPT(" ",99)),799,99)),PortProtocols[],4,FALSE)),""),"") &amp;
IF(TRIM(MID(SUBSTITUTE(C252,",",REPT(" ",99)),899,99))&lt;&gt;"",CHAR(10) &amp; IFERROR(IF(ISERROR(--TRIM(MID(SUBSTITUTE(C252,",",REPT(" ",99)),899,99))),VLOOKUP(TRIM(MID(SUBSTITUTE(C252,",",REPT(" ",99)),899,99)),PortProtocols[],4,FALSE),VLOOKUP(--TRIM(MID(SUBSTITUTE(C252,",",REPT(" ",99)),899,99)),PortProtocols[],4,FALSE)),""),"") &amp;
IF(TRIM(MID(SUBSTITUTE(C252,",",REPT(" ",99)),999,99))&lt;&gt;"",CHAR(10) &amp; IFERROR(IF(ISERROR(--TRIM(MID(SUBSTITUTE(C252,",",REPT(" ",99)),999,99))),VLOOKUP(TRIM(MID(SUBSTITUTE(C252,",",REPT(" ",99)),999,99)),PortProtocols[],4,FALSE),VLOOKUP(--TRIM(MID(SUBSTITUTE(C252,",",REPT(" ",99)),999,99)),PortProtocols[],4,FALSE)),""),"") &amp;
IF(TRIM(MID(SUBSTITUTE(C252,",",REPT(" ",99)),1099,99))&lt;&gt;"",CHAR(10) &amp; IFERROR(IF(ISERROR(--TRIM(MID(SUBSTITUTE(C252,",",REPT(" ",99)),1099,99))),VLOOKUP(TRIM(MID(SUBSTITUTE(C252,",",REPT(" ",99)),1099,99)),PortProtocols[],4,FALSE),VLOOKUP(--TRIM(MID(SUBSTITUTE(C252,",",REPT(" ",99)),1099,99)),PortProtocols[],4,FALSE)),""),"") &amp;
IF(TRIM(MID(SUBSTITUTE(C252,",",REPT(" ",99)),1199,99))&lt;&gt;"",CHAR(10) &amp; IFERROR(IF(ISERROR(--TRIM(MID(SUBSTITUTE(C252,",",REPT(" ",99)),1199,99))),VLOOKUP(TRIM(MID(SUBSTITUTE(C252,",",REPT(" ",99)),1199,99)),PortProtocols[],4,FALSE),VLOOKUP(--TRIM(MID(SUBSTITUTE(C252,",",REPT(" ",99)),1199,99)),PortProtocols[],4,FALSE)),""),"") &amp;
IF(TRIM(MID(SUBSTITUTE(C252,",",REPT(" ",99)),1299,99))&lt;&gt;"",CHAR(10) &amp; IFERROR(IF(ISERROR(--TRIM(MID(SUBSTITUTE(C252,",",REPT(" ",99)),1299,99))),VLOOKUP(TRIM(MID(SUBSTITUTE(C252,",",REPT(" ",99)),1299,99)),PortProtocols[],4,FALSE),VLOOKUP(--TRIM(MID(SUBSTITUTE(C252,",",REPT(" ",99)),1299,99)),PortProtocols[],4,FALSE)),""),"") &amp;
IF(TRIM(MID(SUBSTITUTE(C252,",",REPT(" ",99)),1399,99))&lt;&gt;"",CHAR(10) &amp; IFERROR(IF(ISERROR(--TRIM(MID(SUBSTITUTE(C252,",",REPT(" ",99)),1399,99))),VLOOKUP(TRIM(MID(SUBSTITUTE(C252,",",REPT(" ",99)),1399,99)),PortProtocols[],4,FALSE),VLOOKUP(--TRIM(MID(SUBSTITUTE(C252,",",REPT(" ",99)),1399,99)),PortProtocols[],4,FALSE)),""),"") &amp;
IF(TRIM(MID(SUBSTITUTE(C252,",",REPT(" ",99)),1499,99))&lt;&gt;"",CHAR(10) &amp; IFERROR(IF(ISERROR(--TRIM(MID(SUBSTITUTE(C252,",",REPT(" ",99)),1499,99))),VLOOKUP(TRIM(MID(SUBSTITUTE(C252,",",REPT(" ",99)),1499,99)),PortProtocols[],4,FALSE),VLOOKUP(--TRIM(MID(SUBSTITUTE(C252,",",REPT(" ",99)),1499,99)),PortProtocols[],4,FALSE)),""),"") &amp;
IF(TRIM(MID(SUBSTITUTE(C252,",",REPT(" ",99)),1599,99))&lt;&gt;"",CHAR(10) &amp; IFERROR(IF(ISERROR(--TRIM(MID(SUBSTITUTE(C252,",",REPT(" ",99)),1599,99))),VLOOKUP(TRIM(MID(SUBSTITUTE(C252,",",REPT(" ",99)),1599,99)),PortProtocols[],4,FALSE),VLOOKUP(--TRIM(MID(SUBSTITUTE(C252,",",REPT(" ",99)),1599,99)),PortProtocols[],4,FALSE)),""),"") &amp;
IF(TRIM(MID(SUBSTITUTE(C252,",",REPT(" ",99)),1699,99))&lt;&gt;"",CHAR(10) &amp; IFERROR(IF(ISERROR(--TRIM(MID(SUBSTITUTE(C252,",",REPT(" ",99)),1699,99))),VLOOKUP(TRIM(MID(SUBSTITUTE(C252,",",REPT(" ",99)),1699,99)),PortProtocols[],4,FALSE),VLOOKUP(--TRIM(MID(SUBSTITUTE(C252,",",REPT(" ",99)),1699,99)),PortProtocols[],4,FALSE)),""),"") &amp;
IF(TRIM(MID(SUBSTITUTE(C252,",",REPT(" ",99)),1799,99))&lt;&gt;"",CHAR(10) &amp; IFERROR(IF(ISERROR(--TRIM(MID(SUBSTITUTE(C252,",",REPT(" ",99)),1799,99))),VLOOKUP(TRIM(MID(SUBSTITUTE(C252,",",REPT(" ",99)),1799,99)),PortProtocols[],4,FALSE),VLOOKUP(--TRIM(MID(SUBSTITUTE(C252,",",REPT(" ",99)),1799,99)),PortProtocols[],4,FALSE)),""),"") &amp;
IF(TRIM(MID(SUBSTITUTE(C252,",",REPT(" ",99)),1899,99))&lt;&gt;"",CHAR(10) &amp; IFERROR(IF(ISERROR(--TRIM(MID(SUBSTITUTE(C252,",",REPT(" ",99)),1899,99))),VLOOKUP(TRIM(MID(SUBSTITUTE(C252,",",REPT(" ",99)),1899,99)),PortProtocols[],4,FALSE),VLOOKUP(--TRIM(MID(SUBSTITUTE(C252,",",REPT(" ",99)),1899,99)),PortProtocols[],4,FALSE)),""),""),
"")</f>
        <v>Database Client to NDB Managed PostgreSQL HA Database VM AZ2
PostgreSQL (5432 TCP)</v>
      </c>
      <c r="G252" s="15"/>
      <c r="H252" s="13" t="str">
        <f>_xlfn.XLOOKUP(ExternalPorts[[#This Row],[Source]],entities[Source],entities[Source AZ (Used for Diagram Generation)],"",0)</f>
        <v>Client Network</v>
      </c>
      <c r="I252" s="13" t="str">
        <f>_xlfn.XLOOKUP(ExternalPorts[[#This Row],[Destination]],entities[Destination],entities[Destination AZ (Used for Diagram Generation)],"",0)</f>
        <v>AZ2</v>
      </c>
      <c r="J252" s="13"/>
      <c r="M252" s="22"/>
    </row>
    <row r="253" spans="1:13" ht="40.5" hidden="1">
      <c r="A253" s="13" t="s">
        <v>357</v>
      </c>
      <c r="B253" s="13" t="s">
        <v>397</v>
      </c>
      <c r="C253" s="14">
        <v>5432</v>
      </c>
      <c r="D253" s="13" t="str" cm="1">
        <f t="array" ref="D25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3" s="13" t="s">
        <v>394</v>
      </c>
      <c r="F253" s="15" t="str">
        <f>IF(AND(B253&lt;&gt;"",E253&lt;&gt;""),B253 &amp; " to " &amp; E253 &amp; CHAR(10) &amp;
IFERROR(IF(ISERROR(--TRIM(MID(SUBSTITUTE(C253,",",REPT(" ",99)),1,99))),VLOOKUP(TRIM(MID(SUBSTITUTE(C253,",",REPT(" ",99)),1,99)),PortProtocols[],4,FALSE),VLOOKUP(--TRIM(MID(SUBSTITUTE(C253,",",REPT(" ",99)),1,99)),PortProtocols[],4,FALSE)),"") &amp;
IF(TRIM(MID(SUBSTITUTE(C253,",",REPT(" ",99)),99,99))&lt;&gt;"",CHAR(10) &amp; IFERROR(IF(ISERROR(--TRIM(MID(SUBSTITUTE(C253,",",REPT(" ",99)),99,99))),VLOOKUP(TRIM(MID(SUBSTITUTE(C253,",",REPT(" ",99)),99,99)),PortProtocols[],4,FALSE),VLOOKUP(--TRIM(MID(SUBSTITUTE(C253,",",REPT(" ",99)),99,99)),PortProtocols[],4,FALSE)),""),"") &amp;
IF(TRIM(MID(SUBSTITUTE(C253,",",REPT(" ",99)),199,99))&lt;&gt;"",CHAR(10) &amp; IFERROR(IF(ISERROR(--TRIM(MID(SUBSTITUTE(C253,",",REPT(" ",99)),199,99))),VLOOKUP(TRIM(MID(SUBSTITUTE(C253,",",REPT(" ",99)),199,99)),PortProtocols[],4,FALSE),VLOOKUP(--TRIM(MID(SUBSTITUTE(C253,",",REPT(" ",99)),199,99)),PortProtocols[],4,FALSE)),""),"") &amp;
IF(TRIM(MID(SUBSTITUTE(C253,",",REPT(" ",99)),299,99))&lt;&gt;"",CHAR(10) &amp; IFERROR(IF(ISERROR(--TRIM(MID(SUBSTITUTE(C253,",",REPT(" ",99)),299,99))),VLOOKUP(TRIM(MID(SUBSTITUTE(C253,",",REPT(" ",99)),299,99)),PortProtocols[],4,FALSE),VLOOKUP(--TRIM(MID(SUBSTITUTE(C253,",",REPT(" ",99)),299,99)),PortProtocols[],4,FALSE)),""),"") &amp;
IF(TRIM(MID(SUBSTITUTE(C253,",",REPT(" ",99)),399,99))&lt;&gt;"",CHAR(10) &amp; IFERROR(IF(ISERROR(--TRIM(MID(SUBSTITUTE(C253,",",REPT(" ",99)),399,99))),VLOOKUP(TRIM(MID(SUBSTITUTE(C253,",",REPT(" ",99)),399,99)),PortProtocols[],4,FALSE),VLOOKUP(--TRIM(MID(SUBSTITUTE(C253,",",REPT(" ",99)),399,99)),PortProtocols[],4,FALSE)),""),"") &amp;
IF(TRIM(MID(SUBSTITUTE(C253,",",REPT(" ",99)),499,99))&lt;&gt;"",CHAR(10) &amp; IFERROR(IF(ISERROR(--TRIM(MID(SUBSTITUTE(C253,",",REPT(" ",99)),499,99))),VLOOKUP(TRIM(MID(SUBSTITUTE(C253,",",REPT(" ",99)),499,99)),PortProtocols[],4,FALSE),VLOOKUP(--TRIM(MID(SUBSTITUTE(C253,",",REPT(" ",99)),499,99)),PortProtocols[],4,FALSE)),""),"") &amp;
IF(TRIM(MID(SUBSTITUTE(C253,",",REPT(" ",99)),599,99))&lt;&gt;"",CHAR(10) &amp; IFERROR(IF(ISERROR(--TRIM(MID(SUBSTITUTE(C253,",",REPT(" ",99)),599,99))),VLOOKUP(TRIM(MID(SUBSTITUTE(C253,",",REPT(" ",99)),599,99)),PortProtocols[],4,FALSE),VLOOKUP(--TRIM(MID(SUBSTITUTE(C253,",",REPT(" ",99)),599,99)),PortProtocols[],4,FALSE)),""),"") &amp;
IF(TRIM(MID(SUBSTITUTE(C253,",",REPT(" ",99)),699,99))&lt;&gt;"",CHAR(10) &amp; IFERROR(IF(ISERROR(--TRIM(MID(SUBSTITUTE(C253,",",REPT(" ",99)),699,99))),VLOOKUP(TRIM(MID(SUBSTITUTE(C253,",",REPT(" ",99)),699,99)),PortProtocols[],4,FALSE),VLOOKUP(--TRIM(MID(SUBSTITUTE(C253,",",REPT(" ",99)),699,99)),PortProtocols[],4,FALSE)),""),"") &amp;
IF(TRIM(MID(SUBSTITUTE(C253,",",REPT(" ",99)),799,99))&lt;&gt;"",CHAR(10) &amp; IFERROR(IF(ISERROR(--TRIM(MID(SUBSTITUTE(C253,",",REPT(" ",99)),799,99))),VLOOKUP(TRIM(MID(SUBSTITUTE(C253,",",REPT(" ",99)),799,99)),PortProtocols[],4,FALSE),VLOOKUP(--TRIM(MID(SUBSTITUTE(C253,",",REPT(" ",99)),799,99)),PortProtocols[],4,FALSE)),""),"") &amp;
IF(TRIM(MID(SUBSTITUTE(C253,",",REPT(" ",99)),899,99))&lt;&gt;"",CHAR(10) &amp; IFERROR(IF(ISERROR(--TRIM(MID(SUBSTITUTE(C253,",",REPT(" ",99)),899,99))),VLOOKUP(TRIM(MID(SUBSTITUTE(C253,",",REPT(" ",99)),899,99)),PortProtocols[],4,FALSE),VLOOKUP(--TRIM(MID(SUBSTITUTE(C253,",",REPT(" ",99)),899,99)),PortProtocols[],4,FALSE)),""),"") &amp;
IF(TRIM(MID(SUBSTITUTE(C253,",",REPT(" ",99)),999,99))&lt;&gt;"",CHAR(10) &amp; IFERROR(IF(ISERROR(--TRIM(MID(SUBSTITUTE(C253,",",REPT(" ",99)),999,99))),VLOOKUP(TRIM(MID(SUBSTITUTE(C253,",",REPT(" ",99)),999,99)),PortProtocols[],4,FALSE),VLOOKUP(--TRIM(MID(SUBSTITUTE(C253,",",REPT(" ",99)),999,99)),PortProtocols[],4,FALSE)),""),"") &amp;
IF(TRIM(MID(SUBSTITUTE(C253,",",REPT(" ",99)),1099,99))&lt;&gt;"",CHAR(10) &amp; IFERROR(IF(ISERROR(--TRIM(MID(SUBSTITUTE(C253,",",REPT(" ",99)),1099,99))),VLOOKUP(TRIM(MID(SUBSTITUTE(C253,",",REPT(" ",99)),1099,99)),PortProtocols[],4,FALSE),VLOOKUP(--TRIM(MID(SUBSTITUTE(C253,",",REPT(" ",99)),1099,99)),PortProtocols[],4,FALSE)),""),"") &amp;
IF(TRIM(MID(SUBSTITUTE(C253,",",REPT(" ",99)),1199,99))&lt;&gt;"",CHAR(10) &amp; IFERROR(IF(ISERROR(--TRIM(MID(SUBSTITUTE(C253,",",REPT(" ",99)),1199,99))),VLOOKUP(TRIM(MID(SUBSTITUTE(C253,",",REPT(" ",99)),1199,99)),PortProtocols[],4,FALSE),VLOOKUP(--TRIM(MID(SUBSTITUTE(C253,",",REPT(" ",99)),1199,99)),PortProtocols[],4,FALSE)),""),"") &amp;
IF(TRIM(MID(SUBSTITUTE(C253,",",REPT(" ",99)),1299,99))&lt;&gt;"",CHAR(10) &amp; IFERROR(IF(ISERROR(--TRIM(MID(SUBSTITUTE(C253,",",REPT(" ",99)),1299,99))),VLOOKUP(TRIM(MID(SUBSTITUTE(C253,",",REPT(" ",99)),1299,99)),PortProtocols[],4,FALSE),VLOOKUP(--TRIM(MID(SUBSTITUTE(C253,",",REPT(" ",99)),1299,99)),PortProtocols[],4,FALSE)),""),"") &amp;
IF(TRIM(MID(SUBSTITUTE(C253,",",REPT(" ",99)),1399,99))&lt;&gt;"",CHAR(10) &amp; IFERROR(IF(ISERROR(--TRIM(MID(SUBSTITUTE(C253,",",REPT(" ",99)),1399,99))),VLOOKUP(TRIM(MID(SUBSTITUTE(C253,",",REPT(" ",99)),1399,99)),PortProtocols[],4,FALSE),VLOOKUP(--TRIM(MID(SUBSTITUTE(C253,",",REPT(" ",99)),1399,99)),PortProtocols[],4,FALSE)),""),"") &amp;
IF(TRIM(MID(SUBSTITUTE(C253,",",REPT(" ",99)),1499,99))&lt;&gt;"",CHAR(10) &amp; IFERROR(IF(ISERROR(--TRIM(MID(SUBSTITUTE(C253,",",REPT(" ",99)),1499,99))),VLOOKUP(TRIM(MID(SUBSTITUTE(C253,",",REPT(" ",99)),1499,99)),PortProtocols[],4,FALSE),VLOOKUP(--TRIM(MID(SUBSTITUTE(C253,",",REPT(" ",99)),1499,99)),PortProtocols[],4,FALSE)),""),"") &amp;
IF(TRIM(MID(SUBSTITUTE(C253,",",REPT(" ",99)),1599,99))&lt;&gt;"",CHAR(10) &amp; IFERROR(IF(ISERROR(--TRIM(MID(SUBSTITUTE(C253,",",REPT(" ",99)),1599,99))),VLOOKUP(TRIM(MID(SUBSTITUTE(C253,",",REPT(" ",99)),1599,99)),PortProtocols[],4,FALSE),VLOOKUP(--TRIM(MID(SUBSTITUTE(C253,",",REPT(" ",99)),1599,99)),PortProtocols[],4,FALSE)),""),"") &amp;
IF(TRIM(MID(SUBSTITUTE(C253,",",REPT(" ",99)),1699,99))&lt;&gt;"",CHAR(10) &amp; IFERROR(IF(ISERROR(--TRIM(MID(SUBSTITUTE(C253,",",REPT(" ",99)),1699,99))),VLOOKUP(TRIM(MID(SUBSTITUTE(C253,",",REPT(" ",99)),1699,99)),PortProtocols[],4,FALSE),VLOOKUP(--TRIM(MID(SUBSTITUTE(C253,",",REPT(" ",99)),1699,99)),PortProtocols[],4,FALSE)),""),"") &amp;
IF(TRIM(MID(SUBSTITUTE(C253,",",REPT(" ",99)),1799,99))&lt;&gt;"",CHAR(10) &amp; IFERROR(IF(ISERROR(--TRIM(MID(SUBSTITUTE(C253,",",REPT(" ",99)),1799,99))),VLOOKUP(TRIM(MID(SUBSTITUTE(C253,",",REPT(" ",99)),1799,99)),PortProtocols[],4,FALSE),VLOOKUP(--TRIM(MID(SUBSTITUTE(C253,",",REPT(" ",99)),1799,99)),PortProtocols[],4,FALSE)),""),"") &amp;
IF(TRIM(MID(SUBSTITUTE(C253,",",REPT(" ",99)),1899,99))&lt;&gt;"",CHAR(10) &amp; IFERROR(IF(ISERROR(--TRIM(MID(SUBSTITUTE(C253,",",REPT(" ",99)),1899,99))),VLOOKUP(TRIM(MID(SUBSTITUTE(C253,",",REPT(" ",99)),1899,99)),PortProtocols[],4,FALSE),VLOOKUP(--TRIM(MID(SUBSTITUTE(C253,",",REPT(" ",99)),1899,99)),PortProtocols[],4,FALSE)),""),""),
"")</f>
        <v>Database Client to NDB Managed PostgreSQL HA Database VM AZ1
PostgreSQL (5432 TCP)</v>
      </c>
      <c r="G253" s="15"/>
      <c r="H253" s="13" t="str">
        <f>_xlfn.XLOOKUP(ExternalPorts[[#This Row],[Source]],entities[Source],entities[Source AZ (Used for Diagram Generation)],"",0)</f>
        <v>Client Network</v>
      </c>
      <c r="I253" s="13" t="str">
        <f>_xlfn.XLOOKUP(ExternalPorts[[#This Row],[Destination]],entities[Destination],entities[Destination AZ (Used for Diagram Generation)],"",0)</f>
        <v>AZ1</v>
      </c>
      <c r="J253" s="13"/>
      <c r="M253" s="22"/>
    </row>
    <row r="254" spans="1:13" ht="40.5">
      <c r="A254" s="13" t="s">
        <v>324</v>
      </c>
      <c r="B254" s="13" t="s">
        <v>20</v>
      </c>
      <c r="C254" s="14">
        <v>7000</v>
      </c>
      <c r="D254" s="13" t="str" cm="1">
        <f t="array" ref="D25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4" s="13" t="s">
        <v>410</v>
      </c>
      <c r="F254" s="24" t="str">
        <f>IF(AND(B254&lt;&gt;"",E254&lt;&gt;""),B254 &amp; " to " &amp; E254 &amp; CHAR(10) &amp;
IFERROR(IF(ISERROR(--TRIM(MID(SUBSTITUTE(C254,",",REPT(" ",99)),1,99))),VLOOKUP(TRIM(MID(SUBSTITUTE(C254,",",REPT(" ",99)),1,99)),PortProtocols[],4,FALSE),VLOOKUP(--TRIM(MID(SUBSTITUTE(C254,",",REPT(" ",99)),1,99)),PortProtocols[],4,FALSE)),"") &amp;
IF(TRIM(MID(SUBSTITUTE(C254,",",REPT(" ",99)),99,99))&lt;&gt;"",CHAR(10) &amp; IFERROR(IF(ISERROR(--TRIM(MID(SUBSTITUTE(C254,",",REPT(" ",99)),99,99))),VLOOKUP(TRIM(MID(SUBSTITUTE(C254,",",REPT(" ",99)),99,99)),PortProtocols[],4,FALSE),VLOOKUP(--TRIM(MID(SUBSTITUTE(C254,",",REPT(" ",99)),99,99)),PortProtocols[],4,FALSE)),""),"") &amp;
IF(TRIM(MID(SUBSTITUTE(C254,",",REPT(" ",99)),199,99))&lt;&gt;"",CHAR(10) &amp; IFERROR(IF(ISERROR(--TRIM(MID(SUBSTITUTE(C254,",",REPT(" ",99)),199,99))),VLOOKUP(TRIM(MID(SUBSTITUTE(C254,",",REPT(" ",99)),199,99)),PortProtocols[],4,FALSE),VLOOKUP(--TRIM(MID(SUBSTITUTE(C254,",",REPT(" ",99)),199,99)),PortProtocols[],4,FALSE)),""),"") &amp;
IF(TRIM(MID(SUBSTITUTE(C254,",",REPT(" ",99)),299,99))&lt;&gt;"",CHAR(10) &amp; IFERROR(IF(ISERROR(--TRIM(MID(SUBSTITUTE(C254,",",REPT(" ",99)),299,99))),VLOOKUP(TRIM(MID(SUBSTITUTE(C254,",",REPT(" ",99)),299,99)),PortProtocols[],4,FALSE),VLOOKUP(--TRIM(MID(SUBSTITUTE(C254,",",REPT(" ",99)),299,99)),PortProtocols[],4,FALSE)),""),"") &amp;
IF(TRIM(MID(SUBSTITUTE(C254,",",REPT(" ",99)),399,99))&lt;&gt;"",CHAR(10) &amp; IFERROR(IF(ISERROR(--TRIM(MID(SUBSTITUTE(C254,",",REPT(" ",99)),399,99))),VLOOKUP(TRIM(MID(SUBSTITUTE(C254,",",REPT(" ",99)),399,99)),PortProtocols[],4,FALSE),VLOOKUP(--TRIM(MID(SUBSTITUTE(C254,",",REPT(" ",99)),399,99)),PortProtocols[],4,FALSE)),""),"") &amp;
IF(TRIM(MID(SUBSTITUTE(C254,",",REPT(" ",99)),499,99))&lt;&gt;"",CHAR(10) &amp; IFERROR(IF(ISERROR(--TRIM(MID(SUBSTITUTE(C254,",",REPT(" ",99)),499,99))),VLOOKUP(TRIM(MID(SUBSTITUTE(C254,",",REPT(" ",99)),499,99)),PortProtocols[],4,FALSE),VLOOKUP(--TRIM(MID(SUBSTITUTE(C254,",",REPT(" ",99)),499,99)),PortProtocols[],4,FALSE)),""),"") &amp;
IF(TRIM(MID(SUBSTITUTE(C254,",",REPT(" ",99)),599,99))&lt;&gt;"",CHAR(10) &amp; IFERROR(IF(ISERROR(--TRIM(MID(SUBSTITUTE(C254,",",REPT(" ",99)),599,99))),VLOOKUP(TRIM(MID(SUBSTITUTE(C254,",",REPT(" ",99)),599,99)),PortProtocols[],4,FALSE),VLOOKUP(--TRIM(MID(SUBSTITUTE(C254,",",REPT(" ",99)),599,99)),PortProtocols[],4,FALSE)),""),"") &amp;
IF(TRIM(MID(SUBSTITUTE(C254,",",REPT(" ",99)),699,99))&lt;&gt;"",CHAR(10) &amp; IFERROR(IF(ISERROR(--TRIM(MID(SUBSTITUTE(C254,",",REPT(" ",99)),699,99))),VLOOKUP(TRIM(MID(SUBSTITUTE(C254,",",REPT(" ",99)),699,99)),PortProtocols[],4,FALSE),VLOOKUP(--TRIM(MID(SUBSTITUTE(C254,",",REPT(" ",99)),699,99)),PortProtocols[],4,FALSE)),""),"") &amp;
IF(TRIM(MID(SUBSTITUTE(C254,",",REPT(" ",99)),799,99))&lt;&gt;"",CHAR(10) &amp; IFERROR(IF(ISERROR(--TRIM(MID(SUBSTITUTE(C254,",",REPT(" ",99)),799,99))),VLOOKUP(TRIM(MID(SUBSTITUTE(C254,",",REPT(" ",99)),799,99)),PortProtocols[],4,FALSE),VLOOKUP(--TRIM(MID(SUBSTITUTE(C254,",",REPT(" ",99)),799,99)),PortProtocols[],4,FALSE)),""),"") &amp;
IF(TRIM(MID(SUBSTITUTE(C254,",",REPT(" ",99)),899,99))&lt;&gt;"",CHAR(10) &amp; IFERROR(IF(ISERROR(--TRIM(MID(SUBSTITUTE(C254,",",REPT(" ",99)),899,99))),VLOOKUP(TRIM(MID(SUBSTITUTE(C254,",",REPT(" ",99)),899,99)),PortProtocols[],4,FALSE),VLOOKUP(--TRIM(MID(SUBSTITUTE(C254,",",REPT(" ",99)),899,99)),PortProtocols[],4,FALSE)),""),"") &amp;
IF(TRIM(MID(SUBSTITUTE(C254,",",REPT(" ",99)),999,99))&lt;&gt;"",CHAR(10) &amp; IFERROR(IF(ISERROR(--TRIM(MID(SUBSTITUTE(C254,",",REPT(" ",99)),999,99))),VLOOKUP(TRIM(MID(SUBSTITUTE(C254,",",REPT(" ",99)),999,99)),PortProtocols[],4,FALSE),VLOOKUP(--TRIM(MID(SUBSTITUTE(C254,",",REPT(" ",99)),999,99)),PortProtocols[],4,FALSE)),""),"") &amp;
IF(TRIM(MID(SUBSTITUTE(C254,",",REPT(" ",99)),1099,99))&lt;&gt;"",CHAR(10) &amp; IFERROR(IF(ISERROR(--TRIM(MID(SUBSTITUTE(C254,",",REPT(" ",99)),1099,99))),VLOOKUP(TRIM(MID(SUBSTITUTE(C254,",",REPT(" ",99)),1099,99)),PortProtocols[],4,FALSE),VLOOKUP(--TRIM(MID(SUBSTITUTE(C254,",",REPT(" ",99)),1099,99)),PortProtocols[],4,FALSE)),""),"") &amp;
IF(TRIM(MID(SUBSTITUTE(C254,",",REPT(" ",99)),1199,99))&lt;&gt;"",CHAR(10) &amp; IFERROR(IF(ISERROR(--TRIM(MID(SUBSTITUTE(C254,",",REPT(" ",99)),1199,99))),VLOOKUP(TRIM(MID(SUBSTITUTE(C254,",",REPT(" ",99)),1199,99)),PortProtocols[],4,FALSE),VLOOKUP(--TRIM(MID(SUBSTITUTE(C254,",",REPT(" ",99)),1199,99)),PortProtocols[],4,FALSE)),""),"") &amp;
IF(TRIM(MID(SUBSTITUTE(C254,",",REPT(" ",99)),1299,99))&lt;&gt;"",CHAR(10) &amp; IFERROR(IF(ISERROR(--TRIM(MID(SUBSTITUTE(C254,",",REPT(" ",99)),1299,99))),VLOOKUP(TRIM(MID(SUBSTITUTE(C254,",",REPT(" ",99)),1299,99)),PortProtocols[],4,FALSE),VLOOKUP(--TRIM(MID(SUBSTITUTE(C254,",",REPT(" ",99)),1299,99)),PortProtocols[],4,FALSE)),""),"") &amp;
IF(TRIM(MID(SUBSTITUTE(C254,",",REPT(" ",99)),1399,99))&lt;&gt;"",CHAR(10) &amp; IFERROR(IF(ISERROR(--TRIM(MID(SUBSTITUTE(C254,",",REPT(" ",99)),1399,99))),VLOOKUP(TRIM(MID(SUBSTITUTE(C254,",",REPT(" ",99)),1399,99)),PortProtocols[],4,FALSE),VLOOKUP(--TRIM(MID(SUBSTITUTE(C254,",",REPT(" ",99)),1399,99)),PortProtocols[],4,FALSE)),""),"") &amp;
IF(TRIM(MID(SUBSTITUTE(C254,",",REPT(" ",99)),1499,99))&lt;&gt;"",CHAR(10) &amp; IFERROR(IF(ISERROR(--TRIM(MID(SUBSTITUTE(C254,",",REPT(" ",99)),1499,99))),VLOOKUP(TRIM(MID(SUBSTITUTE(C254,",",REPT(" ",99)),1499,99)),PortProtocols[],4,FALSE),VLOOKUP(--TRIM(MID(SUBSTITUTE(C254,",",REPT(" ",99)),1499,99)),PortProtocols[],4,FALSE)),""),"") &amp;
IF(TRIM(MID(SUBSTITUTE(C254,",",REPT(" ",99)),1599,99))&lt;&gt;"",CHAR(10) &amp; IFERROR(IF(ISERROR(--TRIM(MID(SUBSTITUTE(C254,",",REPT(" ",99)),1599,99))),VLOOKUP(TRIM(MID(SUBSTITUTE(C254,",",REPT(" ",99)),1599,99)),PortProtocols[],4,FALSE),VLOOKUP(--TRIM(MID(SUBSTITUTE(C254,",",REPT(" ",99)),1599,99)),PortProtocols[],4,FALSE)),""),"") &amp;
IF(TRIM(MID(SUBSTITUTE(C254,",",REPT(" ",99)),1699,99))&lt;&gt;"",CHAR(10) &amp; IFERROR(IF(ISERROR(--TRIM(MID(SUBSTITUTE(C254,",",REPT(" ",99)),1699,99))),VLOOKUP(TRIM(MID(SUBSTITUTE(C254,",",REPT(" ",99)),1699,99)),PortProtocols[],4,FALSE),VLOOKUP(--TRIM(MID(SUBSTITUTE(C254,",",REPT(" ",99)),1699,99)),PortProtocols[],4,FALSE)),""),"") &amp;
IF(TRIM(MID(SUBSTITUTE(C254,",",REPT(" ",99)),1799,99))&lt;&gt;"",CHAR(10) &amp; IFERROR(IF(ISERROR(--TRIM(MID(SUBSTITUTE(C254,",",REPT(" ",99)),1799,99))),VLOOKUP(TRIM(MID(SUBSTITUTE(C254,",",REPT(" ",99)),1799,99)),PortProtocols[],4,FALSE),VLOOKUP(--TRIM(MID(SUBSTITUTE(C254,",",REPT(" ",99)),1799,99)),PortProtocols[],4,FALSE)),""),"") &amp;
IF(TRIM(MID(SUBSTITUTE(C254,",",REPT(" ",99)),1899,99))&lt;&gt;"",CHAR(10) &amp; IFERROR(IF(ISERROR(--TRIM(MID(SUBSTITUTE(C254,",",REPT(" ",99)),1899,99))),VLOOKUP(TRIM(MID(SUBSTITUTE(C254,",",REPT(" ",99)),1899,99)),PortProtocols[],4,FALSE),VLOOKUP(--TRIM(MID(SUBSTITUTE(C254,",",REPT(" ",99)),1899,99)),PortProtocols[],4,FALSE)),""),""),
"")</f>
        <v>Administrator Workstation to NDB HA Proxy VM1
Cassandra (Non-SSL) or HAProxy (7000 TCP)</v>
      </c>
      <c r="G254" s="15"/>
      <c r="H254" s="13" t="str">
        <f>_xlfn.XLOOKUP(ExternalPorts[[#This Row],[Source]],entities[Source],entities[Source AZ (Used for Diagram Generation)],"",0)</f>
        <v>Client Network</v>
      </c>
      <c r="I254" s="13" t="str">
        <f>_xlfn.XLOOKUP(ExternalPorts[[#This Row],[Destination]],entities[Destination],entities[Destination AZ (Used for Diagram Generation)],"",0)</f>
        <v>Local AZ</v>
      </c>
      <c r="J254" s="13"/>
      <c r="M254" s="22"/>
    </row>
    <row r="255" spans="1:13" ht="40.5">
      <c r="A255" s="13" t="s">
        <v>324</v>
      </c>
      <c r="B255" s="13" t="s">
        <v>20</v>
      </c>
      <c r="C255" s="14">
        <v>7000</v>
      </c>
      <c r="D255" s="13" t="str" cm="1">
        <f t="array" ref="D25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55" s="13" t="s">
        <v>411</v>
      </c>
      <c r="F255" s="24" t="str">
        <f>IF(AND(B255&lt;&gt;"",E255&lt;&gt;""),B255 &amp; " to " &amp; E255 &amp; CHAR(10) &amp;
IFERROR(IF(ISERROR(--TRIM(MID(SUBSTITUTE(C255,",",REPT(" ",99)),1,99))),VLOOKUP(TRIM(MID(SUBSTITUTE(C255,",",REPT(" ",99)),1,99)),PortProtocols[],4,FALSE),VLOOKUP(--TRIM(MID(SUBSTITUTE(C255,",",REPT(" ",99)),1,99)),PortProtocols[],4,FALSE)),"") &amp;
IF(TRIM(MID(SUBSTITUTE(C255,",",REPT(" ",99)),99,99))&lt;&gt;"",CHAR(10) &amp; IFERROR(IF(ISERROR(--TRIM(MID(SUBSTITUTE(C255,",",REPT(" ",99)),99,99))),VLOOKUP(TRIM(MID(SUBSTITUTE(C255,",",REPT(" ",99)),99,99)),PortProtocols[],4,FALSE),VLOOKUP(--TRIM(MID(SUBSTITUTE(C255,",",REPT(" ",99)),99,99)),PortProtocols[],4,FALSE)),""),"") &amp;
IF(TRIM(MID(SUBSTITUTE(C255,",",REPT(" ",99)),199,99))&lt;&gt;"",CHAR(10) &amp; IFERROR(IF(ISERROR(--TRIM(MID(SUBSTITUTE(C255,",",REPT(" ",99)),199,99))),VLOOKUP(TRIM(MID(SUBSTITUTE(C255,",",REPT(" ",99)),199,99)),PortProtocols[],4,FALSE),VLOOKUP(--TRIM(MID(SUBSTITUTE(C255,",",REPT(" ",99)),199,99)),PortProtocols[],4,FALSE)),""),"") &amp;
IF(TRIM(MID(SUBSTITUTE(C255,",",REPT(" ",99)),299,99))&lt;&gt;"",CHAR(10) &amp; IFERROR(IF(ISERROR(--TRIM(MID(SUBSTITUTE(C255,",",REPT(" ",99)),299,99))),VLOOKUP(TRIM(MID(SUBSTITUTE(C255,",",REPT(" ",99)),299,99)),PortProtocols[],4,FALSE),VLOOKUP(--TRIM(MID(SUBSTITUTE(C255,",",REPT(" ",99)),299,99)),PortProtocols[],4,FALSE)),""),"") &amp;
IF(TRIM(MID(SUBSTITUTE(C255,",",REPT(" ",99)),399,99))&lt;&gt;"",CHAR(10) &amp; IFERROR(IF(ISERROR(--TRIM(MID(SUBSTITUTE(C255,",",REPT(" ",99)),399,99))),VLOOKUP(TRIM(MID(SUBSTITUTE(C255,",",REPT(" ",99)),399,99)),PortProtocols[],4,FALSE),VLOOKUP(--TRIM(MID(SUBSTITUTE(C255,",",REPT(" ",99)),399,99)),PortProtocols[],4,FALSE)),""),"") &amp;
IF(TRIM(MID(SUBSTITUTE(C255,",",REPT(" ",99)),499,99))&lt;&gt;"",CHAR(10) &amp; IFERROR(IF(ISERROR(--TRIM(MID(SUBSTITUTE(C255,",",REPT(" ",99)),499,99))),VLOOKUP(TRIM(MID(SUBSTITUTE(C255,",",REPT(" ",99)),499,99)),PortProtocols[],4,FALSE),VLOOKUP(--TRIM(MID(SUBSTITUTE(C255,",",REPT(" ",99)),499,99)),PortProtocols[],4,FALSE)),""),"") &amp;
IF(TRIM(MID(SUBSTITUTE(C255,",",REPT(" ",99)),599,99))&lt;&gt;"",CHAR(10) &amp; IFERROR(IF(ISERROR(--TRIM(MID(SUBSTITUTE(C255,",",REPT(" ",99)),599,99))),VLOOKUP(TRIM(MID(SUBSTITUTE(C255,",",REPT(" ",99)),599,99)),PortProtocols[],4,FALSE),VLOOKUP(--TRIM(MID(SUBSTITUTE(C255,",",REPT(" ",99)),599,99)),PortProtocols[],4,FALSE)),""),"") &amp;
IF(TRIM(MID(SUBSTITUTE(C255,",",REPT(" ",99)),699,99))&lt;&gt;"",CHAR(10) &amp; IFERROR(IF(ISERROR(--TRIM(MID(SUBSTITUTE(C255,",",REPT(" ",99)),699,99))),VLOOKUP(TRIM(MID(SUBSTITUTE(C255,",",REPT(" ",99)),699,99)),PortProtocols[],4,FALSE),VLOOKUP(--TRIM(MID(SUBSTITUTE(C255,",",REPT(" ",99)),699,99)),PortProtocols[],4,FALSE)),""),"") &amp;
IF(TRIM(MID(SUBSTITUTE(C255,",",REPT(" ",99)),799,99))&lt;&gt;"",CHAR(10) &amp; IFERROR(IF(ISERROR(--TRIM(MID(SUBSTITUTE(C255,",",REPT(" ",99)),799,99))),VLOOKUP(TRIM(MID(SUBSTITUTE(C255,",",REPT(" ",99)),799,99)),PortProtocols[],4,FALSE),VLOOKUP(--TRIM(MID(SUBSTITUTE(C255,",",REPT(" ",99)),799,99)),PortProtocols[],4,FALSE)),""),"") &amp;
IF(TRIM(MID(SUBSTITUTE(C255,",",REPT(" ",99)),899,99))&lt;&gt;"",CHAR(10) &amp; IFERROR(IF(ISERROR(--TRIM(MID(SUBSTITUTE(C255,",",REPT(" ",99)),899,99))),VLOOKUP(TRIM(MID(SUBSTITUTE(C255,",",REPT(" ",99)),899,99)),PortProtocols[],4,FALSE),VLOOKUP(--TRIM(MID(SUBSTITUTE(C255,",",REPT(" ",99)),899,99)),PortProtocols[],4,FALSE)),""),"") &amp;
IF(TRIM(MID(SUBSTITUTE(C255,",",REPT(" ",99)),999,99))&lt;&gt;"",CHAR(10) &amp; IFERROR(IF(ISERROR(--TRIM(MID(SUBSTITUTE(C255,",",REPT(" ",99)),999,99))),VLOOKUP(TRIM(MID(SUBSTITUTE(C255,",",REPT(" ",99)),999,99)),PortProtocols[],4,FALSE),VLOOKUP(--TRIM(MID(SUBSTITUTE(C255,",",REPT(" ",99)),999,99)),PortProtocols[],4,FALSE)),""),"") &amp;
IF(TRIM(MID(SUBSTITUTE(C255,",",REPT(" ",99)),1099,99))&lt;&gt;"",CHAR(10) &amp; IFERROR(IF(ISERROR(--TRIM(MID(SUBSTITUTE(C255,",",REPT(" ",99)),1099,99))),VLOOKUP(TRIM(MID(SUBSTITUTE(C255,",",REPT(" ",99)),1099,99)),PortProtocols[],4,FALSE),VLOOKUP(--TRIM(MID(SUBSTITUTE(C255,",",REPT(" ",99)),1099,99)),PortProtocols[],4,FALSE)),""),"") &amp;
IF(TRIM(MID(SUBSTITUTE(C255,",",REPT(" ",99)),1199,99))&lt;&gt;"",CHAR(10) &amp; IFERROR(IF(ISERROR(--TRIM(MID(SUBSTITUTE(C255,",",REPT(" ",99)),1199,99))),VLOOKUP(TRIM(MID(SUBSTITUTE(C255,",",REPT(" ",99)),1199,99)),PortProtocols[],4,FALSE),VLOOKUP(--TRIM(MID(SUBSTITUTE(C255,",",REPT(" ",99)),1199,99)),PortProtocols[],4,FALSE)),""),"") &amp;
IF(TRIM(MID(SUBSTITUTE(C255,",",REPT(" ",99)),1299,99))&lt;&gt;"",CHAR(10) &amp; IFERROR(IF(ISERROR(--TRIM(MID(SUBSTITUTE(C255,",",REPT(" ",99)),1299,99))),VLOOKUP(TRIM(MID(SUBSTITUTE(C255,",",REPT(" ",99)),1299,99)),PortProtocols[],4,FALSE),VLOOKUP(--TRIM(MID(SUBSTITUTE(C255,",",REPT(" ",99)),1299,99)),PortProtocols[],4,FALSE)),""),"") &amp;
IF(TRIM(MID(SUBSTITUTE(C255,",",REPT(" ",99)),1399,99))&lt;&gt;"",CHAR(10) &amp; IFERROR(IF(ISERROR(--TRIM(MID(SUBSTITUTE(C255,",",REPT(" ",99)),1399,99))),VLOOKUP(TRIM(MID(SUBSTITUTE(C255,",",REPT(" ",99)),1399,99)),PortProtocols[],4,FALSE),VLOOKUP(--TRIM(MID(SUBSTITUTE(C255,",",REPT(" ",99)),1399,99)),PortProtocols[],4,FALSE)),""),"") &amp;
IF(TRIM(MID(SUBSTITUTE(C255,",",REPT(" ",99)),1499,99))&lt;&gt;"",CHAR(10) &amp; IFERROR(IF(ISERROR(--TRIM(MID(SUBSTITUTE(C255,",",REPT(" ",99)),1499,99))),VLOOKUP(TRIM(MID(SUBSTITUTE(C255,",",REPT(" ",99)),1499,99)),PortProtocols[],4,FALSE),VLOOKUP(--TRIM(MID(SUBSTITUTE(C255,",",REPT(" ",99)),1499,99)),PortProtocols[],4,FALSE)),""),"") &amp;
IF(TRIM(MID(SUBSTITUTE(C255,",",REPT(" ",99)),1599,99))&lt;&gt;"",CHAR(10) &amp; IFERROR(IF(ISERROR(--TRIM(MID(SUBSTITUTE(C255,",",REPT(" ",99)),1599,99))),VLOOKUP(TRIM(MID(SUBSTITUTE(C255,",",REPT(" ",99)),1599,99)),PortProtocols[],4,FALSE),VLOOKUP(--TRIM(MID(SUBSTITUTE(C255,",",REPT(" ",99)),1599,99)),PortProtocols[],4,FALSE)),""),"") &amp;
IF(TRIM(MID(SUBSTITUTE(C255,",",REPT(" ",99)),1699,99))&lt;&gt;"",CHAR(10) &amp; IFERROR(IF(ISERROR(--TRIM(MID(SUBSTITUTE(C255,",",REPT(" ",99)),1699,99))),VLOOKUP(TRIM(MID(SUBSTITUTE(C255,",",REPT(" ",99)),1699,99)),PortProtocols[],4,FALSE),VLOOKUP(--TRIM(MID(SUBSTITUTE(C255,",",REPT(" ",99)),1699,99)),PortProtocols[],4,FALSE)),""),"") &amp;
IF(TRIM(MID(SUBSTITUTE(C255,",",REPT(" ",99)),1799,99))&lt;&gt;"",CHAR(10) &amp; IFERROR(IF(ISERROR(--TRIM(MID(SUBSTITUTE(C255,",",REPT(" ",99)),1799,99))),VLOOKUP(TRIM(MID(SUBSTITUTE(C255,",",REPT(" ",99)),1799,99)),PortProtocols[],4,FALSE),VLOOKUP(--TRIM(MID(SUBSTITUTE(C255,",",REPT(" ",99)),1799,99)),PortProtocols[],4,FALSE)),""),"") &amp;
IF(TRIM(MID(SUBSTITUTE(C255,",",REPT(" ",99)),1899,99))&lt;&gt;"",CHAR(10) &amp; IFERROR(IF(ISERROR(--TRIM(MID(SUBSTITUTE(C255,",",REPT(" ",99)),1899,99))),VLOOKUP(TRIM(MID(SUBSTITUTE(C255,",",REPT(" ",99)),1899,99)),PortProtocols[],4,FALSE),VLOOKUP(--TRIM(MID(SUBSTITUTE(C255,",",REPT(" ",99)),1899,99)),PortProtocols[],4,FALSE)),""),""),
"")</f>
        <v>Administrator Workstation to NDB HA Proxy VM2
Cassandra (Non-SSL) or HAProxy (7000 TCP)</v>
      </c>
      <c r="G255" s="15"/>
      <c r="H255" s="13" t="str">
        <f>_xlfn.XLOOKUP(ExternalPorts[[#This Row],[Source]],entities[Source],entities[Source AZ (Used for Diagram Generation)],"",0)</f>
        <v>Client Network</v>
      </c>
      <c r="I255" s="13" t="str">
        <f>_xlfn.XLOOKUP(ExternalPorts[[#This Row],[Destination]],entities[Destination],entities[Destination AZ (Used for Diagram Generation)],"",0)</f>
        <v>Local AZ</v>
      </c>
      <c r="J255" s="13"/>
      <c r="M255" s="22"/>
    </row>
    <row r="256" spans="1:13" ht="40.5" hidden="1">
      <c r="A256" s="13" t="s">
        <v>71</v>
      </c>
      <c r="B256" s="13" t="s">
        <v>359</v>
      </c>
      <c r="C256" s="14">
        <v>9440</v>
      </c>
      <c r="D256" s="13" t="s">
        <v>78</v>
      </c>
      <c r="E256" s="13" t="s">
        <v>77</v>
      </c>
      <c r="F256" s="15" t="str">
        <f>IF(AND(B256&lt;&gt;"",E256&lt;&gt;""),B256 &amp; " to " &amp; E256 &amp; CHAR(10) &amp;
IFERROR(IF(ISERROR(--TRIM(MID(SUBSTITUTE(C256,",",REPT(" ",99)),1,99))),VLOOKUP(TRIM(MID(SUBSTITUTE(C256,",",REPT(" ",99)),1,99)),PortProtocols[],4,FALSE),VLOOKUP(--TRIM(MID(SUBSTITUTE(C256,",",REPT(" ",99)),1,99)),PortProtocols[],4,FALSE)),"") &amp;
IF(TRIM(MID(SUBSTITUTE(C256,",",REPT(" ",99)),99,99))&lt;&gt;"",CHAR(10) &amp; IFERROR(IF(ISERROR(--TRIM(MID(SUBSTITUTE(C256,",",REPT(" ",99)),99,99))),VLOOKUP(TRIM(MID(SUBSTITUTE(C256,",",REPT(" ",99)),99,99)),PortProtocols[],4,FALSE),VLOOKUP(--TRIM(MID(SUBSTITUTE(C256,",",REPT(" ",99)),99,99)),PortProtocols[],4,FALSE)),""),"") &amp;
IF(TRIM(MID(SUBSTITUTE(C256,",",REPT(" ",99)),199,99))&lt;&gt;"",CHAR(10) &amp; IFERROR(IF(ISERROR(--TRIM(MID(SUBSTITUTE(C256,",",REPT(" ",99)),199,99))),VLOOKUP(TRIM(MID(SUBSTITUTE(C256,",",REPT(" ",99)),199,99)),PortProtocols[],4,FALSE),VLOOKUP(--TRIM(MID(SUBSTITUTE(C256,",",REPT(" ",99)),199,99)),PortProtocols[],4,FALSE)),""),"") &amp;
IF(TRIM(MID(SUBSTITUTE(C256,",",REPT(" ",99)),299,99))&lt;&gt;"",CHAR(10) &amp; IFERROR(IF(ISERROR(--TRIM(MID(SUBSTITUTE(C256,",",REPT(" ",99)),299,99))),VLOOKUP(TRIM(MID(SUBSTITUTE(C256,",",REPT(" ",99)),299,99)),PortProtocols[],4,FALSE),VLOOKUP(--TRIM(MID(SUBSTITUTE(C256,",",REPT(" ",99)),299,99)),PortProtocols[],4,FALSE)),""),"") &amp;
IF(TRIM(MID(SUBSTITUTE(C256,",",REPT(" ",99)),399,99))&lt;&gt;"",CHAR(10) &amp; IFERROR(IF(ISERROR(--TRIM(MID(SUBSTITUTE(C256,",",REPT(" ",99)),399,99))),VLOOKUP(TRIM(MID(SUBSTITUTE(C256,",",REPT(" ",99)),399,99)),PortProtocols[],4,FALSE),VLOOKUP(--TRIM(MID(SUBSTITUTE(C256,",",REPT(" ",99)),399,99)),PortProtocols[],4,FALSE)),""),"") &amp;
IF(TRIM(MID(SUBSTITUTE(C256,",",REPT(" ",99)),499,99))&lt;&gt;"",CHAR(10) &amp; IFERROR(IF(ISERROR(--TRIM(MID(SUBSTITUTE(C256,",",REPT(" ",99)),499,99))),VLOOKUP(TRIM(MID(SUBSTITUTE(C256,",",REPT(" ",99)),499,99)),PortProtocols[],4,FALSE),VLOOKUP(--TRIM(MID(SUBSTITUTE(C256,",",REPT(" ",99)),499,99)),PortProtocols[],4,FALSE)),""),"") &amp;
IF(TRIM(MID(SUBSTITUTE(C256,",",REPT(" ",99)),599,99))&lt;&gt;"",CHAR(10) &amp; IFERROR(IF(ISERROR(--TRIM(MID(SUBSTITUTE(C256,",",REPT(" ",99)),599,99))),VLOOKUP(TRIM(MID(SUBSTITUTE(C256,",",REPT(" ",99)),599,99)),PortProtocols[],4,FALSE),VLOOKUP(--TRIM(MID(SUBSTITUTE(C256,",",REPT(" ",99)),599,99)),PortProtocols[],4,FALSE)),""),"") &amp;
IF(TRIM(MID(SUBSTITUTE(C256,",",REPT(" ",99)),699,99))&lt;&gt;"",CHAR(10) &amp; IFERROR(IF(ISERROR(--TRIM(MID(SUBSTITUTE(C256,",",REPT(" ",99)),699,99))),VLOOKUP(TRIM(MID(SUBSTITUTE(C256,",",REPT(" ",99)),699,99)),PortProtocols[],4,FALSE),VLOOKUP(--TRIM(MID(SUBSTITUTE(C256,",",REPT(" ",99)),699,99)),PortProtocols[],4,FALSE)),""),"") &amp;
IF(TRIM(MID(SUBSTITUTE(C256,",",REPT(" ",99)),799,99))&lt;&gt;"",CHAR(10) &amp; IFERROR(IF(ISERROR(--TRIM(MID(SUBSTITUTE(C256,",",REPT(" ",99)),799,99))),VLOOKUP(TRIM(MID(SUBSTITUTE(C256,",",REPT(" ",99)),799,99)),PortProtocols[],4,FALSE),VLOOKUP(--TRIM(MID(SUBSTITUTE(C256,",",REPT(" ",99)),799,99)),PortProtocols[],4,FALSE)),""),"") &amp;
IF(TRIM(MID(SUBSTITUTE(C256,",",REPT(" ",99)),899,99))&lt;&gt;"",CHAR(10) &amp; IFERROR(IF(ISERROR(--TRIM(MID(SUBSTITUTE(C256,",",REPT(" ",99)),899,99))),VLOOKUP(TRIM(MID(SUBSTITUTE(C256,",",REPT(" ",99)),899,99)),PortProtocols[],4,FALSE),VLOOKUP(--TRIM(MID(SUBSTITUTE(C256,",",REPT(" ",99)),899,99)),PortProtocols[],4,FALSE)),""),"") &amp;
IF(TRIM(MID(SUBSTITUTE(C256,",",REPT(" ",99)),999,99))&lt;&gt;"",CHAR(10) &amp; IFERROR(IF(ISERROR(--TRIM(MID(SUBSTITUTE(C256,",",REPT(" ",99)),999,99))),VLOOKUP(TRIM(MID(SUBSTITUTE(C256,",",REPT(" ",99)),999,99)),PortProtocols[],4,FALSE),VLOOKUP(--TRIM(MID(SUBSTITUTE(C256,",",REPT(" ",99)),999,99)),PortProtocols[],4,FALSE)),""),"") &amp;
IF(TRIM(MID(SUBSTITUTE(C256,",",REPT(" ",99)),1099,99))&lt;&gt;"",CHAR(10) &amp; IFERROR(IF(ISERROR(--TRIM(MID(SUBSTITUTE(C256,",",REPT(" ",99)),1099,99))),VLOOKUP(TRIM(MID(SUBSTITUTE(C256,",",REPT(" ",99)),1099,99)),PortProtocols[],4,FALSE),VLOOKUP(--TRIM(MID(SUBSTITUTE(C256,",",REPT(" ",99)),1099,99)),PortProtocols[],4,FALSE)),""),"") &amp;
IF(TRIM(MID(SUBSTITUTE(C256,",",REPT(" ",99)),1199,99))&lt;&gt;"",CHAR(10) &amp; IFERROR(IF(ISERROR(--TRIM(MID(SUBSTITUTE(C256,",",REPT(" ",99)),1199,99))),VLOOKUP(TRIM(MID(SUBSTITUTE(C256,",",REPT(" ",99)),1199,99)),PortProtocols[],4,FALSE),VLOOKUP(--TRIM(MID(SUBSTITUTE(C256,",",REPT(" ",99)),1199,99)),PortProtocols[],4,FALSE)),""),"") &amp;
IF(TRIM(MID(SUBSTITUTE(C256,",",REPT(" ",99)),1299,99))&lt;&gt;"",CHAR(10) &amp; IFERROR(IF(ISERROR(--TRIM(MID(SUBSTITUTE(C256,",",REPT(" ",99)),1299,99))),VLOOKUP(TRIM(MID(SUBSTITUTE(C256,",",REPT(" ",99)),1299,99)),PortProtocols[],4,FALSE),VLOOKUP(--TRIM(MID(SUBSTITUTE(C256,",",REPT(" ",99)),1299,99)),PortProtocols[],4,FALSE)),""),"") &amp;
IF(TRIM(MID(SUBSTITUTE(C256,",",REPT(" ",99)),1399,99))&lt;&gt;"",CHAR(10) &amp; IFERROR(IF(ISERROR(--TRIM(MID(SUBSTITUTE(C256,",",REPT(" ",99)),1399,99))),VLOOKUP(TRIM(MID(SUBSTITUTE(C256,",",REPT(" ",99)),1399,99)),PortProtocols[],4,FALSE),VLOOKUP(--TRIM(MID(SUBSTITUTE(C256,",",REPT(" ",99)),1399,99)),PortProtocols[],4,FALSE)),""),"") &amp;
IF(TRIM(MID(SUBSTITUTE(C256,",",REPT(" ",99)),1499,99))&lt;&gt;"",CHAR(10) &amp; IFERROR(IF(ISERROR(--TRIM(MID(SUBSTITUTE(C256,",",REPT(" ",99)),1499,99))),VLOOKUP(TRIM(MID(SUBSTITUTE(C256,",",REPT(" ",99)),1499,99)),PortProtocols[],4,FALSE),VLOOKUP(--TRIM(MID(SUBSTITUTE(C256,",",REPT(" ",99)),1499,99)),PortProtocols[],4,FALSE)),""),"") &amp;
IF(TRIM(MID(SUBSTITUTE(C256,",",REPT(" ",99)),1599,99))&lt;&gt;"",CHAR(10) &amp; IFERROR(IF(ISERROR(--TRIM(MID(SUBSTITUTE(C256,",",REPT(" ",99)),1599,99))),VLOOKUP(TRIM(MID(SUBSTITUTE(C256,",",REPT(" ",99)),1599,99)),PortProtocols[],4,FALSE),VLOOKUP(--TRIM(MID(SUBSTITUTE(C256,",",REPT(" ",99)),1599,99)),PortProtocols[],4,FALSE)),""),"") &amp;
IF(TRIM(MID(SUBSTITUTE(C256,",",REPT(" ",99)),1699,99))&lt;&gt;"",CHAR(10) &amp; IFERROR(IF(ISERROR(--TRIM(MID(SUBSTITUTE(C256,",",REPT(" ",99)),1699,99))),VLOOKUP(TRIM(MID(SUBSTITUTE(C256,",",REPT(" ",99)),1699,99)),PortProtocols[],4,FALSE),VLOOKUP(--TRIM(MID(SUBSTITUTE(C256,",",REPT(" ",99)),1699,99)),PortProtocols[],4,FALSE)),""),"") &amp;
IF(TRIM(MID(SUBSTITUTE(C256,",",REPT(" ",99)),1799,99))&lt;&gt;"",CHAR(10) &amp; IFERROR(IF(ISERROR(--TRIM(MID(SUBSTITUTE(C256,",",REPT(" ",99)),1799,99))),VLOOKUP(TRIM(MID(SUBSTITUTE(C256,",",REPT(" ",99)),1799,99)),PortProtocols[],4,FALSE),VLOOKUP(--TRIM(MID(SUBSTITUTE(C256,",",REPT(" ",99)),1799,99)),PortProtocols[],4,FALSE)),""),"") &amp;
IF(TRIM(MID(SUBSTITUTE(C256,",",REPT(" ",99)),1899,99))&lt;&gt;"",CHAR(10) &amp; IFERROR(IF(ISERROR(--TRIM(MID(SUBSTITUTE(C256,",",REPT(" ",99)),1899,99))),VLOOKUP(TRIM(MID(SUBSTITUTE(C256,",",REPT(" ",99)),1899,99)),PortProtocols[],4,FALSE),VLOOKUP(--TRIM(MID(SUBSTITUTE(C256,",",REPT(" ",99)),1899,99)),PortProtocols[],4,FALSE)),""),""),
"")</f>
        <v>Witness VM for AHV to Prism Central AZ1
Prism (9440 TCP)</v>
      </c>
      <c r="G256" s="15"/>
      <c r="H256" s="13" t="str">
        <f>_xlfn.XLOOKUP(ExternalPorts[[#This Row],[Source]],entities[Source],entities[Source AZ (Used for Diagram Generation)],"",0)</f>
        <v>AZ3</v>
      </c>
      <c r="I256" s="13" t="str">
        <f>_xlfn.XLOOKUP(ExternalPorts[[#This Row],[Destination]],entities[Destination],entities[Destination AZ (Used for Diagram Generation)],"",0)</f>
        <v>AZ1</v>
      </c>
      <c r="J256" s="13"/>
      <c r="M256" s="22"/>
    </row>
    <row r="257" spans="1:13" ht="40.5" hidden="1">
      <c r="A257" s="13" t="s">
        <v>71</v>
      </c>
      <c r="B257" s="13" t="s">
        <v>359</v>
      </c>
      <c r="C257" s="14">
        <v>9440</v>
      </c>
      <c r="D257" s="13" t="s">
        <v>78</v>
      </c>
      <c r="E257" s="13" t="s">
        <v>79</v>
      </c>
      <c r="F257" s="15" t="str">
        <f>IF(AND(B257&lt;&gt;"",E257&lt;&gt;""),B257 &amp; " to " &amp; E257 &amp; CHAR(10) &amp;
IFERROR(IF(ISERROR(--TRIM(MID(SUBSTITUTE(C257,",",REPT(" ",99)),1,99))),VLOOKUP(TRIM(MID(SUBSTITUTE(C257,",",REPT(" ",99)),1,99)),PortProtocols[],4,FALSE),VLOOKUP(--TRIM(MID(SUBSTITUTE(C257,",",REPT(" ",99)),1,99)),PortProtocols[],4,FALSE)),"") &amp;
IF(TRIM(MID(SUBSTITUTE(C257,",",REPT(" ",99)),99,99))&lt;&gt;"",CHAR(10) &amp; IFERROR(IF(ISERROR(--TRIM(MID(SUBSTITUTE(C257,",",REPT(" ",99)),99,99))),VLOOKUP(TRIM(MID(SUBSTITUTE(C257,",",REPT(" ",99)),99,99)),PortProtocols[],4,FALSE),VLOOKUP(--TRIM(MID(SUBSTITUTE(C257,",",REPT(" ",99)),99,99)),PortProtocols[],4,FALSE)),""),"") &amp;
IF(TRIM(MID(SUBSTITUTE(C257,",",REPT(" ",99)),199,99))&lt;&gt;"",CHAR(10) &amp; IFERROR(IF(ISERROR(--TRIM(MID(SUBSTITUTE(C257,",",REPT(" ",99)),199,99))),VLOOKUP(TRIM(MID(SUBSTITUTE(C257,",",REPT(" ",99)),199,99)),PortProtocols[],4,FALSE),VLOOKUP(--TRIM(MID(SUBSTITUTE(C257,",",REPT(" ",99)),199,99)),PortProtocols[],4,FALSE)),""),"") &amp;
IF(TRIM(MID(SUBSTITUTE(C257,",",REPT(" ",99)),299,99))&lt;&gt;"",CHAR(10) &amp; IFERROR(IF(ISERROR(--TRIM(MID(SUBSTITUTE(C257,",",REPT(" ",99)),299,99))),VLOOKUP(TRIM(MID(SUBSTITUTE(C257,",",REPT(" ",99)),299,99)),PortProtocols[],4,FALSE),VLOOKUP(--TRIM(MID(SUBSTITUTE(C257,",",REPT(" ",99)),299,99)),PortProtocols[],4,FALSE)),""),"") &amp;
IF(TRIM(MID(SUBSTITUTE(C257,",",REPT(" ",99)),399,99))&lt;&gt;"",CHAR(10) &amp; IFERROR(IF(ISERROR(--TRIM(MID(SUBSTITUTE(C257,",",REPT(" ",99)),399,99))),VLOOKUP(TRIM(MID(SUBSTITUTE(C257,",",REPT(" ",99)),399,99)),PortProtocols[],4,FALSE),VLOOKUP(--TRIM(MID(SUBSTITUTE(C257,",",REPT(" ",99)),399,99)),PortProtocols[],4,FALSE)),""),"") &amp;
IF(TRIM(MID(SUBSTITUTE(C257,",",REPT(" ",99)),499,99))&lt;&gt;"",CHAR(10) &amp; IFERROR(IF(ISERROR(--TRIM(MID(SUBSTITUTE(C257,",",REPT(" ",99)),499,99))),VLOOKUP(TRIM(MID(SUBSTITUTE(C257,",",REPT(" ",99)),499,99)),PortProtocols[],4,FALSE),VLOOKUP(--TRIM(MID(SUBSTITUTE(C257,",",REPT(" ",99)),499,99)),PortProtocols[],4,FALSE)),""),"") &amp;
IF(TRIM(MID(SUBSTITUTE(C257,",",REPT(" ",99)),599,99))&lt;&gt;"",CHAR(10) &amp; IFERROR(IF(ISERROR(--TRIM(MID(SUBSTITUTE(C257,",",REPT(" ",99)),599,99))),VLOOKUP(TRIM(MID(SUBSTITUTE(C257,",",REPT(" ",99)),599,99)),PortProtocols[],4,FALSE),VLOOKUP(--TRIM(MID(SUBSTITUTE(C257,",",REPT(" ",99)),599,99)),PortProtocols[],4,FALSE)),""),"") &amp;
IF(TRIM(MID(SUBSTITUTE(C257,",",REPT(" ",99)),699,99))&lt;&gt;"",CHAR(10) &amp; IFERROR(IF(ISERROR(--TRIM(MID(SUBSTITUTE(C257,",",REPT(" ",99)),699,99))),VLOOKUP(TRIM(MID(SUBSTITUTE(C257,",",REPT(" ",99)),699,99)),PortProtocols[],4,FALSE),VLOOKUP(--TRIM(MID(SUBSTITUTE(C257,",",REPT(" ",99)),699,99)),PortProtocols[],4,FALSE)),""),"") &amp;
IF(TRIM(MID(SUBSTITUTE(C257,",",REPT(" ",99)),799,99))&lt;&gt;"",CHAR(10) &amp; IFERROR(IF(ISERROR(--TRIM(MID(SUBSTITUTE(C257,",",REPT(" ",99)),799,99))),VLOOKUP(TRIM(MID(SUBSTITUTE(C257,",",REPT(" ",99)),799,99)),PortProtocols[],4,FALSE),VLOOKUP(--TRIM(MID(SUBSTITUTE(C257,",",REPT(" ",99)),799,99)),PortProtocols[],4,FALSE)),""),"") &amp;
IF(TRIM(MID(SUBSTITUTE(C257,",",REPT(" ",99)),899,99))&lt;&gt;"",CHAR(10) &amp; IFERROR(IF(ISERROR(--TRIM(MID(SUBSTITUTE(C257,",",REPT(" ",99)),899,99))),VLOOKUP(TRIM(MID(SUBSTITUTE(C257,",",REPT(" ",99)),899,99)),PortProtocols[],4,FALSE),VLOOKUP(--TRIM(MID(SUBSTITUTE(C257,",",REPT(" ",99)),899,99)),PortProtocols[],4,FALSE)),""),"") &amp;
IF(TRIM(MID(SUBSTITUTE(C257,",",REPT(" ",99)),999,99))&lt;&gt;"",CHAR(10) &amp; IFERROR(IF(ISERROR(--TRIM(MID(SUBSTITUTE(C257,",",REPT(" ",99)),999,99))),VLOOKUP(TRIM(MID(SUBSTITUTE(C257,",",REPT(" ",99)),999,99)),PortProtocols[],4,FALSE),VLOOKUP(--TRIM(MID(SUBSTITUTE(C257,",",REPT(" ",99)),999,99)),PortProtocols[],4,FALSE)),""),"") &amp;
IF(TRIM(MID(SUBSTITUTE(C257,",",REPT(" ",99)),1099,99))&lt;&gt;"",CHAR(10) &amp; IFERROR(IF(ISERROR(--TRIM(MID(SUBSTITUTE(C257,",",REPT(" ",99)),1099,99))),VLOOKUP(TRIM(MID(SUBSTITUTE(C257,",",REPT(" ",99)),1099,99)),PortProtocols[],4,FALSE),VLOOKUP(--TRIM(MID(SUBSTITUTE(C257,",",REPT(" ",99)),1099,99)),PortProtocols[],4,FALSE)),""),"") &amp;
IF(TRIM(MID(SUBSTITUTE(C257,",",REPT(" ",99)),1199,99))&lt;&gt;"",CHAR(10) &amp; IFERROR(IF(ISERROR(--TRIM(MID(SUBSTITUTE(C257,",",REPT(" ",99)),1199,99))),VLOOKUP(TRIM(MID(SUBSTITUTE(C257,",",REPT(" ",99)),1199,99)),PortProtocols[],4,FALSE),VLOOKUP(--TRIM(MID(SUBSTITUTE(C257,",",REPT(" ",99)),1199,99)),PortProtocols[],4,FALSE)),""),"") &amp;
IF(TRIM(MID(SUBSTITUTE(C257,",",REPT(" ",99)),1299,99))&lt;&gt;"",CHAR(10) &amp; IFERROR(IF(ISERROR(--TRIM(MID(SUBSTITUTE(C257,",",REPT(" ",99)),1299,99))),VLOOKUP(TRIM(MID(SUBSTITUTE(C257,",",REPT(" ",99)),1299,99)),PortProtocols[],4,FALSE),VLOOKUP(--TRIM(MID(SUBSTITUTE(C257,",",REPT(" ",99)),1299,99)),PortProtocols[],4,FALSE)),""),"") &amp;
IF(TRIM(MID(SUBSTITUTE(C257,",",REPT(" ",99)),1399,99))&lt;&gt;"",CHAR(10) &amp; IFERROR(IF(ISERROR(--TRIM(MID(SUBSTITUTE(C257,",",REPT(" ",99)),1399,99))),VLOOKUP(TRIM(MID(SUBSTITUTE(C257,",",REPT(" ",99)),1399,99)),PortProtocols[],4,FALSE),VLOOKUP(--TRIM(MID(SUBSTITUTE(C257,",",REPT(" ",99)),1399,99)),PortProtocols[],4,FALSE)),""),"") &amp;
IF(TRIM(MID(SUBSTITUTE(C257,",",REPT(" ",99)),1499,99))&lt;&gt;"",CHAR(10) &amp; IFERROR(IF(ISERROR(--TRIM(MID(SUBSTITUTE(C257,",",REPT(" ",99)),1499,99))),VLOOKUP(TRIM(MID(SUBSTITUTE(C257,",",REPT(" ",99)),1499,99)),PortProtocols[],4,FALSE),VLOOKUP(--TRIM(MID(SUBSTITUTE(C257,",",REPT(" ",99)),1499,99)),PortProtocols[],4,FALSE)),""),"") &amp;
IF(TRIM(MID(SUBSTITUTE(C257,",",REPT(" ",99)),1599,99))&lt;&gt;"",CHAR(10) &amp; IFERROR(IF(ISERROR(--TRIM(MID(SUBSTITUTE(C257,",",REPT(" ",99)),1599,99))),VLOOKUP(TRIM(MID(SUBSTITUTE(C257,",",REPT(" ",99)),1599,99)),PortProtocols[],4,FALSE),VLOOKUP(--TRIM(MID(SUBSTITUTE(C257,",",REPT(" ",99)),1599,99)),PortProtocols[],4,FALSE)),""),"") &amp;
IF(TRIM(MID(SUBSTITUTE(C257,",",REPT(" ",99)),1699,99))&lt;&gt;"",CHAR(10) &amp; IFERROR(IF(ISERROR(--TRIM(MID(SUBSTITUTE(C257,",",REPT(" ",99)),1699,99))),VLOOKUP(TRIM(MID(SUBSTITUTE(C257,",",REPT(" ",99)),1699,99)),PortProtocols[],4,FALSE),VLOOKUP(--TRIM(MID(SUBSTITUTE(C257,",",REPT(" ",99)),1699,99)),PortProtocols[],4,FALSE)),""),"") &amp;
IF(TRIM(MID(SUBSTITUTE(C257,",",REPT(" ",99)),1799,99))&lt;&gt;"",CHAR(10) &amp; IFERROR(IF(ISERROR(--TRIM(MID(SUBSTITUTE(C257,",",REPT(" ",99)),1799,99))),VLOOKUP(TRIM(MID(SUBSTITUTE(C257,",",REPT(" ",99)),1799,99)),PortProtocols[],4,FALSE),VLOOKUP(--TRIM(MID(SUBSTITUTE(C257,",",REPT(" ",99)),1799,99)),PortProtocols[],4,FALSE)),""),"") &amp;
IF(TRIM(MID(SUBSTITUTE(C257,",",REPT(" ",99)),1899,99))&lt;&gt;"",CHAR(10) &amp; IFERROR(IF(ISERROR(--TRIM(MID(SUBSTITUTE(C257,",",REPT(" ",99)),1899,99))),VLOOKUP(TRIM(MID(SUBSTITUTE(C257,",",REPT(" ",99)),1899,99)),PortProtocols[],4,FALSE),VLOOKUP(--TRIM(MID(SUBSTITUTE(C257,",",REPT(" ",99)),1899,99)),PortProtocols[],4,FALSE)),""),""),
"")</f>
        <v>Witness VM for AHV to Prism Central AZ2
Prism (9440 TCP)</v>
      </c>
      <c r="G257" s="15"/>
      <c r="H257" s="13" t="str">
        <f>_xlfn.XLOOKUP(ExternalPorts[[#This Row],[Source]],entities[Source],entities[Source AZ (Used for Diagram Generation)],"",0)</f>
        <v>AZ3</v>
      </c>
      <c r="I257" s="13" t="str">
        <f>_xlfn.XLOOKUP(ExternalPorts[[#This Row],[Destination]],entities[Destination],entities[Destination AZ (Used for Diagram Generation)],"",0)</f>
        <v>AZ2</v>
      </c>
      <c r="J257" s="13"/>
      <c r="M257" s="22"/>
    </row>
    <row r="258" spans="1:13" ht="40.5" hidden="1">
      <c r="A258" s="13" t="s">
        <v>95</v>
      </c>
      <c r="B258" s="13" t="s">
        <v>99</v>
      </c>
      <c r="C258" s="14">
        <v>9440</v>
      </c>
      <c r="D258" s="13" t="s">
        <v>78</v>
      </c>
      <c r="E258" s="13" t="s">
        <v>72</v>
      </c>
      <c r="F258" s="15" t="str">
        <f>IF(AND(B258&lt;&gt;"",E258&lt;&gt;""),B258 &amp; " to " &amp; E258 &amp; CHAR(10) &amp;
IFERROR(IF(ISERROR(--TRIM(MID(SUBSTITUTE(C258,",",REPT(" ",99)),1,99))),VLOOKUP(TRIM(MID(SUBSTITUTE(C258,",",REPT(" ",99)),1,99)),PortProtocols[],4,FALSE),VLOOKUP(--TRIM(MID(SUBSTITUTE(C258,",",REPT(" ",99)),1,99)),PortProtocols[],4,FALSE)),"") &amp;
IF(TRIM(MID(SUBSTITUTE(C258,",",REPT(" ",99)),99,99))&lt;&gt;"",CHAR(10) &amp; IFERROR(IF(ISERROR(--TRIM(MID(SUBSTITUTE(C258,",",REPT(" ",99)),99,99))),VLOOKUP(TRIM(MID(SUBSTITUTE(C258,",",REPT(" ",99)),99,99)),PortProtocols[],4,FALSE),VLOOKUP(--TRIM(MID(SUBSTITUTE(C258,",",REPT(" ",99)),99,99)),PortProtocols[],4,FALSE)),""),"") &amp;
IF(TRIM(MID(SUBSTITUTE(C258,",",REPT(" ",99)),199,99))&lt;&gt;"",CHAR(10) &amp; IFERROR(IF(ISERROR(--TRIM(MID(SUBSTITUTE(C258,",",REPT(" ",99)),199,99))),VLOOKUP(TRIM(MID(SUBSTITUTE(C258,",",REPT(" ",99)),199,99)),PortProtocols[],4,FALSE),VLOOKUP(--TRIM(MID(SUBSTITUTE(C258,",",REPT(" ",99)),199,99)),PortProtocols[],4,FALSE)),""),"") &amp;
IF(TRIM(MID(SUBSTITUTE(C258,",",REPT(" ",99)),299,99))&lt;&gt;"",CHAR(10) &amp; IFERROR(IF(ISERROR(--TRIM(MID(SUBSTITUTE(C258,",",REPT(" ",99)),299,99))),VLOOKUP(TRIM(MID(SUBSTITUTE(C258,",",REPT(" ",99)),299,99)),PortProtocols[],4,FALSE),VLOOKUP(--TRIM(MID(SUBSTITUTE(C258,",",REPT(" ",99)),299,99)),PortProtocols[],4,FALSE)),""),"") &amp;
IF(TRIM(MID(SUBSTITUTE(C258,",",REPT(" ",99)),399,99))&lt;&gt;"",CHAR(10) &amp; IFERROR(IF(ISERROR(--TRIM(MID(SUBSTITUTE(C258,",",REPT(" ",99)),399,99))),VLOOKUP(TRIM(MID(SUBSTITUTE(C258,",",REPT(" ",99)),399,99)),PortProtocols[],4,FALSE),VLOOKUP(--TRIM(MID(SUBSTITUTE(C258,",",REPT(" ",99)),399,99)),PortProtocols[],4,FALSE)),""),"") &amp;
IF(TRIM(MID(SUBSTITUTE(C258,",",REPT(" ",99)),499,99))&lt;&gt;"",CHAR(10) &amp; IFERROR(IF(ISERROR(--TRIM(MID(SUBSTITUTE(C258,",",REPT(" ",99)),499,99))),VLOOKUP(TRIM(MID(SUBSTITUTE(C258,",",REPT(" ",99)),499,99)),PortProtocols[],4,FALSE),VLOOKUP(--TRIM(MID(SUBSTITUTE(C258,",",REPT(" ",99)),499,99)),PortProtocols[],4,FALSE)),""),"") &amp;
IF(TRIM(MID(SUBSTITUTE(C258,",",REPT(" ",99)),599,99))&lt;&gt;"",CHAR(10) &amp; IFERROR(IF(ISERROR(--TRIM(MID(SUBSTITUTE(C258,",",REPT(" ",99)),599,99))),VLOOKUP(TRIM(MID(SUBSTITUTE(C258,",",REPT(" ",99)),599,99)),PortProtocols[],4,FALSE),VLOOKUP(--TRIM(MID(SUBSTITUTE(C258,",",REPT(" ",99)),599,99)),PortProtocols[],4,FALSE)),""),"") &amp;
IF(TRIM(MID(SUBSTITUTE(C258,",",REPT(" ",99)),699,99))&lt;&gt;"",CHAR(10) &amp; IFERROR(IF(ISERROR(--TRIM(MID(SUBSTITUTE(C258,",",REPT(" ",99)),699,99))),VLOOKUP(TRIM(MID(SUBSTITUTE(C258,",",REPT(" ",99)),699,99)),PortProtocols[],4,FALSE),VLOOKUP(--TRIM(MID(SUBSTITUTE(C258,",",REPT(" ",99)),699,99)),PortProtocols[],4,FALSE)),""),"") &amp;
IF(TRIM(MID(SUBSTITUTE(C258,",",REPT(" ",99)),799,99))&lt;&gt;"",CHAR(10) &amp; IFERROR(IF(ISERROR(--TRIM(MID(SUBSTITUTE(C258,",",REPT(" ",99)),799,99))),VLOOKUP(TRIM(MID(SUBSTITUTE(C258,",",REPT(" ",99)),799,99)),PortProtocols[],4,FALSE),VLOOKUP(--TRIM(MID(SUBSTITUTE(C258,",",REPT(" ",99)),799,99)),PortProtocols[],4,FALSE)),""),"") &amp;
IF(TRIM(MID(SUBSTITUTE(C258,",",REPT(" ",99)),899,99))&lt;&gt;"",CHAR(10) &amp; IFERROR(IF(ISERROR(--TRIM(MID(SUBSTITUTE(C258,",",REPT(" ",99)),899,99))),VLOOKUP(TRIM(MID(SUBSTITUTE(C258,",",REPT(" ",99)),899,99)),PortProtocols[],4,FALSE),VLOOKUP(--TRIM(MID(SUBSTITUTE(C258,",",REPT(" ",99)),899,99)),PortProtocols[],4,FALSE)),""),"") &amp;
IF(TRIM(MID(SUBSTITUTE(C258,",",REPT(" ",99)),999,99))&lt;&gt;"",CHAR(10) &amp; IFERROR(IF(ISERROR(--TRIM(MID(SUBSTITUTE(C258,",",REPT(" ",99)),999,99))),VLOOKUP(TRIM(MID(SUBSTITUTE(C258,",",REPT(" ",99)),999,99)),PortProtocols[],4,FALSE),VLOOKUP(--TRIM(MID(SUBSTITUTE(C258,",",REPT(" ",99)),999,99)),PortProtocols[],4,FALSE)),""),"") &amp;
IF(TRIM(MID(SUBSTITUTE(C258,",",REPT(" ",99)),1099,99))&lt;&gt;"",CHAR(10) &amp; IFERROR(IF(ISERROR(--TRIM(MID(SUBSTITUTE(C258,",",REPT(" ",99)),1099,99))),VLOOKUP(TRIM(MID(SUBSTITUTE(C258,",",REPT(" ",99)),1099,99)),PortProtocols[],4,FALSE),VLOOKUP(--TRIM(MID(SUBSTITUTE(C258,",",REPT(" ",99)),1099,99)),PortProtocols[],4,FALSE)),""),"") &amp;
IF(TRIM(MID(SUBSTITUTE(C258,",",REPT(" ",99)),1199,99))&lt;&gt;"",CHAR(10) &amp; IFERROR(IF(ISERROR(--TRIM(MID(SUBSTITUTE(C258,",",REPT(" ",99)),1199,99))),VLOOKUP(TRIM(MID(SUBSTITUTE(C258,",",REPT(" ",99)),1199,99)),PortProtocols[],4,FALSE),VLOOKUP(--TRIM(MID(SUBSTITUTE(C258,",",REPT(" ",99)),1199,99)),PortProtocols[],4,FALSE)),""),"") &amp;
IF(TRIM(MID(SUBSTITUTE(C258,",",REPT(" ",99)),1299,99))&lt;&gt;"",CHAR(10) &amp; IFERROR(IF(ISERROR(--TRIM(MID(SUBSTITUTE(C258,",",REPT(" ",99)),1299,99))),VLOOKUP(TRIM(MID(SUBSTITUTE(C258,",",REPT(" ",99)),1299,99)),PortProtocols[],4,FALSE),VLOOKUP(--TRIM(MID(SUBSTITUTE(C258,",",REPT(" ",99)),1299,99)),PortProtocols[],4,FALSE)),""),"") &amp;
IF(TRIM(MID(SUBSTITUTE(C258,",",REPT(" ",99)),1399,99))&lt;&gt;"",CHAR(10) &amp; IFERROR(IF(ISERROR(--TRIM(MID(SUBSTITUTE(C258,",",REPT(" ",99)),1399,99))),VLOOKUP(TRIM(MID(SUBSTITUTE(C258,",",REPT(" ",99)),1399,99)),PortProtocols[],4,FALSE),VLOOKUP(--TRIM(MID(SUBSTITUTE(C258,",",REPT(" ",99)),1399,99)),PortProtocols[],4,FALSE)),""),"") &amp;
IF(TRIM(MID(SUBSTITUTE(C258,",",REPT(" ",99)),1499,99))&lt;&gt;"",CHAR(10) &amp; IFERROR(IF(ISERROR(--TRIM(MID(SUBSTITUTE(C258,",",REPT(" ",99)),1499,99))),VLOOKUP(TRIM(MID(SUBSTITUTE(C258,",",REPT(" ",99)),1499,99)),PortProtocols[],4,FALSE),VLOOKUP(--TRIM(MID(SUBSTITUTE(C258,",",REPT(" ",99)),1499,99)),PortProtocols[],4,FALSE)),""),"") &amp;
IF(TRIM(MID(SUBSTITUTE(C258,",",REPT(" ",99)),1599,99))&lt;&gt;"",CHAR(10) &amp; IFERROR(IF(ISERROR(--TRIM(MID(SUBSTITUTE(C258,",",REPT(" ",99)),1599,99))),VLOOKUP(TRIM(MID(SUBSTITUTE(C258,",",REPT(" ",99)),1599,99)),PortProtocols[],4,FALSE),VLOOKUP(--TRIM(MID(SUBSTITUTE(C258,",",REPT(" ",99)),1599,99)),PortProtocols[],4,FALSE)),""),"") &amp;
IF(TRIM(MID(SUBSTITUTE(C258,",",REPT(" ",99)),1699,99))&lt;&gt;"",CHAR(10) &amp; IFERROR(IF(ISERROR(--TRIM(MID(SUBSTITUTE(C258,",",REPT(" ",99)),1699,99))),VLOOKUP(TRIM(MID(SUBSTITUTE(C258,",",REPT(" ",99)),1699,99)),PortProtocols[],4,FALSE),VLOOKUP(--TRIM(MID(SUBSTITUTE(C258,",",REPT(" ",99)),1699,99)),PortProtocols[],4,FALSE)),""),"") &amp;
IF(TRIM(MID(SUBSTITUTE(C258,",",REPT(" ",99)),1799,99))&lt;&gt;"",CHAR(10) &amp; IFERROR(IF(ISERROR(--TRIM(MID(SUBSTITUTE(C258,",",REPT(" ",99)),1799,99))),VLOOKUP(TRIM(MID(SUBSTITUTE(C258,",",REPT(" ",99)),1799,99)),PortProtocols[],4,FALSE),VLOOKUP(--TRIM(MID(SUBSTITUTE(C258,",",REPT(" ",99)),1799,99)),PortProtocols[],4,FALSE)),""),"") &amp;
IF(TRIM(MID(SUBSTITUTE(C258,",",REPT(" ",99)),1899,99))&lt;&gt;"",CHAR(10) &amp; IFERROR(IF(ISERROR(--TRIM(MID(SUBSTITUTE(C258,",",REPT(" ",99)),1899,99))),VLOOKUP(TRIM(MID(SUBSTITUTE(C258,",",REPT(" ",99)),1899,99)),PortProtocols[],4,FALSE),VLOOKUP(--TRIM(MID(SUBSTITUTE(C258,",",REPT(" ",99)),1899,99)),PortProtocols[],4,FALSE)),""),""),
"")</f>
        <v>Witness VM for ESXi to Nutanix CVM AZ1
Prism (9440 TCP)</v>
      </c>
      <c r="G258" s="15"/>
      <c r="H258" s="13" t="str">
        <f>_xlfn.XLOOKUP(ExternalPorts[[#This Row],[Source]],entities[Source],entities[Source AZ (Used for Diagram Generation)],"",0)</f>
        <v>AZ3</v>
      </c>
      <c r="I258" s="13" t="str">
        <f>_xlfn.XLOOKUP(ExternalPorts[[#This Row],[Destination]],entities[Destination],entities[Destination AZ (Used for Diagram Generation)],"",0)</f>
        <v>AZ1</v>
      </c>
      <c r="J258" s="13"/>
      <c r="M258" s="22"/>
    </row>
    <row r="259" spans="1:13" ht="40.5" hidden="1">
      <c r="A259" s="13" t="s">
        <v>95</v>
      </c>
      <c r="B259" s="13" t="s">
        <v>99</v>
      </c>
      <c r="C259" s="14">
        <v>9440</v>
      </c>
      <c r="D259" s="13" t="s">
        <v>78</v>
      </c>
      <c r="E259" s="13" t="s">
        <v>74</v>
      </c>
      <c r="F259" s="15" t="str">
        <f>IF(AND(B259&lt;&gt;"",E259&lt;&gt;""),B259 &amp; " to " &amp; E259 &amp; CHAR(10) &amp;
IFERROR(IF(ISERROR(--TRIM(MID(SUBSTITUTE(C259,",",REPT(" ",99)),1,99))),VLOOKUP(TRIM(MID(SUBSTITUTE(C259,",",REPT(" ",99)),1,99)),PortProtocols[],4,FALSE),VLOOKUP(--TRIM(MID(SUBSTITUTE(C259,",",REPT(" ",99)),1,99)),PortProtocols[],4,FALSE)),"") &amp;
IF(TRIM(MID(SUBSTITUTE(C259,",",REPT(" ",99)),99,99))&lt;&gt;"",CHAR(10) &amp; IFERROR(IF(ISERROR(--TRIM(MID(SUBSTITUTE(C259,",",REPT(" ",99)),99,99))),VLOOKUP(TRIM(MID(SUBSTITUTE(C259,",",REPT(" ",99)),99,99)),PortProtocols[],4,FALSE),VLOOKUP(--TRIM(MID(SUBSTITUTE(C259,",",REPT(" ",99)),99,99)),PortProtocols[],4,FALSE)),""),"") &amp;
IF(TRIM(MID(SUBSTITUTE(C259,",",REPT(" ",99)),199,99))&lt;&gt;"",CHAR(10) &amp; IFERROR(IF(ISERROR(--TRIM(MID(SUBSTITUTE(C259,",",REPT(" ",99)),199,99))),VLOOKUP(TRIM(MID(SUBSTITUTE(C259,",",REPT(" ",99)),199,99)),PortProtocols[],4,FALSE),VLOOKUP(--TRIM(MID(SUBSTITUTE(C259,",",REPT(" ",99)),199,99)),PortProtocols[],4,FALSE)),""),"") &amp;
IF(TRIM(MID(SUBSTITUTE(C259,",",REPT(" ",99)),299,99))&lt;&gt;"",CHAR(10) &amp; IFERROR(IF(ISERROR(--TRIM(MID(SUBSTITUTE(C259,",",REPT(" ",99)),299,99))),VLOOKUP(TRIM(MID(SUBSTITUTE(C259,",",REPT(" ",99)),299,99)),PortProtocols[],4,FALSE),VLOOKUP(--TRIM(MID(SUBSTITUTE(C259,",",REPT(" ",99)),299,99)),PortProtocols[],4,FALSE)),""),"") &amp;
IF(TRIM(MID(SUBSTITUTE(C259,",",REPT(" ",99)),399,99))&lt;&gt;"",CHAR(10) &amp; IFERROR(IF(ISERROR(--TRIM(MID(SUBSTITUTE(C259,",",REPT(" ",99)),399,99))),VLOOKUP(TRIM(MID(SUBSTITUTE(C259,",",REPT(" ",99)),399,99)),PortProtocols[],4,FALSE),VLOOKUP(--TRIM(MID(SUBSTITUTE(C259,",",REPT(" ",99)),399,99)),PortProtocols[],4,FALSE)),""),"") &amp;
IF(TRIM(MID(SUBSTITUTE(C259,",",REPT(" ",99)),499,99))&lt;&gt;"",CHAR(10) &amp; IFERROR(IF(ISERROR(--TRIM(MID(SUBSTITUTE(C259,",",REPT(" ",99)),499,99))),VLOOKUP(TRIM(MID(SUBSTITUTE(C259,",",REPT(" ",99)),499,99)),PortProtocols[],4,FALSE),VLOOKUP(--TRIM(MID(SUBSTITUTE(C259,",",REPT(" ",99)),499,99)),PortProtocols[],4,FALSE)),""),"") &amp;
IF(TRIM(MID(SUBSTITUTE(C259,",",REPT(" ",99)),599,99))&lt;&gt;"",CHAR(10) &amp; IFERROR(IF(ISERROR(--TRIM(MID(SUBSTITUTE(C259,",",REPT(" ",99)),599,99))),VLOOKUP(TRIM(MID(SUBSTITUTE(C259,",",REPT(" ",99)),599,99)),PortProtocols[],4,FALSE),VLOOKUP(--TRIM(MID(SUBSTITUTE(C259,",",REPT(" ",99)),599,99)),PortProtocols[],4,FALSE)),""),"") &amp;
IF(TRIM(MID(SUBSTITUTE(C259,",",REPT(" ",99)),699,99))&lt;&gt;"",CHAR(10) &amp; IFERROR(IF(ISERROR(--TRIM(MID(SUBSTITUTE(C259,",",REPT(" ",99)),699,99))),VLOOKUP(TRIM(MID(SUBSTITUTE(C259,",",REPT(" ",99)),699,99)),PortProtocols[],4,FALSE),VLOOKUP(--TRIM(MID(SUBSTITUTE(C259,",",REPT(" ",99)),699,99)),PortProtocols[],4,FALSE)),""),"") &amp;
IF(TRIM(MID(SUBSTITUTE(C259,",",REPT(" ",99)),799,99))&lt;&gt;"",CHAR(10) &amp; IFERROR(IF(ISERROR(--TRIM(MID(SUBSTITUTE(C259,",",REPT(" ",99)),799,99))),VLOOKUP(TRIM(MID(SUBSTITUTE(C259,",",REPT(" ",99)),799,99)),PortProtocols[],4,FALSE),VLOOKUP(--TRIM(MID(SUBSTITUTE(C259,",",REPT(" ",99)),799,99)),PortProtocols[],4,FALSE)),""),"") &amp;
IF(TRIM(MID(SUBSTITUTE(C259,",",REPT(" ",99)),899,99))&lt;&gt;"",CHAR(10) &amp; IFERROR(IF(ISERROR(--TRIM(MID(SUBSTITUTE(C259,",",REPT(" ",99)),899,99))),VLOOKUP(TRIM(MID(SUBSTITUTE(C259,",",REPT(" ",99)),899,99)),PortProtocols[],4,FALSE),VLOOKUP(--TRIM(MID(SUBSTITUTE(C259,",",REPT(" ",99)),899,99)),PortProtocols[],4,FALSE)),""),"") &amp;
IF(TRIM(MID(SUBSTITUTE(C259,",",REPT(" ",99)),999,99))&lt;&gt;"",CHAR(10) &amp; IFERROR(IF(ISERROR(--TRIM(MID(SUBSTITUTE(C259,",",REPT(" ",99)),999,99))),VLOOKUP(TRIM(MID(SUBSTITUTE(C259,",",REPT(" ",99)),999,99)),PortProtocols[],4,FALSE),VLOOKUP(--TRIM(MID(SUBSTITUTE(C259,",",REPT(" ",99)),999,99)),PortProtocols[],4,FALSE)),""),"") &amp;
IF(TRIM(MID(SUBSTITUTE(C259,",",REPT(" ",99)),1099,99))&lt;&gt;"",CHAR(10) &amp; IFERROR(IF(ISERROR(--TRIM(MID(SUBSTITUTE(C259,",",REPT(" ",99)),1099,99))),VLOOKUP(TRIM(MID(SUBSTITUTE(C259,",",REPT(" ",99)),1099,99)),PortProtocols[],4,FALSE),VLOOKUP(--TRIM(MID(SUBSTITUTE(C259,",",REPT(" ",99)),1099,99)),PortProtocols[],4,FALSE)),""),"") &amp;
IF(TRIM(MID(SUBSTITUTE(C259,",",REPT(" ",99)),1199,99))&lt;&gt;"",CHAR(10) &amp; IFERROR(IF(ISERROR(--TRIM(MID(SUBSTITUTE(C259,",",REPT(" ",99)),1199,99))),VLOOKUP(TRIM(MID(SUBSTITUTE(C259,",",REPT(" ",99)),1199,99)),PortProtocols[],4,FALSE),VLOOKUP(--TRIM(MID(SUBSTITUTE(C259,",",REPT(" ",99)),1199,99)),PortProtocols[],4,FALSE)),""),"") &amp;
IF(TRIM(MID(SUBSTITUTE(C259,",",REPT(" ",99)),1299,99))&lt;&gt;"",CHAR(10) &amp; IFERROR(IF(ISERROR(--TRIM(MID(SUBSTITUTE(C259,",",REPT(" ",99)),1299,99))),VLOOKUP(TRIM(MID(SUBSTITUTE(C259,",",REPT(" ",99)),1299,99)),PortProtocols[],4,FALSE),VLOOKUP(--TRIM(MID(SUBSTITUTE(C259,",",REPT(" ",99)),1299,99)),PortProtocols[],4,FALSE)),""),"") &amp;
IF(TRIM(MID(SUBSTITUTE(C259,",",REPT(" ",99)),1399,99))&lt;&gt;"",CHAR(10) &amp; IFERROR(IF(ISERROR(--TRIM(MID(SUBSTITUTE(C259,",",REPT(" ",99)),1399,99))),VLOOKUP(TRIM(MID(SUBSTITUTE(C259,",",REPT(" ",99)),1399,99)),PortProtocols[],4,FALSE),VLOOKUP(--TRIM(MID(SUBSTITUTE(C259,",",REPT(" ",99)),1399,99)),PortProtocols[],4,FALSE)),""),"") &amp;
IF(TRIM(MID(SUBSTITUTE(C259,",",REPT(" ",99)),1499,99))&lt;&gt;"",CHAR(10) &amp; IFERROR(IF(ISERROR(--TRIM(MID(SUBSTITUTE(C259,",",REPT(" ",99)),1499,99))),VLOOKUP(TRIM(MID(SUBSTITUTE(C259,",",REPT(" ",99)),1499,99)),PortProtocols[],4,FALSE),VLOOKUP(--TRIM(MID(SUBSTITUTE(C259,",",REPT(" ",99)),1499,99)),PortProtocols[],4,FALSE)),""),"") &amp;
IF(TRIM(MID(SUBSTITUTE(C259,",",REPT(" ",99)),1599,99))&lt;&gt;"",CHAR(10) &amp; IFERROR(IF(ISERROR(--TRIM(MID(SUBSTITUTE(C259,",",REPT(" ",99)),1599,99))),VLOOKUP(TRIM(MID(SUBSTITUTE(C259,",",REPT(" ",99)),1599,99)),PortProtocols[],4,FALSE),VLOOKUP(--TRIM(MID(SUBSTITUTE(C259,",",REPT(" ",99)),1599,99)),PortProtocols[],4,FALSE)),""),"") &amp;
IF(TRIM(MID(SUBSTITUTE(C259,",",REPT(" ",99)),1699,99))&lt;&gt;"",CHAR(10) &amp; IFERROR(IF(ISERROR(--TRIM(MID(SUBSTITUTE(C259,",",REPT(" ",99)),1699,99))),VLOOKUP(TRIM(MID(SUBSTITUTE(C259,",",REPT(" ",99)),1699,99)),PortProtocols[],4,FALSE),VLOOKUP(--TRIM(MID(SUBSTITUTE(C259,",",REPT(" ",99)),1699,99)),PortProtocols[],4,FALSE)),""),"") &amp;
IF(TRIM(MID(SUBSTITUTE(C259,",",REPT(" ",99)),1799,99))&lt;&gt;"",CHAR(10) &amp; IFERROR(IF(ISERROR(--TRIM(MID(SUBSTITUTE(C259,",",REPT(" ",99)),1799,99))),VLOOKUP(TRIM(MID(SUBSTITUTE(C259,",",REPT(" ",99)),1799,99)),PortProtocols[],4,FALSE),VLOOKUP(--TRIM(MID(SUBSTITUTE(C259,",",REPT(" ",99)),1799,99)),PortProtocols[],4,FALSE)),""),"") &amp;
IF(TRIM(MID(SUBSTITUTE(C259,",",REPT(" ",99)),1899,99))&lt;&gt;"",CHAR(10) &amp; IFERROR(IF(ISERROR(--TRIM(MID(SUBSTITUTE(C259,",",REPT(" ",99)),1899,99))),VLOOKUP(TRIM(MID(SUBSTITUTE(C259,",",REPT(" ",99)),1899,99)),PortProtocols[],4,FALSE),VLOOKUP(--TRIM(MID(SUBSTITUTE(C259,",",REPT(" ",99)),1899,99)),PortProtocols[],4,FALSE)),""),""),
"")</f>
        <v>Witness VM for ESXi to Nutanix CVM AZ2
Prism (9440 TCP)</v>
      </c>
      <c r="G259" s="15"/>
      <c r="H259" s="13" t="str">
        <f>_xlfn.XLOOKUP(ExternalPorts[[#This Row],[Source]],entities[Source],entities[Source AZ (Used for Diagram Generation)],"",0)</f>
        <v>AZ3</v>
      </c>
      <c r="I259" s="13" t="str">
        <f>_xlfn.XLOOKUP(ExternalPorts[[#This Row],[Destination]],entities[Destination],entities[Destination AZ (Used for Diagram Generation)],"",0)</f>
        <v>AZ2</v>
      </c>
      <c r="J259" s="13"/>
      <c r="M259" s="22"/>
    </row>
    <row r="260" spans="1:13" ht="222.75" hidden="1">
      <c r="A260" s="13" t="s">
        <v>71</v>
      </c>
      <c r="B260" s="13" t="s">
        <v>74</v>
      </c>
      <c r="C260" s="14" t="s">
        <v>76</v>
      </c>
      <c r="D260" s="13" t="str" cm="1">
        <f t="array" ref="D26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0" s="13" t="s">
        <v>72</v>
      </c>
      <c r="F260" s="15" t="str">
        <f>IF(AND(B260&lt;&gt;"",E260&lt;&gt;""),B260 &amp; " to " &amp; E260 &amp; CHAR(10) &amp;
IFERROR(IF(ISERROR(--TRIM(MID(SUBSTITUTE(C260,",",REPT(" ",99)),1,99))),VLOOKUP(TRIM(MID(SUBSTITUTE(C260,",",REPT(" ",99)),1,99)),PortProtocols[],4,FALSE),VLOOKUP(--TRIM(MID(SUBSTITUTE(C260,",",REPT(" ",99)),1,99)),PortProtocols[],4,FALSE)),"") &amp;
IF(TRIM(MID(SUBSTITUTE(C260,",",REPT(" ",99)),99,99))&lt;&gt;"",CHAR(10) &amp; IFERROR(IF(ISERROR(--TRIM(MID(SUBSTITUTE(C260,",",REPT(" ",99)),99,99))),VLOOKUP(TRIM(MID(SUBSTITUTE(C260,",",REPT(" ",99)),99,99)),PortProtocols[],4,FALSE),VLOOKUP(--TRIM(MID(SUBSTITUTE(C260,",",REPT(" ",99)),99,99)),PortProtocols[],4,FALSE)),""),"") &amp;
IF(TRIM(MID(SUBSTITUTE(C260,",",REPT(" ",99)),199,99))&lt;&gt;"",CHAR(10) &amp; IFERROR(IF(ISERROR(--TRIM(MID(SUBSTITUTE(C260,",",REPT(" ",99)),199,99))),VLOOKUP(TRIM(MID(SUBSTITUTE(C260,",",REPT(" ",99)),199,99)),PortProtocols[],4,FALSE),VLOOKUP(--TRIM(MID(SUBSTITUTE(C260,",",REPT(" ",99)),199,99)),PortProtocols[],4,FALSE)),""),"") &amp;
IF(TRIM(MID(SUBSTITUTE(C260,",",REPT(" ",99)),299,99))&lt;&gt;"",CHAR(10) &amp; IFERROR(IF(ISERROR(--TRIM(MID(SUBSTITUTE(C260,",",REPT(" ",99)),299,99))),VLOOKUP(TRIM(MID(SUBSTITUTE(C260,",",REPT(" ",99)),299,99)),PortProtocols[],4,FALSE),VLOOKUP(--TRIM(MID(SUBSTITUTE(C260,",",REPT(" ",99)),299,99)),PortProtocols[],4,FALSE)),""),"") &amp;
IF(TRIM(MID(SUBSTITUTE(C260,",",REPT(" ",99)),399,99))&lt;&gt;"",CHAR(10) &amp; IFERROR(IF(ISERROR(--TRIM(MID(SUBSTITUTE(C260,",",REPT(" ",99)),399,99))),VLOOKUP(TRIM(MID(SUBSTITUTE(C260,",",REPT(" ",99)),399,99)),PortProtocols[],4,FALSE),VLOOKUP(--TRIM(MID(SUBSTITUTE(C260,",",REPT(" ",99)),399,99)),PortProtocols[],4,FALSE)),""),"") &amp;
IF(TRIM(MID(SUBSTITUTE(C260,",",REPT(" ",99)),499,99))&lt;&gt;"",CHAR(10) &amp; IFERROR(IF(ISERROR(--TRIM(MID(SUBSTITUTE(C260,",",REPT(" ",99)),499,99))),VLOOKUP(TRIM(MID(SUBSTITUTE(C260,",",REPT(" ",99)),499,99)),PortProtocols[],4,FALSE),VLOOKUP(--TRIM(MID(SUBSTITUTE(C260,",",REPT(" ",99)),499,99)),PortProtocols[],4,FALSE)),""),"") &amp;
IF(TRIM(MID(SUBSTITUTE(C260,",",REPT(" ",99)),599,99))&lt;&gt;"",CHAR(10) &amp; IFERROR(IF(ISERROR(--TRIM(MID(SUBSTITUTE(C260,",",REPT(" ",99)),599,99))),VLOOKUP(TRIM(MID(SUBSTITUTE(C260,",",REPT(" ",99)),599,99)),PortProtocols[],4,FALSE),VLOOKUP(--TRIM(MID(SUBSTITUTE(C260,",",REPT(" ",99)),599,99)),PortProtocols[],4,FALSE)),""),"") &amp;
IF(TRIM(MID(SUBSTITUTE(C260,",",REPT(" ",99)),699,99))&lt;&gt;"",CHAR(10) &amp; IFERROR(IF(ISERROR(--TRIM(MID(SUBSTITUTE(C260,",",REPT(" ",99)),699,99))),VLOOKUP(TRIM(MID(SUBSTITUTE(C260,",",REPT(" ",99)),699,99)),PortProtocols[],4,FALSE),VLOOKUP(--TRIM(MID(SUBSTITUTE(C260,",",REPT(" ",99)),699,99)),PortProtocols[],4,FALSE)),""),"") &amp;
IF(TRIM(MID(SUBSTITUTE(C260,",",REPT(" ",99)),799,99))&lt;&gt;"",CHAR(10) &amp; IFERROR(IF(ISERROR(--TRIM(MID(SUBSTITUTE(C260,",",REPT(" ",99)),799,99))),VLOOKUP(TRIM(MID(SUBSTITUTE(C260,",",REPT(" ",99)),799,99)),PortProtocols[],4,FALSE),VLOOKUP(--TRIM(MID(SUBSTITUTE(C260,",",REPT(" ",99)),799,99)),PortProtocols[],4,FALSE)),""),"") &amp;
IF(TRIM(MID(SUBSTITUTE(C260,",",REPT(" ",99)),899,99))&lt;&gt;"",CHAR(10) &amp; IFERROR(IF(ISERROR(--TRIM(MID(SUBSTITUTE(C260,",",REPT(" ",99)),899,99))),VLOOKUP(TRIM(MID(SUBSTITUTE(C260,",",REPT(" ",99)),899,99)),PortProtocols[],4,FALSE),VLOOKUP(--TRIM(MID(SUBSTITUTE(C260,",",REPT(" ",99)),899,99)),PortProtocols[],4,FALSE)),""),"") &amp;
IF(TRIM(MID(SUBSTITUTE(C260,",",REPT(" ",99)),999,99))&lt;&gt;"",CHAR(10) &amp; IFERROR(IF(ISERROR(--TRIM(MID(SUBSTITUTE(C260,",",REPT(" ",99)),999,99))),VLOOKUP(TRIM(MID(SUBSTITUTE(C260,",",REPT(" ",99)),999,99)),PortProtocols[],4,FALSE),VLOOKUP(--TRIM(MID(SUBSTITUTE(C260,",",REPT(" ",99)),999,99)),PortProtocols[],4,FALSE)),""),"") &amp;
IF(TRIM(MID(SUBSTITUTE(C260,",",REPT(" ",99)),1099,99))&lt;&gt;"",CHAR(10) &amp; IFERROR(IF(ISERROR(--TRIM(MID(SUBSTITUTE(C260,",",REPT(" ",99)),1099,99))),VLOOKUP(TRIM(MID(SUBSTITUTE(C260,",",REPT(" ",99)),1099,99)),PortProtocols[],4,FALSE),VLOOKUP(--TRIM(MID(SUBSTITUTE(C260,",",REPT(" ",99)),1099,99)),PortProtocols[],4,FALSE)),""),"") &amp;
IF(TRIM(MID(SUBSTITUTE(C260,",",REPT(" ",99)),1199,99))&lt;&gt;"",CHAR(10) &amp; IFERROR(IF(ISERROR(--TRIM(MID(SUBSTITUTE(C260,",",REPT(" ",99)),1199,99))),VLOOKUP(TRIM(MID(SUBSTITUTE(C260,",",REPT(" ",99)),1199,99)),PortProtocols[],4,FALSE),VLOOKUP(--TRIM(MID(SUBSTITUTE(C260,",",REPT(" ",99)),1199,99)),PortProtocols[],4,FALSE)),""),"") &amp;
IF(TRIM(MID(SUBSTITUTE(C260,",",REPT(" ",99)),1299,99))&lt;&gt;"",CHAR(10) &amp; IFERROR(IF(ISERROR(--TRIM(MID(SUBSTITUTE(C260,",",REPT(" ",99)),1299,99))),VLOOKUP(TRIM(MID(SUBSTITUTE(C260,",",REPT(" ",99)),1299,99)),PortProtocols[],4,FALSE),VLOOKUP(--TRIM(MID(SUBSTITUTE(C260,",",REPT(" ",99)),1299,99)),PortProtocols[],4,FALSE)),""),"") &amp;
IF(TRIM(MID(SUBSTITUTE(C260,",",REPT(" ",99)),1399,99))&lt;&gt;"",CHAR(10) &amp; IFERROR(IF(ISERROR(--TRIM(MID(SUBSTITUTE(C260,",",REPT(" ",99)),1399,99))),VLOOKUP(TRIM(MID(SUBSTITUTE(C260,",",REPT(" ",99)),1399,99)),PortProtocols[],4,FALSE),VLOOKUP(--TRIM(MID(SUBSTITUTE(C260,",",REPT(" ",99)),1399,99)),PortProtocols[],4,FALSE)),""),"") &amp;
IF(TRIM(MID(SUBSTITUTE(C260,",",REPT(" ",99)),1499,99))&lt;&gt;"",CHAR(10) &amp; IFERROR(IF(ISERROR(--TRIM(MID(SUBSTITUTE(C260,",",REPT(" ",99)),1499,99))),VLOOKUP(TRIM(MID(SUBSTITUTE(C260,",",REPT(" ",99)),1499,99)),PortProtocols[],4,FALSE),VLOOKUP(--TRIM(MID(SUBSTITUTE(C260,",",REPT(" ",99)),1499,99)),PortProtocols[],4,FALSE)),""),"") &amp;
IF(TRIM(MID(SUBSTITUTE(C260,",",REPT(" ",99)),1599,99))&lt;&gt;"",CHAR(10) &amp; IFERROR(IF(ISERROR(--TRIM(MID(SUBSTITUTE(C260,",",REPT(" ",99)),1599,99))),VLOOKUP(TRIM(MID(SUBSTITUTE(C260,",",REPT(" ",99)),1599,99)),PortProtocols[],4,FALSE),VLOOKUP(--TRIM(MID(SUBSTITUTE(C260,",",REPT(" ",99)),1599,99)),PortProtocols[],4,FALSE)),""),"") &amp;
IF(TRIM(MID(SUBSTITUTE(C260,",",REPT(" ",99)),1699,99))&lt;&gt;"",CHAR(10) &amp; IFERROR(IF(ISERROR(--TRIM(MID(SUBSTITUTE(C260,",",REPT(" ",99)),1699,99))),VLOOKUP(TRIM(MID(SUBSTITUTE(C260,",",REPT(" ",99)),1699,99)),PortProtocols[],4,FALSE),VLOOKUP(--TRIM(MID(SUBSTITUTE(C260,",",REPT(" ",99)),1699,99)),PortProtocols[],4,FALSE)),""),"") &amp;
IF(TRIM(MID(SUBSTITUTE(C260,",",REPT(" ",99)),1799,99))&lt;&gt;"",CHAR(10) &amp; IFERROR(IF(ISERROR(--TRIM(MID(SUBSTITUTE(C260,",",REPT(" ",99)),1799,99))),VLOOKUP(TRIM(MID(SUBSTITUTE(C260,",",REPT(" ",99)),1799,99)),PortProtocols[],4,FALSE),VLOOKUP(--TRIM(MID(SUBSTITUTE(C260,",",REPT(" ",99)),1799,99)),PortProtocols[],4,FALSE)),""),"") &amp;
IF(TRIM(MID(SUBSTITUTE(C260,",",REPT(" ",99)),1899,99))&lt;&gt;"",CHAR(10) &amp; IFERROR(IF(ISERROR(--TRIM(MID(SUBSTITUTE(C260,",",REPT(" ",99)),1899,99))),VLOOKUP(TRIM(MID(SUBSTITUTE(C260,",",REPT(" ",99)),1899,99)),PortProtocols[],4,FALSE),VLOOKUP(--TRIM(MID(SUBSTITUTE(C260,",",REPT(" ",99)),1899,99)),PortProtocols[],4,FALSE)),""),""),
"")</f>
        <v>Nutanix CVM AZ2 to Nutanix CVM AZ1
SSH (22 TCP)
Stargate (2009 TCP)
Cerebro gRPC (14119 TCP)
Stargate mTLS (14108 TCP)
Castor (8740 TCP)
Ergon (2090 TCP)
NGT (2073 TCP)
Anduril (2036 TCP)
Acropolis (2030 TCP)
Cerebro (2020 TCP)</v>
      </c>
      <c r="G260" s="15" t="s">
        <v>75</v>
      </c>
      <c r="H260" s="13" t="str">
        <f>_xlfn.XLOOKUP(ExternalPorts[[#This Row],[Source]],entities[Source],entities[Source AZ (Used for Diagram Generation)],"",0)</f>
        <v>AZ2</v>
      </c>
      <c r="I260" s="13" t="str">
        <f>_xlfn.XLOOKUP(ExternalPorts[[#This Row],[Destination]],entities[Destination],entities[Destination AZ (Used for Diagram Generation)],"",0)</f>
        <v>AZ1</v>
      </c>
      <c r="J260" s="13"/>
      <c r="M260" s="22"/>
    </row>
    <row r="261" spans="1:13" ht="40.5" hidden="1">
      <c r="A261" s="13" t="s">
        <v>71</v>
      </c>
      <c r="B261" s="13" t="s">
        <v>79</v>
      </c>
      <c r="C261" s="14">
        <v>9440</v>
      </c>
      <c r="D261" s="13" t="s">
        <v>78</v>
      </c>
      <c r="E261" s="13" t="s">
        <v>359</v>
      </c>
      <c r="F261" s="15" t="str">
        <f>IF(AND(B261&lt;&gt;"",E261&lt;&gt;""),B261 &amp; " to " &amp; E261 &amp; CHAR(10) &amp;
IFERROR(IF(ISERROR(--TRIM(MID(SUBSTITUTE(C261,",",REPT(" ",99)),1,99))),VLOOKUP(TRIM(MID(SUBSTITUTE(C261,",",REPT(" ",99)),1,99)),PortProtocols[],4,FALSE),VLOOKUP(--TRIM(MID(SUBSTITUTE(C261,",",REPT(" ",99)),1,99)),PortProtocols[],4,FALSE)),"") &amp;
IF(TRIM(MID(SUBSTITUTE(C261,",",REPT(" ",99)),99,99))&lt;&gt;"",CHAR(10) &amp; IFERROR(IF(ISERROR(--TRIM(MID(SUBSTITUTE(C261,",",REPT(" ",99)),99,99))),VLOOKUP(TRIM(MID(SUBSTITUTE(C261,",",REPT(" ",99)),99,99)),PortProtocols[],4,FALSE),VLOOKUP(--TRIM(MID(SUBSTITUTE(C261,",",REPT(" ",99)),99,99)),PortProtocols[],4,FALSE)),""),"") &amp;
IF(TRIM(MID(SUBSTITUTE(C261,",",REPT(" ",99)),199,99))&lt;&gt;"",CHAR(10) &amp; IFERROR(IF(ISERROR(--TRIM(MID(SUBSTITUTE(C261,",",REPT(" ",99)),199,99))),VLOOKUP(TRIM(MID(SUBSTITUTE(C261,",",REPT(" ",99)),199,99)),PortProtocols[],4,FALSE),VLOOKUP(--TRIM(MID(SUBSTITUTE(C261,",",REPT(" ",99)),199,99)),PortProtocols[],4,FALSE)),""),"") &amp;
IF(TRIM(MID(SUBSTITUTE(C261,",",REPT(" ",99)),299,99))&lt;&gt;"",CHAR(10) &amp; IFERROR(IF(ISERROR(--TRIM(MID(SUBSTITUTE(C261,",",REPT(" ",99)),299,99))),VLOOKUP(TRIM(MID(SUBSTITUTE(C261,",",REPT(" ",99)),299,99)),PortProtocols[],4,FALSE),VLOOKUP(--TRIM(MID(SUBSTITUTE(C261,",",REPT(" ",99)),299,99)),PortProtocols[],4,FALSE)),""),"") &amp;
IF(TRIM(MID(SUBSTITUTE(C261,",",REPT(" ",99)),399,99))&lt;&gt;"",CHAR(10) &amp; IFERROR(IF(ISERROR(--TRIM(MID(SUBSTITUTE(C261,",",REPT(" ",99)),399,99))),VLOOKUP(TRIM(MID(SUBSTITUTE(C261,",",REPT(" ",99)),399,99)),PortProtocols[],4,FALSE),VLOOKUP(--TRIM(MID(SUBSTITUTE(C261,",",REPT(" ",99)),399,99)),PortProtocols[],4,FALSE)),""),"") &amp;
IF(TRIM(MID(SUBSTITUTE(C261,",",REPT(" ",99)),499,99))&lt;&gt;"",CHAR(10) &amp; IFERROR(IF(ISERROR(--TRIM(MID(SUBSTITUTE(C261,",",REPT(" ",99)),499,99))),VLOOKUP(TRIM(MID(SUBSTITUTE(C261,",",REPT(" ",99)),499,99)),PortProtocols[],4,FALSE),VLOOKUP(--TRIM(MID(SUBSTITUTE(C261,",",REPT(" ",99)),499,99)),PortProtocols[],4,FALSE)),""),"") &amp;
IF(TRIM(MID(SUBSTITUTE(C261,",",REPT(" ",99)),599,99))&lt;&gt;"",CHAR(10) &amp; IFERROR(IF(ISERROR(--TRIM(MID(SUBSTITUTE(C261,",",REPT(" ",99)),599,99))),VLOOKUP(TRIM(MID(SUBSTITUTE(C261,",",REPT(" ",99)),599,99)),PortProtocols[],4,FALSE),VLOOKUP(--TRIM(MID(SUBSTITUTE(C261,",",REPT(" ",99)),599,99)),PortProtocols[],4,FALSE)),""),"") &amp;
IF(TRIM(MID(SUBSTITUTE(C261,",",REPT(" ",99)),699,99))&lt;&gt;"",CHAR(10) &amp; IFERROR(IF(ISERROR(--TRIM(MID(SUBSTITUTE(C261,",",REPT(" ",99)),699,99))),VLOOKUP(TRIM(MID(SUBSTITUTE(C261,",",REPT(" ",99)),699,99)),PortProtocols[],4,FALSE),VLOOKUP(--TRIM(MID(SUBSTITUTE(C261,",",REPT(" ",99)),699,99)),PortProtocols[],4,FALSE)),""),"") &amp;
IF(TRIM(MID(SUBSTITUTE(C261,",",REPT(" ",99)),799,99))&lt;&gt;"",CHAR(10) &amp; IFERROR(IF(ISERROR(--TRIM(MID(SUBSTITUTE(C261,",",REPT(" ",99)),799,99))),VLOOKUP(TRIM(MID(SUBSTITUTE(C261,",",REPT(" ",99)),799,99)),PortProtocols[],4,FALSE),VLOOKUP(--TRIM(MID(SUBSTITUTE(C261,",",REPT(" ",99)),799,99)),PortProtocols[],4,FALSE)),""),"") &amp;
IF(TRIM(MID(SUBSTITUTE(C261,",",REPT(" ",99)),899,99))&lt;&gt;"",CHAR(10) &amp; IFERROR(IF(ISERROR(--TRIM(MID(SUBSTITUTE(C261,",",REPT(" ",99)),899,99))),VLOOKUP(TRIM(MID(SUBSTITUTE(C261,",",REPT(" ",99)),899,99)),PortProtocols[],4,FALSE),VLOOKUP(--TRIM(MID(SUBSTITUTE(C261,",",REPT(" ",99)),899,99)),PortProtocols[],4,FALSE)),""),"") &amp;
IF(TRIM(MID(SUBSTITUTE(C261,",",REPT(" ",99)),999,99))&lt;&gt;"",CHAR(10) &amp; IFERROR(IF(ISERROR(--TRIM(MID(SUBSTITUTE(C261,",",REPT(" ",99)),999,99))),VLOOKUP(TRIM(MID(SUBSTITUTE(C261,",",REPT(" ",99)),999,99)),PortProtocols[],4,FALSE),VLOOKUP(--TRIM(MID(SUBSTITUTE(C261,",",REPT(" ",99)),999,99)),PortProtocols[],4,FALSE)),""),"") &amp;
IF(TRIM(MID(SUBSTITUTE(C261,",",REPT(" ",99)),1099,99))&lt;&gt;"",CHAR(10) &amp; IFERROR(IF(ISERROR(--TRIM(MID(SUBSTITUTE(C261,",",REPT(" ",99)),1099,99))),VLOOKUP(TRIM(MID(SUBSTITUTE(C261,",",REPT(" ",99)),1099,99)),PortProtocols[],4,FALSE),VLOOKUP(--TRIM(MID(SUBSTITUTE(C261,",",REPT(" ",99)),1099,99)),PortProtocols[],4,FALSE)),""),"") &amp;
IF(TRIM(MID(SUBSTITUTE(C261,",",REPT(" ",99)),1199,99))&lt;&gt;"",CHAR(10) &amp; IFERROR(IF(ISERROR(--TRIM(MID(SUBSTITUTE(C261,",",REPT(" ",99)),1199,99))),VLOOKUP(TRIM(MID(SUBSTITUTE(C261,",",REPT(" ",99)),1199,99)),PortProtocols[],4,FALSE),VLOOKUP(--TRIM(MID(SUBSTITUTE(C261,",",REPT(" ",99)),1199,99)),PortProtocols[],4,FALSE)),""),"") &amp;
IF(TRIM(MID(SUBSTITUTE(C261,",",REPT(" ",99)),1299,99))&lt;&gt;"",CHAR(10) &amp; IFERROR(IF(ISERROR(--TRIM(MID(SUBSTITUTE(C261,",",REPT(" ",99)),1299,99))),VLOOKUP(TRIM(MID(SUBSTITUTE(C261,",",REPT(" ",99)),1299,99)),PortProtocols[],4,FALSE),VLOOKUP(--TRIM(MID(SUBSTITUTE(C261,",",REPT(" ",99)),1299,99)),PortProtocols[],4,FALSE)),""),"") &amp;
IF(TRIM(MID(SUBSTITUTE(C261,",",REPT(" ",99)),1399,99))&lt;&gt;"",CHAR(10) &amp; IFERROR(IF(ISERROR(--TRIM(MID(SUBSTITUTE(C261,",",REPT(" ",99)),1399,99))),VLOOKUP(TRIM(MID(SUBSTITUTE(C261,",",REPT(" ",99)),1399,99)),PortProtocols[],4,FALSE),VLOOKUP(--TRIM(MID(SUBSTITUTE(C261,",",REPT(" ",99)),1399,99)),PortProtocols[],4,FALSE)),""),"") &amp;
IF(TRIM(MID(SUBSTITUTE(C261,",",REPT(" ",99)),1499,99))&lt;&gt;"",CHAR(10) &amp; IFERROR(IF(ISERROR(--TRIM(MID(SUBSTITUTE(C261,",",REPT(" ",99)),1499,99))),VLOOKUP(TRIM(MID(SUBSTITUTE(C261,",",REPT(" ",99)),1499,99)),PortProtocols[],4,FALSE),VLOOKUP(--TRIM(MID(SUBSTITUTE(C261,",",REPT(" ",99)),1499,99)),PortProtocols[],4,FALSE)),""),"") &amp;
IF(TRIM(MID(SUBSTITUTE(C261,",",REPT(" ",99)),1599,99))&lt;&gt;"",CHAR(10) &amp; IFERROR(IF(ISERROR(--TRIM(MID(SUBSTITUTE(C261,",",REPT(" ",99)),1599,99))),VLOOKUP(TRIM(MID(SUBSTITUTE(C261,",",REPT(" ",99)),1599,99)),PortProtocols[],4,FALSE),VLOOKUP(--TRIM(MID(SUBSTITUTE(C261,",",REPT(" ",99)),1599,99)),PortProtocols[],4,FALSE)),""),"") &amp;
IF(TRIM(MID(SUBSTITUTE(C261,",",REPT(" ",99)),1699,99))&lt;&gt;"",CHAR(10) &amp; IFERROR(IF(ISERROR(--TRIM(MID(SUBSTITUTE(C261,",",REPT(" ",99)),1699,99))),VLOOKUP(TRIM(MID(SUBSTITUTE(C261,",",REPT(" ",99)),1699,99)),PortProtocols[],4,FALSE),VLOOKUP(--TRIM(MID(SUBSTITUTE(C261,",",REPT(" ",99)),1699,99)),PortProtocols[],4,FALSE)),""),"") &amp;
IF(TRIM(MID(SUBSTITUTE(C261,",",REPT(" ",99)),1799,99))&lt;&gt;"",CHAR(10) &amp; IFERROR(IF(ISERROR(--TRIM(MID(SUBSTITUTE(C261,",",REPT(" ",99)),1799,99))),VLOOKUP(TRIM(MID(SUBSTITUTE(C261,",",REPT(" ",99)),1799,99)),PortProtocols[],4,FALSE),VLOOKUP(--TRIM(MID(SUBSTITUTE(C261,",",REPT(" ",99)),1799,99)),PortProtocols[],4,FALSE)),""),"") &amp;
IF(TRIM(MID(SUBSTITUTE(C261,",",REPT(" ",99)),1899,99))&lt;&gt;"",CHAR(10) &amp; IFERROR(IF(ISERROR(--TRIM(MID(SUBSTITUTE(C261,",",REPT(" ",99)),1899,99))),VLOOKUP(TRIM(MID(SUBSTITUTE(C261,",",REPT(" ",99)),1899,99)),PortProtocols[],4,FALSE),VLOOKUP(--TRIM(MID(SUBSTITUTE(C261,",",REPT(" ",99)),1899,99)),PortProtocols[],4,FALSE)),""),""),
"")</f>
        <v>Prism Central AZ2 to Witness VM for AHV
Prism (9440 TCP)</v>
      </c>
      <c r="G261" s="15"/>
      <c r="H261" s="13" t="str">
        <f>_xlfn.XLOOKUP(ExternalPorts[[#This Row],[Source]],entities[Source],entities[Source AZ (Used for Diagram Generation)],"",0)</f>
        <v>AZ2</v>
      </c>
      <c r="I261" s="13" t="str">
        <f>_xlfn.XLOOKUP(ExternalPorts[[#This Row],[Destination]],entities[Destination],entities[Destination AZ (Used for Diagram Generation)],"",0)</f>
        <v>AZ3</v>
      </c>
      <c r="J261" s="13"/>
      <c r="M261" s="22"/>
    </row>
    <row r="262" spans="1:13" ht="81" hidden="1">
      <c r="A262" s="13" t="s">
        <v>71</v>
      </c>
      <c r="B262" s="13" t="s">
        <v>79</v>
      </c>
      <c r="C262" s="14" t="s">
        <v>80</v>
      </c>
      <c r="D262" s="13" t="str" cm="1">
        <f t="array" ref="D26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2" s="13" t="s">
        <v>77</v>
      </c>
      <c r="F262" s="15" t="str">
        <f>IF(AND(B262&lt;&gt;"",E262&lt;&gt;""),B262 &amp; " to " &amp; E262 &amp; CHAR(10) &amp;
IFERROR(IF(ISERROR(--TRIM(MID(SUBSTITUTE(C262,",",REPT(" ",99)),1,99))),VLOOKUP(TRIM(MID(SUBSTITUTE(C262,",",REPT(" ",99)),1,99)),PortProtocols[],4,FALSE),VLOOKUP(--TRIM(MID(SUBSTITUTE(C262,",",REPT(" ",99)),1,99)),PortProtocols[],4,FALSE)),"") &amp;
IF(TRIM(MID(SUBSTITUTE(C262,",",REPT(" ",99)),99,99))&lt;&gt;"",CHAR(10) &amp; IFERROR(IF(ISERROR(--TRIM(MID(SUBSTITUTE(C262,",",REPT(" ",99)),99,99))),VLOOKUP(TRIM(MID(SUBSTITUTE(C262,",",REPT(" ",99)),99,99)),PortProtocols[],4,FALSE),VLOOKUP(--TRIM(MID(SUBSTITUTE(C262,",",REPT(" ",99)),99,99)),PortProtocols[],4,FALSE)),""),"") &amp;
IF(TRIM(MID(SUBSTITUTE(C262,",",REPT(" ",99)),199,99))&lt;&gt;"",CHAR(10) &amp; IFERROR(IF(ISERROR(--TRIM(MID(SUBSTITUTE(C262,",",REPT(" ",99)),199,99))),VLOOKUP(TRIM(MID(SUBSTITUTE(C262,",",REPT(" ",99)),199,99)),PortProtocols[],4,FALSE),VLOOKUP(--TRIM(MID(SUBSTITUTE(C262,",",REPT(" ",99)),199,99)),PortProtocols[],4,FALSE)),""),"") &amp;
IF(TRIM(MID(SUBSTITUTE(C262,",",REPT(" ",99)),299,99))&lt;&gt;"",CHAR(10) &amp; IFERROR(IF(ISERROR(--TRIM(MID(SUBSTITUTE(C262,",",REPT(" ",99)),299,99))),VLOOKUP(TRIM(MID(SUBSTITUTE(C262,",",REPT(" ",99)),299,99)),PortProtocols[],4,FALSE),VLOOKUP(--TRIM(MID(SUBSTITUTE(C262,",",REPT(" ",99)),299,99)),PortProtocols[],4,FALSE)),""),"") &amp;
IF(TRIM(MID(SUBSTITUTE(C262,",",REPT(" ",99)),399,99))&lt;&gt;"",CHAR(10) &amp; IFERROR(IF(ISERROR(--TRIM(MID(SUBSTITUTE(C262,",",REPT(" ",99)),399,99))),VLOOKUP(TRIM(MID(SUBSTITUTE(C262,",",REPT(" ",99)),399,99)),PortProtocols[],4,FALSE),VLOOKUP(--TRIM(MID(SUBSTITUTE(C262,",",REPT(" ",99)),399,99)),PortProtocols[],4,FALSE)),""),"") &amp;
IF(TRIM(MID(SUBSTITUTE(C262,",",REPT(" ",99)),499,99))&lt;&gt;"",CHAR(10) &amp; IFERROR(IF(ISERROR(--TRIM(MID(SUBSTITUTE(C262,",",REPT(" ",99)),499,99))),VLOOKUP(TRIM(MID(SUBSTITUTE(C262,",",REPT(" ",99)),499,99)),PortProtocols[],4,FALSE),VLOOKUP(--TRIM(MID(SUBSTITUTE(C262,",",REPT(" ",99)),499,99)),PortProtocols[],4,FALSE)),""),"") &amp;
IF(TRIM(MID(SUBSTITUTE(C262,",",REPT(" ",99)),599,99))&lt;&gt;"",CHAR(10) &amp; IFERROR(IF(ISERROR(--TRIM(MID(SUBSTITUTE(C262,",",REPT(" ",99)),599,99))),VLOOKUP(TRIM(MID(SUBSTITUTE(C262,",",REPT(" ",99)),599,99)),PortProtocols[],4,FALSE),VLOOKUP(--TRIM(MID(SUBSTITUTE(C262,",",REPT(" ",99)),599,99)),PortProtocols[],4,FALSE)),""),"") &amp;
IF(TRIM(MID(SUBSTITUTE(C262,",",REPT(" ",99)),699,99))&lt;&gt;"",CHAR(10) &amp; IFERROR(IF(ISERROR(--TRIM(MID(SUBSTITUTE(C262,",",REPT(" ",99)),699,99))),VLOOKUP(TRIM(MID(SUBSTITUTE(C262,",",REPT(" ",99)),699,99)),PortProtocols[],4,FALSE),VLOOKUP(--TRIM(MID(SUBSTITUTE(C262,",",REPT(" ",99)),699,99)),PortProtocols[],4,FALSE)),""),"") &amp;
IF(TRIM(MID(SUBSTITUTE(C262,",",REPT(" ",99)),799,99))&lt;&gt;"",CHAR(10) &amp; IFERROR(IF(ISERROR(--TRIM(MID(SUBSTITUTE(C262,",",REPT(" ",99)),799,99))),VLOOKUP(TRIM(MID(SUBSTITUTE(C262,",",REPT(" ",99)),799,99)),PortProtocols[],4,FALSE),VLOOKUP(--TRIM(MID(SUBSTITUTE(C262,",",REPT(" ",99)),799,99)),PortProtocols[],4,FALSE)),""),"") &amp;
IF(TRIM(MID(SUBSTITUTE(C262,",",REPT(" ",99)),899,99))&lt;&gt;"",CHAR(10) &amp; IFERROR(IF(ISERROR(--TRIM(MID(SUBSTITUTE(C262,",",REPT(" ",99)),899,99))),VLOOKUP(TRIM(MID(SUBSTITUTE(C262,",",REPT(" ",99)),899,99)),PortProtocols[],4,FALSE),VLOOKUP(--TRIM(MID(SUBSTITUTE(C262,",",REPT(" ",99)),899,99)),PortProtocols[],4,FALSE)),""),"") &amp;
IF(TRIM(MID(SUBSTITUTE(C262,",",REPT(" ",99)),999,99))&lt;&gt;"",CHAR(10) &amp; IFERROR(IF(ISERROR(--TRIM(MID(SUBSTITUTE(C262,",",REPT(" ",99)),999,99))),VLOOKUP(TRIM(MID(SUBSTITUTE(C262,",",REPT(" ",99)),999,99)),PortProtocols[],4,FALSE),VLOOKUP(--TRIM(MID(SUBSTITUTE(C262,",",REPT(" ",99)),999,99)),PortProtocols[],4,FALSE)),""),"") &amp;
IF(TRIM(MID(SUBSTITUTE(C262,",",REPT(" ",99)),1099,99))&lt;&gt;"",CHAR(10) &amp; IFERROR(IF(ISERROR(--TRIM(MID(SUBSTITUTE(C262,",",REPT(" ",99)),1099,99))),VLOOKUP(TRIM(MID(SUBSTITUTE(C262,",",REPT(" ",99)),1099,99)),PortProtocols[],4,FALSE),VLOOKUP(--TRIM(MID(SUBSTITUTE(C262,",",REPT(" ",99)),1099,99)),PortProtocols[],4,FALSE)),""),"") &amp;
IF(TRIM(MID(SUBSTITUTE(C262,",",REPT(" ",99)),1199,99))&lt;&gt;"",CHAR(10) &amp; IFERROR(IF(ISERROR(--TRIM(MID(SUBSTITUTE(C262,",",REPT(" ",99)),1199,99))),VLOOKUP(TRIM(MID(SUBSTITUTE(C262,",",REPT(" ",99)),1199,99)),PortProtocols[],4,FALSE),VLOOKUP(--TRIM(MID(SUBSTITUTE(C262,",",REPT(" ",99)),1199,99)),PortProtocols[],4,FALSE)),""),"") &amp;
IF(TRIM(MID(SUBSTITUTE(C262,",",REPT(" ",99)),1299,99))&lt;&gt;"",CHAR(10) &amp; IFERROR(IF(ISERROR(--TRIM(MID(SUBSTITUTE(C262,",",REPT(" ",99)),1299,99))),VLOOKUP(TRIM(MID(SUBSTITUTE(C262,",",REPT(" ",99)),1299,99)),PortProtocols[],4,FALSE),VLOOKUP(--TRIM(MID(SUBSTITUTE(C262,",",REPT(" ",99)),1299,99)),PortProtocols[],4,FALSE)),""),"") &amp;
IF(TRIM(MID(SUBSTITUTE(C262,",",REPT(" ",99)),1399,99))&lt;&gt;"",CHAR(10) &amp; IFERROR(IF(ISERROR(--TRIM(MID(SUBSTITUTE(C262,",",REPT(" ",99)),1399,99))),VLOOKUP(TRIM(MID(SUBSTITUTE(C262,",",REPT(" ",99)),1399,99)),PortProtocols[],4,FALSE),VLOOKUP(--TRIM(MID(SUBSTITUTE(C262,",",REPT(" ",99)),1399,99)),PortProtocols[],4,FALSE)),""),"") &amp;
IF(TRIM(MID(SUBSTITUTE(C262,",",REPT(" ",99)),1499,99))&lt;&gt;"",CHAR(10) &amp; IFERROR(IF(ISERROR(--TRIM(MID(SUBSTITUTE(C262,",",REPT(" ",99)),1499,99))),VLOOKUP(TRIM(MID(SUBSTITUTE(C262,",",REPT(" ",99)),1499,99)),PortProtocols[],4,FALSE),VLOOKUP(--TRIM(MID(SUBSTITUTE(C262,",",REPT(" ",99)),1499,99)),PortProtocols[],4,FALSE)),""),"") &amp;
IF(TRIM(MID(SUBSTITUTE(C262,",",REPT(" ",99)),1599,99))&lt;&gt;"",CHAR(10) &amp; IFERROR(IF(ISERROR(--TRIM(MID(SUBSTITUTE(C262,",",REPT(" ",99)),1599,99))),VLOOKUP(TRIM(MID(SUBSTITUTE(C262,",",REPT(" ",99)),1599,99)),PortProtocols[],4,FALSE),VLOOKUP(--TRIM(MID(SUBSTITUTE(C262,",",REPT(" ",99)),1599,99)),PortProtocols[],4,FALSE)),""),"") &amp;
IF(TRIM(MID(SUBSTITUTE(C262,",",REPT(" ",99)),1699,99))&lt;&gt;"",CHAR(10) &amp; IFERROR(IF(ISERROR(--TRIM(MID(SUBSTITUTE(C262,",",REPT(" ",99)),1699,99))),VLOOKUP(TRIM(MID(SUBSTITUTE(C262,",",REPT(" ",99)),1699,99)),PortProtocols[],4,FALSE),VLOOKUP(--TRIM(MID(SUBSTITUTE(C262,",",REPT(" ",99)),1699,99)),PortProtocols[],4,FALSE)),""),"") &amp;
IF(TRIM(MID(SUBSTITUTE(C262,",",REPT(" ",99)),1799,99))&lt;&gt;"",CHAR(10) &amp; IFERROR(IF(ISERROR(--TRIM(MID(SUBSTITUTE(C262,",",REPT(" ",99)),1799,99))),VLOOKUP(TRIM(MID(SUBSTITUTE(C262,",",REPT(" ",99)),1799,99)),PortProtocols[],4,FALSE),VLOOKUP(--TRIM(MID(SUBSTITUTE(C262,",",REPT(" ",99)),1799,99)),PortProtocols[],4,FALSE)),""),"") &amp;
IF(TRIM(MID(SUBSTITUTE(C262,",",REPT(" ",99)),1899,99))&lt;&gt;"",CHAR(10) &amp; IFERROR(IF(ISERROR(--TRIM(MID(SUBSTITUTE(C262,",",REPT(" ",99)),1899,99))),VLOOKUP(TRIM(MID(SUBSTITUTE(C262,",",REPT(" ",99)),1899,99)),PortProtocols[],4,FALSE),VLOOKUP(--TRIM(MID(SUBSTITUTE(C262,",",REPT(" ",99)),1899,99)),PortProtocols[],4,FALSE)),""),""),
"")</f>
        <v>Prism Central AZ2 to Prism Central AZ1
Prism (9440 TCP)
Mercury Fanout gRPC (9300 TCP)
Mercury Fanout gRPC (9301 TCP)</v>
      </c>
      <c r="G262" s="15"/>
      <c r="H262" s="13" t="str">
        <f>_xlfn.XLOOKUP(ExternalPorts[[#This Row],[Source]],entities[Source],entities[Source AZ (Used for Diagram Generation)],"",0)</f>
        <v>AZ2</v>
      </c>
      <c r="I262" s="13" t="str">
        <f>_xlfn.XLOOKUP(ExternalPorts[[#This Row],[Destination]],entities[Destination],entities[Destination AZ (Used for Diagram Generation)],"",0)</f>
        <v>AZ1</v>
      </c>
      <c r="J262" s="13"/>
      <c r="M262" s="22"/>
    </row>
    <row r="263" spans="1:13" ht="81" hidden="1">
      <c r="A263" s="13" t="s">
        <v>71</v>
      </c>
      <c r="B263" s="13" t="s">
        <v>79</v>
      </c>
      <c r="C263" s="14" t="s">
        <v>80</v>
      </c>
      <c r="D263" s="13" t="str" cm="1">
        <f t="array" ref="D26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3" s="13" t="s">
        <v>72</v>
      </c>
      <c r="F263" s="15" t="str">
        <f>IF(AND(B263&lt;&gt;"",E263&lt;&gt;""),B263 &amp; " to " &amp; E263 &amp; CHAR(10) &amp;
IFERROR(IF(ISERROR(--TRIM(MID(SUBSTITUTE(C263,",",REPT(" ",99)),1,99))),VLOOKUP(TRIM(MID(SUBSTITUTE(C263,",",REPT(" ",99)),1,99)),PortProtocols[],4,FALSE),VLOOKUP(--TRIM(MID(SUBSTITUTE(C263,",",REPT(" ",99)),1,99)),PortProtocols[],4,FALSE)),"") &amp;
IF(TRIM(MID(SUBSTITUTE(C263,",",REPT(" ",99)),99,99))&lt;&gt;"",CHAR(10) &amp; IFERROR(IF(ISERROR(--TRIM(MID(SUBSTITUTE(C263,",",REPT(" ",99)),99,99))),VLOOKUP(TRIM(MID(SUBSTITUTE(C263,",",REPT(" ",99)),99,99)),PortProtocols[],4,FALSE),VLOOKUP(--TRIM(MID(SUBSTITUTE(C263,",",REPT(" ",99)),99,99)),PortProtocols[],4,FALSE)),""),"") &amp;
IF(TRIM(MID(SUBSTITUTE(C263,",",REPT(" ",99)),199,99))&lt;&gt;"",CHAR(10) &amp; IFERROR(IF(ISERROR(--TRIM(MID(SUBSTITUTE(C263,",",REPT(" ",99)),199,99))),VLOOKUP(TRIM(MID(SUBSTITUTE(C263,",",REPT(" ",99)),199,99)),PortProtocols[],4,FALSE),VLOOKUP(--TRIM(MID(SUBSTITUTE(C263,",",REPT(" ",99)),199,99)),PortProtocols[],4,FALSE)),""),"") &amp;
IF(TRIM(MID(SUBSTITUTE(C263,",",REPT(" ",99)),299,99))&lt;&gt;"",CHAR(10) &amp; IFERROR(IF(ISERROR(--TRIM(MID(SUBSTITUTE(C263,",",REPT(" ",99)),299,99))),VLOOKUP(TRIM(MID(SUBSTITUTE(C263,",",REPT(" ",99)),299,99)),PortProtocols[],4,FALSE),VLOOKUP(--TRIM(MID(SUBSTITUTE(C263,",",REPT(" ",99)),299,99)),PortProtocols[],4,FALSE)),""),"") &amp;
IF(TRIM(MID(SUBSTITUTE(C263,",",REPT(" ",99)),399,99))&lt;&gt;"",CHAR(10) &amp; IFERROR(IF(ISERROR(--TRIM(MID(SUBSTITUTE(C263,",",REPT(" ",99)),399,99))),VLOOKUP(TRIM(MID(SUBSTITUTE(C263,",",REPT(" ",99)),399,99)),PortProtocols[],4,FALSE),VLOOKUP(--TRIM(MID(SUBSTITUTE(C263,",",REPT(" ",99)),399,99)),PortProtocols[],4,FALSE)),""),"") &amp;
IF(TRIM(MID(SUBSTITUTE(C263,",",REPT(" ",99)),499,99))&lt;&gt;"",CHAR(10) &amp; IFERROR(IF(ISERROR(--TRIM(MID(SUBSTITUTE(C263,",",REPT(" ",99)),499,99))),VLOOKUP(TRIM(MID(SUBSTITUTE(C263,",",REPT(" ",99)),499,99)),PortProtocols[],4,FALSE),VLOOKUP(--TRIM(MID(SUBSTITUTE(C263,",",REPT(" ",99)),499,99)),PortProtocols[],4,FALSE)),""),"") &amp;
IF(TRIM(MID(SUBSTITUTE(C263,",",REPT(" ",99)),599,99))&lt;&gt;"",CHAR(10) &amp; IFERROR(IF(ISERROR(--TRIM(MID(SUBSTITUTE(C263,",",REPT(" ",99)),599,99))),VLOOKUP(TRIM(MID(SUBSTITUTE(C263,",",REPT(" ",99)),599,99)),PortProtocols[],4,FALSE),VLOOKUP(--TRIM(MID(SUBSTITUTE(C263,",",REPT(" ",99)),599,99)),PortProtocols[],4,FALSE)),""),"") &amp;
IF(TRIM(MID(SUBSTITUTE(C263,",",REPT(" ",99)),699,99))&lt;&gt;"",CHAR(10) &amp; IFERROR(IF(ISERROR(--TRIM(MID(SUBSTITUTE(C263,",",REPT(" ",99)),699,99))),VLOOKUP(TRIM(MID(SUBSTITUTE(C263,",",REPT(" ",99)),699,99)),PortProtocols[],4,FALSE),VLOOKUP(--TRIM(MID(SUBSTITUTE(C263,",",REPT(" ",99)),699,99)),PortProtocols[],4,FALSE)),""),"") &amp;
IF(TRIM(MID(SUBSTITUTE(C263,",",REPT(" ",99)),799,99))&lt;&gt;"",CHAR(10) &amp; IFERROR(IF(ISERROR(--TRIM(MID(SUBSTITUTE(C263,",",REPT(" ",99)),799,99))),VLOOKUP(TRIM(MID(SUBSTITUTE(C263,",",REPT(" ",99)),799,99)),PortProtocols[],4,FALSE),VLOOKUP(--TRIM(MID(SUBSTITUTE(C263,",",REPT(" ",99)),799,99)),PortProtocols[],4,FALSE)),""),"") &amp;
IF(TRIM(MID(SUBSTITUTE(C263,",",REPT(" ",99)),899,99))&lt;&gt;"",CHAR(10) &amp; IFERROR(IF(ISERROR(--TRIM(MID(SUBSTITUTE(C263,",",REPT(" ",99)),899,99))),VLOOKUP(TRIM(MID(SUBSTITUTE(C263,",",REPT(" ",99)),899,99)),PortProtocols[],4,FALSE),VLOOKUP(--TRIM(MID(SUBSTITUTE(C263,",",REPT(" ",99)),899,99)),PortProtocols[],4,FALSE)),""),"") &amp;
IF(TRIM(MID(SUBSTITUTE(C263,",",REPT(" ",99)),999,99))&lt;&gt;"",CHAR(10) &amp; IFERROR(IF(ISERROR(--TRIM(MID(SUBSTITUTE(C263,",",REPT(" ",99)),999,99))),VLOOKUP(TRIM(MID(SUBSTITUTE(C263,",",REPT(" ",99)),999,99)),PortProtocols[],4,FALSE),VLOOKUP(--TRIM(MID(SUBSTITUTE(C263,",",REPT(" ",99)),999,99)),PortProtocols[],4,FALSE)),""),"") &amp;
IF(TRIM(MID(SUBSTITUTE(C263,",",REPT(" ",99)),1099,99))&lt;&gt;"",CHAR(10) &amp; IFERROR(IF(ISERROR(--TRIM(MID(SUBSTITUTE(C263,",",REPT(" ",99)),1099,99))),VLOOKUP(TRIM(MID(SUBSTITUTE(C263,",",REPT(" ",99)),1099,99)),PortProtocols[],4,FALSE),VLOOKUP(--TRIM(MID(SUBSTITUTE(C263,",",REPT(" ",99)),1099,99)),PortProtocols[],4,FALSE)),""),"") &amp;
IF(TRIM(MID(SUBSTITUTE(C263,",",REPT(" ",99)),1199,99))&lt;&gt;"",CHAR(10) &amp; IFERROR(IF(ISERROR(--TRIM(MID(SUBSTITUTE(C263,",",REPT(" ",99)),1199,99))),VLOOKUP(TRIM(MID(SUBSTITUTE(C263,",",REPT(" ",99)),1199,99)),PortProtocols[],4,FALSE),VLOOKUP(--TRIM(MID(SUBSTITUTE(C263,",",REPT(" ",99)),1199,99)),PortProtocols[],4,FALSE)),""),"") &amp;
IF(TRIM(MID(SUBSTITUTE(C263,",",REPT(" ",99)),1299,99))&lt;&gt;"",CHAR(10) &amp; IFERROR(IF(ISERROR(--TRIM(MID(SUBSTITUTE(C263,",",REPT(" ",99)),1299,99))),VLOOKUP(TRIM(MID(SUBSTITUTE(C263,",",REPT(" ",99)),1299,99)),PortProtocols[],4,FALSE),VLOOKUP(--TRIM(MID(SUBSTITUTE(C263,",",REPT(" ",99)),1299,99)),PortProtocols[],4,FALSE)),""),"") &amp;
IF(TRIM(MID(SUBSTITUTE(C263,",",REPT(" ",99)),1399,99))&lt;&gt;"",CHAR(10) &amp; IFERROR(IF(ISERROR(--TRIM(MID(SUBSTITUTE(C263,",",REPT(" ",99)),1399,99))),VLOOKUP(TRIM(MID(SUBSTITUTE(C263,",",REPT(" ",99)),1399,99)),PortProtocols[],4,FALSE),VLOOKUP(--TRIM(MID(SUBSTITUTE(C263,",",REPT(" ",99)),1399,99)),PortProtocols[],4,FALSE)),""),"") &amp;
IF(TRIM(MID(SUBSTITUTE(C263,",",REPT(" ",99)),1499,99))&lt;&gt;"",CHAR(10) &amp; IFERROR(IF(ISERROR(--TRIM(MID(SUBSTITUTE(C263,",",REPT(" ",99)),1499,99))),VLOOKUP(TRIM(MID(SUBSTITUTE(C263,",",REPT(" ",99)),1499,99)),PortProtocols[],4,FALSE),VLOOKUP(--TRIM(MID(SUBSTITUTE(C263,",",REPT(" ",99)),1499,99)),PortProtocols[],4,FALSE)),""),"") &amp;
IF(TRIM(MID(SUBSTITUTE(C263,",",REPT(" ",99)),1599,99))&lt;&gt;"",CHAR(10) &amp; IFERROR(IF(ISERROR(--TRIM(MID(SUBSTITUTE(C263,",",REPT(" ",99)),1599,99))),VLOOKUP(TRIM(MID(SUBSTITUTE(C263,",",REPT(" ",99)),1599,99)),PortProtocols[],4,FALSE),VLOOKUP(--TRIM(MID(SUBSTITUTE(C263,",",REPT(" ",99)),1599,99)),PortProtocols[],4,FALSE)),""),"") &amp;
IF(TRIM(MID(SUBSTITUTE(C263,",",REPT(" ",99)),1699,99))&lt;&gt;"",CHAR(10) &amp; IFERROR(IF(ISERROR(--TRIM(MID(SUBSTITUTE(C263,",",REPT(" ",99)),1699,99))),VLOOKUP(TRIM(MID(SUBSTITUTE(C263,",",REPT(" ",99)),1699,99)),PortProtocols[],4,FALSE),VLOOKUP(--TRIM(MID(SUBSTITUTE(C263,",",REPT(" ",99)),1699,99)),PortProtocols[],4,FALSE)),""),"") &amp;
IF(TRIM(MID(SUBSTITUTE(C263,",",REPT(" ",99)),1799,99))&lt;&gt;"",CHAR(10) &amp; IFERROR(IF(ISERROR(--TRIM(MID(SUBSTITUTE(C263,",",REPT(" ",99)),1799,99))),VLOOKUP(TRIM(MID(SUBSTITUTE(C263,",",REPT(" ",99)),1799,99)),PortProtocols[],4,FALSE),VLOOKUP(--TRIM(MID(SUBSTITUTE(C263,",",REPT(" ",99)),1799,99)),PortProtocols[],4,FALSE)),""),"") &amp;
IF(TRIM(MID(SUBSTITUTE(C263,",",REPT(" ",99)),1899,99))&lt;&gt;"",CHAR(10) &amp; IFERROR(IF(ISERROR(--TRIM(MID(SUBSTITUTE(C263,",",REPT(" ",99)),1899,99))),VLOOKUP(TRIM(MID(SUBSTITUTE(C263,",",REPT(" ",99)),1899,99)),PortProtocols[],4,FALSE),VLOOKUP(--TRIM(MID(SUBSTITUTE(C263,",",REPT(" ",99)),1899,99)),PortProtocols[],4,FALSE)),""),""),
"")</f>
        <v>Prism Central AZ2 to Nutanix CVM AZ1
Prism (9440 TCP)
Mercury Fanout gRPC (9300 TCP)
Mercury Fanout gRPC (9301 TCP)</v>
      </c>
      <c r="G263" s="15"/>
      <c r="H263" s="13" t="str">
        <f>_xlfn.XLOOKUP(ExternalPorts[[#This Row],[Source]],entities[Source],entities[Source AZ (Used for Diagram Generation)],"",0)</f>
        <v>AZ2</v>
      </c>
      <c r="I263" s="13" t="str">
        <f>_xlfn.XLOOKUP(ExternalPorts[[#This Row],[Destination]],entities[Destination],entities[Destination AZ (Used for Diagram Generation)],"",0)</f>
        <v>AZ1</v>
      </c>
      <c r="J263" s="13"/>
      <c r="M263" s="22"/>
    </row>
    <row r="264" spans="1:13" ht="121.5" hidden="1">
      <c r="A264" s="13" t="s">
        <v>71</v>
      </c>
      <c r="B264" s="13" t="s">
        <v>79</v>
      </c>
      <c r="C264" s="14" t="s">
        <v>81</v>
      </c>
      <c r="D264" s="13" t="str" cm="1">
        <f t="array" ref="D26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4" s="13" t="s">
        <v>74</v>
      </c>
      <c r="F264" s="15" t="str">
        <f>IF(AND(B264&lt;&gt;"",E264&lt;&gt;""),B264 &amp; " to " &amp; E264 &amp; CHAR(10) &amp;
IFERROR(IF(ISERROR(--TRIM(MID(SUBSTITUTE(C264,",",REPT(" ",99)),1,99))),VLOOKUP(TRIM(MID(SUBSTITUTE(C264,",",REPT(" ",99)),1,99)),PortProtocols[],4,FALSE),VLOOKUP(--TRIM(MID(SUBSTITUTE(C264,",",REPT(" ",99)),1,99)),PortProtocols[],4,FALSE)),"") &amp;
IF(TRIM(MID(SUBSTITUTE(C264,",",REPT(" ",99)),99,99))&lt;&gt;"",CHAR(10) &amp; IFERROR(IF(ISERROR(--TRIM(MID(SUBSTITUTE(C264,",",REPT(" ",99)),99,99))),VLOOKUP(TRIM(MID(SUBSTITUTE(C264,",",REPT(" ",99)),99,99)),PortProtocols[],4,FALSE),VLOOKUP(--TRIM(MID(SUBSTITUTE(C264,",",REPT(" ",99)),99,99)),PortProtocols[],4,FALSE)),""),"") &amp;
IF(TRIM(MID(SUBSTITUTE(C264,",",REPT(" ",99)),199,99))&lt;&gt;"",CHAR(10) &amp; IFERROR(IF(ISERROR(--TRIM(MID(SUBSTITUTE(C264,",",REPT(" ",99)),199,99))),VLOOKUP(TRIM(MID(SUBSTITUTE(C264,",",REPT(" ",99)),199,99)),PortProtocols[],4,FALSE),VLOOKUP(--TRIM(MID(SUBSTITUTE(C264,",",REPT(" ",99)),199,99)),PortProtocols[],4,FALSE)),""),"") &amp;
IF(TRIM(MID(SUBSTITUTE(C264,",",REPT(" ",99)),299,99))&lt;&gt;"",CHAR(10) &amp; IFERROR(IF(ISERROR(--TRIM(MID(SUBSTITUTE(C264,",",REPT(" ",99)),299,99))),VLOOKUP(TRIM(MID(SUBSTITUTE(C264,",",REPT(" ",99)),299,99)),PortProtocols[],4,FALSE),VLOOKUP(--TRIM(MID(SUBSTITUTE(C264,",",REPT(" ",99)),299,99)),PortProtocols[],4,FALSE)),""),"") &amp;
IF(TRIM(MID(SUBSTITUTE(C264,",",REPT(" ",99)),399,99))&lt;&gt;"",CHAR(10) &amp; IFERROR(IF(ISERROR(--TRIM(MID(SUBSTITUTE(C264,",",REPT(" ",99)),399,99))),VLOOKUP(TRIM(MID(SUBSTITUTE(C264,",",REPT(" ",99)),399,99)),PortProtocols[],4,FALSE),VLOOKUP(--TRIM(MID(SUBSTITUTE(C264,",",REPT(" ",99)),399,99)),PortProtocols[],4,FALSE)),""),"") &amp;
IF(TRIM(MID(SUBSTITUTE(C264,",",REPT(" ",99)),499,99))&lt;&gt;"",CHAR(10) &amp; IFERROR(IF(ISERROR(--TRIM(MID(SUBSTITUTE(C264,",",REPT(" ",99)),499,99))),VLOOKUP(TRIM(MID(SUBSTITUTE(C264,",",REPT(" ",99)),499,99)),PortProtocols[],4,FALSE),VLOOKUP(--TRIM(MID(SUBSTITUTE(C264,",",REPT(" ",99)),499,99)),PortProtocols[],4,FALSE)),""),"") &amp;
IF(TRIM(MID(SUBSTITUTE(C264,",",REPT(" ",99)),599,99))&lt;&gt;"",CHAR(10) &amp; IFERROR(IF(ISERROR(--TRIM(MID(SUBSTITUTE(C264,",",REPT(" ",99)),599,99))),VLOOKUP(TRIM(MID(SUBSTITUTE(C264,",",REPT(" ",99)),599,99)),PortProtocols[],4,FALSE),VLOOKUP(--TRIM(MID(SUBSTITUTE(C264,",",REPT(" ",99)),599,99)),PortProtocols[],4,FALSE)),""),"") &amp;
IF(TRIM(MID(SUBSTITUTE(C264,",",REPT(" ",99)),699,99))&lt;&gt;"",CHAR(10) &amp; IFERROR(IF(ISERROR(--TRIM(MID(SUBSTITUTE(C264,",",REPT(" ",99)),699,99))),VLOOKUP(TRIM(MID(SUBSTITUTE(C264,",",REPT(" ",99)),699,99)),PortProtocols[],4,FALSE),VLOOKUP(--TRIM(MID(SUBSTITUTE(C264,",",REPT(" ",99)),699,99)),PortProtocols[],4,FALSE)),""),"") &amp;
IF(TRIM(MID(SUBSTITUTE(C264,",",REPT(" ",99)),799,99))&lt;&gt;"",CHAR(10) &amp; IFERROR(IF(ISERROR(--TRIM(MID(SUBSTITUTE(C264,",",REPT(" ",99)),799,99))),VLOOKUP(TRIM(MID(SUBSTITUTE(C264,",",REPT(" ",99)),799,99)),PortProtocols[],4,FALSE),VLOOKUP(--TRIM(MID(SUBSTITUTE(C264,",",REPT(" ",99)),799,99)),PortProtocols[],4,FALSE)),""),"") &amp;
IF(TRIM(MID(SUBSTITUTE(C264,",",REPT(" ",99)),899,99))&lt;&gt;"",CHAR(10) &amp; IFERROR(IF(ISERROR(--TRIM(MID(SUBSTITUTE(C264,",",REPT(" ",99)),899,99))),VLOOKUP(TRIM(MID(SUBSTITUTE(C264,",",REPT(" ",99)),899,99)),PortProtocols[],4,FALSE),VLOOKUP(--TRIM(MID(SUBSTITUTE(C264,",",REPT(" ",99)),899,99)),PortProtocols[],4,FALSE)),""),"") &amp;
IF(TRIM(MID(SUBSTITUTE(C264,",",REPT(" ",99)),999,99))&lt;&gt;"",CHAR(10) &amp; IFERROR(IF(ISERROR(--TRIM(MID(SUBSTITUTE(C264,",",REPT(" ",99)),999,99))),VLOOKUP(TRIM(MID(SUBSTITUTE(C264,",",REPT(" ",99)),999,99)),PortProtocols[],4,FALSE),VLOOKUP(--TRIM(MID(SUBSTITUTE(C264,",",REPT(" ",99)),999,99)),PortProtocols[],4,FALSE)),""),"") &amp;
IF(TRIM(MID(SUBSTITUTE(C264,",",REPT(" ",99)),1099,99))&lt;&gt;"",CHAR(10) &amp; IFERROR(IF(ISERROR(--TRIM(MID(SUBSTITUTE(C264,",",REPT(" ",99)),1099,99))),VLOOKUP(TRIM(MID(SUBSTITUTE(C264,",",REPT(" ",99)),1099,99)),PortProtocols[],4,FALSE),VLOOKUP(--TRIM(MID(SUBSTITUTE(C264,",",REPT(" ",99)),1099,99)),PortProtocols[],4,FALSE)),""),"") &amp;
IF(TRIM(MID(SUBSTITUTE(C264,",",REPT(" ",99)),1199,99))&lt;&gt;"",CHAR(10) &amp; IFERROR(IF(ISERROR(--TRIM(MID(SUBSTITUTE(C264,",",REPT(" ",99)),1199,99))),VLOOKUP(TRIM(MID(SUBSTITUTE(C264,",",REPT(" ",99)),1199,99)),PortProtocols[],4,FALSE),VLOOKUP(--TRIM(MID(SUBSTITUTE(C264,",",REPT(" ",99)),1199,99)),PortProtocols[],4,FALSE)),""),"") &amp;
IF(TRIM(MID(SUBSTITUTE(C264,",",REPT(" ",99)),1299,99))&lt;&gt;"",CHAR(10) &amp; IFERROR(IF(ISERROR(--TRIM(MID(SUBSTITUTE(C264,",",REPT(" ",99)),1299,99))),VLOOKUP(TRIM(MID(SUBSTITUTE(C264,",",REPT(" ",99)),1299,99)),PortProtocols[],4,FALSE),VLOOKUP(--TRIM(MID(SUBSTITUTE(C264,",",REPT(" ",99)),1299,99)),PortProtocols[],4,FALSE)),""),"") &amp;
IF(TRIM(MID(SUBSTITUTE(C264,",",REPT(" ",99)),1399,99))&lt;&gt;"",CHAR(10) &amp; IFERROR(IF(ISERROR(--TRIM(MID(SUBSTITUTE(C264,",",REPT(" ",99)),1399,99))),VLOOKUP(TRIM(MID(SUBSTITUTE(C264,",",REPT(" ",99)),1399,99)),PortProtocols[],4,FALSE),VLOOKUP(--TRIM(MID(SUBSTITUTE(C264,",",REPT(" ",99)),1399,99)),PortProtocols[],4,FALSE)),""),"") &amp;
IF(TRIM(MID(SUBSTITUTE(C264,",",REPT(" ",99)),1499,99))&lt;&gt;"",CHAR(10) &amp; IFERROR(IF(ISERROR(--TRIM(MID(SUBSTITUTE(C264,",",REPT(" ",99)),1499,99))),VLOOKUP(TRIM(MID(SUBSTITUTE(C264,",",REPT(" ",99)),1499,99)),PortProtocols[],4,FALSE),VLOOKUP(--TRIM(MID(SUBSTITUTE(C264,",",REPT(" ",99)),1499,99)),PortProtocols[],4,FALSE)),""),"") &amp;
IF(TRIM(MID(SUBSTITUTE(C264,",",REPT(" ",99)),1599,99))&lt;&gt;"",CHAR(10) &amp; IFERROR(IF(ISERROR(--TRIM(MID(SUBSTITUTE(C264,",",REPT(" ",99)),1599,99))),VLOOKUP(TRIM(MID(SUBSTITUTE(C264,",",REPT(" ",99)),1599,99)),PortProtocols[],4,FALSE),VLOOKUP(--TRIM(MID(SUBSTITUTE(C264,",",REPT(" ",99)),1599,99)),PortProtocols[],4,FALSE)),""),"") &amp;
IF(TRIM(MID(SUBSTITUTE(C264,",",REPT(" ",99)),1699,99))&lt;&gt;"",CHAR(10) &amp; IFERROR(IF(ISERROR(--TRIM(MID(SUBSTITUTE(C264,",",REPT(" ",99)),1699,99))),VLOOKUP(TRIM(MID(SUBSTITUTE(C264,",",REPT(" ",99)),1699,99)),PortProtocols[],4,FALSE),VLOOKUP(--TRIM(MID(SUBSTITUTE(C264,",",REPT(" ",99)),1699,99)),PortProtocols[],4,FALSE)),""),"") &amp;
IF(TRIM(MID(SUBSTITUTE(C264,",",REPT(" ",99)),1799,99))&lt;&gt;"",CHAR(10) &amp; IFERROR(IF(ISERROR(--TRIM(MID(SUBSTITUTE(C264,",",REPT(" ",99)),1799,99))),VLOOKUP(TRIM(MID(SUBSTITUTE(C264,",",REPT(" ",99)),1799,99)),PortProtocols[],4,FALSE),VLOOKUP(--TRIM(MID(SUBSTITUTE(C264,",",REPT(" ",99)),1799,99)),PortProtocols[],4,FALSE)),""),"") &amp;
IF(TRIM(MID(SUBSTITUTE(C264,",",REPT(" ",99)),1899,99))&lt;&gt;"",CHAR(10) &amp; IFERROR(IF(ISERROR(--TRIM(MID(SUBSTITUTE(C264,",",REPT(" ",99)),1899,99))),VLOOKUP(TRIM(MID(SUBSTITUTE(C264,",",REPT(" ",99)),1899,99)),PortProtocols[],4,FALSE),VLOOKUP(--TRIM(MID(SUBSTITUTE(C264,",",REPT(" ",99)),1899,99)),PortProtocols[],4,FALSE)),""),""),
"")</f>
        <v>Prism Central AZ2 to Nutanix CVM AZ2
Prism (9440 TCP)
Mercury Fanout gRPC (9300 TCP)
Mercury Fanout gRPC (9301 TCP)
iSCSI iSNS (Target Discovery) (3205 TCP)
iSCSI Target (Primary Data) (3260 TCP)</v>
      </c>
      <c r="G264" s="15"/>
      <c r="H264" s="13" t="str">
        <f>_xlfn.XLOOKUP(ExternalPorts[[#This Row],[Source]],entities[Source],entities[Source AZ (Used for Diagram Generation)],"",0)</f>
        <v>AZ2</v>
      </c>
      <c r="I264" s="13" t="str">
        <f>_xlfn.XLOOKUP(ExternalPorts[[#This Row],[Destination]],entities[Destination],entities[Destination AZ (Used for Diagram Generation)],"",0)</f>
        <v>AZ2</v>
      </c>
      <c r="J264" s="13"/>
      <c r="M264" s="22"/>
    </row>
    <row r="265" spans="1:13" ht="81" hidden="1">
      <c r="A265" s="13" t="s">
        <v>71</v>
      </c>
      <c r="B265" s="13" t="s">
        <v>74</v>
      </c>
      <c r="C265" s="14" t="s">
        <v>80</v>
      </c>
      <c r="D265" s="13" t="str" cm="1">
        <f t="array" ref="D26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5" s="13" t="s">
        <v>77</v>
      </c>
      <c r="F265" s="15" t="str">
        <f>IF(AND(B265&lt;&gt;"",E265&lt;&gt;""),B265 &amp; " to " &amp; E265 &amp; CHAR(10) &amp;
IFERROR(IF(ISERROR(--TRIM(MID(SUBSTITUTE(C265,",",REPT(" ",99)),1,99))),VLOOKUP(TRIM(MID(SUBSTITUTE(C265,",",REPT(" ",99)),1,99)),PortProtocols[],4,FALSE),VLOOKUP(--TRIM(MID(SUBSTITUTE(C265,",",REPT(" ",99)),1,99)),PortProtocols[],4,FALSE)),"") &amp;
IF(TRIM(MID(SUBSTITUTE(C265,",",REPT(" ",99)),99,99))&lt;&gt;"",CHAR(10) &amp; IFERROR(IF(ISERROR(--TRIM(MID(SUBSTITUTE(C265,",",REPT(" ",99)),99,99))),VLOOKUP(TRIM(MID(SUBSTITUTE(C265,",",REPT(" ",99)),99,99)),PortProtocols[],4,FALSE),VLOOKUP(--TRIM(MID(SUBSTITUTE(C265,",",REPT(" ",99)),99,99)),PortProtocols[],4,FALSE)),""),"") &amp;
IF(TRIM(MID(SUBSTITUTE(C265,",",REPT(" ",99)),199,99))&lt;&gt;"",CHAR(10) &amp; IFERROR(IF(ISERROR(--TRIM(MID(SUBSTITUTE(C265,",",REPT(" ",99)),199,99))),VLOOKUP(TRIM(MID(SUBSTITUTE(C265,",",REPT(" ",99)),199,99)),PortProtocols[],4,FALSE),VLOOKUP(--TRIM(MID(SUBSTITUTE(C265,",",REPT(" ",99)),199,99)),PortProtocols[],4,FALSE)),""),"") &amp;
IF(TRIM(MID(SUBSTITUTE(C265,",",REPT(" ",99)),299,99))&lt;&gt;"",CHAR(10) &amp; IFERROR(IF(ISERROR(--TRIM(MID(SUBSTITUTE(C265,",",REPT(" ",99)),299,99))),VLOOKUP(TRIM(MID(SUBSTITUTE(C265,",",REPT(" ",99)),299,99)),PortProtocols[],4,FALSE),VLOOKUP(--TRIM(MID(SUBSTITUTE(C265,",",REPT(" ",99)),299,99)),PortProtocols[],4,FALSE)),""),"") &amp;
IF(TRIM(MID(SUBSTITUTE(C265,",",REPT(" ",99)),399,99))&lt;&gt;"",CHAR(10) &amp; IFERROR(IF(ISERROR(--TRIM(MID(SUBSTITUTE(C265,",",REPT(" ",99)),399,99))),VLOOKUP(TRIM(MID(SUBSTITUTE(C265,",",REPT(" ",99)),399,99)),PortProtocols[],4,FALSE),VLOOKUP(--TRIM(MID(SUBSTITUTE(C265,",",REPT(" ",99)),399,99)),PortProtocols[],4,FALSE)),""),"") &amp;
IF(TRIM(MID(SUBSTITUTE(C265,",",REPT(" ",99)),499,99))&lt;&gt;"",CHAR(10) &amp; IFERROR(IF(ISERROR(--TRIM(MID(SUBSTITUTE(C265,",",REPT(" ",99)),499,99))),VLOOKUP(TRIM(MID(SUBSTITUTE(C265,",",REPT(" ",99)),499,99)),PortProtocols[],4,FALSE),VLOOKUP(--TRIM(MID(SUBSTITUTE(C265,",",REPT(" ",99)),499,99)),PortProtocols[],4,FALSE)),""),"") &amp;
IF(TRIM(MID(SUBSTITUTE(C265,",",REPT(" ",99)),599,99))&lt;&gt;"",CHAR(10) &amp; IFERROR(IF(ISERROR(--TRIM(MID(SUBSTITUTE(C265,",",REPT(" ",99)),599,99))),VLOOKUP(TRIM(MID(SUBSTITUTE(C265,",",REPT(" ",99)),599,99)),PortProtocols[],4,FALSE),VLOOKUP(--TRIM(MID(SUBSTITUTE(C265,",",REPT(" ",99)),599,99)),PortProtocols[],4,FALSE)),""),"") &amp;
IF(TRIM(MID(SUBSTITUTE(C265,",",REPT(" ",99)),699,99))&lt;&gt;"",CHAR(10) &amp; IFERROR(IF(ISERROR(--TRIM(MID(SUBSTITUTE(C265,",",REPT(" ",99)),699,99))),VLOOKUP(TRIM(MID(SUBSTITUTE(C265,",",REPT(" ",99)),699,99)),PortProtocols[],4,FALSE),VLOOKUP(--TRIM(MID(SUBSTITUTE(C265,",",REPT(" ",99)),699,99)),PortProtocols[],4,FALSE)),""),"") &amp;
IF(TRIM(MID(SUBSTITUTE(C265,",",REPT(" ",99)),799,99))&lt;&gt;"",CHAR(10) &amp; IFERROR(IF(ISERROR(--TRIM(MID(SUBSTITUTE(C265,",",REPT(" ",99)),799,99))),VLOOKUP(TRIM(MID(SUBSTITUTE(C265,",",REPT(" ",99)),799,99)),PortProtocols[],4,FALSE),VLOOKUP(--TRIM(MID(SUBSTITUTE(C265,",",REPT(" ",99)),799,99)),PortProtocols[],4,FALSE)),""),"") &amp;
IF(TRIM(MID(SUBSTITUTE(C265,",",REPT(" ",99)),899,99))&lt;&gt;"",CHAR(10) &amp; IFERROR(IF(ISERROR(--TRIM(MID(SUBSTITUTE(C265,",",REPT(" ",99)),899,99))),VLOOKUP(TRIM(MID(SUBSTITUTE(C265,",",REPT(" ",99)),899,99)),PortProtocols[],4,FALSE),VLOOKUP(--TRIM(MID(SUBSTITUTE(C265,",",REPT(" ",99)),899,99)),PortProtocols[],4,FALSE)),""),"") &amp;
IF(TRIM(MID(SUBSTITUTE(C265,",",REPT(" ",99)),999,99))&lt;&gt;"",CHAR(10) &amp; IFERROR(IF(ISERROR(--TRIM(MID(SUBSTITUTE(C265,",",REPT(" ",99)),999,99))),VLOOKUP(TRIM(MID(SUBSTITUTE(C265,",",REPT(" ",99)),999,99)),PortProtocols[],4,FALSE),VLOOKUP(--TRIM(MID(SUBSTITUTE(C265,",",REPT(" ",99)),999,99)),PortProtocols[],4,FALSE)),""),"") &amp;
IF(TRIM(MID(SUBSTITUTE(C265,",",REPT(" ",99)),1099,99))&lt;&gt;"",CHAR(10) &amp; IFERROR(IF(ISERROR(--TRIM(MID(SUBSTITUTE(C265,",",REPT(" ",99)),1099,99))),VLOOKUP(TRIM(MID(SUBSTITUTE(C265,",",REPT(" ",99)),1099,99)),PortProtocols[],4,FALSE),VLOOKUP(--TRIM(MID(SUBSTITUTE(C265,",",REPT(" ",99)),1099,99)),PortProtocols[],4,FALSE)),""),"") &amp;
IF(TRIM(MID(SUBSTITUTE(C265,",",REPT(" ",99)),1199,99))&lt;&gt;"",CHAR(10) &amp; IFERROR(IF(ISERROR(--TRIM(MID(SUBSTITUTE(C265,",",REPT(" ",99)),1199,99))),VLOOKUP(TRIM(MID(SUBSTITUTE(C265,",",REPT(" ",99)),1199,99)),PortProtocols[],4,FALSE),VLOOKUP(--TRIM(MID(SUBSTITUTE(C265,",",REPT(" ",99)),1199,99)),PortProtocols[],4,FALSE)),""),"") &amp;
IF(TRIM(MID(SUBSTITUTE(C265,",",REPT(" ",99)),1299,99))&lt;&gt;"",CHAR(10) &amp; IFERROR(IF(ISERROR(--TRIM(MID(SUBSTITUTE(C265,",",REPT(" ",99)),1299,99))),VLOOKUP(TRIM(MID(SUBSTITUTE(C265,",",REPT(" ",99)),1299,99)),PortProtocols[],4,FALSE),VLOOKUP(--TRIM(MID(SUBSTITUTE(C265,",",REPT(" ",99)),1299,99)),PortProtocols[],4,FALSE)),""),"") &amp;
IF(TRIM(MID(SUBSTITUTE(C265,",",REPT(" ",99)),1399,99))&lt;&gt;"",CHAR(10) &amp; IFERROR(IF(ISERROR(--TRIM(MID(SUBSTITUTE(C265,",",REPT(" ",99)),1399,99))),VLOOKUP(TRIM(MID(SUBSTITUTE(C265,",",REPT(" ",99)),1399,99)),PortProtocols[],4,FALSE),VLOOKUP(--TRIM(MID(SUBSTITUTE(C265,",",REPT(" ",99)),1399,99)),PortProtocols[],4,FALSE)),""),"") &amp;
IF(TRIM(MID(SUBSTITUTE(C265,",",REPT(" ",99)),1499,99))&lt;&gt;"",CHAR(10) &amp; IFERROR(IF(ISERROR(--TRIM(MID(SUBSTITUTE(C265,",",REPT(" ",99)),1499,99))),VLOOKUP(TRIM(MID(SUBSTITUTE(C265,",",REPT(" ",99)),1499,99)),PortProtocols[],4,FALSE),VLOOKUP(--TRIM(MID(SUBSTITUTE(C265,",",REPT(" ",99)),1499,99)),PortProtocols[],4,FALSE)),""),"") &amp;
IF(TRIM(MID(SUBSTITUTE(C265,",",REPT(" ",99)),1599,99))&lt;&gt;"",CHAR(10) &amp; IFERROR(IF(ISERROR(--TRIM(MID(SUBSTITUTE(C265,",",REPT(" ",99)),1599,99))),VLOOKUP(TRIM(MID(SUBSTITUTE(C265,",",REPT(" ",99)),1599,99)),PortProtocols[],4,FALSE),VLOOKUP(--TRIM(MID(SUBSTITUTE(C265,",",REPT(" ",99)),1599,99)),PortProtocols[],4,FALSE)),""),"") &amp;
IF(TRIM(MID(SUBSTITUTE(C265,",",REPT(" ",99)),1699,99))&lt;&gt;"",CHAR(10) &amp; IFERROR(IF(ISERROR(--TRIM(MID(SUBSTITUTE(C265,",",REPT(" ",99)),1699,99))),VLOOKUP(TRIM(MID(SUBSTITUTE(C265,",",REPT(" ",99)),1699,99)),PortProtocols[],4,FALSE),VLOOKUP(--TRIM(MID(SUBSTITUTE(C265,",",REPT(" ",99)),1699,99)),PortProtocols[],4,FALSE)),""),"") &amp;
IF(TRIM(MID(SUBSTITUTE(C265,",",REPT(" ",99)),1799,99))&lt;&gt;"",CHAR(10) &amp; IFERROR(IF(ISERROR(--TRIM(MID(SUBSTITUTE(C265,",",REPT(" ",99)),1799,99))),VLOOKUP(TRIM(MID(SUBSTITUTE(C265,",",REPT(" ",99)),1799,99)),PortProtocols[],4,FALSE),VLOOKUP(--TRIM(MID(SUBSTITUTE(C265,",",REPT(" ",99)),1799,99)),PortProtocols[],4,FALSE)),""),"") &amp;
IF(TRIM(MID(SUBSTITUTE(C265,",",REPT(" ",99)),1899,99))&lt;&gt;"",CHAR(10) &amp; IFERROR(IF(ISERROR(--TRIM(MID(SUBSTITUTE(C265,",",REPT(" ",99)),1899,99))),VLOOKUP(TRIM(MID(SUBSTITUTE(C265,",",REPT(" ",99)),1899,99)),PortProtocols[],4,FALSE),VLOOKUP(--TRIM(MID(SUBSTITUTE(C265,",",REPT(" ",99)),1899,99)),PortProtocols[],4,FALSE)),""),""),
"")</f>
        <v>Nutanix CVM AZ2 to Prism Central AZ1
Prism (9440 TCP)
Mercury Fanout gRPC (9300 TCP)
Mercury Fanout gRPC (9301 TCP)</v>
      </c>
      <c r="G265" s="15" t="s">
        <v>12</v>
      </c>
      <c r="H265" s="13" t="str">
        <f>_xlfn.XLOOKUP(ExternalPorts[[#This Row],[Source]],entities[Source],entities[Source AZ (Used for Diagram Generation)],"",0)</f>
        <v>AZ2</v>
      </c>
      <c r="I265" s="13" t="str">
        <f>_xlfn.XLOOKUP(ExternalPorts[[#This Row],[Destination]],entities[Destination],entities[Destination AZ (Used for Diagram Generation)],"",0)</f>
        <v>AZ1</v>
      </c>
      <c r="J265" s="13"/>
      <c r="M265" s="22"/>
    </row>
    <row r="266" spans="1:13" ht="81" hidden="1">
      <c r="A266" s="13" t="s">
        <v>71</v>
      </c>
      <c r="B266" s="13" t="s">
        <v>74</v>
      </c>
      <c r="C266" s="14" t="s">
        <v>80</v>
      </c>
      <c r="D266" s="13" t="str" cm="1">
        <f t="array" ref="D26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6" s="13" t="s">
        <v>79</v>
      </c>
      <c r="F266" s="15" t="str">
        <f>IF(AND(B266&lt;&gt;"",E266&lt;&gt;""),B266 &amp; " to " &amp; E266 &amp; CHAR(10) &amp;
IFERROR(IF(ISERROR(--TRIM(MID(SUBSTITUTE(C266,",",REPT(" ",99)),1,99))),VLOOKUP(TRIM(MID(SUBSTITUTE(C266,",",REPT(" ",99)),1,99)),PortProtocols[],4,FALSE),VLOOKUP(--TRIM(MID(SUBSTITUTE(C266,",",REPT(" ",99)),1,99)),PortProtocols[],4,FALSE)),"") &amp;
IF(TRIM(MID(SUBSTITUTE(C266,",",REPT(" ",99)),99,99))&lt;&gt;"",CHAR(10) &amp; IFERROR(IF(ISERROR(--TRIM(MID(SUBSTITUTE(C266,",",REPT(" ",99)),99,99))),VLOOKUP(TRIM(MID(SUBSTITUTE(C266,",",REPT(" ",99)),99,99)),PortProtocols[],4,FALSE),VLOOKUP(--TRIM(MID(SUBSTITUTE(C266,",",REPT(" ",99)),99,99)),PortProtocols[],4,FALSE)),""),"") &amp;
IF(TRIM(MID(SUBSTITUTE(C266,",",REPT(" ",99)),199,99))&lt;&gt;"",CHAR(10) &amp; IFERROR(IF(ISERROR(--TRIM(MID(SUBSTITUTE(C266,",",REPT(" ",99)),199,99))),VLOOKUP(TRIM(MID(SUBSTITUTE(C266,",",REPT(" ",99)),199,99)),PortProtocols[],4,FALSE),VLOOKUP(--TRIM(MID(SUBSTITUTE(C266,",",REPT(" ",99)),199,99)),PortProtocols[],4,FALSE)),""),"") &amp;
IF(TRIM(MID(SUBSTITUTE(C266,",",REPT(" ",99)),299,99))&lt;&gt;"",CHAR(10) &amp; IFERROR(IF(ISERROR(--TRIM(MID(SUBSTITUTE(C266,",",REPT(" ",99)),299,99))),VLOOKUP(TRIM(MID(SUBSTITUTE(C266,",",REPT(" ",99)),299,99)),PortProtocols[],4,FALSE),VLOOKUP(--TRIM(MID(SUBSTITUTE(C266,",",REPT(" ",99)),299,99)),PortProtocols[],4,FALSE)),""),"") &amp;
IF(TRIM(MID(SUBSTITUTE(C266,",",REPT(" ",99)),399,99))&lt;&gt;"",CHAR(10) &amp; IFERROR(IF(ISERROR(--TRIM(MID(SUBSTITUTE(C266,",",REPT(" ",99)),399,99))),VLOOKUP(TRIM(MID(SUBSTITUTE(C266,",",REPT(" ",99)),399,99)),PortProtocols[],4,FALSE),VLOOKUP(--TRIM(MID(SUBSTITUTE(C266,",",REPT(" ",99)),399,99)),PortProtocols[],4,FALSE)),""),"") &amp;
IF(TRIM(MID(SUBSTITUTE(C266,",",REPT(" ",99)),499,99))&lt;&gt;"",CHAR(10) &amp; IFERROR(IF(ISERROR(--TRIM(MID(SUBSTITUTE(C266,",",REPT(" ",99)),499,99))),VLOOKUP(TRIM(MID(SUBSTITUTE(C266,",",REPT(" ",99)),499,99)),PortProtocols[],4,FALSE),VLOOKUP(--TRIM(MID(SUBSTITUTE(C266,",",REPT(" ",99)),499,99)),PortProtocols[],4,FALSE)),""),"") &amp;
IF(TRIM(MID(SUBSTITUTE(C266,",",REPT(" ",99)),599,99))&lt;&gt;"",CHAR(10) &amp; IFERROR(IF(ISERROR(--TRIM(MID(SUBSTITUTE(C266,",",REPT(" ",99)),599,99))),VLOOKUP(TRIM(MID(SUBSTITUTE(C266,",",REPT(" ",99)),599,99)),PortProtocols[],4,FALSE),VLOOKUP(--TRIM(MID(SUBSTITUTE(C266,",",REPT(" ",99)),599,99)),PortProtocols[],4,FALSE)),""),"") &amp;
IF(TRIM(MID(SUBSTITUTE(C266,",",REPT(" ",99)),699,99))&lt;&gt;"",CHAR(10) &amp; IFERROR(IF(ISERROR(--TRIM(MID(SUBSTITUTE(C266,",",REPT(" ",99)),699,99))),VLOOKUP(TRIM(MID(SUBSTITUTE(C266,",",REPT(" ",99)),699,99)),PortProtocols[],4,FALSE),VLOOKUP(--TRIM(MID(SUBSTITUTE(C266,",",REPT(" ",99)),699,99)),PortProtocols[],4,FALSE)),""),"") &amp;
IF(TRIM(MID(SUBSTITUTE(C266,",",REPT(" ",99)),799,99))&lt;&gt;"",CHAR(10) &amp; IFERROR(IF(ISERROR(--TRIM(MID(SUBSTITUTE(C266,",",REPT(" ",99)),799,99))),VLOOKUP(TRIM(MID(SUBSTITUTE(C266,",",REPT(" ",99)),799,99)),PortProtocols[],4,FALSE),VLOOKUP(--TRIM(MID(SUBSTITUTE(C266,",",REPT(" ",99)),799,99)),PortProtocols[],4,FALSE)),""),"") &amp;
IF(TRIM(MID(SUBSTITUTE(C266,",",REPT(" ",99)),899,99))&lt;&gt;"",CHAR(10) &amp; IFERROR(IF(ISERROR(--TRIM(MID(SUBSTITUTE(C266,",",REPT(" ",99)),899,99))),VLOOKUP(TRIM(MID(SUBSTITUTE(C266,",",REPT(" ",99)),899,99)),PortProtocols[],4,FALSE),VLOOKUP(--TRIM(MID(SUBSTITUTE(C266,",",REPT(" ",99)),899,99)),PortProtocols[],4,FALSE)),""),"") &amp;
IF(TRIM(MID(SUBSTITUTE(C266,",",REPT(" ",99)),999,99))&lt;&gt;"",CHAR(10) &amp; IFERROR(IF(ISERROR(--TRIM(MID(SUBSTITUTE(C266,",",REPT(" ",99)),999,99))),VLOOKUP(TRIM(MID(SUBSTITUTE(C266,",",REPT(" ",99)),999,99)),PortProtocols[],4,FALSE),VLOOKUP(--TRIM(MID(SUBSTITUTE(C266,",",REPT(" ",99)),999,99)),PortProtocols[],4,FALSE)),""),"") &amp;
IF(TRIM(MID(SUBSTITUTE(C266,",",REPT(" ",99)),1099,99))&lt;&gt;"",CHAR(10) &amp; IFERROR(IF(ISERROR(--TRIM(MID(SUBSTITUTE(C266,",",REPT(" ",99)),1099,99))),VLOOKUP(TRIM(MID(SUBSTITUTE(C266,",",REPT(" ",99)),1099,99)),PortProtocols[],4,FALSE),VLOOKUP(--TRIM(MID(SUBSTITUTE(C266,",",REPT(" ",99)),1099,99)),PortProtocols[],4,FALSE)),""),"") &amp;
IF(TRIM(MID(SUBSTITUTE(C266,",",REPT(" ",99)),1199,99))&lt;&gt;"",CHAR(10) &amp; IFERROR(IF(ISERROR(--TRIM(MID(SUBSTITUTE(C266,",",REPT(" ",99)),1199,99))),VLOOKUP(TRIM(MID(SUBSTITUTE(C266,",",REPT(" ",99)),1199,99)),PortProtocols[],4,FALSE),VLOOKUP(--TRIM(MID(SUBSTITUTE(C266,",",REPT(" ",99)),1199,99)),PortProtocols[],4,FALSE)),""),"") &amp;
IF(TRIM(MID(SUBSTITUTE(C266,",",REPT(" ",99)),1299,99))&lt;&gt;"",CHAR(10) &amp; IFERROR(IF(ISERROR(--TRIM(MID(SUBSTITUTE(C266,",",REPT(" ",99)),1299,99))),VLOOKUP(TRIM(MID(SUBSTITUTE(C266,",",REPT(" ",99)),1299,99)),PortProtocols[],4,FALSE),VLOOKUP(--TRIM(MID(SUBSTITUTE(C266,",",REPT(" ",99)),1299,99)),PortProtocols[],4,FALSE)),""),"") &amp;
IF(TRIM(MID(SUBSTITUTE(C266,",",REPT(" ",99)),1399,99))&lt;&gt;"",CHAR(10) &amp; IFERROR(IF(ISERROR(--TRIM(MID(SUBSTITUTE(C266,",",REPT(" ",99)),1399,99))),VLOOKUP(TRIM(MID(SUBSTITUTE(C266,",",REPT(" ",99)),1399,99)),PortProtocols[],4,FALSE),VLOOKUP(--TRIM(MID(SUBSTITUTE(C266,",",REPT(" ",99)),1399,99)),PortProtocols[],4,FALSE)),""),"") &amp;
IF(TRIM(MID(SUBSTITUTE(C266,",",REPT(" ",99)),1499,99))&lt;&gt;"",CHAR(10) &amp; IFERROR(IF(ISERROR(--TRIM(MID(SUBSTITUTE(C266,",",REPT(" ",99)),1499,99))),VLOOKUP(TRIM(MID(SUBSTITUTE(C266,",",REPT(" ",99)),1499,99)),PortProtocols[],4,FALSE),VLOOKUP(--TRIM(MID(SUBSTITUTE(C266,",",REPT(" ",99)),1499,99)),PortProtocols[],4,FALSE)),""),"") &amp;
IF(TRIM(MID(SUBSTITUTE(C266,",",REPT(" ",99)),1599,99))&lt;&gt;"",CHAR(10) &amp; IFERROR(IF(ISERROR(--TRIM(MID(SUBSTITUTE(C266,",",REPT(" ",99)),1599,99))),VLOOKUP(TRIM(MID(SUBSTITUTE(C266,",",REPT(" ",99)),1599,99)),PortProtocols[],4,FALSE),VLOOKUP(--TRIM(MID(SUBSTITUTE(C266,",",REPT(" ",99)),1599,99)),PortProtocols[],4,FALSE)),""),"") &amp;
IF(TRIM(MID(SUBSTITUTE(C266,",",REPT(" ",99)),1699,99))&lt;&gt;"",CHAR(10) &amp; IFERROR(IF(ISERROR(--TRIM(MID(SUBSTITUTE(C266,",",REPT(" ",99)),1699,99))),VLOOKUP(TRIM(MID(SUBSTITUTE(C266,",",REPT(" ",99)),1699,99)),PortProtocols[],4,FALSE),VLOOKUP(--TRIM(MID(SUBSTITUTE(C266,",",REPT(" ",99)),1699,99)),PortProtocols[],4,FALSE)),""),"") &amp;
IF(TRIM(MID(SUBSTITUTE(C266,",",REPT(" ",99)),1799,99))&lt;&gt;"",CHAR(10) &amp; IFERROR(IF(ISERROR(--TRIM(MID(SUBSTITUTE(C266,",",REPT(" ",99)),1799,99))),VLOOKUP(TRIM(MID(SUBSTITUTE(C266,",",REPT(" ",99)),1799,99)),PortProtocols[],4,FALSE),VLOOKUP(--TRIM(MID(SUBSTITUTE(C266,",",REPT(" ",99)),1799,99)),PortProtocols[],4,FALSE)),""),"") &amp;
IF(TRIM(MID(SUBSTITUTE(C266,",",REPT(" ",99)),1899,99))&lt;&gt;"",CHAR(10) &amp; IFERROR(IF(ISERROR(--TRIM(MID(SUBSTITUTE(C266,",",REPT(" ",99)),1899,99))),VLOOKUP(TRIM(MID(SUBSTITUTE(C266,",",REPT(" ",99)),1899,99)),PortProtocols[],4,FALSE),VLOOKUP(--TRIM(MID(SUBSTITUTE(C266,",",REPT(" ",99)),1899,99)),PortProtocols[],4,FALSE)),""),""),
"")</f>
        <v>Nutanix CVM AZ2 to Prism Central AZ2
Prism (9440 TCP)
Mercury Fanout gRPC (9300 TCP)
Mercury Fanout gRPC (9301 TCP)</v>
      </c>
      <c r="G266" s="15" t="s">
        <v>12</v>
      </c>
      <c r="H266" s="13" t="str">
        <f>_xlfn.XLOOKUP(ExternalPorts[[#This Row],[Source]],entities[Source],entities[Source AZ (Used for Diagram Generation)],"",0)</f>
        <v>AZ2</v>
      </c>
      <c r="I266" s="13" t="str">
        <f>_xlfn.XLOOKUP(ExternalPorts[[#This Row],[Destination]],entities[Destination],entities[Destination AZ (Used for Diagram Generation)],"",0)</f>
        <v>AZ2</v>
      </c>
      <c r="J266" s="13"/>
      <c r="M266" s="22"/>
    </row>
    <row r="267" spans="1:13" ht="40.5" hidden="1">
      <c r="A267" s="13" t="s">
        <v>82</v>
      </c>
      <c r="B267" s="13" t="s">
        <v>85</v>
      </c>
      <c r="C267" s="14" t="s">
        <v>84</v>
      </c>
      <c r="D267" s="13" t="str" cm="1">
        <f t="array" ref="D26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7" s="13" t="s">
        <v>83</v>
      </c>
      <c r="F267" s="15" t="str">
        <f>IF(AND(B267&lt;&gt;"",E267&lt;&gt;""),B267 &amp; " to " &amp; E267 &amp; CHAR(10) &amp;
IFERROR(IF(ISERROR(--TRIM(MID(SUBSTITUTE(C267,",",REPT(" ",99)),1,99))),VLOOKUP(TRIM(MID(SUBSTITUTE(C267,",",REPT(" ",99)),1,99)),PortProtocols[],4,FALSE),VLOOKUP(--TRIM(MID(SUBSTITUTE(C267,",",REPT(" ",99)),1,99)),PortProtocols[],4,FALSE)),"") &amp;
IF(TRIM(MID(SUBSTITUTE(C267,",",REPT(" ",99)),99,99))&lt;&gt;"",CHAR(10) &amp; IFERROR(IF(ISERROR(--TRIM(MID(SUBSTITUTE(C267,",",REPT(" ",99)),99,99))),VLOOKUP(TRIM(MID(SUBSTITUTE(C267,",",REPT(" ",99)),99,99)),PortProtocols[],4,FALSE),VLOOKUP(--TRIM(MID(SUBSTITUTE(C267,",",REPT(" ",99)),99,99)),PortProtocols[],4,FALSE)),""),"") &amp;
IF(TRIM(MID(SUBSTITUTE(C267,",",REPT(" ",99)),199,99))&lt;&gt;"",CHAR(10) &amp; IFERROR(IF(ISERROR(--TRIM(MID(SUBSTITUTE(C267,",",REPT(" ",99)),199,99))),VLOOKUP(TRIM(MID(SUBSTITUTE(C267,",",REPT(" ",99)),199,99)),PortProtocols[],4,FALSE),VLOOKUP(--TRIM(MID(SUBSTITUTE(C267,",",REPT(" ",99)),199,99)),PortProtocols[],4,FALSE)),""),"") &amp;
IF(TRIM(MID(SUBSTITUTE(C267,",",REPT(" ",99)),299,99))&lt;&gt;"",CHAR(10) &amp; IFERROR(IF(ISERROR(--TRIM(MID(SUBSTITUTE(C267,",",REPT(" ",99)),299,99))),VLOOKUP(TRIM(MID(SUBSTITUTE(C267,",",REPT(" ",99)),299,99)),PortProtocols[],4,FALSE),VLOOKUP(--TRIM(MID(SUBSTITUTE(C267,",",REPT(" ",99)),299,99)),PortProtocols[],4,FALSE)),""),"") &amp;
IF(TRIM(MID(SUBSTITUTE(C267,",",REPT(" ",99)),399,99))&lt;&gt;"",CHAR(10) &amp; IFERROR(IF(ISERROR(--TRIM(MID(SUBSTITUTE(C267,",",REPT(" ",99)),399,99))),VLOOKUP(TRIM(MID(SUBSTITUTE(C267,",",REPT(" ",99)),399,99)),PortProtocols[],4,FALSE),VLOOKUP(--TRIM(MID(SUBSTITUTE(C267,",",REPT(" ",99)),399,99)),PortProtocols[],4,FALSE)),""),"") &amp;
IF(TRIM(MID(SUBSTITUTE(C267,",",REPT(" ",99)),499,99))&lt;&gt;"",CHAR(10) &amp; IFERROR(IF(ISERROR(--TRIM(MID(SUBSTITUTE(C267,",",REPT(" ",99)),499,99))),VLOOKUP(TRIM(MID(SUBSTITUTE(C267,",",REPT(" ",99)),499,99)),PortProtocols[],4,FALSE),VLOOKUP(--TRIM(MID(SUBSTITUTE(C267,",",REPT(" ",99)),499,99)),PortProtocols[],4,FALSE)),""),"") &amp;
IF(TRIM(MID(SUBSTITUTE(C267,",",REPT(" ",99)),599,99))&lt;&gt;"",CHAR(10) &amp; IFERROR(IF(ISERROR(--TRIM(MID(SUBSTITUTE(C267,",",REPT(" ",99)),599,99))),VLOOKUP(TRIM(MID(SUBSTITUTE(C267,",",REPT(" ",99)),599,99)),PortProtocols[],4,FALSE),VLOOKUP(--TRIM(MID(SUBSTITUTE(C267,",",REPT(" ",99)),599,99)),PortProtocols[],4,FALSE)),""),"") &amp;
IF(TRIM(MID(SUBSTITUTE(C267,",",REPT(" ",99)),699,99))&lt;&gt;"",CHAR(10) &amp; IFERROR(IF(ISERROR(--TRIM(MID(SUBSTITUTE(C267,",",REPT(" ",99)),699,99))),VLOOKUP(TRIM(MID(SUBSTITUTE(C267,",",REPT(" ",99)),699,99)),PortProtocols[],4,FALSE),VLOOKUP(--TRIM(MID(SUBSTITUTE(C267,",",REPT(" ",99)),699,99)),PortProtocols[],4,FALSE)),""),"") &amp;
IF(TRIM(MID(SUBSTITUTE(C267,",",REPT(" ",99)),799,99))&lt;&gt;"",CHAR(10) &amp; IFERROR(IF(ISERROR(--TRIM(MID(SUBSTITUTE(C267,",",REPT(" ",99)),799,99))),VLOOKUP(TRIM(MID(SUBSTITUTE(C267,",",REPT(" ",99)),799,99)),PortProtocols[],4,FALSE),VLOOKUP(--TRIM(MID(SUBSTITUTE(C267,",",REPT(" ",99)),799,99)),PortProtocols[],4,FALSE)),""),"") &amp;
IF(TRIM(MID(SUBSTITUTE(C267,",",REPT(" ",99)),899,99))&lt;&gt;"",CHAR(10) &amp; IFERROR(IF(ISERROR(--TRIM(MID(SUBSTITUTE(C267,",",REPT(" ",99)),899,99))),VLOOKUP(TRIM(MID(SUBSTITUTE(C267,",",REPT(" ",99)),899,99)),PortProtocols[],4,FALSE),VLOOKUP(--TRIM(MID(SUBSTITUTE(C267,",",REPT(" ",99)),899,99)),PortProtocols[],4,FALSE)),""),"") &amp;
IF(TRIM(MID(SUBSTITUTE(C267,",",REPT(" ",99)),999,99))&lt;&gt;"",CHAR(10) &amp; IFERROR(IF(ISERROR(--TRIM(MID(SUBSTITUTE(C267,",",REPT(" ",99)),999,99))),VLOOKUP(TRIM(MID(SUBSTITUTE(C267,",",REPT(" ",99)),999,99)),PortProtocols[],4,FALSE),VLOOKUP(--TRIM(MID(SUBSTITUTE(C267,",",REPT(" ",99)),999,99)),PortProtocols[],4,FALSE)),""),"") &amp;
IF(TRIM(MID(SUBSTITUTE(C267,",",REPT(" ",99)),1099,99))&lt;&gt;"",CHAR(10) &amp; IFERROR(IF(ISERROR(--TRIM(MID(SUBSTITUTE(C267,",",REPT(" ",99)),1099,99))),VLOOKUP(TRIM(MID(SUBSTITUTE(C267,",",REPT(" ",99)),1099,99)),PortProtocols[],4,FALSE),VLOOKUP(--TRIM(MID(SUBSTITUTE(C267,",",REPT(" ",99)),1099,99)),PortProtocols[],4,FALSE)),""),"") &amp;
IF(TRIM(MID(SUBSTITUTE(C267,",",REPT(" ",99)),1199,99))&lt;&gt;"",CHAR(10) &amp; IFERROR(IF(ISERROR(--TRIM(MID(SUBSTITUTE(C267,",",REPT(" ",99)),1199,99))),VLOOKUP(TRIM(MID(SUBSTITUTE(C267,",",REPT(" ",99)),1199,99)),PortProtocols[],4,FALSE),VLOOKUP(--TRIM(MID(SUBSTITUTE(C267,",",REPT(" ",99)),1199,99)),PortProtocols[],4,FALSE)),""),"") &amp;
IF(TRIM(MID(SUBSTITUTE(C267,",",REPT(" ",99)),1299,99))&lt;&gt;"",CHAR(10) &amp; IFERROR(IF(ISERROR(--TRIM(MID(SUBSTITUTE(C267,",",REPT(" ",99)),1299,99))),VLOOKUP(TRIM(MID(SUBSTITUTE(C267,",",REPT(" ",99)),1299,99)),PortProtocols[],4,FALSE),VLOOKUP(--TRIM(MID(SUBSTITUTE(C267,",",REPT(" ",99)),1299,99)),PortProtocols[],4,FALSE)),""),"") &amp;
IF(TRIM(MID(SUBSTITUTE(C267,",",REPT(" ",99)),1399,99))&lt;&gt;"",CHAR(10) &amp; IFERROR(IF(ISERROR(--TRIM(MID(SUBSTITUTE(C267,",",REPT(" ",99)),1399,99))),VLOOKUP(TRIM(MID(SUBSTITUTE(C267,",",REPT(" ",99)),1399,99)),PortProtocols[],4,FALSE),VLOOKUP(--TRIM(MID(SUBSTITUTE(C267,",",REPT(" ",99)),1399,99)),PortProtocols[],4,FALSE)),""),"") &amp;
IF(TRIM(MID(SUBSTITUTE(C267,",",REPT(" ",99)),1499,99))&lt;&gt;"",CHAR(10) &amp; IFERROR(IF(ISERROR(--TRIM(MID(SUBSTITUTE(C267,",",REPT(" ",99)),1499,99))),VLOOKUP(TRIM(MID(SUBSTITUTE(C267,",",REPT(" ",99)),1499,99)),PortProtocols[],4,FALSE),VLOOKUP(--TRIM(MID(SUBSTITUTE(C267,",",REPT(" ",99)),1499,99)),PortProtocols[],4,FALSE)),""),"") &amp;
IF(TRIM(MID(SUBSTITUTE(C267,",",REPT(" ",99)),1599,99))&lt;&gt;"",CHAR(10) &amp; IFERROR(IF(ISERROR(--TRIM(MID(SUBSTITUTE(C267,",",REPT(" ",99)),1599,99))),VLOOKUP(TRIM(MID(SUBSTITUTE(C267,",",REPT(" ",99)),1599,99)),PortProtocols[],4,FALSE),VLOOKUP(--TRIM(MID(SUBSTITUTE(C267,",",REPT(" ",99)),1599,99)),PortProtocols[],4,FALSE)),""),"") &amp;
IF(TRIM(MID(SUBSTITUTE(C267,",",REPT(" ",99)),1699,99))&lt;&gt;"",CHAR(10) &amp; IFERROR(IF(ISERROR(--TRIM(MID(SUBSTITUTE(C267,",",REPT(" ",99)),1699,99))),VLOOKUP(TRIM(MID(SUBSTITUTE(C267,",",REPT(" ",99)),1699,99)),PortProtocols[],4,FALSE),VLOOKUP(--TRIM(MID(SUBSTITUTE(C267,",",REPT(" ",99)),1699,99)),PortProtocols[],4,FALSE)),""),"") &amp;
IF(TRIM(MID(SUBSTITUTE(C267,",",REPT(" ",99)),1799,99))&lt;&gt;"",CHAR(10) &amp; IFERROR(IF(ISERROR(--TRIM(MID(SUBSTITUTE(C267,",",REPT(" ",99)),1799,99))),VLOOKUP(TRIM(MID(SUBSTITUTE(C267,",",REPT(" ",99)),1799,99)),PortProtocols[],4,FALSE),VLOOKUP(--TRIM(MID(SUBSTITUTE(C267,",",REPT(" ",99)),1799,99)),PortProtocols[],4,FALSE)),""),"") &amp;
IF(TRIM(MID(SUBSTITUTE(C267,",",REPT(" ",99)),1899,99))&lt;&gt;"",CHAR(10) &amp; IFERROR(IF(ISERROR(--TRIM(MID(SUBSTITUTE(C267,",",REPT(" ",99)),1899,99))),VLOOKUP(TRIM(MID(SUBSTITUTE(C267,",",REPT(" ",99)),1899,99)),PortProtocols[],4,FALSE),VLOOKUP(--TRIM(MID(SUBSTITUTE(C267,",",REPT(" ",99)),1899,99)),PortProtocols[],4,FALSE)),""),""),
"")</f>
        <v>AHV Host AZ2 to AHV Host AZ1
Cross-Cluster Live Migration (49250-49259 TCP)</v>
      </c>
      <c r="G267" s="15"/>
      <c r="H267" s="13" t="str">
        <f>_xlfn.XLOOKUP(ExternalPorts[[#This Row],[Source]],entities[Source],entities[Source AZ (Used for Diagram Generation)],"",0)</f>
        <v>AZ2</v>
      </c>
      <c r="I267" s="13" t="str">
        <f>_xlfn.XLOOKUP(ExternalPorts[[#This Row],[Destination]],entities[Destination],entities[Destination AZ (Used for Diagram Generation)],"",0)</f>
        <v>AZ1</v>
      </c>
      <c r="J267" s="13"/>
      <c r="M267" s="22"/>
    </row>
    <row r="268" spans="1:13" ht="60.75" hidden="1">
      <c r="A268" s="13" t="s">
        <v>82</v>
      </c>
      <c r="B268" s="13" t="s">
        <v>74</v>
      </c>
      <c r="C268" s="14">
        <v>22</v>
      </c>
      <c r="D268" s="13" t="str" cm="1">
        <f t="array" ref="D26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68" s="13" t="s">
        <v>72</v>
      </c>
      <c r="F268" s="15" t="str">
        <f>IF(AND(B268&lt;&gt;"",E268&lt;&gt;""),B268 &amp; " to " &amp; E268 &amp; CHAR(10) &amp;
IFERROR(IF(ISERROR(--TRIM(MID(SUBSTITUTE(C268,",",REPT(" ",99)),1,99))),VLOOKUP(TRIM(MID(SUBSTITUTE(C268,",",REPT(" ",99)),1,99)),PortProtocols[],4,FALSE),VLOOKUP(--TRIM(MID(SUBSTITUTE(C268,",",REPT(" ",99)),1,99)),PortProtocols[],4,FALSE)),"") &amp;
IF(TRIM(MID(SUBSTITUTE(C268,",",REPT(" ",99)),99,99))&lt;&gt;"",CHAR(10) &amp; IFERROR(IF(ISERROR(--TRIM(MID(SUBSTITUTE(C268,",",REPT(" ",99)),99,99))),VLOOKUP(TRIM(MID(SUBSTITUTE(C268,",",REPT(" ",99)),99,99)),PortProtocols[],4,FALSE),VLOOKUP(--TRIM(MID(SUBSTITUTE(C268,",",REPT(" ",99)),99,99)),PortProtocols[],4,FALSE)),""),"") &amp;
IF(TRIM(MID(SUBSTITUTE(C268,",",REPT(" ",99)),199,99))&lt;&gt;"",CHAR(10) &amp; IFERROR(IF(ISERROR(--TRIM(MID(SUBSTITUTE(C268,",",REPT(" ",99)),199,99))),VLOOKUP(TRIM(MID(SUBSTITUTE(C268,",",REPT(" ",99)),199,99)),PortProtocols[],4,FALSE),VLOOKUP(--TRIM(MID(SUBSTITUTE(C268,",",REPT(" ",99)),199,99)),PortProtocols[],4,FALSE)),""),"") &amp;
IF(TRIM(MID(SUBSTITUTE(C268,",",REPT(" ",99)),299,99))&lt;&gt;"",CHAR(10) &amp; IFERROR(IF(ISERROR(--TRIM(MID(SUBSTITUTE(C268,",",REPT(" ",99)),299,99))),VLOOKUP(TRIM(MID(SUBSTITUTE(C268,",",REPT(" ",99)),299,99)),PortProtocols[],4,FALSE),VLOOKUP(--TRIM(MID(SUBSTITUTE(C268,",",REPT(" ",99)),299,99)),PortProtocols[],4,FALSE)),""),"") &amp;
IF(TRIM(MID(SUBSTITUTE(C268,",",REPT(" ",99)),399,99))&lt;&gt;"",CHAR(10) &amp; IFERROR(IF(ISERROR(--TRIM(MID(SUBSTITUTE(C268,",",REPT(" ",99)),399,99))),VLOOKUP(TRIM(MID(SUBSTITUTE(C268,",",REPT(" ",99)),399,99)),PortProtocols[],4,FALSE),VLOOKUP(--TRIM(MID(SUBSTITUTE(C268,",",REPT(" ",99)),399,99)),PortProtocols[],4,FALSE)),""),"") &amp;
IF(TRIM(MID(SUBSTITUTE(C268,",",REPT(" ",99)),499,99))&lt;&gt;"",CHAR(10) &amp; IFERROR(IF(ISERROR(--TRIM(MID(SUBSTITUTE(C268,",",REPT(" ",99)),499,99))),VLOOKUP(TRIM(MID(SUBSTITUTE(C268,",",REPT(" ",99)),499,99)),PortProtocols[],4,FALSE),VLOOKUP(--TRIM(MID(SUBSTITUTE(C268,",",REPT(" ",99)),499,99)),PortProtocols[],4,FALSE)),""),"") &amp;
IF(TRIM(MID(SUBSTITUTE(C268,",",REPT(" ",99)),599,99))&lt;&gt;"",CHAR(10) &amp; IFERROR(IF(ISERROR(--TRIM(MID(SUBSTITUTE(C268,",",REPT(" ",99)),599,99))),VLOOKUP(TRIM(MID(SUBSTITUTE(C268,",",REPT(" ",99)),599,99)),PortProtocols[],4,FALSE),VLOOKUP(--TRIM(MID(SUBSTITUTE(C268,",",REPT(" ",99)),599,99)),PortProtocols[],4,FALSE)),""),"") &amp;
IF(TRIM(MID(SUBSTITUTE(C268,",",REPT(" ",99)),699,99))&lt;&gt;"",CHAR(10) &amp; IFERROR(IF(ISERROR(--TRIM(MID(SUBSTITUTE(C268,",",REPT(" ",99)),699,99))),VLOOKUP(TRIM(MID(SUBSTITUTE(C268,",",REPT(" ",99)),699,99)),PortProtocols[],4,FALSE),VLOOKUP(--TRIM(MID(SUBSTITUTE(C268,",",REPT(" ",99)),699,99)),PortProtocols[],4,FALSE)),""),"") &amp;
IF(TRIM(MID(SUBSTITUTE(C268,",",REPT(" ",99)),799,99))&lt;&gt;"",CHAR(10) &amp; IFERROR(IF(ISERROR(--TRIM(MID(SUBSTITUTE(C268,",",REPT(" ",99)),799,99))),VLOOKUP(TRIM(MID(SUBSTITUTE(C268,",",REPT(" ",99)),799,99)),PortProtocols[],4,FALSE),VLOOKUP(--TRIM(MID(SUBSTITUTE(C268,",",REPT(" ",99)),799,99)),PortProtocols[],4,FALSE)),""),"") &amp;
IF(TRIM(MID(SUBSTITUTE(C268,",",REPT(" ",99)),899,99))&lt;&gt;"",CHAR(10) &amp; IFERROR(IF(ISERROR(--TRIM(MID(SUBSTITUTE(C268,",",REPT(" ",99)),899,99))),VLOOKUP(TRIM(MID(SUBSTITUTE(C268,",",REPT(" ",99)),899,99)),PortProtocols[],4,FALSE),VLOOKUP(--TRIM(MID(SUBSTITUTE(C268,",",REPT(" ",99)),899,99)),PortProtocols[],4,FALSE)),""),"") &amp;
IF(TRIM(MID(SUBSTITUTE(C268,",",REPT(" ",99)),999,99))&lt;&gt;"",CHAR(10) &amp; IFERROR(IF(ISERROR(--TRIM(MID(SUBSTITUTE(C268,",",REPT(" ",99)),999,99))),VLOOKUP(TRIM(MID(SUBSTITUTE(C268,",",REPT(" ",99)),999,99)),PortProtocols[],4,FALSE),VLOOKUP(--TRIM(MID(SUBSTITUTE(C268,",",REPT(" ",99)),999,99)),PortProtocols[],4,FALSE)),""),"") &amp;
IF(TRIM(MID(SUBSTITUTE(C268,",",REPT(" ",99)),1099,99))&lt;&gt;"",CHAR(10) &amp; IFERROR(IF(ISERROR(--TRIM(MID(SUBSTITUTE(C268,",",REPT(" ",99)),1099,99))),VLOOKUP(TRIM(MID(SUBSTITUTE(C268,",",REPT(" ",99)),1099,99)),PortProtocols[],4,FALSE),VLOOKUP(--TRIM(MID(SUBSTITUTE(C268,",",REPT(" ",99)),1099,99)),PortProtocols[],4,FALSE)),""),"") &amp;
IF(TRIM(MID(SUBSTITUTE(C268,",",REPT(" ",99)),1199,99))&lt;&gt;"",CHAR(10) &amp; IFERROR(IF(ISERROR(--TRIM(MID(SUBSTITUTE(C268,",",REPT(" ",99)),1199,99))),VLOOKUP(TRIM(MID(SUBSTITUTE(C268,",",REPT(" ",99)),1199,99)),PortProtocols[],4,FALSE),VLOOKUP(--TRIM(MID(SUBSTITUTE(C268,",",REPT(" ",99)),1199,99)),PortProtocols[],4,FALSE)),""),"") &amp;
IF(TRIM(MID(SUBSTITUTE(C268,",",REPT(" ",99)),1299,99))&lt;&gt;"",CHAR(10) &amp; IFERROR(IF(ISERROR(--TRIM(MID(SUBSTITUTE(C268,",",REPT(" ",99)),1299,99))),VLOOKUP(TRIM(MID(SUBSTITUTE(C268,",",REPT(" ",99)),1299,99)),PortProtocols[],4,FALSE),VLOOKUP(--TRIM(MID(SUBSTITUTE(C268,",",REPT(" ",99)),1299,99)),PortProtocols[],4,FALSE)),""),"") &amp;
IF(TRIM(MID(SUBSTITUTE(C268,",",REPT(" ",99)),1399,99))&lt;&gt;"",CHAR(10) &amp; IFERROR(IF(ISERROR(--TRIM(MID(SUBSTITUTE(C268,",",REPT(" ",99)),1399,99))),VLOOKUP(TRIM(MID(SUBSTITUTE(C268,",",REPT(" ",99)),1399,99)),PortProtocols[],4,FALSE),VLOOKUP(--TRIM(MID(SUBSTITUTE(C268,",",REPT(" ",99)),1399,99)),PortProtocols[],4,FALSE)),""),"") &amp;
IF(TRIM(MID(SUBSTITUTE(C268,",",REPT(" ",99)),1499,99))&lt;&gt;"",CHAR(10) &amp; IFERROR(IF(ISERROR(--TRIM(MID(SUBSTITUTE(C268,",",REPT(" ",99)),1499,99))),VLOOKUP(TRIM(MID(SUBSTITUTE(C268,",",REPT(" ",99)),1499,99)),PortProtocols[],4,FALSE),VLOOKUP(--TRIM(MID(SUBSTITUTE(C268,",",REPT(" ",99)),1499,99)),PortProtocols[],4,FALSE)),""),"") &amp;
IF(TRIM(MID(SUBSTITUTE(C268,",",REPT(" ",99)),1599,99))&lt;&gt;"",CHAR(10) &amp; IFERROR(IF(ISERROR(--TRIM(MID(SUBSTITUTE(C268,",",REPT(" ",99)),1599,99))),VLOOKUP(TRIM(MID(SUBSTITUTE(C268,",",REPT(" ",99)),1599,99)),PortProtocols[],4,FALSE),VLOOKUP(--TRIM(MID(SUBSTITUTE(C268,",",REPT(" ",99)),1599,99)),PortProtocols[],4,FALSE)),""),"") &amp;
IF(TRIM(MID(SUBSTITUTE(C268,",",REPT(" ",99)),1699,99))&lt;&gt;"",CHAR(10) &amp; IFERROR(IF(ISERROR(--TRIM(MID(SUBSTITUTE(C268,",",REPT(" ",99)),1699,99))),VLOOKUP(TRIM(MID(SUBSTITUTE(C268,",",REPT(" ",99)),1699,99)),PortProtocols[],4,FALSE),VLOOKUP(--TRIM(MID(SUBSTITUTE(C268,",",REPT(" ",99)),1699,99)),PortProtocols[],4,FALSE)),""),"") &amp;
IF(TRIM(MID(SUBSTITUTE(C268,",",REPT(" ",99)),1799,99))&lt;&gt;"",CHAR(10) &amp; IFERROR(IF(ISERROR(--TRIM(MID(SUBSTITUTE(C268,",",REPT(" ",99)),1799,99))),VLOOKUP(TRIM(MID(SUBSTITUTE(C268,",",REPT(" ",99)),1799,99)),PortProtocols[],4,FALSE),VLOOKUP(--TRIM(MID(SUBSTITUTE(C268,",",REPT(" ",99)),1799,99)),PortProtocols[],4,FALSE)),""),"") &amp;
IF(TRIM(MID(SUBSTITUTE(C268,",",REPT(" ",99)),1899,99))&lt;&gt;"",CHAR(10) &amp; IFERROR(IF(ISERROR(--TRIM(MID(SUBSTITUTE(C268,",",REPT(" ",99)),1899,99))),VLOOKUP(TRIM(MID(SUBSTITUTE(C268,",",REPT(" ",99)),1899,99)),PortProtocols[],4,FALSE),VLOOKUP(--TRIM(MID(SUBSTITUTE(C268,",",REPT(" ",99)),1899,99)),PortProtocols[],4,FALSE)),""),""),
"")</f>
        <v>Nutanix CVM AZ2 to Nutanix CVM AZ1
SSH (22 TCP)</v>
      </c>
      <c r="G268" s="15" t="s">
        <v>12</v>
      </c>
      <c r="H268" s="13" t="str">
        <f>_xlfn.XLOOKUP(ExternalPorts[[#This Row],[Source]],entities[Source],entities[Source AZ (Used for Diagram Generation)],"",0)</f>
        <v>AZ2</v>
      </c>
      <c r="I268" s="13" t="str">
        <f>_xlfn.XLOOKUP(ExternalPorts[[#This Row],[Destination]],entities[Destination],entities[Destination AZ (Used for Diagram Generation)],"",0)</f>
        <v>AZ1</v>
      </c>
      <c r="J268" s="13"/>
      <c r="M268" s="22"/>
    </row>
    <row r="269" spans="1:13" ht="60.75" hidden="1">
      <c r="A269" s="13" t="s">
        <v>86</v>
      </c>
      <c r="B269" s="13" t="s">
        <v>74</v>
      </c>
      <c r="C269" s="14">
        <v>0</v>
      </c>
      <c r="D269" s="13" t="str" cm="1">
        <f t="array" ref="D26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269" s="13" t="s">
        <v>72</v>
      </c>
      <c r="F269" s="15" t="str">
        <f>IF(AND(B269&lt;&gt;"",E269&lt;&gt;""),B269 &amp; " to " &amp; E269 &amp; CHAR(10) &amp;
IFERROR(IF(ISERROR(--TRIM(MID(SUBSTITUTE(C269,",",REPT(" ",99)),1,99))),VLOOKUP(TRIM(MID(SUBSTITUTE(C269,",",REPT(" ",99)),1,99)),PortProtocols[],4,FALSE),VLOOKUP(--TRIM(MID(SUBSTITUTE(C269,",",REPT(" ",99)),1,99)),PortProtocols[],4,FALSE)),"") &amp;
IF(TRIM(MID(SUBSTITUTE(C269,",",REPT(" ",99)),99,99))&lt;&gt;"",CHAR(10) &amp; IFERROR(IF(ISERROR(--TRIM(MID(SUBSTITUTE(C269,",",REPT(" ",99)),99,99))),VLOOKUP(TRIM(MID(SUBSTITUTE(C269,",",REPT(" ",99)),99,99)),PortProtocols[],4,FALSE),VLOOKUP(--TRIM(MID(SUBSTITUTE(C269,",",REPT(" ",99)),99,99)),PortProtocols[],4,FALSE)),""),"") &amp;
IF(TRIM(MID(SUBSTITUTE(C269,",",REPT(" ",99)),199,99))&lt;&gt;"",CHAR(10) &amp; IFERROR(IF(ISERROR(--TRIM(MID(SUBSTITUTE(C269,",",REPT(" ",99)),199,99))),VLOOKUP(TRIM(MID(SUBSTITUTE(C269,",",REPT(" ",99)),199,99)),PortProtocols[],4,FALSE),VLOOKUP(--TRIM(MID(SUBSTITUTE(C269,",",REPT(" ",99)),199,99)),PortProtocols[],4,FALSE)),""),"") &amp;
IF(TRIM(MID(SUBSTITUTE(C269,",",REPT(" ",99)),299,99))&lt;&gt;"",CHAR(10) &amp; IFERROR(IF(ISERROR(--TRIM(MID(SUBSTITUTE(C269,",",REPT(" ",99)),299,99))),VLOOKUP(TRIM(MID(SUBSTITUTE(C269,",",REPT(" ",99)),299,99)),PortProtocols[],4,FALSE),VLOOKUP(--TRIM(MID(SUBSTITUTE(C269,",",REPT(" ",99)),299,99)),PortProtocols[],4,FALSE)),""),"") &amp;
IF(TRIM(MID(SUBSTITUTE(C269,",",REPT(" ",99)),399,99))&lt;&gt;"",CHAR(10) &amp; IFERROR(IF(ISERROR(--TRIM(MID(SUBSTITUTE(C269,",",REPT(" ",99)),399,99))),VLOOKUP(TRIM(MID(SUBSTITUTE(C269,",",REPT(" ",99)),399,99)),PortProtocols[],4,FALSE),VLOOKUP(--TRIM(MID(SUBSTITUTE(C269,",",REPT(" ",99)),399,99)),PortProtocols[],4,FALSE)),""),"") &amp;
IF(TRIM(MID(SUBSTITUTE(C269,",",REPT(" ",99)),499,99))&lt;&gt;"",CHAR(10) &amp; IFERROR(IF(ISERROR(--TRIM(MID(SUBSTITUTE(C269,",",REPT(" ",99)),499,99))),VLOOKUP(TRIM(MID(SUBSTITUTE(C269,",",REPT(" ",99)),499,99)),PortProtocols[],4,FALSE),VLOOKUP(--TRIM(MID(SUBSTITUTE(C269,",",REPT(" ",99)),499,99)),PortProtocols[],4,FALSE)),""),"") &amp;
IF(TRIM(MID(SUBSTITUTE(C269,",",REPT(" ",99)),599,99))&lt;&gt;"",CHAR(10) &amp; IFERROR(IF(ISERROR(--TRIM(MID(SUBSTITUTE(C269,",",REPT(" ",99)),599,99))),VLOOKUP(TRIM(MID(SUBSTITUTE(C269,",",REPT(" ",99)),599,99)),PortProtocols[],4,FALSE),VLOOKUP(--TRIM(MID(SUBSTITUTE(C269,",",REPT(" ",99)),599,99)),PortProtocols[],4,FALSE)),""),"") &amp;
IF(TRIM(MID(SUBSTITUTE(C269,",",REPT(" ",99)),699,99))&lt;&gt;"",CHAR(10) &amp; IFERROR(IF(ISERROR(--TRIM(MID(SUBSTITUTE(C269,",",REPT(" ",99)),699,99))),VLOOKUP(TRIM(MID(SUBSTITUTE(C269,",",REPT(" ",99)),699,99)),PortProtocols[],4,FALSE),VLOOKUP(--TRIM(MID(SUBSTITUTE(C269,",",REPT(" ",99)),699,99)),PortProtocols[],4,FALSE)),""),"") &amp;
IF(TRIM(MID(SUBSTITUTE(C269,",",REPT(" ",99)),799,99))&lt;&gt;"",CHAR(10) &amp; IFERROR(IF(ISERROR(--TRIM(MID(SUBSTITUTE(C269,",",REPT(" ",99)),799,99))),VLOOKUP(TRIM(MID(SUBSTITUTE(C269,",",REPT(" ",99)),799,99)),PortProtocols[],4,FALSE),VLOOKUP(--TRIM(MID(SUBSTITUTE(C269,",",REPT(" ",99)),799,99)),PortProtocols[],4,FALSE)),""),"") &amp;
IF(TRIM(MID(SUBSTITUTE(C269,",",REPT(" ",99)),899,99))&lt;&gt;"",CHAR(10) &amp; IFERROR(IF(ISERROR(--TRIM(MID(SUBSTITUTE(C269,",",REPT(" ",99)),899,99))),VLOOKUP(TRIM(MID(SUBSTITUTE(C269,",",REPT(" ",99)),899,99)),PortProtocols[],4,FALSE),VLOOKUP(--TRIM(MID(SUBSTITUTE(C269,",",REPT(" ",99)),899,99)),PortProtocols[],4,FALSE)),""),"") &amp;
IF(TRIM(MID(SUBSTITUTE(C269,",",REPT(" ",99)),999,99))&lt;&gt;"",CHAR(10) &amp; IFERROR(IF(ISERROR(--TRIM(MID(SUBSTITUTE(C269,",",REPT(" ",99)),999,99))),VLOOKUP(TRIM(MID(SUBSTITUTE(C269,",",REPT(" ",99)),999,99)),PortProtocols[],4,FALSE),VLOOKUP(--TRIM(MID(SUBSTITUTE(C269,",",REPT(" ",99)),999,99)),PortProtocols[],4,FALSE)),""),"") &amp;
IF(TRIM(MID(SUBSTITUTE(C269,",",REPT(" ",99)),1099,99))&lt;&gt;"",CHAR(10) &amp; IFERROR(IF(ISERROR(--TRIM(MID(SUBSTITUTE(C269,",",REPT(" ",99)),1099,99))),VLOOKUP(TRIM(MID(SUBSTITUTE(C269,",",REPT(" ",99)),1099,99)),PortProtocols[],4,FALSE),VLOOKUP(--TRIM(MID(SUBSTITUTE(C269,",",REPT(" ",99)),1099,99)),PortProtocols[],4,FALSE)),""),"") &amp;
IF(TRIM(MID(SUBSTITUTE(C269,",",REPT(" ",99)),1199,99))&lt;&gt;"",CHAR(10) &amp; IFERROR(IF(ISERROR(--TRIM(MID(SUBSTITUTE(C269,",",REPT(" ",99)),1199,99))),VLOOKUP(TRIM(MID(SUBSTITUTE(C269,",",REPT(" ",99)),1199,99)),PortProtocols[],4,FALSE),VLOOKUP(--TRIM(MID(SUBSTITUTE(C269,",",REPT(" ",99)),1199,99)),PortProtocols[],4,FALSE)),""),"") &amp;
IF(TRIM(MID(SUBSTITUTE(C269,",",REPT(" ",99)),1299,99))&lt;&gt;"",CHAR(10) &amp; IFERROR(IF(ISERROR(--TRIM(MID(SUBSTITUTE(C269,",",REPT(" ",99)),1299,99))),VLOOKUP(TRIM(MID(SUBSTITUTE(C269,",",REPT(" ",99)),1299,99)),PortProtocols[],4,FALSE),VLOOKUP(--TRIM(MID(SUBSTITUTE(C269,",",REPT(" ",99)),1299,99)),PortProtocols[],4,FALSE)),""),"") &amp;
IF(TRIM(MID(SUBSTITUTE(C269,",",REPT(" ",99)),1399,99))&lt;&gt;"",CHAR(10) &amp; IFERROR(IF(ISERROR(--TRIM(MID(SUBSTITUTE(C269,",",REPT(" ",99)),1399,99))),VLOOKUP(TRIM(MID(SUBSTITUTE(C269,",",REPT(" ",99)),1399,99)),PortProtocols[],4,FALSE),VLOOKUP(--TRIM(MID(SUBSTITUTE(C269,",",REPT(" ",99)),1399,99)),PortProtocols[],4,FALSE)),""),"") &amp;
IF(TRIM(MID(SUBSTITUTE(C269,",",REPT(" ",99)),1499,99))&lt;&gt;"",CHAR(10) &amp; IFERROR(IF(ISERROR(--TRIM(MID(SUBSTITUTE(C269,",",REPT(" ",99)),1499,99))),VLOOKUP(TRIM(MID(SUBSTITUTE(C269,",",REPT(" ",99)),1499,99)),PortProtocols[],4,FALSE),VLOOKUP(--TRIM(MID(SUBSTITUTE(C269,",",REPT(" ",99)),1499,99)),PortProtocols[],4,FALSE)),""),"") &amp;
IF(TRIM(MID(SUBSTITUTE(C269,",",REPT(" ",99)),1599,99))&lt;&gt;"",CHAR(10) &amp; IFERROR(IF(ISERROR(--TRIM(MID(SUBSTITUTE(C269,",",REPT(" ",99)),1599,99))),VLOOKUP(TRIM(MID(SUBSTITUTE(C269,",",REPT(" ",99)),1599,99)),PortProtocols[],4,FALSE),VLOOKUP(--TRIM(MID(SUBSTITUTE(C269,",",REPT(" ",99)),1599,99)),PortProtocols[],4,FALSE)),""),"") &amp;
IF(TRIM(MID(SUBSTITUTE(C269,",",REPT(" ",99)),1699,99))&lt;&gt;"",CHAR(10) &amp; IFERROR(IF(ISERROR(--TRIM(MID(SUBSTITUTE(C269,",",REPT(" ",99)),1699,99))),VLOOKUP(TRIM(MID(SUBSTITUTE(C269,",",REPT(" ",99)),1699,99)),PortProtocols[],4,FALSE),VLOOKUP(--TRIM(MID(SUBSTITUTE(C269,",",REPT(" ",99)),1699,99)),PortProtocols[],4,FALSE)),""),"") &amp;
IF(TRIM(MID(SUBSTITUTE(C269,",",REPT(" ",99)),1799,99))&lt;&gt;"",CHAR(10) &amp; IFERROR(IF(ISERROR(--TRIM(MID(SUBSTITUTE(C269,",",REPT(" ",99)),1799,99))),VLOOKUP(TRIM(MID(SUBSTITUTE(C269,",",REPT(" ",99)),1799,99)),PortProtocols[],4,FALSE),VLOOKUP(--TRIM(MID(SUBSTITUTE(C269,",",REPT(" ",99)),1799,99)),PortProtocols[],4,FALSE)),""),"") &amp;
IF(TRIM(MID(SUBSTITUTE(C269,",",REPT(" ",99)),1899,99))&lt;&gt;"",CHAR(10) &amp; IFERROR(IF(ISERROR(--TRIM(MID(SUBSTITUTE(C269,",",REPT(" ",99)),1899,99))),VLOOKUP(TRIM(MID(SUBSTITUTE(C269,",",REPT(" ",99)),1899,99)),PortProtocols[],4,FALSE),VLOOKUP(--TRIM(MID(SUBSTITUTE(C269,",",REPT(" ",99)),1899,99)),PortProtocols[],4,FALSE)),""),""),
"")</f>
        <v>Nutanix CVM AZ2 to Nutanix CVM AZ1
Ping (0 ICMP)</v>
      </c>
      <c r="G269" s="15" t="s">
        <v>12</v>
      </c>
      <c r="H269" s="13" t="str">
        <f>_xlfn.XLOOKUP(ExternalPorts[[#This Row],[Source]],entities[Source],entities[Source AZ (Used for Diagram Generation)],"",0)</f>
        <v>AZ2</v>
      </c>
      <c r="I269" s="13" t="str">
        <f>_xlfn.XLOOKUP(ExternalPorts[[#This Row],[Destination]],entities[Destination],entities[Destination AZ (Used for Diagram Generation)],"",0)</f>
        <v>AZ1</v>
      </c>
      <c r="J269" s="13"/>
      <c r="M269" s="22"/>
    </row>
    <row r="270" spans="1:13" ht="121.5" hidden="1">
      <c r="A270" s="13" t="s">
        <v>86</v>
      </c>
      <c r="B270" s="13" t="s">
        <v>74</v>
      </c>
      <c r="C270" s="14" t="s">
        <v>87</v>
      </c>
      <c r="D270" s="13" t="str" cm="1">
        <f t="array" ref="D27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0" s="13" t="s">
        <v>72</v>
      </c>
      <c r="F270" s="15" t="str">
        <f>IF(AND(B270&lt;&gt;"",E270&lt;&gt;""),B270 &amp; " to " &amp; E270 &amp; CHAR(10) &amp;
IFERROR(IF(ISERROR(--TRIM(MID(SUBSTITUTE(C270,",",REPT(" ",99)),1,99))),VLOOKUP(TRIM(MID(SUBSTITUTE(C270,",",REPT(" ",99)),1,99)),PortProtocols[],4,FALSE),VLOOKUP(--TRIM(MID(SUBSTITUTE(C270,",",REPT(" ",99)),1,99)),PortProtocols[],4,FALSE)),"") &amp;
IF(TRIM(MID(SUBSTITUTE(C270,",",REPT(" ",99)),99,99))&lt;&gt;"",CHAR(10) &amp; IFERROR(IF(ISERROR(--TRIM(MID(SUBSTITUTE(C270,",",REPT(" ",99)),99,99))),VLOOKUP(TRIM(MID(SUBSTITUTE(C270,",",REPT(" ",99)),99,99)),PortProtocols[],4,FALSE),VLOOKUP(--TRIM(MID(SUBSTITUTE(C270,",",REPT(" ",99)),99,99)),PortProtocols[],4,FALSE)),""),"") &amp;
IF(TRIM(MID(SUBSTITUTE(C270,",",REPT(" ",99)),199,99))&lt;&gt;"",CHAR(10) &amp; IFERROR(IF(ISERROR(--TRIM(MID(SUBSTITUTE(C270,",",REPT(" ",99)),199,99))),VLOOKUP(TRIM(MID(SUBSTITUTE(C270,",",REPT(" ",99)),199,99)),PortProtocols[],4,FALSE),VLOOKUP(--TRIM(MID(SUBSTITUTE(C270,",",REPT(" ",99)),199,99)),PortProtocols[],4,FALSE)),""),"") &amp;
IF(TRIM(MID(SUBSTITUTE(C270,",",REPT(" ",99)),299,99))&lt;&gt;"",CHAR(10) &amp; IFERROR(IF(ISERROR(--TRIM(MID(SUBSTITUTE(C270,",",REPT(" ",99)),299,99))),VLOOKUP(TRIM(MID(SUBSTITUTE(C270,",",REPT(" ",99)),299,99)),PortProtocols[],4,FALSE),VLOOKUP(--TRIM(MID(SUBSTITUTE(C270,",",REPT(" ",99)),299,99)),PortProtocols[],4,FALSE)),""),"") &amp;
IF(TRIM(MID(SUBSTITUTE(C270,",",REPT(" ",99)),399,99))&lt;&gt;"",CHAR(10) &amp; IFERROR(IF(ISERROR(--TRIM(MID(SUBSTITUTE(C270,",",REPT(" ",99)),399,99))),VLOOKUP(TRIM(MID(SUBSTITUTE(C270,",",REPT(" ",99)),399,99)),PortProtocols[],4,FALSE),VLOOKUP(--TRIM(MID(SUBSTITUTE(C270,",",REPT(" ",99)),399,99)),PortProtocols[],4,FALSE)),""),"") &amp;
IF(TRIM(MID(SUBSTITUTE(C270,",",REPT(" ",99)),499,99))&lt;&gt;"",CHAR(10) &amp; IFERROR(IF(ISERROR(--TRIM(MID(SUBSTITUTE(C270,",",REPT(" ",99)),499,99))),VLOOKUP(TRIM(MID(SUBSTITUTE(C270,",",REPT(" ",99)),499,99)),PortProtocols[],4,FALSE),VLOOKUP(--TRIM(MID(SUBSTITUTE(C270,",",REPT(" ",99)),499,99)),PortProtocols[],4,FALSE)),""),"") &amp;
IF(TRIM(MID(SUBSTITUTE(C270,",",REPT(" ",99)),599,99))&lt;&gt;"",CHAR(10) &amp; IFERROR(IF(ISERROR(--TRIM(MID(SUBSTITUTE(C270,",",REPT(" ",99)),599,99))),VLOOKUP(TRIM(MID(SUBSTITUTE(C270,",",REPT(" ",99)),599,99)),PortProtocols[],4,FALSE),VLOOKUP(--TRIM(MID(SUBSTITUTE(C270,",",REPT(" ",99)),599,99)),PortProtocols[],4,FALSE)),""),"") &amp;
IF(TRIM(MID(SUBSTITUTE(C270,",",REPT(" ",99)),699,99))&lt;&gt;"",CHAR(10) &amp; IFERROR(IF(ISERROR(--TRIM(MID(SUBSTITUTE(C270,",",REPT(" ",99)),699,99))),VLOOKUP(TRIM(MID(SUBSTITUTE(C270,",",REPT(" ",99)),699,99)),PortProtocols[],4,FALSE),VLOOKUP(--TRIM(MID(SUBSTITUTE(C270,",",REPT(" ",99)),699,99)),PortProtocols[],4,FALSE)),""),"") &amp;
IF(TRIM(MID(SUBSTITUTE(C270,",",REPT(" ",99)),799,99))&lt;&gt;"",CHAR(10) &amp; IFERROR(IF(ISERROR(--TRIM(MID(SUBSTITUTE(C270,",",REPT(" ",99)),799,99))),VLOOKUP(TRIM(MID(SUBSTITUTE(C270,",",REPT(" ",99)),799,99)),PortProtocols[],4,FALSE),VLOOKUP(--TRIM(MID(SUBSTITUTE(C270,",",REPT(" ",99)),799,99)),PortProtocols[],4,FALSE)),""),"") &amp;
IF(TRIM(MID(SUBSTITUTE(C270,",",REPT(" ",99)),899,99))&lt;&gt;"",CHAR(10) &amp; IFERROR(IF(ISERROR(--TRIM(MID(SUBSTITUTE(C270,",",REPT(" ",99)),899,99))),VLOOKUP(TRIM(MID(SUBSTITUTE(C270,",",REPT(" ",99)),899,99)),PortProtocols[],4,FALSE),VLOOKUP(--TRIM(MID(SUBSTITUTE(C270,",",REPT(" ",99)),899,99)),PortProtocols[],4,FALSE)),""),"") &amp;
IF(TRIM(MID(SUBSTITUTE(C270,",",REPT(" ",99)),999,99))&lt;&gt;"",CHAR(10) &amp; IFERROR(IF(ISERROR(--TRIM(MID(SUBSTITUTE(C270,",",REPT(" ",99)),999,99))),VLOOKUP(TRIM(MID(SUBSTITUTE(C270,",",REPT(" ",99)),999,99)),PortProtocols[],4,FALSE),VLOOKUP(--TRIM(MID(SUBSTITUTE(C270,",",REPT(" ",99)),999,99)),PortProtocols[],4,FALSE)),""),"") &amp;
IF(TRIM(MID(SUBSTITUTE(C270,",",REPT(" ",99)),1099,99))&lt;&gt;"",CHAR(10) &amp; IFERROR(IF(ISERROR(--TRIM(MID(SUBSTITUTE(C270,",",REPT(" ",99)),1099,99))),VLOOKUP(TRIM(MID(SUBSTITUTE(C270,",",REPT(" ",99)),1099,99)),PortProtocols[],4,FALSE),VLOOKUP(--TRIM(MID(SUBSTITUTE(C270,",",REPT(" ",99)),1099,99)),PortProtocols[],4,FALSE)),""),"") &amp;
IF(TRIM(MID(SUBSTITUTE(C270,",",REPT(" ",99)),1199,99))&lt;&gt;"",CHAR(10) &amp; IFERROR(IF(ISERROR(--TRIM(MID(SUBSTITUTE(C270,",",REPT(" ",99)),1199,99))),VLOOKUP(TRIM(MID(SUBSTITUTE(C270,",",REPT(" ",99)),1199,99)),PortProtocols[],4,FALSE),VLOOKUP(--TRIM(MID(SUBSTITUTE(C270,",",REPT(" ",99)),1199,99)),PortProtocols[],4,FALSE)),""),"") &amp;
IF(TRIM(MID(SUBSTITUTE(C270,",",REPT(" ",99)),1299,99))&lt;&gt;"",CHAR(10) &amp; IFERROR(IF(ISERROR(--TRIM(MID(SUBSTITUTE(C270,",",REPT(" ",99)),1299,99))),VLOOKUP(TRIM(MID(SUBSTITUTE(C270,",",REPT(" ",99)),1299,99)),PortProtocols[],4,FALSE),VLOOKUP(--TRIM(MID(SUBSTITUTE(C270,",",REPT(" ",99)),1299,99)),PortProtocols[],4,FALSE)),""),"") &amp;
IF(TRIM(MID(SUBSTITUTE(C270,",",REPT(" ",99)),1399,99))&lt;&gt;"",CHAR(10) &amp; IFERROR(IF(ISERROR(--TRIM(MID(SUBSTITUTE(C270,",",REPT(" ",99)),1399,99))),VLOOKUP(TRIM(MID(SUBSTITUTE(C270,",",REPT(" ",99)),1399,99)),PortProtocols[],4,FALSE),VLOOKUP(--TRIM(MID(SUBSTITUTE(C270,",",REPT(" ",99)),1399,99)),PortProtocols[],4,FALSE)),""),"") &amp;
IF(TRIM(MID(SUBSTITUTE(C270,",",REPT(" ",99)),1499,99))&lt;&gt;"",CHAR(10) &amp; IFERROR(IF(ISERROR(--TRIM(MID(SUBSTITUTE(C270,",",REPT(" ",99)),1499,99))),VLOOKUP(TRIM(MID(SUBSTITUTE(C270,",",REPT(" ",99)),1499,99)),PortProtocols[],4,FALSE),VLOOKUP(--TRIM(MID(SUBSTITUTE(C270,",",REPT(" ",99)),1499,99)),PortProtocols[],4,FALSE)),""),"") &amp;
IF(TRIM(MID(SUBSTITUTE(C270,",",REPT(" ",99)),1599,99))&lt;&gt;"",CHAR(10) &amp; IFERROR(IF(ISERROR(--TRIM(MID(SUBSTITUTE(C270,",",REPT(" ",99)),1599,99))),VLOOKUP(TRIM(MID(SUBSTITUTE(C270,",",REPT(" ",99)),1599,99)),PortProtocols[],4,FALSE),VLOOKUP(--TRIM(MID(SUBSTITUTE(C270,",",REPT(" ",99)),1599,99)),PortProtocols[],4,FALSE)),""),"") &amp;
IF(TRIM(MID(SUBSTITUTE(C270,",",REPT(" ",99)),1699,99))&lt;&gt;"",CHAR(10) &amp; IFERROR(IF(ISERROR(--TRIM(MID(SUBSTITUTE(C270,",",REPT(" ",99)),1699,99))),VLOOKUP(TRIM(MID(SUBSTITUTE(C270,",",REPT(" ",99)),1699,99)),PortProtocols[],4,FALSE),VLOOKUP(--TRIM(MID(SUBSTITUTE(C270,",",REPT(" ",99)),1699,99)),PortProtocols[],4,FALSE)),""),"") &amp;
IF(TRIM(MID(SUBSTITUTE(C270,",",REPT(" ",99)),1799,99))&lt;&gt;"",CHAR(10) &amp; IFERROR(IF(ISERROR(--TRIM(MID(SUBSTITUTE(C270,",",REPT(" ",99)),1799,99))),VLOOKUP(TRIM(MID(SUBSTITUTE(C270,",",REPT(" ",99)),1799,99)),PortProtocols[],4,FALSE),VLOOKUP(--TRIM(MID(SUBSTITUTE(C270,",",REPT(" ",99)),1799,99)),PortProtocols[],4,FALSE)),""),"") &amp;
IF(TRIM(MID(SUBSTITUTE(C270,",",REPT(" ",99)),1899,99))&lt;&gt;"",CHAR(10) &amp; IFERROR(IF(ISERROR(--TRIM(MID(SUBSTITUTE(C270,",",REPT(" ",99)),1899,99))),VLOOKUP(TRIM(MID(SUBSTITUTE(C270,",",REPT(" ",99)),1899,99)),PortProtocols[],4,FALSE),VLOOKUP(--TRIM(MID(SUBSTITUTE(C270,",",REPT(" ",99)),1899,99)),PortProtocols[],4,FALSE)),""),""),
"")</f>
        <v>Nutanix CVM AZ2 to Nutanix CVM AZ1
Prism (9440 TCP)
Stargate (2009 TCP)
Cerebro (2020 TCP)
Cerebro gRPC (14119 TCP)
Stargate mTLS (14108 TCP)</v>
      </c>
      <c r="G270" s="15" t="s">
        <v>12</v>
      </c>
      <c r="H270" s="13" t="str">
        <f>_xlfn.XLOOKUP(ExternalPorts[[#This Row],[Source]],entities[Source],entities[Source AZ (Used for Diagram Generation)],"",0)</f>
        <v>AZ2</v>
      </c>
      <c r="I270" s="13" t="str">
        <f>_xlfn.XLOOKUP(ExternalPorts[[#This Row],[Destination]],entities[Destination],entities[Destination AZ (Used for Diagram Generation)],"",0)</f>
        <v>AZ1</v>
      </c>
      <c r="J270" s="13"/>
      <c r="M270" s="22"/>
    </row>
    <row r="271" spans="1:13" ht="81" hidden="1">
      <c r="A271" s="13" t="s">
        <v>86</v>
      </c>
      <c r="B271" s="13" t="s">
        <v>79</v>
      </c>
      <c r="C271" s="14" t="s">
        <v>80</v>
      </c>
      <c r="D271" s="13" t="str" cm="1">
        <f t="array" ref="D27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1" s="13" t="s">
        <v>77</v>
      </c>
      <c r="F271" s="15" t="str">
        <f>IF(AND(B271&lt;&gt;"",E271&lt;&gt;""),B271 &amp; " to " &amp; E271 &amp; CHAR(10) &amp;
IFERROR(IF(ISERROR(--TRIM(MID(SUBSTITUTE(C271,",",REPT(" ",99)),1,99))),VLOOKUP(TRIM(MID(SUBSTITUTE(C271,",",REPT(" ",99)),1,99)),PortProtocols[],4,FALSE),VLOOKUP(--TRIM(MID(SUBSTITUTE(C271,",",REPT(" ",99)),1,99)),PortProtocols[],4,FALSE)),"") &amp;
IF(TRIM(MID(SUBSTITUTE(C271,",",REPT(" ",99)),99,99))&lt;&gt;"",CHAR(10) &amp; IFERROR(IF(ISERROR(--TRIM(MID(SUBSTITUTE(C271,",",REPT(" ",99)),99,99))),VLOOKUP(TRIM(MID(SUBSTITUTE(C271,",",REPT(" ",99)),99,99)),PortProtocols[],4,FALSE),VLOOKUP(--TRIM(MID(SUBSTITUTE(C271,",",REPT(" ",99)),99,99)),PortProtocols[],4,FALSE)),""),"") &amp;
IF(TRIM(MID(SUBSTITUTE(C271,",",REPT(" ",99)),199,99))&lt;&gt;"",CHAR(10) &amp; IFERROR(IF(ISERROR(--TRIM(MID(SUBSTITUTE(C271,",",REPT(" ",99)),199,99))),VLOOKUP(TRIM(MID(SUBSTITUTE(C271,",",REPT(" ",99)),199,99)),PortProtocols[],4,FALSE),VLOOKUP(--TRIM(MID(SUBSTITUTE(C271,",",REPT(" ",99)),199,99)),PortProtocols[],4,FALSE)),""),"") &amp;
IF(TRIM(MID(SUBSTITUTE(C271,",",REPT(" ",99)),299,99))&lt;&gt;"",CHAR(10) &amp; IFERROR(IF(ISERROR(--TRIM(MID(SUBSTITUTE(C271,",",REPT(" ",99)),299,99))),VLOOKUP(TRIM(MID(SUBSTITUTE(C271,",",REPT(" ",99)),299,99)),PortProtocols[],4,FALSE),VLOOKUP(--TRIM(MID(SUBSTITUTE(C271,",",REPT(" ",99)),299,99)),PortProtocols[],4,FALSE)),""),"") &amp;
IF(TRIM(MID(SUBSTITUTE(C271,",",REPT(" ",99)),399,99))&lt;&gt;"",CHAR(10) &amp; IFERROR(IF(ISERROR(--TRIM(MID(SUBSTITUTE(C271,",",REPT(" ",99)),399,99))),VLOOKUP(TRIM(MID(SUBSTITUTE(C271,",",REPT(" ",99)),399,99)),PortProtocols[],4,FALSE),VLOOKUP(--TRIM(MID(SUBSTITUTE(C271,",",REPT(" ",99)),399,99)),PortProtocols[],4,FALSE)),""),"") &amp;
IF(TRIM(MID(SUBSTITUTE(C271,",",REPT(" ",99)),499,99))&lt;&gt;"",CHAR(10) &amp; IFERROR(IF(ISERROR(--TRIM(MID(SUBSTITUTE(C271,",",REPT(" ",99)),499,99))),VLOOKUP(TRIM(MID(SUBSTITUTE(C271,",",REPT(" ",99)),499,99)),PortProtocols[],4,FALSE),VLOOKUP(--TRIM(MID(SUBSTITUTE(C271,",",REPT(" ",99)),499,99)),PortProtocols[],4,FALSE)),""),"") &amp;
IF(TRIM(MID(SUBSTITUTE(C271,",",REPT(" ",99)),599,99))&lt;&gt;"",CHAR(10) &amp; IFERROR(IF(ISERROR(--TRIM(MID(SUBSTITUTE(C271,",",REPT(" ",99)),599,99))),VLOOKUP(TRIM(MID(SUBSTITUTE(C271,",",REPT(" ",99)),599,99)),PortProtocols[],4,FALSE),VLOOKUP(--TRIM(MID(SUBSTITUTE(C271,",",REPT(" ",99)),599,99)),PortProtocols[],4,FALSE)),""),"") &amp;
IF(TRIM(MID(SUBSTITUTE(C271,",",REPT(" ",99)),699,99))&lt;&gt;"",CHAR(10) &amp; IFERROR(IF(ISERROR(--TRIM(MID(SUBSTITUTE(C271,",",REPT(" ",99)),699,99))),VLOOKUP(TRIM(MID(SUBSTITUTE(C271,",",REPT(" ",99)),699,99)),PortProtocols[],4,FALSE),VLOOKUP(--TRIM(MID(SUBSTITUTE(C271,",",REPT(" ",99)),699,99)),PortProtocols[],4,FALSE)),""),"") &amp;
IF(TRIM(MID(SUBSTITUTE(C271,",",REPT(" ",99)),799,99))&lt;&gt;"",CHAR(10) &amp; IFERROR(IF(ISERROR(--TRIM(MID(SUBSTITUTE(C271,",",REPT(" ",99)),799,99))),VLOOKUP(TRIM(MID(SUBSTITUTE(C271,",",REPT(" ",99)),799,99)),PortProtocols[],4,FALSE),VLOOKUP(--TRIM(MID(SUBSTITUTE(C271,",",REPT(" ",99)),799,99)),PortProtocols[],4,FALSE)),""),"") &amp;
IF(TRIM(MID(SUBSTITUTE(C271,",",REPT(" ",99)),899,99))&lt;&gt;"",CHAR(10) &amp; IFERROR(IF(ISERROR(--TRIM(MID(SUBSTITUTE(C271,",",REPT(" ",99)),899,99))),VLOOKUP(TRIM(MID(SUBSTITUTE(C271,",",REPT(" ",99)),899,99)),PortProtocols[],4,FALSE),VLOOKUP(--TRIM(MID(SUBSTITUTE(C271,",",REPT(" ",99)),899,99)),PortProtocols[],4,FALSE)),""),"") &amp;
IF(TRIM(MID(SUBSTITUTE(C271,",",REPT(" ",99)),999,99))&lt;&gt;"",CHAR(10) &amp; IFERROR(IF(ISERROR(--TRIM(MID(SUBSTITUTE(C271,",",REPT(" ",99)),999,99))),VLOOKUP(TRIM(MID(SUBSTITUTE(C271,",",REPT(" ",99)),999,99)),PortProtocols[],4,FALSE),VLOOKUP(--TRIM(MID(SUBSTITUTE(C271,",",REPT(" ",99)),999,99)),PortProtocols[],4,FALSE)),""),"") &amp;
IF(TRIM(MID(SUBSTITUTE(C271,",",REPT(" ",99)),1099,99))&lt;&gt;"",CHAR(10) &amp; IFERROR(IF(ISERROR(--TRIM(MID(SUBSTITUTE(C271,",",REPT(" ",99)),1099,99))),VLOOKUP(TRIM(MID(SUBSTITUTE(C271,",",REPT(" ",99)),1099,99)),PortProtocols[],4,FALSE),VLOOKUP(--TRIM(MID(SUBSTITUTE(C271,",",REPT(" ",99)),1099,99)),PortProtocols[],4,FALSE)),""),"") &amp;
IF(TRIM(MID(SUBSTITUTE(C271,",",REPT(" ",99)),1199,99))&lt;&gt;"",CHAR(10) &amp; IFERROR(IF(ISERROR(--TRIM(MID(SUBSTITUTE(C271,",",REPT(" ",99)),1199,99))),VLOOKUP(TRIM(MID(SUBSTITUTE(C271,",",REPT(" ",99)),1199,99)),PortProtocols[],4,FALSE),VLOOKUP(--TRIM(MID(SUBSTITUTE(C271,",",REPT(" ",99)),1199,99)),PortProtocols[],4,FALSE)),""),"") &amp;
IF(TRIM(MID(SUBSTITUTE(C271,",",REPT(" ",99)),1299,99))&lt;&gt;"",CHAR(10) &amp; IFERROR(IF(ISERROR(--TRIM(MID(SUBSTITUTE(C271,",",REPT(" ",99)),1299,99))),VLOOKUP(TRIM(MID(SUBSTITUTE(C271,",",REPT(" ",99)),1299,99)),PortProtocols[],4,FALSE),VLOOKUP(--TRIM(MID(SUBSTITUTE(C271,",",REPT(" ",99)),1299,99)),PortProtocols[],4,FALSE)),""),"") &amp;
IF(TRIM(MID(SUBSTITUTE(C271,",",REPT(" ",99)),1399,99))&lt;&gt;"",CHAR(10) &amp; IFERROR(IF(ISERROR(--TRIM(MID(SUBSTITUTE(C271,",",REPT(" ",99)),1399,99))),VLOOKUP(TRIM(MID(SUBSTITUTE(C271,",",REPT(" ",99)),1399,99)),PortProtocols[],4,FALSE),VLOOKUP(--TRIM(MID(SUBSTITUTE(C271,",",REPT(" ",99)),1399,99)),PortProtocols[],4,FALSE)),""),"") &amp;
IF(TRIM(MID(SUBSTITUTE(C271,",",REPT(" ",99)),1499,99))&lt;&gt;"",CHAR(10) &amp; IFERROR(IF(ISERROR(--TRIM(MID(SUBSTITUTE(C271,",",REPT(" ",99)),1499,99))),VLOOKUP(TRIM(MID(SUBSTITUTE(C271,",",REPT(" ",99)),1499,99)),PortProtocols[],4,FALSE),VLOOKUP(--TRIM(MID(SUBSTITUTE(C271,",",REPT(" ",99)),1499,99)),PortProtocols[],4,FALSE)),""),"") &amp;
IF(TRIM(MID(SUBSTITUTE(C271,",",REPT(" ",99)),1599,99))&lt;&gt;"",CHAR(10) &amp; IFERROR(IF(ISERROR(--TRIM(MID(SUBSTITUTE(C271,",",REPT(" ",99)),1599,99))),VLOOKUP(TRIM(MID(SUBSTITUTE(C271,",",REPT(" ",99)),1599,99)),PortProtocols[],4,FALSE),VLOOKUP(--TRIM(MID(SUBSTITUTE(C271,",",REPT(" ",99)),1599,99)),PortProtocols[],4,FALSE)),""),"") &amp;
IF(TRIM(MID(SUBSTITUTE(C271,",",REPT(" ",99)),1699,99))&lt;&gt;"",CHAR(10) &amp; IFERROR(IF(ISERROR(--TRIM(MID(SUBSTITUTE(C271,",",REPT(" ",99)),1699,99))),VLOOKUP(TRIM(MID(SUBSTITUTE(C271,",",REPT(" ",99)),1699,99)),PortProtocols[],4,FALSE),VLOOKUP(--TRIM(MID(SUBSTITUTE(C271,",",REPT(" ",99)),1699,99)),PortProtocols[],4,FALSE)),""),"") &amp;
IF(TRIM(MID(SUBSTITUTE(C271,",",REPT(" ",99)),1799,99))&lt;&gt;"",CHAR(10) &amp; IFERROR(IF(ISERROR(--TRIM(MID(SUBSTITUTE(C271,",",REPT(" ",99)),1799,99))),VLOOKUP(TRIM(MID(SUBSTITUTE(C271,",",REPT(" ",99)),1799,99)),PortProtocols[],4,FALSE),VLOOKUP(--TRIM(MID(SUBSTITUTE(C271,",",REPT(" ",99)),1799,99)),PortProtocols[],4,FALSE)),""),"") &amp;
IF(TRIM(MID(SUBSTITUTE(C271,",",REPT(" ",99)),1899,99))&lt;&gt;"",CHAR(10) &amp; IFERROR(IF(ISERROR(--TRIM(MID(SUBSTITUTE(C271,",",REPT(" ",99)),1899,99))),VLOOKUP(TRIM(MID(SUBSTITUTE(C271,",",REPT(" ",99)),1899,99)),PortProtocols[],4,FALSE),VLOOKUP(--TRIM(MID(SUBSTITUTE(C271,",",REPT(" ",99)),1899,99)),PortProtocols[],4,FALSE)),""),""),
"")</f>
        <v>Prism Central AZ2 to Prism Central AZ1
Prism (9440 TCP)
Mercury Fanout gRPC (9300 TCP)
Mercury Fanout gRPC (9301 TCP)</v>
      </c>
      <c r="G271" s="15"/>
      <c r="H271" s="13" t="str">
        <f>_xlfn.XLOOKUP(ExternalPorts[[#This Row],[Source]],entities[Source],entities[Source AZ (Used for Diagram Generation)],"",0)</f>
        <v>AZ2</v>
      </c>
      <c r="I271" s="13" t="str">
        <f>_xlfn.XLOOKUP(ExternalPorts[[#This Row],[Destination]],entities[Destination],entities[Destination AZ (Used for Diagram Generation)],"",0)</f>
        <v>AZ1</v>
      </c>
      <c r="J271" s="13"/>
      <c r="M271" s="22"/>
    </row>
    <row r="272" spans="1:13" ht="81" hidden="1">
      <c r="A272" s="13" t="s">
        <v>86</v>
      </c>
      <c r="B272" s="13" t="s">
        <v>79</v>
      </c>
      <c r="C272" s="14" t="s">
        <v>80</v>
      </c>
      <c r="D272" s="13" t="str" cm="1">
        <f t="array" ref="D27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2" s="13" t="s">
        <v>72</v>
      </c>
      <c r="F272" s="15" t="str">
        <f>IF(AND(B272&lt;&gt;"",E272&lt;&gt;""),B272 &amp; " to " &amp; E272 &amp; CHAR(10) &amp;
IFERROR(IF(ISERROR(--TRIM(MID(SUBSTITUTE(C272,",",REPT(" ",99)),1,99))),VLOOKUP(TRIM(MID(SUBSTITUTE(C272,",",REPT(" ",99)),1,99)),PortProtocols[],4,FALSE),VLOOKUP(--TRIM(MID(SUBSTITUTE(C272,",",REPT(" ",99)),1,99)),PortProtocols[],4,FALSE)),"") &amp;
IF(TRIM(MID(SUBSTITUTE(C272,",",REPT(" ",99)),99,99))&lt;&gt;"",CHAR(10) &amp; IFERROR(IF(ISERROR(--TRIM(MID(SUBSTITUTE(C272,",",REPT(" ",99)),99,99))),VLOOKUP(TRIM(MID(SUBSTITUTE(C272,",",REPT(" ",99)),99,99)),PortProtocols[],4,FALSE),VLOOKUP(--TRIM(MID(SUBSTITUTE(C272,",",REPT(" ",99)),99,99)),PortProtocols[],4,FALSE)),""),"") &amp;
IF(TRIM(MID(SUBSTITUTE(C272,",",REPT(" ",99)),199,99))&lt;&gt;"",CHAR(10) &amp; IFERROR(IF(ISERROR(--TRIM(MID(SUBSTITUTE(C272,",",REPT(" ",99)),199,99))),VLOOKUP(TRIM(MID(SUBSTITUTE(C272,",",REPT(" ",99)),199,99)),PortProtocols[],4,FALSE),VLOOKUP(--TRIM(MID(SUBSTITUTE(C272,",",REPT(" ",99)),199,99)),PortProtocols[],4,FALSE)),""),"") &amp;
IF(TRIM(MID(SUBSTITUTE(C272,",",REPT(" ",99)),299,99))&lt;&gt;"",CHAR(10) &amp; IFERROR(IF(ISERROR(--TRIM(MID(SUBSTITUTE(C272,",",REPT(" ",99)),299,99))),VLOOKUP(TRIM(MID(SUBSTITUTE(C272,",",REPT(" ",99)),299,99)),PortProtocols[],4,FALSE),VLOOKUP(--TRIM(MID(SUBSTITUTE(C272,",",REPT(" ",99)),299,99)),PortProtocols[],4,FALSE)),""),"") &amp;
IF(TRIM(MID(SUBSTITUTE(C272,",",REPT(" ",99)),399,99))&lt;&gt;"",CHAR(10) &amp; IFERROR(IF(ISERROR(--TRIM(MID(SUBSTITUTE(C272,",",REPT(" ",99)),399,99))),VLOOKUP(TRIM(MID(SUBSTITUTE(C272,",",REPT(" ",99)),399,99)),PortProtocols[],4,FALSE),VLOOKUP(--TRIM(MID(SUBSTITUTE(C272,",",REPT(" ",99)),399,99)),PortProtocols[],4,FALSE)),""),"") &amp;
IF(TRIM(MID(SUBSTITUTE(C272,",",REPT(" ",99)),499,99))&lt;&gt;"",CHAR(10) &amp; IFERROR(IF(ISERROR(--TRIM(MID(SUBSTITUTE(C272,",",REPT(" ",99)),499,99))),VLOOKUP(TRIM(MID(SUBSTITUTE(C272,",",REPT(" ",99)),499,99)),PortProtocols[],4,FALSE),VLOOKUP(--TRIM(MID(SUBSTITUTE(C272,",",REPT(" ",99)),499,99)),PortProtocols[],4,FALSE)),""),"") &amp;
IF(TRIM(MID(SUBSTITUTE(C272,",",REPT(" ",99)),599,99))&lt;&gt;"",CHAR(10) &amp; IFERROR(IF(ISERROR(--TRIM(MID(SUBSTITUTE(C272,",",REPT(" ",99)),599,99))),VLOOKUP(TRIM(MID(SUBSTITUTE(C272,",",REPT(" ",99)),599,99)),PortProtocols[],4,FALSE),VLOOKUP(--TRIM(MID(SUBSTITUTE(C272,",",REPT(" ",99)),599,99)),PortProtocols[],4,FALSE)),""),"") &amp;
IF(TRIM(MID(SUBSTITUTE(C272,",",REPT(" ",99)),699,99))&lt;&gt;"",CHAR(10) &amp; IFERROR(IF(ISERROR(--TRIM(MID(SUBSTITUTE(C272,",",REPT(" ",99)),699,99))),VLOOKUP(TRIM(MID(SUBSTITUTE(C272,",",REPT(" ",99)),699,99)),PortProtocols[],4,FALSE),VLOOKUP(--TRIM(MID(SUBSTITUTE(C272,",",REPT(" ",99)),699,99)),PortProtocols[],4,FALSE)),""),"") &amp;
IF(TRIM(MID(SUBSTITUTE(C272,",",REPT(" ",99)),799,99))&lt;&gt;"",CHAR(10) &amp; IFERROR(IF(ISERROR(--TRIM(MID(SUBSTITUTE(C272,",",REPT(" ",99)),799,99))),VLOOKUP(TRIM(MID(SUBSTITUTE(C272,",",REPT(" ",99)),799,99)),PortProtocols[],4,FALSE),VLOOKUP(--TRIM(MID(SUBSTITUTE(C272,",",REPT(" ",99)),799,99)),PortProtocols[],4,FALSE)),""),"") &amp;
IF(TRIM(MID(SUBSTITUTE(C272,",",REPT(" ",99)),899,99))&lt;&gt;"",CHAR(10) &amp; IFERROR(IF(ISERROR(--TRIM(MID(SUBSTITUTE(C272,",",REPT(" ",99)),899,99))),VLOOKUP(TRIM(MID(SUBSTITUTE(C272,",",REPT(" ",99)),899,99)),PortProtocols[],4,FALSE),VLOOKUP(--TRIM(MID(SUBSTITUTE(C272,",",REPT(" ",99)),899,99)),PortProtocols[],4,FALSE)),""),"") &amp;
IF(TRIM(MID(SUBSTITUTE(C272,",",REPT(" ",99)),999,99))&lt;&gt;"",CHAR(10) &amp; IFERROR(IF(ISERROR(--TRIM(MID(SUBSTITUTE(C272,",",REPT(" ",99)),999,99))),VLOOKUP(TRIM(MID(SUBSTITUTE(C272,",",REPT(" ",99)),999,99)),PortProtocols[],4,FALSE),VLOOKUP(--TRIM(MID(SUBSTITUTE(C272,",",REPT(" ",99)),999,99)),PortProtocols[],4,FALSE)),""),"") &amp;
IF(TRIM(MID(SUBSTITUTE(C272,",",REPT(" ",99)),1099,99))&lt;&gt;"",CHAR(10) &amp; IFERROR(IF(ISERROR(--TRIM(MID(SUBSTITUTE(C272,",",REPT(" ",99)),1099,99))),VLOOKUP(TRIM(MID(SUBSTITUTE(C272,",",REPT(" ",99)),1099,99)),PortProtocols[],4,FALSE),VLOOKUP(--TRIM(MID(SUBSTITUTE(C272,",",REPT(" ",99)),1099,99)),PortProtocols[],4,FALSE)),""),"") &amp;
IF(TRIM(MID(SUBSTITUTE(C272,",",REPT(" ",99)),1199,99))&lt;&gt;"",CHAR(10) &amp; IFERROR(IF(ISERROR(--TRIM(MID(SUBSTITUTE(C272,",",REPT(" ",99)),1199,99))),VLOOKUP(TRIM(MID(SUBSTITUTE(C272,",",REPT(" ",99)),1199,99)),PortProtocols[],4,FALSE),VLOOKUP(--TRIM(MID(SUBSTITUTE(C272,",",REPT(" ",99)),1199,99)),PortProtocols[],4,FALSE)),""),"") &amp;
IF(TRIM(MID(SUBSTITUTE(C272,",",REPT(" ",99)),1299,99))&lt;&gt;"",CHAR(10) &amp; IFERROR(IF(ISERROR(--TRIM(MID(SUBSTITUTE(C272,",",REPT(" ",99)),1299,99))),VLOOKUP(TRIM(MID(SUBSTITUTE(C272,",",REPT(" ",99)),1299,99)),PortProtocols[],4,FALSE),VLOOKUP(--TRIM(MID(SUBSTITUTE(C272,",",REPT(" ",99)),1299,99)),PortProtocols[],4,FALSE)),""),"") &amp;
IF(TRIM(MID(SUBSTITUTE(C272,",",REPT(" ",99)),1399,99))&lt;&gt;"",CHAR(10) &amp; IFERROR(IF(ISERROR(--TRIM(MID(SUBSTITUTE(C272,",",REPT(" ",99)),1399,99))),VLOOKUP(TRIM(MID(SUBSTITUTE(C272,",",REPT(" ",99)),1399,99)),PortProtocols[],4,FALSE),VLOOKUP(--TRIM(MID(SUBSTITUTE(C272,",",REPT(" ",99)),1399,99)),PortProtocols[],4,FALSE)),""),"") &amp;
IF(TRIM(MID(SUBSTITUTE(C272,",",REPT(" ",99)),1499,99))&lt;&gt;"",CHAR(10) &amp; IFERROR(IF(ISERROR(--TRIM(MID(SUBSTITUTE(C272,",",REPT(" ",99)),1499,99))),VLOOKUP(TRIM(MID(SUBSTITUTE(C272,",",REPT(" ",99)),1499,99)),PortProtocols[],4,FALSE),VLOOKUP(--TRIM(MID(SUBSTITUTE(C272,",",REPT(" ",99)),1499,99)),PortProtocols[],4,FALSE)),""),"") &amp;
IF(TRIM(MID(SUBSTITUTE(C272,",",REPT(" ",99)),1599,99))&lt;&gt;"",CHAR(10) &amp; IFERROR(IF(ISERROR(--TRIM(MID(SUBSTITUTE(C272,",",REPT(" ",99)),1599,99))),VLOOKUP(TRIM(MID(SUBSTITUTE(C272,",",REPT(" ",99)),1599,99)),PortProtocols[],4,FALSE),VLOOKUP(--TRIM(MID(SUBSTITUTE(C272,",",REPT(" ",99)),1599,99)),PortProtocols[],4,FALSE)),""),"") &amp;
IF(TRIM(MID(SUBSTITUTE(C272,",",REPT(" ",99)),1699,99))&lt;&gt;"",CHAR(10) &amp; IFERROR(IF(ISERROR(--TRIM(MID(SUBSTITUTE(C272,",",REPT(" ",99)),1699,99))),VLOOKUP(TRIM(MID(SUBSTITUTE(C272,",",REPT(" ",99)),1699,99)),PortProtocols[],4,FALSE),VLOOKUP(--TRIM(MID(SUBSTITUTE(C272,",",REPT(" ",99)),1699,99)),PortProtocols[],4,FALSE)),""),"") &amp;
IF(TRIM(MID(SUBSTITUTE(C272,",",REPT(" ",99)),1799,99))&lt;&gt;"",CHAR(10) &amp; IFERROR(IF(ISERROR(--TRIM(MID(SUBSTITUTE(C272,",",REPT(" ",99)),1799,99))),VLOOKUP(TRIM(MID(SUBSTITUTE(C272,",",REPT(" ",99)),1799,99)),PortProtocols[],4,FALSE),VLOOKUP(--TRIM(MID(SUBSTITUTE(C272,",",REPT(" ",99)),1799,99)),PortProtocols[],4,FALSE)),""),"") &amp;
IF(TRIM(MID(SUBSTITUTE(C272,",",REPT(" ",99)),1899,99))&lt;&gt;"",CHAR(10) &amp; IFERROR(IF(ISERROR(--TRIM(MID(SUBSTITUTE(C272,",",REPT(" ",99)),1899,99))),VLOOKUP(TRIM(MID(SUBSTITUTE(C272,",",REPT(" ",99)),1899,99)),PortProtocols[],4,FALSE),VLOOKUP(--TRIM(MID(SUBSTITUTE(C272,",",REPT(" ",99)),1899,99)),PortProtocols[],4,FALSE)),""),""),
"")</f>
        <v>Prism Central AZ2 to Nutanix CVM AZ1
Prism (9440 TCP)
Mercury Fanout gRPC (9300 TCP)
Mercury Fanout gRPC (9301 TCP)</v>
      </c>
      <c r="G272" s="15"/>
      <c r="H272" s="13" t="str">
        <f>_xlfn.XLOOKUP(ExternalPorts[[#This Row],[Source]],entities[Source],entities[Source AZ (Used for Diagram Generation)],"",0)</f>
        <v>AZ2</v>
      </c>
      <c r="I272" s="13" t="str">
        <f>_xlfn.XLOOKUP(ExternalPorts[[#This Row],[Destination]],entities[Destination],entities[Destination AZ (Used for Diagram Generation)],"",0)</f>
        <v>AZ1</v>
      </c>
      <c r="J272" s="13"/>
      <c r="M272" s="22"/>
    </row>
    <row r="273" spans="1:13" ht="121.5" hidden="1">
      <c r="A273" s="13" t="s">
        <v>86</v>
      </c>
      <c r="B273" s="13" t="s">
        <v>79</v>
      </c>
      <c r="C273" s="14" t="s">
        <v>81</v>
      </c>
      <c r="D273" s="13" t="str" cm="1">
        <f t="array" ref="D27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3" s="13" t="s">
        <v>74</v>
      </c>
      <c r="F273" s="15" t="str">
        <f>IF(AND(B273&lt;&gt;"",E273&lt;&gt;""),B273 &amp; " to " &amp; E273 &amp; CHAR(10) &amp;
IFERROR(IF(ISERROR(--TRIM(MID(SUBSTITUTE(C273,",",REPT(" ",99)),1,99))),VLOOKUP(TRIM(MID(SUBSTITUTE(C273,",",REPT(" ",99)),1,99)),PortProtocols[],4,FALSE),VLOOKUP(--TRIM(MID(SUBSTITUTE(C273,",",REPT(" ",99)),1,99)),PortProtocols[],4,FALSE)),"") &amp;
IF(TRIM(MID(SUBSTITUTE(C273,",",REPT(" ",99)),99,99))&lt;&gt;"",CHAR(10) &amp; IFERROR(IF(ISERROR(--TRIM(MID(SUBSTITUTE(C273,",",REPT(" ",99)),99,99))),VLOOKUP(TRIM(MID(SUBSTITUTE(C273,",",REPT(" ",99)),99,99)),PortProtocols[],4,FALSE),VLOOKUP(--TRIM(MID(SUBSTITUTE(C273,",",REPT(" ",99)),99,99)),PortProtocols[],4,FALSE)),""),"") &amp;
IF(TRIM(MID(SUBSTITUTE(C273,",",REPT(" ",99)),199,99))&lt;&gt;"",CHAR(10) &amp; IFERROR(IF(ISERROR(--TRIM(MID(SUBSTITUTE(C273,",",REPT(" ",99)),199,99))),VLOOKUP(TRIM(MID(SUBSTITUTE(C273,",",REPT(" ",99)),199,99)),PortProtocols[],4,FALSE),VLOOKUP(--TRIM(MID(SUBSTITUTE(C273,",",REPT(" ",99)),199,99)),PortProtocols[],4,FALSE)),""),"") &amp;
IF(TRIM(MID(SUBSTITUTE(C273,",",REPT(" ",99)),299,99))&lt;&gt;"",CHAR(10) &amp; IFERROR(IF(ISERROR(--TRIM(MID(SUBSTITUTE(C273,",",REPT(" ",99)),299,99))),VLOOKUP(TRIM(MID(SUBSTITUTE(C273,",",REPT(" ",99)),299,99)),PortProtocols[],4,FALSE),VLOOKUP(--TRIM(MID(SUBSTITUTE(C273,",",REPT(" ",99)),299,99)),PortProtocols[],4,FALSE)),""),"") &amp;
IF(TRIM(MID(SUBSTITUTE(C273,",",REPT(" ",99)),399,99))&lt;&gt;"",CHAR(10) &amp; IFERROR(IF(ISERROR(--TRIM(MID(SUBSTITUTE(C273,",",REPT(" ",99)),399,99))),VLOOKUP(TRIM(MID(SUBSTITUTE(C273,",",REPT(" ",99)),399,99)),PortProtocols[],4,FALSE),VLOOKUP(--TRIM(MID(SUBSTITUTE(C273,",",REPT(" ",99)),399,99)),PortProtocols[],4,FALSE)),""),"") &amp;
IF(TRIM(MID(SUBSTITUTE(C273,",",REPT(" ",99)),499,99))&lt;&gt;"",CHAR(10) &amp; IFERROR(IF(ISERROR(--TRIM(MID(SUBSTITUTE(C273,",",REPT(" ",99)),499,99))),VLOOKUP(TRIM(MID(SUBSTITUTE(C273,",",REPT(" ",99)),499,99)),PortProtocols[],4,FALSE),VLOOKUP(--TRIM(MID(SUBSTITUTE(C273,",",REPT(" ",99)),499,99)),PortProtocols[],4,FALSE)),""),"") &amp;
IF(TRIM(MID(SUBSTITUTE(C273,",",REPT(" ",99)),599,99))&lt;&gt;"",CHAR(10) &amp; IFERROR(IF(ISERROR(--TRIM(MID(SUBSTITUTE(C273,",",REPT(" ",99)),599,99))),VLOOKUP(TRIM(MID(SUBSTITUTE(C273,",",REPT(" ",99)),599,99)),PortProtocols[],4,FALSE),VLOOKUP(--TRIM(MID(SUBSTITUTE(C273,",",REPT(" ",99)),599,99)),PortProtocols[],4,FALSE)),""),"") &amp;
IF(TRIM(MID(SUBSTITUTE(C273,",",REPT(" ",99)),699,99))&lt;&gt;"",CHAR(10) &amp; IFERROR(IF(ISERROR(--TRIM(MID(SUBSTITUTE(C273,",",REPT(" ",99)),699,99))),VLOOKUP(TRIM(MID(SUBSTITUTE(C273,",",REPT(" ",99)),699,99)),PortProtocols[],4,FALSE),VLOOKUP(--TRIM(MID(SUBSTITUTE(C273,",",REPT(" ",99)),699,99)),PortProtocols[],4,FALSE)),""),"") &amp;
IF(TRIM(MID(SUBSTITUTE(C273,",",REPT(" ",99)),799,99))&lt;&gt;"",CHAR(10) &amp; IFERROR(IF(ISERROR(--TRIM(MID(SUBSTITUTE(C273,",",REPT(" ",99)),799,99))),VLOOKUP(TRIM(MID(SUBSTITUTE(C273,",",REPT(" ",99)),799,99)),PortProtocols[],4,FALSE),VLOOKUP(--TRIM(MID(SUBSTITUTE(C273,",",REPT(" ",99)),799,99)),PortProtocols[],4,FALSE)),""),"") &amp;
IF(TRIM(MID(SUBSTITUTE(C273,",",REPT(" ",99)),899,99))&lt;&gt;"",CHAR(10) &amp; IFERROR(IF(ISERROR(--TRIM(MID(SUBSTITUTE(C273,",",REPT(" ",99)),899,99))),VLOOKUP(TRIM(MID(SUBSTITUTE(C273,",",REPT(" ",99)),899,99)),PortProtocols[],4,FALSE),VLOOKUP(--TRIM(MID(SUBSTITUTE(C273,",",REPT(" ",99)),899,99)),PortProtocols[],4,FALSE)),""),"") &amp;
IF(TRIM(MID(SUBSTITUTE(C273,",",REPT(" ",99)),999,99))&lt;&gt;"",CHAR(10) &amp; IFERROR(IF(ISERROR(--TRIM(MID(SUBSTITUTE(C273,",",REPT(" ",99)),999,99))),VLOOKUP(TRIM(MID(SUBSTITUTE(C273,",",REPT(" ",99)),999,99)),PortProtocols[],4,FALSE),VLOOKUP(--TRIM(MID(SUBSTITUTE(C273,",",REPT(" ",99)),999,99)),PortProtocols[],4,FALSE)),""),"") &amp;
IF(TRIM(MID(SUBSTITUTE(C273,",",REPT(" ",99)),1099,99))&lt;&gt;"",CHAR(10) &amp; IFERROR(IF(ISERROR(--TRIM(MID(SUBSTITUTE(C273,",",REPT(" ",99)),1099,99))),VLOOKUP(TRIM(MID(SUBSTITUTE(C273,",",REPT(" ",99)),1099,99)),PortProtocols[],4,FALSE),VLOOKUP(--TRIM(MID(SUBSTITUTE(C273,",",REPT(" ",99)),1099,99)),PortProtocols[],4,FALSE)),""),"") &amp;
IF(TRIM(MID(SUBSTITUTE(C273,",",REPT(" ",99)),1199,99))&lt;&gt;"",CHAR(10) &amp; IFERROR(IF(ISERROR(--TRIM(MID(SUBSTITUTE(C273,",",REPT(" ",99)),1199,99))),VLOOKUP(TRIM(MID(SUBSTITUTE(C273,",",REPT(" ",99)),1199,99)),PortProtocols[],4,FALSE),VLOOKUP(--TRIM(MID(SUBSTITUTE(C273,",",REPT(" ",99)),1199,99)),PortProtocols[],4,FALSE)),""),"") &amp;
IF(TRIM(MID(SUBSTITUTE(C273,",",REPT(" ",99)),1299,99))&lt;&gt;"",CHAR(10) &amp; IFERROR(IF(ISERROR(--TRIM(MID(SUBSTITUTE(C273,",",REPT(" ",99)),1299,99))),VLOOKUP(TRIM(MID(SUBSTITUTE(C273,",",REPT(" ",99)),1299,99)),PortProtocols[],4,FALSE),VLOOKUP(--TRIM(MID(SUBSTITUTE(C273,",",REPT(" ",99)),1299,99)),PortProtocols[],4,FALSE)),""),"") &amp;
IF(TRIM(MID(SUBSTITUTE(C273,",",REPT(" ",99)),1399,99))&lt;&gt;"",CHAR(10) &amp; IFERROR(IF(ISERROR(--TRIM(MID(SUBSTITUTE(C273,",",REPT(" ",99)),1399,99))),VLOOKUP(TRIM(MID(SUBSTITUTE(C273,",",REPT(" ",99)),1399,99)),PortProtocols[],4,FALSE),VLOOKUP(--TRIM(MID(SUBSTITUTE(C273,",",REPT(" ",99)),1399,99)),PortProtocols[],4,FALSE)),""),"") &amp;
IF(TRIM(MID(SUBSTITUTE(C273,",",REPT(" ",99)),1499,99))&lt;&gt;"",CHAR(10) &amp; IFERROR(IF(ISERROR(--TRIM(MID(SUBSTITUTE(C273,",",REPT(" ",99)),1499,99))),VLOOKUP(TRIM(MID(SUBSTITUTE(C273,",",REPT(" ",99)),1499,99)),PortProtocols[],4,FALSE),VLOOKUP(--TRIM(MID(SUBSTITUTE(C273,",",REPT(" ",99)),1499,99)),PortProtocols[],4,FALSE)),""),"") &amp;
IF(TRIM(MID(SUBSTITUTE(C273,",",REPT(" ",99)),1599,99))&lt;&gt;"",CHAR(10) &amp; IFERROR(IF(ISERROR(--TRIM(MID(SUBSTITUTE(C273,",",REPT(" ",99)),1599,99))),VLOOKUP(TRIM(MID(SUBSTITUTE(C273,",",REPT(" ",99)),1599,99)),PortProtocols[],4,FALSE),VLOOKUP(--TRIM(MID(SUBSTITUTE(C273,",",REPT(" ",99)),1599,99)),PortProtocols[],4,FALSE)),""),"") &amp;
IF(TRIM(MID(SUBSTITUTE(C273,",",REPT(" ",99)),1699,99))&lt;&gt;"",CHAR(10) &amp; IFERROR(IF(ISERROR(--TRIM(MID(SUBSTITUTE(C273,",",REPT(" ",99)),1699,99))),VLOOKUP(TRIM(MID(SUBSTITUTE(C273,",",REPT(" ",99)),1699,99)),PortProtocols[],4,FALSE),VLOOKUP(--TRIM(MID(SUBSTITUTE(C273,",",REPT(" ",99)),1699,99)),PortProtocols[],4,FALSE)),""),"") &amp;
IF(TRIM(MID(SUBSTITUTE(C273,",",REPT(" ",99)),1799,99))&lt;&gt;"",CHAR(10) &amp; IFERROR(IF(ISERROR(--TRIM(MID(SUBSTITUTE(C273,",",REPT(" ",99)),1799,99))),VLOOKUP(TRIM(MID(SUBSTITUTE(C273,",",REPT(" ",99)),1799,99)),PortProtocols[],4,FALSE),VLOOKUP(--TRIM(MID(SUBSTITUTE(C273,",",REPT(" ",99)),1799,99)),PortProtocols[],4,FALSE)),""),"") &amp;
IF(TRIM(MID(SUBSTITUTE(C273,",",REPT(" ",99)),1899,99))&lt;&gt;"",CHAR(10) &amp; IFERROR(IF(ISERROR(--TRIM(MID(SUBSTITUTE(C273,",",REPT(" ",99)),1899,99))),VLOOKUP(TRIM(MID(SUBSTITUTE(C273,",",REPT(" ",99)),1899,99)),PortProtocols[],4,FALSE),VLOOKUP(--TRIM(MID(SUBSTITUTE(C273,",",REPT(" ",99)),1899,99)),PortProtocols[],4,FALSE)),""),""),
"")</f>
        <v>Prism Central AZ2 to Nutanix CVM AZ2
Prism (9440 TCP)
Mercury Fanout gRPC (9300 TCP)
Mercury Fanout gRPC (9301 TCP)
iSCSI iSNS (Target Discovery) (3205 TCP)
iSCSI Target (Primary Data) (3260 TCP)</v>
      </c>
      <c r="G273" s="15"/>
      <c r="H273" s="13" t="str">
        <f>_xlfn.XLOOKUP(ExternalPorts[[#This Row],[Source]],entities[Source],entities[Source AZ (Used for Diagram Generation)],"",0)</f>
        <v>AZ2</v>
      </c>
      <c r="I273" s="13" t="str">
        <f>_xlfn.XLOOKUP(ExternalPorts[[#This Row],[Destination]],entities[Destination],entities[Destination AZ (Used for Diagram Generation)],"",0)</f>
        <v>AZ2</v>
      </c>
      <c r="J273" s="13"/>
      <c r="M273" s="22"/>
    </row>
    <row r="274" spans="1:13" ht="81" hidden="1">
      <c r="A274" s="13" t="s">
        <v>86</v>
      </c>
      <c r="B274" s="13" t="s">
        <v>74</v>
      </c>
      <c r="C274" s="14" t="s">
        <v>80</v>
      </c>
      <c r="D274" s="13" t="str" cm="1">
        <f t="array" ref="D27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4" s="13" t="s">
        <v>77</v>
      </c>
      <c r="F274" s="15" t="str">
        <f>IF(AND(B274&lt;&gt;"",E274&lt;&gt;""),B274 &amp; " to " &amp; E274 &amp; CHAR(10) &amp;
IFERROR(IF(ISERROR(--TRIM(MID(SUBSTITUTE(C274,",",REPT(" ",99)),1,99))),VLOOKUP(TRIM(MID(SUBSTITUTE(C274,",",REPT(" ",99)),1,99)),PortProtocols[],4,FALSE),VLOOKUP(--TRIM(MID(SUBSTITUTE(C274,",",REPT(" ",99)),1,99)),PortProtocols[],4,FALSE)),"") &amp;
IF(TRIM(MID(SUBSTITUTE(C274,",",REPT(" ",99)),99,99))&lt;&gt;"",CHAR(10) &amp; IFERROR(IF(ISERROR(--TRIM(MID(SUBSTITUTE(C274,",",REPT(" ",99)),99,99))),VLOOKUP(TRIM(MID(SUBSTITUTE(C274,",",REPT(" ",99)),99,99)),PortProtocols[],4,FALSE),VLOOKUP(--TRIM(MID(SUBSTITUTE(C274,",",REPT(" ",99)),99,99)),PortProtocols[],4,FALSE)),""),"") &amp;
IF(TRIM(MID(SUBSTITUTE(C274,",",REPT(" ",99)),199,99))&lt;&gt;"",CHAR(10) &amp; IFERROR(IF(ISERROR(--TRIM(MID(SUBSTITUTE(C274,",",REPT(" ",99)),199,99))),VLOOKUP(TRIM(MID(SUBSTITUTE(C274,",",REPT(" ",99)),199,99)),PortProtocols[],4,FALSE),VLOOKUP(--TRIM(MID(SUBSTITUTE(C274,",",REPT(" ",99)),199,99)),PortProtocols[],4,FALSE)),""),"") &amp;
IF(TRIM(MID(SUBSTITUTE(C274,",",REPT(" ",99)),299,99))&lt;&gt;"",CHAR(10) &amp; IFERROR(IF(ISERROR(--TRIM(MID(SUBSTITUTE(C274,",",REPT(" ",99)),299,99))),VLOOKUP(TRIM(MID(SUBSTITUTE(C274,",",REPT(" ",99)),299,99)),PortProtocols[],4,FALSE),VLOOKUP(--TRIM(MID(SUBSTITUTE(C274,",",REPT(" ",99)),299,99)),PortProtocols[],4,FALSE)),""),"") &amp;
IF(TRIM(MID(SUBSTITUTE(C274,",",REPT(" ",99)),399,99))&lt;&gt;"",CHAR(10) &amp; IFERROR(IF(ISERROR(--TRIM(MID(SUBSTITUTE(C274,",",REPT(" ",99)),399,99))),VLOOKUP(TRIM(MID(SUBSTITUTE(C274,",",REPT(" ",99)),399,99)),PortProtocols[],4,FALSE),VLOOKUP(--TRIM(MID(SUBSTITUTE(C274,",",REPT(" ",99)),399,99)),PortProtocols[],4,FALSE)),""),"") &amp;
IF(TRIM(MID(SUBSTITUTE(C274,",",REPT(" ",99)),499,99))&lt;&gt;"",CHAR(10) &amp; IFERROR(IF(ISERROR(--TRIM(MID(SUBSTITUTE(C274,",",REPT(" ",99)),499,99))),VLOOKUP(TRIM(MID(SUBSTITUTE(C274,",",REPT(" ",99)),499,99)),PortProtocols[],4,FALSE),VLOOKUP(--TRIM(MID(SUBSTITUTE(C274,",",REPT(" ",99)),499,99)),PortProtocols[],4,FALSE)),""),"") &amp;
IF(TRIM(MID(SUBSTITUTE(C274,",",REPT(" ",99)),599,99))&lt;&gt;"",CHAR(10) &amp; IFERROR(IF(ISERROR(--TRIM(MID(SUBSTITUTE(C274,",",REPT(" ",99)),599,99))),VLOOKUP(TRIM(MID(SUBSTITUTE(C274,",",REPT(" ",99)),599,99)),PortProtocols[],4,FALSE),VLOOKUP(--TRIM(MID(SUBSTITUTE(C274,",",REPT(" ",99)),599,99)),PortProtocols[],4,FALSE)),""),"") &amp;
IF(TRIM(MID(SUBSTITUTE(C274,",",REPT(" ",99)),699,99))&lt;&gt;"",CHAR(10) &amp; IFERROR(IF(ISERROR(--TRIM(MID(SUBSTITUTE(C274,",",REPT(" ",99)),699,99))),VLOOKUP(TRIM(MID(SUBSTITUTE(C274,",",REPT(" ",99)),699,99)),PortProtocols[],4,FALSE),VLOOKUP(--TRIM(MID(SUBSTITUTE(C274,",",REPT(" ",99)),699,99)),PortProtocols[],4,FALSE)),""),"") &amp;
IF(TRIM(MID(SUBSTITUTE(C274,",",REPT(" ",99)),799,99))&lt;&gt;"",CHAR(10) &amp; IFERROR(IF(ISERROR(--TRIM(MID(SUBSTITUTE(C274,",",REPT(" ",99)),799,99))),VLOOKUP(TRIM(MID(SUBSTITUTE(C274,",",REPT(" ",99)),799,99)),PortProtocols[],4,FALSE),VLOOKUP(--TRIM(MID(SUBSTITUTE(C274,",",REPT(" ",99)),799,99)),PortProtocols[],4,FALSE)),""),"") &amp;
IF(TRIM(MID(SUBSTITUTE(C274,",",REPT(" ",99)),899,99))&lt;&gt;"",CHAR(10) &amp; IFERROR(IF(ISERROR(--TRIM(MID(SUBSTITUTE(C274,",",REPT(" ",99)),899,99))),VLOOKUP(TRIM(MID(SUBSTITUTE(C274,",",REPT(" ",99)),899,99)),PortProtocols[],4,FALSE),VLOOKUP(--TRIM(MID(SUBSTITUTE(C274,",",REPT(" ",99)),899,99)),PortProtocols[],4,FALSE)),""),"") &amp;
IF(TRIM(MID(SUBSTITUTE(C274,",",REPT(" ",99)),999,99))&lt;&gt;"",CHAR(10) &amp; IFERROR(IF(ISERROR(--TRIM(MID(SUBSTITUTE(C274,",",REPT(" ",99)),999,99))),VLOOKUP(TRIM(MID(SUBSTITUTE(C274,",",REPT(" ",99)),999,99)),PortProtocols[],4,FALSE),VLOOKUP(--TRIM(MID(SUBSTITUTE(C274,",",REPT(" ",99)),999,99)),PortProtocols[],4,FALSE)),""),"") &amp;
IF(TRIM(MID(SUBSTITUTE(C274,",",REPT(" ",99)),1099,99))&lt;&gt;"",CHAR(10) &amp; IFERROR(IF(ISERROR(--TRIM(MID(SUBSTITUTE(C274,",",REPT(" ",99)),1099,99))),VLOOKUP(TRIM(MID(SUBSTITUTE(C274,",",REPT(" ",99)),1099,99)),PortProtocols[],4,FALSE),VLOOKUP(--TRIM(MID(SUBSTITUTE(C274,",",REPT(" ",99)),1099,99)),PortProtocols[],4,FALSE)),""),"") &amp;
IF(TRIM(MID(SUBSTITUTE(C274,",",REPT(" ",99)),1199,99))&lt;&gt;"",CHAR(10) &amp; IFERROR(IF(ISERROR(--TRIM(MID(SUBSTITUTE(C274,",",REPT(" ",99)),1199,99))),VLOOKUP(TRIM(MID(SUBSTITUTE(C274,",",REPT(" ",99)),1199,99)),PortProtocols[],4,FALSE),VLOOKUP(--TRIM(MID(SUBSTITUTE(C274,",",REPT(" ",99)),1199,99)),PortProtocols[],4,FALSE)),""),"") &amp;
IF(TRIM(MID(SUBSTITUTE(C274,",",REPT(" ",99)),1299,99))&lt;&gt;"",CHAR(10) &amp; IFERROR(IF(ISERROR(--TRIM(MID(SUBSTITUTE(C274,",",REPT(" ",99)),1299,99))),VLOOKUP(TRIM(MID(SUBSTITUTE(C274,",",REPT(" ",99)),1299,99)),PortProtocols[],4,FALSE),VLOOKUP(--TRIM(MID(SUBSTITUTE(C274,",",REPT(" ",99)),1299,99)),PortProtocols[],4,FALSE)),""),"") &amp;
IF(TRIM(MID(SUBSTITUTE(C274,",",REPT(" ",99)),1399,99))&lt;&gt;"",CHAR(10) &amp; IFERROR(IF(ISERROR(--TRIM(MID(SUBSTITUTE(C274,",",REPT(" ",99)),1399,99))),VLOOKUP(TRIM(MID(SUBSTITUTE(C274,",",REPT(" ",99)),1399,99)),PortProtocols[],4,FALSE),VLOOKUP(--TRIM(MID(SUBSTITUTE(C274,",",REPT(" ",99)),1399,99)),PortProtocols[],4,FALSE)),""),"") &amp;
IF(TRIM(MID(SUBSTITUTE(C274,",",REPT(" ",99)),1499,99))&lt;&gt;"",CHAR(10) &amp; IFERROR(IF(ISERROR(--TRIM(MID(SUBSTITUTE(C274,",",REPT(" ",99)),1499,99))),VLOOKUP(TRIM(MID(SUBSTITUTE(C274,",",REPT(" ",99)),1499,99)),PortProtocols[],4,FALSE),VLOOKUP(--TRIM(MID(SUBSTITUTE(C274,",",REPT(" ",99)),1499,99)),PortProtocols[],4,FALSE)),""),"") &amp;
IF(TRIM(MID(SUBSTITUTE(C274,",",REPT(" ",99)),1599,99))&lt;&gt;"",CHAR(10) &amp; IFERROR(IF(ISERROR(--TRIM(MID(SUBSTITUTE(C274,",",REPT(" ",99)),1599,99))),VLOOKUP(TRIM(MID(SUBSTITUTE(C274,",",REPT(" ",99)),1599,99)),PortProtocols[],4,FALSE),VLOOKUP(--TRIM(MID(SUBSTITUTE(C274,",",REPT(" ",99)),1599,99)),PortProtocols[],4,FALSE)),""),"") &amp;
IF(TRIM(MID(SUBSTITUTE(C274,",",REPT(" ",99)),1699,99))&lt;&gt;"",CHAR(10) &amp; IFERROR(IF(ISERROR(--TRIM(MID(SUBSTITUTE(C274,",",REPT(" ",99)),1699,99))),VLOOKUP(TRIM(MID(SUBSTITUTE(C274,",",REPT(" ",99)),1699,99)),PortProtocols[],4,FALSE),VLOOKUP(--TRIM(MID(SUBSTITUTE(C274,",",REPT(" ",99)),1699,99)),PortProtocols[],4,FALSE)),""),"") &amp;
IF(TRIM(MID(SUBSTITUTE(C274,",",REPT(" ",99)),1799,99))&lt;&gt;"",CHAR(10) &amp; IFERROR(IF(ISERROR(--TRIM(MID(SUBSTITUTE(C274,",",REPT(" ",99)),1799,99))),VLOOKUP(TRIM(MID(SUBSTITUTE(C274,",",REPT(" ",99)),1799,99)),PortProtocols[],4,FALSE),VLOOKUP(--TRIM(MID(SUBSTITUTE(C274,",",REPT(" ",99)),1799,99)),PortProtocols[],4,FALSE)),""),"") &amp;
IF(TRIM(MID(SUBSTITUTE(C274,",",REPT(" ",99)),1899,99))&lt;&gt;"",CHAR(10) &amp; IFERROR(IF(ISERROR(--TRIM(MID(SUBSTITUTE(C274,",",REPT(" ",99)),1899,99))),VLOOKUP(TRIM(MID(SUBSTITUTE(C274,",",REPT(" ",99)),1899,99)),PortProtocols[],4,FALSE),VLOOKUP(--TRIM(MID(SUBSTITUTE(C274,",",REPT(" ",99)),1899,99)),PortProtocols[],4,FALSE)),""),""),
"")</f>
        <v>Nutanix CVM AZ2 to Prism Central AZ1
Prism (9440 TCP)
Mercury Fanout gRPC (9300 TCP)
Mercury Fanout gRPC (9301 TCP)</v>
      </c>
      <c r="G274" s="15" t="s">
        <v>12</v>
      </c>
      <c r="H274" s="13" t="str">
        <f>_xlfn.XLOOKUP(ExternalPorts[[#This Row],[Source]],entities[Source],entities[Source AZ (Used for Diagram Generation)],"",0)</f>
        <v>AZ2</v>
      </c>
      <c r="I274" s="13" t="str">
        <f>_xlfn.XLOOKUP(ExternalPorts[[#This Row],[Destination]],entities[Destination],entities[Destination AZ (Used for Diagram Generation)],"",0)</f>
        <v>AZ1</v>
      </c>
      <c r="J274" s="13"/>
      <c r="M274" s="22"/>
    </row>
    <row r="275" spans="1:13" ht="81" hidden="1">
      <c r="A275" s="13" t="s">
        <v>86</v>
      </c>
      <c r="B275" s="13" t="s">
        <v>74</v>
      </c>
      <c r="C275" s="14" t="s">
        <v>80</v>
      </c>
      <c r="D275" s="13" t="str" cm="1">
        <f t="array" ref="D27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5" s="13" t="s">
        <v>79</v>
      </c>
      <c r="F275" s="15" t="str">
        <f>IF(AND(B275&lt;&gt;"",E275&lt;&gt;""),B275 &amp; " to " &amp; E275 &amp; CHAR(10) &amp;
IFERROR(IF(ISERROR(--TRIM(MID(SUBSTITUTE(C275,",",REPT(" ",99)),1,99))),VLOOKUP(TRIM(MID(SUBSTITUTE(C275,",",REPT(" ",99)),1,99)),PortProtocols[],4,FALSE),VLOOKUP(--TRIM(MID(SUBSTITUTE(C275,",",REPT(" ",99)),1,99)),PortProtocols[],4,FALSE)),"") &amp;
IF(TRIM(MID(SUBSTITUTE(C275,",",REPT(" ",99)),99,99))&lt;&gt;"",CHAR(10) &amp; IFERROR(IF(ISERROR(--TRIM(MID(SUBSTITUTE(C275,",",REPT(" ",99)),99,99))),VLOOKUP(TRIM(MID(SUBSTITUTE(C275,",",REPT(" ",99)),99,99)),PortProtocols[],4,FALSE),VLOOKUP(--TRIM(MID(SUBSTITUTE(C275,",",REPT(" ",99)),99,99)),PortProtocols[],4,FALSE)),""),"") &amp;
IF(TRIM(MID(SUBSTITUTE(C275,",",REPT(" ",99)),199,99))&lt;&gt;"",CHAR(10) &amp; IFERROR(IF(ISERROR(--TRIM(MID(SUBSTITUTE(C275,",",REPT(" ",99)),199,99))),VLOOKUP(TRIM(MID(SUBSTITUTE(C275,",",REPT(" ",99)),199,99)),PortProtocols[],4,FALSE),VLOOKUP(--TRIM(MID(SUBSTITUTE(C275,",",REPT(" ",99)),199,99)),PortProtocols[],4,FALSE)),""),"") &amp;
IF(TRIM(MID(SUBSTITUTE(C275,",",REPT(" ",99)),299,99))&lt;&gt;"",CHAR(10) &amp; IFERROR(IF(ISERROR(--TRIM(MID(SUBSTITUTE(C275,",",REPT(" ",99)),299,99))),VLOOKUP(TRIM(MID(SUBSTITUTE(C275,",",REPT(" ",99)),299,99)),PortProtocols[],4,FALSE),VLOOKUP(--TRIM(MID(SUBSTITUTE(C275,",",REPT(" ",99)),299,99)),PortProtocols[],4,FALSE)),""),"") &amp;
IF(TRIM(MID(SUBSTITUTE(C275,",",REPT(" ",99)),399,99))&lt;&gt;"",CHAR(10) &amp; IFERROR(IF(ISERROR(--TRIM(MID(SUBSTITUTE(C275,",",REPT(" ",99)),399,99))),VLOOKUP(TRIM(MID(SUBSTITUTE(C275,",",REPT(" ",99)),399,99)),PortProtocols[],4,FALSE),VLOOKUP(--TRIM(MID(SUBSTITUTE(C275,",",REPT(" ",99)),399,99)),PortProtocols[],4,FALSE)),""),"") &amp;
IF(TRIM(MID(SUBSTITUTE(C275,",",REPT(" ",99)),499,99))&lt;&gt;"",CHAR(10) &amp; IFERROR(IF(ISERROR(--TRIM(MID(SUBSTITUTE(C275,",",REPT(" ",99)),499,99))),VLOOKUP(TRIM(MID(SUBSTITUTE(C275,",",REPT(" ",99)),499,99)),PortProtocols[],4,FALSE),VLOOKUP(--TRIM(MID(SUBSTITUTE(C275,",",REPT(" ",99)),499,99)),PortProtocols[],4,FALSE)),""),"") &amp;
IF(TRIM(MID(SUBSTITUTE(C275,",",REPT(" ",99)),599,99))&lt;&gt;"",CHAR(10) &amp; IFERROR(IF(ISERROR(--TRIM(MID(SUBSTITUTE(C275,",",REPT(" ",99)),599,99))),VLOOKUP(TRIM(MID(SUBSTITUTE(C275,",",REPT(" ",99)),599,99)),PortProtocols[],4,FALSE),VLOOKUP(--TRIM(MID(SUBSTITUTE(C275,",",REPT(" ",99)),599,99)),PortProtocols[],4,FALSE)),""),"") &amp;
IF(TRIM(MID(SUBSTITUTE(C275,",",REPT(" ",99)),699,99))&lt;&gt;"",CHAR(10) &amp; IFERROR(IF(ISERROR(--TRIM(MID(SUBSTITUTE(C275,",",REPT(" ",99)),699,99))),VLOOKUP(TRIM(MID(SUBSTITUTE(C275,",",REPT(" ",99)),699,99)),PortProtocols[],4,FALSE),VLOOKUP(--TRIM(MID(SUBSTITUTE(C275,",",REPT(" ",99)),699,99)),PortProtocols[],4,FALSE)),""),"") &amp;
IF(TRIM(MID(SUBSTITUTE(C275,",",REPT(" ",99)),799,99))&lt;&gt;"",CHAR(10) &amp; IFERROR(IF(ISERROR(--TRIM(MID(SUBSTITUTE(C275,",",REPT(" ",99)),799,99))),VLOOKUP(TRIM(MID(SUBSTITUTE(C275,",",REPT(" ",99)),799,99)),PortProtocols[],4,FALSE),VLOOKUP(--TRIM(MID(SUBSTITUTE(C275,",",REPT(" ",99)),799,99)),PortProtocols[],4,FALSE)),""),"") &amp;
IF(TRIM(MID(SUBSTITUTE(C275,",",REPT(" ",99)),899,99))&lt;&gt;"",CHAR(10) &amp; IFERROR(IF(ISERROR(--TRIM(MID(SUBSTITUTE(C275,",",REPT(" ",99)),899,99))),VLOOKUP(TRIM(MID(SUBSTITUTE(C275,",",REPT(" ",99)),899,99)),PortProtocols[],4,FALSE),VLOOKUP(--TRIM(MID(SUBSTITUTE(C275,",",REPT(" ",99)),899,99)),PortProtocols[],4,FALSE)),""),"") &amp;
IF(TRIM(MID(SUBSTITUTE(C275,",",REPT(" ",99)),999,99))&lt;&gt;"",CHAR(10) &amp; IFERROR(IF(ISERROR(--TRIM(MID(SUBSTITUTE(C275,",",REPT(" ",99)),999,99))),VLOOKUP(TRIM(MID(SUBSTITUTE(C275,",",REPT(" ",99)),999,99)),PortProtocols[],4,FALSE),VLOOKUP(--TRIM(MID(SUBSTITUTE(C275,",",REPT(" ",99)),999,99)),PortProtocols[],4,FALSE)),""),"") &amp;
IF(TRIM(MID(SUBSTITUTE(C275,",",REPT(" ",99)),1099,99))&lt;&gt;"",CHAR(10) &amp; IFERROR(IF(ISERROR(--TRIM(MID(SUBSTITUTE(C275,",",REPT(" ",99)),1099,99))),VLOOKUP(TRIM(MID(SUBSTITUTE(C275,",",REPT(" ",99)),1099,99)),PortProtocols[],4,FALSE),VLOOKUP(--TRIM(MID(SUBSTITUTE(C275,",",REPT(" ",99)),1099,99)),PortProtocols[],4,FALSE)),""),"") &amp;
IF(TRIM(MID(SUBSTITUTE(C275,",",REPT(" ",99)),1199,99))&lt;&gt;"",CHAR(10) &amp; IFERROR(IF(ISERROR(--TRIM(MID(SUBSTITUTE(C275,",",REPT(" ",99)),1199,99))),VLOOKUP(TRIM(MID(SUBSTITUTE(C275,",",REPT(" ",99)),1199,99)),PortProtocols[],4,FALSE),VLOOKUP(--TRIM(MID(SUBSTITUTE(C275,",",REPT(" ",99)),1199,99)),PortProtocols[],4,FALSE)),""),"") &amp;
IF(TRIM(MID(SUBSTITUTE(C275,",",REPT(" ",99)),1299,99))&lt;&gt;"",CHAR(10) &amp; IFERROR(IF(ISERROR(--TRIM(MID(SUBSTITUTE(C275,",",REPT(" ",99)),1299,99))),VLOOKUP(TRIM(MID(SUBSTITUTE(C275,",",REPT(" ",99)),1299,99)),PortProtocols[],4,FALSE),VLOOKUP(--TRIM(MID(SUBSTITUTE(C275,",",REPT(" ",99)),1299,99)),PortProtocols[],4,FALSE)),""),"") &amp;
IF(TRIM(MID(SUBSTITUTE(C275,",",REPT(" ",99)),1399,99))&lt;&gt;"",CHAR(10) &amp; IFERROR(IF(ISERROR(--TRIM(MID(SUBSTITUTE(C275,",",REPT(" ",99)),1399,99))),VLOOKUP(TRIM(MID(SUBSTITUTE(C275,",",REPT(" ",99)),1399,99)),PortProtocols[],4,FALSE),VLOOKUP(--TRIM(MID(SUBSTITUTE(C275,",",REPT(" ",99)),1399,99)),PortProtocols[],4,FALSE)),""),"") &amp;
IF(TRIM(MID(SUBSTITUTE(C275,",",REPT(" ",99)),1499,99))&lt;&gt;"",CHAR(10) &amp; IFERROR(IF(ISERROR(--TRIM(MID(SUBSTITUTE(C275,",",REPT(" ",99)),1499,99))),VLOOKUP(TRIM(MID(SUBSTITUTE(C275,",",REPT(" ",99)),1499,99)),PortProtocols[],4,FALSE),VLOOKUP(--TRIM(MID(SUBSTITUTE(C275,",",REPT(" ",99)),1499,99)),PortProtocols[],4,FALSE)),""),"") &amp;
IF(TRIM(MID(SUBSTITUTE(C275,",",REPT(" ",99)),1599,99))&lt;&gt;"",CHAR(10) &amp; IFERROR(IF(ISERROR(--TRIM(MID(SUBSTITUTE(C275,",",REPT(" ",99)),1599,99))),VLOOKUP(TRIM(MID(SUBSTITUTE(C275,",",REPT(" ",99)),1599,99)),PortProtocols[],4,FALSE),VLOOKUP(--TRIM(MID(SUBSTITUTE(C275,",",REPT(" ",99)),1599,99)),PortProtocols[],4,FALSE)),""),"") &amp;
IF(TRIM(MID(SUBSTITUTE(C275,",",REPT(" ",99)),1699,99))&lt;&gt;"",CHAR(10) &amp; IFERROR(IF(ISERROR(--TRIM(MID(SUBSTITUTE(C275,",",REPT(" ",99)),1699,99))),VLOOKUP(TRIM(MID(SUBSTITUTE(C275,",",REPT(" ",99)),1699,99)),PortProtocols[],4,FALSE),VLOOKUP(--TRIM(MID(SUBSTITUTE(C275,",",REPT(" ",99)),1699,99)),PortProtocols[],4,FALSE)),""),"") &amp;
IF(TRIM(MID(SUBSTITUTE(C275,",",REPT(" ",99)),1799,99))&lt;&gt;"",CHAR(10) &amp; IFERROR(IF(ISERROR(--TRIM(MID(SUBSTITUTE(C275,",",REPT(" ",99)),1799,99))),VLOOKUP(TRIM(MID(SUBSTITUTE(C275,",",REPT(" ",99)),1799,99)),PortProtocols[],4,FALSE),VLOOKUP(--TRIM(MID(SUBSTITUTE(C275,",",REPT(" ",99)),1799,99)),PortProtocols[],4,FALSE)),""),"") &amp;
IF(TRIM(MID(SUBSTITUTE(C275,",",REPT(" ",99)),1899,99))&lt;&gt;"",CHAR(10) &amp; IFERROR(IF(ISERROR(--TRIM(MID(SUBSTITUTE(C275,",",REPT(" ",99)),1899,99))),VLOOKUP(TRIM(MID(SUBSTITUTE(C275,",",REPT(" ",99)),1899,99)),PortProtocols[],4,FALSE),VLOOKUP(--TRIM(MID(SUBSTITUTE(C275,",",REPT(" ",99)),1899,99)),PortProtocols[],4,FALSE)),""),""),
"")</f>
        <v>Nutanix CVM AZ2 to Prism Central AZ2
Prism (9440 TCP)
Mercury Fanout gRPC (9300 TCP)
Mercury Fanout gRPC (9301 TCP)</v>
      </c>
      <c r="G275" s="15" t="s">
        <v>12</v>
      </c>
      <c r="H275" s="13" t="str">
        <f>_xlfn.XLOOKUP(ExternalPorts[[#This Row],[Source]],entities[Source],entities[Source AZ (Used for Diagram Generation)],"",0)</f>
        <v>AZ2</v>
      </c>
      <c r="I275" s="13" t="str">
        <f>_xlfn.XLOOKUP(ExternalPorts[[#This Row],[Destination]],entities[Destination],entities[Destination AZ (Used for Diagram Generation)],"",0)</f>
        <v>AZ2</v>
      </c>
      <c r="J275" s="13"/>
      <c r="M275" s="22"/>
    </row>
    <row r="276" spans="1:13" ht="182.25" hidden="1">
      <c r="A276" s="13" t="s">
        <v>95</v>
      </c>
      <c r="B276" s="13" t="s">
        <v>74</v>
      </c>
      <c r="C276" s="14" t="s">
        <v>98</v>
      </c>
      <c r="D276" s="13" t="str" cm="1">
        <f t="array" ref="D27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6" s="13" t="s">
        <v>72</v>
      </c>
      <c r="F276" s="15" t="str">
        <f>IF(AND(B276&lt;&gt;"",E276&lt;&gt;""),B276 &amp; " to " &amp; E276 &amp; CHAR(10) &amp;
IFERROR(IF(ISERROR(--TRIM(MID(SUBSTITUTE(C276,",",REPT(" ",99)),1,99))),VLOOKUP(TRIM(MID(SUBSTITUTE(C276,",",REPT(" ",99)),1,99)),PortProtocols[],4,FALSE),VLOOKUP(--TRIM(MID(SUBSTITUTE(C276,",",REPT(" ",99)),1,99)),PortProtocols[],4,FALSE)),"") &amp;
IF(TRIM(MID(SUBSTITUTE(C276,",",REPT(" ",99)),99,99))&lt;&gt;"",CHAR(10) &amp; IFERROR(IF(ISERROR(--TRIM(MID(SUBSTITUTE(C276,",",REPT(" ",99)),99,99))),VLOOKUP(TRIM(MID(SUBSTITUTE(C276,",",REPT(" ",99)),99,99)),PortProtocols[],4,FALSE),VLOOKUP(--TRIM(MID(SUBSTITUTE(C276,",",REPT(" ",99)),99,99)),PortProtocols[],4,FALSE)),""),"") &amp;
IF(TRIM(MID(SUBSTITUTE(C276,",",REPT(" ",99)),199,99))&lt;&gt;"",CHAR(10) &amp; IFERROR(IF(ISERROR(--TRIM(MID(SUBSTITUTE(C276,",",REPT(" ",99)),199,99))),VLOOKUP(TRIM(MID(SUBSTITUTE(C276,",",REPT(" ",99)),199,99)),PortProtocols[],4,FALSE),VLOOKUP(--TRIM(MID(SUBSTITUTE(C276,",",REPT(" ",99)),199,99)),PortProtocols[],4,FALSE)),""),"") &amp;
IF(TRIM(MID(SUBSTITUTE(C276,",",REPT(" ",99)),299,99))&lt;&gt;"",CHAR(10) &amp; IFERROR(IF(ISERROR(--TRIM(MID(SUBSTITUTE(C276,",",REPT(" ",99)),299,99))),VLOOKUP(TRIM(MID(SUBSTITUTE(C276,",",REPT(" ",99)),299,99)),PortProtocols[],4,FALSE),VLOOKUP(--TRIM(MID(SUBSTITUTE(C276,",",REPT(" ",99)),299,99)),PortProtocols[],4,FALSE)),""),"") &amp;
IF(TRIM(MID(SUBSTITUTE(C276,",",REPT(" ",99)),399,99))&lt;&gt;"",CHAR(10) &amp; IFERROR(IF(ISERROR(--TRIM(MID(SUBSTITUTE(C276,",",REPT(" ",99)),399,99))),VLOOKUP(TRIM(MID(SUBSTITUTE(C276,",",REPT(" ",99)),399,99)),PortProtocols[],4,FALSE),VLOOKUP(--TRIM(MID(SUBSTITUTE(C276,",",REPT(" ",99)),399,99)),PortProtocols[],4,FALSE)),""),"") &amp;
IF(TRIM(MID(SUBSTITUTE(C276,",",REPT(" ",99)),499,99))&lt;&gt;"",CHAR(10) &amp; IFERROR(IF(ISERROR(--TRIM(MID(SUBSTITUTE(C276,",",REPT(" ",99)),499,99))),VLOOKUP(TRIM(MID(SUBSTITUTE(C276,",",REPT(" ",99)),499,99)),PortProtocols[],4,FALSE),VLOOKUP(--TRIM(MID(SUBSTITUTE(C276,",",REPT(" ",99)),499,99)),PortProtocols[],4,FALSE)),""),"") &amp;
IF(TRIM(MID(SUBSTITUTE(C276,",",REPT(" ",99)),599,99))&lt;&gt;"",CHAR(10) &amp; IFERROR(IF(ISERROR(--TRIM(MID(SUBSTITUTE(C276,",",REPT(" ",99)),599,99))),VLOOKUP(TRIM(MID(SUBSTITUTE(C276,",",REPT(" ",99)),599,99)),PortProtocols[],4,FALSE),VLOOKUP(--TRIM(MID(SUBSTITUTE(C276,",",REPT(" ",99)),599,99)),PortProtocols[],4,FALSE)),""),"") &amp;
IF(TRIM(MID(SUBSTITUTE(C276,",",REPT(" ",99)),699,99))&lt;&gt;"",CHAR(10) &amp; IFERROR(IF(ISERROR(--TRIM(MID(SUBSTITUTE(C276,",",REPT(" ",99)),699,99))),VLOOKUP(TRIM(MID(SUBSTITUTE(C276,",",REPT(" ",99)),699,99)),PortProtocols[],4,FALSE),VLOOKUP(--TRIM(MID(SUBSTITUTE(C276,",",REPT(" ",99)),699,99)),PortProtocols[],4,FALSE)),""),"") &amp;
IF(TRIM(MID(SUBSTITUTE(C276,",",REPT(" ",99)),799,99))&lt;&gt;"",CHAR(10) &amp; IFERROR(IF(ISERROR(--TRIM(MID(SUBSTITUTE(C276,",",REPT(" ",99)),799,99))),VLOOKUP(TRIM(MID(SUBSTITUTE(C276,",",REPT(" ",99)),799,99)),PortProtocols[],4,FALSE),VLOOKUP(--TRIM(MID(SUBSTITUTE(C276,",",REPT(" ",99)),799,99)),PortProtocols[],4,FALSE)),""),"") &amp;
IF(TRIM(MID(SUBSTITUTE(C276,",",REPT(" ",99)),899,99))&lt;&gt;"",CHAR(10) &amp; IFERROR(IF(ISERROR(--TRIM(MID(SUBSTITUTE(C276,",",REPT(" ",99)),899,99))),VLOOKUP(TRIM(MID(SUBSTITUTE(C276,",",REPT(" ",99)),899,99)),PortProtocols[],4,FALSE),VLOOKUP(--TRIM(MID(SUBSTITUTE(C276,",",REPT(" ",99)),899,99)),PortProtocols[],4,FALSE)),""),"") &amp;
IF(TRIM(MID(SUBSTITUTE(C276,",",REPT(" ",99)),999,99))&lt;&gt;"",CHAR(10) &amp; IFERROR(IF(ISERROR(--TRIM(MID(SUBSTITUTE(C276,",",REPT(" ",99)),999,99))),VLOOKUP(TRIM(MID(SUBSTITUTE(C276,",",REPT(" ",99)),999,99)),PortProtocols[],4,FALSE),VLOOKUP(--TRIM(MID(SUBSTITUTE(C276,",",REPT(" ",99)),999,99)),PortProtocols[],4,FALSE)),""),"") &amp;
IF(TRIM(MID(SUBSTITUTE(C276,",",REPT(" ",99)),1099,99))&lt;&gt;"",CHAR(10) &amp; IFERROR(IF(ISERROR(--TRIM(MID(SUBSTITUTE(C276,",",REPT(" ",99)),1099,99))),VLOOKUP(TRIM(MID(SUBSTITUTE(C276,",",REPT(" ",99)),1099,99)),PortProtocols[],4,FALSE),VLOOKUP(--TRIM(MID(SUBSTITUTE(C276,",",REPT(" ",99)),1099,99)),PortProtocols[],4,FALSE)),""),"") &amp;
IF(TRIM(MID(SUBSTITUTE(C276,",",REPT(" ",99)),1199,99))&lt;&gt;"",CHAR(10) &amp; IFERROR(IF(ISERROR(--TRIM(MID(SUBSTITUTE(C276,",",REPT(" ",99)),1199,99))),VLOOKUP(TRIM(MID(SUBSTITUTE(C276,",",REPT(" ",99)),1199,99)),PortProtocols[],4,FALSE),VLOOKUP(--TRIM(MID(SUBSTITUTE(C276,",",REPT(" ",99)),1199,99)),PortProtocols[],4,FALSE)),""),"") &amp;
IF(TRIM(MID(SUBSTITUTE(C276,",",REPT(" ",99)),1299,99))&lt;&gt;"",CHAR(10) &amp; IFERROR(IF(ISERROR(--TRIM(MID(SUBSTITUTE(C276,",",REPT(" ",99)),1299,99))),VLOOKUP(TRIM(MID(SUBSTITUTE(C276,",",REPT(" ",99)),1299,99)),PortProtocols[],4,FALSE),VLOOKUP(--TRIM(MID(SUBSTITUTE(C276,",",REPT(" ",99)),1299,99)),PortProtocols[],4,FALSE)),""),"") &amp;
IF(TRIM(MID(SUBSTITUTE(C276,",",REPT(" ",99)),1399,99))&lt;&gt;"",CHAR(10) &amp; IFERROR(IF(ISERROR(--TRIM(MID(SUBSTITUTE(C276,",",REPT(" ",99)),1399,99))),VLOOKUP(TRIM(MID(SUBSTITUTE(C276,",",REPT(" ",99)),1399,99)),PortProtocols[],4,FALSE),VLOOKUP(--TRIM(MID(SUBSTITUTE(C276,",",REPT(" ",99)),1399,99)),PortProtocols[],4,FALSE)),""),"") &amp;
IF(TRIM(MID(SUBSTITUTE(C276,",",REPT(" ",99)),1499,99))&lt;&gt;"",CHAR(10) &amp; IFERROR(IF(ISERROR(--TRIM(MID(SUBSTITUTE(C276,",",REPT(" ",99)),1499,99))),VLOOKUP(TRIM(MID(SUBSTITUTE(C276,",",REPT(" ",99)),1499,99)),PortProtocols[],4,FALSE),VLOOKUP(--TRIM(MID(SUBSTITUTE(C276,",",REPT(" ",99)),1499,99)),PortProtocols[],4,FALSE)),""),"") &amp;
IF(TRIM(MID(SUBSTITUTE(C276,",",REPT(" ",99)),1599,99))&lt;&gt;"",CHAR(10) &amp; IFERROR(IF(ISERROR(--TRIM(MID(SUBSTITUTE(C276,",",REPT(" ",99)),1599,99))),VLOOKUP(TRIM(MID(SUBSTITUTE(C276,",",REPT(" ",99)),1599,99)),PortProtocols[],4,FALSE),VLOOKUP(--TRIM(MID(SUBSTITUTE(C276,",",REPT(" ",99)),1599,99)),PortProtocols[],4,FALSE)),""),"") &amp;
IF(TRIM(MID(SUBSTITUTE(C276,",",REPT(" ",99)),1699,99))&lt;&gt;"",CHAR(10) &amp; IFERROR(IF(ISERROR(--TRIM(MID(SUBSTITUTE(C276,",",REPT(" ",99)),1699,99))),VLOOKUP(TRIM(MID(SUBSTITUTE(C276,",",REPT(" ",99)),1699,99)),PortProtocols[],4,FALSE),VLOOKUP(--TRIM(MID(SUBSTITUTE(C276,",",REPT(" ",99)),1699,99)),PortProtocols[],4,FALSE)),""),"") &amp;
IF(TRIM(MID(SUBSTITUTE(C276,",",REPT(" ",99)),1799,99))&lt;&gt;"",CHAR(10) &amp; IFERROR(IF(ISERROR(--TRIM(MID(SUBSTITUTE(C276,",",REPT(" ",99)),1799,99))),VLOOKUP(TRIM(MID(SUBSTITUTE(C276,",",REPT(" ",99)),1799,99)),PortProtocols[],4,FALSE),VLOOKUP(--TRIM(MID(SUBSTITUTE(C276,",",REPT(" ",99)),1799,99)),PortProtocols[],4,FALSE)),""),"") &amp;
IF(TRIM(MID(SUBSTITUTE(C276,",",REPT(" ",99)),1899,99))&lt;&gt;"",CHAR(10) &amp; IFERROR(IF(ISERROR(--TRIM(MID(SUBSTITUTE(C276,",",REPT(" ",99)),1899,99))),VLOOKUP(TRIM(MID(SUBSTITUTE(C276,",",REPT(" ",99)),1899,99)),PortProtocols[],4,FALSE),VLOOKUP(--TRIM(MID(SUBSTITUTE(C276,",",REPT(" ",99)),1899,99)),PortProtocols[],4,FALSE)),""),""),
"")</f>
        <v>Nutanix CVM AZ2 to Nutanix CVM AZ1
SSH (22 TCP)
Prism (9440 TCP)
Stargate (2009 TCP)
Cerebro gRPC (14119 TCP)
Stargate mTLS (14108 TCP)
Genesis (2100 TCP)
Cerebro (2020 TCP)
Stargate (2009 TCP)</v>
      </c>
      <c r="G276" s="15"/>
      <c r="H276" s="13" t="str">
        <f>_xlfn.XLOOKUP(ExternalPorts[[#This Row],[Source]],entities[Source],entities[Source AZ (Used for Diagram Generation)],"",0)</f>
        <v>AZ2</v>
      </c>
      <c r="I276" s="13" t="str">
        <f>_xlfn.XLOOKUP(ExternalPorts[[#This Row],[Destination]],entities[Destination],entities[Destination AZ (Used for Diagram Generation)],"",0)</f>
        <v>AZ1</v>
      </c>
      <c r="J276" s="13"/>
      <c r="M276" s="22"/>
    </row>
    <row r="277" spans="1:13" ht="40.5" hidden="1">
      <c r="A277" s="13" t="s">
        <v>95</v>
      </c>
      <c r="B277" s="13" t="s">
        <v>74</v>
      </c>
      <c r="C277" s="14">
        <v>9440</v>
      </c>
      <c r="D277" s="13" t="s">
        <v>78</v>
      </c>
      <c r="E277" s="13" t="s">
        <v>99</v>
      </c>
      <c r="F277" s="15" t="str">
        <f>IF(AND(B277&lt;&gt;"",E277&lt;&gt;""),B277 &amp; " to " &amp; E277 &amp; CHAR(10) &amp;
IFERROR(IF(ISERROR(--TRIM(MID(SUBSTITUTE(C277,",",REPT(" ",99)),1,99))),VLOOKUP(TRIM(MID(SUBSTITUTE(C277,",",REPT(" ",99)),1,99)),PortProtocols[],4,FALSE),VLOOKUP(--TRIM(MID(SUBSTITUTE(C277,",",REPT(" ",99)),1,99)),PortProtocols[],4,FALSE)),"") &amp;
IF(TRIM(MID(SUBSTITUTE(C277,",",REPT(" ",99)),99,99))&lt;&gt;"",CHAR(10) &amp; IFERROR(IF(ISERROR(--TRIM(MID(SUBSTITUTE(C277,",",REPT(" ",99)),99,99))),VLOOKUP(TRIM(MID(SUBSTITUTE(C277,",",REPT(" ",99)),99,99)),PortProtocols[],4,FALSE),VLOOKUP(--TRIM(MID(SUBSTITUTE(C277,",",REPT(" ",99)),99,99)),PortProtocols[],4,FALSE)),""),"") &amp;
IF(TRIM(MID(SUBSTITUTE(C277,",",REPT(" ",99)),199,99))&lt;&gt;"",CHAR(10) &amp; IFERROR(IF(ISERROR(--TRIM(MID(SUBSTITUTE(C277,",",REPT(" ",99)),199,99))),VLOOKUP(TRIM(MID(SUBSTITUTE(C277,",",REPT(" ",99)),199,99)),PortProtocols[],4,FALSE),VLOOKUP(--TRIM(MID(SUBSTITUTE(C277,",",REPT(" ",99)),199,99)),PortProtocols[],4,FALSE)),""),"") &amp;
IF(TRIM(MID(SUBSTITUTE(C277,",",REPT(" ",99)),299,99))&lt;&gt;"",CHAR(10) &amp; IFERROR(IF(ISERROR(--TRIM(MID(SUBSTITUTE(C277,",",REPT(" ",99)),299,99))),VLOOKUP(TRIM(MID(SUBSTITUTE(C277,",",REPT(" ",99)),299,99)),PortProtocols[],4,FALSE),VLOOKUP(--TRIM(MID(SUBSTITUTE(C277,",",REPT(" ",99)),299,99)),PortProtocols[],4,FALSE)),""),"") &amp;
IF(TRIM(MID(SUBSTITUTE(C277,",",REPT(" ",99)),399,99))&lt;&gt;"",CHAR(10) &amp; IFERROR(IF(ISERROR(--TRIM(MID(SUBSTITUTE(C277,",",REPT(" ",99)),399,99))),VLOOKUP(TRIM(MID(SUBSTITUTE(C277,",",REPT(" ",99)),399,99)),PortProtocols[],4,FALSE),VLOOKUP(--TRIM(MID(SUBSTITUTE(C277,",",REPT(" ",99)),399,99)),PortProtocols[],4,FALSE)),""),"") &amp;
IF(TRIM(MID(SUBSTITUTE(C277,",",REPT(" ",99)),499,99))&lt;&gt;"",CHAR(10) &amp; IFERROR(IF(ISERROR(--TRIM(MID(SUBSTITUTE(C277,",",REPT(" ",99)),499,99))),VLOOKUP(TRIM(MID(SUBSTITUTE(C277,",",REPT(" ",99)),499,99)),PortProtocols[],4,FALSE),VLOOKUP(--TRIM(MID(SUBSTITUTE(C277,",",REPT(" ",99)),499,99)),PortProtocols[],4,FALSE)),""),"") &amp;
IF(TRIM(MID(SUBSTITUTE(C277,",",REPT(" ",99)),599,99))&lt;&gt;"",CHAR(10) &amp; IFERROR(IF(ISERROR(--TRIM(MID(SUBSTITUTE(C277,",",REPT(" ",99)),599,99))),VLOOKUP(TRIM(MID(SUBSTITUTE(C277,",",REPT(" ",99)),599,99)),PortProtocols[],4,FALSE),VLOOKUP(--TRIM(MID(SUBSTITUTE(C277,",",REPT(" ",99)),599,99)),PortProtocols[],4,FALSE)),""),"") &amp;
IF(TRIM(MID(SUBSTITUTE(C277,",",REPT(" ",99)),699,99))&lt;&gt;"",CHAR(10) &amp; IFERROR(IF(ISERROR(--TRIM(MID(SUBSTITUTE(C277,",",REPT(" ",99)),699,99))),VLOOKUP(TRIM(MID(SUBSTITUTE(C277,",",REPT(" ",99)),699,99)),PortProtocols[],4,FALSE),VLOOKUP(--TRIM(MID(SUBSTITUTE(C277,",",REPT(" ",99)),699,99)),PortProtocols[],4,FALSE)),""),"") &amp;
IF(TRIM(MID(SUBSTITUTE(C277,",",REPT(" ",99)),799,99))&lt;&gt;"",CHAR(10) &amp; IFERROR(IF(ISERROR(--TRIM(MID(SUBSTITUTE(C277,",",REPT(" ",99)),799,99))),VLOOKUP(TRIM(MID(SUBSTITUTE(C277,",",REPT(" ",99)),799,99)),PortProtocols[],4,FALSE),VLOOKUP(--TRIM(MID(SUBSTITUTE(C277,",",REPT(" ",99)),799,99)),PortProtocols[],4,FALSE)),""),"") &amp;
IF(TRIM(MID(SUBSTITUTE(C277,",",REPT(" ",99)),899,99))&lt;&gt;"",CHAR(10) &amp; IFERROR(IF(ISERROR(--TRIM(MID(SUBSTITUTE(C277,",",REPT(" ",99)),899,99))),VLOOKUP(TRIM(MID(SUBSTITUTE(C277,",",REPT(" ",99)),899,99)),PortProtocols[],4,FALSE),VLOOKUP(--TRIM(MID(SUBSTITUTE(C277,",",REPT(" ",99)),899,99)),PortProtocols[],4,FALSE)),""),"") &amp;
IF(TRIM(MID(SUBSTITUTE(C277,",",REPT(" ",99)),999,99))&lt;&gt;"",CHAR(10) &amp; IFERROR(IF(ISERROR(--TRIM(MID(SUBSTITUTE(C277,",",REPT(" ",99)),999,99))),VLOOKUP(TRIM(MID(SUBSTITUTE(C277,",",REPT(" ",99)),999,99)),PortProtocols[],4,FALSE),VLOOKUP(--TRIM(MID(SUBSTITUTE(C277,",",REPT(" ",99)),999,99)),PortProtocols[],4,FALSE)),""),"") &amp;
IF(TRIM(MID(SUBSTITUTE(C277,",",REPT(" ",99)),1099,99))&lt;&gt;"",CHAR(10) &amp; IFERROR(IF(ISERROR(--TRIM(MID(SUBSTITUTE(C277,",",REPT(" ",99)),1099,99))),VLOOKUP(TRIM(MID(SUBSTITUTE(C277,",",REPT(" ",99)),1099,99)),PortProtocols[],4,FALSE),VLOOKUP(--TRIM(MID(SUBSTITUTE(C277,",",REPT(" ",99)),1099,99)),PortProtocols[],4,FALSE)),""),"") &amp;
IF(TRIM(MID(SUBSTITUTE(C277,",",REPT(" ",99)),1199,99))&lt;&gt;"",CHAR(10) &amp; IFERROR(IF(ISERROR(--TRIM(MID(SUBSTITUTE(C277,",",REPT(" ",99)),1199,99))),VLOOKUP(TRIM(MID(SUBSTITUTE(C277,",",REPT(" ",99)),1199,99)),PortProtocols[],4,FALSE),VLOOKUP(--TRIM(MID(SUBSTITUTE(C277,",",REPT(" ",99)),1199,99)),PortProtocols[],4,FALSE)),""),"") &amp;
IF(TRIM(MID(SUBSTITUTE(C277,",",REPT(" ",99)),1299,99))&lt;&gt;"",CHAR(10) &amp; IFERROR(IF(ISERROR(--TRIM(MID(SUBSTITUTE(C277,",",REPT(" ",99)),1299,99))),VLOOKUP(TRIM(MID(SUBSTITUTE(C277,",",REPT(" ",99)),1299,99)),PortProtocols[],4,FALSE),VLOOKUP(--TRIM(MID(SUBSTITUTE(C277,",",REPT(" ",99)),1299,99)),PortProtocols[],4,FALSE)),""),"") &amp;
IF(TRIM(MID(SUBSTITUTE(C277,",",REPT(" ",99)),1399,99))&lt;&gt;"",CHAR(10) &amp; IFERROR(IF(ISERROR(--TRIM(MID(SUBSTITUTE(C277,",",REPT(" ",99)),1399,99))),VLOOKUP(TRIM(MID(SUBSTITUTE(C277,",",REPT(" ",99)),1399,99)),PortProtocols[],4,FALSE),VLOOKUP(--TRIM(MID(SUBSTITUTE(C277,",",REPT(" ",99)),1399,99)),PortProtocols[],4,FALSE)),""),"") &amp;
IF(TRIM(MID(SUBSTITUTE(C277,",",REPT(" ",99)),1499,99))&lt;&gt;"",CHAR(10) &amp; IFERROR(IF(ISERROR(--TRIM(MID(SUBSTITUTE(C277,",",REPT(" ",99)),1499,99))),VLOOKUP(TRIM(MID(SUBSTITUTE(C277,",",REPT(" ",99)),1499,99)),PortProtocols[],4,FALSE),VLOOKUP(--TRIM(MID(SUBSTITUTE(C277,",",REPT(" ",99)),1499,99)),PortProtocols[],4,FALSE)),""),"") &amp;
IF(TRIM(MID(SUBSTITUTE(C277,",",REPT(" ",99)),1599,99))&lt;&gt;"",CHAR(10) &amp; IFERROR(IF(ISERROR(--TRIM(MID(SUBSTITUTE(C277,",",REPT(" ",99)),1599,99))),VLOOKUP(TRIM(MID(SUBSTITUTE(C277,",",REPT(" ",99)),1599,99)),PortProtocols[],4,FALSE),VLOOKUP(--TRIM(MID(SUBSTITUTE(C277,",",REPT(" ",99)),1599,99)),PortProtocols[],4,FALSE)),""),"") &amp;
IF(TRIM(MID(SUBSTITUTE(C277,",",REPT(" ",99)),1699,99))&lt;&gt;"",CHAR(10) &amp; IFERROR(IF(ISERROR(--TRIM(MID(SUBSTITUTE(C277,",",REPT(" ",99)),1699,99))),VLOOKUP(TRIM(MID(SUBSTITUTE(C277,",",REPT(" ",99)),1699,99)),PortProtocols[],4,FALSE),VLOOKUP(--TRIM(MID(SUBSTITUTE(C277,",",REPT(" ",99)),1699,99)),PortProtocols[],4,FALSE)),""),"") &amp;
IF(TRIM(MID(SUBSTITUTE(C277,",",REPT(" ",99)),1799,99))&lt;&gt;"",CHAR(10) &amp; IFERROR(IF(ISERROR(--TRIM(MID(SUBSTITUTE(C277,",",REPT(" ",99)),1799,99))),VLOOKUP(TRIM(MID(SUBSTITUTE(C277,",",REPT(" ",99)),1799,99)),PortProtocols[],4,FALSE),VLOOKUP(--TRIM(MID(SUBSTITUTE(C277,",",REPT(" ",99)),1799,99)),PortProtocols[],4,FALSE)),""),"") &amp;
IF(TRIM(MID(SUBSTITUTE(C277,",",REPT(" ",99)),1899,99))&lt;&gt;"",CHAR(10) &amp; IFERROR(IF(ISERROR(--TRIM(MID(SUBSTITUTE(C277,",",REPT(" ",99)),1899,99))),VLOOKUP(TRIM(MID(SUBSTITUTE(C277,",",REPT(" ",99)),1899,99)),PortProtocols[],4,FALSE),VLOOKUP(--TRIM(MID(SUBSTITUTE(C277,",",REPT(" ",99)),1899,99)),PortProtocols[],4,FALSE)),""),""),
"")</f>
        <v>Nutanix CVM AZ2 to Witness VM for ESXi
Prism (9440 TCP)</v>
      </c>
      <c r="G277" s="15"/>
      <c r="H277" s="13" t="str">
        <f>_xlfn.XLOOKUP(ExternalPorts[[#This Row],[Source]],entities[Source],entities[Source AZ (Used for Diagram Generation)],"",0)</f>
        <v>AZ2</v>
      </c>
      <c r="I277" s="13" t="str">
        <f>_xlfn.XLOOKUP(ExternalPorts[[#This Row],[Destination]],entities[Destination],entities[Destination AZ (Used for Diagram Generation)],"",0)</f>
        <v>AZ3</v>
      </c>
      <c r="J277" s="13"/>
      <c r="M277" s="22"/>
    </row>
    <row r="278" spans="1:13" ht="182.25" hidden="1">
      <c r="A278" s="13" t="s">
        <v>100</v>
      </c>
      <c r="B278" s="13" t="s">
        <v>74</v>
      </c>
      <c r="C278" s="14" t="s">
        <v>98</v>
      </c>
      <c r="D278" s="13" t="str" cm="1">
        <f t="array" ref="D27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78" s="13" t="s">
        <v>72</v>
      </c>
      <c r="F278" s="15" t="str">
        <f>IF(AND(B278&lt;&gt;"",E278&lt;&gt;""),B278 &amp; " to " &amp; E278 &amp; CHAR(10) &amp;
IFERROR(IF(ISERROR(--TRIM(MID(SUBSTITUTE(C278,",",REPT(" ",99)),1,99))),VLOOKUP(TRIM(MID(SUBSTITUTE(C278,",",REPT(" ",99)),1,99)),PortProtocols[],4,FALSE),VLOOKUP(--TRIM(MID(SUBSTITUTE(C278,",",REPT(" ",99)),1,99)),PortProtocols[],4,FALSE)),"") &amp;
IF(TRIM(MID(SUBSTITUTE(C278,",",REPT(" ",99)),99,99))&lt;&gt;"",CHAR(10) &amp; IFERROR(IF(ISERROR(--TRIM(MID(SUBSTITUTE(C278,",",REPT(" ",99)),99,99))),VLOOKUP(TRIM(MID(SUBSTITUTE(C278,",",REPT(" ",99)),99,99)),PortProtocols[],4,FALSE),VLOOKUP(--TRIM(MID(SUBSTITUTE(C278,",",REPT(" ",99)),99,99)),PortProtocols[],4,FALSE)),""),"") &amp;
IF(TRIM(MID(SUBSTITUTE(C278,",",REPT(" ",99)),199,99))&lt;&gt;"",CHAR(10) &amp; IFERROR(IF(ISERROR(--TRIM(MID(SUBSTITUTE(C278,",",REPT(" ",99)),199,99))),VLOOKUP(TRIM(MID(SUBSTITUTE(C278,",",REPT(" ",99)),199,99)),PortProtocols[],4,FALSE),VLOOKUP(--TRIM(MID(SUBSTITUTE(C278,",",REPT(" ",99)),199,99)),PortProtocols[],4,FALSE)),""),"") &amp;
IF(TRIM(MID(SUBSTITUTE(C278,",",REPT(" ",99)),299,99))&lt;&gt;"",CHAR(10) &amp; IFERROR(IF(ISERROR(--TRIM(MID(SUBSTITUTE(C278,",",REPT(" ",99)),299,99))),VLOOKUP(TRIM(MID(SUBSTITUTE(C278,",",REPT(" ",99)),299,99)),PortProtocols[],4,FALSE),VLOOKUP(--TRIM(MID(SUBSTITUTE(C278,",",REPT(" ",99)),299,99)),PortProtocols[],4,FALSE)),""),"") &amp;
IF(TRIM(MID(SUBSTITUTE(C278,",",REPT(" ",99)),399,99))&lt;&gt;"",CHAR(10) &amp; IFERROR(IF(ISERROR(--TRIM(MID(SUBSTITUTE(C278,",",REPT(" ",99)),399,99))),VLOOKUP(TRIM(MID(SUBSTITUTE(C278,",",REPT(" ",99)),399,99)),PortProtocols[],4,FALSE),VLOOKUP(--TRIM(MID(SUBSTITUTE(C278,",",REPT(" ",99)),399,99)),PortProtocols[],4,FALSE)),""),"") &amp;
IF(TRIM(MID(SUBSTITUTE(C278,",",REPT(" ",99)),499,99))&lt;&gt;"",CHAR(10) &amp; IFERROR(IF(ISERROR(--TRIM(MID(SUBSTITUTE(C278,",",REPT(" ",99)),499,99))),VLOOKUP(TRIM(MID(SUBSTITUTE(C278,",",REPT(" ",99)),499,99)),PortProtocols[],4,FALSE),VLOOKUP(--TRIM(MID(SUBSTITUTE(C278,",",REPT(" ",99)),499,99)),PortProtocols[],4,FALSE)),""),"") &amp;
IF(TRIM(MID(SUBSTITUTE(C278,",",REPT(" ",99)),599,99))&lt;&gt;"",CHAR(10) &amp; IFERROR(IF(ISERROR(--TRIM(MID(SUBSTITUTE(C278,",",REPT(" ",99)),599,99))),VLOOKUP(TRIM(MID(SUBSTITUTE(C278,",",REPT(" ",99)),599,99)),PortProtocols[],4,FALSE),VLOOKUP(--TRIM(MID(SUBSTITUTE(C278,",",REPT(" ",99)),599,99)),PortProtocols[],4,FALSE)),""),"") &amp;
IF(TRIM(MID(SUBSTITUTE(C278,",",REPT(" ",99)),699,99))&lt;&gt;"",CHAR(10) &amp; IFERROR(IF(ISERROR(--TRIM(MID(SUBSTITUTE(C278,",",REPT(" ",99)),699,99))),VLOOKUP(TRIM(MID(SUBSTITUTE(C278,",",REPT(" ",99)),699,99)),PortProtocols[],4,FALSE),VLOOKUP(--TRIM(MID(SUBSTITUTE(C278,",",REPT(" ",99)),699,99)),PortProtocols[],4,FALSE)),""),"") &amp;
IF(TRIM(MID(SUBSTITUTE(C278,",",REPT(" ",99)),799,99))&lt;&gt;"",CHAR(10) &amp; IFERROR(IF(ISERROR(--TRIM(MID(SUBSTITUTE(C278,",",REPT(" ",99)),799,99))),VLOOKUP(TRIM(MID(SUBSTITUTE(C278,",",REPT(" ",99)),799,99)),PortProtocols[],4,FALSE),VLOOKUP(--TRIM(MID(SUBSTITUTE(C278,",",REPT(" ",99)),799,99)),PortProtocols[],4,FALSE)),""),"") &amp;
IF(TRIM(MID(SUBSTITUTE(C278,",",REPT(" ",99)),899,99))&lt;&gt;"",CHAR(10) &amp; IFERROR(IF(ISERROR(--TRIM(MID(SUBSTITUTE(C278,",",REPT(" ",99)),899,99))),VLOOKUP(TRIM(MID(SUBSTITUTE(C278,",",REPT(" ",99)),899,99)),PortProtocols[],4,FALSE),VLOOKUP(--TRIM(MID(SUBSTITUTE(C278,",",REPT(" ",99)),899,99)),PortProtocols[],4,FALSE)),""),"") &amp;
IF(TRIM(MID(SUBSTITUTE(C278,",",REPT(" ",99)),999,99))&lt;&gt;"",CHAR(10) &amp; IFERROR(IF(ISERROR(--TRIM(MID(SUBSTITUTE(C278,",",REPT(" ",99)),999,99))),VLOOKUP(TRIM(MID(SUBSTITUTE(C278,",",REPT(" ",99)),999,99)),PortProtocols[],4,FALSE),VLOOKUP(--TRIM(MID(SUBSTITUTE(C278,",",REPT(" ",99)),999,99)),PortProtocols[],4,FALSE)),""),"") &amp;
IF(TRIM(MID(SUBSTITUTE(C278,",",REPT(" ",99)),1099,99))&lt;&gt;"",CHAR(10) &amp; IFERROR(IF(ISERROR(--TRIM(MID(SUBSTITUTE(C278,",",REPT(" ",99)),1099,99))),VLOOKUP(TRIM(MID(SUBSTITUTE(C278,",",REPT(" ",99)),1099,99)),PortProtocols[],4,FALSE),VLOOKUP(--TRIM(MID(SUBSTITUTE(C278,",",REPT(" ",99)),1099,99)),PortProtocols[],4,FALSE)),""),"") &amp;
IF(TRIM(MID(SUBSTITUTE(C278,",",REPT(" ",99)),1199,99))&lt;&gt;"",CHAR(10) &amp; IFERROR(IF(ISERROR(--TRIM(MID(SUBSTITUTE(C278,",",REPT(" ",99)),1199,99))),VLOOKUP(TRIM(MID(SUBSTITUTE(C278,",",REPT(" ",99)),1199,99)),PortProtocols[],4,FALSE),VLOOKUP(--TRIM(MID(SUBSTITUTE(C278,",",REPT(" ",99)),1199,99)),PortProtocols[],4,FALSE)),""),"") &amp;
IF(TRIM(MID(SUBSTITUTE(C278,",",REPT(" ",99)),1299,99))&lt;&gt;"",CHAR(10) &amp; IFERROR(IF(ISERROR(--TRIM(MID(SUBSTITUTE(C278,",",REPT(" ",99)),1299,99))),VLOOKUP(TRIM(MID(SUBSTITUTE(C278,",",REPT(" ",99)),1299,99)),PortProtocols[],4,FALSE),VLOOKUP(--TRIM(MID(SUBSTITUTE(C278,",",REPT(" ",99)),1299,99)),PortProtocols[],4,FALSE)),""),"") &amp;
IF(TRIM(MID(SUBSTITUTE(C278,",",REPT(" ",99)),1399,99))&lt;&gt;"",CHAR(10) &amp; IFERROR(IF(ISERROR(--TRIM(MID(SUBSTITUTE(C278,",",REPT(" ",99)),1399,99))),VLOOKUP(TRIM(MID(SUBSTITUTE(C278,",",REPT(" ",99)),1399,99)),PortProtocols[],4,FALSE),VLOOKUP(--TRIM(MID(SUBSTITUTE(C278,",",REPT(" ",99)),1399,99)),PortProtocols[],4,FALSE)),""),"") &amp;
IF(TRIM(MID(SUBSTITUTE(C278,",",REPT(" ",99)),1499,99))&lt;&gt;"",CHAR(10) &amp; IFERROR(IF(ISERROR(--TRIM(MID(SUBSTITUTE(C278,",",REPT(" ",99)),1499,99))),VLOOKUP(TRIM(MID(SUBSTITUTE(C278,",",REPT(" ",99)),1499,99)),PortProtocols[],4,FALSE),VLOOKUP(--TRIM(MID(SUBSTITUTE(C278,",",REPT(" ",99)),1499,99)),PortProtocols[],4,FALSE)),""),"") &amp;
IF(TRIM(MID(SUBSTITUTE(C278,",",REPT(" ",99)),1599,99))&lt;&gt;"",CHAR(10) &amp; IFERROR(IF(ISERROR(--TRIM(MID(SUBSTITUTE(C278,",",REPT(" ",99)),1599,99))),VLOOKUP(TRIM(MID(SUBSTITUTE(C278,",",REPT(" ",99)),1599,99)),PortProtocols[],4,FALSE),VLOOKUP(--TRIM(MID(SUBSTITUTE(C278,",",REPT(" ",99)),1599,99)),PortProtocols[],4,FALSE)),""),"") &amp;
IF(TRIM(MID(SUBSTITUTE(C278,",",REPT(" ",99)),1699,99))&lt;&gt;"",CHAR(10) &amp; IFERROR(IF(ISERROR(--TRIM(MID(SUBSTITUTE(C278,",",REPT(" ",99)),1699,99))),VLOOKUP(TRIM(MID(SUBSTITUTE(C278,",",REPT(" ",99)),1699,99)),PortProtocols[],4,FALSE),VLOOKUP(--TRIM(MID(SUBSTITUTE(C278,",",REPT(" ",99)),1699,99)),PortProtocols[],4,FALSE)),""),"") &amp;
IF(TRIM(MID(SUBSTITUTE(C278,",",REPT(" ",99)),1799,99))&lt;&gt;"",CHAR(10) &amp; IFERROR(IF(ISERROR(--TRIM(MID(SUBSTITUTE(C278,",",REPT(" ",99)),1799,99))),VLOOKUP(TRIM(MID(SUBSTITUTE(C278,",",REPT(" ",99)),1799,99)),PortProtocols[],4,FALSE),VLOOKUP(--TRIM(MID(SUBSTITUTE(C278,",",REPT(" ",99)),1799,99)),PortProtocols[],4,FALSE)),""),"") &amp;
IF(TRIM(MID(SUBSTITUTE(C278,",",REPT(" ",99)),1899,99))&lt;&gt;"",CHAR(10) &amp; IFERROR(IF(ISERROR(--TRIM(MID(SUBSTITUTE(C278,",",REPT(" ",99)),1899,99))),VLOOKUP(TRIM(MID(SUBSTITUTE(C278,",",REPT(" ",99)),1899,99)),PortProtocols[],4,FALSE),VLOOKUP(--TRIM(MID(SUBSTITUTE(C278,",",REPT(" ",99)),1899,99)),PortProtocols[],4,FALSE)),""),""),
"")</f>
        <v>Nutanix CVM AZ2 to Nutanix CVM AZ1
SSH (22 TCP)
Prism (9440 TCP)
Stargate (2009 TCP)
Cerebro gRPC (14119 TCP)
Stargate mTLS (14108 TCP)
Genesis (2100 TCP)
Cerebro (2020 TCP)
Stargate (2009 TCP)</v>
      </c>
      <c r="G278" s="15"/>
      <c r="H278" s="13" t="str">
        <f>_xlfn.XLOOKUP(ExternalPorts[[#This Row],[Source]],entities[Source],entities[Source AZ (Used for Diagram Generation)],"",0)</f>
        <v>AZ2</v>
      </c>
      <c r="I278" s="13" t="str">
        <f>_xlfn.XLOOKUP(ExternalPorts[[#This Row],[Destination]],entities[Destination],entities[Destination AZ (Used for Diagram Generation)],"",0)</f>
        <v>AZ1</v>
      </c>
      <c r="J278" s="13"/>
      <c r="M278" s="22"/>
    </row>
    <row r="279" spans="1:13" ht="81" hidden="1">
      <c r="A279" s="13" t="s">
        <v>128</v>
      </c>
      <c r="B279" s="13" t="s">
        <v>133</v>
      </c>
      <c r="C279" s="14" t="s">
        <v>132</v>
      </c>
      <c r="D279" s="13" t="str" cm="1">
        <f t="array" ref="D27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79" s="13" t="s">
        <v>131</v>
      </c>
      <c r="F279" s="15" t="str">
        <f>IF(AND(B279&lt;&gt;"",E279&lt;&gt;""),B279 &amp; " to " &amp; E279 &amp; CHAR(10) &amp;
IFERROR(IF(ISERROR(--TRIM(MID(SUBSTITUTE(C279,",",REPT(" ",99)),1,99))),VLOOKUP(TRIM(MID(SUBSTITUTE(C279,",",REPT(" ",99)),1,99)),PortProtocols[],4,FALSE),VLOOKUP(--TRIM(MID(SUBSTITUTE(C279,",",REPT(" ",99)),1,99)),PortProtocols[],4,FALSE)),"") &amp;
IF(TRIM(MID(SUBSTITUTE(C279,",",REPT(" ",99)),99,99))&lt;&gt;"",CHAR(10) &amp; IFERROR(IF(ISERROR(--TRIM(MID(SUBSTITUTE(C279,",",REPT(" ",99)),99,99))),VLOOKUP(TRIM(MID(SUBSTITUTE(C279,",",REPT(" ",99)),99,99)),PortProtocols[],4,FALSE),VLOOKUP(--TRIM(MID(SUBSTITUTE(C279,",",REPT(" ",99)),99,99)),PortProtocols[],4,FALSE)),""),"") &amp;
IF(TRIM(MID(SUBSTITUTE(C279,",",REPT(" ",99)),199,99))&lt;&gt;"",CHAR(10) &amp; IFERROR(IF(ISERROR(--TRIM(MID(SUBSTITUTE(C279,",",REPT(" ",99)),199,99))),VLOOKUP(TRIM(MID(SUBSTITUTE(C279,",",REPT(" ",99)),199,99)),PortProtocols[],4,FALSE),VLOOKUP(--TRIM(MID(SUBSTITUTE(C279,",",REPT(" ",99)),199,99)),PortProtocols[],4,FALSE)),""),"") &amp;
IF(TRIM(MID(SUBSTITUTE(C279,",",REPT(" ",99)),299,99))&lt;&gt;"",CHAR(10) &amp; IFERROR(IF(ISERROR(--TRIM(MID(SUBSTITUTE(C279,",",REPT(" ",99)),299,99))),VLOOKUP(TRIM(MID(SUBSTITUTE(C279,",",REPT(" ",99)),299,99)),PortProtocols[],4,FALSE),VLOOKUP(--TRIM(MID(SUBSTITUTE(C279,",",REPT(" ",99)),299,99)),PortProtocols[],4,FALSE)),""),"") &amp;
IF(TRIM(MID(SUBSTITUTE(C279,",",REPT(" ",99)),399,99))&lt;&gt;"",CHAR(10) &amp; IFERROR(IF(ISERROR(--TRIM(MID(SUBSTITUTE(C279,",",REPT(" ",99)),399,99))),VLOOKUP(TRIM(MID(SUBSTITUTE(C279,",",REPT(" ",99)),399,99)),PortProtocols[],4,FALSE),VLOOKUP(--TRIM(MID(SUBSTITUTE(C279,",",REPT(" ",99)),399,99)),PortProtocols[],4,FALSE)),""),"") &amp;
IF(TRIM(MID(SUBSTITUTE(C279,",",REPT(" ",99)),499,99))&lt;&gt;"",CHAR(10) &amp; IFERROR(IF(ISERROR(--TRIM(MID(SUBSTITUTE(C279,",",REPT(" ",99)),499,99))),VLOOKUP(TRIM(MID(SUBSTITUTE(C279,",",REPT(" ",99)),499,99)),PortProtocols[],4,FALSE),VLOOKUP(--TRIM(MID(SUBSTITUTE(C279,",",REPT(" ",99)),499,99)),PortProtocols[],4,FALSE)),""),"") &amp;
IF(TRIM(MID(SUBSTITUTE(C279,",",REPT(" ",99)),599,99))&lt;&gt;"",CHAR(10) &amp; IFERROR(IF(ISERROR(--TRIM(MID(SUBSTITUTE(C279,",",REPT(" ",99)),599,99))),VLOOKUP(TRIM(MID(SUBSTITUTE(C279,",",REPT(" ",99)),599,99)),PortProtocols[],4,FALSE),VLOOKUP(--TRIM(MID(SUBSTITUTE(C279,",",REPT(" ",99)),599,99)),PortProtocols[],4,FALSE)),""),"") &amp;
IF(TRIM(MID(SUBSTITUTE(C279,",",REPT(" ",99)),699,99))&lt;&gt;"",CHAR(10) &amp; IFERROR(IF(ISERROR(--TRIM(MID(SUBSTITUTE(C279,",",REPT(" ",99)),699,99))),VLOOKUP(TRIM(MID(SUBSTITUTE(C279,",",REPT(" ",99)),699,99)),PortProtocols[],4,FALSE),VLOOKUP(--TRIM(MID(SUBSTITUTE(C279,",",REPT(" ",99)),699,99)),PortProtocols[],4,FALSE)),""),"") &amp;
IF(TRIM(MID(SUBSTITUTE(C279,",",REPT(" ",99)),799,99))&lt;&gt;"",CHAR(10) &amp; IFERROR(IF(ISERROR(--TRIM(MID(SUBSTITUTE(C279,",",REPT(" ",99)),799,99))),VLOOKUP(TRIM(MID(SUBSTITUTE(C279,",",REPT(" ",99)),799,99)),PortProtocols[],4,FALSE),VLOOKUP(--TRIM(MID(SUBSTITUTE(C279,",",REPT(" ",99)),799,99)),PortProtocols[],4,FALSE)),""),"") &amp;
IF(TRIM(MID(SUBSTITUTE(C279,",",REPT(" ",99)),899,99))&lt;&gt;"",CHAR(10) &amp; IFERROR(IF(ISERROR(--TRIM(MID(SUBSTITUTE(C279,",",REPT(" ",99)),899,99))),VLOOKUP(TRIM(MID(SUBSTITUTE(C279,",",REPT(" ",99)),899,99)),PortProtocols[],4,FALSE),VLOOKUP(--TRIM(MID(SUBSTITUTE(C279,",",REPT(" ",99)),899,99)),PortProtocols[],4,FALSE)),""),"") &amp;
IF(TRIM(MID(SUBSTITUTE(C279,",",REPT(" ",99)),999,99))&lt;&gt;"",CHAR(10) &amp; IFERROR(IF(ISERROR(--TRIM(MID(SUBSTITUTE(C279,",",REPT(" ",99)),999,99))),VLOOKUP(TRIM(MID(SUBSTITUTE(C279,",",REPT(" ",99)),999,99)),PortProtocols[],4,FALSE),VLOOKUP(--TRIM(MID(SUBSTITUTE(C279,",",REPT(" ",99)),999,99)),PortProtocols[],4,FALSE)),""),"") &amp;
IF(TRIM(MID(SUBSTITUTE(C279,",",REPT(" ",99)),1099,99))&lt;&gt;"",CHAR(10) &amp; IFERROR(IF(ISERROR(--TRIM(MID(SUBSTITUTE(C279,",",REPT(" ",99)),1099,99))),VLOOKUP(TRIM(MID(SUBSTITUTE(C279,",",REPT(" ",99)),1099,99)),PortProtocols[],4,FALSE),VLOOKUP(--TRIM(MID(SUBSTITUTE(C279,",",REPT(" ",99)),1099,99)),PortProtocols[],4,FALSE)),""),"") &amp;
IF(TRIM(MID(SUBSTITUTE(C279,",",REPT(" ",99)),1199,99))&lt;&gt;"",CHAR(10) &amp; IFERROR(IF(ISERROR(--TRIM(MID(SUBSTITUTE(C279,",",REPT(" ",99)),1199,99))),VLOOKUP(TRIM(MID(SUBSTITUTE(C279,",",REPT(" ",99)),1199,99)),PortProtocols[],4,FALSE),VLOOKUP(--TRIM(MID(SUBSTITUTE(C279,",",REPT(" ",99)),1199,99)),PortProtocols[],4,FALSE)),""),"") &amp;
IF(TRIM(MID(SUBSTITUTE(C279,",",REPT(" ",99)),1299,99))&lt;&gt;"",CHAR(10) &amp; IFERROR(IF(ISERROR(--TRIM(MID(SUBSTITUTE(C279,",",REPT(" ",99)),1299,99))),VLOOKUP(TRIM(MID(SUBSTITUTE(C279,",",REPT(" ",99)),1299,99)),PortProtocols[],4,FALSE),VLOOKUP(--TRIM(MID(SUBSTITUTE(C279,",",REPT(" ",99)),1299,99)),PortProtocols[],4,FALSE)),""),"") &amp;
IF(TRIM(MID(SUBSTITUTE(C279,",",REPT(" ",99)),1399,99))&lt;&gt;"",CHAR(10) &amp; IFERROR(IF(ISERROR(--TRIM(MID(SUBSTITUTE(C279,",",REPT(" ",99)),1399,99))),VLOOKUP(TRIM(MID(SUBSTITUTE(C279,",",REPT(" ",99)),1399,99)),PortProtocols[],4,FALSE),VLOOKUP(--TRIM(MID(SUBSTITUTE(C279,",",REPT(" ",99)),1399,99)),PortProtocols[],4,FALSE)),""),"") &amp;
IF(TRIM(MID(SUBSTITUTE(C279,",",REPT(" ",99)),1499,99))&lt;&gt;"",CHAR(10) &amp; IFERROR(IF(ISERROR(--TRIM(MID(SUBSTITUTE(C279,",",REPT(" ",99)),1499,99))),VLOOKUP(TRIM(MID(SUBSTITUTE(C279,",",REPT(" ",99)),1499,99)),PortProtocols[],4,FALSE),VLOOKUP(--TRIM(MID(SUBSTITUTE(C279,",",REPT(" ",99)),1499,99)),PortProtocols[],4,FALSE)),""),"") &amp;
IF(TRIM(MID(SUBSTITUTE(C279,",",REPT(" ",99)),1599,99))&lt;&gt;"",CHAR(10) &amp; IFERROR(IF(ISERROR(--TRIM(MID(SUBSTITUTE(C279,",",REPT(" ",99)),1599,99))),VLOOKUP(TRIM(MID(SUBSTITUTE(C279,",",REPT(" ",99)),1599,99)),PortProtocols[],4,FALSE),VLOOKUP(--TRIM(MID(SUBSTITUTE(C279,",",REPT(" ",99)),1599,99)),PortProtocols[],4,FALSE)),""),"") &amp;
IF(TRIM(MID(SUBSTITUTE(C279,",",REPT(" ",99)),1699,99))&lt;&gt;"",CHAR(10) &amp; IFERROR(IF(ISERROR(--TRIM(MID(SUBSTITUTE(C279,",",REPT(" ",99)),1699,99))),VLOOKUP(TRIM(MID(SUBSTITUTE(C279,",",REPT(" ",99)),1699,99)),PortProtocols[],4,FALSE),VLOOKUP(--TRIM(MID(SUBSTITUTE(C279,",",REPT(" ",99)),1699,99)),PortProtocols[],4,FALSE)),""),"") &amp;
IF(TRIM(MID(SUBSTITUTE(C279,",",REPT(" ",99)),1799,99))&lt;&gt;"",CHAR(10) &amp; IFERROR(IF(ISERROR(--TRIM(MID(SUBSTITUTE(C279,",",REPT(" ",99)),1799,99))),VLOOKUP(TRIM(MID(SUBSTITUTE(C279,",",REPT(" ",99)),1799,99)),PortProtocols[],4,FALSE),VLOOKUP(--TRIM(MID(SUBSTITUTE(C279,",",REPT(" ",99)),1799,99)),PortProtocols[],4,FALSE)),""),"") &amp;
IF(TRIM(MID(SUBSTITUTE(C279,",",REPT(" ",99)),1899,99))&lt;&gt;"",CHAR(10) &amp; IFERROR(IF(ISERROR(--TRIM(MID(SUBSTITUTE(C279,",",REPT(" ",99)),1899,99))),VLOOKUP(TRIM(MID(SUBSTITUTE(C279,",",REPT(" ",99)),1899,99)),PortProtocols[],4,FALSE),VLOOKUP(--TRIM(MID(SUBSTITUTE(C279,",",REPT(" ",99)),1899,99)),PortProtocols[],4,FALSE)),""),""),
"")</f>
        <v>Network Gateway VM AZ2 to Network Gateway VM AZ1
IKEv2 (500 UDP)
IKEV2 tunnel over NAT (4500 UDP)
VxLAN (4789 UDP)</v>
      </c>
      <c r="G279" s="15"/>
      <c r="H279" s="13" t="str">
        <f>_xlfn.XLOOKUP(ExternalPorts[[#This Row],[Source]],entities[Source],entities[Source AZ (Used for Diagram Generation)],"",0)</f>
        <v>AZ2</v>
      </c>
      <c r="I279" s="13" t="str">
        <f>_xlfn.XLOOKUP(ExternalPorts[[#This Row],[Destination]],entities[Destination],entities[Destination AZ (Used for Diagram Generation)],"",0)</f>
        <v>AZ1</v>
      </c>
      <c r="J279" s="13"/>
      <c r="M279" s="22"/>
    </row>
    <row r="280" spans="1:13" ht="40.5" hidden="1">
      <c r="A280" s="13" t="s">
        <v>128</v>
      </c>
      <c r="B280" s="13" t="s">
        <v>85</v>
      </c>
      <c r="C280" s="14">
        <v>6081</v>
      </c>
      <c r="D280" s="13" t="str" cm="1">
        <f t="array" ref="D28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280" s="13" t="s">
        <v>83</v>
      </c>
      <c r="F280" s="15" t="str">
        <f>IF(AND(B280&lt;&gt;"",E280&lt;&gt;""),B280 &amp; " to " &amp; E280 &amp; CHAR(10) &amp;
IFERROR(IF(ISERROR(--TRIM(MID(SUBSTITUTE(C280,",",REPT(" ",99)),1,99))),VLOOKUP(TRIM(MID(SUBSTITUTE(C280,",",REPT(" ",99)),1,99)),PortProtocols[],4,FALSE),VLOOKUP(--TRIM(MID(SUBSTITUTE(C280,",",REPT(" ",99)),1,99)),PortProtocols[],4,FALSE)),"") &amp;
IF(TRIM(MID(SUBSTITUTE(C280,",",REPT(" ",99)),99,99))&lt;&gt;"",CHAR(10) &amp; IFERROR(IF(ISERROR(--TRIM(MID(SUBSTITUTE(C280,",",REPT(" ",99)),99,99))),VLOOKUP(TRIM(MID(SUBSTITUTE(C280,",",REPT(" ",99)),99,99)),PortProtocols[],4,FALSE),VLOOKUP(--TRIM(MID(SUBSTITUTE(C280,",",REPT(" ",99)),99,99)),PortProtocols[],4,FALSE)),""),"") &amp;
IF(TRIM(MID(SUBSTITUTE(C280,",",REPT(" ",99)),199,99))&lt;&gt;"",CHAR(10) &amp; IFERROR(IF(ISERROR(--TRIM(MID(SUBSTITUTE(C280,",",REPT(" ",99)),199,99))),VLOOKUP(TRIM(MID(SUBSTITUTE(C280,",",REPT(" ",99)),199,99)),PortProtocols[],4,FALSE),VLOOKUP(--TRIM(MID(SUBSTITUTE(C280,",",REPT(" ",99)),199,99)),PortProtocols[],4,FALSE)),""),"") &amp;
IF(TRIM(MID(SUBSTITUTE(C280,",",REPT(" ",99)),299,99))&lt;&gt;"",CHAR(10) &amp; IFERROR(IF(ISERROR(--TRIM(MID(SUBSTITUTE(C280,",",REPT(" ",99)),299,99))),VLOOKUP(TRIM(MID(SUBSTITUTE(C280,",",REPT(" ",99)),299,99)),PortProtocols[],4,FALSE),VLOOKUP(--TRIM(MID(SUBSTITUTE(C280,",",REPT(" ",99)),299,99)),PortProtocols[],4,FALSE)),""),"") &amp;
IF(TRIM(MID(SUBSTITUTE(C280,",",REPT(" ",99)),399,99))&lt;&gt;"",CHAR(10) &amp; IFERROR(IF(ISERROR(--TRIM(MID(SUBSTITUTE(C280,",",REPT(" ",99)),399,99))),VLOOKUP(TRIM(MID(SUBSTITUTE(C280,",",REPT(" ",99)),399,99)),PortProtocols[],4,FALSE),VLOOKUP(--TRIM(MID(SUBSTITUTE(C280,",",REPT(" ",99)),399,99)),PortProtocols[],4,FALSE)),""),"") &amp;
IF(TRIM(MID(SUBSTITUTE(C280,",",REPT(" ",99)),499,99))&lt;&gt;"",CHAR(10) &amp; IFERROR(IF(ISERROR(--TRIM(MID(SUBSTITUTE(C280,",",REPT(" ",99)),499,99))),VLOOKUP(TRIM(MID(SUBSTITUTE(C280,",",REPT(" ",99)),499,99)),PortProtocols[],4,FALSE),VLOOKUP(--TRIM(MID(SUBSTITUTE(C280,",",REPT(" ",99)),499,99)),PortProtocols[],4,FALSE)),""),"") &amp;
IF(TRIM(MID(SUBSTITUTE(C280,",",REPT(" ",99)),599,99))&lt;&gt;"",CHAR(10) &amp; IFERROR(IF(ISERROR(--TRIM(MID(SUBSTITUTE(C280,",",REPT(" ",99)),599,99))),VLOOKUP(TRIM(MID(SUBSTITUTE(C280,",",REPT(" ",99)),599,99)),PortProtocols[],4,FALSE),VLOOKUP(--TRIM(MID(SUBSTITUTE(C280,",",REPT(" ",99)),599,99)),PortProtocols[],4,FALSE)),""),"") &amp;
IF(TRIM(MID(SUBSTITUTE(C280,",",REPT(" ",99)),699,99))&lt;&gt;"",CHAR(10) &amp; IFERROR(IF(ISERROR(--TRIM(MID(SUBSTITUTE(C280,",",REPT(" ",99)),699,99))),VLOOKUP(TRIM(MID(SUBSTITUTE(C280,",",REPT(" ",99)),699,99)),PortProtocols[],4,FALSE),VLOOKUP(--TRIM(MID(SUBSTITUTE(C280,",",REPT(" ",99)),699,99)),PortProtocols[],4,FALSE)),""),"") &amp;
IF(TRIM(MID(SUBSTITUTE(C280,",",REPT(" ",99)),799,99))&lt;&gt;"",CHAR(10) &amp; IFERROR(IF(ISERROR(--TRIM(MID(SUBSTITUTE(C280,",",REPT(" ",99)),799,99))),VLOOKUP(TRIM(MID(SUBSTITUTE(C280,",",REPT(" ",99)),799,99)),PortProtocols[],4,FALSE),VLOOKUP(--TRIM(MID(SUBSTITUTE(C280,",",REPT(" ",99)),799,99)),PortProtocols[],4,FALSE)),""),"") &amp;
IF(TRIM(MID(SUBSTITUTE(C280,",",REPT(" ",99)),899,99))&lt;&gt;"",CHAR(10) &amp; IFERROR(IF(ISERROR(--TRIM(MID(SUBSTITUTE(C280,",",REPT(" ",99)),899,99))),VLOOKUP(TRIM(MID(SUBSTITUTE(C280,",",REPT(" ",99)),899,99)),PortProtocols[],4,FALSE),VLOOKUP(--TRIM(MID(SUBSTITUTE(C280,",",REPT(" ",99)),899,99)),PortProtocols[],4,FALSE)),""),"") &amp;
IF(TRIM(MID(SUBSTITUTE(C280,",",REPT(" ",99)),999,99))&lt;&gt;"",CHAR(10) &amp; IFERROR(IF(ISERROR(--TRIM(MID(SUBSTITUTE(C280,",",REPT(" ",99)),999,99))),VLOOKUP(TRIM(MID(SUBSTITUTE(C280,",",REPT(" ",99)),999,99)),PortProtocols[],4,FALSE),VLOOKUP(--TRIM(MID(SUBSTITUTE(C280,",",REPT(" ",99)),999,99)),PortProtocols[],4,FALSE)),""),"") &amp;
IF(TRIM(MID(SUBSTITUTE(C280,",",REPT(" ",99)),1099,99))&lt;&gt;"",CHAR(10) &amp; IFERROR(IF(ISERROR(--TRIM(MID(SUBSTITUTE(C280,",",REPT(" ",99)),1099,99))),VLOOKUP(TRIM(MID(SUBSTITUTE(C280,",",REPT(" ",99)),1099,99)),PortProtocols[],4,FALSE),VLOOKUP(--TRIM(MID(SUBSTITUTE(C280,",",REPT(" ",99)),1099,99)),PortProtocols[],4,FALSE)),""),"") &amp;
IF(TRIM(MID(SUBSTITUTE(C280,",",REPT(" ",99)),1199,99))&lt;&gt;"",CHAR(10) &amp; IFERROR(IF(ISERROR(--TRIM(MID(SUBSTITUTE(C280,",",REPT(" ",99)),1199,99))),VLOOKUP(TRIM(MID(SUBSTITUTE(C280,",",REPT(" ",99)),1199,99)),PortProtocols[],4,FALSE),VLOOKUP(--TRIM(MID(SUBSTITUTE(C280,",",REPT(" ",99)),1199,99)),PortProtocols[],4,FALSE)),""),"") &amp;
IF(TRIM(MID(SUBSTITUTE(C280,",",REPT(" ",99)),1299,99))&lt;&gt;"",CHAR(10) &amp; IFERROR(IF(ISERROR(--TRIM(MID(SUBSTITUTE(C280,",",REPT(" ",99)),1299,99))),VLOOKUP(TRIM(MID(SUBSTITUTE(C280,",",REPT(" ",99)),1299,99)),PortProtocols[],4,FALSE),VLOOKUP(--TRIM(MID(SUBSTITUTE(C280,",",REPT(" ",99)),1299,99)),PortProtocols[],4,FALSE)),""),"") &amp;
IF(TRIM(MID(SUBSTITUTE(C280,",",REPT(" ",99)),1399,99))&lt;&gt;"",CHAR(10) &amp; IFERROR(IF(ISERROR(--TRIM(MID(SUBSTITUTE(C280,",",REPT(" ",99)),1399,99))),VLOOKUP(TRIM(MID(SUBSTITUTE(C280,",",REPT(" ",99)),1399,99)),PortProtocols[],4,FALSE),VLOOKUP(--TRIM(MID(SUBSTITUTE(C280,",",REPT(" ",99)),1399,99)),PortProtocols[],4,FALSE)),""),"") &amp;
IF(TRIM(MID(SUBSTITUTE(C280,",",REPT(" ",99)),1499,99))&lt;&gt;"",CHAR(10) &amp; IFERROR(IF(ISERROR(--TRIM(MID(SUBSTITUTE(C280,",",REPT(" ",99)),1499,99))),VLOOKUP(TRIM(MID(SUBSTITUTE(C280,",",REPT(" ",99)),1499,99)),PortProtocols[],4,FALSE),VLOOKUP(--TRIM(MID(SUBSTITUTE(C280,",",REPT(" ",99)),1499,99)),PortProtocols[],4,FALSE)),""),"") &amp;
IF(TRIM(MID(SUBSTITUTE(C280,",",REPT(" ",99)),1599,99))&lt;&gt;"",CHAR(10) &amp; IFERROR(IF(ISERROR(--TRIM(MID(SUBSTITUTE(C280,",",REPT(" ",99)),1599,99))),VLOOKUP(TRIM(MID(SUBSTITUTE(C280,",",REPT(" ",99)),1599,99)),PortProtocols[],4,FALSE),VLOOKUP(--TRIM(MID(SUBSTITUTE(C280,",",REPT(" ",99)),1599,99)),PortProtocols[],4,FALSE)),""),"") &amp;
IF(TRIM(MID(SUBSTITUTE(C280,",",REPT(" ",99)),1699,99))&lt;&gt;"",CHAR(10) &amp; IFERROR(IF(ISERROR(--TRIM(MID(SUBSTITUTE(C280,",",REPT(" ",99)),1699,99))),VLOOKUP(TRIM(MID(SUBSTITUTE(C280,",",REPT(" ",99)),1699,99)),PortProtocols[],4,FALSE),VLOOKUP(--TRIM(MID(SUBSTITUTE(C280,",",REPT(" ",99)),1699,99)),PortProtocols[],4,FALSE)),""),"") &amp;
IF(TRIM(MID(SUBSTITUTE(C280,",",REPT(" ",99)),1799,99))&lt;&gt;"",CHAR(10) &amp; IFERROR(IF(ISERROR(--TRIM(MID(SUBSTITUTE(C280,",",REPT(" ",99)),1799,99))),VLOOKUP(TRIM(MID(SUBSTITUTE(C280,",",REPT(" ",99)),1799,99)),PortProtocols[],4,FALSE),VLOOKUP(--TRIM(MID(SUBSTITUTE(C280,",",REPT(" ",99)),1799,99)),PortProtocols[],4,FALSE)),""),"") &amp;
IF(TRIM(MID(SUBSTITUTE(C280,",",REPT(" ",99)),1899,99))&lt;&gt;"",CHAR(10) &amp; IFERROR(IF(ISERROR(--TRIM(MID(SUBSTITUTE(C280,",",REPT(" ",99)),1899,99))),VLOOKUP(TRIM(MID(SUBSTITUTE(C280,",",REPT(" ",99)),1899,99)),PortProtocols[],4,FALSE),VLOOKUP(--TRIM(MID(SUBSTITUTE(C280,",",REPT(" ",99)),1899,99)),PortProtocols[],4,FALSE)),""),""),
"")</f>
        <v>AHV Host AZ2 to AHV Host AZ1
Geneve/OVN Controller (6081 UDP)</v>
      </c>
      <c r="G280" s="15"/>
      <c r="H280" s="13" t="str">
        <f>_xlfn.XLOOKUP(ExternalPorts[[#This Row],[Source]],entities[Source],entities[Source AZ (Used for Diagram Generation)],"",0)</f>
        <v>AZ2</v>
      </c>
      <c r="I280" s="13" t="str">
        <f>_xlfn.XLOOKUP(ExternalPorts[[#This Row],[Destination]],entities[Destination],entities[Destination AZ (Used for Diagram Generation)],"",0)</f>
        <v>AZ1</v>
      </c>
      <c r="J280" s="13"/>
      <c r="M280" s="22"/>
    </row>
    <row r="281" spans="1:13" ht="40.5" hidden="1">
      <c r="A281" s="13" t="s">
        <v>315</v>
      </c>
      <c r="B281" s="13" t="s">
        <v>384</v>
      </c>
      <c r="C281" s="14">
        <v>27017</v>
      </c>
      <c r="D281" s="13" t="str" cm="1">
        <f t="array" ref="D28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1" s="13" t="s">
        <v>383</v>
      </c>
      <c r="F281" s="15" t="str">
        <f>IF(AND(B281&lt;&gt;"",E281&lt;&gt;""),B281 &amp; " to " &amp; E281 &amp; CHAR(10) &amp;
IFERROR(IF(ISERROR(--TRIM(MID(SUBSTITUTE(C281,",",REPT(" ",99)),1,99))),VLOOKUP(TRIM(MID(SUBSTITUTE(C281,",",REPT(" ",99)),1,99)),PortProtocols[],4,FALSE),VLOOKUP(--TRIM(MID(SUBSTITUTE(C281,",",REPT(" ",99)),1,99)),PortProtocols[],4,FALSE)),"") &amp;
IF(TRIM(MID(SUBSTITUTE(C281,",",REPT(" ",99)),99,99))&lt;&gt;"",CHAR(10) &amp; IFERROR(IF(ISERROR(--TRIM(MID(SUBSTITUTE(C281,",",REPT(" ",99)),99,99))),VLOOKUP(TRIM(MID(SUBSTITUTE(C281,",",REPT(" ",99)),99,99)),PortProtocols[],4,FALSE),VLOOKUP(--TRIM(MID(SUBSTITUTE(C281,",",REPT(" ",99)),99,99)),PortProtocols[],4,FALSE)),""),"") &amp;
IF(TRIM(MID(SUBSTITUTE(C281,",",REPT(" ",99)),199,99))&lt;&gt;"",CHAR(10) &amp; IFERROR(IF(ISERROR(--TRIM(MID(SUBSTITUTE(C281,",",REPT(" ",99)),199,99))),VLOOKUP(TRIM(MID(SUBSTITUTE(C281,",",REPT(" ",99)),199,99)),PortProtocols[],4,FALSE),VLOOKUP(--TRIM(MID(SUBSTITUTE(C281,",",REPT(" ",99)),199,99)),PortProtocols[],4,FALSE)),""),"") &amp;
IF(TRIM(MID(SUBSTITUTE(C281,",",REPT(" ",99)),299,99))&lt;&gt;"",CHAR(10) &amp; IFERROR(IF(ISERROR(--TRIM(MID(SUBSTITUTE(C281,",",REPT(" ",99)),299,99))),VLOOKUP(TRIM(MID(SUBSTITUTE(C281,",",REPT(" ",99)),299,99)),PortProtocols[],4,FALSE),VLOOKUP(--TRIM(MID(SUBSTITUTE(C281,",",REPT(" ",99)),299,99)),PortProtocols[],4,FALSE)),""),"") &amp;
IF(TRIM(MID(SUBSTITUTE(C281,",",REPT(" ",99)),399,99))&lt;&gt;"",CHAR(10) &amp; IFERROR(IF(ISERROR(--TRIM(MID(SUBSTITUTE(C281,",",REPT(" ",99)),399,99))),VLOOKUP(TRIM(MID(SUBSTITUTE(C281,",",REPT(" ",99)),399,99)),PortProtocols[],4,FALSE),VLOOKUP(--TRIM(MID(SUBSTITUTE(C281,",",REPT(" ",99)),399,99)),PortProtocols[],4,FALSE)),""),"") &amp;
IF(TRIM(MID(SUBSTITUTE(C281,",",REPT(" ",99)),499,99))&lt;&gt;"",CHAR(10) &amp; IFERROR(IF(ISERROR(--TRIM(MID(SUBSTITUTE(C281,",",REPT(" ",99)),499,99))),VLOOKUP(TRIM(MID(SUBSTITUTE(C281,",",REPT(" ",99)),499,99)),PortProtocols[],4,FALSE),VLOOKUP(--TRIM(MID(SUBSTITUTE(C281,",",REPT(" ",99)),499,99)),PortProtocols[],4,FALSE)),""),"") &amp;
IF(TRIM(MID(SUBSTITUTE(C281,",",REPT(" ",99)),599,99))&lt;&gt;"",CHAR(10) &amp; IFERROR(IF(ISERROR(--TRIM(MID(SUBSTITUTE(C281,",",REPT(" ",99)),599,99))),VLOOKUP(TRIM(MID(SUBSTITUTE(C281,",",REPT(" ",99)),599,99)),PortProtocols[],4,FALSE),VLOOKUP(--TRIM(MID(SUBSTITUTE(C281,",",REPT(" ",99)),599,99)),PortProtocols[],4,FALSE)),""),"") &amp;
IF(TRIM(MID(SUBSTITUTE(C281,",",REPT(" ",99)),699,99))&lt;&gt;"",CHAR(10) &amp; IFERROR(IF(ISERROR(--TRIM(MID(SUBSTITUTE(C281,",",REPT(" ",99)),699,99))),VLOOKUP(TRIM(MID(SUBSTITUTE(C281,",",REPT(" ",99)),699,99)),PortProtocols[],4,FALSE),VLOOKUP(--TRIM(MID(SUBSTITUTE(C281,",",REPT(" ",99)),699,99)),PortProtocols[],4,FALSE)),""),"") &amp;
IF(TRIM(MID(SUBSTITUTE(C281,",",REPT(" ",99)),799,99))&lt;&gt;"",CHAR(10) &amp; IFERROR(IF(ISERROR(--TRIM(MID(SUBSTITUTE(C281,",",REPT(" ",99)),799,99))),VLOOKUP(TRIM(MID(SUBSTITUTE(C281,",",REPT(" ",99)),799,99)),PortProtocols[],4,FALSE),VLOOKUP(--TRIM(MID(SUBSTITUTE(C281,",",REPT(" ",99)),799,99)),PortProtocols[],4,FALSE)),""),"") &amp;
IF(TRIM(MID(SUBSTITUTE(C281,",",REPT(" ",99)),899,99))&lt;&gt;"",CHAR(10) &amp; IFERROR(IF(ISERROR(--TRIM(MID(SUBSTITUTE(C281,",",REPT(" ",99)),899,99))),VLOOKUP(TRIM(MID(SUBSTITUTE(C281,",",REPT(" ",99)),899,99)),PortProtocols[],4,FALSE),VLOOKUP(--TRIM(MID(SUBSTITUTE(C281,",",REPT(" ",99)),899,99)),PortProtocols[],4,FALSE)),""),"") &amp;
IF(TRIM(MID(SUBSTITUTE(C281,",",REPT(" ",99)),999,99))&lt;&gt;"",CHAR(10) &amp; IFERROR(IF(ISERROR(--TRIM(MID(SUBSTITUTE(C281,",",REPT(" ",99)),999,99))),VLOOKUP(TRIM(MID(SUBSTITUTE(C281,",",REPT(" ",99)),999,99)),PortProtocols[],4,FALSE),VLOOKUP(--TRIM(MID(SUBSTITUTE(C281,",",REPT(" ",99)),999,99)),PortProtocols[],4,FALSE)),""),"") &amp;
IF(TRIM(MID(SUBSTITUTE(C281,",",REPT(" ",99)),1099,99))&lt;&gt;"",CHAR(10) &amp; IFERROR(IF(ISERROR(--TRIM(MID(SUBSTITUTE(C281,",",REPT(" ",99)),1099,99))),VLOOKUP(TRIM(MID(SUBSTITUTE(C281,",",REPT(" ",99)),1099,99)),PortProtocols[],4,FALSE),VLOOKUP(--TRIM(MID(SUBSTITUTE(C281,",",REPT(" ",99)),1099,99)),PortProtocols[],4,FALSE)),""),"") &amp;
IF(TRIM(MID(SUBSTITUTE(C281,",",REPT(" ",99)),1199,99))&lt;&gt;"",CHAR(10) &amp; IFERROR(IF(ISERROR(--TRIM(MID(SUBSTITUTE(C281,",",REPT(" ",99)),1199,99))),VLOOKUP(TRIM(MID(SUBSTITUTE(C281,",",REPT(" ",99)),1199,99)),PortProtocols[],4,FALSE),VLOOKUP(--TRIM(MID(SUBSTITUTE(C281,",",REPT(" ",99)),1199,99)),PortProtocols[],4,FALSE)),""),"") &amp;
IF(TRIM(MID(SUBSTITUTE(C281,",",REPT(" ",99)),1299,99))&lt;&gt;"",CHAR(10) &amp; IFERROR(IF(ISERROR(--TRIM(MID(SUBSTITUTE(C281,",",REPT(" ",99)),1299,99))),VLOOKUP(TRIM(MID(SUBSTITUTE(C281,",",REPT(" ",99)),1299,99)),PortProtocols[],4,FALSE),VLOOKUP(--TRIM(MID(SUBSTITUTE(C281,",",REPT(" ",99)),1299,99)),PortProtocols[],4,FALSE)),""),"") &amp;
IF(TRIM(MID(SUBSTITUTE(C281,",",REPT(" ",99)),1399,99))&lt;&gt;"",CHAR(10) &amp; IFERROR(IF(ISERROR(--TRIM(MID(SUBSTITUTE(C281,",",REPT(" ",99)),1399,99))),VLOOKUP(TRIM(MID(SUBSTITUTE(C281,",",REPT(" ",99)),1399,99)),PortProtocols[],4,FALSE),VLOOKUP(--TRIM(MID(SUBSTITUTE(C281,",",REPT(" ",99)),1399,99)),PortProtocols[],4,FALSE)),""),"") &amp;
IF(TRIM(MID(SUBSTITUTE(C281,",",REPT(" ",99)),1499,99))&lt;&gt;"",CHAR(10) &amp; IFERROR(IF(ISERROR(--TRIM(MID(SUBSTITUTE(C281,",",REPT(" ",99)),1499,99))),VLOOKUP(TRIM(MID(SUBSTITUTE(C281,",",REPT(" ",99)),1499,99)),PortProtocols[],4,FALSE),VLOOKUP(--TRIM(MID(SUBSTITUTE(C281,",",REPT(" ",99)),1499,99)),PortProtocols[],4,FALSE)),""),"") &amp;
IF(TRIM(MID(SUBSTITUTE(C281,",",REPT(" ",99)),1599,99))&lt;&gt;"",CHAR(10) &amp; IFERROR(IF(ISERROR(--TRIM(MID(SUBSTITUTE(C281,",",REPT(" ",99)),1599,99))),VLOOKUP(TRIM(MID(SUBSTITUTE(C281,",",REPT(" ",99)),1599,99)),PortProtocols[],4,FALSE),VLOOKUP(--TRIM(MID(SUBSTITUTE(C281,",",REPT(" ",99)),1599,99)),PortProtocols[],4,FALSE)),""),"") &amp;
IF(TRIM(MID(SUBSTITUTE(C281,",",REPT(" ",99)),1699,99))&lt;&gt;"",CHAR(10) &amp; IFERROR(IF(ISERROR(--TRIM(MID(SUBSTITUTE(C281,",",REPT(" ",99)),1699,99))),VLOOKUP(TRIM(MID(SUBSTITUTE(C281,",",REPT(" ",99)),1699,99)),PortProtocols[],4,FALSE),VLOOKUP(--TRIM(MID(SUBSTITUTE(C281,",",REPT(" ",99)),1699,99)),PortProtocols[],4,FALSE)),""),"") &amp;
IF(TRIM(MID(SUBSTITUTE(C281,",",REPT(" ",99)),1799,99))&lt;&gt;"",CHAR(10) &amp; IFERROR(IF(ISERROR(--TRIM(MID(SUBSTITUTE(C281,",",REPT(" ",99)),1799,99))),VLOOKUP(TRIM(MID(SUBSTITUTE(C281,",",REPT(" ",99)),1799,99)),PortProtocols[],4,FALSE),VLOOKUP(--TRIM(MID(SUBSTITUTE(C281,",",REPT(" ",99)),1799,99)),PortProtocols[],4,FALSE)),""),"") &amp;
IF(TRIM(MID(SUBSTITUTE(C281,",",REPT(" ",99)),1899,99))&lt;&gt;"",CHAR(10) &amp; IFERROR(IF(ISERROR(--TRIM(MID(SUBSTITUTE(C281,",",REPT(" ",99)),1899,99))),VLOOKUP(TRIM(MID(SUBSTITUTE(C281,",",REPT(" ",99)),1899,99)),PortProtocols[],4,FALSE),VLOOKUP(--TRIM(MID(SUBSTITUTE(C281,",",REPT(" ",99)),1899,99)),PortProtocols[],4,FALSE)),""),""),
"")</f>
        <v>NDB Managed MongoDB VM AZ2 to NDB Managed MongoDB VM AZ1
MongoDB (27017 TCP)</v>
      </c>
      <c r="G281" s="15"/>
      <c r="H281" s="13" t="str">
        <f>_xlfn.XLOOKUP(ExternalPorts[[#This Row],[Source]],entities[Source],entities[Source AZ (Used for Diagram Generation)],"",0)</f>
        <v>AZ2</v>
      </c>
      <c r="I281" s="13" t="str">
        <f>_xlfn.XLOOKUP(ExternalPorts[[#This Row],[Destination]],entities[Destination],entities[Destination AZ (Used for Diagram Generation)],"",0)</f>
        <v>AZ1</v>
      </c>
      <c r="J281" s="13"/>
      <c r="M281" s="22"/>
    </row>
    <row r="282" spans="1:13" ht="40.5" hidden="1">
      <c r="A282" s="13" t="s">
        <v>314</v>
      </c>
      <c r="B282" s="13" t="s">
        <v>390</v>
      </c>
      <c r="C282" s="14">
        <v>9440</v>
      </c>
      <c r="D282" s="13" t="str" cm="1">
        <f t="array" ref="D28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2" s="13" t="s">
        <v>72</v>
      </c>
      <c r="F282" s="24" t="str">
        <f>IF(AND(B282&lt;&gt;"",E282&lt;&gt;""),B282 &amp; " to " &amp; E282 &amp; CHAR(10) &amp;
IFERROR(IF(ISERROR(--TRIM(MID(SUBSTITUTE(C282,",",REPT(" ",99)),1,99))),VLOOKUP(TRIM(MID(SUBSTITUTE(C282,",",REPT(" ",99)),1,99)),PortProtocols[],4,FALSE),VLOOKUP(--TRIM(MID(SUBSTITUTE(C282,",",REPT(" ",99)),1,99)),PortProtocols[],4,FALSE)),"") &amp;
IF(TRIM(MID(SUBSTITUTE(C282,",",REPT(" ",99)),99,99))&lt;&gt;"",CHAR(10) &amp; IFERROR(IF(ISERROR(--TRIM(MID(SUBSTITUTE(C282,",",REPT(" ",99)),99,99))),VLOOKUP(TRIM(MID(SUBSTITUTE(C282,",",REPT(" ",99)),99,99)),PortProtocols[],4,FALSE),VLOOKUP(--TRIM(MID(SUBSTITUTE(C282,",",REPT(" ",99)),99,99)),PortProtocols[],4,FALSE)),""),"") &amp;
IF(TRIM(MID(SUBSTITUTE(C282,",",REPT(" ",99)),199,99))&lt;&gt;"",CHAR(10) &amp; IFERROR(IF(ISERROR(--TRIM(MID(SUBSTITUTE(C282,",",REPT(" ",99)),199,99))),VLOOKUP(TRIM(MID(SUBSTITUTE(C282,",",REPT(" ",99)),199,99)),PortProtocols[],4,FALSE),VLOOKUP(--TRIM(MID(SUBSTITUTE(C282,",",REPT(" ",99)),199,99)),PortProtocols[],4,FALSE)),""),"") &amp;
IF(TRIM(MID(SUBSTITUTE(C282,",",REPT(" ",99)),299,99))&lt;&gt;"",CHAR(10) &amp; IFERROR(IF(ISERROR(--TRIM(MID(SUBSTITUTE(C282,",",REPT(" ",99)),299,99))),VLOOKUP(TRIM(MID(SUBSTITUTE(C282,",",REPT(" ",99)),299,99)),PortProtocols[],4,FALSE),VLOOKUP(--TRIM(MID(SUBSTITUTE(C282,",",REPT(" ",99)),299,99)),PortProtocols[],4,FALSE)),""),"") &amp;
IF(TRIM(MID(SUBSTITUTE(C282,",",REPT(" ",99)),399,99))&lt;&gt;"",CHAR(10) &amp; IFERROR(IF(ISERROR(--TRIM(MID(SUBSTITUTE(C282,",",REPT(" ",99)),399,99))),VLOOKUP(TRIM(MID(SUBSTITUTE(C282,",",REPT(" ",99)),399,99)),PortProtocols[],4,FALSE),VLOOKUP(--TRIM(MID(SUBSTITUTE(C282,",",REPT(" ",99)),399,99)),PortProtocols[],4,FALSE)),""),"") &amp;
IF(TRIM(MID(SUBSTITUTE(C282,",",REPT(" ",99)),499,99))&lt;&gt;"",CHAR(10) &amp; IFERROR(IF(ISERROR(--TRIM(MID(SUBSTITUTE(C282,",",REPT(" ",99)),499,99))),VLOOKUP(TRIM(MID(SUBSTITUTE(C282,",",REPT(" ",99)),499,99)),PortProtocols[],4,FALSE),VLOOKUP(--TRIM(MID(SUBSTITUTE(C282,",",REPT(" ",99)),499,99)),PortProtocols[],4,FALSE)),""),"") &amp;
IF(TRIM(MID(SUBSTITUTE(C282,",",REPT(" ",99)),599,99))&lt;&gt;"",CHAR(10) &amp; IFERROR(IF(ISERROR(--TRIM(MID(SUBSTITUTE(C282,",",REPT(" ",99)),599,99))),VLOOKUP(TRIM(MID(SUBSTITUTE(C282,",",REPT(" ",99)),599,99)),PortProtocols[],4,FALSE),VLOOKUP(--TRIM(MID(SUBSTITUTE(C282,",",REPT(" ",99)),599,99)),PortProtocols[],4,FALSE)),""),"") &amp;
IF(TRIM(MID(SUBSTITUTE(C282,",",REPT(" ",99)),699,99))&lt;&gt;"",CHAR(10) &amp; IFERROR(IF(ISERROR(--TRIM(MID(SUBSTITUTE(C282,",",REPT(" ",99)),699,99))),VLOOKUP(TRIM(MID(SUBSTITUTE(C282,",",REPT(" ",99)),699,99)),PortProtocols[],4,FALSE),VLOOKUP(--TRIM(MID(SUBSTITUTE(C282,",",REPT(" ",99)),699,99)),PortProtocols[],4,FALSE)),""),"") &amp;
IF(TRIM(MID(SUBSTITUTE(C282,",",REPT(" ",99)),799,99))&lt;&gt;"",CHAR(10) &amp; IFERROR(IF(ISERROR(--TRIM(MID(SUBSTITUTE(C282,",",REPT(" ",99)),799,99))),VLOOKUP(TRIM(MID(SUBSTITUTE(C282,",",REPT(" ",99)),799,99)),PortProtocols[],4,FALSE),VLOOKUP(--TRIM(MID(SUBSTITUTE(C282,",",REPT(" ",99)),799,99)),PortProtocols[],4,FALSE)),""),"") &amp;
IF(TRIM(MID(SUBSTITUTE(C282,",",REPT(" ",99)),899,99))&lt;&gt;"",CHAR(10) &amp; IFERROR(IF(ISERROR(--TRIM(MID(SUBSTITUTE(C282,",",REPT(" ",99)),899,99))),VLOOKUP(TRIM(MID(SUBSTITUTE(C282,",",REPT(" ",99)),899,99)),PortProtocols[],4,FALSE),VLOOKUP(--TRIM(MID(SUBSTITUTE(C282,",",REPT(" ",99)),899,99)),PortProtocols[],4,FALSE)),""),"") &amp;
IF(TRIM(MID(SUBSTITUTE(C282,",",REPT(" ",99)),999,99))&lt;&gt;"",CHAR(10) &amp; IFERROR(IF(ISERROR(--TRIM(MID(SUBSTITUTE(C282,",",REPT(" ",99)),999,99))),VLOOKUP(TRIM(MID(SUBSTITUTE(C282,",",REPT(" ",99)),999,99)),PortProtocols[],4,FALSE),VLOOKUP(--TRIM(MID(SUBSTITUTE(C282,",",REPT(" ",99)),999,99)),PortProtocols[],4,FALSE)),""),"") &amp;
IF(TRIM(MID(SUBSTITUTE(C282,",",REPT(" ",99)),1099,99))&lt;&gt;"",CHAR(10) &amp; IFERROR(IF(ISERROR(--TRIM(MID(SUBSTITUTE(C282,",",REPT(" ",99)),1099,99))),VLOOKUP(TRIM(MID(SUBSTITUTE(C282,",",REPT(" ",99)),1099,99)),PortProtocols[],4,FALSE),VLOOKUP(--TRIM(MID(SUBSTITUTE(C282,",",REPT(" ",99)),1099,99)),PortProtocols[],4,FALSE)),""),"") &amp;
IF(TRIM(MID(SUBSTITUTE(C282,",",REPT(" ",99)),1199,99))&lt;&gt;"",CHAR(10) &amp; IFERROR(IF(ISERROR(--TRIM(MID(SUBSTITUTE(C282,",",REPT(" ",99)),1199,99))),VLOOKUP(TRIM(MID(SUBSTITUTE(C282,",",REPT(" ",99)),1199,99)),PortProtocols[],4,FALSE),VLOOKUP(--TRIM(MID(SUBSTITUTE(C282,",",REPT(" ",99)),1199,99)),PortProtocols[],4,FALSE)),""),"") &amp;
IF(TRIM(MID(SUBSTITUTE(C282,",",REPT(" ",99)),1299,99))&lt;&gt;"",CHAR(10) &amp; IFERROR(IF(ISERROR(--TRIM(MID(SUBSTITUTE(C282,",",REPT(" ",99)),1299,99))),VLOOKUP(TRIM(MID(SUBSTITUTE(C282,",",REPT(" ",99)),1299,99)),PortProtocols[],4,FALSE),VLOOKUP(--TRIM(MID(SUBSTITUTE(C282,",",REPT(" ",99)),1299,99)),PortProtocols[],4,FALSE)),""),"") &amp;
IF(TRIM(MID(SUBSTITUTE(C282,",",REPT(" ",99)),1399,99))&lt;&gt;"",CHAR(10) &amp; IFERROR(IF(ISERROR(--TRIM(MID(SUBSTITUTE(C282,",",REPT(" ",99)),1399,99))),VLOOKUP(TRIM(MID(SUBSTITUTE(C282,",",REPT(" ",99)),1399,99)),PortProtocols[],4,FALSE),VLOOKUP(--TRIM(MID(SUBSTITUTE(C282,",",REPT(" ",99)),1399,99)),PortProtocols[],4,FALSE)),""),"") &amp;
IF(TRIM(MID(SUBSTITUTE(C282,",",REPT(" ",99)),1499,99))&lt;&gt;"",CHAR(10) &amp; IFERROR(IF(ISERROR(--TRIM(MID(SUBSTITUTE(C282,",",REPT(" ",99)),1499,99))),VLOOKUP(TRIM(MID(SUBSTITUTE(C282,",",REPT(" ",99)),1499,99)),PortProtocols[],4,FALSE),VLOOKUP(--TRIM(MID(SUBSTITUTE(C282,",",REPT(" ",99)),1499,99)),PortProtocols[],4,FALSE)),""),"") &amp;
IF(TRIM(MID(SUBSTITUTE(C282,",",REPT(" ",99)),1599,99))&lt;&gt;"",CHAR(10) &amp; IFERROR(IF(ISERROR(--TRIM(MID(SUBSTITUTE(C282,",",REPT(" ",99)),1599,99))),VLOOKUP(TRIM(MID(SUBSTITUTE(C282,",",REPT(" ",99)),1599,99)),PortProtocols[],4,FALSE),VLOOKUP(--TRIM(MID(SUBSTITUTE(C282,",",REPT(" ",99)),1599,99)),PortProtocols[],4,FALSE)),""),"") &amp;
IF(TRIM(MID(SUBSTITUTE(C282,",",REPT(" ",99)),1699,99))&lt;&gt;"",CHAR(10) &amp; IFERROR(IF(ISERROR(--TRIM(MID(SUBSTITUTE(C282,",",REPT(" ",99)),1699,99))),VLOOKUP(TRIM(MID(SUBSTITUTE(C282,",",REPT(" ",99)),1699,99)),PortProtocols[],4,FALSE),VLOOKUP(--TRIM(MID(SUBSTITUTE(C282,",",REPT(" ",99)),1699,99)),PortProtocols[],4,FALSE)),""),"") &amp;
IF(TRIM(MID(SUBSTITUTE(C282,",",REPT(" ",99)),1799,99))&lt;&gt;"",CHAR(10) &amp; IFERROR(IF(ISERROR(--TRIM(MID(SUBSTITUTE(C282,",",REPT(" ",99)),1799,99))),VLOOKUP(TRIM(MID(SUBSTITUTE(C282,",",REPT(" ",99)),1799,99)),PortProtocols[],4,FALSE),VLOOKUP(--TRIM(MID(SUBSTITUTE(C282,",",REPT(" ",99)),1799,99)),PortProtocols[],4,FALSE)),""),"") &amp;
IF(TRIM(MID(SUBSTITUTE(C282,",",REPT(" ",99)),1899,99))&lt;&gt;"",CHAR(10) &amp; IFERROR(IF(ISERROR(--TRIM(MID(SUBSTITUTE(C282,",",REPT(" ",99)),1899,99))),VLOOKUP(TRIM(MID(SUBSTITUTE(C282,",",REPT(" ",99)),1899,99)),PortProtocols[],4,FALSE),VLOOKUP(--TRIM(MID(SUBSTITUTE(C282,",",REPT(" ",99)),1899,99)),PortProtocols[],4,FALSE)),""),""),
"")</f>
        <v>NDB Managed Windows VM AZ2 to Nutanix CVM AZ1
Prism (9440 TCP)</v>
      </c>
      <c r="G282" s="15"/>
      <c r="H282" s="13" t="str">
        <f>_xlfn.XLOOKUP(ExternalPorts[[#This Row],[Source]],entities[Source],entities[Source AZ (Used for Diagram Generation)],"",0)</f>
        <v>AZ2</v>
      </c>
      <c r="I282" s="13" t="str">
        <f>_xlfn.XLOOKUP(ExternalPorts[[#This Row],[Destination]],entities[Destination],entities[Destination AZ (Used for Diagram Generation)],"",0)</f>
        <v>AZ1</v>
      </c>
      <c r="J282" s="13"/>
      <c r="M282" s="22"/>
    </row>
    <row r="283" spans="1:13" ht="40.5" hidden="1">
      <c r="A283" s="13" t="s">
        <v>314</v>
      </c>
      <c r="B283" s="13" t="s">
        <v>387</v>
      </c>
      <c r="C283" s="14">
        <v>9440</v>
      </c>
      <c r="D283" s="13" t="str" cm="1">
        <f t="array" ref="D28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3" s="13" t="s">
        <v>72</v>
      </c>
      <c r="F283" s="15" t="str">
        <f>IF(AND(B283&lt;&gt;"",E283&lt;&gt;""),B283 &amp; " to " &amp; E283 &amp; CHAR(10) &amp;
IFERROR(IF(ISERROR(--TRIM(MID(SUBSTITUTE(C283,",",REPT(" ",99)),1,99))),VLOOKUP(TRIM(MID(SUBSTITUTE(C283,",",REPT(" ",99)),1,99)),PortProtocols[],4,FALSE),VLOOKUP(--TRIM(MID(SUBSTITUTE(C283,",",REPT(" ",99)),1,99)),PortProtocols[],4,FALSE)),"") &amp;
IF(TRIM(MID(SUBSTITUTE(C283,",",REPT(" ",99)),99,99))&lt;&gt;"",CHAR(10) &amp; IFERROR(IF(ISERROR(--TRIM(MID(SUBSTITUTE(C283,",",REPT(" ",99)),99,99))),VLOOKUP(TRIM(MID(SUBSTITUTE(C283,",",REPT(" ",99)),99,99)),PortProtocols[],4,FALSE),VLOOKUP(--TRIM(MID(SUBSTITUTE(C283,",",REPT(" ",99)),99,99)),PortProtocols[],4,FALSE)),""),"") &amp;
IF(TRIM(MID(SUBSTITUTE(C283,",",REPT(" ",99)),199,99))&lt;&gt;"",CHAR(10) &amp; IFERROR(IF(ISERROR(--TRIM(MID(SUBSTITUTE(C283,",",REPT(" ",99)),199,99))),VLOOKUP(TRIM(MID(SUBSTITUTE(C283,",",REPT(" ",99)),199,99)),PortProtocols[],4,FALSE),VLOOKUP(--TRIM(MID(SUBSTITUTE(C283,",",REPT(" ",99)),199,99)),PortProtocols[],4,FALSE)),""),"") &amp;
IF(TRIM(MID(SUBSTITUTE(C283,",",REPT(" ",99)),299,99))&lt;&gt;"",CHAR(10) &amp; IFERROR(IF(ISERROR(--TRIM(MID(SUBSTITUTE(C283,",",REPT(" ",99)),299,99))),VLOOKUP(TRIM(MID(SUBSTITUTE(C283,",",REPT(" ",99)),299,99)),PortProtocols[],4,FALSE),VLOOKUP(--TRIM(MID(SUBSTITUTE(C283,",",REPT(" ",99)),299,99)),PortProtocols[],4,FALSE)),""),"") &amp;
IF(TRIM(MID(SUBSTITUTE(C283,",",REPT(" ",99)),399,99))&lt;&gt;"",CHAR(10) &amp; IFERROR(IF(ISERROR(--TRIM(MID(SUBSTITUTE(C283,",",REPT(" ",99)),399,99))),VLOOKUP(TRIM(MID(SUBSTITUTE(C283,",",REPT(" ",99)),399,99)),PortProtocols[],4,FALSE),VLOOKUP(--TRIM(MID(SUBSTITUTE(C283,",",REPT(" ",99)),399,99)),PortProtocols[],4,FALSE)),""),"") &amp;
IF(TRIM(MID(SUBSTITUTE(C283,",",REPT(" ",99)),499,99))&lt;&gt;"",CHAR(10) &amp; IFERROR(IF(ISERROR(--TRIM(MID(SUBSTITUTE(C283,",",REPT(" ",99)),499,99))),VLOOKUP(TRIM(MID(SUBSTITUTE(C283,",",REPT(" ",99)),499,99)),PortProtocols[],4,FALSE),VLOOKUP(--TRIM(MID(SUBSTITUTE(C283,",",REPT(" ",99)),499,99)),PortProtocols[],4,FALSE)),""),"") &amp;
IF(TRIM(MID(SUBSTITUTE(C283,",",REPT(" ",99)),599,99))&lt;&gt;"",CHAR(10) &amp; IFERROR(IF(ISERROR(--TRIM(MID(SUBSTITUTE(C283,",",REPT(" ",99)),599,99))),VLOOKUP(TRIM(MID(SUBSTITUTE(C283,",",REPT(" ",99)),599,99)),PortProtocols[],4,FALSE),VLOOKUP(--TRIM(MID(SUBSTITUTE(C283,",",REPT(" ",99)),599,99)),PortProtocols[],4,FALSE)),""),"") &amp;
IF(TRIM(MID(SUBSTITUTE(C283,",",REPT(" ",99)),699,99))&lt;&gt;"",CHAR(10) &amp; IFERROR(IF(ISERROR(--TRIM(MID(SUBSTITUTE(C283,",",REPT(" ",99)),699,99))),VLOOKUP(TRIM(MID(SUBSTITUTE(C283,",",REPT(" ",99)),699,99)),PortProtocols[],4,FALSE),VLOOKUP(--TRIM(MID(SUBSTITUTE(C283,",",REPT(" ",99)),699,99)),PortProtocols[],4,FALSE)),""),"") &amp;
IF(TRIM(MID(SUBSTITUTE(C283,",",REPT(" ",99)),799,99))&lt;&gt;"",CHAR(10) &amp; IFERROR(IF(ISERROR(--TRIM(MID(SUBSTITUTE(C283,",",REPT(" ",99)),799,99))),VLOOKUP(TRIM(MID(SUBSTITUTE(C283,",",REPT(" ",99)),799,99)),PortProtocols[],4,FALSE),VLOOKUP(--TRIM(MID(SUBSTITUTE(C283,",",REPT(" ",99)),799,99)),PortProtocols[],4,FALSE)),""),"") &amp;
IF(TRIM(MID(SUBSTITUTE(C283,",",REPT(" ",99)),899,99))&lt;&gt;"",CHAR(10) &amp; IFERROR(IF(ISERROR(--TRIM(MID(SUBSTITUTE(C283,",",REPT(" ",99)),899,99))),VLOOKUP(TRIM(MID(SUBSTITUTE(C283,",",REPT(" ",99)),899,99)),PortProtocols[],4,FALSE),VLOOKUP(--TRIM(MID(SUBSTITUTE(C283,",",REPT(" ",99)),899,99)),PortProtocols[],4,FALSE)),""),"") &amp;
IF(TRIM(MID(SUBSTITUTE(C283,",",REPT(" ",99)),999,99))&lt;&gt;"",CHAR(10) &amp; IFERROR(IF(ISERROR(--TRIM(MID(SUBSTITUTE(C283,",",REPT(" ",99)),999,99))),VLOOKUP(TRIM(MID(SUBSTITUTE(C283,",",REPT(" ",99)),999,99)),PortProtocols[],4,FALSE),VLOOKUP(--TRIM(MID(SUBSTITUTE(C283,",",REPT(" ",99)),999,99)),PortProtocols[],4,FALSE)),""),"") &amp;
IF(TRIM(MID(SUBSTITUTE(C283,",",REPT(" ",99)),1099,99))&lt;&gt;"",CHAR(10) &amp; IFERROR(IF(ISERROR(--TRIM(MID(SUBSTITUTE(C283,",",REPT(" ",99)),1099,99))),VLOOKUP(TRIM(MID(SUBSTITUTE(C283,",",REPT(" ",99)),1099,99)),PortProtocols[],4,FALSE),VLOOKUP(--TRIM(MID(SUBSTITUTE(C283,",",REPT(" ",99)),1099,99)),PortProtocols[],4,FALSE)),""),"") &amp;
IF(TRIM(MID(SUBSTITUTE(C283,",",REPT(" ",99)),1199,99))&lt;&gt;"",CHAR(10) &amp; IFERROR(IF(ISERROR(--TRIM(MID(SUBSTITUTE(C283,",",REPT(" ",99)),1199,99))),VLOOKUP(TRIM(MID(SUBSTITUTE(C283,",",REPT(" ",99)),1199,99)),PortProtocols[],4,FALSE),VLOOKUP(--TRIM(MID(SUBSTITUTE(C283,",",REPT(" ",99)),1199,99)),PortProtocols[],4,FALSE)),""),"") &amp;
IF(TRIM(MID(SUBSTITUTE(C283,",",REPT(" ",99)),1299,99))&lt;&gt;"",CHAR(10) &amp; IFERROR(IF(ISERROR(--TRIM(MID(SUBSTITUTE(C283,",",REPT(" ",99)),1299,99))),VLOOKUP(TRIM(MID(SUBSTITUTE(C283,",",REPT(" ",99)),1299,99)),PortProtocols[],4,FALSE),VLOOKUP(--TRIM(MID(SUBSTITUTE(C283,",",REPT(" ",99)),1299,99)),PortProtocols[],4,FALSE)),""),"") &amp;
IF(TRIM(MID(SUBSTITUTE(C283,",",REPT(" ",99)),1399,99))&lt;&gt;"",CHAR(10) &amp; IFERROR(IF(ISERROR(--TRIM(MID(SUBSTITUTE(C283,",",REPT(" ",99)),1399,99))),VLOOKUP(TRIM(MID(SUBSTITUTE(C283,",",REPT(" ",99)),1399,99)),PortProtocols[],4,FALSE),VLOOKUP(--TRIM(MID(SUBSTITUTE(C283,",",REPT(" ",99)),1399,99)),PortProtocols[],4,FALSE)),""),"") &amp;
IF(TRIM(MID(SUBSTITUTE(C283,",",REPT(" ",99)),1499,99))&lt;&gt;"",CHAR(10) &amp; IFERROR(IF(ISERROR(--TRIM(MID(SUBSTITUTE(C283,",",REPT(" ",99)),1499,99))),VLOOKUP(TRIM(MID(SUBSTITUTE(C283,",",REPT(" ",99)),1499,99)),PortProtocols[],4,FALSE),VLOOKUP(--TRIM(MID(SUBSTITUTE(C283,",",REPT(" ",99)),1499,99)),PortProtocols[],4,FALSE)),""),"") &amp;
IF(TRIM(MID(SUBSTITUTE(C283,",",REPT(" ",99)),1599,99))&lt;&gt;"",CHAR(10) &amp; IFERROR(IF(ISERROR(--TRIM(MID(SUBSTITUTE(C283,",",REPT(" ",99)),1599,99))),VLOOKUP(TRIM(MID(SUBSTITUTE(C283,",",REPT(" ",99)),1599,99)),PortProtocols[],4,FALSE),VLOOKUP(--TRIM(MID(SUBSTITUTE(C283,",",REPT(" ",99)),1599,99)),PortProtocols[],4,FALSE)),""),"") &amp;
IF(TRIM(MID(SUBSTITUTE(C283,",",REPT(" ",99)),1699,99))&lt;&gt;"",CHAR(10) &amp; IFERROR(IF(ISERROR(--TRIM(MID(SUBSTITUTE(C283,",",REPT(" ",99)),1699,99))),VLOOKUP(TRIM(MID(SUBSTITUTE(C283,",",REPT(" ",99)),1699,99)),PortProtocols[],4,FALSE),VLOOKUP(--TRIM(MID(SUBSTITUTE(C283,",",REPT(" ",99)),1699,99)),PortProtocols[],4,FALSE)),""),"") &amp;
IF(TRIM(MID(SUBSTITUTE(C283,",",REPT(" ",99)),1799,99))&lt;&gt;"",CHAR(10) &amp; IFERROR(IF(ISERROR(--TRIM(MID(SUBSTITUTE(C283,",",REPT(" ",99)),1799,99))),VLOOKUP(TRIM(MID(SUBSTITUTE(C283,",",REPT(" ",99)),1799,99)),PortProtocols[],4,FALSE),VLOOKUP(--TRIM(MID(SUBSTITUTE(C283,",",REPT(" ",99)),1799,99)),PortProtocols[],4,FALSE)),""),"") &amp;
IF(TRIM(MID(SUBSTITUTE(C283,",",REPT(" ",99)),1899,99))&lt;&gt;"",CHAR(10) &amp; IFERROR(IF(ISERROR(--TRIM(MID(SUBSTITUTE(C283,",",REPT(" ",99)),1899,99))),VLOOKUP(TRIM(MID(SUBSTITUTE(C283,",",REPT(" ",99)),1899,99)),PortProtocols[],4,FALSE),VLOOKUP(--TRIM(MID(SUBSTITUTE(C283,",",REPT(" ",99)),1899,99)),PortProtocols[],4,FALSE)),""),""),
"")</f>
        <v>NDB Managed Linux VM AZ1 to Nutanix CVM AZ1
Prism (9440 TCP)</v>
      </c>
      <c r="G283" s="15"/>
      <c r="H283" s="13" t="str">
        <f>_xlfn.XLOOKUP(ExternalPorts[[#This Row],[Source]],entities[Source],entities[Source AZ (Used for Diagram Generation)],"",0)</f>
        <v>AZ2</v>
      </c>
      <c r="I283" s="13" t="str">
        <f>_xlfn.XLOOKUP(ExternalPorts[[#This Row],[Destination]],entities[Destination],entities[Destination AZ (Used for Diagram Generation)],"",0)</f>
        <v>AZ1</v>
      </c>
      <c r="J283" s="13"/>
      <c r="M283" s="22"/>
    </row>
    <row r="284" spans="1:13" ht="40.5" hidden="1">
      <c r="A284" s="13" t="s">
        <v>314</v>
      </c>
      <c r="B284" s="13" t="s">
        <v>388</v>
      </c>
      <c r="C284" s="14">
        <v>9440</v>
      </c>
      <c r="D284" s="13" t="str" cm="1">
        <f t="array" ref="D28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4" s="13" t="s">
        <v>72</v>
      </c>
      <c r="F284" s="24" t="str">
        <f>IF(AND(B284&lt;&gt;"",E284&lt;&gt;""),B284 &amp; " to " &amp; E284 &amp; CHAR(10) &amp;
IFERROR(IF(ISERROR(--TRIM(MID(SUBSTITUTE(C284,",",REPT(" ",99)),1,99))),VLOOKUP(TRIM(MID(SUBSTITUTE(C284,",",REPT(" ",99)),1,99)),PortProtocols[],4,FALSE),VLOOKUP(--TRIM(MID(SUBSTITUTE(C284,",",REPT(" ",99)),1,99)),PortProtocols[],4,FALSE)),"") &amp;
IF(TRIM(MID(SUBSTITUTE(C284,",",REPT(" ",99)),99,99))&lt;&gt;"",CHAR(10) &amp; IFERROR(IF(ISERROR(--TRIM(MID(SUBSTITUTE(C284,",",REPT(" ",99)),99,99))),VLOOKUP(TRIM(MID(SUBSTITUTE(C284,",",REPT(" ",99)),99,99)),PortProtocols[],4,FALSE),VLOOKUP(--TRIM(MID(SUBSTITUTE(C284,",",REPT(" ",99)),99,99)),PortProtocols[],4,FALSE)),""),"") &amp;
IF(TRIM(MID(SUBSTITUTE(C284,",",REPT(" ",99)),199,99))&lt;&gt;"",CHAR(10) &amp; IFERROR(IF(ISERROR(--TRIM(MID(SUBSTITUTE(C284,",",REPT(" ",99)),199,99))),VLOOKUP(TRIM(MID(SUBSTITUTE(C284,",",REPT(" ",99)),199,99)),PortProtocols[],4,FALSE),VLOOKUP(--TRIM(MID(SUBSTITUTE(C284,",",REPT(" ",99)),199,99)),PortProtocols[],4,FALSE)),""),"") &amp;
IF(TRIM(MID(SUBSTITUTE(C284,",",REPT(" ",99)),299,99))&lt;&gt;"",CHAR(10) &amp; IFERROR(IF(ISERROR(--TRIM(MID(SUBSTITUTE(C284,",",REPT(" ",99)),299,99))),VLOOKUP(TRIM(MID(SUBSTITUTE(C284,",",REPT(" ",99)),299,99)),PortProtocols[],4,FALSE),VLOOKUP(--TRIM(MID(SUBSTITUTE(C284,",",REPT(" ",99)),299,99)),PortProtocols[],4,FALSE)),""),"") &amp;
IF(TRIM(MID(SUBSTITUTE(C284,",",REPT(" ",99)),399,99))&lt;&gt;"",CHAR(10) &amp; IFERROR(IF(ISERROR(--TRIM(MID(SUBSTITUTE(C284,",",REPT(" ",99)),399,99))),VLOOKUP(TRIM(MID(SUBSTITUTE(C284,",",REPT(" ",99)),399,99)),PortProtocols[],4,FALSE),VLOOKUP(--TRIM(MID(SUBSTITUTE(C284,",",REPT(" ",99)),399,99)),PortProtocols[],4,FALSE)),""),"") &amp;
IF(TRIM(MID(SUBSTITUTE(C284,",",REPT(" ",99)),499,99))&lt;&gt;"",CHAR(10) &amp; IFERROR(IF(ISERROR(--TRIM(MID(SUBSTITUTE(C284,",",REPT(" ",99)),499,99))),VLOOKUP(TRIM(MID(SUBSTITUTE(C284,",",REPT(" ",99)),499,99)),PortProtocols[],4,FALSE),VLOOKUP(--TRIM(MID(SUBSTITUTE(C284,",",REPT(" ",99)),499,99)),PortProtocols[],4,FALSE)),""),"") &amp;
IF(TRIM(MID(SUBSTITUTE(C284,",",REPT(" ",99)),599,99))&lt;&gt;"",CHAR(10) &amp; IFERROR(IF(ISERROR(--TRIM(MID(SUBSTITUTE(C284,",",REPT(" ",99)),599,99))),VLOOKUP(TRIM(MID(SUBSTITUTE(C284,",",REPT(" ",99)),599,99)),PortProtocols[],4,FALSE),VLOOKUP(--TRIM(MID(SUBSTITUTE(C284,",",REPT(" ",99)),599,99)),PortProtocols[],4,FALSE)),""),"") &amp;
IF(TRIM(MID(SUBSTITUTE(C284,",",REPT(" ",99)),699,99))&lt;&gt;"",CHAR(10) &amp; IFERROR(IF(ISERROR(--TRIM(MID(SUBSTITUTE(C284,",",REPT(" ",99)),699,99))),VLOOKUP(TRIM(MID(SUBSTITUTE(C284,",",REPT(" ",99)),699,99)),PortProtocols[],4,FALSE),VLOOKUP(--TRIM(MID(SUBSTITUTE(C284,",",REPT(" ",99)),699,99)),PortProtocols[],4,FALSE)),""),"") &amp;
IF(TRIM(MID(SUBSTITUTE(C284,",",REPT(" ",99)),799,99))&lt;&gt;"",CHAR(10) &amp; IFERROR(IF(ISERROR(--TRIM(MID(SUBSTITUTE(C284,",",REPT(" ",99)),799,99))),VLOOKUP(TRIM(MID(SUBSTITUTE(C284,",",REPT(" ",99)),799,99)),PortProtocols[],4,FALSE),VLOOKUP(--TRIM(MID(SUBSTITUTE(C284,",",REPT(" ",99)),799,99)),PortProtocols[],4,FALSE)),""),"") &amp;
IF(TRIM(MID(SUBSTITUTE(C284,",",REPT(" ",99)),899,99))&lt;&gt;"",CHAR(10) &amp; IFERROR(IF(ISERROR(--TRIM(MID(SUBSTITUTE(C284,",",REPT(" ",99)),899,99))),VLOOKUP(TRIM(MID(SUBSTITUTE(C284,",",REPT(" ",99)),899,99)),PortProtocols[],4,FALSE),VLOOKUP(--TRIM(MID(SUBSTITUTE(C284,",",REPT(" ",99)),899,99)),PortProtocols[],4,FALSE)),""),"") &amp;
IF(TRIM(MID(SUBSTITUTE(C284,",",REPT(" ",99)),999,99))&lt;&gt;"",CHAR(10) &amp; IFERROR(IF(ISERROR(--TRIM(MID(SUBSTITUTE(C284,",",REPT(" ",99)),999,99))),VLOOKUP(TRIM(MID(SUBSTITUTE(C284,",",REPT(" ",99)),999,99)),PortProtocols[],4,FALSE),VLOOKUP(--TRIM(MID(SUBSTITUTE(C284,",",REPT(" ",99)),999,99)),PortProtocols[],4,FALSE)),""),"") &amp;
IF(TRIM(MID(SUBSTITUTE(C284,",",REPT(" ",99)),1099,99))&lt;&gt;"",CHAR(10) &amp; IFERROR(IF(ISERROR(--TRIM(MID(SUBSTITUTE(C284,",",REPT(" ",99)),1099,99))),VLOOKUP(TRIM(MID(SUBSTITUTE(C284,",",REPT(" ",99)),1099,99)),PortProtocols[],4,FALSE),VLOOKUP(--TRIM(MID(SUBSTITUTE(C284,",",REPT(" ",99)),1099,99)),PortProtocols[],4,FALSE)),""),"") &amp;
IF(TRIM(MID(SUBSTITUTE(C284,",",REPT(" ",99)),1199,99))&lt;&gt;"",CHAR(10) &amp; IFERROR(IF(ISERROR(--TRIM(MID(SUBSTITUTE(C284,",",REPT(" ",99)),1199,99))),VLOOKUP(TRIM(MID(SUBSTITUTE(C284,",",REPT(" ",99)),1199,99)),PortProtocols[],4,FALSE),VLOOKUP(--TRIM(MID(SUBSTITUTE(C284,",",REPT(" ",99)),1199,99)),PortProtocols[],4,FALSE)),""),"") &amp;
IF(TRIM(MID(SUBSTITUTE(C284,",",REPT(" ",99)),1299,99))&lt;&gt;"",CHAR(10) &amp; IFERROR(IF(ISERROR(--TRIM(MID(SUBSTITUTE(C284,",",REPT(" ",99)),1299,99))),VLOOKUP(TRIM(MID(SUBSTITUTE(C284,",",REPT(" ",99)),1299,99)),PortProtocols[],4,FALSE),VLOOKUP(--TRIM(MID(SUBSTITUTE(C284,",",REPT(" ",99)),1299,99)),PortProtocols[],4,FALSE)),""),"") &amp;
IF(TRIM(MID(SUBSTITUTE(C284,",",REPT(" ",99)),1399,99))&lt;&gt;"",CHAR(10) &amp; IFERROR(IF(ISERROR(--TRIM(MID(SUBSTITUTE(C284,",",REPT(" ",99)),1399,99))),VLOOKUP(TRIM(MID(SUBSTITUTE(C284,",",REPT(" ",99)),1399,99)),PortProtocols[],4,FALSE),VLOOKUP(--TRIM(MID(SUBSTITUTE(C284,",",REPT(" ",99)),1399,99)),PortProtocols[],4,FALSE)),""),"") &amp;
IF(TRIM(MID(SUBSTITUTE(C284,",",REPT(" ",99)),1499,99))&lt;&gt;"",CHAR(10) &amp; IFERROR(IF(ISERROR(--TRIM(MID(SUBSTITUTE(C284,",",REPT(" ",99)),1499,99))),VLOOKUP(TRIM(MID(SUBSTITUTE(C284,",",REPT(" ",99)),1499,99)),PortProtocols[],4,FALSE),VLOOKUP(--TRIM(MID(SUBSTITUTE(C284,",",REPT(" ",99)),1499,99)),PortProtocols[],4,FALSE)),""),"") &amp;
IF(TRIM(MID(SUBSTITUTE(C284,",",REPT(" ",99)),1599,99))&lt;&gt;"",CHAR(10) &amp; IFERROR(IF(ISERROR(--TRIM(MID(SUBSTITUTE(C284,",",REPT(" ",99)),1599,99))),VLOOKUP(TRIM(MID(SUBSTITUTE(C284,",",REPT(" ",99)),1599,99)),PortProtocols[],4,FALSE),VLOOKUP(--TRIM(MID(SUBSTITUTE(C284,",",REPT(" ",99)),1599,99)),PortProtocols[],4,FALSE)),""),"") &amp;
IF(TRIM(MID(SUBSTITUTE(C284,",",REPT(" ",99)),1699,99))&lt;&gt;"",CHAR(10) &amp; IFERROR(IF(ISERROR(--TRIM(MID(SUBSTITUTE(C284,",",REPT(" ",99)),1699,99))),VLOOKUP(TRIM(MID(SUBSTITUTE(C284,",",REPT(" ",99)),1699,99)),PortProtocols[],4,FALSE),VLOOKUP(--TRIM(MID(SUBSTITUTE(C284,",",REPT(" ",99)),1699,99)),PortProtocols[],4,FALSE)),""),"") &amp;
IF(TRIM(MID(SUBSTITUTE(C284,",",REPT(" ",99)),1799,99))&lt;&gt;"",CHAR(10) &amp; IFERROR(IF(ISERROR(--TRIM(MID(SUBSTITUTE(C284,",",REPT(" ",99)),1799,99))),VLOOKUP(TRIM(MID(SUBSTITUTE(C284,",",REPT(" ",99)),1799,99)),PortProtocols[],4,FALSE),VLOOKUP(--TRIM(MID(SUBSTITUTE(C284,",",REPT(" ",99)),1799,99)),PortProtocols[],4,FALSE)),""),"") &amp;
IF(TRIM(MID(SUBSTITUTE(C284,",",REPT(" ",99)),1899,99))&lt;&gt;"",CHAR(10) &amp; IFERROR(IF(ISERROR(--TRIM(MID(SUBSTITUTE(C284,",",REPT(" ",99)),1899,99))),VLOOKUP(TRIM(MID(SUBSTITUTE(C284,",",REPT(" ",99)),1899,99)),PortProtocols[],4,FALSE),VLOOKUP(--TRIM(MID(SUBSTITUTE(C284,",",REPT(" ",99)),1899,99)),PortProtocols[],4,FALSE)),""),""),
"")</f>
        <v>NDB Managed Linux VM AZ2 to Nutanix CVM AZ1
Prism (9440 TCP)</v>
      </c>
      <c r="G284" s="15"/>
      <c r="H284" s="13" t="str">
        <f>_xlfn.XLOOKUP(ExternalPorts[[#This Row],[Source]],entities[Source],entities[Source AZ (Used for Diagram Generation)],"",0)</f>
        <v>AZ2</v>
      </c>
      <c r="I284" s="13" t="str">
        <f>_xlfn.XLOOKUP(ExternalPorts[[#This Row],[Destination]],entities[Destination],entities[Destination AZ (Used for Diagram Generation)],"",0)</f>
        <v>AZ1</v>
      </c>
      <c r="J284" s="13"/>
      <c r="M284" s="22"/>
    </row>
    <row r="285" spans="1:13" ht="81" hidden="1">
      <c r="A285" s="13" t="s">
        <v>314</v>
      </c>
      <c r="B285" s="13" t="s">
        <v>390</v>
      </c>
      <c r="C285" s="14" t="s">
        <v>56</v>
      </c>
      <c r="D285" s="13" t="str" cm="1">
        <f t="array" ref="D28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5" s="13" t="s">
        <v>74</v>
      </c>
      <c r="F285" s="24" t="str">
        <f>IF(AND(B285&lt;&gt;"",E285&lt;&gt;""),B285 &amp; " to " &amp; E285 &amp; CHAR(10) &amp;
IFERROR(IF(ISERROR(--TRIM(MID(SUBSTITUTE(C285,",",REPT(" ",99)),1,99))),VLOOKUP(TRIM(MID(SUBSTITUTE(C285,",",REPT(" ",99)),1,99)),PortProtocols[],4,FALSE),VLOOKUP(--TRIM(MID(SUBSTITUTE(C285,",",REPT(" ",99)),1,99)),PortProtocols[],4,FALSE)),"") &amp;
IF(TRIM(MID(SUBSTITUTE(C285,",",REPT(" ",99)),99,99))&lt;&gt;"",CHAR(10) &amp; IFERROR(IF(ISERROR(--TRIM(MID(SUBSTITUTE(C285,",",REPT(" ",99)),99,99))),VLOOKUP(TRIM(MID(SUBSTITUTE(C285,",",REPT(" ",99)),99,99)),PortProtocols[],4,FALSE),VLOOKUP(--TRIM(MID(SUBSTITUTE(C285,",",REPT(" ",99)),99,99)),PortProtocols[],4,FALSE)),""),"") &amp;
IF(TRIM(MID(SUBSTITUTE(C285,",",REPT(" ",99)),199,99))&lt;&gt;"",CHAR(10) &amp; IFERROR(IF(ISERROR(--TRIM(MID(SUBSTITUTE(C285,",",REPT(" ",99)),199,99))),VLOOKUP(TRIM(MID(SUBSTITUTE(C285,",",REPT(" ",99)),199,99)),PortProtocols[],4,FALSE),VLOOKUP(--TRIM(MID(SUBSTITUTE(C285,",",REPT(" ",99)),199,99)),PortProtocols[],4,FALSE)),""),"") &amp;
IF(TRIM(MID(SUBSTITUTE(C285,",",REPT(" ",99)),299,99))&lt;&gt;"",CHAR(10) &amp; IFERROR(IF(ISERROR(--TRIM(MID(SUBSTITUTE(C285,",",REPT(" ",99)),299,99))),VLOOKUP(TRIM(MID(SUBSTITUTE(C285,",",REPT(" ",99)),299,99)),PortProtocols[],4,FALSE),VLOOKUP(--TRIM(MID(SUBSTITUTE(C285,",",REPT(" ",99)),299,99)),PortProtocols[],4,FALSE)),""),"") &amp;
IF(TRIM(MID(SUBSTITUTE(C285,",",REPT(" ",99)),399,99))&lt;&gt;"",CHAR(10) &amp; IFERROR(IF(ISERROR(--TRIM(MID(SUBSTITUTE(C285,",",REPT(" ",99)),399,99))),VLOOKUP(TRIM(MID(SUBSTITUTE(C285,",",REPT(" ",99)),399,99)),PortProtocols[],4,FALSE),VLOOKUP(--TRIM(MID(SUBSTITUTE(C285,",",REPT(" ",99)),399,99)),PortProtocols[],4,FALSE)),""),"") &amp;
IF(TRIM(MID(SUBSTITUTE(C285,",",REPT(" ",99)),499,99))&lt;&gt;"",CHAR(10) &amp; IFERROR(IF(ISERROR(--TRIM(MID(SUBSTITUTE(C285,",",REPT(" ",99)),499,99))),VLOOKUP(TRIM(MID(SUBSTITUTE(C285,",",REPT(" ",99)),499,99)),PortProtocols[],4,FALSE),VLOOKUP(--TRIM(MID(SUBSTITUTE(C285,",",REPT(" ",99)),499,99)),PortProtocols[],4,FALSE)),""),"") &amp;
IF(TRIM(MID(SUBSTITUTE(C285,",",REPT(" ",99)),599,99))&lt;&gt;"",CHAR(10) &amp; IFERROR(IF(ISERROR(--TRIM(MID(SUBSTITUTE(C285,",",REPT(" ",99)),599,99))),VLOOKUP(TRIM(MID(SUBSTITUTE(C285,",",REPT(" ",99)),599,99)),PortProtocols[],4,FALSE),VLOOKUP(--TRIM(MID(SUBSTITUTE(C285,",",REPT(" ",99)),599,99)),PortProtocols[],4,FALSE)),""),"") &amp;
IF(TRIM(MID(SUBSTITUTE(C285,",",REPT(" ",99)),699,99))&lt;&gt;"",CHAR(10) &amp; IFERROR(IF(ISERROR(--TRIM(MID(SUBSTITUTE(C285,",",REPT(" ",99)),699,99))),VLOOKUP(TRIM(MID(SUBSTITUTE(C285,",",REPT(" ",99)),699,99)),PortProtocols[],4,FALSE),VLOOKUP(--TRIM(MID(SUBSTITUTE(C285,",",REPT(" ",99)),699,99)),PortProtocols[],4,FALSE)),""),"") &amp;
IF(TRIM(MID(SUBSTITUTE(C285,",",REPT(" ",99)),799,99))&lt;&gt;"",CHAR(10) &amp; IFERROR(IF(ISERROR(--TRIM(MID(SUBSTITUTE(C285,",",REPT(" ",99)),799,99))),VLOOKUP(TRIM(MID(SUBSTITUTE(C285,",",REPT(" ",99)),799,99)),PortProtocols[],4,FALSE),VLOOKUP(--TRIM(MID(SUBSTITUTE(C285,",",REPT(" ",99)),799,99)),PortProtocols[],4,FALSE)),""),"") &amp;
IF(TRIM(MID(SUBSTITUTE(C285,",",REPT(" ",99)),899,99))&lt;&gt;"",CHAR(10) &amp; IFERROR(IF(ISERROR(--TRIM(MID(SUBSTITUTE(C285,",",REPT(" ",99)),899,99))),VLOOKUP(TRIM(MID(SUBSTITUTE(C285,",",REPT(" ",99)),899,99)),PortProtocols[],4,FALSE),VLOOKUP(--TRIM(MID(SUBSTITUTE(C285,",",REPT(" ",99)),899,99)),PortProtocols[],4,FALSE)),""),"") &amp;
IF(TRIM(MID(SUBSTITUTE(C285,",",REPT(" ",99)),999,99))&lt;&gt;"",CHAR(10) &amp; IFERROR(IF(ISERROR(--TRIM(MID(SUBSTITUTE(C285,",",REPT(" ",99)),999,99))),VLOOKUP(TRIM(MID(SUBSTITUTE(C285,",",REPT(" ",99)),999,99)),PortProtocols[],4,FALSE),VLOOKUP(--TRIM(MID(SUBSTITUTE(C285,",",REPT(" ",99)),999,99)),PortProtocols[],4,FALSE)),""),"") &amp;
IF(TRIM(MID(SUBSTITUTE(C285,",",REPT(" ",99)),1099,99))&lt;&gt;"",CHAR(10) &amp; IFERROR(IF(ISERROR(--TRIM(MID(SUBSTITUTE(C285,",",REPT(" ",99)),1099,99))),VLOOKUP(TRIM(MID(SUBSTITUTE(C285,",",REPT(" ",99)),1099,99)),PortProtocols[],4,FALSE),VLOOKUP(--TRIM(MID(SUBSTITUTE(C285,",",REPT(" ",99)),1099,99)),PortProtocols[],4,FALSE)),""),"") &amp;
IF(TRIM(MID(SUBSTITUTE(C285,",",REPT(" ",99)),1199,99))&lt;&gt;"",CHAR(10) &amp; IFERROR(IF(ISERROR(--TRIM(MID(SUBSTITUTE(C285,",",REPT(" ",99)),1199,99))),VLOOKUP(TRIM(MID(SUBSTITUTE(C285,",",REPT(" ",99)),1199,99)),PortProtocols[],4,FALSE),VLOOKUP(--TRIM(MID(SUBSTITUTE(C285,",",REPT(" ",99)),1199,99)),PortProtocols[],4,FALSE)),""),"") &amp;
IF(TRIM(MID(SUBSTITUTE(C285,",",REPT(" ",99)),1299,99))&lt;&gt;"",CHAR(10) &amp; IFERROR(IF(ISERROR(--TRIM(MID(SUBSTITUTE(C285,",",REPT(" ",99)),1299,99))),VLOOKUP(TRIM(MID(SUBSTITUTE(C285,",",REPT(" ",99)),1299,99)),PortProtocols[],4,FALSE),VLOOKUP(--TRIM(MID(SUBSTITUTE(C285,",",REPT(" ",99)),1299,99)),PortProtocols[],4,FALSE)),""),"") &amp;
IF(TRIM(MID(SUBSTITUTE(C285,",",REPT(" ",99)),1399,99))&lt;&gt;"",CHAR(10) &amp; IFERROR(IF(ISERROR(--TRIM(MID(SUBSTITUTE(C285,",",REPT(" ",99)),1399,99))),VLOOKUP(TRIM(MID(SUBSTITUTE(C285,",",REPT(" ",99)),1399,99)),PortProtocols[],4,FALSE),VLOOKUP(--TRIM(MID(SUBSTITUTE(C285,",",REPT(" ",99)),1399,99)),PortProtocols[],4,FALSE)),""),"") &amp;
IF(TRIM(MID(SUBSTITUTE(C285,",",REPT(" ",99)),1499,99))&lt;&gt;"",CHAR(10) &amp; IFERROR(IF(ISERROR(--TRIM(MID(SUBSTITUTE(C285,",",REPT(" ",99)),1499,99))),VLOOKUP(TRIM(MID(SUBSTITUTE(C285,",",REPT(" ",99)),1499,99)),PortProtocols[],4,FALSE),VLOOKUP(--TRIM(MID(SUBSTITUTE(C285,",",REPT(" ",99)),1499,99)),PortProtocols[],4,FALSE)),""),"") &amp;
IF(TRIM(MID(SUBSTITUTE(C285,",",REPT(" ",99)),1599,99))&lt;&gt;"",CHAR(10) &amp; IFERROR(IF(ISERROR(--TRIM(MID(SUBSTITUTE(C285,",",REPT(" ",99)),1599,99))),VLOOKUP(TRIM(MID(SUBSTITUTE(C285,",",REPT(" ",99)),1599,99)),PortProtocols[],4,FALSE),VLOOKUP(--TRIM(MID(SUBSTITUTE(C285,",",REPT(" ",99)),1599,99)),PortProtocols[],4,FALSE)),""),"") &amp;
IF(TRIM(MID(SUBSTITUTE(C285,",",REPT(" ",99)),1699,99))&lt;&gt;"",CHAR(10) &amp; IFERROR(IF(ISERROR(--TRIM(MID(SUBSTITUTE(C285,",",REPT(" ",99)),1699,99))),VLOOKUP(TRIM(MID(SUBSTITUTE(C285,",",REPT(" ",99)),1699,99)),PortProtocols[],4,FALSE),VLOOKUP(--TRIM(MID(SUBSTITUTE(C285,",",REPT(" ",99)),1699,99)),PortProtocols[],4,FALSE)),""),"") &amp;
IF(TRIM(MID(SUBSTITUTE(C285,",",REPT(" ",99)),1799,99))&lt;&gt;"",CHAR(10) &amp; IFERROR(IF(ISERROR(--TRIM(MID(SUBSTITUTE(C285,",",REPT(" ",99)),1799,99))),VLOOKUP(TRIM(MID(SUBSTITUTE(C285,",",REPT(" ",99)),1799,99)),PortProtocols[],4,FALSE),VLOOKUP(--TRIM(MID(SUBSTITUTE(C285,",",REPT(" ",99)),1799,99)),PortProtocols[],4,FALSE)),""),"") &amp;
IF(TRIM(MID(SUBSTITUTE(C285,",",REPT(" ",99)),1899,99))&lt;&gt;"",CHAR(10) &amp; IFERROR(IF(ISERROR(--TRIM(MID(SUBSTITUTE(C285,",",REPT(" ",99)),1899,99))),VLOOKUP(TRIM(MID(SUBSTITUTE(C285,",",REPT(" ",99)),1899,99)),PortProtocols[],4,FALSE),VLOOKUP(--TRIM(MID(SUBSTITUTE(C285,",",REPT(" ",99)),1899,99)),PortProtocols[],4,FALSE)),""),""),
"")</f>
        <v>NDB Managed Windows VM AZ2 to Nutanix CVM AZ2
Prism (9440 TCP)
iSCSI iSNS (Target Discovery) (3205 TCP)
iSCSI Target (Primary Data) (3260 TCP)</v>
      </c>
      <c r="G285" s="15"/>
      <c r="H285" s="13" t="str">
        <f>_xlfn.XLOOKUP(ExternalPorts[[#This Row],[Source]],entities[Source],entities[Source AZ (Used for Diagram Generation)],"",0)</f>
        <v>AZ2</v>
      </c>
      <c r="I285" s="13" t="str">
        <f>_xlfn.XLOOKUP(ExternalPorts[[#This Row],[Destination]],entities[Destination],entities[Destination AZ (Used for Diagram Generation)],"",0)</f>
        <v>AZ2</v>
      </c>
      <c r="J285" s="13"/>
      <c r="M285" s="22"/>
    </row>
    <row r="286" spans="1:13" ht="40.5" hidden="1">
      <c r="A286" s="13" t="s">
        <v>314</v>
      </c>
      <c r="B286" s="13" t="s">
        <v>387</v>
      </c>
      <c r="C286" s="14">
        <v>9440</v>
      </c>
      <c r="D286" s="13" t="str" cm="1">
        <f t="array" ref="D28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6" s="13" t="s">
        <v>74</v>
      </c>
      <c r="F286" s="24" t="str">
        <f>IF(AND(B286&lt;&gt;"",E286&lt;&gt;""),B286 &amp; " to " &amp; E286 &amp; CHAR(10) &amp;
IFERROR(IF(ISERROR(--TRIM(MID(SUBSTITUTE(C286,",",REPT(" ",99)),1,99))),VLOOKUP(TRIM(MID(SUBSTITUTE(C286,",",REPT(" ",99)),1,99)),PortProtocols[],4,FALSE),VLOOKUP(--TRIM(MID(SUBSTITUTE(C286,",",REPT(" ",99)),1,99)),PortProtocols[],4,FALSE)),"") &amp;
IF(TRIM(MID(SUBSTITUTE(C286,",",REPT(" ",99)),99,99))&lt;&gt;"",CHAR(10) &amp; IFERROR(IF(ISERROR(--TRIM(MID(SUBSTITUTE(C286,",",REPT(" ",99)),99,99))),VLOOKUP(TRIM(MID(SUBSTITUTE(C286,",",REPT(" ",99)),99,99)),PortProtocols[],4,FALSE),VLOOKUP(--TRIM(MID(SUBSTITUTE(C286,",",REPT(" ",99)),99,99)),PortProtocols[],4,FALSE)),""),"") &amp;
IF(TRIM(MID(SUBSTITUTE(C286,",",REPT(" ",99)),199,99))&lt;&gt;"",CHAR(10) &amp; IFERROR(IF(ISERROR(--TRIM(MID(SUBSTITUTE(C286,",",REPT(" ",99)),199,99))),VLOOKUP(TRIM(MID(SUBSTITUTE(C286,",",REPT(" ",99)),199,99)),PortProtocols[],4,FALSE),VLOOKUP(--TRIM(MID(SUBSTITUTE(C286,",",REPT(" ",99)),199,99)),PortProtocols[],4,FALSE)),""),"") &amp;
IF(TRIM(MID(SUBSTITUTE(C286,",",REPT(" ",99)),299,99))&lt;&gt;"",CHAR(10) &amp; IFERROR(IF(ISERROR(--TRIM(MID(SUBSTITUTE(C286,",",REPT(" ",99)),299,99))),VLOOKUP(TRIM(MID(SUBSTITUTE(C286,",",REPT(" ",99)),299,99)),PortProtocols[],4,FALSE),VLOOKUP(--TRIM(MID(SUBSTITUTE(C286,",",REPT(" ",99)),299,99)),PortProtocols[],4,FALSE)),""),"") &amp;
IF(TRIM(MID(SUBSTITUTE(C286,",",REPT(" ",99)),399,99))&lt;&gt;"",CHAR(10) &amp; IFERROR(IF(ISERROR(--TRIM(MID(SUBSTITUTE(C286,",",REPT(" ",99)),399,99))),VLOOKUP(TRIM(MID(SUBSTITUTE(C286,",",REPT(" ",99)),399,99)),PortProtocols[],4,FALSE),VLOOKUP(--TRIM(MID(SUBSTITUTE(C286,",",REPT(" ",99)),399,99)),PortProtocols[],4,FALSE)),""),"") &amp;
IF(TRIM(MID(SUBSTITUTE(C286,",",REPT(" ",99)),499,99))&lt;&gt;"",CHAR(10) &amp; IFERROR(IF(ISERROR(--TRIM(MID(SUBSTITUTE(C286,",",REPT(" ",99)),499,99))),VLOOKUP(TRIM(MID(SUBSTITUTE(C286,",",REPT(" ",99)),499,99)),PortProtocols[],4,FALSE),VLOOKUP(--TRIM(MID(SUBSTITUTE(C286,",",REPT(" ",99)),499,99)),PortProtocols[],4,FALSE)),""),"") &amp;
IF(TRIM(MID(SUBSTITUTE(C286,",",REPT(" ",99)),599,99))&lt;&gt;"",CHAR(10) &amp; IFERROR(IF(ISERROR(--TRIM(MID(SUBSTITUTE(C286,",",REPT(" ",99)),599,99))),VLOOKUP(TRIM(MID(SUBSTITUTE(C286,",",REPT(" ",99)),599,99)),PortProtocols[],4,FALSE),VLOOKUP(--TRIM(MID(SUBSTITUTE(C286,",",REPT(" ",99)),599,99)),PortProtocols[],4,FALSE)),""),"") &amp;
IF(TRIM(MID(SUBSTITUTE(C286,",",REPT(" ",99)),699,99))&lt;&gt;"",CHAR(10) &amp; IFERROR(IF(ISERROR(--TRIM(MID(SUBSTITUTE(C286,",",REPT(" ",99)),699,99))),VLOOKUP(TRIM(MID(SUBSTITUTE(C286,",",REPT(" ",99)),699,99)),PortProtocols[],4,FALSE),VLOOKUP(--TRIM(MID(SUBSTITUTE(C286,",",REPT(" ",99)),699,99)),PortProtocols[],4,FALSE)),""),"") &amp;
IF(TRIM(MID(SUBSTITUTE(C286,",",REPT(" ",99)),799,99))&lt;&gt;"",CHAR(10) &amp; IFERROR(IF(ISERROR(--TRIM(MID(SUBSTITUTE(C286,",",REPT(" ",99)),799,99))),VLOOKUP(TRIM(MID(SUBSTITUTE(C286,",",REPT(" ",99)),799,99)),PortProtocols[],4,FALSE),VLOOKUP(--TRIM(MID(SUBSTITUTE(C286,",",REPT(" ",99)),799,99)),PortProtocols[],4,FALSE)),""),"") &amp;
IF(TRIM(MID(SUBSTITUTE(C286,",",REPT(" ",99)),899,99))&lt;&gt;"",CHAR(10) &amp; IFERROR(IF(ISERROR(--TRIM(MID(SUBSTITUTE(C286,",",REPT(" ",99)),899,99))),VLOOKUP(TRIM(MID(SUBSTITUTE(C286,",",REPT(" ",99)),899,99)),PortProtocols[],4,FALSE),VLOOKUP(--TRIM(MID(SUBSTITUTE(C286,",",REPT(" ",99)),899,99)),PortProtocols[],4,FALSE)),""),"") &amp;
IF(TRIM(MID(SUBSTITUTE(C286,",",REPT(" ",99)),999,99))&lt;&gt;"",CHAR(10) &amp; IFERROR(IF(ISERROR(--TRIM(MID(SUBSTITUTE(C286,",",REPT(" ",99)),999,99))),VLOOKUP(TRIM(MID(SUBSTITUTE(C286,",",REPT(" ",99)),999,99)),PortProtocols[],4,FALSE),VLOOKUP(--TRIM(MID(SUBSTITUTE(C286,",",REPT(" ",99)),999,99)),PortProtocols[],4,FALSE)),""),"") &amp;
IF(TRIM(MID(SUBSTITUTE(C286,",",REPT(" ",99)),1099,99))&lt;&gt;"",CHAR(10) &amp; IFERROR(IF(ISERROR(--TRIM(MID(SUBSTITUTE(C286,",",REPT(" ",99)),1099,99))),VLOOKUP(TRIM(MID(SUBSTITUTE(C286,",",REPT(" ",99)),1099,99)),PortProtocols[],4,FALSE),VLOOKUP(--TRIM(MID(SUBSTITUTE(C286,",",REPT(" ",99)),1099,99)),PortProtocols[],4,FALSE)),""),"") &amp;
IF(TRIM(MID(SUBSTITUTE(C286,",",REPT(" ",99)),1199,99))&lt;&gt;"",CHAR(10) &amp; IFERROR(IF(ISERROR(--TRIM(MID(SUBSTITUTE(C286,",",REPT(" ",99)),1199,99))),VLOOKUP(TRIM(MID(SUBSTITUTE(C286,",",REPT(" ",99)),1199,99)),PortProtocols[],4,FALSE),VLOOKUP(--TRIM(MID(SUBSTITUTE(C286,",",REPT(" ",99)),1199,99)),PortProtocols[],4,FALSE)),""),"") &amp;
IF(TRIM(MID(SUBSTITUTE(C286,",",REPT(" ",99)),1299,99))&lt;&gt;"",CHAR(10) &amp; IFERROR(IF(ISERROR(--TRIM(MID(SUBSTITUTE(C286,",",REPT(" ",99)),1299,99))),VLOOKUP(TRIM(MID(SUBSTITUTE(C286,",",REPT(" ",99)),1299,99)),PortProtocols[],4,FALSE),VLOOKUP(--TRIM(MID(SUBSTITUTE(C286,",",REPT(" ",99)),1299,99)),PortProtocols[],4,FALSE)),""),"") &amp;
IF(TRIM(MID(SUBSTITUTE(C286,",",REPT(" ",99)),1399,99))&lt;&gt;"",CHAR(10) &amp; IFERROR(IF(ISERROR(--TRIM(MID(SUBSTITUTE(C286,",",REPT(" ",99)),1399,99))),VLOOKUP(TRIM(MID(SUBSTITUTE(C286,",",REPT(" ",99)),1399,99)),PortProtocols[],4,FALSE),VLOOKUP(--TRIM(MID(SUBSTITUTE(C286,",",REPT(" ",99)),1399,99)),PortProtocols[],4,FALSE)),""),"") &amp;
IF(TRIM(MID(SUBSTITUTE(C286,",",REPT(" ",99)),1499,99))&lt;&gt;"",CHAR(10) &amp; IFERROR(IF(ISERROR(--TRIM(MID(SUBSTITUTE(C286,",",REPT(" ",99)),1499,99))),VLOOKUP(TRIM(MID(SUBSTITUTE(C286,",",REPT(" ",99)),1499,99)),PortProtocols[],4,FALSE),VLOOKUP(--TRIM(MID(SUBSTITUTE(C286,",",REPT(" ",99)),1499,99)),PortProtocols[],4,FALSE)),""),"") &amp;
IF(TRIM(MID(SUBSTITUTE(C286,",",REPT(" ",99)),1599,99))&lt;&gt;"",CHAR(10) &amp; IFERROR(IF(ISERROR(--TRIM(MID(SUBSTITUTE(C286,",",REPT(" ",99)),1599,99))),VLOOKUP(TRIM(MID(SUBSTITUTE(C286,",",REPT(" ",99)),1599,99)),PortProtocols[],4,FALSE),VLOOKUP(--TRIM(MID(SUBSTITUTE(C286,",",REPT(" ",99)),1599,99)),PortProtocols[],4,FALSE)),""),"") &amp;
IF(TRIM(MID(SUBSTITUTE(C286,",",REPT(" ",99)),1699,99))&lt;&gt;"",CHAR(10) &amp; IFERROR(IF(ISERROR(--TRIM(MID(SUBSTITUTE(C286,",",REPT(" ",99)),1699,99))),VLOOKUP(TRIM(MID(SUBSTITUTE(C286,",",REPT(" ",99)),1699,99)),PortProtocols[],4,FALSE),VLOOKUP(--TRIM(MID(SUBSTITUTE(C286,",",REPT(" ",99)),1699,99)),PortProtocols[],4,FALSE)),""),"") &amp;
IF(TRIM(MID(SUBSTITUTE(C286,",",REPT(" ",99)),1799,99))&lt;&gt;"",CHAR(10) &amp; IFERROR(IF(ISERROR(--TRIM(MID(SUBSTITUTE(C286,",",REPT(" ",99)),1799,99))),VLOOKUP(TRIM(MID(SUBSTITUTE(C286,",",REPT(" ",99)),1799,99)),PortProtocols[],4,FALSE),VLOOKUP(--TRIM(MID(SUBSTITUTE(C286,",",REPT(" ",99)),1799,99)),PortProtocols[],4,FALSE)),""),"") &amp;
IF(TRIM(MID(SUBSTITUTE(C286,",",REPT(" ",99)),1899,99))&lt;&gt;"",CHAR(10) &amp; IFERROR(IF(ISERROR(--TRIM(MID(SUBSTITUTE(C286,",",REPT(" ",99)),1899,99))),VLOOKUP(TRIM(MID(SUBSTITUTE(C286,",",REPT(" ",99)),1899,99)),PortProtocols[],4,FALSE),VLOOKUP(--TRIM(MID(SUBSTITUTE(C286,",",REPT(" ",99)),1899,99)),PortProtocols[],4,FALSE)),""),""),
"")</f>
        <v>NDB Managed Linux VM AZ1 to Nutanix CVM AZ2
Prism (9440 TCP)</v>
      </c>
      <c r="G286" s="15"/>
      <c r="H286" s="13" t="str">
        <f>_xlfn.XLOOKUP(ExternalPorts[[#This Row],[Source]],entities[Source],entities[Source AZ (Used for Diagram Generation)],"",0)</f>
        <v>AZ2</v>
      </c>
      <c r="I286" s="13" t="str">
        <f>_xlfn.XLOOKUP(ExternalPorts[[#This Row],[Destination]],entities[Destination],entities[Destination AZ (Used for Diagram Generation)],"",0)</f>
        <v>AZ2</v>
      </c>
      <c r="J286" s="13"/>
      <c r="M286" s="22"/>
    </row>
    <row r="287" spans="1:13" ht="40.5" hidden="1">
      <c r="A287" s="13" t="s">
        <v>314</v>
      </c>
      <c r="B287" s="13" t="s">
        <v>388</v>
      </c>
      <c r="C287" s="14">
        <v>9440</v>
      </c>
      <c r="D287" s="13" t="str" cm="1">
        <f t="array" ref="D28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7" s="13" t="s">
        <v>74</v>
      </c>
      <c r="F287" s="24" t="str">
        <f>IF(AND(B287&lt;&gt;"",E287&lt;&gt;""),B287 &amp; " to " &amp; E287 &amp; CHAR(10) &amp;
IFERROR(IF(ISERROR(--TRIM(MID(SUBSTITUTE(C287,",",REPT(" ",99)),1,99))),VLOOKUP(TRIM(MID(SUBSTITUTE(C287,",",REPT(" ",99)),1,99)),PortProtocols[],4,FALSE),VLOOKUP(--TRIM(MID(SUBSTITUTE(C287,",",REPT(" ",99)),1,99)),PortProtocols[],4,FALSE)),"") &amp;
IF(TRIM(MID(SUBSTITUTE(C287,",",REPT(" ",99)),99,99))&lt;&gt;"",CHAR(10) &amp; IFERROR(IF(ISERROR(--TRIM(MID(SUBSTITUTE(C287,",",REPT(" ",99)),99,99))),VLOOKUP(TRIM(MID(SUBSTITUTE(C287,",",REPT(" ",99)),99,99)),PortProtocols[],4,FALSE),VLOOKUP(--TRIM(MID(SUBSTITUTE(C287,",",REPT(" ",99)),99,99)),PortProtocols[],4,FALSE)),""),"") &amp;
IF(TRIM(MID(SUBSTITUTE(C287,",",REPT(" ",99)),199,99))&lt;&gt;"",CHAR(10) &amp; IFERROR(IF(ISERROR(--TRIM(MID(SUBSTITUTE(C287,",",REPT(" ",99)),199,99))),VLOOKUP(TRIM(MID(SUBSTITUTE(C287,",",REPT(" ",99)),199,99)),PortProtocols[],4,FALSE),VLOOKUP(--TRIM(MID(SUBSTITUTE(C287,",",REPT(" ",99)),199,99)),PortProtocols[],4,FALSE)),""),"") &amp;
IF(TRIM(MID(SUBSTITUTE(C287,",",REPT(" ",99)),299,99))&lt;&gt;"",CHAR(10) &amp; IFERROR(IF(ISERROR(--TRIM(MID(SUBSTITUTE(C287,",",REPT(" ",99)),299,99))),VLOOKUP(TRIM(MID(SUBSTITUTE(C287,",",REPT(" ",99)),299,99)),PortProtocols[],4,FALSE),VLOOKUP(--TRIM(MID(SUBSTITUTE(C287,",",REPT(" ",99)),299,99)),PortProtocols[],4,FALSE)),""),"") &amp;
IF(TRIM(MID(SUBSTITUTE(C287,",",REPT(" ",99)),399,99))&lt;&gt;"",CHAR(10) &amp; IFERROR(IF(ISERROR(--TRIM(MID(SUBSTITUTE(C287,",",REPT(" ",99)),399,99))),VLOOKUP(TRIM(MID(SUBSTITUTE(C287,",",REPT(" ",99)),399,99)),PortProtocols[],4,FALSE),VLOOKUP(--TRIM(MID(SUBSTITUTE(C287,",",REPT(" ",99)),399,99)),PortProtocols[],4,FALSE)),""),"") &amp;
IF(TRIM(MID(SUBSTITUTE(C287,",",REPT(" ",99)),499,99))&lt;&gt;"",CHAR(10) &amp; IFERROR(IF(ISERROR(--TRIM(MID(SUBSTITUTE(C287,",",REPT(" ",99)),499,99))),VLOOKUP(TRIM(MID(SUBSTITUTE(C287,",",REPT(" ",99)),499,99)),PortProtocols[],4,FALSE),VLOOKUP(--TRIM(MID(SUBSTITUTE(C287,",",REPT(" ",99)),499,99)),PortProtocols[],4,FALSE)),""),"") &amp;
IF(TRIM(MID(SUBSTITUTE(C287,",",REPT(" ",99)),599,99))&lt;&gt;"",CHAR(10) &amp; IFERROR(IF(ISERROR(--TRIM(MID(SUBSTITUTE(C287,",",REPT(" ",99)),599,99))),VLOOKUP(TRIM(MID(SUBSTITUTE(C287,",",REPT(" ",99)),599,99)),PortProtocols[],4,FALSE),VLOOKUP(--TRIM(MID(SUBSTITUTE(C287,",",REPT(" ",99)),599,99)),PortProtocols[],4,FALSE)),""),"") &amp;
IF(TRIM(MID(SUBSTITUTE(C287,",",REPT(" ",99)),699,99))&lt;&gt;"",CHAR(10) &amp; IFERROR(IF(ISERROR(--TRIM(MID(SUBSTITUTE(C287,",",REPT(" ",99)),699,99))),VLOOKUP(TRIM(MID(SUBSTITUTE(C287,",",REPT(" ",99)),699,99)),PortProtocols[],4,FALSE),VLOOKUP(--TRIM(MID(SUBSTITUTE(C287,",",REPT(" ",99)),699,99)),PortProtocols[],4,FALSE)),""),"") &amp;
IF(TRIM(MID(SUBSTITUTE(C287,",",REPT(" ",99)),799,99))&lt;&gt;"",CHAR(10) &amp; IFERROR(IF(ISERROR(--TRIM(MID(SUBSTITUTE(C287,",",REPT(" ",99)),799,99))),VLOOKUP(TRIM(MID(SUBSTITUTE(C287,",",REPT(" ",99)),799,99)),PortProtocols[],4,FALSE),VLOOKUP(--TRIM(MID(SUBSTITUTE(C287,",",REPT(" ",99)),799,99)),PortProtocols[],4,FALSE)),""),"") &amp;
IF(TRIM(MID(SUBSTITUTE(C287,",",REPT(" ",99)),899,99))&lt;&gt;"",CHAR(10) &amp; IFERROR(IF(ISERROR(--TRIM(MID(SUBSTITUTE(C287,",",REPT(" ",99)),899,99))),VLOOKUP(TRIM(MID(SUBSTITUTE(C287,",",REPT(" ",99)),899,99)),PortProtocols[],4,FALSE),VLOOKUP(--TRIM(MID(SUBSTITUTE(C287,",",REPT(" ",99)),899,99)),PortProtocols[],4,FALSE)),""),"") &amp;
IF(TRIM(MID(SUBSTITUTE(C287,",",REPT(" ",99)),999,99))&lt;&gt;"",CHAR(10) &amp; IFERROR(IF(ISERROR(--TRIM(MID(SUBSTITUTE(C287,",",REPT(" ",99)),999,99))),VLOOKUP(TRIM(MID(SUBSTITUTE(C287,",",REPT(" ",99)),999,99)),PortProtocols[],4,FALSE),VLOOKUP(--TRIM(MID(SUBSTITUTE(C287,",",REPT(" ",99)),999,99)),PortProtocols[],4,FALSE)),""),"") &amp;
IF(TRIM(MID(SUBSTITUTE(C287,",",REPT(" ",99)),1099,99))&lt;&gt;"",CHAR(10) &amp; IFERROR(IF(ISERROR(--TRIM(MID(SUBSTITUTE(C287,",",REPT(" ",99)),1099,99))),VLOOKUP(TRIM(MID(SUBSTITUTE(C287,",",REPT(" ",99)),1099,99)),PortProtocols[],4,FALSE),VLOOKUP(--TRIM(MID(SUBSTITUTE(C287,",",REPT(" ",99)),1099,99)),PortProtocols[],4,FALSE)),""),"") &amp;
IF(TRIM(MID(SUBSTITUTE(C287,",",REPT(" ",99)),1199,99))&lt;&gt;"",CHAR(10) &amp; IFERROR(IF(ISERROR(--TRIM(MID(SUBSTITUTE(C287,",",REPT(" ",99)),1199,99))),VLOOKUP(TRIM(MID(SUBSTITUTE(C287,",",REPT(" ",99)),1199,99)),PortProtocols[],4,FALSE),VLOOKUP(--TRIM(MID(SUBSTITUTE(C287,",",REPT(" ",99)),1199,99)),PortProtocols[],4,FALSE)),""),"") &amp;
IF(TRIM(MID(SUBSTITUTE(C287,",",REPT(" ",99)),1299,99))&lt;&gt;"",CHAR(10) &amp; IFERROR(IF(ISERROR(--TRIM(MID(SUBSTITUTE(C287,",",REPT(" ",99)),1299,99))),VLOOKUP(TRIM(MID(SUBSTITUTE(C287,",",REPT(" ",99)),1299,99)),PortProtocols[],4,FALSE),VLOOKUP(--TRIM(MID(SUBSTITUTE(C287,",",REPT(" ",99)),1299,99)),PortProtocols[],4,FALSE)),""),"") &amp;
IF(TRIM(MID(SUBSTITUTE(C287,",",REPT(" ",99)),1399,99))&lt;&gt;"",CHAR(10) &amp; IFERROR(IF(ISERROR(--TRIM(MID(SUBSTITUTE(C287,",",REPT(" ",99)),1399,99))),VLOOKUP(TRIM(MID(SUBSTITUTE(C287,",",REPT(" ",99)),1399,99)),PortProtocols[],4,FALSE),VLOOKUP(--TRIM(MID(SUBSTITUTE(C287,",",REPT(" ",99)),1399,99)),PortProtocols[],4,FALSE)),""),"") &amp;
IF(TRIM(MID(SUBSTITUTE(C287,",",REPT(" ",99)),1499,99))&lt;&gt;"",CHAR(10) &amp; IFERROR(IF(ISERROR(--TRIM(MID(SUBSTITUTE(C287,",",REPT(" ",99)),1499,99))),VLOOKUP(TRIM(MID(SUBSTITUTE(C287,",",REPT(" ",99)),1499,99)),PortProtocols[],4,FALSE),VLOOKUP(--TRIM(MID(SUBSTITUTE(C287,",",REPT(" ",99)),1499,99)),PortProtocols[],4,FALSE)),""),"") &amp;
IF(TRIM(MID(SUBSTITUTE(C287,",",REPT(" ",99)),1599,99))&lt;&gt;"",CHAR(10) &amp; IFERROR(IF(ISERROR(--TRIM(MID(SUBSTITUTE(C287,",",REPT(" ",99)),1599,99))),VLOOKUP(TRIM(MID(SUBSTITUTE(C287,",",REPT(" ",99)),1599,99)),PortProtocols[],4,FALSE),VLOOKUP(--TRIM(MID(SUBSTITUTE(C287,",",REPT(" ",99)),1599,99)),PortProtocols[],4,FALSE)),""),"") &amp;
IF(TRIM(MID(SUBSTITUTE(C287,",",REPT(" ",99)),1699,99))&lt;&gt;"",CHAR(10) &amp; IFERROR(IF(ISERROR(--TRIM(MID(SUBSTITUTE(C287,",",REPT(" ",99)),1699,99))),VLOOKUP(TRIM(MID(SUBSTITUTE(C287,",",REPT(" ",99)),1699,99)),PortProtocols[],4,FALSE),VLOOKUP(--TRIM(MID(SUBSTITUTE(C287,",",REPT(" ",99)),1699,99)),PortProtocols[],4,FALSE)),""),"") &amp;
IF(TRIM(MID(SUBSTITUTE(C287,",",REPT(" ",99)),1799,99))&lt;&gt;"",CHAR(10) &amp; IFERROR(IF(ISERROR(--TRIM(MID(SUBSTITUTE(C287,",",REPT(" ",99)),1799,99))),VLOOKUP(TRIM(MID(SUBSTITUTE(C287,",",REPT(" ",99)),1799,99)),PortProtocols[],4,FALSE),VLOOKUP(--TRIM(MID(SUBSTITUTE(C287,",",REPT(" ",99)),1799,99)),PortProtocols[],4,FALSE)),""),"") &amp;
IF(TRIM(MID(SUBSTITUTE(C287,",",REPT(" ",99)),1899,99))&lt;&gt;"",CHAR(10) &amp; IFERROR(IF(ISERROR(--TRIM(MID(SUBSTITUTE(C287,",",REPT(" ",99)),1899,99))),VLOOKUP(TRIM(MID(SUBSTITUTE(C287,",",REPT(" ",99)),1899,99)),PortProtocols[],4,FALSE),VLOOKUP(--TRIM(MID(SUBSTITUTE(C287,",",REPT(" ",99)),1899,99)),PortProtocols[],4,FALSE)),""),""),
"")</f>
        <v>NDB Managed Linux VM AZ2 to Nutanix CVM AZ2
Prism (9440 TCP)</v>
      </c>
      <c r="G287" s="15"/>
      <c r="H287" s="13" t="str">
        <f>_xlfn.XLOOKUP(ExternalPorts[[#This Row],[Source]],entities[Source],entities[Source AZ (Used for Diagram Generation)],"",0)</f>
        <v>AZ2</v>
      </c>
      <c r="I287" s="13" t="str">
        <f>_xlfn.XLOOKUP(ExternalPorts[[#This Row],[Destination]],entities[Destination],entities[Destination AZ (Used for Diagram Generation)],"",0)</f>
        <v>AZ2</v>
      </c>
      <c r="J287" s="13"/>
      <c r="M287" s="22"/>
    </row>
    <row r="288" spans="1:13" ht="40.5" hidden="1">
      <c r="A288" s="13" t="s">
        <v>314</v>
      </c>
      <c r="B288" s="13" t="s">
        <v>386</v>
      </c>
      <c r="C288" s="14">
        <v>9440</v>
      </c>
      <c r="D288" s="13" t="str" cm="1">
        <f t="array" ref="D28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8" s="13" t="s">
        <v>72</v>
      </c>
      <c r="F288" s="24" t="str">
        <f>IF(AND(B288&lt;&gt;"",E288&lt;&gt;""),B288 &amp; " to " &amp; E288 &amp; CHAR(10) &amp;
IFERROR(IF(ISERROR(--TRIM(MID(SUBSTITUTE(C288,",",REPT(" ",99)),1,99))),VLOOKUP(TRIM(MID(SUBSTITUTE(C288,",",REPT(" ",99)),1,99)),PortProtocols[],4,FALSE),VLOOKUP(--TRIM(MID(SUBSTITUTE(C288,",",REPT(" ",99)),1,99)),PortProtocols[],4,FALSE)),"") &amp;
IF(TRIM(MID(SUBSTITUTE(C288,",",REPT(" ",99)),99,99))&lt;&gt;"",CHAR(10) &amp; IFERROR(IF(ISERROR(--TRIM(MID(SUBSTITUTE(C288,",",REPT(" ",99)),99,99))),VLOOKUP(TRIM(MID(SUBSTITUTE(C288,",",REPT(" ",99)),99,99)),PortProtocols[],4,FALSE),VLOOKUP(--TRIM(MID(SUBSTITUTE(C288,",",REPT(" ",99)),99,99)),PortProtocols[],4,FALSE)),""),"") &amp;
IF(TRIM(MID(SUBSTITUTE(C288,",",REPT(" ",99)),199,99))&lt;&gt;"",CHAR(10) &amp; IFERROR(IF(ISERROR(--TRIM(MID(SUBSTITUTE(C288,",",REPT(" ",99)),199,99))),VLOOKUP(TRIM(MID(SUBSTITUTE(C288,",",REPT(" ",99)),199,99)),PortProtocols[],4,FALSE),VLOOKUP(--TRIM(MID(SUBSTITUTE(C288,",",REPT(" ",99)),199,99)),PortProtocols[],4,FALSE)),""),"") &amp;
IF(TRIM(MID(SUBSTITUTE(C288,",",REPT(" ",99)),299,99))&lt;&gt;"",CHAR(10) &amp; IFERROR(IF(ISERROR(--TRIM(MID(SUBSTITUTE(C288,",",REPT(" ",99)),299,99))),VLOOKUP(TRIM(MID(SUBSTITUTE(C288,",",REPT(" ",99)),299,99)),PortProtocols[],4,FALSE),VLOOKUP(--TRIM(MID(SUBSTITUTE(C288,",",REPT(" ",99)),299,99)),PortProtocols[],4,FALSE)),""),"") &amp;
IF(TRIM(MID(SUBSTITUTE(C288,",",REPT(" ",99)),399,99))&lt;&gt;"",CHAR(10) &amp; IFERROR(IF(ISERROR(--TRIM(MID(SUBSTITUTE(C288,",",REPT(" ",99)),399,99))),VLOOKUP(TRIM(MID(SUBSTITUTE(C288,",",REPT(" ",99)),399,99)),PortProtocols[],4,FALSE),VLOOKUP(--TRIM(MID(SUBSTITUTE(C288,",",REPT(" ",99)),399,99)),PortProtocols[],4,FALSE)),""),"") &amp;
IF(TRIM(MID(SUBSTITUTE(C288,",",REPT(" ",99)),499,99))&lt;&gt;"",CHAR(10) &amp; IFERROR(IF(ISERROR(--TRIM(MID(SUBSTITUTE(C288,",",REPT(" ",99)),499,99))),VLOOKUP(TRIM(MID(SUBSTITUTE(C288,",",REPT(" ",99)),499,99)),PortProtocols[],4,FALSE),VLOOKUP(--TRIM(MID(SUBSTITUTE(C288,",",REPT(" ",99)),499,99)),PortProtocols[],4,FALSE)),""),"") &amp;
IF(TRIM(MID(SUBSTITUTE(C288,",",REPT(" ",99)),599,99))&lt;&gt;"",CHAR(10) &amp; IFERROR(IF(ISERROR(--TRIM(MID(SUBSTITUTE(C288,",",REPT(" ",99)),599,99))),VLOOKUP(TRIM(MID(SUBSTITUTE(C288,",",REPT(" ",99)),599,99)),PortProtocols[],4,FALSE),VLOOKUP(--TRIM(MID(SUBSTITUTE(C288,",",REPT(" ",99)),599,99)),PortProtocols[],4,FALSE)),""),"") &amp;
IF(TRIM(MID(SUBSTITUTE(C288,",",REPT(" ",99)),699,99))&lt;&gt;"",CHAR(10) &amp; IFERROR(IF(ISERROR(--TRIM(MID(SUBSTITUTE(C288,",",REPT(" ",99)),699,99))),VLOOKUP(TRIM(MID(SUBSTITUTE(C288,",",REPT(" ",99)),699,99)),PortProtocols[],4,FALSE),VLOOKUP(--TRIM(MID(SUBSTITUTE(C288,",",REPT(" ",99)),699,99)),PortProtocols[],4,FALSE)),""),"") &amp;
IF(TRIM(MID(SUBSTITUTE(C288,",",REPT(" ",99)),799,99))&lt;&gt;"",CHAR(10) &amp; IFERROR(IF(ISERROR(--TRIM(MID(SUBSTITUTE(C288,",",REPT(" ",99)),799,99))),VLOOKUP(TRIM(MID(SUBSTITUTE(C288,",",REPT(" ",99)),799,99)),PortProtocols[],4,FALSE),VLOOKUP(--TRIM(MID(SUBSTITUTE(C288,",",REPT(" ",99)),799,99)),PortProtocols[],4,FALSE)),""),"") &amp;
IF(TRIM(MID(SUBSTITUTE(C288,",",REPT(" ",99)),899,99))&lt;&gt;"",CHAR(10) &amp; IFERROR(IF(ISERROR(--TRIM(MID(SUBSTITUTE(C288,",",REPT(" ",99)),899,99))),VLOOKUP(TRIM(MID(SUBSTITUTE(C288,",",REPT(" ",99)),899,99)),PortProtocols[],4,FALSE),VLOOKUP(--TRIM(MID(SUBSTITUTE(C288,",",REPT(" ",99)),899,99)),PortProtocols[],4,FALSE)),""),"") &amp;
IF(TRIM(MID(SUBSTITUTE(C288,",",REPT(" ",99)),999,99))&lt;&gt;"",CHAR(10) &amp; IFERROR(IF(ISERROR(--TRIM(MID(SUBSTITUTE(C288,",",REPT(" ",99)),999,99))),VLOOKUP(TRIM(MID(SUBSTITUTE(C288,",",REPT(" ",99)),999,99)),PortProtocols[],4,FALSE),VLOOKUP(--TRIM(MID(SUBSTITUTE(C288,",",REPT(" ",99)),999,99)),PortProtocols[],4,FALSE)),""),"") &amp;
IF(TRIM(MID(SUBSTITUTE(C288,",",REPT(" ",99)),1099,99))&lt;&gt;"",CHAR(10) &amp; IFERROR(IF(ISERROR(--TRIM(MID(SUBSTITUTE(C288,",",REPT(" ",99)),1099,99))),VLOOKUP(TRIM(MID(SUBSTITUTE(C288,",",REPT(" ",99)),1099,99)),PortProtocols[],4,FALSE),VLOOKUP(--TRIM(MID(SUBSTITUTE(C288,",",REPT(" ",99)),1099,99)),PortProtocols[],4,FALSE)),""),"") &amp;
IF(TRIM(MID(SUBSTITUTE(C288,",",REPT(" ",99)),1199,99))&lt;&gt;"",CHAR(10) &amp; IFERROR(IF(ISERROR(--TRIM(MID(SUBSTITUTE(C288,",",REPT(" ",99)),1199,99))),VLOOKUP(TRIM(MID(SUBSTITUTE(C288,",",REPT(" ",99)),1199,99)),PortProtocols[],4,FALSE),VLOOKUP(--TRIM(MID(SUBSTITUTE(C288,",",REPT(" ",99)),1199,99)),PortProtocols[],4,FALSE)),""),"") &amp;
IF(TRIM(MID(SUBSTITUTE(C288,",",REPT(" ",99)),1299,99))&lt;&gt;"",CHAR(10) &amp; IFERROR(IF(ISERROR(--TRIM(MID(SUBSTITUTE(C288,",",REPT(" ",99)),1299,99))),VLOOKUP(TRIM(MID(SUBSTITUTE(C288,",",REPT(" ",99)),1299,99)),PortProtocols[],4,FALSE),VLOOKUP(--TRIM(MID(SUBSTITUTE(C288,",",REPT(" ",99)),1299,99)),PortProtocols[],4,FALSE)),""),"") &amp;
IF(TRIM(MID(SUBSTITUTE(C288,",",REPT(" ",99)),1399,99))&lt;&gt;"",CHAR(10) &amp; IFERROR(IF(ISERROR(--TRIM(MID(SUBSTITUTE(C288,",",REPT(" ",99)),1399,99))),VLOOKUP(TRIM(MID(SUBSTITUTE(C288,",",REPT(" ",99)),1399,99)),PortProtocols[],4,FALSE),VLOOKUP(--TRIM(MID(SUBSTITUTE(C288,",",REPT(" ",99)),1399,99)),PortProtocols[],4,FALSE)),""),"") &amp;
IF(TRIM(MID(SUBSTITUTE(C288,",",REPT(" ",99)),1499,99))&lt;&gt;"",CHAR(10) &amp; IFERROR(IF(ISERROR(--TRIM(MID(SUBSTITUTE(C288,",",REPT(" ",99)),1499,99))),VLOOKUP(TRIM(MID(SUBSTITUTE(C288,",",REPT(" ",99)),1499,99)),PortProtocols[],4,FALSE),VLOOKUP(--TRIM(MID(SUBSTITUTE(C288,",",REPT(" ",99)),1499,99)),PortProtocols[],4,FALSE)),""),"") &amp;
IF(TRIM(MID(SUBSTITUTE(C288,",",REPT(" ",99)),1599,99))&lt;&gt;"",CHAR(10) &amp; IFERROR(IF(ISERROR(--TRIM(MID(SUBSTITUTE(C288,",",REPT(" ",99)),1599,99))),VLOOKUP(TRIM(MID(SUBSTITUTE(C288,",",REPT(" ",99)),1599,99)),PortProtocols[],4,FALSE),VLOOKUP(--TRIM(MID(SUBSTITUTE(C288,",",REPT(" ",99)),1599,99)),PortProtocols[],4,FALSE)),""),"") &amp;
IF(TRIM(MID(SUBSTITUTE(C288,",",REPT(" ",99)),1699,99))&lt;&gt;"",CHAR(10) &amp; IFERROR(IF(ISERROR(--TRIM(MID(SUBSTITUTE(C288,",",REPT(" ",99)),1699,99))),VLOOKUP(TRIM(MID(SUBSTITUTE(C288,",",REPT(" ",99)),1699,99)),PortProtocols[],4,FALSE),VLOOKUP(--TRIM(MID(SUBSTITUTE(C288,",",REPT(" ",99)),1699,99)),PortProtocols[],4,FALSE)),""),"") &amp;
IF(TRIM(MID(SUBSTITUTE(C288,",",REPT(" ",99)),1799,99))&lt;&gt;"",CHAR(10) &amp; IFERROR(IF(ISERROR(--TRIM(MID(SUBSTITUTE(C288,",",REPT(" ",99)),1799,99))),VLOOKUP(TRIM(MID(SUBSTITUTE(C288,",",REPT(" ",99)),1799,99)),PortProtocols[],4,FALSE),VLOOKUP(--TRIM(MID(SUBSTITUTE(C288,",",REPT(" ",99)),1799,99)),PortProtocols[],4,FALSE)),""),"") &amp;
IF(TRIM(MID(SUBSTITUTE(C288,",",REPT(" ",99)),1899,99))&lt;&gt;"",CHAR(10) &amp; IFERROR(IF(ISERROR(--TRIM(MID(SUBSTITUTE(C288,",",REPT(" ",99)),1899,99))),VLOOKUP(TRIM(MID(SUBSTITUTE(C288,",",REPT(" ",99)),1899,99)),PortProtocols[],4,FALSE),VLOOKUP(--TRIM(MID(SUBSTITUTE(C288,",",REPT(" ",99)),1899,99)),PortProtocols[],4,FALSE)),""),""),
"")</f>
        <v>NDB Agent AZ2 to Nutanix CVM AZ1
Prism (9440 TCP)</v>
      </c>
      <c r="G288" s="15"/>
      <c r="H288" s="13" t="str">
        <f>_xlfn.XLOOKUP(ExternalPorts[[#This Row],[Source]],entities[Source],entities[Source AZ (Used for Diagram Generation)],"",0)</f>
        <v>AZ2</v>
      </c>
      <c r="I288" s="13" t="str">
        <f>_xlfn.XLOOKUP(ExternalPorts[[#This Row],[Destination]],entities[Destination],entities[Destination AZ (Used for Diagram Generation)],"",0)</f>
        <v>AZ1</v>
      </c>
      <c r="J288" s="13"/>
      <c r="M288" s="22"/>
    </row>
    <row r="289" spans="1:13" ht="81" hidden="1">
      <c r="A289" s="13" t="s">
        <v>314</v>
      </c>
      <c r="B289" s="13" t="s">
        <v>386</v>
      </c>
      <c r="C289" s="14" t="s">
        <v>56</v>
      </c>
      <c r="D289" s="13" t="str" cm="1">
        <f t="array" ref="D28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89" s="13" t="s">
        <v>74</v>
      </c>
      <c r="F289" s="24" t="str">
        <f>IF(AND(B289&lt;&gt;"",E289&lt;&gt;""),B289 &amp; " to " &amp; E289 &amp; CHAR(10) &amp;
IFERROR(IF(ISERROR(--TRIM(MID(SUBSTITUTE(C289,",",REPT(" ",99)),1,99))),VLOOKUP(TRIM(MID(SUBSTITUTE(C289,",",REPT(" ",99)),1,99)),PortProtocols[],4,FALSE),VLOOKUP(--TRIM(MID(SUBSTITUTE(C289,",",REPT(" ",99)),1,99)),PortProtocols[],4,FALSE)),"") &amp;
IF(TRIM(MID(SUBSTITUTE(C289,",",REPT(" ",99)),99,99))&lt;&gt;"",CHAR(10) &amp; IFERROR(IF(ISERROR(--TRIM(MID(SUBSTITUTE(C289,",",REPT(" ",99)),99,99))),VLOOKUP(TRIM(MID(SUBSTITUTE(C289,",",REPT(" ",99)),99,99)),PortProtocols[],4,FALSE),VLOOKUP(--TRIM(MID(SUBSTITUTE(C289,",",REPT(" ",99)),99,99)),PortProtocols[],4,FALSE)),""),"") &amp;
IF(TRIM(MID(SUBSTITUTE(C289,",",REPT(" ",99)),199,99))&lt;&gt;"",CHAR(10) &amp; IFERROR(IF(ISERROR(--TRIM(MID(SUBSTITUTE(C289,",",REPT(" ",99)),199,99))),VLOOKUP(TRIM(MID(SUBSTITUTE(C289,",",REPT(" ",99)),199,99)),PortProtocols[],4,FALSE),VLOOKUP(--TRIM(MID(SUBSTITUTE(C289,",",REPT(" ",99)),199,99)),PortProtocols[],4,FALSE)),""),"") &amp;
IF(TRIM(MID(SUBSTITUTE(C289,",",REPT(" ",99)),299,99))&lt;&gt;"",CHAR(10) &amp; IFERROR(IF(ISERROR(--TRIM(MID(SUBSTITUTE(C289,",",REPT(" ",99)),299,99))),VLOOKUP(TRIM(MID(SUBSTITUTE(C289,",",REPT(" ",99)),299,99)),PortProtocols[],4,FALSE),VLOOKUP(--TRIM(MID(SUBSTITUTE(C289,",",REPT(" ",99)),299,99)),PortProtocols[],4,FALSE)),""),"") &amp;
IF(TRIM(MID(SUBSTITUTE(C289,",",REPT(" ",99)),399,99))&lt;&gt;"",CHAR(10) &amp; IFERROR(IF(ISERROR(--TRIM(MID(SUBSTITUTE(C289,",",REPT(" ",99)),399,99))),VLOOKUP(TRIM(MID(SUBSTITUTE(C289,",",REPT(" ",99)),399,99)),PortProtocols[],4,FALSE),VLOOKUP(--TRIM(MID(SUBSTITUTE(C289,",",REPT(" ",99)),399,99)),PortProtocols[],4,FALSE)),""),"") &amp;
IF(TRIM(MID(SUBSTITUTE(C289,",",REPT(" ",99)),499,99))&lt;&gt;"",CHAR(10) &amp; IFERROR(IF(ISERROR(--TRIM(MID(SUBSTITUTE(C289,",",REPT(" ",99)),499,99))),VLOOKUP(TRIM(MID(SUBSTITUTE(C289,",",REPT(" ",99)),499,99)),PortProtocols[],4,FALSE),VLOOKUP(--TRIM(MID(SUBSTITUTE(C289,",",REPT(" ",99)),499,99)),PortProtocols[],4,FALSE)),""),"") &amp;
IF(TRIM(MID(SUBSTITUTE(C289,",",REPT(" ",99)),599,99))&lt;&gt;"",CHAR(10) &amp; IFERROR(IF(ISERROR(--TRIM(MID(SUBSTITUTE(C289,",",REPT(" ",99)),599,99))),VLOOKUP(TRIM(MID(SUBSTITUTE(C289,",",REPT(" ",99)),599,99)),PortProtocols[],4,FALSE),VLOOKUP(--TRIM(MID(SUBSTITUTE(C289,",",REPT(" ",99)),599,99)),PortProtocols[],4,FALSE)),""),"") &amp;
IF(TRIM(MID(SUBSTITUTE(C289,",",REPT(" ",99)),699,99))&lt;&gt;"",CHAR(10) &amp; IFERROR(IF(ISERROR(--TRIM(MID(SUBSTITUTE(C289,",",REPT(" ",99)),699,99))),VLOOKUP(TRIM(MID(SUBSTITUTE(C289,",",REPT(" ",99)),699,99)),PortProtocols[],4,FALSE),VLOOKUP(--TRIM(MID(SUBSTITUTE(C289,",",REPT(" ",99)),699,99)),PortProtocols[],4,FALSE)),""),"") &amp;
IF(TRIM(MID(SUBSTITUTE(C289,",",REPT(" ",99)),799,99))&lt;&gt;"",CHAR(10) &amp; IFERROR(IF(ISERROR(--TRIM(MID(SUBSTITUTE(C289,",",REPT(" ",99)),799,99))),VLOOKUP(TRIM(MID(SUBSTITUTE(C289,",",REPT(" ",99)),799,99)),PortProtocols[],4,FALSE),VLOOKUP(--TRIM(MID(SUBSTITUTE(C289,",",REPT(" ",99)),799,99)),PortProtocols[],4,FALSE)),""),"") &amp;
IF(TRIM(MID(SUBSTITUTE(C289,",",REPT(" ",99)),899,99))&lt;&gt;"",CHAR(10) &amp; IFERROR(IF(ISERROR(--TRIM(MID(SUBSTITUTE(C289,",",REPT(" ",99)),899,99))),VLOOKUP(TRIM(MID(SUBSTITUTE(C289,",",REPT(" ",99)),899,99)),PortProtocols[],4,FALSE),VLOOKUP(--TRIM(MID(SUBSTITUTE(C289,",",REPT(" ",99)),899,99)),PortProtocols[],4,FALSE)),""),"") &amp;
IF(TRIM(MID(SUBSTITUTE(C289,",",REPT(" ",99)),999,99))&lt;&gt;"",CHAR(10) &amp; IFERROR(IF(ISERROR(--TRIM(MID(SUBSTITUTE(C289,",",REPT(" ",99)),999,99))),VLOOKUP(TRIM(MID(SUBSTITUTE(C289,",",REPT(" ",99)),999,99)),PortProtocols[],4,FALSE),VLOOKUP(--TRIM(MID(SUBSTITUTE(C289,",",REPT(" ",99)),999,99)),PortProtocols[],4,FALSE)),""),"") &amp;
IF(TRIM(MID(SUBSTITUTE(C289,",",REPT(" ",99)),1099,99))&lt;&gt;"",CHAR(10) &amp; IFERROR(IF(ISERROR(--TRIM(MID(SUBSTITUTE(C289,",",REPT(" ",99)),1099,99))),VLOOKUP(TRIM(MID(SUBSTITUTE(C289,",",REPT(" ",99)),1099,99)),PortProtocols[],4,FALSE),VLOOKUP(--TRIM(MID(SUBSTITUTE(C289,",",REPT(" ",99)),1099,99)),PortProtocols[],4,FALSE)),""),"") &amp;
IF(TRIM(MID(SUBSTITUTE(C289,",",REPT(" ",99)),1199,99))&lt;&gt;"",CHAR(10) &amp; IFERROR(IF(ISERROR(--TRIM(MID(SUBSTITUTE(C289,",",REPT(" ",99)),1199,99))),VLOOKUP(TRIM(MID(SUBSTITUTE(C289,",",REPT(" ",99)),1199,99)),PortProtocols[],4,FALSE),VLOOKUP(--TRIM(MID(SUBSTITUTE(C289,",",REPT(" ",99)),1199,99)),PortProtocols[],4,FALSE)),""),"") &amp;
IF(TRIM(MID(SUBSTITUTE(C289,",",REPT(" ",99)),1299,99))&lt;&gt;"",CHAR(10) &amp; IFERROR(IF(ISERROR(--TRIM(MID(SUBSTITUTE(C289,",",REPT(" ",99)),1299,99))),VLOOKUP(TRIM(MID(SUBSTITUTE(C289,",",REPT(" ",99)),1299,99)),PortProtocols[],4,FALSE),VLOOKUP(--TRIM(MID(SUBSTITUTE(C289,",",REPT(" ",99)),1299,99)),PortProtocols[],4,FALSE)),""),"") &amp;
IF(TRIM(MID(SUBSTITUTE(C289,",",REPT(" ",99)),1399,99))&lt;&gt;"",CHAR(10) &amp; IFERROR(IF(ISERROR(--TRIM(MID(SUBSTITUTE(C289,",",REPT(" ",99)),1399,99))),VLOOKUP(TRIM(MID(SUBSTITUTE(C289,",",REPT(" ",99)),1399,99)),PortProtocols[],4,FALSE),VLOOKUP(--TRIM(MID(SUBSTITUTE(C289,",",REPT(" ",99)),1399,99)),PortProtocols[],4,FALSE)),""),"") &amp;
IF(TRIM(MID(SUBSTITUTE(C289,",",REPT(" ",99)),1499,99))&lt;&gt;"",CHAR(10) &amp; IFERROR(IF(ISERROR(--TRIM(MID(SUBSTITUTE(C289,",",REPT(" ",99)),1499,99))),VLOOKUP(TRIM(MID(SUBSTITUTE(C289,",",REPT(" ",99)),1499,99)),PortProtocols[],4,FALSE),VLOOKUP(--TRIM(MID(SUBSTITUTE(C289,",",REPT(" ",99)),1499,99)),PortProtocols[],4,FALSE)),""),"") &amp;
IF(TRIM(MID(SUBSTITUTE(C289,",",REPT(" ",99)),1599,99))&lt;&gt;"",CHAR(10) &amp; IFERROR(IF(ISERROR(--TRIM(MID(SUBSTITUTE(C289,",",REPT(" ",99)),1599,99))),VLOOKUP(TRIM(MID(SUBSTITUTE(C289,",",REPT(" ",99)),1599,99)),PortProtocols[],4,FALSE),VLOOKUP(--TRIM(MID(SUBSTITUTE(C289,",",REPT(" ",99)),1599,99)),PortProtocols[],4,FALSE)),""),"") &amp;
IF(TRIM(MID(SUBSTITUTE(C289,",",REPT(" ",99)),1699,99))&lt;&gt;"",CHAR(10) &amp; IFERROR(IF(ISERROR(--TRIM(MID(SUBSTITUTE(C289,",",REPT(" ",99)),1699,99))),VLOOKUP(TRIM(MID(SUBSTITUTE(C289,",",REPT(" ",99)),1699,99)),PortProtocols[],4,FALSE),VLOOKUP(--TRIM(MID(SUBSTITUTE(C289,",",REPT(" ",99)),1699,99)),PortProtocols[],4,FALSE)),""),"") &amp;
IF(TRIM(MID(SUBSTITUTE(C289,",",REPT(" ",99)),1799,99))&lt;&gt;"",CHAR(10) &amp; IFERROR(IF(ISERROR(--TRIM(MID(SUBSTITUTE(C289,",",REPT(" ",99)),1799,99))),VLOOKUP(TRIM(MID(SUBSTITUTE(C289,",",REPT(" ",99)),1799,99)),PortProtocols[],4,FALSE),VLOOKUP(--TRIM(MID(SUBSTITUTE(C289,",",REPT(" ",99)),1799,99)),PortProtocols[],4,FALSE)),""),"") &amp;
IF(TRIM(MID(SUBSTITUTE(C289,",",REPT(" ",99)),1899,99))&lt;&gt;"",CHAR(10) &amp; IFERROR(IF(ISERROR(--TRIM(MID(SUBSTITUTE(C289,",",REPT(" ",99)),1899,99))),VLOOKUP(TRIM(MID(SUBSTITUTE(C289,",",REPT(" ",99)),1899,99)),PortProtocols[],4,FALSE),VLOOKUP(--TRIM(MID(SUBSTITUTE(C289,",",REPT(" ",99)),1899,99)),PortProtocols[],4,FALSE)),""),""),
"")</f>
        <v>NDB Agent AZ2 to Nutanix CVM AZ2
Prism (9440 TCP)
iSCSI iSNS (Target Discovery) (3205 TCP)
iSCSI Target (Primary Data) (3260 TCP)</v>
      </c>
      <c r="G289" s="15"/>
      <c r="H289" s="13" t="str">
        <f>_xlfn.XLOOKUP(ExternalPorts[[#This Row],[Source]],entities[Source],entities[Source AZ (Used for Diagram Generation)],"",0)</f>
        <v>AZ2</v>
      </c>
      <c r="I289" s="13" t="str">
        <f>_xlfn.XLOOKUP(ExternalPorts[[#This Row],[Destination]],entities[Destination],entities[Destination AZ (Used for Diagram Generation)],"",0)</f>
        <v>AZ2</v>
      </c>
      <c r="J289" s="13"/>
      <c r="M289" s="22"/>
    </row>
    <row r="290" spans="1:13" ht="60.75" hidden="1">
      <c r="A290" s="13" t="s">
        <v>314</v>
      </c>
      <c r="B290" s="13" t="s">
        <v>386</v>
      </c>
      <c r="C290" s="14" t="s">
        <v>14</v>
      </c>
      <c r="D290" s="13" t="s">
        <v>78</v>
      </c>
      <c r="E290" s="13" t="s">
        <v>67</v>
      </c>
      <c r="F290" s="24" t="str">
        <f>IF(AND(B290&lt;&gt;"",E290&lt;&gt;""),B290 &amp; " to " &amp; E290 &amp; CHAR(10) &amp;
IFERROR(IF(ISERROR(--TRIM(MID(SUBSTITUTE(C290,",",REPT(" ",99)),1,99))),VLOOKUP(TRIM(MID(SUBSTITUTE(C290,",",REPT(" ",99)),1,99)),PortProtocols[],4,FALSE),VLOOKUP(--TRIM(MID(SUBSTITUTE(C290,",",REPT(" ",99)),1,99)),PortProtocols[],4,FALSE)),"") &amp;
IF(TRIM(MID(SUBSTITUTE(C290,",",REPT(" ",99)),99,99))&lt;&gt;"",CHAR(10) &amp; IFERROR(IF(ISERROR(--TRIM(MID(SUBSTITUTE(C290,",",REPT(" ",99)),99,99))),VLOOKUP(TRIM(MID(SUBSTITUTE(C290,",",REPT(" ",99)),99,99)),PortProtocols[],4,FALSE),VLOOKUP(--TRIM(MID(SUBSTITUTE(C290,",",REPT(" ",99)),99,99)),PortProtocols[],4,FALSE)),""),"") &amp;
IF(TRIM(MID(SUBSTITUTE(C290,",",REPT(" ",99)),199,99))&lt;&gt;"",CHAR(10) &amp; IFERROR(IF(ISERROR(--TRIM(MID(SUBSTITUTE(C290,",",REPT(" ",99)),199,99))),VLOOKUP(TRIM(MID(SUBSTITUTE(C290,",",REPT(" ",99)),199,99)),PortProtocols[],4,FALSE),VLOOKUP(--TRIM(MID(SUBSTITUTE(C290,",",REPT(" ",99)),199,99)),PortProtocols[],4,FALSE)),""),"") &amp;
IF(TRIM(MID(SUBSTITUTE(C290,",",REPT(" ",99)),299,99))&lt;&gt;"",CHAR(10) &amp; IFERROR(IF(ISERROR(--TRIM(MID(SUBSTITUTE(C290,",",REPT(" ",99)),299,99))),VLOOKUP(TRIM(MID(SUBSTITUTE(C290,",",REPT(" ",99)),299,99)),PortProtocols[],4,FALSE),VLOOKUP(--TRIM(MID(SUBSTITUTE(C290,",",REPT(" ",99)),299,99)),PortProtocols[],4,FALSE)),""),"") &amp;
IF(TRIM(MID(SUBSTITUTE(C290,",",REPT(" ",99)),399,99))&lt;&gt;"",CHAR(10) &amp; IFERROR(IF(ISERROR(--TRIM(MID(SUBSTITUTE(C290,",",REPT(" ",99)),399,99))),VLOOKUP(TRIM(MID(SUBSTITUTE(C290,",",REPT(" ",99)),399,99)),PortProtocols[],4,FALSE),VLOOKUP(--TRIM(MID(SUBSTITUTE(C290,",",REPT(" ",99)),399,99)),PortProtocols[],4,FALSE)),""),"") &amp;
IF(TRIM(MID(SUBSTITUTE(C290,",",REPT(" ",99)),499,99))&lt;&gt;"",CHAR(10) &amp; IFERROR(IF(ISERROR(--TRIM(MID(SUBSTITUTE(C290,",",REPT(" ",99)),499,99))),VLOOKUP(TRIM(MID(SUBSTITUTE(C290,",",REPT(" ",99)),499,99)),PortProtocols[],4,FALSE),VLOOKUP(--TRIM(MID(SUBSTITUTE(C290,",",REPT(" ",99)),499,99)),PortProtocols[],4,FALSE)),""),"") &amp;
IF(TRIM(MID(SUBSTITUTE(C290,",",REPT(" ",99)),599,99))&lt;&gt;"",CHAR(10) &amp; IFERROR(IF(ISERROR(--TRIM(MID(SUBSTITUTE(C290,",",REPT(" ",99)),599,99))),VLOOKUP(TRIM(MID(SUBSTITUTE(C290,",",REPT(" ",99)),599,99)),PortProtocols[],4,FALSE),VLOOKUP(--TRIM(MID(SUBSTITUTE(C290,",",REPT(" ",99)),599,99)),PortProtocols[],4,FALSE)),""),"") &amp;
IF(TRIM(MID(SUBSTITUTE(C290,",",REPT(" ",99)),699,99))&lt;&gt;"",CHAR(10) &amp; IFERROR(IF(ISERROR(--TRIM(MID(SUBSTITUTE(C290,",",REPT(" ",99)),699,99))),VLOOKUP(TRIM(MID(SUBSTITUTE(C290,",",REPT(" ",99)),699,99)),PortProtocols[],4,FALSE),VLOOKUP(--TRIM(MID(SUBSTITUTE(C290,",",REPT(" ",99)),699,99)),PortProtocols[],4,FALSE)),""),"") &amp;
IF(TRIM(MID(SUBSTITUTE(C290,",",REPT(" ",99)),799,99))&lt;&gt;"",CHAR(10) &amp; IFERROR(IF(ISERROR(--TRIM(MID(SUBSTITUTE(C290,",",REPT(" ",99)),799,99))),VLOOKUP(TRIM(MID(SUBSTITUTE(C290,",",REPT(" ",99)),799,99)),PortProtocols[],4,FALSE),VLOOKUP(--TRIM(MID(SUBSTITUTE(C290,",",REPT(" ",99)),799,99)),PortProtocols[],4,FALSE)),""),"") &amp;
IF(TRIM(MID(SUBSTITUTE(C290,",",REPT(" ",99)),899,99))&lt;&gt;"",CHAR(10) &amp; IFERROR(IF(ISERROR(--TRIM(MID(SUBSTITUTE(C290,",",REPT(" ",99)),899,99))),VLOOKUP(TRIM(MID(SUBSTITUTE(C290,",",REPT(" ",99)),899,99)),PortProtocols[],4,FALSE),VLOOKUP(--TRIM(MID(SUBSTITUTE(C290,",",REPT(" ",99)),899,99)),PortProtocols[],4,FALSE)),""),"") &amp;
IF(TRIM(MID(SUBSTITUTE(C290,",",REPT(" ",99)),999,99))&lt;&gt;"",CHAR(10) &amp; IFERROR(IF(ISERROR(--TRIM(MID(SUBSTITUTE(C290,",",REPT(" ",99)),999,99))),VLOOKUP(TRIM(MID(SUBSTITUTE(C290,",",REPT(" ",99)),999,99)),PortProtocols[],4,FALSE),VLOOKUP(--TRIM(MID(SUBSTITUTE(C290,",",REPT(" ",99)),999,99)),PortProtocols[],4,FALSE)),""),"") &amp;
IF(TRIM(MID(SUBSTITUTE(C290,",",REPT(" ",99)),1099,99))&lt;&gt;"",CHAR(10) &amp; IFERROR(IF(ISERROR(--TRIM(MID(SUBSTITUTE(C290,",",REPT(" ",99)),1099,99))),VLOOKUP(TRIM(MID(SUBSTITUTE(C290,",",REPT(" ",99)),1099,99)),PortProtocols[],4,FALSE),VLOOKUP(--TRIM(MID(SUBSTITUTE(C290,",",REPT(" ",99)),1099,99)),PortProtocols[],4,FALSE)),""),"") &amp;
IF(TRIM(MID(SUBSTITUTE(C290,",",REPT(" ",99)),1199,99))&lt;&gt;"",CHAR(10) &amp; IFERROR(IF(ISERROR(--TRIM(MID(SUBSTITUTE(C290,",",REPT(" ",99)),1199,99))),VLOOKUP(TRIM(MID(SUBSTITUTE(C290,",",REPT(" ",99)),1199,99)),PortProtocols[],4,FALSE),VLOOKUP(--TRIM(MID(SUBSTITUTE(C290,",",REPT(" ",99)),1199,99)),PortProtocols[],4,FALSE)),""),"") &amp;
IF(TRIM(MID(SUBSTITUTE(C290,",",REPT(" ",99)),1299,99))&lt;&gt;"",CHAR(10) &amp; IFERROR(IF(ISERROR(--TRIM(MID(SUBSTITUTE(C290,",",REPT(" ",99)),1299,99))),VLOOKUP(TRIM(MID(SUBSTITUTE(C290,",",REPT(" ",99)),1299,99)),PortProtocols[],4,FALSE),VLOOKUP(--TRIM(MID(SUBSTITUTE(C290,",",REPT(" ",99)),1299,99)),PortProtocols[],4,FALSE)),""),"") &amp;
IF(TRIM(MID(SUBSTITUTE(C290,",",REPT(" ",99)),1399,99))&lt;&gt;"",CHAR(10) &amp; IFERROR(IF(ISERROR(--TRIM(MID(SUBSTITUTE(C290,",",REPT(" ",99)),1399,99))),VLOOKUP(TRIM(MID(SUBSTITUTE(C290,",",REPT(" ",99)),1399,99)),PortProtocols[],4,FALSE),VLOOKUP(--TRIM(MID(SUBSTITUTE(C290,",",REPT(" ",99)),1399,99)),PortProtocols[],4,FALSE)),""),"") &amp;
IF(TRIM(MID(SUBSTITUTE(C290,",",REPT(" ",99)),1499,99))&lt;&gt;"",CHAR(10) &amp; IFERROR(IF(ISERROR(--TRIM(MID(SUBSTITUTE(C290,",",REPT(" ",99)),1499,99))),VLOOKUP(TRIM(MID(SUBSTITUTE(C290,",",REPT(" ",99)),1499,99)),PortProtocols[],4,FALSE),VLOOKUP(--TRIM(MID(SUBSTITUTE(C290,",",REPT(" ",99)),1499,99)),PortProtocols[],4,FALSE)),""),"") &amp;
IF(TRIM(MID(SUBSTITUTE(C290,",",REPT(" ",99)),1599,99))&lt;&gt;"",CHAR(10) &amp; IFERROR(IF(ISERROR(--TRIM(MID(SUBSTITUTE(C290,",",REPT(" ",99)),1599,99))),VLOOKUP(TRIM(MID(SUBSTITUTE(C290,",",REPT(" ",99)),1599,99)),PortProtocols[],4,FALSE),VLOOKUP(--TRIM(MID(SUBSTITUTE(C290,",",REPT(" ",99)),1599,99)),PortProtocols[],4,FALSE)),""),"") &amp;
IF(TRIM(MID(SUBSTITUTE(C290,",",REPT(" ",99)),1699,99))&lt;&gt;"",CHAR(10) &amp; IFERROR(IF(ISERROR(--TRIM(MID(SUBSTITUTE(C290,",",REPT(" ",99)),1699,99))),VLOOKUP(TRIM(MID(SUBSTITUTE(C290,",",REPT(" ",99)),1699,99)),PortProtocols[],4,FALSE),VLOOKUP(--TRIM(MID(SUBSTITUTE(C290,",",REPT(" ",99)),1699,99)),PortProtocols[],4,FALSE)),""),"") &amp;
IF(TRIM(MID(SUBSTITUTE(C290,",",REPT(" ",99)),1799,99))&lt;&gt;"",CHAR(10) &amp; IFERROR(IF(ISERROR(--TRIM(MID(SUBSTITUTE(C290,",",REPT(" ",99)),1799,99))),VLOOKUP(TRIM(MID(SUBSTITUTE(C290,",",REPT(" ",99)),1799,99)),PortProtocols[],4,FALSE),VLOOKUP(--TRIM(MID(SUBSTITUTE(C290,",",REPT(" ",99)),1799,99)),PortProtocols[],4,FALSE)),""),"") &amp;
IF(TRIM(MID(SUBSTITUTE(C290,",",REPT(" ",99)),1899,99))&lt;&gt;"",CHAR(10) &amp; IFERROR(IF(ISERROR(--TRIM(MID(SUBSTITUTE(C290,",",REPT(" ",99)),1899,99))),VLOOKUP(TRIM(MID(SUBSTITUTE(C290,",",REPT(" ",99)),1899,99)),PortProtocols[],4,FALSE),VLOOKUP(--TRIM(MID(SUBSTITUTE(C290,",",REPT(" ",99)),1899,99)),PortProtocols[],4,FALSE)),""),""),
"")</f>
        <v>NDB Agent AZ2 to VMware vCenter Server
HTTP (80 TCP)
HTTPS (443 TCP)</v>
      </c>
      <c r="G290" s="15"/>
      <c r="H290" s="13" t="str">
        <f>_xlfn.XLOOKUP(ExternalPorts[[#This Row],[Source]],entities[Source],entities[Source AZ (Used for Diagram Generation)],"",0)</f>
        <v>AZ2</v>
      </c>
      <c r="I290" s="13" t="str">
        <f>_xlfn.XLOOKUP(ExternalPorts[[#This Row],[Destination]],entities[Destination],entities[Destination AZ (Used for Diagram Generation)],"",0)</f>
        <v>External Services</v>
      </c>
      <c r="J290" s="13"/>
      <c r="M290" s="22"/>
    </row>
    <row r="291" spans="1:13" ht="40.5" hidden="1">
      <c r="A291" s="13" t="s">
        <v>314</v>
      </c>
      <c r="B291" s="13" t="s">
        <v>390</v>
      </c>
      <c r="C291" s="14">
        <v>9389</v>
      </c>
      <c r="D291" s="13" t="str" cm="1">
        <f t="array" ref="D29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1" s="13" t="s">
        <v>43</v>
      </c>
      <c r="F291" s="15" t="str">
        <f>IF(AND(B291&lt;&gt;"",E292&lt;&gt;""),B291 &amp; " to " &amp; E292 &amp; CHAR(10) &amp;
IFERROR(IF(ISERROR(--TRIM(MID(SUBSTITUTE(C291,",",REPT(" ",99)),1,99))),VLOOKUP(TRIM(MID(SUBSTITUTE(C291,",",REPT(" ",99)),1,99)),PortProtocols[],4,FALSE),VLOOKUP(--TRIM(MID(SUBSTITUTE(C291,",",REPT(" ",99)),1,99)),PortProtocols[],4,FALSE)),"") &amp;
IF(TRIM(MID(SUBSTITUTE(C291,",",REPT(" ",99)),99,99))&lt;&gt;"",CHAR(10) &amp; IFERROR(IF(ISERROR(--TRIM(MID(SUBSTITUTE(C291,",",REPT(" ",99)),99,99))),VLOOKUP(TRIM(MID(SUBSTITUTE(C291,",",REPT(" ",99)),99,99)),PortProtocols[],4,FALSE),VLOOKUP(--TRIM(MID(SUBSTITUTE(C291,",",REPT(" ",99)),99,99)),PortProtocols[],4,FALSE)),""),"") &amp;
IF(TRIM(MID(SUBSTITUTE(C291,",",REPT(" ",99)),199,99))&lt;&gt;"",CHAR(10) &amp; IFERROR(IF(ISERROR(--TRIM(MID(SUBSTITUTE(C291,",",REPT(" ",99)),199,99))),VLOOKUP(TRIM(MID(SUBSTITUTE(C291,",",REPT(" ",99)),199,99)),PortProtocols[],4,FALSE),VLOOKUP(--TRIM(MID(SUBSTITUTE(C291,",",REPT(" ",99)),199,99)),PortProtocols[],4,FALSE)),""),"") &amp;
IF(TRIM(MID(SUBSTITUTE(C291,",",REPT(" ",99)),299,99))&lt;&gt;"",CHAR(10) &amp; IFERROR(IF(ISERROR(--TRIM(MID(SUBSTITUTE(C291,",",REPT(" ",99)),299,99))),VLOOKUP(TRIM(MID(SUBSTITUTE(C291,",",REPT(" ",99)),299,99)),PortProtocols[],4,FALSE),VLOOKUP(--TRIM(MID(SUBSTITUTE(C291,",",REPT(" ",99)),299,99)),PortProtocols[],4,FALSE)),""),"") &amp;
IF(TRIM(MID(SUBSTITUTE(C291,",",REPT(" ",99)),399,99))&lt;&gt;"",CHAR(10) &amp; IFERROR(IF(ISERROR(--TRIM(MID(SUBSTITUTE(C291,",",REPT(" ",99)),399,99))),VLOOKUP(TRIM(MID(SUBSTITUTE(C291,",",REPT(" ",99)),399,99)),PortProtocols[],4,FALSE),VLOOKUP(--TRIM(MID(SUBSTITUTE(C291,",",REPT(" ",99)),399,99)),PortProtocols[],4,FALSE)),""),"") &amp;
IF(TRIM(MID(SUBSTITUTE(C291,",",REPT(" ",99)),499,99))&lt;&gt;"",CHAR(10) &amp; IFERROR(IF(ISERROR(--TRIM(MID(SUBSTITUTE(C291,",",REPT(" ",99)),499,99))),VLOOKUP(TRIM(MID(SUBSTITUTE(C291,",",REPT(" ",99)),499,99)),PortProtocols[],4,FALSE),VLOOKUP(--TRIM(MID(SUBSTITUTE(C291,",",REPT(" ",99)),499,99)),PortProtocols[],4,FALSE)),""),"") &amp;
IF(TRIM(MID(SUBSTITUTE(C291,",",REPT(" ",99)),599,99))&lt;&gt;"",CHAR(10) &amp; IFERROR(IF(ISERROR(--TRIM(MID(SUBSTITUTE(C291,",",REPT(" ",99)),599,99))),VLOOKUP(TRIM(MID(SUBSTITUTE(C291,",",REPT(" ",99)),599,99)),PortProtocols[],4,FALSE),VLOOKUP(--TRIM(MID(SUBSTITUTE(C291,",",REPT(" ",99)),599,99)),PortProtocols[],4,FALSE)),""),"") &amp;
IF(TRIM(MID(SUBSTITUTE(C291,",",REPT(" ",99)),699,99))&lt;&gt;"",CHAR(10) &amp; IFERROR(IF(ISERROR(--TRIM(MID(SUBSTITUTE(C291,",",REPT(" ",99)),699,99))),VLOOKUP(TRIM(MID(SUBSTITUTE(C291,",",REPT(" ",99)),699,99)),PortProtocols[],4,FALSE),VLOOKUP(--TRIM(MID(SUBSTITUTE(C291,",",REPT(" ",99)),699,99)),PortProtocols[],4,FALSE)),""),"") &amp;
IF(TRIM(MID(SUBSTITUTE(C291,",",REPT(" ",99)),799,99))&lt;&gt;"",CHAR(10) &amp; IFERROR(IF(ISERROR(--TRIM(MID(SUBSTITUTE(C291,",",REPT(" ",99)),799,99))),VLOOKUP(TRIM(MID(SUBSTITUTE(C291,",",REPT(" ",99)),799,99)),PortProtocols[],4,FALSE),VLOOKUP(--TRIM(MID(SUBSTITUTE(C291,",",REPT(" ",99)),799,99)),PortProtocols[],4,FALSE)),""),"") &amp;
IF(TRIM(MID(SUBSTITUTE(C291,",",REPT(" ",99)),899,99))&lt;&gt;"",CHAR(10) &amp; IFERROR(IF(ISERROR(--TRIM(MID(SUBSTITUTE(C291,",",REPT(" ",99)),899,99))),VLOOKUP(TRIM(MID(SUBSTITUTE(C291,",",REPT(" ",99)),899,99)),PortProtocols[],4,FALSE),VLOOKUP(--TRIM(MID(SUBSTITUTE(C291,",",REPT(" ",99)),899,99)),PortProtocols[],4,FALSE)),""),"") &amp;
IF(TRIM(MID(SUBSTITUTE(C291,",",REPT(" ",99)),999,99))&lt;&gt;"",CHAR(10) &amp; IFERROR(IF(ISERROR(--TRIM(MID(SUBSTITUTE(C291,",",REPT(" ",99)),999,99))),VLOOKUP(TRIM(MID(SUBSTITUTE(C291,",",REPT(" ",99)),999,99)),PortProtocols[],4,FALSE),VLOOKUP(--TRIM(MID(SUBSTITUTE(C291,",",REPT(" ",99)),999,99)),PortProtocols[],4,FALSE)),""),"") &amp;
IF(TRIM(MID(SUBSTITUTE(C291,",",REPT(" ",99)),1099,99))&lt;&gt;"",CHAR(10) &amp; IFERROR(IF(ISERROR(--TRIM(MID(SUBSTITUTE(C291,",",REPT(" ",99)),1099,99))),VLOOKUP(TRIM(MID(SUBSTITUTE(C291,",",REPT(" ",99)),1099,99)),PortProtocols[],4,FALSE),VLOOKUP(--TRIM(MID(SUBSTITUTE(C291,",",REPT(" ",99)),1099,99)),PortProtocols[],4,FALSE)),""),"") &amp;
IF(TRIM(MID(SUBSTITUTE(C291,",",REPT(" ",99)),1199,99))&lt;&gt;"",CHAR(10) &amp; IFERROR(IF(ISERROR(--TRIM(MID(SUBSTITUTE(C291,",",REPT(" ",99)),1199,99))),VLOOKUP(TRIM(MID(SUBSTITUTE(C291,",",REPT(" ",99)),1199,99)),PortProtocols[],4,FALSE),VLOOKUP(--TRIM(MID(SUBSTITUTE(C291,",",REPT(" ",99)),1199,99)),PortProtocols[],4,FALSE)),""),"") &amp;
IF(TRIM(MID(SUBSTITUTE(C291,",",REPT(" ",99)),1299,99))&lt;&gt;"",CHAR(10) &amp; IFERROR(IF(ISERROR(--TRIM(MID(SUBSTITUTE(C291,",",REPT(" ",99)),1299,99))),VLOOKUP(TRIM(MID(SUBSTITUTE(C291,",",REPT(" ",99)),1299,99)),PortProtocols[],4,FALSE),VLOOKUP(--TRIM(MID(SUBSTITUTE(C291,",",REPT(" ",99)),1299,99)),PortProtocols[],4,FALSE)),""),"") &amp;
IF(TRIM(MID(SUBSTITUTE(C291,",",REPT(" ",99)),1399,99))&lt;&gt;"",CHAR(10) &amp; IFERROR(IF(ISERROR(--TRIM(MID(SUBSTITUTE(C291,",",REPT(" ",99)),1399,99))),VLOOKUP(TRIM(MID(SUBSTITUTE(C291,",",REPT(" ",99)),1399,99)),PortProtocols[],4,FALSE),VLOOKUP(--TRIM(MID(SUBSTITUTE(C291,",",REPT(" ",99)),1399,99)),PortProtocols[],4,FALSE)),""),"") &amp;
IF(TRIM(MID(SUBSTITUTE(C291,",",REPT(" ",99)),1499,99))&lt;&gt;"",CHAR(10) &amp; IFERROR(IF(ISERROR(--TRIM(MID(SUBSTITUTE(C291,",",REPT(" ",99)),1499,99))),VLOOKUP(TRIM(MID(SUBSTITUTE(C291,",",REPT(" ",99)),1499,99)),PortProtocols[],4,FALSE),VLOOKUP(--TRIM(MID(SUBSTITUTE(C291,",",REPT(" ",99)),1499,99)),PortProtocols[],4,FALSE)),""),"") &amp;
IF(TRIM(MID(SUBSTITUTE(C291,",",REPT(" ",99)),1599,99))&lt;&gt;"",CHAR(10) &amp; IFERROR(IF(ISERROR(--TRIM(MID(SUBSTITUTE(C291,",",REPT(" ",99)),1599,99))),VLOOKUP(TRIM(MID(SUBSTITUTE(C291,",",REPT(" ",99)),1599,99)),PortProtocols[],4,FALSE),VLOOKUP(--TRIM(MID(SUBSTITUTE(C291,",",REPT(" ",99)),1599,99)),PortProtocols[],4,FALSE)),""),"") &amp;
IF(TRIM(MID(SUBSTITUTE(C291,",",REPT(" ",99)),1699,99))&lt;&gt;"",CHAR(10) &amp; IFERROR(IF(ISERROR(--TRIM(MID(SUBSTITUTE(C291,",",REPT(" ",99)),1699,99))),VLOOKUP(TRIM(MID(SUBSTITUTE(C291,",",REPT(" ",99)),1699,99)),PortProtocols[],4,FALSE),VLOOKUP(--TRIM(MID(SUBSTITUTE(C291,",",REPT(" ",99)),1699,99)),PortProtocols[],4,FALSE)),""),"") &amp;
IF(TRIM(MID(SUBSTITUTE(C291,",",REPT(" ",99)),1799,99))&lt;&gt;"",CHAR(10) &amp; IFERROR(IF(ISERROR(--TRIM(MID(SUBSTITUTE(C291,",",REPT(" ",99)),1799,99))),VLOOKUP(TRIM(MID(SUBSTITUTE(C291,",",REPT(" ",99)),1799,99)),PortProtocols[],4,FALSE),VLOOKUP(--TRIM(MID(SUBSTITUTE(C291,",",REPT(" ",99)),1799,99)),PortProtocols[],4,FALSE)),""),"") &amp;
IF(TRIM(MID(SUBSTITUTE(C291,",",REPT(" ",99)),1899,99))&lt;&gt;"",CHAR(10) &amp; IFERROR(IF(ISERROR(--TRIM(MID(SUBSTITUTE(C291,",",REPT(" ",99)),1899,99))),VLOOKUP(TRIM(MID(SUBSTITUTE(C291,",",REPT(" ",99)),1899,99)),PortProtocols[],4,FALSE),VLOOKUP(--TRIM(MID(SUBSTITUTE(C291,",",REPT(" ",99)),1899,99)),PortProtocols[],4,FALSE)),""),""),
"")</f>
        <v>NDB Managed Windows VM AZ2 to NDB Managed Windows VM AZ1
Active Directory Web Services (9389 TCP)</v>
      </c>
      <c r="G291" s="15"/>
      <c r="H291" s="13" t="str">
        <f>_xlfn.XLOOKUP(ExternalPorts[[#This Row],[Source]],entities[Source],entities[Source AZ (Used for Diagram Generation)],"",0)</f>
        <v>AZ2</v>
      </c>
      <c r="I291" s="13" t="str">
        <f>_xlfn.XLOOKUP(ExternalPorts[[#This Row],[Destination]],entities[Destination],entities[Destination AZ (Used for Diagram Generation)],"",0)</f>
        <v>External Services</v>
      </c>
      <c r="J291" s="13"/>
      <c r="M291" s="22"/>
    </row>
    <row r="292" spans="1:13" ht="40.5" hidden="1">
      <c r="A292" s="13" t="s">
        <v>314</v>
      </c>
      <c r="B292" s="13" t="s">
        <v>386</v>
      </c>
      <c r="C292" s="14">
        <v>5985</v>
      </c>
      <c r="D292" s="13" t="str" cm="1">
        <f t="array" ref="D29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2" s="13" t="s">
        <v>389</v>
      </c>
      <c r="F292" s="15" t="str">
        <f>IF(AND(B292&lt;&gt;"",E292&lt;&gt;""),B292 &amp; " to " &amp; E292 &amp; CHAR(10) &amp;
IFERROR(IF(ISERROR(--TRIM(MID(SUBSTITUTE(C292,",",REPT(" ",99)),1,99))),VLOOKUP(TRIM(MID(SUBSTITUTE(C292,",",REPT(" ",99)),1,99)),PortProtocols[],4,FALSE),VLOOKUP(--TRIM(MID(SUBSTITUTE(C292,",",REPT(" ",99)),1,99)),PortProtocols[],4,FALSE)),"") &amp;
IF(TRIM(MID(SUBSTITUTE(C292,",",REPT(" ",99)),99,99))&lt;&gt;"",CHAR(10) &amp; IFERROR(IF(ISERROR(--TRIM(MID(SUBSTITUTE(C292,",",REPT(" ",99)),99,99))),VLOOKUP(TRIM(MID(SUBSTITUTE(C292,",",REPT(" ",99)),99,99)),PortProtocols[],4,FALSE),VLOOKUP(--TRIM(MID(SUBSTITUTE(C292,",",REPT(" ",99)),99,99)),PortProtocols[],4,FALSE)),""),"") &amp;
IF(TRIM(MID(SUBSTITUTE(C292,",",REPT(" ",99)),199,99))&lt;&gt;"",CHAR(10) &amp; IFERROR(IF(ISERROR(--TRIM(MID(SUBSTITUTE(C292,",",REPT(" ",99)),199,99))),VLOOKUP(TRIM(MID(SUBSTITUTE(C292,",",REPT(" ",99)),199,99)),PortProtocols[],4,FALSE),VLOOKUP(--TRIM(MID(SUBSTITUTE(C292,",",REPT(" ",99)),199,99)),PortProtocols[],4,FALSE)),""),"") &amp;
IF(TRIM(MID(SUBSTITUTE(C292,",",REPT(" ",99)),299,99))&lt;&gt;"",CHAR(10) &amp; IFERROR(IF(ISERROR(--TRIM(MID(SUBSTITUTE(C292,",",REPT(" ",99)),299,99))),VLOOKUP(TRIM(MID(SUBSTITUTE(C292,",",REPT(" ",99)),299,99)),PortProtocols[],4,FALSE),VLOOKUP(--TRIM(MID(SUBSTITUTE(C292,",",REPT(" ",99)),299,99)),PortProtocols[],4,FALSE)),""),"") &amp;
IF(TRIM(MID(SUBSTITUTE(C292,",",REPT(" ",99)),399,99))&lt;&gt;"",CHAR(10) &amp; IFERROR(IF(ISERROR(--TRIM(MID(SUBSTITUTE(C292,",",REPT(" ",99)),399,99))),VLOOKUP(TRIM(MID(SUBSTITUTE(C292,",",REPT(" ",99)),399,99)),PortProtocols[],4,FALSE),VLOOKUP(--TRIM(MID(SUBSTITUTE(C292,",",REPT(" ",99)),399,99)),PortProtocols[],4,FALSE)),""),"") &amp;
IF(TRIM(MID(SUBSTITUTE(C292,",",REPT(" ",99)),499,99))&lt;&gt;"",CHAR(10) &amp; IFERROR(IF(ISERROR(--TRIM(MID(SUBSTITUTE(C292,",",REPT(" ",99)),499,99))),VLOOKUP(TRIM(MID(SUBSTITUTE(C292,",",REPT(" ",99)),499,99)),PortProtocols[],4,FALSE),VLOOKUP(--TRIM(MID(SUBSTITUTE(C292,",",REPT(" ",99)),499,99)),PortProtocols[],4,FALSE)),""),"") &amp;
IF(TRIM(MID(SUBSTITUTE(C292,",",REPT(" ",99)),599,99))&lt;&gt;"",CHAR(10) &amp; IFERROR(IF(ISERROR(--TRIM(MID(SUBSTITUTE(C292,",",REPT(" ",99)),599,99))),VLOOKUP(TRIM(MID(SUBSTITUTE(C292,",",REPT(" ",99)),599,99)),PortProtocols[],4,FALSE),VLOOKUP(--TRIM(MID(SUBSTITUTE(C292,",",REPT(" ",99)),599,99)),PortProtocols[],4,FALSE)),""),"") &amp;
IF(TRIM(MID(SUBSTITUTE(C292,",",REPT(" ",99)),699,99))&lt;&gt;"",CHAR(10) &amp; IFERROR(IF(ISERROR(--TRIM(MID(SUBSTITUTE(C292,",",REPT(" ",99)),699,99))),VLOOKUP(TRIM(MID(SUBSTITUTE(C292,",",REPT(" ",99)),699,99)),PortProtocols[],4,FALSE),VLOOKUP(--TRIM(MID(SUBSTITUTE(C292,",",REPT(" ",99)),699,99)),PortProtocols[],4,FALSE)),""),"") &amp;
IF(TRIM(MID(SUBSTITUTE(C292,",",REPT(" ",99)),799,99))&lt;&gt;"",CHAR(10) &amp; IFERROR(IF(ISERROR(--TRIM(MID(SUBSTITUTE(C292,",",REPT(" ",99)),799,99))),VLOOKUP(TRIM(MID(SUBSTITUTE(C292,",",REPT(" ",99)),799,99)),PortProtocols[],4,FALSE),VLOOKUP(--TRIM(MID(SUBSTITUTE(C292,",",REPT(" ",99)),799,99)),PortProtocols[],4,FALSE)),""),"") &amp;
IF(TRIM(MID(SUBSTITUTE(C292,",",REPT(" ",99)),899,99))&lt;&gt;"",CHAR(10) &amp; IFERROR(IF(ISERROR(--TRIM(MID(SUBSTITUTE(C292,",",REPT(" ",99)),899,99))),VLOOKUP(TRIM(MID(SUBSTITUTE(C292,",",REPT(" ",99)),899,99)),PortProtocols[],4,FALSE),VLOOKUP(--TRIM(MID(SUBSTITUTE(C292,",",REPT(" ",99)),899,99)),PortProtocols[],4,FALSE)),""),"") &amp;
IF(TRIM(MID(SUBSTITUTE(C292,",",REPT(" ",99)),999,99))&lt;&gt;"",CHAR(10) &amp; IFERROR(IF(ISERROR(--TRIM(MID(SUBSTITUTE(C292,",",REPT(" ",99)),999,99))),VLOOKUP(TRIM(MID(SUBSTITUTE(C292,",",REPT(" ",99)),999,99)),PortProtocols[],4,FALSE),VLOOKUP(--TRIM(MID(SUBSTITUTE(C292,",",REPT(" ",99)),999,99)),PortProtocols[],4,FALSE)),""),"") &amp;
IF(TRIM(MID(SUBSTITUTE(C292,",",REPT(" ",99)),1099,99))&lt;&gt;"",CHAR(10) &amp; IFERROR(IF(ISERROR(--TRIM(MID(SUBSTITUTE(C292,",",REPT(" ",99)),1099,99))),VLOOKUP(TRIM(MID(SUBSTITUTE(C292,",",REPT(" ",99)),1099,99)),PortProtocols[],4,FALSE),VLOOKUP(--TRIM(MID(SUBSTITUTE(C292,",",REPT(" ",99)),1099,99)),PortProtocols[],4,FALSE)),""),"") &amp;
IF(TRIM(MID(SUBSTITUTE(C292,",",REPT(" ",99)),1199,99))&lt;&gt;"",CHAR(10) &amp; IFERROR(IF(ISERROR(--TRIM(MID(SUBSTITUTE(C292,",",REPT(" ",99)),1199,99))),VLOOKUP(TRIM(MID(SUBSTITUTE(C292,",",REPT(" ",99)),1199,99)),PortProtocols[],4,FALSE),VLOOKUP(--TRIM(MID(SUBSTITUTE(C292,",",REPT(" ",99)),1199,99)),PortProtocols[],4,FALSE)),""),"") &amp;
IF(TRIM(MID(SUBSTITUTE(C292,",",REPT(" ",99)),1299,99))&lt;&gt;"",CHAR(10) &amp; IFERROR(IF(ISERROR(--TRIM(MID(SUBSTITUTE(C292,",",REPT(" ",99)),1299,99))),VLOOKUP(TRIM(MID(SUBSTITUTE(C292,",",REPT(" ",99)),1299,99)),PortProtocols[],4,FALSE),VLOOKUP(--TRIM(MID(SUBSTITUTE(C292,",",REPT(" ",99)),1299,99)),PortProtocols[],4,FALSE)),""),"") &amp;
IF(TRIM(MID(SUBSTITUTE(C292,",",REPT(" ",99)),1399,99))&lt;&gt;"",CHAR(10) &amp; IFERROR(IF(ISERROR(--TRIM(MID(SUBSTITUTE(C292,",",REPT(" ",99)),1399,99))),VLOOKUP(TRIM(MID(SUBSTITUTE(C292,",",REPT(" ",99)),1399,99)),PortProtocols[],4,FALSE),VLOOKUP(--TRIM(MID(SUBSTITUTE(C292,",",REPT(" ",99)),1399,99)),PortProtocols[],4,FALSE)),""),"") &amp;
IF(TRIM(MID(SUBSTITUTE(C292,",",REPT(" ",99)),1499,99))&lt;&gt;"",CHAR(10) &amp; IFERROR(IF(ISERROR(--TRIM(MID(SUBSTITUTE(C292,",",REPT(" ",99)),1499,99))),VLOOKUP(TRIM(MID(SUBSTITUTE(C292,",",REPT(" ",99)),1499,99)),PortProtocols[],4,FALSE),VLOOKUP(--TRIM(MID(SUBSTITUTE(C292,",",REPT(" ",99)),1499,99)),PortProtocols[],4,FALSE)),""),"") &amp;
IF(TRIM(MID(SUBSTITUTE(C292,",",REPT(" ",99)),1599,99))&lt;&gt;"",CHAR(10) &amp; IFERROR(IF(ISERROR(--TRIM(MID(SUBSTITUTE(C292,",",REPT(" ",99)),1599,99))),VLOOKUP(TRIM(MID(SUBSTITUTE(C292,",",REPT(" ",99)),1599,99)),PortProtocols[],4,FALSE),VLOOKUP(--TRIM(MID(SUBSTITUTE(C292,",",REPT(" ",99)),1599,99)),PortProtocols[],4,FALSE)),""),"") &amp;
IF(TRIM(MID(SUBSTITUTE(C292,",",REPT(" ",99)),1699,99))&lt;&gt;"",CHAR(10) &amp; IFERROR(IF(ISERROR(--TRIM(MID(SUBSTITUTE(C292,",",REPT(" ",99)),1699,99))),VLOOKUP(TRIM(MID(SUBSTITUTE(C292,",",REPT(" ",99)),1699,99)),PortProtocols[],4,FALSE),VLOOKUP(--TRIM(MID(SUBSTITUTE(C292,",",REPT(" ",99)),1699,99)),PortProtocols[],4,FALSE)),""),"") &amp;
IF(TRIM(MID(SUBSTITUTE(C292,",",REPT(" ",99)),1799,99))&lt;&gt;"",CHAR(10) &amp; IFERROR(IF(ISERROR(--TRIM(MID(SUBSTITUTE(C292,",",REPT(" ",99)),1799,99))),VLOOKUP(TRIM(MID(SUBSTITUTE(C292,",",REPT(" ",99)),1799,99)),PortProtocols[],4,FALSE),VLOOKUP(--TRIM(MID(SUBSTITUTE(C292,",",REPT(" ",99)),1799,99)),PortProtocols[],4,FALSE)),""),"") &amp;
IF(TRIM(MID(SUBSTITUTE(C292,",",REPT(" ",99)),1899,99))&lt;&gt;"",CHAR(10) &amp; IFERROR(IF(ISERROR(--TRIM(MID(SUBSTITUTE(C292,",",REPT(" ",99)),1899,99))),VLOOKUP(TRIM(MID(SUBSTITUTE(C292,",",REPT(" ",99)),1899,99)),PortProtocols[],4,FALSE),VLOOKUP(--TRIM(MID(SUBSTITUTE(C292,",",REPT(" ",99)),1899,99)),PortProtocols[],4,FALSE)),""),""),
"")</f>
        <v>NDB Agent AZ2 to NDB Managed Windows VM AZ1
WinRM over HTTP (5985 TCP)</v>
      </c>
      <c r="G292" s="15"/>
      <c r="H292" s="13" t="str">
        <f>_xlfn.XLOOKUP(ExternalPorts[[#This Row],[Source]],entities[Source],entities[Source AZ (Used for Diagram Generation)],"",0)</f>
        <v>AZ2</v>
      </c>
      <c r="I292" s="13" t="str">
        <f>_xlfn.XLOOKUP(ExternalPorts[[#This Row],[Destination]],entities[Destination],entities[Destination AZ (Used for Diagram Generation)],"",0)</f>
        <v>AZ1</v>
      </c>
      <c r="J292" s="13"/>
      <c r="M292" s="22"/>
    </row>
    <row r="293" spans="1:13" ht="40.5" hidden="1">
      <c r="A293" s="13" t="s">
        <v>314</v>
      </c>
      <c r="B293" s="13" t="s">
        <v>386</v>
      </c>
      <c r="C293" s="14">
        <v>5985</v>
      </c>
      <c r="D293" s="13" t="str" cm="1">
        <f t="array" ref="D29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3" s="13" t="s">
        <v>390</v>
      </c>
      <c r="F293" s="15" t="str">
        <f>IF(AND(B292&lt;&gt;"",E293&lt;&gt;""),B292 &amp; " to " &amp; E293 &amp; CHAR(10) &amp;
IFERROR(IF(ISERROR(--TRIM(MID(SUBSTITUTE(C293,",",REPT(" ",99)),1,99))),VLOOKUP(TRIM(MID(SUBSTITUTE(C293,",",REPT(" ",99)),1,99)),PortProtocols[],4,FALSE),VLOOKUP(--TRIM(MID(SUBSTITUTE(C293,",",REPT(" ",99)),1,99)),PortProtocols[],4,FALSE)),"") &amp;
IF(TRIM(MID(SUBSTITUTE(C293,",",REPT(" ",99)),99,99))&lt;&gt;"",CHAR(10) &amp; IFERROR(IF(ISERROR(--TRIM(MID(SUBSTITUTE(C293,",",REPT(" ",99)),99,99))),VLOOKUP(TRIM(MID(SUBSTITUTE(C293,",",REPT(" ",99)),99,99)),PortProtocols[],4,FALSE),VLOOKUP(--TRIM(MID(SUBSTITUTE(C293,",",REPT(" ",99)),99,99)),PortProtocols[],4,FALSE)),""),"") &amp;
IF(TRIM(MID(SUBSTITUTE(C293,",",REPT(" ",99)),199,99))&lt;&gt;"",CHAR(10) &amp; IFERROR(IF(ISERROR(--TRIM(MID(SUBSTITUTE(C293,",",REPT(" ",99)),199,99))),VLOOKUP(TRIM(MID(SUBSTITUTE(C293,",",REPT(" ",99)),199,99)),PortProtocols[],4,FALSE),VLOOKUP(--TRIM(MID(SUBSTITUTE(C293,",",REPT(" ",99)),199,99)),PortProtocols[],4,FALSE)),""),"") &amp;
IF(TRIM(MID(SUBSTITUTE(C293,",",REPT(" ",99)),299,99))&lt;&gt;"",CHAR(10) &amp; IFERROR(IF(ISERROR(--TRIM(MID(SUBSTITUTE(C293,",",REPT(" ",99)),299,99))),VLOOKUP(TRIM(MID(SUBSTITUTE(C293,",",REPT(" ",99)),299,99)),PortProtocols[],4,FALSE),VLOOKUP(--TRIM(MID(SUBSTITUTE(C293,",",REPT(" ",99)),299,99)),PortProtocols[],4,FALSE)),""),"") &amp;
IF(TRIM(MID(SUBSTITUTE(C293,",",REPT(" ",99)),399,99))&lt;&gt;"",CHAR(10) &amp; IFERROR(IF(ISERROR(--TRIM(MID(SUBSTITUTE(C293,",",REPT(" ",99)),399,99))),VLOOKUP(TRIM(MID(SUBSTITUTE(C293,",",REPT(" ",99)),399,99)),PortProtocols[],4,FALSE),VLOOKUP(--TRIM(MID(SUBSTITUTE(C293,",",REPT(" ",99)),399,99)),PortProtocols[],4,FALSE)),""),"") &amp;
IF(TRIM(MID(SUBSTITUTE(C293,",",REPT(" ",99)),499,99))&lt;&gt;"",CHAR(10) &amp; IFERROR(IF(ISERROR(--TRIM(MID(SUBSTITUTE(C293,",",REPT(" ",99)),499,99))),VLOOKUP(TRIM(MID(SUBSTITUTE(C293,",",REPT(" ",99)),499,99)),PortProtocols[],4,FALSE),VLOOKUP(--TRIM(MID(SUBSTITUTE(C293,",",REPT(" ",99)),499,99)),PortProtocols[],4,FALSE)),""),"") &amp;
IF(TRIM(MID(SUBSTITUTE(C293,",",REPT(" ",99)),599,99))&lt;&gt;"",CHAR(10) &amp; IFERROR(IF(ISERROR(--TRIM(MID(SUBSTITUTE(C293,",",REPT(" ",99)),599,99))),VLOOKUP(TRIM(MID(SUBSTITUTE(C293,",",REPT(" ",99)),599,99)),PortProtocols[],4,FALSE),VLOOKUP(--TRIM(MID(SUBSTITUTE(C293,",",REPT(" ",99)),599,99)),PortProtocols[],4,FALSE)),""),"") &amp;
IF(TRIM(MID(SUBSTITUTE(C293,",",REPT(" ",99)),699,99))&lt;&gt;"",CHAR(10) &amp; IFERROR(IF(ISERROR(--TRIM(MID(SUBSTITUTE(C293,",",REPT(" ",99)),699,99))),VLOOKUP(TRIM(MID(SUBSTITUTE(C293,",",REPT(" ",99)),699,99)),PortProtocols[],4,FALSE),VLOOKUP(--TRIM(MID(SUBSTITUTE(C293,",",REPT(" ",99)),699,99)),PortProtocols[],4,FALSE)),""),"") &amp;
IF(TRIM(MID(SUBSTITUTE(C293,",",REPT(" ",99)),799,99))&lt;&gt;"",CHAR(10) &amp; IFERROR(IF(ISERROR(--TRIM(MID(SUBSTITUTE(C293,",",REPT(" ",99)),799,99))),VLOOKUP(TRIM(MID(SUBSTITUTE(C293,",",REPT(" ",99)),799,99)),PortProtocols[],4,FALSE),VLOOKUP(--TRIM(MID(SUBSTITUTE(C293,",",REPT(" ",99)),799,99)),PortProtocols[],4,FALSE)),""),"") &amp;
IF(TRIM(MID(SUBSTITUTE(C293,",",REPT(" ",99)),899,99))&lt;&gt;"",CHAR(10) &amp; IFERROR(IF(ISERROR(--TRIM(MID(SUBSTITUTE(C293,",",REPT(" ",99)),899,99))),VLOOKUP(TRIM(MID(SUBSTITUTE(C293,",",REPT(" ",99)),899,99)),PortProtocols[],4,FALSE),VLOOKUP(--TRIM(MID(SUBSTITUTE(C293,",",REPT(" ",99)),899,99)),PortProtocols[],4,FALSE)),""),"") &amp;
IF(TRIM(MID(SUBSTITUTE(C293,",",REPT(" ",99)),999,99))&lt;&gt;"",CHAR(10) &amp; IFERROR(IF(ISERROR(--TRIM(MID(SUBSTITUTE(C293,",",REPT(" ",99)),999,99))),VLOOKUP(TRIM(MID(SUBSTITUTE(C293,",",REPT(" ",99)),999,99)),PortProtocols[],4,FALSE),VLOOKUP(--TRIM(MID(SUBSTITUTE(C293,",",REPT(" ",99)),999,99)),PortProtocols[],4,FALSE)),""),"") &amp;
IF(TRIM(MID(SUBSTITUTE(C293,",",REPT(" ",99)),1099,99))&lt;&gt;"",CHAR(10) &amp; IFERROR(IF(ISERROR(--TRIM(MID(SUBSTITUTE(C293,",",REPT(" ",99)),1099,99))),VLOOKUP(TRIM(MID(SUBSTITUTE(C293,",",REPT(" ",99)),1099,99)),PortProtocols[],4,FALSE),VLOOKUP(--TRIM(MID(SUBSTITUTE(C293,",",REPT(" ",99)),1099,99)),PortProtocols[],4,FALSE)),""),"") &amp;
IF(TRIM(MID(SUBSTITUTE(C293,",",REPT(" ",99)),1199,99))&lt;&gt;"",CHAR(10) &amp; IFERROR(IF(ISERROR(--TRIM(MID(SUBSTITUTE(C293,",",REPT(" ",99)),1199,99))),VLOOKUP(TRIM(MID(SUBSTITUTE(C293,",",REPT(" ",99)),1199,99)),PortProtocols[],4,FALSE),VLOOKUP(--TRIM(MID(SUBSTITUTE(C293,",",REPT(" ",99)),1199,99)),PortProtocols[],4,FALSE)),""),"") &amp;
IF(TRIM(MID(SUBSTITUTE(C293,",",REPT(" ",99)),1299,99))&lt;&gt;"",CHAR(10) &amp; IFERROR(IF(ISERROR(--TRIM(MID(SUBSTITUTE(C293,",",REPT(" ",99)),1299,99))),VLOOKUP(TRIM(MID(SUBSTITUTE(C293,",",REPT(" ",99)),1299,99)),PortProtocols[],4,FALSE),VLOOKUP(--TRIM(MID(SUBSTITUTE(C293,",",REPT(" ",99)),1299,99)),PortProtocols[],4,FALSE)),""),"") &amp;
IF(TRIM(MID(SUBSTITUTE(C293,",",REPT(" ",99)),1399,99))&lt;&gt;"",CHAR(10) &amp; IFERROR(IF(ISERROR(--TRIM(MID(SUBSTITUTE(C293,",",REPT(" ",99)),1399,99))),VLOOKUP(TRIM(MID(SUBSTITUTE(C293,",",REPT(" ",99)),1399,99)),PortProtocols[],4,FALSE),VLOOKUP(--TRIM(MID(SUBSTITUTE(C293,",",REPT(" ",99)),1399,99)),PortProtocols[],4,FALSE)),""),"") &amp;
IF(TRIM(MID(SUBSTITUTE(C293,",",REPT(" ",99)),1499,99))&lt;&gt;"",CHAR(10) &amp; IFERROR(IF(ISERROR(--TRIM(MID(SUBSTITUTE(C293,",",REPT(" ",99)),1499,99))),VLOOKUP(TRIM(MID(SUBSTITUTE(C293,",",REPT(" ",99)),1499,99)),PortProtocols[],4,FALSE),VLOOKUP(--TRIM(MID(SUBSTITUTE(C293,",",REPT(" ",99)),1499,99)),PortProtocols[],4,FALSE)),""),"") &amp;
IF(TRIM(MID(SUBSTITUTE(C293,",",REPT(" ",99)),1599,99))&lt;&gt;"",CHAR(10) &amp; IFERROR(IF(ISERROR(--TRIM(MID(SUBSTITUTE(C293,",",REPT(" ",99)),1599,99))),VLOOKUP(TRIM(MID(SUBSTITUTE(C293,",",REPT(" ",99)),1599,99)),PortProtocols[],4,FALSE),VLOOKUP(--TRIM(MID(SUBSTITUTE(C293,",",REPT(" ",99)),1599,99)),PortProtocols[],4,FALSE)),""),"") &amp;
IF(TRIM(MID(SUBSTITUTE(C293,",",REPT(" ",99)),1699,99))&lt;&gt;"",CHAR(10) &amp; IFERROR(IF(ISERROR(--TRIM(MID(SUBSTITUTE(C293,",",REPT(" ",99)),1699,99))),VLOOKUP(TRIM(MID(SUBSTITUTE(C293,",",REPT(" ",99)),1699,99)),PortProtocols[],4,FALSE),VLOOKUP(--TRIM(MID(SUBSTITUTE(C293,",",REPT(" ",99)),1699,99)),PortProtocols[],4,FALSE)),""),"") &amp;
IF(TRIM(MID(SUBSTITUTE(C293,",",REPT(" ",99)),1799,99))&lt;&gt;"",CHAR(10) &amp; IFERROR(IF(ISERROR(--TRIM(MID(SUBSTITUTE(C293,",",REPT(" ",99)),1799,99))),VLOOKUP(TRIM(MID(SUBSTITUTE(C293,",",REPT(" ",99)),1799,99)),PortProtocols[],4,FALSE),VLOOKUP(--TRIM(MID(SUBSTITUTE(C293,",",REPT(" ",99)),1799,99)),PortProtocols[],4,FALSE)),""),"") &amp;
IF(TRIM(MID(SUBSTITUTE(C293,",",REPT(" ",99)),1899,99))&lt;&gt;"",CHAR(10) &amp; IFERROR(IF(ISERROR(--TRIM(MID(SUBSTITUTE(C293,",",REPT(" ",99)),1899,99))),VLOOKUP(TRIM(MID(SUBSTITUTE(C293,",",REPT(" ",99)),1899,99)),PortProtocols[],4,FALSE),VLOOKUP(--TRIM(MID(SUBSTITUTE(C293,",",REPT(" ",99)),1899,99)),PortProtocols[],4,FALSE)),""),""),
"")</f>
        <v>NDB Agent AZ2 to NDB Managed Windows VM AZ2
WinRM over HTTP (5985 TCP)</v>
      </c>
      <c r="G293" s="15"/>
      <c r="H293" s="13" t="str">
        <f>_xlfn.XLOOKUP(ExternalPorts[[#This Row],[Source]],entities[Source],entities[Source AZ (Used for Diagram Generation)],"",0)</f>
        <v>AZ2</v>
      </c>
      <c r="I293" s="13" t="str">
        <f>_xlfn.XLOOKUP(ExternalPorts[[#This Row],[Destination]],entities[Destination],entities[Destination AZ (Used for Diagram Generation)],"",0)</f>
        <v>AZ2</v>
      </c>
      <c r="J293" s="13"/>
      <c r="M293" s="22"/>
    </row>
    <row r="294" spans="1:13" ht="40.5" hidden="1">
      <c r="A294" s="13" t="s">
        <v>314</v>
      </c>
      <c r="B294" s="13" t="s">
        <v>386</v>
      </c>
      <c r="C294" s="14">
        <v>22</v>
      </c>
      <c r="D294" s="13" t="str" cm="1">
        <f t="array" ref="D29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4" s="13" t="s">
        <v>387</v>
      </c>
      <c r="F294" s="24" t="str">
        <f>IF(AND(B294&lt;&gt;"",E294&lt;&gt;""),B294 &amp; " to " &amp; E294 &amp; CHAR(10) &amp;
IFERROR(IF(ISERROR(--TRIM(MID(SUBSTITUTE(C294,",",REPT(" ",99)),1,99))),VLOOKUP(TRIM(MID(SUBSTITUTE(C294,",",REPT(" ",99)),1,99)),PortProtocols[],4,FALSE),VLOOKUP(--TRIM(MID(SUBSTITUTE(C294,",",REPT(" ",99)),1,99)),PortProtocols[],4,FALSE)),"") &amp;
IF(TRIM(MID(SUBSTITUTE(C294,",",REPT(" ",99)),99,99))&lt;&gt;"",CHAR(10) &amp; IFERROR(IF(ISERROR(--TRIM(MID(SUBSTITUTE(C294,",",REPT(" ",99)),99,99))),VLOOKUP(TRIM(MID(SUBSTITUTE(C294,",",REPT(" ",99)),99,99)),PortProtocols[],4,FALSE),VLOOKUP(--TRIM(MID(SUBSTITUTE(C294,",",REPT(" ",99)),99,99)),PortProtocols[],4,FALSE)),""),"") &amp;
IF(TRIM(MID(SUBSTITUTE(C294,",",REPT(" ",99)),199,99))&lt;&gt;"",CHAR(10) &amp; IFERROR(IF(ISERROR(--TRIM(MID(SUBSTITUTE(C294,",",REPT(" ",99)),199,99))),VLOOKUP(TRIM(MID(SUBSTITUTE(C294,",",REPT(" ",99)),199,99)),PortProtocols[],4,FALSE),VLOOKUP(--TRIM(MID(SUBSTITUTE(C294,",",REPT(" ",99)),199,99)),PortProtocols[],4,FALSE)),""),"") &amp;
IF(TRIM(MID(SUBSTITUTE(C294,",",REPT(" ",99)),299,99))&lt;&gt;"",CHAR(10) &amp; IFERROR(IF(ISERROR(--TRIM(MID(SUBSTITUTE(C294,",",REPT(" ",99)),299,99))),VLOOKUP(TRIM(MID(SUBSTITUTE(C294,",",REPT(" ",99)),299,99)),PortProtocols[],4,FALSE),VLOOKUP(--TRIM(MID(SUBSTITUTE(C294,",",REPT(" ",99)),299,99)),PortProtocols[],4,FALSE)),""),"") &amp;
IF(TRIM(MID(SUBSTITUTE(C294,",",REPT(" ",99)),399,99))&lt;&gt;"",CHAR(10) &amp; IFERROR(IF(ISERROR(--TRIM(MID(SUBSTITUTE(C294,",",REPT(" ",99)),399,99))),VLOOKUP(TRIM(MID(SUBSTITUTE(C294,",",REPT(" ",99)),399,99)),PortProtocols[],4,FALSE),VLOOKUP(--TRIM(MID(SUBSTITUTE(C294,",",REPT(" ",99)),399,99)),PortProtocols[],4,FALSE)),""),"") &amp;
IF(TRIM(MID(SUBSTITUTE(C294,",",REPT(" ",99)),499,99))&lt;&gt;"",CHAR(10) &amp; IFERROR(IF(ISERROR(--TRIM(MID(SUBSTITUTE(C294,",",REPT(" ",99)),499,99))),VLOOKUP(TRIM(MID(SUBSTITUTE(C294,",",REPT(" ",99)),499,99)),PortProtocols[],4,FALSE),VLOOKUP(--TRIM(MID(SUBSTITUTE(C294,",",REPT(" ",99)),499,99)),PortProtocols[],4,FALSE)),""),"") &amp;
IF(TRIM(MID(SUBSTITUTE(C294,",",REPT(" ",99)),599,99))&lt;&gt;"",CHAR(10) &amp; IFERROR(IF(ISERROR(--TRIM(MID(SUBSTITUTE(C294,",",REPT(" ",99)),599,99))),VLOOKUP(TRIM(MID(SUBSTITUTE(C294,",",REPT(" ",99)),599,99)),PortProtocols[],4,FALSE),VLOOKUP(--TRIM(MID(SUBSTITUTE(C294,",",REPT(" ",99)),599,99)),PortProtocols[],4,FALSE)),""),"") &amp;
IF(TRIM(MID(SUBSTITUTE(C294,",",REPT(" ",99)),699,99))&lt;&gt;"",CHAR(10) &amp; IFERROR(IF(ISERROR(--TRIM(MID(SUBSTITUTE(C294,",",REPT(" ",99)),699,99))),VLOOKUP(TRIM(MID(SUBSTITUTE(C294,",",REPT(" ",99)),699,99)),PortProtocols[],4,FALSE),VLOOKUP(--TRIM(MID(SUBSTITUTE(C294,",",REPT(" ",99)),699,99)),PortProtocols[],4,FALSE)),""),"") &amp;
IF(TRIM(MID(SUBSTITUTE(C294,",",REPT(" ",99)),799,99))&lt;&gt;"",CHAR(10) &amp; IFERROR(IF(ISERROR(--TRIM(MID(SUBSTITUTE(C294,",",REPT(" ",99)),799,99))),VLOOKUP(TRIM(MID(SUBSTITUTE(C294,",",REPT(" ",99)),799,99)),PortProtocols[],4,FALSE),VLOOKUP(--TRIM(MID(SUBSTITUTE(C294,",",REPT(" ",99)),799,99)),PortProtocols[],4,FALSE)),""),"") &amp;
IF(TRIM(MID(SUBSTITUTE(C294,",",REPT(" ",99)),899,99))&lt;&gt;"",CHAR(10) &amp; IFERROR(IF(ISERROR(--TRIM(MID(SUBSTITUTE(C294,",",REPT(" ",99)),899,99))),VLOOKUP(TRIM(MID(SUBSTITUTE(C294,",",REPT(" ",99)),899,99)),PortProtocols[],4,FALSE),VLOOKUP(--TRIM(MID(SUBSTITUTE(C294,",",REPT(" ",99)),899,99)),PortProtocols[],4,FALSE)),""),"") &amp;
IF(TRIM(MID(SUBSTITUTE(C294,",",REPT(" ",99)),999,99))&lt;&gt;"",CHAR(10) &amp; IFERROR(IF(ISERROR(--TRIM(MID(SUBSTITUTE(C294,",",REPT(" ",99)),999,99))),VLOOKUP(TRIM(MID(SUBSTITUTE(C294,",",REPT(" ",99)),999,99)),PortProtocols[],4,FALSE),VLOOKUP(--TRIM(MID(SUBSTITUTE(C294,",",REPT(" ",99)),999,99)),PortProtocols[],4,FALSE)),""),"") &amp;
IF(TRIM(MID(SUBSTITUTE(C294,",",REPT(" ",99)),1099,99))&lt;&gt;"",CHAR(10) &amp; IFERROR(IF(ISERROR(--TRIM(MID(SUBSTITUTE(C294,",",REPT(" ",99)),1099,99))),VLOOKUP(TRIM(MID(SUBSTITUTE(C294,",",REPT(" ",99)),1099,99)),PortProtocols[],4,FALSE),VLOOKUP(--TRIM(MID(SUBSTITUTE(C294,",",REPT(" ",99)),1099,99)),PortProtocols[],4,FALSE)),""),"") &amp;
IF(TRIM(MID(SUBSTITUTE(C294,",",REPT(" ",99)),1199,99))&lt;&gt;"",CHAR(10) &amp; IFERROR(IF(ISERROR(--TRIM(MID(SUBSTITUTE(C294,",",REPT(" ",99)),1199,99))),VLOOKUP(TRIM(MID(SUBSTITUTE(C294,",",REPT(" ",99)),1199,99)),PortProtocols[],4,FALSE),VLOOKUP(--TRIM(MID(SUBSTITUTE(C294,",",REPT(" ",99)),1199,99)),PortProtocols[],4,FALSE)),""),"") &amp;
IF(TRIM(MID(SUBSTITUTE(C294,",",REPT(" ",99)),1299,99))&lt;&gt;"",CHAR(10) &amp; IFERROR(IF(ISERROR(--TRIM(MID(SUBSTITUTE(C294,",",REPT(" ",99)),1299,99))),VLOOKUP(TRIM(MID(SUBSTITUTE(C294,",",REPT(" ",99)),1299,99)),PortProtocols[],4,FALSE),VLOOKUP(--TRIM(MID(SUBSTITUTE(C294,",",REPT(" ",99)),1299,99)),PortProtocols[],4,FALSE)),""),"") &amp;
IF(TRIM(MID(SUBSTITUTE(C294,",",REPT(" ",99)),1399,99))&lt;&gt;"",CHAR(10) &amp; IFERROR(IF(ISERROR(--TRIM(MID(SUBSTITUTE(C294,",",REPT(" ",99)),1399,99))),VLOOKUP(TRIM(MID(SUBSTITUTE(C294,",",REPT(" ",99)),1399,99)),PortProtocols[],4,FALSE),VLOOKUP(--TRIM(MID(SUBSTITUTE(C294,",",REPT(" ",99)),1399,99)),PortProtocols[],4,FALSE)),""),"") &amp;
IF(TRIM(MID(SUBSTITUTE(C294,",",REPT(" ",99)),1499,99))&lt;&gt;"",CHAR(10) &amp; IFERROR(IF(ISERROR(--TRIM(MID(SUBSTITUTE(C294,",",REPT(" ",99)),1499,99))),VLOOKUP(TRIM(MID(SUBSTITUTE(C294,",",REPT(" ",99)),1499,99)),PortProtocols[],4,FALSE),VLOOKUP(--TRIM(MID(SUBSTITUTE(C294,",",REPT(" ",99)),1499,99)),PortProtocols[],4,FALSE)),""),"") &amp;
IF(TRIM(MID(SUBSTITUTE(C294,",",REPT(" ",99)),1599,99))&lt;&gt;"",CHAR(10) &amp; IFERROR(IF(ISERROR(--TRIM(MID(SUBSTITUTE(C294,",",REPT(" ",99)),1599,99))),VLOOKUP(TRIM(MID(SUBSTITUTE(C294,",",REPT(" ",99)),1599,99)),PortProtocols[],4,FALSE),VLOOKUP(--TRIM(MID(SUBSTITUTE(C294,",",REPT(" ",99)),1599,99)),PortProtocols[],4,FALSE)),""),"") &amp;
IF(TRIM(MID(SUBSTITUTE(C294,",",REPT(" ",99)),1699,99))&lt;&gt;"",CHAR(10) &amp; IFERROR(IF(ISERROR(--TRIM(MID(SUBSTITUTE(C294,",",REPT(" ",99)),1699,99))),VLOOKUP(TRIM(MID(SUBSTITUTE(C294,",",REPT(" ",99)),1699,99)),PortProtocols[],4,FALSE),VLOOKUP(--TRIM(MID(SUBSTITUTE(C294,",",REPT(" ",99)),1699,99)),PortProtocols[],4,FALSE)),""),"") &amp;
IF(TRIM(MID(SUBSTITUTE(C294,",",REPT(" ",99)),1799,99))&lt;&gt;"",CHAR(10) &amp; IFERROR(IF(ISERROR(--TRIM(MID(SUBSTITUTE(C294,",",REPT(" ",99)),1799,99))),VLOOKUP(TRIM(MID(SUBSTITUTE(C294,",",REPT(" ",99)),1799,99)),PortProtocols[],4,FALSE),VLOOKUP(--TRIM(MID(SUBSTITUTE(C294,",",REPT(" ",99)),1799,99)),PortProtocols[],4,FALSE)),""),"") &amp;
IF(TRIM(MID(SUBSTITUTE(C294,",",REPT(" ",99)),1899,99))&lt;&gt;"",CHAR(10) &amp; IFERROR(IF(ISERROR(--TRIM(MID(SUBSTITUTE(C294,",",REPT(" ",99)),1899,99))),VLOOKUP(TRIM(MID(SUBSTITUTE(C294,",",REPT(" ",99)),1899,99)),PortProtocols[],4,FALSE),VLOOKUP(--TRIM(MID(SUBSTITUTE(C294,",",REPT(" ",99)),1899,99)),PortProtocols[],4,FALSE)),""),""),
"")</f>
        <v>NDB Agent AZ2 to NDB Managed Linux VM AZ1
SSH (22 TCP)</v>
      </c>
      <c r="G294" s="15"/>
      <c r="H294" s="13" t="str">
        <f>_xlfn.XLOOKUP(ExternalPorts[[#This Row],[Source]],entities[Source],entities[Source AZ (Used for Diagram Generation)],"",0)</f>
        <v>AZ2</v>
      </c>
      <c r="I294" s="13" t="str">
        <f>_xlfn.XLOOKUP(ExternalPorts[[#This Row],[Destination]],entities[Destination],entities[Destination AZ (Used for Diagram Generation)],"",0)</f>
        <v>AZ1</v>
      </c>
      <c r="J294" s="13"/>
      <c r="M294" s="22"/>
    </row>
    <row r="295" spans="1:13" ht="40.5" hidden="1">
      <c r="A295" s="13" t="s">
        <v>314</v>
      </c>
      <c r="B295" s="13" t="s">
        <v>386</v>
      </c>
      <c r="C295" s="14">
        <v>22</v>
      </c>
      <c r="D295" s="13" t="str" cm="1">
        <f t="array" ref="D29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5" s="13" t="s">
        <v>388</v>
      </c>
      <c r="F295" s="24" t="str">
        <f>IF(AND(B295&lt;&gt;"",E295&lt;&gt;""),B295 &amp; " to " &amp; E295 &amp; CHAR(10) &amp;
IFERROR(IF(ISERROR(--TRIM(MID(SUBSTITUTE(C295,",",REPT(" ",99)),1,99))),VLOOKUP(TRIM(MID(SUBSTITUTE(C295,",",REPT(" ",99)),1,99)),PortProtocols[],4,FALSE),VLOOKUP(--TRIM(MID(SUBSTITUTE(C295,",",REPT(" ",99)),1,99)),PortProtocols[],4,FALSE)),"") &amp;
IF(TRIM(MID(SUBSTITUTE(C295,",",REPT(" ",99)),99,99))&lt;&gt;"",CHAR(10) &amp; IFERROR(IF(ISERROR(--TRIM(MID(SUBSTITUTE(C295,",",REPT(" ",99)),99,99))),VLOOKUP(TRIM(MID(SUBSTITUTE(C295,",",REPT(" ",99)),99,99)),PortProtocols[],4,FALSE),VLOOKUP(--TRIM(MID(SUBSTITUTE(C295,",",REPT(" ",99)),99,99)),PortProtocols[],4,FALSE)),""),"") &amp;
IF(TRIM(MID(SUBSTITUTE(C295,",",REPT(" ",99)),199,99))&lt;&gt;"",CHAR(10) &amp; IFERROR(IF(ISERROR(--TRIM(MID(SUBSTITUTE(C295,",",REPT(" ",99)),199,99))),VLOOKUP(TRIM(MID(SUBSTITUTE(C295,",",REPT(" ",99)),199,99)),PortProtocols[],4,FALSE),VLOOKUP(--TRIM(MID(SUBSTITUTE(C295,",",REPT(" ",99)),199,99)),PortProtocols[],4,FALSE)),""),"") &amp;
IF(TRIM(MID(SUBSTITUTE(C295,",",REPT(" ",99)),299,99))&lt;&gt;"",CHAR(10) &amp; IFERROR(IF(ISERROR(--TRIM(MID(SUBSTITUTE(C295,",",REPT(" ",99)),299,99))),VLOOKUP(TRIM(MID(SUBSTITUTE(C295,",",REPT(" ",99)),299,99)),PortProtocols[],4,FALSE),VLOOKUP(--TRIM(MID(SUBSTITUTE(C295,",",REPT(" ",99)),299,99)),PortProtocols[],4,FALSE)),""),"") &amp;
IF(TRIM(MID(SUBSTITUTE(C295,",",REPT(" ",99)),399,99))&lt;&gt;"",CHAR(10) &amp; IFERROR(IF(ISERROR(--TRIM(MID(SUBSTITUTE(C295,",",REPT(" ",99)),399,99))),VLOOKUP(TRIM(MID(SUBSTITUTE(C295,",",REPT(" ",99)),399,99)),PortProtocols[],4,FALSE),VLOOKUP(--TRIM(MID(SUBSTITUTE(C295,",",REPT(" ",99)),399,99)),PortProtocols[],4,FALSE)),""),"") &amp;
IF(TRIM(MID(SUBSTITUTE(C295,",",REPT(" ",99)),499,99))&lt;&gt;"",CHAR(10) &amp; IFERROR(IF(ISERROR(--TRIM(MID(SUBSTITUTE(C295,",",REPT(" ",99)),499,99))),VLOOKUP(TRIM(MID(SUBSTITUTE(C295,",",REPT(" ",99)),499,99)),PortProtocols[],4,FALSE),VLOOKUP(--TRIM(MID(SUBSTITUTE(C295,",",REPT(" ",99)),499,99)),PortProtocols[],4,FALSE)),""),"") &amp;
IF(TRIM(MID(SUBSTITUTE(C295,",",REPT(" ",99)),599,99))&lt;&gt;"",CHAR(10) &amp; IFERROR(IF(ISERROR(--TRIM(MID(SUBSTITUTE(C295,",",REPT(" ",99)),599,99))),VLOOKUP(TRIM(MID(SUBSTITUTE(C295,",",REPT(" ",99)),599,99)),PortProtocols[],4,FALSE),VLOOKUP(--TRIM(MID(SUBSTITUTE(C295,",",REPT(" ",99)),599,99)),PortProtocols[],4,FALSE)),""),"") &amp;
IF(TRIM(MID(SUBSTITUTE(C295,",",REPT(" ",99)),699,99))&lt;&gt;"",CHAR(10) &amp; IFERROR(IF(ISERROR(--TRIM(MID(SUBSTITUTE(C295,",",REPT(" ",99)),699,99))),VLOOKUP(TRIM(MID(SUBSTITUTE(C295,",",REPT(" ",99)),699,99)),PortProtocols[],4,FALSE),VLOOKUP(--TRIM(MID(SUBSTITUTE(C295,",",REPT(" ",99)),699,99)),PortProtocols[],4,FALSE)),""),"") &amp;
IF(TRIM(MID(SUBSTITUTE(C295,",",REPT(" ",99)),799,99))&lt;&gt;"",CHAR(10) &amp; IFERROR(IF(ISERROR(--TRIM(MID(SUBSTITUTE(C295,",",REPT(" ",99)),799,99))),VLOOKUP(TRIM(MID(SUBSTITUTE(C295,",",REPT(" ",99)),799,99)),PortProtocols[],4,FALSE),VLOOKUP(--TRIM(MID(SUBSTITUTE(C295,",",REPT(" ",99)),799,99)),PortProtocols[],4,FALSE)),""),"") &amp;
IF(TRIM(MID(SUBSTITUTE(C295,",",REPT(" ",99)),899,99))&lt;&gt;"",CHAR(10) &amp; IFERROR(IF(ISERROR(--TRIM(MID(SUBSTITUTE(C295,",",REPT(" ",99)),899,99))),VLOOKUP(TRIM(MID(SUBSTITUTE(C295,",",REPT(" ",99)),899,99)),PortProtocols[],4,FALSE),VLOOKUP(--TRIM(MID(SUBSTITUTE(C295,",",REPT(" ",99)),899,99)),PortProtocols[],4,FALSE)),""),"") &amp;
IF(TRIM(MID(SUBSTITUTE(C295,",",REPT(" ",99)),999,99))&lt;&gt;"",CHAR(10) &amp; IFERROR(IF(ISERROR(--TRIM(MID(SUBSTITUTE(C295,",",REPT(" ",99)),999,99))),VLOOKUP(TRIM(MID(SUBSTITUTE(C295,",",REPT(" ",99)),999,99)),PortProtocols[],4,FALSE),VLOOKUP(--TRIM(MID(SUBSTITUTE(C295,",",REPT(" ",99)),999,99)),PortProtocols[],4,FALSE)),""),"") &amp;
IF(TRIM(MID(SUBSTITUTE(C295,",",REPT(" ",99)),1099,99))&lt;&gt;"",CHAR(10) &amp; IFERROR(IF(ISERROR(--TRIM(MID(SUBSTITUTE(C295,",",REPT(" ",99)),1099,99))),VLOOKUP(TRIM(MID(SUBSTITUTE(C295,",",REPT(" ",99)),1099,99)),PortProtocols[],4,FALSE),VLOOKUP(--TRIM(MID(SUBSTITUTE(C295,",",REPT(" ",99)),1099,99)),PortProtocols[],4,FALSE)),""),"") &amp;
IF(TRIM(MID(SUBSTITUTE(C295,",",REPT(" ",99)),1199,99))&lt;&gt;"",CHAR(10) &amp; IFERROR(IF(ISERROR(--TRIM(MID(SUBSTITUTE(C295,",",REPT(" ",99)),1199,99))),VLOOKUP(TRIM(MID(SUBSTITUTE(C295,",",REPT(" ",99)),1199,99)),PortProtocols[],4,FALSE),VLOOKUP(--TRIM(MID(SUBSTITUTE(C295,",",REPT(" ",99)),1199,99)),PortProtocols[],4,FALSE)),""),"") &amp;
IF(TRIM(MID(SUBSTITUTE(C295,",",REPT(" ",99)),1299,99))&lt;&gt;"",CHAR(10) &amp; IFERROR(IF(ISERROR(--TRIM(MID(SUBSTITUTE(C295,",",REPT(" ",99)),1299,99))),VLOOKUP(TRIM(MID(SUBSTITUTE(C295,",",REPT(" ",99)),1299,99)),PortProtocols[],4,FALSE),VLOOKUP(--TRIM(MID(SUBSTITUTE(C295,",",REPT(" ",99)),1299,99)),PortProtocols[],4,FALSE)),""),"") &amp;
IF(TRIM(MID(SUBSTITUTE(C295,",",REPT(" ",99)),1399,99))&lt;&gt;"",CHAR(10) &amp; IFERROR(IF(ISERROR(--TRIM(MID(SUBSTITUTE(C295,",",REPT(" ",99)),1399,99))),VLOOKUP(TRIM(MID(SUBSTITUTE(C295,",",REPT(" ",99)),1399,99)),PortProtocols[],4,FALSE),VLOOKUP(--TRIM(MID(SUBSTITUTE(C295,",",REPT(" ",99)),1399,99)),PortProtocols[],4,FALSE)),""),"") &amp;
IF(TRIM(MID(SUBSTITUTE(C295,",",REPT(" ",99)),1499,99))&lt;&gt;"",CHAR(10) &amp; IFERROR(IF(ISERROR(--TRIM(MID(SUBSTITUTE(C295,",",REPT(" ",99)),1499,99))),VLOOKUP(TRIM(MID(SUBSTITUTE(C295,",",REPT(" ",99)),1499,99)),PortProtocols[],4,FALSE),VLOOKUP(--TRIM(MID(SUBSTITUTE(C295,",",REPT(" ",99)),1499,99)),PortProtocols[],4,FALSE)),""),"") &amp;
IF(TRIM(MID(SUBSTITUTE(C295,",",REPT(" ",99)),1599,99))&lt;&gt;"",CHAR(10) &amp; IFERROR(IF(ISERROR(--TRIM(MID(SUBSTITUTE(C295,",",REPT(" ",99)),1599,99))),VLOOKUP(TRIM(MID(SUBSTITUTE(C295,",",REPT(" ",99)),1599,99)),PortProtocols[],4,FALSE),VLOOKUP(--TRIM(MID(SUBSTITUTE(C295,",",REPT(" ",99)),1599,99)),PortProtocols[],4,FALSE)),""),"") &amp;
IF(TRIM(MID(SUBSTITUTE(C295,",",REPT(" ",99)),1699,99))&lt;&gt;"",CHAR(10) &amp; IFERROR(IF(ISERROR(--TRIM(MID(SUBSTITUTE(C295,",",REPT(" ",99)),1699,99))),VLOOKUP(TRIM(MID(SUBSTITUTE(C295,",",REPT(" ",99)),1699,99)),PortProtocols[],4,FALSE),VLOOKUP(--TRIM(MID(SUBSTITUTE(C295,",",REPT(" ",99)),1699,99)),PortProtocols[],4,FALSE)),""),"") &amp;
IF(TRIM(MID(SUBSTITUTE(C295,",",REPT(" ",99)),1799,99))&lt;&gt;"",CHAR(10) &amp; IFERROR(IF(ISERROR(--TRIM(MID(SUBSTITUTE(C295,",",REPT(" ",99)),1799,99))),VLOOKUP(TRIM(MID(SUBSTITUTE(C295,",",REPT(" ",99)),1799,99)),PortProtocols[],4,FALSE),VLOOKUP(--TRIM(MID(SUBSTITUTE(C295,",",REPT(" ",99)),1799,99)),PortProtocols[],4,FALSE)),""),"") &amp;
IF(TRIM(MID(SUBSTITUTE(C295,",",REPT(" ",99)),1899,99))&lt;&gt;"",CHAR(10) &amp; IFERROR(IF(ISERROR(--TRIM(MID(SUBSTITUTE(C295,",",REPT(" ",99)),1899,99))),VLOOKUP(TRIM(MID(SUBSTITUTE(C295,",",REPT(" ",99)),1899,99)),PortProtocols[],4,FALSE),VLOOKUP(--TRIM(MID(SUBSTITUTE(C295,",",REPT(" ",99)),1899,99)),PortProtocols[],4,FALSE)),""),""),
"")</f>
        <v>NDB Agent AZ2 to NDB Managed Linux VM AZ2
SSH (22 TCP)</v>
      </c>
      <c r="G295" s="15"/>
      <c r="H295" s="13" t="str">
        <f>_xlfn.XLOOKUP(ExternalPorts[[#This Row],[Source]],entities[Source],entities[Source AZ (Used for Diagram Generation)],"",0)</f>
        <v>AZ2</v>
      </c>
      <c r="I295" s="13" t="str">
        <f>_xlfn.XLOOKUP(ExternalPorts[[#This Row],[Destination]],entities[Destination],entities[Destination AZ (Used for Diagram Generation)],"",0)</f>
        <v>AZ1</v>
      </c>
      <c r="J295" s="13"/>
      <c r="M295" s="22"/>
    </row>
    <row r="296" spans="1:13" ht="40.5" hidden="1">
      <c r="A296" s="13" t="s">
        <v>314</v>
      </c>
      <c r="B296" s="13" t="s">
        <v>390</v>
      </c>
      <c r="C296" s="14">
        <v>443</v>
      </c>
      <c r="D296" s="13" t="str" cm="1">
        <f t="array" ref="D29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6" s="13" t="s">
        <v>331</v>
      </c>
      <c r="F296" s="15" t="str">
        <f>IF(AND(B296&lt;&gt;"",E296&lt;&gt;""),B296 &amp; " to " &amp; E296 &amp; CHAR(10) &amp;
IFERROR(IF(ISERROR(--TRIM(MID(SUBSTITUTE(C296,",",REPT(" ",99)),1,99))),VLOOKUP(TRIM(MID(SUBSTITUTE(C296,",",REPT(" ",99)),1,99)),PortProtocols[],4,FALSE),VLOOKUP(--TRIM(MID(SUBSTITUTE(C296,",",REPT(" ",99)),1,99)),PortProtocols[],4,FALSE)),"") &amp;
IF(TRIM(MID(SUBSTITUTE(C296,",",REPT(" ",99)),99,99))&lt;&gt;"",CHAR(10) &amp; IFERROR(IF(ISERROR(--TRIM(MID(SUBSTITUTE(C296,",",REPT(" ",99)),99,99))),VLOOKUP(TRIM(MID(SUBSTITUTE(C296,",",REPT(" ",99)),99,99)),PortProtocols[],4,FALSE),VLOOKUP(--TRIM(MID(SUBSTITUTE(C296,",",REPT(" ",99)),99,99)),PortProtocols[],4,FALSE)),""),"") &amp;
IF(TRIM(MID(SUBSTITUTE(C296,",",REPT(" ",99)),199,99))&lt;&gt;"",CHAR(10) &amp; IFERROR(IF(ISERROR(--TRIM(MID(SUBSTITUTE(C296,",",REPT(" ",99)),199,99))),VLOOKUP(TRIM(MID(SUBSTITUTE(C296,",",REPT(" ",99)),199,99)),PortProtocols[],4,FALSE),VLOOKUP(--TRIM(MID(SUBSTITUTE(C296,",",REPT(" ",99)),199,99)),PortProtocols[],4,FALSE)),""),"") &amp;
IF(TRIM(MID(SUBSTITUTE(C296,",",REPT(" ",99)),299,99))&lt;&gt;"",CHAR(10) &amp; IFERROR(IF(ISERROR(--TRIM(MID(SUBSTITUTE(C296,",",REPT(" ",99)),299,99))),VLOOKUP(TRIM(MID(SUBSTITUTE(C296,",",REPT(" ",99)),299,99)),PortProtocols[],4,FALSE),VLOOKUP(--TRIM(MID(SUBSTITUTE(C296,",",REPT(" ",99)),299,99)),PortProtocols[],4,FALSE)),""),"") &amp;
IF(TRIM(MID(SUBSTITUTE(C296,",",REPT(" ",99)),399,99))&lt;&gt;"",CHAR(10) &amp; IFERROR(IF(ISERROR(--TRIM(MID(SUBSTITUTE(C296,",",REPT(" ",99)),399,99))),VLOOKUP(TRIM(MID(SUBSTITUTE(C296,",",REPT(" ",99)),399,99)),PortProtocols[],4,FALSE),VLOOKUP(--TRIM(MID(SUBSTITUTE(C296,",",REPT(" ",99)),399,99)),PortProtocols[],4,FALSE)),""),"") &amp;
IF(TRIM(MID(SUBSTITUTE(C296,",",REPT(" ",99)),499,99))&lt;&gt;"",CHAR(10) &amp; IFERROR(IF(ISERROR(--TRIM(MID(SUBSTITUTE(C296,",",REPT(" ",99)),499,99))),VLOOKUP(TRIM(MID(SUBSTITUTE(C296,",",REPT(" ",99)),499,99)),PortProtocols[],4,FALSE),VLOOKUP(--TRIM(MID(SUBSTITUTE(C296,",",REPT(" ",99)),499,99)),PortProtocols[],4,FALSE)),""),"") &amp;
IF(TRIM(MID(SUBSTITUTE(C296,",",REPT(" ",99)),599,99))&lt;&gt;"",CHAR(10) &amp; IFERROR(IF(ISERROR(--TRIM(MID(SUBSTITUTE(C296,",",REPT(" ",99)),599,99))),VLOOKUP(TRIM(MID(SUBSTITUTE(C296,",",REPT(" ",99)),599,99)),PortProtocols[],4,FALSE),VLOOKUP(--TRIM(MID(SUBSTITUTE(C296,",",REPT(" ",99)),599,99)),PortProtocols[],4,FALSE)),""),"") &amp;
IF(TRIM(MID(SUBSTITUTE(C296,",",REPT(" ",99)),699,99))&lt;&gt;"",CHAR(10) &amp; IFERROR(IF(ISERROR(--TRIM(MID(SUBSTITUTE(C296,",",REPT(" ",99)),699,99))),VLOOKUP(TRIM(MID(SUBSTITUTE(C296,",",REPT(" ",99)),699,99)),PortProtocols[],4,FALSE),VLOOKUP(--TRIM(MID(SUBSTITUTE(C296,",",REPT(" ",99)),699,99)),PortProtocols[],4,FALSE)),""),"") &amp;
IF(TRIM(MID(SUBSTITUTE(C296,",",REPT(" ",99)),799,99))&lt;&gt;"",CHAR(10) &amp; IFERROR(IF(ISERROR(--TRIM(MID(SUBSTITUTE(C296,",",REPT(" ",99)),799,99))),VLOOKUP(TRIM(MID(SUBSTITUTE(C296,",",REPT(" ",99)),799,99)),PortProtocols[],4,FALSE),VLOOKUP(--TRIM(MID(SUBSTITUTE(C296,",",REPT(" ",99)),799,99)),PortProtocols[],4,FALSE)),""),"") &amp;
IF(TRIM(MID(SUBSTITUTE(C296,",",REPT(" ",99)),899,99))&lt;&gt;"",CHAR(10) &amp; IFERROR(IF(ISERROR(--TRIM(MID(SUBSTITUTE(C296,",",REPT(" ",99)),899,99))),VLOOKUP(TRIM(MID(SUBSTITUTE(C296,",",REPT(" ",99)),899,99)),PortProtocols[],4,FALSE),VLOOKUP(--TRIM(MID(SUBSTITUTE(C296,",",REPT(" ",99)),899,99)),PortProtocols[],4,FALSE)),""),"") &amp;
IF(TRIM(MID(SUBSTITUTE(C296,",",REPT(" ",99)),999,99))&lt;&gt;"",CHAR(10) &amp; IFERROR(IF(ISERROR(--TRIM(MID(SUBSTITUTE(C296,",",REPT(" ",99)),999,99))),VLOOKUP(TRIM(MID(SUBSTITUTE(C296,",",REPT(" ",99)),999,99)),PortProtocols[],4,FALSE),VLOOKUP(--TRIM(MID(SUBSTITUTE(C296,",",REPT(" ",99)),999,99)),PortProtocols[],4,FALSE)),""),"") &amp;
IF(TRIM(MID(SUBSTITUTE(C296,",",REPT(" ",99)),1099,99))&lt;&gt;"",CHAR(10) &amp; IFERROR(IF(ISERROR(--TRIM(MID(SUBSTITUTE(C296,",",REPT(" ",99)),1099,99))),VLOOKUP(TRIM(MID(SUBSTITUTE(C296,",",REPT(" ",99)),1099,99)),PortProtocols[],4,FALSE),VLOOKUP(--TRIM(MID(SUBSTITUTE(C296,",",REPT(" ",99)),1099,99)),PortProtocols[],4,FALSE)),""),"") &amp;
IF(TRIM(MID(SUBSTITUTE(C296,",",REPT(" ",99)),1199,99))&lt;&gt;"",CHAR(10) &amp; IFERROR(IF(ISERROR(--TRIM(MID(SUBSTITUTE(C296,",",REPT(" ",99)),1199,99))),VLOOKUP(TRIM(MID(SUBSTITUTE(C296,",",REPT(" ",99)),1199,99)),PortProtocols[],4,FALSE),VLOOKUP(--TRIM(MID(SUBSTITUTE(C296,",",REPT(" ",99)),1199,99)),PortProtocols[],4,FALSE)),""),"") &amp;
IF(TRIM(MID(SUBSTITUTE(C296,",",REPT(" ",99)),1299,99))&lt;&gt;"",CHAR(10) &amp; IFERROR(IF(ISERROR(--TRIM(MID(SUBSTITUTE(C296,",",REPT(" ",99)),1299,99))),VLOOKUP(TRIM(MID(SUBSTITUTE(C296,",",REPT(" ",99)),1299,99)),PortProtocols[],4,FALSE),VLOOKUP(--TRIM(MID(SUBSTITUTE(C296,",",REPT(" ",99)),1299,99)),PortProtocols[],4,FALSE)),""),"") &amp;
IF(TRIM(MID(SUBSTITUTE(C296,",",REPT(" ",99)),1399,99))&lt;&gt;"",CHAR(10) &amp; IFERROR(IF(ISERROR(--TRIM(MID(SUBSTITUTE(C296,",",REPT(" ",99)),1399,99))),VLOOKUP(TRIM(MID(SUBSTITUTE(C296,",",REPT(" ",99)),1399,99)),PortProtocols[],4,FALSE),VLOOKUP(--TRIM(MID(SUBSTITUTE(C296,",",REPT(" ",99)),1399,99)),PortProtocols[],4,FALSE)),""),"") &amp;
IF(TRIM(MID(SUBSTITUTE(C296,",",REPT(" ",99)),1499,99))&lt;&gt;"",CHAR(10) &amp; IFERROR(IF(ISERROR(--TRIM(MID(SUBSTITUTE(C296,",",REPT(" ",99)),1499,99))),VLOOKUP(TRIM(MID(SUBSTITUTE(C296,",",REPT(" ",99)),1499,99)),PortProtocols[],4,FALSE),VLOOKUP(--TRIM(MID(SUBSTITUTE(C296,",",REPT(" ",99)),1499,99)),PortProtocols[],4,FALSE)),""),"") &amp;
IF(TRIM(MID(SUBSTITUTE(C296,",",REPT(" ",99)),1599,99))&lt;&gt;"",CHAR(10) &amp; IFERROR(IF(ISERROR(--TRIM(MID(SUBSTITUTE(C296,",",REPT(" ",99)),1599,99))),VLOOKUP(TRIM(MID(SUBSTITUTE(C296,",",REPT(" ",99)),1599,99)),PortProtocols[],4,FALSE),VLOOKUP(--TRIM(MID(SUBSTITUTE(C296,",",REPT(" ",99)),1599,99)),PortProtocols[],4,FALSE)),""),"") &amp;
IF(TRIM(MID(SUBSTITUTE(C296,",",REPT(" ",99)),1699,99))&lt;&gt;"",CHAR(10) &amp; IFERROR(IF(ISERROR(--TRIM(MID(SUBSTITUTE(C296,",",REPT(" ",99)),1699,99))),VLOOKUP(TRIM(MID(SUBSTITUTE(C296,",",REPT(" ",99)),1699,99)),PortProtocols[],4,FALSE),VLOOKUP(--TRIM(MID(SUBSTITUTE(C296,",",REPT(" ",99)),1699,99)),PortProtocols[],4,FALSE)),""),"") &amp;
IF(TRIM(MID(SUBSTITUTE(C296,",",REPT(" ",99)),1799,99))&lt;&gt;"",CHAR(10) &amp; IFERROR(IF(ISERROR(--TRIM(MID(SUBSTITUTE(C296,",",REPT(" ",99)),1799,99))),VLOOKUP(TRIM(MID(SUBSTITUTE(C296,",",REPT(" ",99)),1799,99)),PortProtocols[],4,FALSE),VLOOKUP(--TRIM(MID(SUBSTITUTE(C296,",",REPT(" ",99)),1799,99)),PortProtocols[],4,FALSE)),""),"") &amp;
IF(TRIM(MID(SUBSTITUTE(C296,",",REPT(" ",99)),1899,99))&lt;&gt;"",CHAR(10) &amp; IFERROR(IF(ISERROR(--TRIM(MID(SUBSTITUTE(C296,",",REPT(" ",99)),1899,99))),VLOOKUP(TRIM(MID(SUBSTITUTE(C296,",",REPT(" ",99)),1899,99)),PortProtocols[],4,FALSE),VLOOKUP(--TRIM(MID(SUBSTITUTE(C296,",",REPT(" ",99)),1899,99)),PortProtocols[],4,FALSE)),""),""),
"")</f>
        <v>NDB Managed Windows VM AZ2 to NDB Server
HTTPS (443 TCP)</v>
      </c>
      <c r="G296" s="15"/>
      <c r="H296" s="13" t="str">
        <f>_xlfn.XLOOKUP(ExternalPorts[[#This Row],[Source]],entities[Source],entities[Source AZ (Used for Diagram Generation)],"",0)</f>
        <v>AZ2</v>
      </c>
      <c r="I296" s="13" t="str">
        <f>_xlfn.XLOOKUP(ExternalPorts[[#This Row],[Destination]],entities[Destination],entities[Destination AZ (Used for Diagram Generation)],"",0)</f>
        <v>Local AZ</v>
      </c>
      <c r="J296" s="13"/>
      <c r="M296" s="22"/>
    </row>
    <row r="297" spans="1:13" ht="40.5" hidden="1">
      <c r="A297" s="13" t="s">
        <v>314</v>
      </c>
      <c r="B297" s="13" t="s">
        <v>387</v>
      </c>
      <c r="C297" s="14">
        <v>443</v>
      </c>
      <c r="D297" s="13" t="str" cm="1">
        <f t="array" ref="D29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7" s="13" t="s">
        <v>331</v>
      </c>
      <c r="F297" s="15" t="str">
        <f>IF(AND(B297&lt;&gt;"",E297&lt;&gt;""),B297 &amp; " to " &amp; E297 &amp; CHAR(10) &amp;
IFERROR(IF(ISERROR(--TRIM(MID(SUBSTITUTE(C297,",",REPT(" ",99)),1,99))),VLOOKUP(TRIM(MID(SUBSTITUTE(C297,",",REPT(" ",99)),1,99)),PortProtocols[],4,FALSE),VLOOKUP(--TRIM(MID(SUBSTITUTE(C297,",",REPT(" ",99)),1,99)),PortProtocols[],4,FALSE)),"") &amp;
IF(TRIM(MID(SUBSTITUTE(C297,",",REPT(" ",99)),99,99))&lt;&gt;"",CHAR(10) &amp; IFERROR(IF(ISERROR(--TRIM(MID(SUBSTITUTE(C297,",",REPT(" ",99)),99,99))),VLOOKUP(TRIM(MID(SUBSTITUTE(C297,",",REPT(" ",99)),99,99)),PortProtocols[],4,FALSE),VLOOKUP(--TRIM(MID(SUBSTITUTE(C297,",",REPT(" ",99)),99,99)),PortProtocols[],4,FALSE)),""),"") &amp;
IF(TRIM(MID(SUBSTITUTE(C297,",",REPT(" ",99)),199,99))&lt;&gt;"",CHAR(10) &amp; IFERROR(IF(ISERROR(--TRIM(MID(SUBSTITUTE(C297,",",REPT(" ",99)),199,99))),VLOOKUP(TRIM(MID(SUBSTITUTE(C297,",",REPT(" ",99)),199,99)),PortProtocols[],4,FALSE),VLOOKUP(--TRIM(MID(SUBSTITUTE(C297,",",REPT(" ",99)),199,99)),PortProtocols[],4,FALSE)),""),"") &amp;
IF(TRIM(MID(SUBSTITUTE(C297,",",REPT(" ",99)),299,99))&lt;&gt;"",CHAR(10) &amp; IFERROR(IF(ISERROR(--TRIM(MID(SUBSTITUTE(C297,",",REPT(" ",99)),299,99))),VLOOKUP(TRIM(MID(SUBSTITUTE(C297,",",REPT(" ",99)),299,99)),PortProtocols[],4,FALSE),VLOOKUP(--TRIM(MID(SUBSTITUTE(C297,",",REPT(" ",99)),299,99)),PortProtocols[],4,FALSE)),""),"") &amp;
IF(TRIM(MID(SUBSTITUTE(C297,",",REPT(" ",99)),399,99))&lt;&gt;"",CHAR(10) &amp; IFERROR(IF(ISERROR(--TRIM(MID(SUBSTITUTE(C297,",",REPT(" ",99)),399,99))),VLOOKUP(TRIM(MID(SUBSTITUTE(C297,",",REPT(" ",99)),399,99)),PortProtocols[],4,FALSE),VLOOKUP(--TRIM(MID(SUBSTITUTE(C297,",",REPT(" ",99)),399,99)),PortProtocols[],4,FALSE)),""),"") &amp;
IF(TRIM(MID(SUBSTITUTE(C297,",",REPT(" ",99)),499,99))&lt;&gt;"",CHAR(10) &amp; IFERROR(IF(ISERROR(--TRIM(MID(SUBSTITUTE(C297,",",REPT(" ",99)),499,99))),VLOOKUP(TRIM(MID(SUBSTITUTE(C297,",",REPT(" ",99)),499,99)),PortProtocols[],4,FALSE),VLOOKUP(--TRIM(MID(SUBSTITUTE(C297,",",REPT(" ",99)),499,99)),PortProtocols[],4,FALSE)),""),"") &amp;
IF(TRIM(MID(SUBSTITUTE(C297,",",REPT(" ",99)),599,99))&lt;&gt;"",CHAR(10) &amp; IFERROR(IF(ISERROR(--TRIM(MID(SUBSTITUTE(C297,",",REPT(" ",99)),599,99))),VLOOKUP(TRIM(MID(SUBSTITUTE(C297,",",REPT(" ",99)),599,99)),PortProtocols[],4,FALSE),VLOOKUP(--TRIM(MID(SUBSTITUTE(C297,",",REPT(" ",99)),599,99)),PortProtocols[],4,FALSE)),""),"") &amp;
IF(TRIM(MID(SUBSTITUTE(C297,",",REPT(" ",99)),699,99))&lt;&gt;"",CHAR(10) &amp; IFERROR(IF(ISERROR(--TRIM(MID(SUBSTITUTE(C297,",",REPT(" ",99)),699,99))),VLOOKUP(TRIM(MID(SUBSTITUTE(C297,",",REPT(" ",99)),699,99)),PortProtocols[],4,FALSE),VLOOKUP(--TRIM(MID(SUBSTITUTE(C297,",",REPT(" ",99)),699,99)),PortProtocols[],4,FALSE)),""),"") &amp;
IF(TRIM(MID(SUBSTITUTE(C297,",",REPT(" ",99)),799,99))&lt;&gt;"",CHAR(10) &amp; IFERROR(IF(ISERROR(--TRIM(MID(SUBSTITUTE(C297,",",REPT(" ",99)),799,99))),VLOOKUP(TRIM(MID(SUBSTITUTE(C297,",",REPT(" ",99)),799,99)),PortProtocols[],4,FALSE),VLOOKUP(--TRIM(MID(SUBSTITUTE(C297,",",REPT(" ",99)),799,99)),PortProtocols[],4,FALSE)),""),"") &amp;
IF(TRIM(MID(SUBSTITUTE(C297,",",REPT(" ",99)),899,99))&lt;&gt;"",CHAR(10) &amp; IFERROR(IF(ISERROR(--TRIM(MID(SUBSTITUTE(C297,",",REPT(" ",99)),899,99))),VLOOKUP(TRIM(MID(SUBSTITUTE(C297,",",REPT(" ",99)),899,99)),PortProtocols[],4,FALSE),VLOOKUP(--TRIM(MID(SUBSTITUTE(C297,",",REPT(" ",99)),899,99)),PortProtocols[],4,FALSE)),""),"") &amp;
IF(TRIM(MID(SUBSTITUTE(C297,",",REPT(" ",99)),999,99))&lt;&gt;"",CHAR(10) &amp; IFERROR(IF(ISERROR(--TRIM(MID(SUBSTITUTE(C297,",",REPT(" ",99)),999,99))),VLOOKUP(TRIM(MID(SUBSTITUTE(C297,",",REPT(" ",99)),999,99)),PortProtocols[],4,FALSE),VLOOKUP(--TRIM(MID(SUBSTITUTE(C297,",",REPT(" ",99)),999,99)),PortProtocols[],4,FALSE)),""),"") &amp;
IF(TRIM(MID(SUBSTITUTE(C297,",",REPT(" ",99)),1099,99))&lt;&gt;"",CHAR(10) &amp; IFERROR(IF(ISERROR(--TRIM(MID(SUBSTITUTE(C297,",",REPT(" ",99)),1099,99))),VLOOKUP(TRIM(MID(SUBSTITUTE(C297,",",REPT(" ",99)),1099,99)),PortProtocols[],4,FALSE),VLOOKUP(--TRIM(MID(SUBSTITUTE(C297,",",REPT(" ",99)),1099,99)),PortProtocols[],4,FALSE)),""),"") &amp;
IF(TRIM(MID(SUBSTITUTE(C297,",",REPT(" ",99)),1199,99))&lt;&gt;"",CHAR(10) &amp; IFERROR(IF(ISERROR(--TRIM(MID(SUBSTITUTE(C297,",",REPT(" ",99)),1199,99))),VLOOKUP(TRIM(MID(SUBSTITUTE(C297,",",REPT(" ",99)),1199,99)),PortProtocols[],4,FALSE),VLOOKUP(--TRIM(MID(SUBSTITUTE(C297,",",REPT(" ",99)),1199,99)),PortProtocols[],4,FALSE)),""),"") &amp;
IF(TRIM(MID(SUBSTITUTE(C297,",",REPT(" ",99)),1299,99))&lt;&gt;"",CHAR(10) &amp; IFERROR(IF(ISERROR(--TRIM(MID(SUBSTITUTE(C297,",",REPT(" ",99)),1299,99))),VLOOKUP(TRIM(MID(SUBSTITUTE(C297,",",REPT(" ",99)),1299,99)),PortProtocols[],4,FALSE),VLOOKUP(--TRIM(MID(SUBSTITUTE(C297,",",REPT(" ",99)),1299,99)),PortProtocols[],4,FALSE)),""),"") &amp;
IF(TRIM(MID(SUBSTITUTE(C297,",",REPT(" ",99)),1399,99))&lt;&gt;"",CHAR(10) &amp; IFERROR(IF(ISERROR(--TRIM(MID(SUBSTITUTE(C297,",",REPT(" ",99)),1399,99))),VLOOKUP(TRIM(MID(SUBSTITUTE(C297,",",REPT(" ",99)),1399,99)),PortProtocols[],4,FALSE),VLOOKUP(--TRIM(MID(SUBSTITUTE(C297,",",REPT(" ",99)),1399,99)),PortProtocols[],4,FALSE)),""),"") &amp;
IF(TRIM(MID(SUBSTITUTE(C297,",",REPT(" ",99)),1499,99))&lt;&gt;"",CHAR(10) &amp; IFERROR(IF(ISERROR(--TRIM(MID(SUBSTITUTE(C297,",",REPT(" ",99)),1499,99))),VLOOKUP(TRIM(MID(SUBSTITUTE(C297,",",REPT(" ",99)),1499,99)),PortProtocols[],4,FALSE),VLOOKUP(--TRIM(MID(SUBSTITUTE(C297,",",REPT(" ",99)),1499,99)),PortProtocols[],4,FALSE)),""),"") &amp;
IF(TRIM(MID(SUBSTITUTE(C297,",",REPT(" ",99)),1599,99))&lt;&gt;"",CHAR(10) &amp; IFERROR(IF(ISERROR(--TRIM(MID(SUBSTITUTE(C297,",",REPT(" ",99)),1599,99))),VLOOKUP(TRIM(MID(SUBSTITUTE(C297,",",REPT(" ",99)),1599,99)),PortProtocols[],4,FALSE),VLOOKUP(--TRIM(MID(SUBSTITUTE(C297,",",REPT(" ",99)),1599,99)),PortProtocols[],4,FALSE)),""),"") &amp;
IF(TRIM(MID(SUBSTITUTE(C297,",",REPT(" ",99)),1699,99))&lt;&gt;"",CHAR(10) &amp; IFERROR(IF(ISERROR(--TRIM(MID(SUBSTITUTE(C297,",",REPT(" ",99)),1699,99))),VLOOKUP(TRIM(MID(SUBSTITUTE(C297,",",REPT(" ",99)),1699,99)),PortProtocols[],4,FALSE),VLOOKUP(--TRIM(MID(SUBSTITUTE(C297,",",REPT(" ",99)),1699,99)),PortProtocols[],4,FALSE)),""),"") &amp;
IF(TRIM(MID(SUBSTITUTE(C297,",",REPT(" ",99)),1799,99))&lt;&gt;"",CHAR(10) &amp; IFERROR(IF(ISERROR(--TRIM(MID(SUBSTITUTE(C297,",",REPT(" ",99)),1799,99))),VLOOKUP(TRIM(MID(SUBSTITUTE(C297,",",REPT(" ",99)),1799,99)),PortProtocols[],4,FALSE),VLOOKUP(--TRIM(MID(SUBSTITUTE(C297,",",REPT(" ",99)),1799,99)),PortProtocols[],4,FALSE)),""),"") &amp;
IF(TRIM(MID(SUBSTITUTE(C297,",",REPT(" ",99)),1899,99))&lt;&gt;"",CHAR(10) &amp; IFERROR(IF(ISERROR(--TRIM(MID(SUBSTITUTE(C297,",",REPT(" ",99)),1899,99))),VLOOKUP(TRIM(MID(SUBSTITUTE(C297,",",REPT(" ",99)),1899,99)),PortProtocols[],4,FALSE),VLOOKUP(--TRIM(MID(SUBSTITUTE(C297,",",REPT(" ",99)),1899,99)),PortProtocols[],4,FALSE)),""),""),
"")</f>
        <v>NDB Managed Linux VM AZ1 to NDB Server
HTTPS (443 TCP)</v>
      </c>
      <c r="G297" s="15"/>
      <c r="H297" s="13" t="str">
        <f>_xlfn.XLOOKUP(ExternalPorts[[#This Row],[Source]],entities[Source],entities[Source AZ (Used for Diagram Generation)],"",0)</f>
        <v>AZ2</v>
      </c>
      <c r="I297" s="13" t="str">
        <f>_xlfn.XLOOKUP(ExternalPorts[[#This Row],[Destination]],entities[Destination],entities[Destination AZ (Used for Diagram Generation)],"",0)</f>
        <v>Local AZ</v>
      </c>
      <c r="J297" s="13"/>
      <c r="M297" s="22"/>
    </row>
    <row r="298" spans="1:13" ht="40.5" hidden="1">
      <c r="A298" s="13" t="s">
        <v>314</v>
      </c>
      <c r="B298" s="13" t="s">
        <v>388</v>
      </c>
      <c r="C298" s="14">
        <v>443</v>
      </c>
      <c r="D298" s="13" t="str" cm="1">
        <f t="array" ref="D29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8" s="13" t="s">
        <v>331</v>
      </c>
      <c r="F298" s="15" t="str">
        <f>IF(AND(B298&lt;&gt;"",E298&lt;&gt;""),B298 &amp; " to " &amp; E298 &amp; CHAR(10) &amp;
IFERROR(IF(ISERROR(--TRIM(MID(SUBSTITUTE(C298,",",REPT(" ",99)),1,99))),VLOOKUP(TRIM(MID(SUBSTITUTE(C298,",",REPT(" ",99)),1,99)),PortProtocols[],4,FALSE),VLOOKUP(--TRIM(MID(SUBSTITUTE(C298,",",REPT(" ",99)),1,99)),PortProtocols[],4,FALSE)),"") &amp;
IF(TRIM(MID(SUBSTITUTE(C298,",",REPT(" ",99)),99,99))&lt;&gt;"",CHAR(10) &amp; IFERROR(IF(ISERROR(--TRIM(MID(SUBSTITUTE(C298,",",REPT(" ",99)),99,99))),VLOOKUP(TRIM(MID(SUBSTITUTE(C298,",",REPT(" ",99)),99,99)),PortProtocols[],4,FALSE),VLOOKUP(--TRIM(MID(SUBSTITUTE(C298,",",REPT(" ",99)),99,99)),PortProtocols[],4,FALSE)),""),"") &amp;
IF(TRIM(MID(SUBSTITUTE(C298,",",REPT(" ",99)),199,99))&lt;&gt;"",CHAR(10) &amp; IFERROR(IF(ISERROR(--TRIM(MID(SUBSTITUTE(C298,",",REPT(" ",99)),199,99))),VLOOKUP(TRIM(MID(SUBSTITUTE(C298,",",REPT(" ",99)),199,99)),PortProtocols[],4,FALSE),VLOOKUP(--TRIM(MID(SUBSTITUTE(C298,",",REPT(" ",99)),199,99)),PortProtocols[],4,FALSE)),""),"") &amp;
IF(TRIM(MID(SUBSTITUTE(C298,",",REPT(" ",99)),299,99))&lt;&gt;"",CHAR(10) &amp; IFERROR(IF(ISERROR(--TRIM(MID(SUBSTITUTE(C298,",",REPT(" ",99)),299,99))),VLOOKUP(TRIM(MID(SUBSTITUTE(C298,",",REPT(" ",99)),299,99)),PortProtocols[],4,FALSE),VLOOKUP(--TRIM(MID(SUBSTITUTE(C298,",",REPT(" ",99)),299,99)),PortProtocols[],4,FALSE)),""),"") &amp;
IF(TRIM(MID(SUBSTITUTE(C298,",",REPT(" ",99)),399,99))&lt;&gt;"",CHAR(10) &amp; IFERROR(IF(ISERROR(--TRIM(MID(SUBSTITUTE(C298,",",REPT(" ",99)),399,99))),VLOOKUP(TRIM(MID(SUBSTITUTE(C298,",",REPT(" ",99)),399,99)),PortProtocols[],4,FALSE),VLOOKUP(--TRIM(MID(SUBSTITUTE(C298,",",REPT(" ",99)),399,99)),PortProtocols[],4,FALSE)),""),"") &amp;
IF(TRIM(MID(SUBSTITUTE(C298,",",REPT(" ",99)),499,99))&lt;&gt;"",CHAR(10) &amp; IFERROR(IF(ISERROR(--TRIM(MID(SUBSTITUTE(C298,",",REPT(" ",99)),499,99))),VLOOKUP(TRIM(MID(SUBSTITUTE(C298,",",REPT(" ",99)),499,99)),PortProtocols[],4,FALSE),VLOOKUP(--TRIM(MID(SUBSTITUTE(C298,",",REPT(" ",99)),499,99)),PortProtocols[],4,FALSE)),""),"") &amp;
IF(TRIM(MID(SUBSTITUTE(C298,",",REPT(" ",99)),599,99))&lt;&gt;"",CHAR(10) &amp; IFERROR(IF(ISERROR(--TRIM(MID(SUBSTITUTE(C298,",",REPT(" ",99)),599,99))),VLOOKUP(TRIM(MID(SUBSTITUTE(C298,",",REPT(" ",99)),599,99)),PortProtocols[],4,FALSE),VLOOKUP(--TRIM(MID(SUBSTITUTE(C298,",",REPT(" ",99)),599,99)),PortProtocols[],4,FALSE)),""),"") &amp;
IF(TRIM(MID(SUBSTITUTE(C298,",",REPT(" ",99)),699,99))&lt;&gt;"",CHAR(10) &amp; IFERROR(IF(ISERROR(--TRIM(MID(SUBSTITUTE(C298,",",REPT(" ",99)),699,99))),VLOOKUP(TRIM(MID(SUBSTITUTE(C298,",",REPT(" ",99)),699,99)),PortProtocols[],4,FALSE),VLOOKUP(--TRIM(MID(SUBSTITUTE(C298,",",REPT(" ",99)),699,99)),PortProtocols[],4,FALSE)),""),"") &amp;
IF(TRIM(MID(SUBSTITUTE(C298,",",REPT(" ",99)),799,99))&lt;&gt;"",CHAR(10) &amp; IFERROR(IF(ISERROR(--TRIM(MID(SUBSTITUTE(C298,",",REPT(" ",99)),799,99))),VLOOKUP(TRIM(MID(SUBSTITUTE(C298,",",REPT(" ",99)),799,99)),PortProtocols[],4,FALSE),VLOOKUP(--TRIM(MID(SUBSTITUTE(C298,",",REPT(" ",99)),799,99)),PortProtocols[],4,FALSE)),""),"") &amp;
IF(TRIM(MID(SUBSTITUTE(C298,",",REPT(" ",99)),899,99))&lt;&gt;"",CHAR(10) &amp; IFERROR(IF(ISERROR(--TRIM(MID(SUBSTITUTE(C298,",",REPT(" ",99)),899,99))),VLOOKUP(TRIM(MID(SUBSTITUTE(C298,",",REPT(" ",99)),899,99)),PortProtocols[],4,FALSE),VLOOKUP(--TRIM(MID(SUBSTITUTE(C298,",",REPT(" ",99)),899,99)),PortProtocols[],4,FALSE)),""),"") &amp;
IF(TRIM(MID(SUBSTITUTE(C298,",",REPT(" ",99)),999,99))&lt;&gt;"",CHAR(10) &amp; IFERROR(IF(ISERROR(--TRIM(MID(SUBSTITUTE(C298,",",REPT(" ",99)),999,99))),VLOOKUP(TRIM(MID(SUBSTITUTE(C298,",",REPT(" ",99)),999,99)),PortProtocols[],4,FALSE),VLOOKUP(--TRIM(MID(SUBSTITUTE(C298,",",REPT(" ",99)),999,99)),PortProtocols[],4,FALSE)),""),"") &amp;
IF(TRIM(MID(SUBSTITUTE(C298,",",REPT(" ",99)),1099,99))&lt;&gt;"",CHAR(10) &amp; IFERROR(IF(ISERROR(--TRIM(MID(SUBSTITUTE(C298,",",REPT(" ",99)),1099,99))),VLOOKUP(TRIM(MID(SUBSTITUTE(C298,",",REPT(" ",99)),1099,99)),PortProtocols[],4,FALSE),VLOOKUP(--TRIM(MID(SUBSTITUTE(C298,",",REPT(" ",99)),1099,99)),PortProtocols[],4,FALSE)),""),"") &amp;
IF(TRIM(MID(SUBSTITUTE(C298,",",REPT(" ",99)),1199,99))&lt;&gt;"",CHAR(10) &amp; IFERROR(IF(ISERROR(--TRIM(MID(SUBSTITUTE(C298,",",REPT(" ",99)),1199,99))),VLOOKUP(TRIM(MID(SUBSTITUTE(C298,",",REPT(" ",99)),1199,99)),PortProtocols[],4,FALSE),VLOOKUP(--TRIM(MID(SUBSTITUTE(C298,",",REPT(" ",99)),1199,99)),PortProtocols[],4,FALSE)),""),"") &amp;
IF(TRIM(MID(SUBSTITUTE(C298,",",REPT(" ",99)),1299,99))&lt;&gt;"",CHAR(10) &amp; IFERROR(IF(ISERROR(--TRIM(MID(SUBSTITUTE(C298,",",REPT(" ",99)),1299,99))),VLOOKUP(TRIM(MID(SUBSTITUTE(C298,",",REPT(" ",99)),1299,99)),PortProtocols[],4,FALSE),VLOOKUP(--TRIM(MID(SUBSTITUTE(C298,",",REPT(" ",99)),1299,99)),PortProtocols[],4,FALSE)),""),"") &amp;
IF(TRIM(MID(SUBSTITUTE(C298,",",REPT(" ",99)),1399,99))&lt;&gt;"",CHAR(10) &amp; IFERROR(IF(ISERROR(--TRIM(MID(SUBSTITUTE(C298,",",REPT(" ",99)),1399,99))),VLOOKUP(TRIM(MID(SUBSTITUTE(C298,",",REPT(" ",99)),1399,99)),PortProtocols[],4,FALSE),VLOOKUP(--TRIM(MID(SUBSTITUTE(C298,",",REPT(" ",99)),1399,99)),PortProtocols[],4,FALSE)),""),"") &amp;
IF(TRIM(MID(SUBSTITUTE(C298,",",REPT(" ",99)),1499,99))&lt;&gt;"",CHAR(10) &amp; IFERROR(IF(ISERROR(--TRIM(MID(SUBSTITUTE(C298,",",REPT(" ",99)),1499,99))),VLOOKUP(TRIM(MID(SUBSTITUTE(C298,",",REPT(" ",99)),1499,99)),PortProtocols[],4,FALSE),VLOOKUP(--TRIM(MID(SUBSTITUTE(C298,",",REPT(" ",99)),1499,99)),PortProtocols[],4,FALSE)),""),"") &amp;
IF(TRIM(MID(SUBSTITUTE(C298,",",REPT(" ",99)),1599,99))&lt;&gt;"",CHAR(10) &amp; IFERROR(IF(ISERROR(--TRIM(MID(SUBSTITUTE(C298,",",REPT(" ",99)),1599,99))),VLOOKUP(TRIM(MID(SUBSTITUTE(C298,",",REPT(" ",99)),1599,99)),PortProtocols[],4,FALSE),VLOOKUP(--TRIM(MID(SUBSTITUTE(C298,",",REPT(" ",99)),1599,99)),PortProtocols[],4,FALSE)),""),"") &amp;
IF(TRIM(MID(SUBSTITUTE(C298,",",REPT(" ",99)),1699,99))&lt;&gt;"",CHAR(10) &amp; IFERROR(IF(ISERROR(--TRIM(MID(SUBSTITUTE(C298,",",REPT(" ",99)),1699,99))),VLOOKUP(TRIM(MID(SUBSTITUTE(C298,",",REPT(" ",99)),1699,99)),PortProtocols[],4,FALSE),VLOOKUP(--TRIM(MID(SUBSTITUTE(C298,",",REPT(" ",99)),1699,99)),PortProtocols[],4,FALSE)),""),"") &amp;
IF(TRIM(MID(SUBSTITUTE(C298,",",REPT(" ",99)),1799,99))&lt;&gt;"",CHAR(10) &amp; IFERROR(IF(ISERROR(--TRIM(MID(SUBSTITUTE(C298,",",REPT(" ",99)),1799,99))),VLOOKUP(TRIM(MID(SUBSTITUTE(C298,",",REPT(" ",99)),1799,99)),PortProtocols[],4,FALSE),VLOOKUP(--TRIM(MID(SUBSTITUTE(C298,",",REPT(" ",99)),1799,99)),PortProtocols[],4,FALSE)),""),"") &amp;
IF(TRIM(MID(SUBSTITUTE(C298,",",REPT(" ",99)),1899,99))&lt;&gt;"",CHAR(10) &amp; IFERROR(IF(ISERROR(--TRIM(MID(SUBSTITUTE(C298,",",REPT(" ",99)),1899,99))),VLOOKUP(TRIM(MID(SUBSTITUTE(C298,",",REPT(" ",99)),1899,99)),PortProtocols[],4,FALSE),VLOOKUP(--TRIM(MID(SUBSTITUTE(C298,",",REPT(" ",99)),1899,99)),PortProtocols[],4,FALSE)),""),""),
"")</f>
        <v>NDB Managed Linux VM AZ2 to NDB Server
HTTPS (443 TCP)</v>
      </c>
      <c r="G298" s="15"/>
      <c r="H298" s="13" t="str">
        <f>_xlfn.XLOOKUP(ExternalPorts[[#This Row],[Source]],entities[Source],entities[Source AZ (Used for Diagram Generation)],"",0)</f>
        <v>AZ2</v>
      </c>
      <c r="I298" s="13" t="str">
        <f>_xlfn.XLOOKUP(ExternalPorts[[#This Row],[Destination]],entities[Destination],entities[Destination AZ (Used for Diagram Generation)],"",0)</f>
        <v>Local AZ</v>
      </c>
      <c r="J298" s="13"/>
      <c r="M298" s="22"/>
    </row>
    <row r="299" spans="1:13" ht="40.5" hidden="1">
      <c r="A299" s="13" t="s">
        <v>314</v>
      </c>
      <c r="B299" s="13" t="s">
        <v>386</v>
      </c>
      <c r="C299" s="14">
        <v>443</v>
      </c>
      <c r="D299" s="13" t="str" cm="1">
        <f t="array" ref="D29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299" s="13" t="s">
        <v>331</v>
      </c>
      <c r="F299" s="15" t="str">
        <f>IF(AND(B299&lt;&gt;"",E299&lt;&gt;""),B299 &amp; " to " &amp; E299 &amp; CHAR(10) &amp;
IFERROR(IF(ISERROR(--TRIM(MID(SUBSTITUTE(C299,",",REPT(" ",99)),1,99))),VLOOKUP(TRIM(MID(SUBSTITUTE(C299,",",REPT(" ",99)),1,99)),PortProtocols[],4,FALSE),VLOOKUP(--TRIM(MID(SUBSTITUTE(C299,",",REPT(" ",99)),1,99)),PortProtocols[],4,FALSE)),"") &amp;
IF(TRIM(MID(SUBSTITUTE(C299,",",REPT(" ",99)),99,99))&lt;&gt;"",CHAR(10) &amp; IFERROR(IF(ISERROR(--TRIM(MID(SUBSTITUTE(C299,",",REPT(" ",99)),99,99))),VLOOKUP(TRIM(MID(SUBSTITUTE(C299,",",REPT(" ",99)),99,99)),PortProtocols[],4,FALSE),VLOOKUP(--TRIM(MID(SUBSTITUTE(C299,",",REPT(" ",99)),99,99)),PortProtocols[],4,FALSE)),""),"") &amp;
IF(TRIM(MID(SUBSTITUTE(C299,",",REPT(" ",99)),199,99))&lt;&gt;"",CHAR(10) &amp; IFERROR(IF(ISERROR(--TRIM(MID(SUBSTITUTE(C299,",",REPT(" ",99)),199,99))),VLOOKUP(TRIM(MID(SUBSTITUTE(C299,",",REPT(" ",99)),199,99)),PortProtocols[],4,FALSE),VLOOKUP(--TRIM(MID(SUBSTITUTE(C299,",",REPT(" ",99)),199,99)),PortProtocols[],4,FALSE)),""),"") &amp;
IF(TRIM(MID(SUBSTITUTE(C299,",",REPT(" ",99)),299,99))&lt;&gt;"",CHAR(10) &amp; IFERROR(IF(ISERROR(--TRIM(MID(SUBSTITUTE(C299,",",REPT(" ",99)),299,99))),VLOOKUP(TRIM(MID(SUBSTITUTE(C299,",",REPT(" ",99)),299,99)),PortProtocols[],4,FALSE),VLOOKUP(--TRIM(MID(SUBSTITUTE(C299,",",REPT(" ",99)),299,99)),PortProtocols[],4,FALSE)),""),"") &amp;
IF(TRIM(MID(SUBSTITUTE(C299,",",REPT(" ",99)),399,99))&lt;&gt;"",CHAR(10) &amp; IFERROR(IF(ISERROR(--TRIM(MID(SUBSTITUTE(C299,",",REPT(" ",99)),399,99))),VLOOKUP(TRIM(MID(SUBSTITUTE(C299,",",REPT(" ",99)),399,99)),PortProtocols[],4,FALSE),VLOOKUP(--TRIM(MID(SUBSTITUTE(C299,",",REPT(" ",99)),399,99)),PortProtocols[],4,FALSE)),""),"") &amp;
IF(TRIM(MID(SUBSTITUTE(C299,",",REPT(" ",99)),499,99))&lt;&gt;"",CHAR(10) &amp; IFERROR(IF(ISERROR(--TRIM(MID(SUBSTITUTE(C299,",",REPT(" ",99)),499,99))),VLOOKUP(TRIM(MID(SUBSTITUTE(C299,",",REPT(" ",99)),499,99)),PortProtocols[],4,FALSE),VLOOKUP(--TRIM(MID(SUBSTITUTE(C299,",",REPT(" ",99)),499,99)),PortProtocols[],4,FALSE)),""),"") &amp;
IF(TRIM(MID(SUBSTITUTE(C299,",",REPT(" ",99)),599,99))&lt;&gt;"",CHAR(10) &amp; IFERROR(IF(ISERROR(--TRIM(MID(SUBSTITUTE(C299,",",REPT(" ",99)),599,99))),VLOOKUP(TRIM(MID(SUBSTITUTE(C299,",",REPT(" ",99)),599,99)),PortProtocols[],4,FALSE),VLOOKUP(--TRIM(MID(SUBSTITUTE(C299,",",REPT(" ",99)),599,99)),PortProtocols[],4,FALSE)),""),"") &amp;
IF(TRIM(MID(SUBSTITUTE(C299,",",REPT(" ",99)),699,99))&lt;&gt;"",CHAR(10) &amp; IFERROR(IF(ISERROR(--TRIM(MID(SUBSTITUTE(C299,",",REPT(" ",99)),699,99))),VLOOKUP(TRIM(MID(SUBSTITUTE(C299,",",REPT(" ",99)),699,99)),PortProtocols[],4,FALSE),VLOOKUP(--TRIM(MID(SUBSTITUTE(C299,",",REPT(" ",99)),699,99)),PortProtocols[],4,FALSE)),""),"") &amp;
IF(TRIM(MID(SUBSTITUTE(C299,",",REPT(" ",99)),799,99))&lt;&gt;"",CHAR(10) &amp; IFERROR(IF(ISERROR(--TRIM(MID(SUBSTITUTE(C299,",",REPT(" ",99)),799,99))),VLOOKUP(TRIM(MID(SUBSTITUTE(C299,",",REPT(" ",99)),799,99)),PortProtocols[],4,FALSE),VLOOKUP(--TRIM(MID(SUBSTITUTE(C299,",",REPT(" ",99)),799,99)),PortProtocols[],4,FALSE)),""),"") &amp;
IF(TRIM(MID(SUBSTITUTE(C299,",",REPT(" ",99)),899,99))&lt;&gt;"",CHAR(10) &amp; IFERROR(IF(ISERROR(--TRIM(MID(SUBSTITUTE(C299,",",REPT(" ",99)),899,99))),VLOOKUP(TRIM(MID(SUBSTITUTE(C299,",",REPT(" ",99)),899,99)),PortProtocols[],4,FALSE),VLOOKUP(--TRIM(MID(SUBSTITUTE(C299,",",REPT(" ",99)),899,99)),PortProtocols[],4,FALSE)),""),"") &amp;
IF(TRIM(MID(SUBSTITUTE(C299,",",REPT(" ",99)),999,99))&lt;&gt;"",CHAR(10) &amp; IFERROR(IF(ISERROR(--TRIM(MID(SUBSTITUTE(C299,",",REPT(" ",99)),999,99))),VLOOKUP(TRIM(MID(SUBSTITUTE(C299,",",REPT(" ",99)),999,99)),PortProtocols[],4,FALSE),VLOOKUP(--TRIM(MID(SUBSTITUTE(C299,",",REPT(" ",99)),999,99)),PortProtocols[],4,FALSE)),""),"") &amp;
IF(TRIM(MID(SUBSTITUTE(C299,",",REPT(" ",99)),1099,99))&lt;&gt;"",CHAR(10) &amp; IFERROR(IF(ISERROR(--TRIM(MID(SUBSTITUTE(C299,",",REPT(" ",99)),1099,99))),VLOOKUP(TRIM(MID(SUBSTITUTE(C299,",",REPT(" ",99)),1099,99)),PortProtocols[],4,FALSE),VLOOKUP(--TRIM(MID(SUBSTITUTE(C299,",",REPT(" ",99)),1099,99)),PortProtocols[],4,FALSE)),""),"") &amp;
IF(TRIM(MID(SUBSTITUTE(C299,",",REPT(" ",99)),1199,99))&lt;&gt;"",CHAR(10) &amp; IFERROR(IF(ISERROR(--TRIM(MID(SUBSTITUTE(C299,",",REPT(" ",99)),1199,99))),VLOOKUP(TRIM(MID(SUBSTITUTE(C299,",",REPT(" ",99)),1199,99)),PortProtocols[],4,FALSE),VLOOKUP(--TRIM(MID(SUBSTITUTE(C299,",",REPT(" ",99)),1199,99)),PortProtocols[],4,FALSE)),""),"") &amp;
IF(TRIM(MID(SUBSTITUTE(C299,",",REPT(" ",99)),1299,99))&lt;&gt;"",CHAR(10) &amp; IFERROR(IF(ISERROR(--TRIM(MID(SUBSTITUTE(C299,",",REPT(" ",99)),1299,99))),VLOOKUP(TRIM(MID(SUBSTITUTE(C299,",",REPT(" ",99)),1299,99)),PortProtocols[],4,FALSE),VLOOKUP(--TRIM(MID(SUBSTITUTE(C299,",",REPT(" ",99)),1299,99)),PortProtocols[],4,FALSE)),""),"") &amp;
IF(TRIM(MID(SUBSTITUTE(C299,",",REPT(" ",99)),1399,99))&lt;&gt;"",CHAR(10) &amp; IFERROR(IF(ISERROR(--TRIM(MID(SUBSTITUTE(C299,",",REPT(" ",99)),1399,99))),VLOOKUP(TRIM(MID(SUBSTITUTE(C299,",",REPT(" ",99)),1399,99)),PortProtocols[],4,FALSE),VLOOKUP(--TRIM(MID(SUBSTITUTE(C299,",",REPT(" ",99)),1399,99)),PortProtocols[],4,FALSE)),""),"") &amp;
IF(TRIM(MID(SUBSTITUTE(C299,",",REPT(" ",99)),1499,99))&lt;&gt;"",CHAR(10) &amp; IFERROR(IF(ISERROR(--TRIM(MID(SUBSTITUTE(C299,",",REPT(" ",99)),1499,99))),VLOOKUP(TRIM(MID(SUBSTITUTE(C299,",",REPT(" ",99)),1499,99)),PortProtocols[],4,FALSE),VLOOKUP(--TRIM(MID(SUBSTITUTE(C299,",",REPT(" ",99)),1499,99)),PortProtocols[],4,FALSE)),""),"") &amp;
IF(TRIM(MID(SUBSTITUTE(C299,",",REPT(" ",99)),1599,99))&lt;&gt;"",CHAR(10) &amp; IFERROR(IF(ISERROR(--TRIM(MID(SUBSTITUTE(C299,",",REPT(" ",99)),1599,99))),VLOOKUP(TRIM(MID(SUBSTITUTE(C299,",",REPT(" ",99)),1599,99)),PortProtocols[],4,FALSE),VLOOKUP(--TRIM(MID(SUBSTITUTE(C299,",",REPT(" ",99)),1599,99)),PortProtocols[],4,FALSE)),""),"") &amp;
IF(TRIM(MID(SUBSTITUTE(C299,",",REPT(" ",99)),1699,99))&lt;&gt;"",CHAR(10) &amp; IFERROR(IF(ISERROR(--TRIM(MID(SUBSTITUTE(C299,",",REPT(" ",99)),1699,99))),VLOOKUP(TRIM(MID(SUBSTITUTE(C299,",",REPT(" ",99)),1699,99)),PortProtocols[],4,FALSE),VLOOKUP(--TRIM(MID(SUBSTITUTE(C299,",",REPT(" ",99)),1699,99)),PortProtocols[],4,FALSE)),""),"") &amp;
IF(TRIM(MID(SUBSTITUTE(C299,",",REPT(" ",99)),1799,99))&lt;&gt;"",CHAR(10) &amp; IFERROR(IF(ISERROR(--TRIM(MID(SUBSTITUTE(C299,",",REPT(" ",99)),1799,99))),VLOOKUP(TRIM(MID(SUBSTITUTE(C299,",",REPT(" ",99)),1799,99)),PortProtocols[],4,FALSE),VLOOKUP(--TRIM(MID(SUBSTITUTE(C299,",",REPT(" ",99)),1799,99)),PortProtocols[],4,FALSE)),""),"") &amp;
IF(TRIM(MID(SUBSTITUTE(C299,",",REPT(" ",99)),1899,99))&lt;&gt;"",CHAR(10) &amp; IFERROR(IF(ISERROR(--TRIM(MID(SUBSTITUTE(C299,",",REPT(" ",99)),1899,99))),VLOOKUP(TRIM(MID(SUBSTITUTE(C299,",",REPT(" ",99)),1899,99)),PortProtocols[],4,FALSE),VLOOKUP(--TRIM(MID(SUBSTITUTE(C299,",",REPT(" ",99)),1899,99)),PortProtocols[],4,FALSE)),""),""),
"")</f>
        <v>NDB Agent AZ2 to NDB Server
HTTPS (443 TCP)</v>
      </c>
      <c r="G299" s="15"/>
      <c r="H299" s="13" t="str">
        <f>_xlfn.XLOOKUP(ExternalPorts[[#This Row],[Source]],entities[Source],entities[Source AZ (Used for Diagram Generation)],"",0)</f>
        <v>AZ2</v>
      </c>
      <c r="I299" s="13" t="str">
        <f>_xlfn.XLOOKUP(ExternalPorts[[#This Row],[Destination]],entities[Destination],entities[Destination AZ (Used for Diagram Generation)],"",0)</f>
        <v>Local AZ</v>
      </c>
      <c r="J299" s="13"/>
      <c r="M299" s="22"/>
    </row>
    <row r="300" spans="1:13" ht="121.5" hidden="1">
      <c r="A300" s="13" t="s">
        <v>357</v>
      </c>
      <c r="B300" s="13" t="s">
        <v>395</v>
      </c>
      <c r="C300" s="14" t="s">
        <v>403</v>
      </c>
      <c r="D300" s="13" t="str" cm="1">
        <f t="array" ref="D30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0" s="13" t="s">
        <v>394</v>
      </c>
      <c r="F300" s="15" t="str">
        <f>IF(AND(B300&lt;&gt;"",E300&lt;&gt;""),B300 &amp; " to " &amp; E300 &amp; CHAR(10) &amp;
IFERROR(IF(ISERROR(--TRIM(MID(SUBSTITUTE(C300,",",REPT(" ",99)),1,99))),VLOOKUP(TRIM(MID(SUBSTITUTE(C300,",",REPT(" ",99)),1,99)),PortProtocols[],4,FALSE),VLOOKUP(--TRIM(MID(SUBSTITUTE(C300,",",REPT(" ",99)),1,99)),PortProtocols[],4,FALSE)),"") &amp;
IF(TRIM(MID(SUBSTITUTE(C300,",",REPT(" ",99)),99,99))&lt;&gt;"",CHAR(10) &amp; IFERROR(IF(ISERROR(--TRIM(MID(SUBSTITUTE(C300,",",REPT(" ",99)),99,99))),VLOOKUP(TRIM(MID(SUBSTITUTE(C300,",",REPT(" ",99)),99,99)),PortProtocols[],4,FALSE),VLOOKUP(--TRIM(MID(SUBSTITUTE(C300,",",REPT(" ",99)),99,99)),PortProtocols[],4,FALSE)),""),"") &amp;
IF(TRIM(MID(SUBSTITUTE(C300,",",REPT(" ",99)),199,99))&lt;&gt;"",CHAR(10) &amp; IFERROR(IF(ISERROR(--TRIM(MID(SUBSTITUTE(C300,",",REPT(" ",99)),199,99))),VLOOKUP(TRIM(MID(SUBSTITUTE(C300,",",REPT(" ",99)),199,99)),PortProtocols[],4,FALSE),VLOOKUP(--TRIM(MID(SUBSTITUTE(C300,",",REPT(" ",99)),199,99)),PortProtocols[],4,FALSE)),""),"") &amp;
IF(TRIM(MID(SUBSTITUTE(C300,",",REPT(" ",99)),299,99))&lt;&gt;"",CHAR(10) &amp; IFERROR(IF(ISERROR(--TRIM(MID(SUBSTITUTE(C300,",",REPT(" ",99)),299,99))),VLOOKUP(TRIM(MID(SUBSTITUTE(C300,",",REPT(" ",99)),299,99)),PortProtocols[],4,FALSE),VLOOKUP(--TRIM(MID(SUBSTITUTE(C300,",",REPT(" ",99)),299,99)),PortProtocols[],4,FALSE)),""),"") &amp;
IF(TRIM(MID(SUBSTITUTE(C300,",",REPT(" ",99)),399,99))&lt;&gt;"",CHAR(10) &amp; IFERROR(IF(ISERROR(--TRIM(MID(SUBSTITUTE(C300,",",REPT(" ",99)),399,99))),VLOOKUP(TRIM(MID(SUBSTITUTE(C300,",",REPT(" ",99)),399,99)),PortProtocols[],4,FALSE),VLOOKUP(--TRIM(MID(SUBSTITUTE(C300,",",REPT(" ",99)),399,99)),PortProtocols[],4,FALSE)),""),"") &amp;
IF(TRIM(MID(SUBSTITUTE(C300,",",REPT(" ",99)),499,99))&lt;&gt;"",CHAR(10) &amp; IFERROR(IF(ISERROR(--TRIM(MID(SUBSTITUTE(C300,",",REPT(" ",99)),499,99))),VLOOKUP(TRIM(MID(SUBSTITUTE(C300,",",REPT(" ",99)),499,99)),PortProtocols[],4,FALSE),VLOOKUP(--TRIM(MID(SUBSTITUTE(C300,",",REPT(" ",99)),499,99)),PortProtocols[],4,FALSE)),""),"") &amp;
IF(TRIM(MID(SUBSTITUTE(C300,",",REPT(" ",99)),599,99))&lt;&gt;"",CHAR(10) &amp; IFERROR(IF(ISERROR(--TRIM(MID(SUBSTITUTE(C300,",",REPT(" ",99)),599,99))),VLOOKUP(TRIM(MID(SUBSTITUTE(C300,",",REPT(" ",99)),599,99)),PortProtocols[],4,FALSE),VLOOKUP(--TRIM(MID(SUBSTITUTE(C300,",",REPT(" ",99)),599,99)),PortProtocols[],4,FALSE)),""),"") &amp;
IF(TRIM(MID(SUBSTITUTE(C300,",",REPT(" ",99)),699,99))&lt;&gt;"",CHAR(10) &amp; IFERROR(IF(ISERROR(--TRIM(MID(SUBSTITUTE(C300,",",REPT(" ",99)),699,99))),VLOOKUP(TRIM(MID(SUBSTITUTE(C300,",",REPT(" ",99)),699,99)),PortProtocols[],4,FALSE),VLOOKUP(--TRIM(MID(SUBSTITUTE(C300,",",REPT(" ",99)),699,99)),PortProtocols[],4,FALSE)),""),"") &amp;
IF(TRIM(MID(SUBSTITUTE(C300,",",REPT(" ",99)),799,99))&lt;&gt;"",CHAR(10) &amp; IFERROR(IF(ISERROR(--TRIM(MID(SUBSTITUTE(C300,",",REPT(" ",99)),799,99))),VLOOKUP(TRIM(MID(SUBSTITUTE(C300,",",REPT(" ",99)),799,99)),PortProtocols[],4,FALSE),VLOOKUP(--TRIM(MID(SUBSTITUTE(C300,",",REPT(" ",99)),799,99)),PortProtocols[],4,FALSE)),""),"") &amp;
IF(TRIM(MID(SUBSTITUTE(C300,",",REPT(" ",99)),899,99))&lt;&gt;"",CHAR(10) &amp; IFERROR(IF(ISERROR(--TRIM(MID(SUBSTITUTE(C300,",",REPT(" ",99)),899,99))),VLOOKUP(TRIM(MID(SUBSTITUTE(C300,",",REPT(" ",99)),899,99)),PortProtocols[],4,FALSE),VLOOKUP(--TRIM(MID(SUBSTITUTE(C300,",",REPT(" ",99)),899,99)),PortProtocols[],4,FALSE)),""),"") &amp;
IF(TRIM(MID(SUBSTITUTE(C300,",",REPT(" ",99)),999,99))&lt;&gt;"",CHAR(10) &amp; IFERROR(IF(ISERROR(--TRIM(MID(SUBSTITUTE(C300,",",REPT(" ",99)),999,99))),VLOOKUP(TRIM(MID(SUBSTITUTE(C300,",",REPT(" ",99)),999,99)),PortProtocols[],4,FALSE),VLOOKUP(--TRIM(MID(SUBSTITUTE(C300,",",REPT(" ",99)),999,99)),PortProtocols[],4,FALSE)),""),"") &amp;
IF(TRIM(MID(SUBSTITUTE(C300,",",REPT(" ",99)),1099,99))&lt;&gt;"",CHAR(10) &amp; IFERROR(IF(ISERROR(--TRIM(MID(SUBSTITUTE(C300,",",REPT(" ",99)),1099,99))),VLOOKUP(TRIM(MID(SUBSTITUTE(C300,",",REPT(" ",99)),1099,99)),PortProtocols[],4,FALSE),VLOOKUP(--TRIM(MID(SUBSTITUTE(C300,",",REPT(" ",99)),1099,99)),PortProtocols[],4,FALSE)),""),"") &amp;
IF(TRIM(MID(SUBSTITUTE(C300,",",REPT(" ",99)),1199,99))&lt;&gt;"",CHAR(10) &amp; IFERROR(IF(ISERROR(--TRIM(MID(SUBSTITUTE(C300,",",REPT(" ",99)),1199,99))),VLOOKUP(TRIM(MID(SUBSTITUTE(C300,",",REPT(" ",99)),1199,99)),PortProtocols[],4,FALSE),VLOOKUP(--TRIM(MID(SUBSTITUTE(C300,",",REPT(" ",99)),1199,99)),PortProtocols[],4,FALSE)),""),"") &amp;
IF(TRIM(MID(SUBSTITUTE(C300,",",REPT(" ",99)),1299,99))&lt;&gt;"",CHAR(10) &amp; IFERROR(IF(ISERROR(--TRIM(MID(SUBSTITUTE(C300,",",REPT(" ",99)),1299,99))),VLOOKUP(TRIM(MID(SUBSTITUTE(C300,",",REPT(" ",99)),1299,99)),PortProtocols[],4,FALSE),VLOOKUP(--TRIM(MID(SUBSTITUTE(C300,",",REPT(" ",99)),1299,99)),PortProtocols[],4,FALSE)),""),"") &amp;
IF(TRIM(MID(SUBSTITUTE(C300,",",REPT(" ",99)),1399,99))&lt;&gt;"",CHAR(10) &amp; IFERROR(IF(ISERROR(--TRIM(MID(SUBSTITUTE(C300,",",REPT(" ",99)),1399,99))),VLOOKUP(TRIM(MID(SUBSTITUTE(C300,",",REPT(" ",99)),1399,99)),PortProtocols[],4,FALSE),VLOOKUP(--TRIM(MID(SUBSTITUTE(C300,",",REPT(" ",99)),1399,99)),PortProtocols[],4,FALSE)),""),"") &amp;
IF(TRIM(MID(SUBSTITUTE(C300,",",REPT(" ",99)),1499,99))&lt;&gt;"",CHAR(10) &amp; IFERROR(IF(ISERROR(--TRIM(MID(SUBSTITUTE(C300,",",REPT(" ",99)),1499,99))),VLOOKUP(TRIM(MID(SUBSTITUTE(C300,",",REPT(" ",99)),1499,99)),PortProtocols[],4,FALSE),VLOOKUP(--TRIM(MID(SUBSTITUTE(C300,",",REPT(" ",99)),1499,99)),PortProtocols[],4,FALSE)),""),"") &amp;
IF(TRIM(MID(SUBSTITUTE(C300,",",REPT(" ",99)),1599,99))&lt;&gt;"",CHAR(10) &amp; IFERROR(IF(ISERROR(--TRIM(MID(SUBSTITUTE(C300,",",REPT(" ",99)),1599,99))),VLOOKUP(TRIM(MID(SUBSTITUTE(C300,",",REPT(" ",99)),1599,99)),PortProtocols[],4,FALSE),VLOOKUP(--TRIM(MID(SUBSTITUTE(C300,",",REPT(" ",99)),1599,99)),PortProtocols[],4,FALSE)),""),"") &amp;
IF(TRIM(MID(SUBSTITUTE(C300,",",REPT(" ",99)),1699,99))&lt;&gt;"",CHAR(10) &amp; IFERROR(IF(ISERROR(--TRIM(MID(SUBSTITUTE(C300,",",REPT(" ",99)),1699,99))),VLOOKUP(TRIM(MID(SUBSTITUTE(C300,",",REPT(" ",99)),1699,99)),PortProtocols[],4,FALSE),VLOOKUP(--TRIM(MID(SUBSTITUTE(C300,",",REPT(" ",99)),1699,99)),PortProtocols[],4,FALSE)),""),"") &amp;
IF(TRIM(MID(SUBSTITUTE(C300,",",REPT(" ",99)),1799,99))&lt;&gt;"",CHAR(10) &amp; IFERROR(IF(ISERROR(--TRIM(MID(SUBSTITUTE(C300,",",REPT(" ",99)),1799,99))),VLOOKUP(TRIM(MID(SUBSTITUTE(C300,",",REPT(" ",99)),1799,99)),PortProtocols[],4,FALSE),VLOOKUP(--TRIM(MID(SUBSTITUTE(C300,",",REPT(" ",99)),1799,99)),PortProtocols[],4,FALSE)),""),"") &amp;
IF(TRIM(MID(SUBSTITUTE(C300,",",REPT(" ",99)),1899,99))&lt;&gt;"",CHAR(10) &amp; IFERROR(IF(ISERROR(--TRIM(MID(SUBSTITUTE(C300,",",REPT(" ",99)),1899,99))),VLOOKUP(TRIM(MID(SUBSTITUTE(C300,",",REPT(" ",99)),1899,99)),PortProtocols[],4,FALSE),VLOOKUP(--TRIM(MID(SUBSTITUTE(C300,",",REPT(" ",99)),1899,99)),PortProtocols[],4,FALSE)),""),""),
"")</f>
        <v>NDB Managed PostgreSQL HA Database VM AZ2 to NDB Managed PostgreSQL HA Database VM AZ1
Patroni (8679 TCP)
PostgreSQL (5432 TCP)
ETCD (2379 TCP)
ETCD (2380 TCP)</v>
      </c>
      <c r="G300" s="15"/>
      <c r="H300" s="13" t="str">
        <f>_xlfn.XLOOKUP(ExternalPorts[[#This Row],[Source]],entities[Source],entities[Source AZ (Used for Diagram Generation)],"",0)</f>
        <v>AZ2</v>
      </c>
      <c r="I300" s="13" t="str">
        <f>_xlfn.XLOOKUP(ExternalPorts[[#This Row],[Destination]],entities[Destination],entities[Destination AZ (Used for Diagram Generation)],"",0)</f>
        <v>AZ1</v>
      </c>
      <c r="J300" s="13"/>
      <c r="M300" s="22"/>
    </row>
    <row r="301" spans="1:13" ht="81" hidden="1">
      <c r="A301" s="13" t="s">
        <v>357</v>
      </c>
      <c r="B301" s="13" t="s">
        <v>395</v>
      </c>
      <c r="C301" s="14" t="s">
        <v>399</v>
      </c>
      <c r="D301" s="13" t="str" cm="1">
        <f t="array" ref="D30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1" s="13" t="s">
        <v>396</v>
      </c>
      <c r="F301" s="15" t="str">
        <f>IF(AND(B301&lt;&gt;"",E301&lt;&gt;""),B301 &amp; " to " &amp; E301 &amp; CHAR(10) &amp;
IFERROR(IF(ISERROR(--TRIM(MID(SUBSTITUTE(C301,",",REPT(" ",99)),1,99))),VLOOKUP(TRIM(MID(SUBSTITUTE(C301,",",REPT(" ",99)),1,99)),PortProtocols[],4,FALSE),VLOOKUP(--TRIM(MID(SUBSTITUTE(C301,",",REPT(" ",99)),1,99)),PortProtocols[],4,FALSE)),"") &amp;
IF(TRIM(MID(SUBSTITUTE(C301,",",REPT(" ",99)),99,99))&lt;&gt;"",CHAR(10) &amp; IFERROR(IF(ISERROR(--TRIM(MID(SUBSTITUTE(C301,",",REPT(" ",99)),99,99))),VLOOKUP(TRIM(MID(SUBSTITUTE(C301,",",REPT(" ",99)),99,99)),PortProtocols[],4,FALSE),VLOOKUP(--TRIM(MID(SUBSTITUTE(C301,",",REPT(" ",99)),99,99)),PortProtocols[],4,FALSE)),""),"") &amp;
IF(TRIM(MID(SUBSTITUTE(C301,",",REPT(" ",99)),199,99))&lt;&gt;"",CHAR(10) &amp; IFERROR(IF(ISERROR(--TRIM(MID(SUBSTITUTE(C301,",",REPT(" ",99)),199,99))),VLOOKUP(TRIM(MID(SUBSTITUTE(C301,",",REPT(" ",99)),199,99)),PortProtocols[],4,FALSE),VLOOKUP(--TRIM(MID(SUBSTITUTE(C301,",",REPT(" ",99)),199,99)),PortProtocols[],4,FALSE)),""),"") &amp;
IF(TRIM(MID(SUBSTITUTE(C301,",",REPT(" ",99)),299,99))&lt;&gt;"",CHAR(10) &amp; IFERROR(IF(ISERROR(--TRIM(MID(SUBSTITUTE(C301,",",REPT(" ",99)),299,99))),VLOOKUP(TRIM(MID(SUBSTITUTE(C301,",",REPT(" ",99)),299,99)),PortProtocols[],4,FALSE),VLOOKUP(--TRIM(MID(SUBSTITUTE(C301,",",REPT(" ",99)),299,99)),PortProtocols[],4,FALSE)),""),"") &amp;
IF(TRIM(MID(SUBSTITUTE(C301,",",REPT(" ",99)),399,99))&lt;&gt;"",CHAR(10) &amp; IFERROR(IF(ISERROR(--TRIM(MID(SUBSTITUTE(C301,",",REPT(" ",99)),399,99))),VLOOKUP(TRIM(MID(SUBSTITUTE(C301,",",REPT(" ",99)),399,99)),PortProtocols[],4,FALSE),VLOOKUP(--TRIM(MID(SUBSTITUTE(C301,",",REPT(" ",99)),399,99)),PortProtocols[],4,FALSE)),""),"") &amp;
IF(TRIM(MID(SUBSTITUTE(C301,",",REPT(" ",99)),499,99))&lt;&gt;"",CHAR(10) &amp; IFERROR(IF(ISERROR(--TRIM(MID(SUBSTITUTE(C301,",",REPT(" ",99)),499,99))),VLOOKUP(TRIM(MID(SUBSTITUTE(C301,",",REPT(" ",99)),499,99)),PortProtocols[],4,FALSE),VLOOKUP(--TRIM(MID(SUBSTITUTE(C301,",",REPT(" ",99)),499,99)),PortProtocols[],4,FALSE)),""),"") &amp;
IF(TRIM(MID(SUBSTITUTE(C301,",",REPT(" ",99)),599,99))&lt;&gt;"",CHAR(10) &amp; IFERROR(IF(ISERROR(--TRIM(MID(SUBSTITUTE(C301,",",REPT(" ",99)),599,99))),VLOOKUP(TRIM(MID(SUBSTITUTE(C301,",",REPT(" ",99)),599,99)),PortProtocols[],4,FALSE),VLOOKUP(--TRIM(MID(SUBSTITUTE(C301,",",REPT(" ",99)),599,99)),PortProtocols[],4,FALSE)),""),"") &amp;
IF(TRIM(MID(SUBSTITUTE(C301,",",REPT(" ",99)),699,99))&lt;&gt;"",CHAR(10) &amp; IFERROR(IF(ISERROR(--TRIM(MID(SUBSTITUTE(C301,",",REPT(" ",99)),699,99))),VLOOKUP(TRIM(MID(SUBSTITUTE(C301,",",REPT(" ",99)),699,99)),PortProtocols[],4,FALSE),VLOOKUP(--TRIM(MID(SUBSTITUTE(C301,",",REPT(" ",99)),699,99)),PortProtocols[],4,FALSE)),""),"") &amp;
IF(TRIM(MID(SUBSTITUTE(C301,",",REPT(" ",99)),799,99))&lt;&gt;"",CHAR(10) &amp; IFERROR(IF(ISERROR(--TRIM(MID(SUBSTITUTE(C301,",",REPT(" ",99)),799,99))),VLOOKUP(TRIM(MID(SUBSTITUTE(C301,",",REPT(" ",99)),799,99)),PortProtocols[],4,FALSE),VLOOKUP(--TRIM(MID(SUBSTITUTE(C301,",",REPT(" ",99)),799,99)),PortProtocols[],4,FALSE)),""),"") &amp;
IF(TRIM(MID(SUBSTITUTE(C301,",",REPT(" ",99)),899,99))&lt;&gt;"",CHAR(10) &amp; IFERROR(IF(ISERROR(--TRIM(MID(SUBSTITUTE(C301,",",REPT(" ",99)),899,99))),VLOOKUP(TRIM(MID(SUBSTITUTE(C301,",",REPT(" ",99)),899,99)),PortProtocols[],4,FALSE),VLOOKUP(--TRIM(MID(SUBSTITUTE(C301,",",REPT(" ",99)),899,99)),PortProtocols[],4,FALSE)),""),"") &amp;
IF(TRIM(MID(SUBSTITUTE(C301,",",REPT(" ",99)),999,99))&lt;&gt;"",CHAR(10) &amp; IFERROR(IF(ISERROR(--TRIM(MID(SUBSTITUTE(C301,",",REPT(" ",99)),999,99))),VLOOKUP(TRIM(MID(SUBSTITUTE(C301,",",REPT(" ",99)),999,99)),PortProtocols[],4,FALSE),VLOOKUP(--TRIM(MID(SUBSTITUTE(C301,",",REPT(" ",99)),999,99)),PortProtocols[],4,FALSE)),""),"") &amp;
IF(TRIM(MID(SUBSTITUTE(C301,",",REPT(" ",99)),1099,99))&lt;&gt;"",CHAR(10) &amp; IFERROR(IF(ISERROR(--TRIM(MID(SUBSTITUTE(C301,",",REPT(" ",99)),1099,99))),VLOOKUP(TRIM(MID(SUBSTITUTE(C301,",",REPT(" ",99)),1099,99)),PortProtocols[],4,FALSE),VLOOKUP(--TRIM(MID(SUBSTITUTE(C301,",",REPT(" ",99)),1099,99)),PortProtocols[],4,FALSE)),""),"") &amp;
IF(TRIM(MID(SUBSTITUTE(C301,",",REPT(" ",99)),1199,99))&lt;&gt;"",CHAR(10) &amp; IFERROR(IF(ISERROR(--TRIM(MID(SUBSTITUTE(C301,",",REPT(" ",99)),1199,99))),VLOOKUP(TRIM(MID(SUBSTITUTE(C301,",",REPT(" ",99)),1199,99)),PortProtocols[],4,FALSE),VLOOKUP(--TRIM(MID(SUBSTITUTE(C301,",",REPT(" ",99)),1199,99)),PortProtocols[],4,FALSE)),""),"") &amp;
IF(TRIM(MID(SUBSTITUTE(C301,",",REPT(" ",99)),1299,99))&lt;&gt;"",CHAR(10) &amp; IFERROR(IF(ISERROR(--TRIM(MID(SUBSTITUTE(C301,",",REPT(" ",99)),1299,99))),VLOOKUP(TRIM(MID(SUBSTITUTE(C301,",",REPT(" ",99)),1299,99)),PortProtocols[],4,FALSE),VLOOKUP(--TRIM(MID(SUBSTITUTE(C301,",",REPT(" ",99)),1299,99)),PortProtocols[],4,FALSE)),""),"") &amp;
IF(TRIM(MID(SUBSTITUTE(C301,",",REPT(" ",99)),1399,99))&lt;&gt;"",CHAR(10) &amp; IFERROR(IF(ISERROR(--TRIM(MID(SUBSTITUTE(C301,",",REPT(" ",99)),1399,99))),VLOOKUP(TRIM(MID(SUBSTITUTE(C301,",",REPT(" ",99)),1399,99)),PortProtocols[],4,FALSE),VLOOKUP(--TRIM(MID(SUBSTITUTE(C301,",",REPT(" ",99)),1399,99)),PortProtocols[],4,FALSE)),""),"") &amp;
IF(TRIM(MID(SUBSTITUTE(C301,",",REPT(" ",99)),1499,99))&lt;&gt;"",CHAR(10) &amp; IFERROR(IF(ISERROR(--TRIM(MID(SUBSTITUTE(C301,",",REPT(" ",99)),1499,99))),VLOOKUP(TRIM(MID(SUBSTITUTE(C301,",",REPT(" ",99)),1499,99)),PortProtocols[],4,FALSE),VLOOKUP(--TRIM(MID(SUBSTITUTE(C301,",",REPT(" ",99)),1499,99)),PortProtocols[],4,FALSE)),""),"") &amp;
IF(TRIM(MID(SUBSTITUTE(C301,",",REPT(" ",99)),1599,99))&lt;&gt;"",CHAR(10) &amp; IFERROR(IF(ISERROR(--TRIM(MID(SUBSTITUTE(C301,",",REPT(" ",99)),1599,99))),VLOOKUP(TRIM(MID(SUBSTITUTE(C301,",",REPT(" ",99)),1599,99)),PortProtocols[],4,FALSE),VLOOKUP(--TRIM(MID(SUBSTITUTE(C301,",",REPT(" ",99)),1599,99)),PortProtocols[],4,FALSE)),""),"") &amp;
IF(TRIM(MID(SUBSTITUTE(C301,",",REPT(" ",99)),1699,99))&lt;&gt;"",CHAR(10) &amp; IFERROR(IF(ISERROR(--TRIM(MID(SUBSTITUTE(C301,",",REPT(" ",99)),1699,99))),VLOOKUP(TRIM(MID(SUBSTITUTE(C301,",",REPT(" ",99)),1699,99)),PortProtocols[],4,FALSE),VLOOKUP(--TRIM(MID(SUBSTITUTE(C301,",",REPT(" ",99)),1699,99)),PortProtocols[],4,FALSE)),""),"") &amp;
IF(TRIM(MID(SUBSTITUTE(C301,",",REPT(" ",99)),1799,99))&lt;&gt;"",CHAR(10) &amp; IFERROR(IF(ISERROR(--TRIM(MID(SUBSTITUTE(C301,",",REPT(" ",99)),1799,99))),VLOOKUP(TRIM(MID(SUBSTITUTE(C301,",",REPT(" ",99)),1799,99)),PortProtocols[],4,FALSE),VLOOKUP(--TRIM(MID(SUBSTITUTE(C301,",",REPT(" ",99)),1799,99)),PortProtocols[],4,FALSE)),""),"") &amp;
IF(TRIM(MID(SUBSTITUTE(C301,",",REPT(" ",99)),1899,99))&lt;&gt;"",CHAR(10) &amp; IFERROR(IF(ISERROR(--TRIM(MID(SUBSTITUTE(C301,",",REPT(" ",99)),1899,99))),VLOOKUP(TRIM(MID(SUBSTITUTE(C301,",",REPT(" ",99)),1899,99)),PortProtocols[],4,FALSE),VLOOKUP(--TRIM(MID(SUBSTITUTE(C301,",",REPT(" ",99)),1899,99)),PortProtocols[],4,FALSE)),""),""),
"")</f>
        <v>NDB Managed PostgreSQL HA Database VM AZ2 to NDB Managed PostgreSQL HAProxy VM AZ2
PostgreSQL (5432 TCP)
ETCD (2379 TCP)</v>
      </c>
      <c r="G301" s="15"/>
      <c r="H301" s="13" t="str">
        <f>_xlfn.XLOOKUP(ExternalPorts[[#This Row],[Source]],entities[Source],entities[Source AZ (Used for Diagram Generation)],"",0)</f>
        <v>AZ2</v>
      </c>
      <c r="I301" s="13" t="str">
        <f>_xlfn.XLOOKUP(ExternalPorts[[#This Row],[Destination]],entities[Destination],entities[Destination AZ (Used for Diagram Generation)],"",0)</f>
        <v>AZ2</v>
      </c>
      <c r="J301" s="13"/>
      <c r="M301" s="22"/>
    </row>
    <row r="302" spans="1:13" ht="81" hidden="1">
      <c r="A302" s="13" t="s">
        <v>357</v>
      </c>
      <c r="B302" s="13" t="s">
        <v>395</v>
      </c>
      <c r="C302" s="14" t="s">
        <v>399</v>
      </c>
      <c r="D302" s="13" t="str" cm="1">
        <f t="array" ref="D30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2" s="13" t="s">
        <v>393</v>
      </c>
      <c r="F302" s="15" t="str">
        <f>IF(AND(B302&lt;&gt;"",E302&lt;&gt;""),B302 &amp; " to " &amp; E302 &amp; CHAR(10) &amp;
IFERROR(IF(ISERROR(--TRIM(MID(SUBSTITUTE(C302,",",REPT(" ",99)),1,99))),VLOOKUP(TRIM(MID(SUBSTITUTE(C302,",",REPT(" ",99)),1,99)),PortProtocols[],4,FALSE),VLOOKUP(--TRIM(MID(SUBSTITUTE(C302,",",REPT(" ",99)),1,99)),PortProtocols[],4,FALSE)),"") &amp;
IF(TRIM(MID(SUBSTITUTE(C302,",",REPT(" ",99)),99,99))&lt;&gt;"",CHAR(10) &amp; IFERROR(IF(ISERROR(--TRIM(MID(SUBSTITUTE(C302,",",REPT(" ",99)),99,99))),VLOOKUP(TRIM(MID(SUBSTITUTE(C302,",",REPT(" ",99)),99,99)),PortProtocols[],4,FALSE),VLOOKUP(--TRIM(MID(SUBSTITUTE(C302,",",REPT(" ",99)),99,99)),PortProtocols[],4,FALSE)),""),"") &amp;
IF(TRIM(MID(SUBSTITUTE(C302,",",REPT(" ",99)),199,99))&lt;&gt;"",CHAR(10) &amp; IFERROR(IF(ISERROR(--TRIM(MID(SUBSTITUTE(C302,",",REPT(" ",99)),199,99))),VLOOKUP(TRIM(MID(SUBSTITUTE(C302,",",REPT(" ",99)),199,99)),PortProtocols[],4,FALSE),VLOOKUP(--TRIM(MID(SUBSTITUTE(C302,",",REPT(" ",99)),199,99)),PortProtocols[],4,FALSE)),""),"") &amp;
IF(TRIM(MID(SUBSTITUTE(C302,",",REPT(" ",99)),299,99))&lt;&gt;"",CHAR(10) &amp; IFERROR(IF(ISERROR(--TRIM(MID(SUBSTITUTE(C302,",",REPT(" ",99)),299,99))),VLOOKUP(TRIM(MID(SUBSTITUTE(C302,",",REPT(" ",99)),299,99)),PortProtocols[],4,FALSE),VLOOKUP(--TRIM(MID(SUBSTITUTE(C302,",",REPT(" ",99)),299,99)),PortProtocols[],4,FALSE)),""),"") &amp;
IF(TRIM(MID(SUBSTITUTE(C302,",",REPT(" ",99)),399,99))&lt;&gt;"",CHAR(10) &amp; IFERROR(IF(ISERROR(--TRIM(MID(SUBSTITUTE(C302,",",REPT(" ",99)),399,99))),VLOOKUP(TRIM(MID(SUBSTITUTE(C302,",",REPT(" ",99)),399,99)),PortProtocols[],4,FALSE),VLOOKUP(--TRIM(MID(SUBSTITUTE(C302,",",REPT(" ",99)),399,99)),PortProtocols[],4,FALSE)),""),"") &amp;
IF(TRIM(MID(SUBSTITUTE(C302,",",REPT(" ",99)),499,99))&lt;&gt;"",CHAR(10) &amp; IFERROR(IF(ISERROR(--TRIM(MID(SUBSTITUTE(C302,",",REPT(" ",99)),499,99))),VLOOKUP(TRIM(MID(SUBSTITUTE(C302,",",REPT(" ",99)),499,99)),PortProtocols[],4,FALSE),VLOOKUP(--TRIM(MID(SUBSTITUTE(C302,",",REPT(" ",99)),499,99)),PortProtocols[],4,FALSE)),""),"") &amp;
IF(TRIM(MID(SUBSTITUTE(C302,",",REPT(" ",99)),599,99))&lt;&gt;"",CHAR(10) &amp; IFERROR(IF(ISERROR(--TRIM(MID(SUBSTITUTE(C302,",",REPT(" ",99)),599,99))),VLOOKUP(TRIM(MID(SUBSTITUTE(C302,",",REPT(" ",99)),599,99)),PortProtocols[],4,FALSE),VLOOKUP(--TRIM(MID(SUBSTITUTE(C302,",",REPT(" ",99)),599,99)),PortProtocols[],4,FALSE)),""),"") &amp;
IF(TRIM(MID(SUBSTITUTE(C302,",",REPT(" ",99)),699,99))&lt;&gt;"",CHAR(10) &amp; IFERROR(IF(ISERROR(--TRIM(MID(SUBSTITUTE(C302,",",REPT(" ",99)),699,99))),VLOOKUP(TRIM(MID(SUBSTITUTE(C302,",",REPT(" ",99)),699,99)),PortProtocols[],4,FALSE),VLOOKUP(--TRIM(MID(SUBSTITUTE(C302,",",REPT(" ",99)),699,99)),PortProtocols[],4,FALSE)),""),"") &amp;
IF(TRIM(MID(SUBSTITUTE(C302,",",REPT(" ",99)),799,99))&lt;&gt;"",CHAR(10) &amp; IFERROR(IF(ISERROR(--TRIM(MID(SUBSTITUTE(C302,",",REPT(" ",99)),799,99))),VLOOKUP(TRIM(MID(SUBSTITUTE(C302,",",REPT(" ",99)),799,99)),PortProtocols[],4,FALSE),VLOOKUP(--TRIM(MID(SUBSTITUTE(C302,",",REPT(" ",99)),799,99)),PortProtocols[],4,FALSE)),""),"") &amp;
IF(TRIM(MID(SUBSTITUTE(C302,",",REPT(" ",99)),899,99))&lt;&gt;"",CHAR(10) &amp; IFERROR(IF(ISERROR(--TRIM(MID(SUBSTITUTE(C302,",",REPT(" ",99)),899,99))),VLOOKUP(TRIM(MID(SUBSTITUTE(C302,",",REPT(" ",99)),899,99)),PortProtocols[],4,FALSE),VLOOKUP(--TRIM(MID(SUBSTITUTE(C302,",",REPT(" ",99)),899,99)),PortProtocols[],4,FALSE)),""),"") &amp;
IF(TRIM(MID(SUBSTITUTE(C302,",",REPT(" ",99)),999,99))&lt;&gt;"",CHAR(10) &amp; IFERROR(IF(ISERROR(--TRIM(MID(SUBSTITUTE(C302,",",REPT(" ",99)),999,99))),VLOOKUP(TRIM(MID(SUBSTITUTE(C302,",",REPT(" ",99)),999,99)),PortProtocols[],4,FALSE),VLOOKUP(--TRIM(MID(SUBSTITUTE(C302,",",REPT(" ",99)),999,99)),PortProtocols[],4,FALSE)),""),"") &amp;
IF(TRIM(MID(SUBSTITUTE(C302,",",REPT(" ",99)),1099,99))&lt;&gt;"",CHAR(10) &amp; IFERROR(IF(ISERROR(--TRIM(MID(SUBSTITUTE(C302,",",REPT(" ",99)),1099,99))),VLOOKUP(TRIM(MID(SUBSTITUTE(C302,",",REPT(" ",99)),1099,99)),PortProtocols[],4,FALSE),VLOOKUP(--TRIM(MID(SUBSTITUTE(C302,",",REPT(" ",99)),1099,99)),PortProtocols[],4,FALSE)),""),"") &amp;
IF(TRIM(MID(SUBSTITUTE(C302,",",REPT(" ",99)),1199,99))&lt;&gt;"",CHAR(10) &amp; IFERROR(IF(ISERROR(--TRIM(MID(SUBSTITUTE(C302,",",REPT(" ",99)),1199,99))),VLOOKUP(TRIM(MID(SUBSTITUTE(C302,",",REPT(" ",99)),1199,99)),PortProtocols[],4,FALSE),VLOOKUP(--TRIM(MID(SUBSTITUTE(C302,",",REPT(" ",99)),1199,99)),PortProtocols[],4,FALSE)),""),"") &amp;
IF(TRIM(MID(SUBSTITUTE(C302,",",REPT(" ",99)),1299,99))&lt;&gt;"",CHAR(10) &amp; IFERROR(IF(ISERROR(--TRIM(MID(SUBSTITUTE(C302,",",REPT(" ",99)),1299,99))),VLOOKUP(TRIM(MID(SUBSTITUTE(C302,",",REPT(" ",99)),1299,99)),PortProtocols[],4,FALSE),VLOOKUP(--TRIM(MID(SUBSTITUTE(C302,",",REPT(" ",99)),1299,99)),PortProtocols[],4,FALSE)),""),"") &amp;
IF(TRIM(MID(SUBSTITUTE(C302,",",REPT(" ",99)),1399,99))&lt;&gt;"",CHAR(10) &amp; IFERROR(IF(ISERROR(--TRIM(MID(SUBSTITUTE(C302,",",REPT(" ",99)),1399,99))),VLOOKUP(TRIM(MID(SUBSTITUTE(C302,",",REPT(" ",99)),1399,99)),PortProtocols[],4,FALSE),VLOOKUP(--TRIM(MID(SUBSTITUTE(C302,",",REPT(" ",99)),1399,99)),PortProtocols[],4,FALSE)),""),"") &amp;
IF(TRIM(MID(SUBSTITUTE(C302,",",REPT(" ",99)),1499,99))&lt;&gt;"",CHAR(10) &amp; IFERROR(IF(ISERROR(--TRIM(MID(SUBSTITUTE(C302,",",REPT(" ",99)),1499,99))),VLOOKUP(TRIM(MID(SUBSTITUTE(C302,",",REPT(" ",99)),1499,99)),PortProtocols[],4,FALSE),VLOOKUP(--TRIM(MID(SUBSTITUTE(C302,",",REPT(" ",99)),1499,99)),PortProtocols[],4,FALSE)),""),"") &amp;
IF(TRIM(MID(SUBSTITUTE(C302,",",REPT(" ",99)),1599,99))&lt;&gt;"",CHAR(10) &amp; IFERROR(IF(ISERROR(--TRIM(MID(SUBSTITUTE(C302,",",REPT(" ",99)),1599,99))),VLOOKUP(TRIM(MID(SUBSTITUTE(C302,",",REPT(" ",99)),1599,99)),PortProtocols[],4,FALSE),VLOOKUP(--TRIM(MID(SUBSTITUTE(C302,",",REPT(" ",99)),1599,99)),PortProtocols[],4,FALSE)),""),"") &amp;
IF(TRIM(MID(SUBSTITUTE(C302,",",REPT(" ",99)),1699,99))&lt;&gt;"",CHAR(10) &amp; IFERROR(IF(ISERROR(--TRIM(MID(SUBSTITUTE(C302,",",REPT(" ",99)),1699,99))),VLOOKUP(TRIM(MID(SUBSTITUTE(C302,",",REPT(" ",99)),1699,99)),PortProtocols[],4,FALSE),VLOOKUP(--TRIM(MID(SUBSTITUTE(C302,",",REPT(" ",99)),1699,99)),PortProtocols[],4,FALSE)),""),"") &amp;
IF(TRIM(MID(SUBSTITUTE(C302,",",REPT(" ",99)),1799,99))&lt;&gt;"",CHAR(10) &amp; IFERROR(IF(ISERROR(--TRIM(MID(SUBSTITUTE(C302,",",REPT(" ",99)),1799,99))),VLOOKUP(TRIM(MID(SUBSTITUTE(C302,",",REPT(" ",99)),1799,99)),PortProtocols[],4,FALSE),VLOOKUP(--TRIM(MID(SUBSTITUTE(C302,",",REPT(" ",99)),1799,99)),PortProtocols[],4,FALSE)),""),"") &amp;
IF(TRIM(MID(SUBSTITUTE(C302,",",REPT(" ",99)),1899,99))&lt;&gt;"",CHAR(10) &amp; IFERROR(IF(ISERROR(--TRIM(MID(SUBSTITUTE(C302,",",REPT(" ",99)),1899,99))),VLOOKUP(TRIM(MID(SUBSTITUTE(C302,",",REPT(" ",99)),1899,99)),PortProtocols[],4,FALSE),VLOOKUP(--TRIM(MID(SUBSTITUTE(C302,",",REPT(" ",99)),1899,99)),PortProtocols[],4,FALSE)),""),""),
"")</f>
        <v>NDB Managed PostgreSQL HA Database VM AZ2 to NDB Managed PostgreSQL HAProxy VM AZ1
PostgreSQL (5432 TCP)
ETCD (2379 TCP)</v>
      </c>
      <c r="G302" s="15"/>
      <c r="H302" s="13" t="str">
        <f>_xlfn.XLOOKUP(ExternalPorts[[#This Row],[Source]],entities[Source],entities[Source AZ (Used for Diagram Generation)],"",0)</f>
        <v>AZ2</v>
      </c>
      <c r="I302" s="13" t="str">
        <f>_xlfn.XLOOKUP(ExternalPorts[[#This Row],[Destination]],entities[Destination],entities[Destination AZ (Used for Diagram Generation)],"",0)</f>
        <v>AZ1</v>
      </c>
      <c r="J302" s="13"/>
      <c r="M302" s="22"/>
    </row>
    <row r="303" spans="1:13" ht="60.75" hidden="1">
      <c r="A303" s="13" t="s">
        <v>357</v>
      </c>
      <c r="B303" s="13" t="s">
        <v>396</v>
      </c>
      <c r="C303" s="14" t="s">
        <v>404</v>
      </c>
      <c r="D303" s="13" t="str" cm="1">
        <f t="array" ref="D30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3" s="13" t="s">
        <v>393</v>
      </c>
      <c r="F303" s="15" t="str">
        <f>IF(AND(B303&lt;&gt;"",E303&lt;&gt;""),B303 &amp; " to " &amp; E303 &amp; CHAR(10) &amp;
IFERROR(IF(ISERROR(--TRIM(MID(SUBSTITUTE(C303,",",REPT(" ",99)),1,99))),VLOOKUP(TRIM(MID(SUBSTITUTE(C303,",",REPT(" ",99)),1,99)),PortProtocols[],4,FALSE),VLOOKUP(--TRIM(MID(SUBSTITUTE(C303,",",REPT(" ",99)),1,99)),PortProtocols[],4,FALSE)),"") &amp;
IF(TRIM(MID(SUBSTITUTE(C303,",",REPT(" ",99)),99,99))&lt;&gt;"",CHAR(10) &amp; IFERROR(IF(ISERROR(--TRIM(MID(SUBSTITUTE(C303,",",REPT(" ",99)),99,99))),VLOOKUP(TRIM(MID(SUBSTITUTE(C303,",",REPT(" ",99)),99,99)),PortProtocols[],4,FALSE),VLOOKUP(--TRIM(MID(SUBSTITUTE(C303,",",REPT(" ",99)),99,99)),PortProtocols[],4,FALSE)),""),"") &amp;
IF(TRIM(MID(SUBSTITUTE(C303,",",REPT(" ",99)),199,99))&lt;&gt;"",CHAR(10) &amp; IFERROR(IF(ISERROR(--TRIM(MID(SUBSTITUTE(C303,",",REPT(" ",99)),199,99))),VLOOKUP(TRIM(MID(SUBSTITUTE(C303,",",REPT(" ",99)),199,99)),PortProtocols[],4,FALSE),VLOOKUP(--TRIM(MID(SUBSTITUTE(C303,",",REPT(" ",99)),199,99)),PortProtocols[],4,FALSE)),""),"") &amp;
IF(TRIM(MID(SUBSTITUTE(C303,",",REPT(" ",99)),299,99))&lt;&gt;"",CHAR(10) &amp; IFERROR(IF(ISERROR(--TRIM(MID(SUBSTITUTE(C303,",",REPT(" ",99)),299,99))),VLOOKUP(TRIM(MID(SUBSTITUTE(C303,",",REPT(" ",99)),299,99)),PortProtocols[],4,FALSE),VLOOKUP(--TRIM(MID(SUBSTITUTE(C303,",",REPT(" ",99)),299,99)),PortProtocols[],4,FALSE)),""),"") &amp;
IF(TRIM(MID(SUBSTITUTE(C303,",",REPT(" ",99)),399,99))&lt;&gt;"",CHAR(10) &amp; IFERROR(IF(ISERROR(--TRIM(MID(SUBSTITUTE(C303,",",REPT(" ",99)),399,99))),VLOOKUP(TRIM(MID(SUBSTITUTE(C303,",",REPT(" ",99)),399,99)),PortProtocols[],4,FALSE),VLOOKUP(--TRIM(MID(SUBSTITUTE(C303,",",REPT(" ",99)),399,99)),PortProtocols[],4,FALSE)),""),"") &amp;
IF(TRIM(MID(SUBSTITUTE(C303,",",REPT(" ",99)),499,99))&lt;&gt;"",CHAR(10) &amp; IFERROR(IF(ISERROR(--TRIM(MID(SUBSTITUTE(C303,",",REPT(" ",99)),499,99))),VLOOKUP(TRIM(MID(SUBSTITUTE(C303,",",REPT(" ",99)),499,99)),PortProtocols[],4,FALSE),VLOOKUP(--TRIM(MID(SUBSTITUTE(C303,",",REPT(" ",99)),499,99)),PortProtocols[],4,FALSE)),""),"") &amp;
IF(TRIM(MID(SUBSTITUTE(C303,",",REPT(" ",99)),599,99))&lt;&gt;"",CHAR(10) &amp; IFERROR(IF(ISERROR(--TRIM(MID(SUBSTITUTE(C303,",",REPT(" ",99)),599,99))),VLOOKUP(TRIM(MID(SUBSTITUTE(C303,",",REPT(" ",99)),599,99)),PortProtocols[],4,FALSE),VLOOKUP(--TRIM(MID(SUBSTITUTE(C303,",",REPT(" ",99)),599,99)),PortProtocols[],4,FALSE)),""),"") &amp;
IF(TRIM(MID(SUBSTITUTE(C303,",",REPT(" ",99)),699,99))&lt;&gt;"",CHAR(10) &amp; IFERROR(IF(ISERROR(--TRIM(MID(SUBSTITUTE(C303,",",REPT(" ",99)),699,99))),VLOOKUP(TRIM(MID(SUBSTITUTE(C303,",",REPT(" ",99)),699,99)),PortProtocols[],4,FALSE),VLOOKUP(--TRIM(MID(SUBSTITUTE(C303,",",REPT(" ",99)),699,99)),PortProtocols[],4,FALSE)),""),"") &amp;
IF(TRIM(MID(SUBSTITUTE(C303,",",REPT(" ",99)),799,99))&lt;&gt;"",CHAR(10) &amp; IFERROR(IF(ISERROR(--TRIM(MID(SUBSTITUTE(C303,",",REPT(" ",99)),799,99))),VLOOKUP(TRIM(MID(SUBSTITUTE(C303,",",REPT(" ",99)),799,99)),PortProtocols[],4,FALSE),VLOOKUP(--TRIM(MID(SUBSTITUTE(C303,",",REPT(" ",99)),799,99)),PortProtocols[],4,FALSE)),""),"") &amp;
IF(TRIM(MID(SUBSTITUTE(C303,",",REPT(" ",99)),899,99))&lt;&gt;"",CHAR(10) &amp; IFERROR(IF(ISERROR(--TRIM(MID(SUBSTITUTE(C303,",",REPT(" ",99)),899,99))),VLOOKUP(TRIM(MID(SUBSTITUTE(C303,",",REPT(" ",99)),899,99)),PortProtocols[],4,FALSE),VLOOKUP(--TRIM(MID(SUBSTITUTE(C303,",",REPT(" ",99)),899,99)),PortProtocols[],4,FALSE)),""),"") &amp;
IF(TRIM(MID(SUBSTITUTE(C303,",",REPT(" ",99)),999,99))&lt;&gt;"",CHAR(10) &amp; IFERROR(IF(ISERROR(--TRIM(MID(SUBSTITUTE(C303,",",REPT(" ",99)),999,99))),VLOOKUP(TRIM(MID(SUBSTITUTE(C303,",",REPT(" ",99)),999,99)),PortProtocols[],4,FALSE),VLOOKUP(--TRIM(MID(SUBSTITUTE(C303,",",REPT(" ",99)),999,99)),PortProtocols[],4,FALSE)),""),"") &amp;
IF(TRIM(MID(SUBSTITUTE(C303,",",REPT(" ",99)),1099,99))&lt;&gt;"",CHAR(10) &amp; IFERROR(IF(ISERROR(--TRIM(MID(SUBSTITUTE(C303,",",REPT(" ",99)),1099,99))),VLOOKUP(TRIM(MID(SUBSTITUTE(C303,",",REPT(" ",99)),1099,99)),PortProtocols[],4,FALSE),VLOOKUP(--TRIM(MID(SUBSTITUTE(C303,",",REPT(" ",99)),1099,99)),PortProtocols[],4,FALSE)),""),"") &amp;
IF(TRIM(MID(SUBSTITUTE(C303,",",REPT(" ",99)),1199,99))&lt;&gt;"",CHAR(10) &amp; IFERROR(IF(ISERROR(--TRIM(MID(SUBSTITUTE(C303,",",REPT(" ",99)),1199,99))),VLOOKUP(TRIM(MID(SUBSTITUTE(C303,",",REPT(" ",99)),1199,99)),PortProtocols[],4,FALSE),VLOOKUP(--TRIM(MID(SUBSTITUTE(C303,",",REPT(" ",99)),1199,99)),PortProtocols[],4,FALSE)),""),"") &amp;
IF(TRIM(MID(SUBSTITUTE(C303,",",REPT(" ",99)),1299,99))&lt;&gt;"",CHAR(10) &amp; IFERROR(IF(ISERROR(--TRIM(MID(SUBSTITUTE(C303,",",REPT(" ",99)),1299,99))),VLOOKUP(TRIM(MID(SUBSTITUTE(C303,",",REPT(" ",99)),1299,99)),PortProtocols[],4,FALSE),VLOOKUP(--TRIM(MID(SUBSTITUTE(C303,",",REPT(" ",99)),1299,99)),PortProtocols[],4,FALSE)),""),"") &amp;
IF(TRIM(MID(SUBSTITUTE(C303,",",REPT(" ",99)),1399,99))&lt;&gt;"",CHAR(10) &amp; IFERROR(IF(ISERROR(--TRIM(MID(SUBSTITUTE(C303,",",REPT(" ",99)),1399,99))),VLOOKUP(TRIM(MID(SUBSTITUTE(C303,",",REPT(" ",99)),1399,99)),PortProtocols[],4,FALSE),VLOOKUP(--TRIM(MID(SUBSTITUTE(C303,",",REPT(" ",99)),1399,99)),PortProtocols[],4,FALSE)),""),"") &amp;
IF(TRIM(MID(SUBSTITUTE(C303,",",REPT(" ",99)),1499,99))&lt;&gt;"",CHAR(10) &amp; IFERROR(IF(ISERROR(--TRIM(MID(SUBSTITUTE(C303,",",REPT(" ",99)),1499,99))),VLOOKUP(TRIM(MID(SUBSTITUTE(C303,",",REPT(" ",99)),1499,99)),PortProtocols[],4,FALSE),VLOOKUP(--TRIM(MID(SUBSTITUTE(C303,",",REPT(" ",99)),1499,99)),PortProtocols[],4,FALSE)),""),"") &amp;
IF(TRIM(MID(SUBSTITUTE(C303,",",REPT(" ",99)),1599,99))&lt;&gt;"",CHAR(10) &amp; IFERROR(IF(ISERROR(--TRIM(MID(SUBSTITUTE(C303,",",REPT(" ",99)),1599,99))),VLOOKUP(TRIM(MID(SUBSTITUTE(C303,",",REPT(" ",99)),1599,99)),PortProtocols[],4,FALSE),VLOOKUP(--TRIM(MID(SUBSTITUTE(C303,",",REPT(" ",99)),1599,99)),PortProtocols[],4,FALSE)),""),"") &amp;
IF(TRIM(MID(SUBSTITUTE(C303,",",REPT(" ",99)),1699,99))&lt;&gt;"",CHAR(10) &amp; IFERROR(IF(ISERROR(--TRIM(MID(SUBSTITUTE(C303,",",REPT(" ",99)),1699,99))),VLOOKUP(TRIM(MID(SUBSTITUTE(C303,",",REPT(" ",99)),1699,99)),PortProtocols[],4,FALSE),VLOOKUP(--TRIM(MID(SUBSTITUTE(C303,",",REPT(" ",99)),1699,99)),PortProtocols[],4,FALSE)),""),"") &amp;
IF(TRIM(MID(SUBSTITUTE(C303,",",REPT(" ",99)),1799,99))&lt;&gt;"",CHAR(10) &amp; IFERROR(IF(ISERROR(--TRIM(MID(SUBSTITUTE(C303,",",REPT(" ",99)),1799,99))),VLOOKUP(TRIM(MID(SUBSTITUTE(C303,",",REPT(" ",99)),1799,99)),PortProtocols[],4,FALSE),VLOOKUP(--TRIM(MID(SUBSTITUTE(C303,",",REPT(" ",99)),1799,99)),PortProtocols[],4,FALSE)),""),"") &amp;
IF(TRIM(MID(SUBSTITUTE(C303,",",REPT(" ",99)),1899,99))&lt;&gt;"",CHAR(10) &amp; IFERROR(IF(ISERROR(--TRIM(MID(SUBSTITUTE(C303,",",REPT(" ",99)),1899,99))),VLOOKUP(TRIM(MID(SUBSTITUTE(C303,",",REPT(" ",99)),1899,99)),PortProtocols[],4,FALSE),VLOOKUP(--TRIM(MID(SUBSTITUTE(C303,",",REPT(" ",99)),1899,99)),PortProtocols[],4,FALSE)),""),""),
"")</f>
        <v>NDB Managed PostgreSQL HAProxy VM AZ2 to NDB Managed PostgreSQL HAProxy VM AZ1
HTTP (80 TCP)
HTTP Alternate (8080 TCP)</v>
      </c>
      <c r="G303" s="15"/>
      <c r="H303" s="13" t="str">
        <f>_xlfn.XLOOKUP(ExternalPorts[[#This Row],[Source]],entities[Source],entities[Source AZ (Used for Diagram Generation)],"",0)</f>
        <v>AZ2</v>
      </c>
      <c r="I303" s="13" t="str">
        <f>_xlfn.XLOOKUP(ExternalPorts[[#This Row],[Destination]],entities[Destination],entities[Destination AZ (Used for Diagram Generation)],"",0)</f>
        <v>AZ1</v>
      </c>
      <c r="J303" s="13"/>
      <c r="M303" s="22"/>
    </row>
    <row r="304" spans="1:13" ht="60.75" hidden="1">
      <c r="A304" s="13" t="s">
        <v>357</v>
      </c>
      <c r="B304" s="13" t="s">
        <v>386</v>
      </c>
      <c r="C304" s="14" t="s">
        <v>405</v>
      </c>
      <c r="D304" s="13" t="str" cm="1">
        <f t="array" ref="D30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4" s="13" t="s">
        <v>395</v>
      </c>
      <c r="F304" s="15" t="str">
        <f>IF(AND(B304&lt;&gt;"",E304&lt;&gt;""),B304 &amp; " to " &amp; E304 &amp; CHAR(10) &amp;
IFERROR(IF(ISERROR(--TRIM(MID(SUBSTITUTE(C304,",",REPT(" ",99)),1,99))),VLOOKUP(TRIM(MID(SUBSTITUTE(C304,",",REPT(" ",99)),1,99)),PortProtocols[],4,FALSE),VLOOKUP(--TRIM(MID(SUBSTITUTE(C304,",",REPT(" ",99)),1,99)),PortProtocols[],4,FALSE)),"") &amp;
IF(TRIM(MID(SUBSTITUTE(C304,",",REPT(" ",99)),99,99))&lt;&gt;"",CHAR(10) &amp; IFERROR(IF(ISERROR(--TRIM(MID(SUBSTITUTE(C304,",",REPT(" ",99)),99,99))),VLOOKUP(TRIM(MID(SUBSTITUTE(C304,",",REPT(" ",99)),99,99)),PortProtocols[],4,FALSE),VLOOKUP(--TRIM(MID(SUBSTITUTE(C304,",",REPT(" ",99)),99,99)),PortProtocols[],4,FALSE)),""),"") &amp;
IF(TRIM(MID(SUBSTITUTE(C304,",",REPT(" ",99)),199,99))&lt;&gt;"",CHAR(10) &amp; IFERROR(IF(ISERROR(--TRIM(MID(SUBSTITUTE(C304,",",REPT(" ",99)),199,99))),VLOOKUP(TRIM(MID(SUBSTITUTE(C304,",",REPT(" ",99)),199,99)),PortProtocols[],4,FALSE),VLOOKUP(--TRIM(MID(SUBSTITUTE(C304,",",REPT(" ",99)),199,99)),PortProtocols[],4,FALSE)),""),"") &amp;
IF(TRIM(MID(SUBSTITUTE(C304,",",REPT(" ",99)),299,99))&lt;&gt;"",CHAR(10) &amp; IFERROR(IF(ISERROR(--TRIM(MID(SUBSTITUTE(C304,",",REPT(" ",99)),299,99))),VLOOKUP(TRIM(MID(SUBSTITUTE(C304,",",REPT(" ",99)),299,99)),PortProtocols[],4,FALSE),VLOOKUP(--TRIM(MID(SUBSTITUTE(C304,",",REPT(" ",99)),299,99)),PortProtocols[],4,FALSE)),""),"") &amp;
IF(TRIM(MID(SUBSTITUTE(C304,",",REPT(" ",99)),399,99))&lt;&gt;"",CHAR(10) &amp; IFERROR(IF(ISERROR(--TRIM(MID(SUBSTITUTE(C304,",",REPT(" ",99)),399,99))),VLOOKUP(TRIM(MID(SUBSTITUTE(C304,",",REPT(" ",99)),399,99)),PortProtocols[],4,FALSE),VLOOKUP(--TRIM(MID(SUBSTITUTE(C304,",",REPT(" ",99)),399,99)),PortProtocols[],4,FALSE)),""),"") &amp;
IF(TRIM(MID(SUBSTITUTE(C304,",",REPT(" ",99)),499,99))&lt;&gt;"",CHAR(10) &amp; IFERROR(IF(ISERROR(--TRIM(MID(SUBSTITUTE(C304,",",REPT(" ",99)),499,99))),VLOOKUP(TRIM(MID(SUBSTITUTE(C304,",",REPT(" ",99)),499,99)),PortProtocols[],4,FALSE),VLOOKUP(--TRIM(MID(SUBSTITUTE(C304,",",REPT(" ",99)),499,99)),PortProtocols[],4,FALSE)),""),"") &amp;
IF(TRIM(MID(SUBSTITUTE(C304,",",REPT(" ",99)),599,99))&lt;&gt;"",CHAR(10) &amp; IFERROR(IF(ISERROR(--TRIM(MID(SUBSTITUTE(C304,",",REPT(" ",99)),599,99))),VLOOKUP(TRIM(MID(SUBSTITUTE(C304,",",REPT(" ",99)),599,99)),PortProtocols[],4,FALSE),VLOOKUP(--TRIM(MID(SUBSTITUTE(C304,",",REPT(" ",99)),599,99)),PortProtocols[],4,FALSE)),""),"") &amp;
IF(TRIM(MID(SUBSTITUTE(C304,",",REPT(" ",99)),699,99))&lt;&gt;"",CHAR(10) &amp; IFERROR(IF(ISERROR(--TRIM(MID(SUBSTITUTE(C304,",",REPT(" ",99)),699,99))),VLOOKUP(TRIM(MID(SUBSTITUTE(C304,",",REPT(" ",99)),699,99)),PortProtocols[],4,FALSE),VLOOKUP(--TRIM(MID(SUBSTITUTE(C304,",",REPT(" ",99)),699,99)),PortProtocols[],4,FALSE)),""),"") &amp;
IF(TRIM(MID(SUBSTITUTE(C304,",",REPT(" ",99)),799,99))&lt;&gt;"",CHAR(10) &amp; IFERROR(IF(ISERROR(--TRIM(MID(SUBSTITUTE(C304,",",REPT(" ",99)),799,99))),VLOOKUP(TRIM(MID(SUBSTITUTE(C304,",",REPT(" ",99)),799,99)),PortProtocols[],4,FALSE),VLOOKUP(--TRIM(MID(SUBSTITUTE(C304,",",REPT(" ",99)),799,99)),PortProtocols[],4,FALSE)),""),"") &amp;
IF(TRIM(MID(SUBSTITUTE(C304,",",REPT(" ",99)),899,99))&lt;&gt;"",CHAR(10) &amp; IFERROR(IF(ISERROR(--TRIM(MID(SUBSTITUTE(C304,",",REPT(" ",99)),899,99))),VLOOKUP(TRIM(MID(SUBSTITUTE(C304,",",REPT(" ",99)),899,99)),PortProtocols[],4,FALSE),VLOOKUP(--TRIM(MID(SUBSTITUTE(C304,",",REPT(" ",99)),899,99)),PortProtocols[],4,FALSE)),""),"") &amp;
IF(TRIM(MID(SUBSTITUTE(C304,",",REPT(" ",99)),999,99))&lt;&gt;"",CHAR(10) &amp; IFERROR(IF(ISERROR(--TRIM(MID(SUBSTITUTE(C304,",",REPT(" ",99)),999,99))),VLOOKUP(TRIM(MID(SUBSTITUTE(C304,",",REPT(" ",99)),999,99)),PortProtocols[],4,FALSE),VLOOKUP(--TRIM(MID(SUBSTITUTE(C304,",",REPT(" ",99)),999,99)),PortProtocols[],4,FALSE)),""),"") &amp;
IF(TRIM(MID(SUBSTITUTE(C304,",",REPT(" ",99)),1099,99))&lt;&gt;"",CHAR(10) &amp; IFERROR(IF(ISERROR(--TRIM(MID(SUBSTITUTE(C304,",",REPT(" ",99)),1099,99))),VLOOKUP(TRIM(MID(SUBSTITUTE(C304,",",REPT(" ",99)),1099,99)),PortProtocols[],4,FALSE),VLOOKUP(--TRIM(MID(SUBSTITUTE(C304,",",REPT(" ",99)),1099,99)),PortProtocols[],4,FALSE)),""),"") &amp;
IF(TRIM(MID(SUBSTITUTE(C304,",",REPT(" ",99)),1199,99))&lt;&gt;"",CHAR(10) &amp; IFERROR(IF(ISERROR(--TRIM(MID(SUBSTITUTE(C304,",",REPT(" ",99)),1199,99))),VLOOKUP(TRIM(MID(SUBSTITUTE(C304,",",REPT(" ",99)),1199,99)),PortProtocols[],4,FALSE),VLOOKUP(--TRIM(MID(SUBSTITUTE(C304,",",REPT(" ",99)),1199,99)),PortProtocols[],4,FALSE)),""),"") &amp;
IF(TRIM(MID(SUBSTITUTE(C304,",",REPT(" ",99)),1299,99))&lt;&gt;"",CHAR(10) &amp; IFERROR(IF(ISERROR(--TRIM(MID(SUBSTITUTE(C304,",",REPT(" ",99)),1299,99))),VLOOKUP(TRIM(MID(SUBSTITUTE(C304,",",REPT(" ",99)),1299,99)),PortProtocols[],4,FALSE),VLOOKUP(--TRIM(MID(SUBSTITUTE(C304,",",REPT(" ",99)),1299,99)),PortProtocols[],4,FALSE)),""),"") &amp;
IF(TRIM(MID(SUBSTITUTE(C304,",",REPT(" ",99)),1399,99))&lt;&gt;"",CHAR(10) &amp; IFERROR(IF(ISERROR(--TRIM(MID(SUBSTITUTE(C304,",",REPT(" ",99)),1399,99))),VLOOKUP(TRIM(MID(SUBSTITUTE(C304,",",REPT(" ",99)),1399,99)),PortProtocols[],4,FALSE),VLOOKUP(--TRIM(MID(SUBSTITUTE(C304,",",REPT(" ",99)),1399,99)),PortProtocols[],4,FALSE)),""),"") &amp;
IF(TRIM(MID(SUBSTITUTE(C304,",",REPT(" ",99)),1499,99))&lt;&gt;"",CHAR(10) &amp; IFERROR(IF(ISERROR(--TRIM(MID(SUBSTITUTE(C304,",",REPT(" ",99)),1499,99))),VLOOKUP(TRIM(MID(SUBSTITUTE(C304,",",REPT(" ",99)),1499,99)),PortProtocols[],4,FALSE),VLOOKUP(--TRIM(MID(SUBSTITUTE(C304,",",REPT(" ",99)),1499,99)),PortProtocols[],4,FALSE)),""),"") &amp;
IF(TRIM(MID(SUBSTITUTE(C304,",",REPT(" ",99)),1599,99))&lt;&gt;"",CHAR(10) &amp; IFERROR(IF(ISERROR(--TRIM(MID(SUBSTITUTE(C304,",",REPT(" ",99)),1599,99))),VLOOKUP(TRIM(MID(SUBSTITUTE(C304,",",REPT(" ",99)),1599,99)),PortProtocols[],4,FALSE),VLOOKUP(--TRIM(MID(SUBSTITUTE(C304,",",REPT(" ",99)),1599,99)),PortProtocols[],4,FALSE)),""),"") &amp;
IF(TRIM(MID(SUBSTITUTE(C304,",",REPT(" ",99)),1699,99))&lt;&gt;"",CHAR(10) &amp; IFERROR(IF(ISERROR(--TRIM(MID(SUBSTITUTE(C304,",",REPT(" ",99)),1699,99))),VLOOKUP(TRIM(MID(SUBSTITUTE(C304,",",REPT(" ",99)),1699,99)),PortProtocols[],4,FALSE),VLOOKUP(--TRIM(MID(SUBSTITUTE(C304,",",REPT(" ",99)),1699,99)),PortProtocols[],4,FALSE)),""),"") &amp;
IF(TRIM(MID(SUBSTITUTE(C304,",",REPT(" ",99)),1799,99))&lt;&gt;"",CHAR(10) &amp; IFERROR(IF(ISERROR(--TRIM(MID(SUBSTITUTE(C304,",",REPT(" ",99)),1799,99))),VLOOKUP(TRIM(MID(SUBSTITUTE(C304,",",REPT(" ",99)),1799,99)),PortProtocols[],4,FALSE),VLOOKUP(--TRIM(MID(SUBSTITUTE(C304,",",REPT(" ",99)),1799,99)),PortProtocols[],4,FALSE)),""),"") &amp;
IF(TRIM(MID(SUBSTITUTE(C304,",",REPT(" ",99)),1899,99))&lt;&gt;"",CHAR(10) &amp; IFERROR(IF(ISERROR(--TRIM(MID(SUBSTITUTE(C304,",",REPT(" ",99)),1899,99))),VLOOKUP(TRIM(MID(SUBSTITUTE(C304,",",REPT(" ",99)),1899,99)),PortProtocols[],4,FALSE),VLOOKUP(--TRIM(MID(SUBSTITUTE(C304,",",REPT(" ",99)),1899,99)),PortProtocols[],4,FALSE)),""),""),
"")</f>
        <v>NDB Agent AZ2 to NDB Managed PostgreSQL HA Database VM AZ2
ETCD (2379 TCP)
Patroni (8679 TCP)</v>
      </c>
      <c r="G304" s="15"/>
      <c r="H304" s="13" t="str">
        <f>_xlfn.XLOOKUP(ExternalPorts[[#This Row],[Source]],entities[Source],entities[Source AZ (Used for Diagram Generation)],"",0)</f>
        <v>AZ2</v>
      </c>
      <c r="I304" s="13" t="str">
        <f>_xlfn.XLOOKUP(ExternalPorts[[#This Row],[Destination]],entities[Destination],entities[Destination AZ (Used for Diagram Generation)],"",0)</f>
        <v>AZ2</v>
      </c>
      <c r="J304" s="13"/>
      <c r="M304" s="22"/>
    </row>
    <row r="305" spans="1:13" ht="40.5" hidden="1">
      <c r="A305" s="13" t="s">
        <v>291</v>
      </c>
      <c r="B305" s="13" t="s">
        <v>407</v>
      </c>
      <c r="C305" s="14">
        <v>137</v>
      </c>
      <c r="D305" s="13" t="str" cm="1">
        <f t="array" ref="D30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305" s="13" t="s">
        <v>406</v>
      </c>
      <c r="F305" s="24" t="str">
        <f>IF(AND(B305&lt;&gt;"",E305&lt;&gt;""),B305 &amp; " to " &amp; E305 &amp; CHAR(10) &amp;
IFERROR(IF(ISERROR(--TRIM(MID(SUBSTITUTE(C305,",",REPT(" ",99)),1,99))),VLOOKUP(TRIM(MID(SUBSTITUTE(C305,",",REPT(" ",99)),1,99)),PortProtocols[],4,FALSE),VLOOKUP(--TRIM(MID(SUBSTITUTE(C305,",",REPT(" ",99)),1,99)),PortProtocols[],4,FALSE)),"") &amp;
IF(TRIM(MID(SUBSTITUTE(C305,",",REPT(" ",99)),99,99))&lt;&gt;"",CHAR(10) &amp; IFERROR(IF(ISERROR(--TRIM(MID(SUBSTITUTE(C305,",",REPT(" ",99)),99,99))),VLOOKUP(TRIM(MID(SUBSTITUTE(C305,",",REPT(" ",99)),99,99)),PortProtocols[],4,FALSE),VLOOKUP(--TRIM(MID(SUBSTITUTE(C305,",",REPT(" ",99)),99,99)),PortProtocols[],4,FALSE)),""),"") &amp;
IF(TRIM(MID(SUBSTITUTE(C305,",",REPT(" ",99)),199,99))&lt;&gt;"",CHAR(10) &amp; IFERROR(IF(ISERROR(--TRIM(MID(SUBSTITUTE(C305,",",REPT(" ",99)),199,99))),VLOOKUP(TRIM(MID(SUBSTITUTE(C305,",",REPT(" ",99)),199,99)),PortProtocols[],4,FALSE),VLOOKUP(--TRIM(MID(SUBSTITUTE(C305,",",REPT(" ",99)),199,99)),PortProtocols[],4,FALSE)),""),"") &amp;
IF(TRIM(MID(SUBSTITUTE(C305,",",REPT(" ",99)),299,99))&lt;&gt;"",CHAR(10) &amp; IFERROR(IF(ISERROR(--TRIM(MID(SUBSTITUTE(C305,",",REPT(" ",99)),299,99))),VLOOKUP(TRIM(MID(SUBSTITUTE(C305,",",REPT(" ",99)),299,99)),PortProtocols[],4,FALSE),VLOOKUP(--TRIM(MID(SUBSTITUTE(C305,",",REPT(" ",99)),299,99)),PortProtocols[],4,FALSE)),""),"") &amp;
IF(TRIM(MID(SUBSTITUTE(C305,",",REPT(" ",99)),399,99))&lt;&gt;"",CHAR(10) &amp; IFERROR(IF(ISERROR(--TRIM(MID(SUBSTITUTE(C305,",",REPT(" ",99)),399,99))),VLOOKUP(TRIM(MID(SUBSTITUTE(C305,",",REPT(" ",99)),399,99)),PortProtocols[],4,FALSE),VLOOKUP(--TRIM(MID(SUBSTITUTE(C305,",",REPT(" ",99)),399,99)),PortProtocols[],4,FALSE)),""),"") &amp;
IF(TRIM(MID(SUBSTITUTE(C305,",",REPT(" ",99)),499,99))&lt;&gt;"",CHAR(10) &amp; IFERROR(IF(ISERROR(--TRIM(MID(SUBSTITUTE(C305,",",REPT(" ",99)),499,99))),VLOOKUP(TRIM(MID(SUBSTITUTE(C305,",",REPT(" ",99)),499,99)),PortProtocols[],4,FALSE),VLOOKUP(--TRIM(MID(SUBSTITUTE(C305,",",REPT(" ",99)),499,99)),PortProtocols[],4,FALSE)),""),"") &amp;
IF(TRIM(MID(SUBSTITUTE(C305,",",REPT(" ",99)),599,99))&lt;&gt;"",CHAR(10) &amp; IFERROR(IF(ISERROR(--TRIM(MID(SUBSTITUTE(C305,",",REPT(" ",99)),599,99))),VLOOKUP(TRIM(MID(SUBSTITUTE(C305,",",REPT(" ",99)),599,99)),PortProtocols[],4,FALSE),VLOOKUP(--TRIM(MID(SUBSTITUTE(C305,",",REPT(" ",99)),599,99)),PortProtocols[],4,FALSE)),""),"") &amp;
IF(TRIM(MID(SUBSTITUTE(C305,",",REPT(" ",99)),699,99))&lt;&gt;"",CHAR(10) &amp; IFERROR(IF(ISERROR(--TRIM(MID(SUBSTITUTE(C305,",",REPT(" ",99)),699,99))),VLOOKUP(TRIM(MID(SUBSTITUTE(C305,",",REPT(" ",99)),699,99)),PortProtocols[],4,FALSE),VLOOKUP(--TRIM(MID(SUBSTITUTE(C305,",",REPT(" ",99)),699,99)),PortProtocols[],4,FALSE)),""),"") &amp;
IF(TRIM(MID(SUBSTITUTE(C305,",",REPT(" ",99)),799,99))&lt;&gt;"",CHAR(10) &amp; IFERROR(IF(ISERROR(--TRIM(MID(SUBSTITUTE(C305,",",REPT(" ",99)),799,99))),VLOOKUP(TRIM(MID(SUBSTITUTE(C305,",",REPT(" ",99)),799,99)),PortProtocols[],4,FALSE),VLOOKUP(--TRIM(MID(SUBSTITUTE(C305,",",REPT(" ",99)),799,99)),PortProtocols[],4,FALSE)),""),"") &amp;
IF(TRIM(MID(SUBSTITUTE(C305,",",REPT(" ",99)),899,99))&lt;&gt;"",CHAR(10) &amp; IFERROR(IF(ISERROR(--TRIM(MID(SUBSTITUTE(C305,",",REPT(" ",99)),899,99))),VLOOKUP(TRIM(MID(SUBSTITUTE(C305,",",REPT(" ",99)),899,99)),PortProtocols[],4,FALSE),VLOOKUP(--TRIM(MID(SUBSTITUTE(C305,",",REPT(" ",99)),899,99)),PortProtocols[],4,FALSE)),""),"") &amp;
IF(TRIM(MID(SUBSTITUTE(C305,",",REPT(" ",99)),999,99))&lt;&gt;"",CHAR(10) &amp; IFERROR(IF(ISERROR(--TRIM(MID(SUBSTITUTE(C305,",",REPT(" ",99)),999,99))),VLOOKUP(TRIM(MID(SUBSTITUTE(C305,",",REPT(" ",99)),999,99)),PortProtocols[],4,FALSE),VLOOKUP(--TRIM(MID(SUBSTITUTE(C305,",",REPT(" ",99)),999,99)),PortProtocols[],4,FALSE)),""),"") &amp;
IF(TRIM(MID(SUBSTITUTE(C305,",",REPT(" ",99)),1099,99))&lt;&gt;"",CHAR(10) &amp; IFERROR(IF(ISERROR(--TRIM(MID(SUBSTITUTE(C305,",",REPT(" ",99)),1099,99))),VLOOKUP(TRIM(MID(SUBSTITUTE(C305,",",REPT(" ",99)),1099,99)),PortProtocols[],4,FALSE),VLOOKUP(--TRIM(MID(SUBSTITUTE(C305,",",REPT(" ",99)),1099,99)),PortProtocols[],4,FALSE)),""),"") &amp;
IF(TRIM(MID(SUBSTITUTE(C305,",",REPT(" ",99)),1199,99))&lt;&gt;"",CHAR(10) &amp; IFERROR(IF(ISERROR(--TRIM(MID(SUBSTITUTE(C305,",",REPT(" ",99)),1199,99))),VLOOKUP(TRIM(MID(SUBSTITUTE(C305,",",REPT(" ",99)),1199,99)),PortProtocols[],4,FALSE),VLOOKUP(--TRIM(MID(SUBSTITUTE(C305,",",REPT(" ",99)),1199,99)),PortProtocols[],4,FALSE)),""),"") &amp;
IF(TRIM(MID(SUBSTITUTE(C305,",",REPT(" ",99)),1299,99))&lt;&gt;"",CHAR(10) &amp; IFERROR(IF(ISERROR(--TRIM(MID(SUBSTITUTE(C305,",",REPT(" ",99)),1299,99))),VLOOKUP(TRIM(MID(SUBSTITUTE(C305,",",REPT(" ",99)),1299,99)),PortProtocols[],4,FALSE),VLOOKUP(--TRIM(MID(SUBSTITUTE(C305,",",REPT(" ",99)),1299,99)),PortProtocols[],4,FALSE)),""),"") &amp;
IF(TRIM(MID(SUBSTITUTE(C305,",",REPT(" ",99)),1399,99))&lt;&gt;"",CHAR(10) &amp; IFERROR(IF(ISERROR(--TRIM(MID(SUBSTITUTE(C305,",",REPT(" ",99)),1399,99))),VLOOKUP(TRIM(MID(SUBSTITUTE(C305,",",REPT(" ",99)),1399,99)),PortProtocols[],4,FALSE),VLOOKUP(--TRIM(MID(SUBSTITUTE(C305,",",REPT(" ",99)),1399,99)),PortProtocols[],4,FALSE)),""),"") &amp;
IF(TRIM(MID(SUBSTITUTE(C305,",",REPT(" ",99)),1499,99))&lt;&gt;"",CHAR(10) &amp; IFERROR(IF(ISERROR(--TRIM(MID(SUBSTITUTE(C305,",",REPT(" ",99)),1499,99))),VLOOKUP(TRIM(MID(SUBSTITUTE(C305,",",REPT(" ",99)),1499,99)),PortProtocols[],4,FALSE),VLOOKUP(--TRIM(MID(SUBSTITUTE(C305,",",REPT(" ",99)),1499,99)),PortProtocols[],4,FALSE)),""),"") &amp;
IF(TRIM(MID(SUBSTITUTE(C305,",",REPT(" ",99)),1599,99))&lt;&gt;"",CHAR(10) &amp; IFERROR(IF(ISERROR(--TRIM(MID(SUBSTITUTE(C305,",",REPT(" ",99)),1599,99))),VLOOKUP(TRIM(MID(SUBSTITUTE(C305,",",REPT(" ",99)),1599,99)),PortProtocols[],4,FALSE),VLOOKUP(--TRIM(MID(SUBSTITUTE(C305,",",REPT(" ",99)),1599,99)),PortProtocols[],4,FALSE)),""),"") &amp;
IF(TRIM(MID(SUBSTITUTE(C305,",",REPT(" ",99)),1699,99))&lt;&gt;"",CHAR(10) &amp; IFERROR(IF(ISERROR(--TRIM(MID(SUBSTITUTE(C305,",",REPT(" ",99)),1699,99))),VLOOKUP(TRIM(MID(SUBSTITUTE(C305,",",REPT(" ",99)),1699,99)),PortProtocols[],4,FALSE),VLOOKUP(--TRIM(MID(SUBSTITUTE(C305,",",REPT(" ",99)),1699,99)),PortProtocols[],4,FALSE)),""),"") &amp;
IF(TRIM(MID(SUBSTITUTE(C305,",",REPT(" ",99)),1799,99))&lt;&gt;"",CHAR(10) &amp; IFERROR(IF(ISERROR(--TRIM(MID(SUBSTITUTE(C305,",",REPT(" ",99)),1799,99))),VLOOKUP(TRIM(MID(SUBSTITUTE(C305,",",REPT(" ",99)),1799,99)),PortProtocols[],4,FALSE),VLOOKUP(--TRIM(MID(SUBSTITUTE(C305,",",REPT(" ",99)),1799,99)),PortProtocols[],4,FALSE)),""),"") &amp;
IF(TRIM(MID(SUBSTITUTE(C305,",",REPT(" ",99)),1899,99))&lt;&gt;"",CHAR(10) &amp; IFERROR(IF(ISERROR(--TRIM(MID(SUBSTITUTE(C305,",",REPT(" ",99)),1899,99))),VLOOKUP(TRIM(MID(SUBSTITUTE(C305,",",REPT(" ",99)),1899,99)),PortProtocols[],4,FALSE),VLOOKUP(--TRIM(MID(SUBSTITUTE(C305,",",REPT(" ",99)),1899,99)),PortProtocols[],4,FALSE)),""),""),
"")</f>
        <v>NDB Managed SQL Server VM AZ2 to NDB Managed SQL Server VM AZ1
NetBIOS (137 TCP/UDP)</v>
      </c>
      <c r="G305" s="15"/>
      <c r="H305" s="13" t="str">
        <f>_xlfn.XLOOKUP(ExternalPorts[[#This Row],[Source]],entities[Source],entities[Source AZ (Used for Diagram Generation)],"",0)</f>
        <v>AZ2</v>
      </c>
      <c r="I305" s="13" t="str">
        <f>_xlfn.XLOOKUP(ExternalPorts[[#This Row],[Destination]],entities[Destination],entities[Destination AZ (Used for Diagram Generation)],"",0)</f>
        <v>AZ1</v>
      </c>
      <c r="J305" s="13"/>
      <c r="M305" s="22"/>
    </row>
    <row r="306" spans="1:13" ht="162" hidden="1">
      <c r="A306" s="13" t="s">
        <v>291</v>
      </c>
      <c r="B306" s="13" t="s">
        <v>407</v>
      </c>
      <c r="C306" s="14" t="s">
        <v>409</v>
      </c>
      <c r="D306" s="13" t="str" cm="1">
        <f t="array" ref="D30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6" s="13" t="s">
        <v>406</v>
      </c>
      <c r="F306" s="15" t="str">
        <f>IF(AND(B306&lt;&gt;"",E306&lt;&gt;""),B306 &amp; " to " &amp; E306 &amp; CHAR(10) &amp;
IFERROR(IF(ISERROR(--TRIM(MID(SUBSTITUTE(C306,",",REPT(" ",99)),1,99))),VLOOKUP(TRIM(MID(SUBSTITUTE(C306,",",REPT(" ",99)),1,99)),PortProtocols[],4,FALSE),VLOOKUP(--TRIM(MID(SUBSTITUTE(C306,",",REPT(" ",99)),1,99)),PortProtocols[],4,FALSE)),"") &amp;
IF(TRIM(MID(SUBSTITUTE(C306,",",REPT(" ",99)),99,99))&lt;&gt;"",CHAR(10) &amp; IFERROR(IF(ISERROR(--TRIM(MID(SUBSTITUTE(C306,",",REPT(" ",99)),99,99))),VLOOKUP(TRIM(MID(SUBSTITUTE(C306,",",REPT(" ",99)),99,99)),PortProtocols[],4,FALSE),VLOOKUP(--TRIM(MID(SUBSTITUTE(C306,",",REPT(" ",99)),99,99)),PortProtocols[],4,FALSE)),""),"") &amp;
IF(TRIM(MID(SUBSTITUTE(C306,",",REPT(" ",99)),199,99))&lt;&gt;"",CHAR(10) &amp; IFERROR(IF(ISERROR(--TRIM(MID(SUBSTITUTE(C306,",",REPT(" ",99)),199,99))),VLOOKUP(TRIM(MID(SUBSTITUTE(C306,",",REPT(" ",99)),199,99)),PortProtocols[],4,FALSE),VLOOKUP(--TRIM(MID(SUBSTITUTE(C306,",",REPT(" ",99)),199,99)),PortProtocols[],4,FALSE)),""),"") &amp;
IF(TRIM(MID(SUBSTITUTE(C306,",",REPT(" ",99)),299,99))&lt;&gt;"",CHAR(10) &amp; IFERROR(IF(ISERROR(--TRIM(MID(SUBSTITUTE(C306,",",REPT(" ",99)),299,99))),VLOOKUP(TRIM(MID(SUBSTITUTE(C306,",",REPT(" ",99)),299,99)),PortProtocols[],4,FALSE),VLOOKUP(--TRIM(MID(SUBSTITUTE(C306,",",REPT(" ",99)),299,99)),PortProtocols[],4,FALSE)),""),"") &amp;
IF(TRIM(MID(SUBSTITUTE(C306,",",REPT(" ",99)),399,99))&lt;&gt;"",CHAR(10) &amp; IFERROR(IF(ISERROR(--TRIM(MID(SUBSTITUTE(C306,",",REPT(" ",99)),399,99))),VLOOKUP(TRIM(MID(SUBSTITUTE(C306,",",REPT(" ",99)),399,99)),PortProtocols[],4,FALSE),VLOOKUP(--TRIM(MID(SUBSTITUTE(C306,",",REPT(" ",99)),399,99)),PortProtocols[],4,FALSE)),""),"") &amp;
IF(TRIM(MID(SUBSTITUTE(C306,",",REPT(" ",99)),499,99))&lt;&gt;"",CHAR(10) &amp; IFERROR(IF(ISERROR(--TRIM(MID(SUBSTITUTE(C306,",",REPT(" ",99)),499,99))),VLOOKUP(TRIM(MID(SUBSTITUTE(C306,",",REPT(" ",99)),499,99)),PortProtocols[],4,FALSE),VLOOKUP(--TRIM(MID(SUBSTITUTE(C306,",",REPT(" ",99)),499,99)),PortProtocols[],4,FALSE)),""),"") &amp;
IF(TRIM(MID(SUBSTITUTE(C306,",",REPT(" ",99)),599,99))&lt;&gt;"",CHAR(10) &amp; IFERROR(IF(ISERROR(--TRIM(MID(SUBSTITUTE(C306,",",REPT(" ",99)),599,99))),VLOOKUP(TRIM(MID(SUBSTITUTE(C306,",",REPT(" ",99)),599,99)),PortProtocols[],4,FALSE),VLOOKUP(--TRIM(MID(SUBSTITUTE(C306,",",REPT(" ",99)),599,99)),PortProtocols[],4,FALSE)),""),"") &amp;
IF(TRIM(MID(SUBSTITUTE(C306,",",REPT(" ",99)),699,99))&lt;&gt;"",CHAR(10) &amp; IFERROR(IF(ISERROR(--TRIM(MID(SUBSTITUTE(C306,",",REPT(" ",99)),699,99))),VLOOKUP(TRIM(MID(SUBSTITUTE(C306,",",REPT(" ",99)),699,99)),PortProtocols[],4,FALSE),VLOOKUP(--TRIM(MID(SUBSTITUTE(C306,",",REPT(" ",99)),699,99)),PortProtocols[],4,FALSE)),""),"") &amp;
IF(TRIM(MID(SUBSTITUTE(C306,",",REPT(" ",99)),799,99))&lt;&gt;"",CHAR(10) &amp; IFERROR(IF(ISERROR(--TRIM(MID(SUBSTITUTE(C306,",",REPT(" ",99)),799,99))),VLOOKUP(TRIM(MID(SUBSTITUTE(C306,",",REPT(" ",99)),799,99)),PortProtocols[],4,FALSE),VLOOKUP(--TRIM(MID(SUBSTITUTE(C306,",",REPT(" ",99)),799,99)),PortProtocols[],4,FALSE)),""),"") &amp;
IF(TRIM(MID(SUBSTITUTE(C306,",",REPT(" ",99)),899,99))&lt;&gt;"",CHAR(10) &amp; IFERROR(IF(ISERROR(--TRIM(MID(SUBSTITUTE(C306,",",REPT(" ",99)),899,99))),VLOOKUP(TRIM(MID(SUBSTITUTE(C306,",",REPT(" ",99)),899,99)),PortProtocols[],4,FALSE),VLOOKUP(--TRIM(MID(SUBSTITUTE(C306,",",REPT(" ",99)),899,99)),PortProtocols[],4,FALSE)),""),"") &amp;
IF(TRIM(MID(SUBSTITUTE(C306,",",REPT(" ",99)),999,99))&lt;&gt;"",CHAR(10) &amp; IFERROR(IF(ISERROR(--TRIM(MID(SUBSTITUTE(C306,",",REPT(" ",99)),999,99))),VLOOKUP(TRIM(MID(SUBSTITUTE(C306,",",REPT(" ",99)),999,99)),PortProtocols[],4,FALSE),VLOOKUP(--TRIM(MID(SUBSTITUTE(C306,",",REPT(" ",99)),999,99)),PortProtocols[],4,FALSE)),""),"") &amp;
IF(TRIM(MID(SUBSTITUTE(C306,",",REPT(" ",99)),1099,99))&lt;&gt;"",CHAR(10) &amp; IFERROR(IF(ISERROR(--TRIM(MID(SUBSTITUTE(C306,",",REPT(" ",99)),1099,99))),VLOOKUP(TRIM(MID(SUBSTITUTE(C306,",",REPT(" ",99)),1099,99)),PortProtocols[],4,FALSE),VLOOKUP(--TRIM(MID(SUBSTITUTE(C306,",",REPT(" ",99)),1099,99)),PortProtocols[],4,FALSE)),""),"") &amp;
IF(TRIM(MID(SUBSTITUTE(C306,",",REPT(" ",99)),1199,99))&lt;&gt;"",CHAR(10) &amp; IFERROR(IF(ISERROR(--TRIM(MID(SUBSTITUTE(C306,",",REPT(" ",99)),1199,99))),VLOOKUP(TRIM(MID(SUBSTITUTE(C306,",",REPT(" ",99)),1199,99)),PortProtocols[],4,FALSE),VLOOKUP(--TRIM(MID(SUBSTITUTE(C306,",",REPT(" ",99)),1199,99)),PortProtocols[],4,FALSE)),""),"") &amp;
IF(TRIM(MID(SUBSTITUTE(C306,",",REPT(" ",99)),1299,99))&lt;&gt;"",CHAR(10) &amp; IFERROR(IF(ISERROR(--TRIM(MID(SUBSTITUTE(C306,",",REPT(" ",99)),1299,99))),VLOOKUP(TRIM(MID(SUBSTITUTE(C306,",",REPT(" ",99)),1299,99)),PortProtocols[],4,FALSE),VLOOKUP(--TRIM(MID(SUBSTITUTE(C306,",",REPT(" ",99)),1299,99)),PortProtocols[],4,FALSE)),""),"") &amp;
IF(TRIM(MID(SUBSTITUTE(C306,",",REPT(" ",99)),1399,99))&lt;&gt;"",CHAR(10) &amp; IFERROR(IF(ISERROR(--TRIM(MID(SUBSTITUTE(C306,",",REPT(" ",99)),1399,99))),VLOOKUP(TRIM(MID(SUBSTITUTE(C306,",",REPT(" ",99)),1399,99)),PortProtocols[],4,FALSE),VLOOKUP(--TRIM(MID(SUBSTITUTE(C306,",",REPT(" ",99)),1399,99)),PortProtocols[],4,FALSE)),""),"") &amp;
IF(TRIM(MID(SUBSTITUTE(C306,",",REPT(" ",99)),1499,99))&lt;&gt;"",CHAR(10) &amp; IFERROR(IF(ISERROR(--TRIM(MID(SUBSTITUTE(C306,",",REPT(" ",99)),1499,99))),VLOOKUP(TRIM(MID(SUBSTITUTE(C306,",",REPT(" ",99)),1499,99)),PortProtocols[],4,FALSE),VLOOKUP(--TRIM(MID(SUBSTITUTE(C306,",",REPT(" ",99)),1499,99)),PortProtocols[],4,FALSE)),""),"") &amp;
IF(TRIM(MID(SUBSTITUTE(C306,",",REPT(" ",99)),1599,99))&lt;&gt;"",CHAR(10) &amp; IFERROR(IF(ISERROR(--TRIM(MID(SUBSTITUTE(C306,",",REPT(" ",99)),1599,99))),VLOOKUP(TRIM(MID(SUBSTITUTE(C306,",",REPT(" ",99)),1599,99)),PortProtocols[],4,FALSE),VLOOKUP(--TRIM(MID(SUBSTITUTE(C306,",",REPT(" ",99)),1599,99)),PortProtocols[],4,FALSE)),""),"") &amp;
IF(TRIM(MID(SUBSTITUTE(C306,",",REPT(" ",99)),1699,99))&lt;&gt;"",CHAR(10) &amp; IFERROR(IF(ISERROR(--TRIM(MID(SUBSTITUTE(C306,",",REPT(" ",99)),1699,99))),VLOOKUP(TRIM(MID(SUBSTITUTE(C306,",",REPT(" ",99)),1699,99)),PortProtocols[],4,FALSE),VLOOKUP(--TRIM(MID(SUBSTITUTE(C306,",",REPT(" ",99)),1699,99)),PortProtocols[],4,FALSE)),""),"") &amp;
IF(TRIM(MID(SUBSTITUTE(C306,",",REPT(" ",99)),1799,99))&lt;&gt;"",CHAR(10) &amp; IFERROR(IF(ISERROR(--TRIM(MID(SUBSTITUTE(C306,",",REPT(" ",99)),1799,99))),VLOOKUP(TRIM(MID(SUBSTITUTE(C306,",",REPT(" ",99)),1799,99)),PortProtocols[],4,FALSE),VLOOKUP(--TRIM(MID(SUBSTITUTE(C306,",",REPT(" ",99)),1799,99)),PortProtocols[],4,FALSE)),""),"") &amp;
IF(TRIM(MID(SUBSTITUTE(C306,",",REPT(" ",99)),1899,99))&lt;&gt;"",CHAR(10) &amp; IFERROR(IF(ISERROR(--TRIM(MID(SUBSTITUTE(C306,",",REPT(" ",99)),1899,99))),VLOOKUP(TRIM(MID(SUBSTITUTE(C306,",",REPT(" ",99)),1899,99)),PortProtocols[],4,FALSE),VLOOKUP(--TRIM(MID(SUBSTITUTE(C306,",",REPT(" ",99)),1899,99)),PortProtocols[],4,FALSE)),""),""),
"")</f>
        <v>NDB Managed SQL Server VM AZ2 to NDB Managed SQL Server VM AZ1
RPC (135 TCP)
Dynamic RPC  (49152-65535 TCP)
WinRM over HTTP (5985 TCP)
SQL Server Always On (5022 TCP)
Windows Cluster (3343 TCP)
SQL Server (1433 TCP)
SMB (445 TCP)</v>
      </c>
      <c r="G306" s="15"/>
      <c r="H306" s="13" t="str">
        <f>_xlfn.XLOOKUP(ExternalPorts[[#This Row],[Source]],entities[Source],entities[Source AZ (Used for Diagram Generation)],"",0)</f>
        <v>AZ2</v>
      </c>
      <c r="I306" s="13" t="str">
        <f>_xlfn.XLOOKUP(ExternalPorts[[#This Row],[Destination]],entities[Destination],entities[Destination AZ (Used for Diagram Generation)],"",0)</f>
        <v>AZ1</v>
      </c>
      <c r="J306" s="13"/>
      <c r="M306" s="22"/>
    </row>
    <row r="307" spans="1:13" ht="40.5" hidden="1">
      <c r="A307" s="13" t="s">
        <v>291</v>
      </c>
      <c r="B307" s="13" t="s">
        <v>407</v>
      </c>
      <c r="C307" s="14">
        <v>9389</v>
      </c>
      <c r="D307" s="13" t="str" cm="1">
        <f t="array" ref="D30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7" s="13" t="s">
        <v>43</v>
      </c>
      <c r="F307" s="15" t="str">
        <f>IF(AND(B307&lt;&gt;"",E307&lt;&gt;""),B307 &amp; " to " &amp; E307 &amp; CHAR(10) &amp;
IFERROR(IF(ISERROR(--TRIM(MID(SUBSTITUTE(C307,",",REPT(" ",99)),1,99))),VLOOKUP(TRIM(MID(SUBSTITUTE(C307,",",REPT(" ",99)),1,99)),PortProtocols[],4,FALSE),VLOOKUP(--TRIM(MID(SUBSTITUTE(C307,",",REPT(" ",99)),1,99)),PortProtocols[],4,FALSE)),"") &amp;
IF(TRIM(MID(SUBSTITUTE(C307,",",REPT(" ",99)),99,99))&lt;&gt;"",CHAR(10) &amp; IFERROR(IF(ISERROR(--TRIM(MID(SUBSTITUTE(C307,",",REPT(" ",99)),99,99))),VLOOKUP(TRIM(MID(SUBSTITUTE(C307,",",REPT(" ",99)),99,99)),PortProtocols[],4,FALSE),VLOOKUP(--TRIM(MID(SUBSTITUTE(C307,",",REPT(" ",99)),99,99)),PortProtocols[],4,FALSE)),""),"") &amp;
IF(TRIM(MID(SUBSTITUTE(C307,",",REPT(" ",99)),199,99))&lt;&gt;"",CHAR(10) &amp; IFERROR(IF(ISERROR(--TRIM(MID(SUBSTITUTE(C307,",",REPT(" ",99)),199,99))),VLOOKUP(TRIM(MID(SUBSTITUTE(C307,",",REPT(" ",99)),199,99)),PortProtocols[],4,FALSE),VLOOKUP(--TRIM(MID(SUBSTITUTE(C307,",",REPT(" ",99)),199,99)),PortProtocols[],4,FALSE)),""),"") &amp;
IF(TRIM(MID(SUBSTITUTE(C307,",",REPT(" ",99)),299,99))&lt;&gt;"",CHAR(10) &amp; IFERROR(IF(ISERROR(--TRIM(MID(SUBSTITUTE(C307,",",REPT(" ",99)),299,99))),VLOOKUP(TRIM(MID(SUBSTITUTE(C307,",",REPT(" ",99)),299,99)),PortProtocols[],4,FALSE),VLOOKUP(--TRIM(MID(SUBSTITUTE(C307,",",REPT(" ",99)),299,99)),PortProtocols[],4,FALSE)),""),"") &amp;
IF(TRIM(MID(SUBSTITUTE(C307,",",REPT(" ",99)),399,99))&lt;&gt;"",CHAR(10) &amp; IFERROR(IF(ISERROR(--TRIM(MID(SUBSTITUTE(C307,",",REPT(" ",99)),399,99))),VLOOKUP(TRIM(MID(SUBSTITUTE(C307,",",REPT(" ",99)),399,99)),PortProtocols[],4,FALSE),VLOOKUP(--TRIM(MID(SUBSTITUTE(C307,",",REPT(" ",99)),399,99)),PortProtocols[],4,FALSE)),""),"") &amp;
IF(TRIM(MID(SUBSTITUTE(C307,",",REPT(" ",99)),499,99))&lt;&gt;"",CHAR(10) &amp; IFERROR(IF(ISERROR(--TRIM(MID(SUBSTITUTE(C307,",",REPT(" ",99)),499,99))),VLOOKUP(TRIM(MID(SUBSTITUTE(C307,",",REPT(" ",99)),499,99)),PortProtocols[],4,FALSE),VLOOKUP(--TRIM(MID(SUBSTITUTE(C307,",",REPT(" ",99)),499,99)),PortProtocols[],4,FALSE)),""),"") &amp;
IF(TRIM(MID(SUBSTITUTE(C307,",",REPT(" ",99)),599,99))&lt;&gt;"",CHAR(10) &amp; IFERROR(IF(ISERROR(--TRIM(MID(SUBSTITUTE(C307,",",REPT(" ",99)),599,99))),VLOOKUP(TRIM(MID(SUBSTITUTE(C307,",",REPT(" ",99)),599,99)),PortProtocols[],4,FALSE),VLOOKUP(--TRIM(MID(SUBSTITUTE(C307,",",REPT(" ",99)),599,99)),PortProtocols[],4,FALSE)),""),"") &amp;
IF(TRIM(MID(SUBSTITUTE(C307,",",REPT(" ",99)),699,99))&lt;&gt;"",CHAR(10) &amp; IFERROR(IF(ISERROR(--TRIM(MID(SUBSTITUTE(C307,",",REPT(" ",99)),699,99))),VLOOKUP(TRIM(MID(SUBSTITUTE(C307,",",REPT(" ",99)),699,99)),PortProtocols[],4,FALSE),VLOOKUP(--TRIM(MID(SUBSTITUTE(C307,",",REPT(" ",99)),699,99)),PortProtocols[],4,FALSE)),""),"") &amp;
IF(TRIM(MID(SUBSTITUTE(C307,",",REPT(" ",99)),799,99))&lt;&gt;"",CHAR(10) &amp; IFERROR(IF(ISERROR(--TRIM(MID(SUBSTITUTE(C307,",",REPT(" ",99)),799,99))),VLOOKUP(TRIM(MID(SUBSTITUTE(C307,",",REPT(" ",99)),799,99)),PortProtocols[],4,FALSE),VLOOKUP(--TRIM(MID(SUBSTITUTE(C307,",",REPT(" ",99)),799,99)),PortProtocols[],4,FALSE)),""),"") &amp;
IF(TRIM(MID(SUBSTITUTE(C307,",",REPT(" ",99)),899,99))&lt;&gt;"",CHAR(10) &amp; IFERROR(IF(ISERROR(--TRIM(MID(SUBSTITUTE(C307,",",REPT(" ",99)),899,99))),VLOOKUP(TRIM(MID(SUBSTITUTE(C307,",",REPT(" ",99)),899,99)),PortProtocols[],4,FALSE),VLOOKUP(--TRIM(MID(SUBSTITUTE(C307,",",REPT(" ",99)),899,99)),PortProtocols[],4,FALSE)),""),"") &amp;
IF(TRIM(MID(SUBSTITUTE(C307,",",REPT(" ",99)),999,99))&lt;&gt;"",CHAR(10) &amp; IFERROR(IF(ISERROR(--TRIM(MID(SUBSTITUTE(C307,",",REPT(" ",99)),999,99))),VLOOKUP(TRIM(MID(SUBSTITUTE(C307,",",REPT(" ",99)),999,99)),PortProtocols[],4,FALSE),VLOOKUP(--TRIM(MID(SUBSTITUTE(C307,",",REPT(" ",99)),999,99)),PortProtocols[],4,FALSE)),""),"") &amp;
IF(TRIM(MID(SUBSTITUTE(C307,",",REPT(" ",99)),1099,99))&lt;&gt;"",CHAR(10) &amp; IFERROR(IF(ISERROR(--TRIM(MID(SUBSTITUTE(C307,",",REPT(" ",99)),1099,99))),VLOOKUP(TRIM(MID(SUBSTITUTE(C307,",",REPT(" ",99)),1099,99)),PortProtocols[],4,FALSE),VLOOKUP(--TRIM(MID(SUBSTITUTE(C307,",",REPT(" ",99)),1099,99)),PortProtocols[],4,FALSE)),""),"") &amp;
IF(TRIM(MID(SUBSTITUTE(C307,",",REPT(" ",99)),1199,99))&lt;&gt;"",CHAR(10) &amp; IFERROR(IF(ISERROR(--TRIM(MID(SUBSTITUTE(C307,",",REPT(" ",99)),1199,99))),VLOOKUP(TRIM(MID(SUBSTITUTE(C307,",",REPT(" ",99)),1199,99)),PortProtocols[],4,FALSE),VLOOKUP(--TRIM(MID(SUBSTITUTE(C307,",",REPT(" ",99)),1199,99)),PortProtocols[],4,FALSE)),""),"") &amp;
IF(TRIM(MID(SUBSTITUTE(C307,",",REPT(" ",99)),1299,99))&lt;&gt;"",CHAR(10) &amp; IFERROR(IF(ISERROR(--TRIM(MID(SUBSTITUTE(C307,",",REPT(" ",99)),1299,99))),VLOOKUP(TRIM(MID(SUBSTITUTE(C307,",",REPT(" ",99)),1299,99)),PortProtocols[],4,FALSE),VLOOKUP(--TRIM(MID(SUBSTITUTE(C307,",",REPT(" ",99)),1299,99)),PortProtocols[],4,FALSE)),""),"") &amp;
IF(TRIM(MID(SUBSTITUTE(C307,",",REPT(" ",99)),1399,99))&lt;&gt;"",CHAR(10) &amp; IFERROR(IF(ISERROR(--TRIM(MID(SUBSTITUTE(C307,",",REPT(" ",99)),1399,99))),VLOOKUP(TRIM(MID(SUBSTITUTE(C307,",",REPT(" ",99)),1399,99)),PortProtocols[],4,FALSE),VLOOKUP(--TRIM(MID(SUBSTITUTE(C307,",",REPT(" ",99)),1399,99)),PortProtocols[],4,FALSE)),""),"") &amp;
IF(TRIM(MID(SUBSTITUTE(C307,",",REPT(" ",99)),1499,99))&lt;&gt;"",CHAR(10) &amp; IFERROR(IF(ISERROR(--TRIM(MID(SUBSTITUTE(C307,",",REPT(" ",99)),1499,99))),VLOOKUP(TRIM(MID(SUBSTITUTE(C307,",",REPT(" ",99)),1499,99)),PortProtocols[],4,FALSE),VLOOKUP(--TRIM(MID(SUBSTITUTE(C307,",",REPT(" ",99)),1499,99)),PortProtocols[],4,FALSE)),""),"") &amp;
IF(TRIM(MID(SUBSTITUTE(C307,",",REPT(" ",99)),1599,99))&lt;&gt;"",CHAR(10) &amp; IFERROR(IF(ISERROR(--TRIM(MID(SUBSTITUTE(C307,",",REPT(" ",99)),1599,99))),VLOOKUP(TRIM(MID(SUBSTITUTE(C307,",",REPT(" ",99)),1599,99)),PortProtocols[],4,FALSE),VLOOKUP(--TRIM(MID(SUBSTITUTE(C307,",",REPT(" ",99)),1599,99)),PortProtocols[],4,FALSE)),""),"") &amp;
IF(TRIM(MID(SUBSTITUTE(C307,",",REPT(" ",99)),1699,99))&lt;&gt;"",CHAR(10) &amp; IFERROR(IF(ISERROR(--TRIM(MID(SUBSTITUTE(C307,",",REPT(" ",99)),1699,99))),VLOOKUP(TRIM(MID(SUBSTITUTE(C307,",",REPT(" ",99)),1699,99)),PortProtocols[],4,FALSE),VLOOKUP(--TRIM(MID(SUBSTITUTE(C307,",",REPT(" ",99)),1699,99)),PortProtocols[],4,FALSE)),""),"") &amp;
IF(TRIM(MID(SUBSTITUTE(C307,",",REPT(" ",99)),1799,99))&lt;&gt;"",CHAR(10) &amp; IFERROR(IF(ISERROR(--TRIM(MID(SUBSTITUTE(C307,",",REPT(" ",99)),1799,99))),VLOOKUP(TRIM(MID(SUBSTITUTE(C307,",",REPT(" ",99)),1799,99)),PortProtocols[],4,FALSE),VLOOKUP(--TRIM(MID(SUBSTITUTE(C307,",",REPT(" ",99)),1799,99)),PortProtocols[],4,FALSE)),""),"") &amp;
IF(TRIM(MID(SUBSTITUTE(C307,",",REPT(" ",99)),1899,99))&lt;&gt;"",CHAR(10) &amp; IFERROR(IF(ISERROR(--TRIM(MID(SUBSTITUTE(C307,",",REPT(" ",99)),1899,99))),VLOOKUP(TRIM(MID(SUBSTITUTE(C307,",",REPT(" ",99)),1899,99)),PortProtocols[],4,FALSE),VLOOKUP(--TRIM(MID(SUBSTITUTE(C307,",",REPT(" ",99)),1899,99)),PortProtocols[],4,FALSE)),""),""),
"")</f>
        <v>NDB Managed SQL Server VM AZ2 to Active Directory
Active Directory Web Services (9389 TCP)</v>
      </c>
      <c r="G307" s="15"/>
      <c r="H307" s="13" t="str">
        <f>_xlfn.XLOOKUP(ExternalPorts[[#This Row],[Source]],entities[Source],entities[Source AZ (Used for Diagram Generation)],"",0)</f>
        <v>AZ2</v>
      </c>
      <c r="I307" s="13" t="str">
        <f>_xlfn.XLOOKUP(ExternalPorts[[#This Row],[Destination]],entities[Destination],entities[Destination AZ (Used for Diagram Generation)],"",0)</f>
        <v>External Services</v>
      </c>
      <c r="J307" s="13"/>
      <c r="M307" s="22"/>
    </row>
    <row r="308" spans="1:13" ht="40.5" hidden="1">
      <c r="A308" s="13" t="s">
        <v>291</v>
      </c>
      <c r="B308" s="13" t="s">
        <v>386</v>
      </c>
      <c r="C308" s="14">
        <v>5985</v>
      </c>
      <c r="D308" s="13" t="str" cm="1">
        <f t="array" ref="D30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8" s="13" t="s">
        <v>407</v>
      </c>
      <c r="F308" s="15" t="str">
        <f>IF(AND(B308&lt;&gt;"",E308&lt;&gt;""),B308 &amp; " to " &amp; E308 &amp; CHAR(10) &amp;
IFERROR(IF(ISERROR(--TRIM(MID(SUBSTITUTE(C308,",",REPT(" ",99)),1,99))),VLOOKUP(TRIM(MID(SUBSTITUTE(C308,",",REPT(" ",99)),1,99)),PortProtocols[],4,FALSE),VLOOKUP(--TRIM(MID(SUBSTITUTE(C308,",",REPT(" ",99)),1,99)),PortProtocols[],4,FALSE)),"") &amp;
IF(TRIM(MID(SUBSTITUTE(C308,",",REPT(" ",99)),99,99))&lt;&gt;"",CHAR(10) &amp; IFERROR(IF(ISERROR(--TRIM(MID(SUBSTITUTE(C308,",",REPT(" ",99)),99,99))),VLOOKUP(TRIM(MID(SUBSTITUTE(C308,",",REPT(" ",99)),99,99)),PortProtocols[],4,FALSE),VLOOKUP(--TRIM(MID(SUBSTITUTE(C308,",",REPT(" ",99)),99,99)),PortProtocols[],4,FALSE)),""),"") &amp;
IF(TRIM(MID(SUBSTITUTE(C308,",",REPT(" ",99)),199,99))&lt;&gt;"",CHAR(10) &amp; IFERROR(IF(ISERROR(--TRIM(MID(SUBSTITUTE(C308,",",REPT(" ",99)),199,99))),VLOOKUP(TRIM(MID(SUBSTITUTE(C308,",",REPT(" ",99)),199,99)),PortProtocols[],4,FALSE),VLOOKUP(--TRIM(MID(SUBSTITUTE(C308,",",REPT(" ",99)),199,99)),PortProtocols[],4,FALSE)),""),"") &amp;
IF(TRIM(MID(SUBSTITUTE(C308,",",REPT(" ",99)),299,99))&lt;&gt;"",CHAR(10) &amp; IFERROR(IF(ISERROR(--TRIM(MID(SUBSTITUTE(C308,",",REPT(" ",99)),299,99))),VLOOKUP(TRIM(MID(SUBSTITUTE(C308,",",REPT(" ",99)),299,99)),PortProtocols[],4,FALSE),VLOOKUP(--TRIM(MID(SUBSTITUTE(C308,",",REPT(" ",99)),299,99)),PortProtocols[],4,FALSE)),""),"") &amp;
IF(TRIM(MID(SUBSTITUTE(C308,",",REPT(" ",99)),399,99))&lt;&gt;"",CHAR(10) &amp; IFERROR(IF(ISERROR(--TRIM(MID(SUBSTITUTE(C308,",",REPT(" ",99)),399,99))),VLOOKUP(TRIM(MID(SUBSTITUTE(C308,",",REPT(" ",99)),399,99)),PortProtocols[],4,FALSE),VLOOKUP(--TRIM(MID(SUBSTITUTE(C308,",",REPT(" ",99)),399,99)),PortProtocols[],4,FALSE)),""),"") &amp;
IF(TRIM(MID(SUBSTITUTE(C308,",",REPT(" ",99)),499,99))&lt;&gt;"",CHAR(10) &amp; IFERROR(IF(ISERROR(--TRIM(MID(SUBSTITUTE(C308,",",REPT(" ",99)),499,99))),VLOOKUP(TRIM(MID(SUBSTITUTE(C308,",",REPT(" ",99)),499,99)),PortProtocols[],4,FALSE),VLOOKUP(--TRIM(MID(SUBSTITUTE(C308,",",REPT(" ",99)),499,99)),PortProtocols[],4,FALSE)),""),"") &amp;
IF(TRIM(MID(SUBSTITUTE(C308,",",REPT(" ",99)),599,99))&lt;&gt;"",CHAR(10) &amp; IFERROR(IF(ISERROR(--TRIM(MID(SUBSTITUTE(C308,",",REPT(" ",99)),599,99))),VLOOKUP(TRIM(MID(SUBSTITUTE(C308,",",REPT(" ",99)),599,99)),PortProtocols[],4,FALSE),VLOOKUP(--TRIM(MID(SUBSTITUTE(C308,",",REPT(" ",99)),599,99)),PortProtocols[],4,FALSE)),""),"") &amp;
IF(TRIM(MID(SUBSTITUTE(C308,",",REPT(" ",99)),699,99))&lt;&gt;"",CHAR(10) &amp; IFERROR(IF(ISERROR(--TRIM(MID(SUBSTITUTE(C308,",",REPT(" ",99)),699,99))),VLOOKUP(TRIM(MID(SUBSTITUTE(C308,",",REPT(" ",99)),699,99)),PortProtocols[],4,FALSE),VLOOKUP(--TRIM(MID(SUBSTITUTE(C308,",",REPT(" ",99)),699,99)),PortProtocols[],4,FALSE)),""),"") &amp;
IF(TRIM(MID(SUBSTITUTE(C308,",",REPT(" ",99)),799,99))&lt;&gt;"",CHAR(10) &amp; IFERROR(IF(ISERROR(--TRIM(MID(SUBSTITUTE(C308,",",REPT(" ",99)),799,99))),VLOOKUP(TRIM(MID(SUBSTITUTE(C308,",",REPT(" ",99)),799,99)),PortProtocols[],4,FALSE),VLOOKUP(--TRIM(MID(SUBSTITUTE(C308,",",REPT(" ",99)),799,99)),PortProtocols[],4,FALSE)),""),"") &amp;
IF(TRIM(MID(SUBSTITUTE(C308,",",REPT(" ",99)),899,99))&lt;&gt;"",CHAR(10) &amp; IFERROR(IF(ISERROR(--TRIM(MID(SUBSTITUTE(C308,",",REPT(" ",99)),899,99))),VLOOKUP(TRIM(MID(SUBSTITUTE(C308,",",REPT(" ",99)),899,99)),PortProtocols[],4,FALSE),VLOOKUP(--TRIM(MID(SUBSTITUTE(C308,",",REPT(" ",99)),899,99)),PortProtocols[],4,FALSE)),""),"") &amp;
IF(TRIM(MID(SUBSTITUTE(C308,",",REPT(" ",99)),999,99))&lt;&gt;"",CHAR(10) &amp; IFERROR(IF(ISERROR(--TRIM(MID(SUBSTITUTE(C308,",",REPT(" ",99)),999,99))),VLOOKUP(TRIM(MID(SUBSTITUTE(C308,",",REPT(" ",99)),999,99)),PortProtocols[],4,FALSE),VLOOKUP(--TRIM(MID(SUBSTITUTE(C308,",",REPT(" ",99)),999,99)),PortProtocols[],4,FALSE)),""),"") &amp;
IF(TRIM(MID(SUBSTITUTE(C308,",",REPT(" ",99)),1099,99))&lt;&gt;"",CHAR(10) &amp; IFERROR(IF(ISERROR(--TRIM(MID(SUBSTITUTE(C308,",",REPT(" ",99)),1099,99))),VLOOKUP(TRIM(MID(SUBSTITUTE(C308,",",REPT(" ",99)),1099,99)),PortProtocols[],4,FALSE),VLOOKUP(--TRIM(MID(SUBSTITUTE(C308,",",REPT(" ",99)),1099,99)),PortProtocols[],4,FALSE)),""),"") &amp;
IF(TRIM(MID(SUBSTITUTE(C308,",",REPT(" ",99)),1199,99))&lt;&gt;"",CHAR(10) &amp; IFERROR(IF(ISERROR(--TRIM(MID(SUBSTITUTE(C308,",",REPT(" ",99)),1199,99))),VLOOKUP(TRIM(MID(SUBSTITUTE(C308,",",REPT(" ",99)),1199,99)),PortProtocols[],4,FALSE),VLOOKUP(--TRIM(MID(SUBSTITUTE(C308,",",REPT(" ",99)),1199,99)),PortProtocols[],4,FALSE)),""),"") &amp;
IF(TRIM(MID(SUBSTITUTE(C308,",",REPT(" ",99)),1299,99))&lt;&gt;"",CHAR(10) &amp; IFERROR(IF(ISERROR(--TRIM(MID(SUBSTITUTE(C308,",",REPT(" ",99)),1299,99))),VLOOKUP(TRIM(MID(SUBSTITUTE(C308,",",REPT(" ",99)),1299,99)),PortProtocols[],4,FALSE),VLOOKUP(--TRIM(MID(SUBSTITUTE(C308,",",REPT(" ",99)),1299,99)),PortProtocols[],4,FALSE)),""),"") &amp;
IF(TRIM(MID(SUBSTITUTE(C308,",",REPT(" ",99)),1399,99))&lt;&gt;"",CHAR(10) &amp; IFERROR(IF(ISERROR(--TRIM(MID(SUBSTITUTE(C308,",",REPT(" ",99)),1399,99))),VLOOKUP(TRIM(MID(SUBSTITUTE(C308,",",REPT(" ",99)),1399,99)),PortProtocols[],4,FALSE),VLOOKUP(--TRIM(MID(SUBSTITUTE(C308,",",REPT(" ",99)),1399,99)),PortProtocols[],4,FALSE)),""),"") &amp;
IF(TRIM(MID(SUBSTITUTE(C308,",",REPT(" ",99)),1499,99))&lt;&gt;"",CHAR(10) &amp; IFERROR(IF(ISERROR(--TRIM(MID(SUBSTITUTE(C308,",",REPT(" ",99)),1499,99))),VLOOKUP(TRIM(MID(SUBSTITUTE(C308,",",REPT(" ",99)),1499,99)),PortProtocols[],4,FALSE),VLOOKUP(--TRIM(MID(SUBSTITUTE(C308,",",REPT(" ",99)),1499,99)),PortProtocols[],4,FALSE)),""),"") &amp;
IF(TRIM(MID(SUBSTITUTE(C308,",",REPT(" ",99)),1599,99))&lt;&gt;"",CHAR(10) &amp; IFERROR(IF(ISERROR(--TRIM(MID(SUBSTITUTE(C308,",",REPT(" ",99)),1599,99))),VLOOKUP(TRIM(MID(SUBSTITUTE(C308,",",REPT(" ",99)),1599,99)),PortProtocols[],4,FALSE),VLOOKUP(--TRIM(MID(SUBSTITUTE(C308,",",REPT(" ",99)),1599,99)),PortProtocols[],4,FALSE)),""),"") &amp;
IF(TRIM(MID(SUBSTITUTE(C308,",",REPT(" ",99)),1699,99))&lt;&gt;"",CHAR(10) &amp; IFERROR(IF(ISERROR(--TRIM(MID(SUBSTITUTE(C308,",",REPT(" ",99)),1699,99))),VLOOKUP(TRIM(MID(SUBSTITUTE(C308,",",REPT(" ",99)),1699,99)),PortProtocols[],4,FALSE),VLOOKUP(--TRIM(MID(SUBSTITUTE(C308,",",REPT(" ",99)),1699,99)),PortProtocols[],4,FALSE)),""),"") &amp;
IF(TRIM(MID(SUBSTITUTE(C308,",",REPT(" ",99)),1799,99))&lt;&gt;"",CHAR(10) &amp; IFERROR(IF(ISERROR(--TRIM(MID(SUBSTITUTE(C308,",",REPT(" ",99)),1799,99))),VLOOKUP(TRIM(MID(SUBSTITUTE(C308,",",REPT(" ",99)),1799,99)),PortProtocols[],4,FALSE),VLOOKUP(--TRIM(MID(SUBSTITUTE(C308,",",REPT(" ",99)),1799,99)),PortProtocols[],4,FALSE)),""),"") &amp;
IF(TRIM(MID(SUBSTITUTE(C308,",",REPT(" ",99)),1899,99))&lt;&gt;"",CHAR(10) &amp; IFERROR(IF(ISERROR(--TRIM(MID(SUBSTITUTE(C308,",",REPT(" ",99)),1899,99))),VLOOKUP(TRIM(MID(SUBSTITUTE(C308,",",REPT(" ",99)),1899,99)),PortProtocols[],4,FALSE),VLOOKUP(--TRIM(MID(SUBSTITUTE(C308,",",REPT(" ",99)),1899,99)),PortProtocols[],4,FALSE)),""),""),
"")</f>
        <v>NDB Agent AZ2 to NDB Managed SQL Server VM AZ2
WinRM over HTTP (5985 TCP)</v>
      </c>
      <c r="G308" s="15"/>
      <c r="H308" s="13" t="str">
        <f>_xlfn.XLOOKUP(ExternalPorts[[#This Row],[Source]],entities[Source],entities[Source AZ (Used for Diagram Generation)],"",0)</f>
        <v>AZ2</v>
      </c>
      <c r="I308" s="13" t="str">
        <f>_xlfn.XLOOKUP(ExternalPorts[[#This Row],[Destination]],entities[Destination],entities[Destination AZ (Used for Diagram Generation)],"",0)</f>
        <v>AZ2</v>
      </c>
      <c r="J308" s="13"/>
      <c r="M308" s="22"/>
    </row>
    <row r="309" spans="1:13" ht="60.75" hidden="1">
      <c r="A309" s="13" t="s">
        <v>291</v>
      </c>
      <c r="B309" s="13" t="s">
        <v>407</v>
      </c>
      <c r="C309" s="14" t="s">
        <v>120</v>
      </c>
      <c r="D309" s="13" t="str" cm="1">
        <f t="array" ref="D30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09" s="13" t="s">
        <v>74</v>
      </c>
      <c r="F309" s="15" t="str">
        <f>IF(AND(B309&lt;&gt;"",E309&lt;&gt;""),B309 &amp; " to " &amp; E309 &amp; CHAR(10) &amp;
IFERROR(IF(ISERROR(--TRIM(MID(SUBSTITUTE(C309,",",REPT(" ",99)),1,99))),VLOOKUP(TRIM(MID(SUBSTITUTE(C309,",",REPT(" ",99)),1,99)),PortProtocols[],4,FALSE),VLOOKUP(--TRIM(MID(SUBSTITUTE(C309,",",REPT(" ",99)),1,99)),PortProtocols[],4,FALSE)),"") &amp;
IF(TRIM(MID(SUBSTITUTE(C309,",",REPT(" ",99)),99,99))&lt;&gt;"",CHAR(10) &amp; IFERROR(IF(ISERROR(--TRIM(MID(SUBSTITUTE(C309,",",REPT(" ",99)),99,99))),VLOOKUP(TRIM(MID(SUBSTITUTE(C309,",",REPT(" ",99)),99,99)),PortProtocols[],4,FALSE),VLOOKUP(--TRIM(MID(SUBSTITUTE(C309,",",REPT(" ",99)),99,99)),PortProtocols[],4,FALSE)),""),"") &amp;
IF(TRIM(MID(SUBSTITUTE(C309,",",REPT(" ",99)),199,99))&lt;&gt;"",CHAR(10) &amp; IFERROR(IF(ISERROR(--TRIM(MID(SUBSTITUTE(C309,",",REPT(" ",99)),199,99))),VLOOKUP(TRIM(MID(SUBSTITUTE(C309,",",REPT(" ",99)),199,99)),PortProtocols[],4,FALSE),VLOOKUP(--TRIM(MID(SUBSTITUTE(C309,",",REPT(" ",99)),199,99)),PortProtocols[],4,FALSE)),""),"") &amp;
IF(TRIM(MID(SUBSTITUTE(C309,",",REPT(" ",99)),299,99))&lt;&gt;"",CHAR(10) &amp; IFERROR(IF(ISERROR(--TRIM(MID(SUBSTITUTE(C309,",",REPT(" ",99)),299,99))),VLOOKUP(TRIM(MID(SUBSTITUTE(C309,",",REPT(" ",99)),299,99)),PortProtocols[],4,FALSE),VLOOKUP(--TRIM(MID(SUBSTITUTE(C309,",",REPT(" ",99)),299,99)),PortProtocols[],4,FALSE)),""),"") &amp;
IF(TRIM(MID(SUBSTITUTE(C309,",",REPT(" ",99)),399,99))&lt;&gt;"",CHAR(10) &amp; IFERROR(IF(ISERROR(--TRIM(MID(SUBSTITUTE(C309,",",REPT(" ",99)),399,99))),VLOOKUP(TRIM(MID(SUBSTITUTE(C309,",",REPT(" ",99)),399,99)),PortProtocols[],4,FALSE),VLOOKUP(--TRIM(MID(SUBSTITUTE(C309,",",REPT(" ",99)),399,99)),PortProtocols[],4,FALSE)),""),"") &amp;
IF(TRIM(MID(SUBSTITUTE(C309,",",REPT(" ",99)),499,99))&lt;&gt;"",CHAR(10) &amp; IFERROR(IF(ISERROR(--TRIM(MID(SUBSTITUTE(C309,",",REPT(" ",99)),499,99))),VLOOKUP(TRIM(MID(SUBSTITUTE(C309,",",REPT(" ",99)),499,99)),PortProtocols[],4,FALSE),VLOOKUP(--TRIM(MID(SUBSTITUTE(C309,",",REPT(" ",99)),499,99)),PortProtocols[],4,FALSE)),""),"") &amp;
IF(TRIM(MID(SUBSTITUTE(C309,",",REPT(" ",99)),599,99))&lt;&gt;"",CHAR(10) &amp; IFERROR(IF(ISERROR(--TRIM(MID(SUBSTITUTE(C309,",",REPT(" ",99)),599,99))),VLOOKUP(TRIM(MID(SUBSTITUTE(C309,",",REPT(" ",99)),599,99)),PortProtocols[],4,FALSE),VLOOKUP(--TRIM(MID(SUBSTITUTE(C309,",",REPT(" ",99)),599,99)),PortProtocols[],4,FALSE)),""),"") &amp;
IF(TRIM(MID(SUBSTITUTE(C309,",",REPT(" ",99)),699,99))&lt;&gt;"",CHAR(10) &amp; IFERROR(IF(ISERROR(--TRIM(MID(SUBSTITUTE(C309,",",REPT(" ",99)),699,99))),VLOOKUP(TRIM(MID(SUBSTITUTE(C309,",",REPT(" ",99)),699,99)),PortProtocols[],4,FALSE),VLOOKUP(--TRIM(MID(SUBSTITUTE(C309,",",REPT(" ",99)),699,99)),PortProtocols[],4,FALSE)),""),"") &amp;
IF(TRIM(MID(SUBSTITUTE(C309,",",REPT(" ",99)),799,99))&lt;&gt;"",CHAR(10) &amp; IFERROR(IF(ISERROR(--TRIM(MID(SUBSTITUTE(C309,",",REPT(" ",99)),799,99))),VLOOKUP(TRIM(MID(SUBSTITUTE(C309,",",REPT(" ",99)),799,99)),PortProtocols[],4,FALSE),VLOOKUP(--TRIM(MID(SUBSTITUTE(C309,",",REPT(" ",99)),799,99)),PortProtocols[],4,FALSE)),""),"") &amp;
IF(TRIM(MID(SUBSTITUTE(C309,",",REPT(" ",99)),899,99))&lt;&gt;"",CHAR(10) &amp; IFERROR(IF(ISERROR(--TRIM(MID(SUBSTITUTE(C309,",",REPT(" ",99)),899,99))),VLOOKUP(TRIM(MID(SUBSTITUTE(C309,",",REPT(" ",99)),899,99)),PortProtocols[],4,FALSE),VLOOKUP(--TRIM(MID(SUBSTITUTE(C309,",",REPT(" ",99)),899,99)),PortProtocols[],4,FALSE)),""),"") &amp;
IF(TRIM(MID(SUBSTITUTE(C309,",",REPT(" ",99)),999,99))&lt;&gt;"",CHAR(10) &amp; IFERROR(IF(ISERROR(--TRIM(MID(SUBSTITUTE(C309,",",REPT(" ",99)),999,99))),VLOOKUP(TRIM(MID(SUBSTITUTE(C309,",",REPT(" ",99)),999,99)),PortProtocols[],4,FALSE),VLOOKUP(--TRIM(MID(SUBSTITUTE(C309,",",REPT(" ",99)),999,99)),PortProtocols[],4,FALSE)),""),"") &amp;
IF(TRIM(MID(SUBSTITUTE(C309,",",REPT(" ",99)),1099,99))&lt;&gt;"",CHAR(10) &amp; IFERROR(IF(ISERROR(--TRIM(MID(SUBSTITUTE(C309,",",REPT(" ",99)),1099,99))),VLOOKUP(TRIM(MID(SUBSTITUTE(C309,",",REPT(" ",99)),1099,99)),PortProtocols[],4,FALSE),VLOOKUP(--TRIM(MID(SUBSTITUTE(C309,",",REPT(" ",99)),1099,99)),PortProtocols[],4,FALSE)),""),"") &amp;
IF(TRIM(MID(SUBSTITUTE(C309,",",REPT(" ",99)),1199,99))&lt;&gt;"",CHAR(10) &amp; IFERROR(IF(ISERROR(--TRIM(MID(SUBSTITUTE(C309,",",REPT(" ",99)),1199,99))),VLOOKUP(TRIM(MID(SUBSTITUTE(C309,",",REPT(" ",99)),1199,99)),PortProtocols[],4,FALSE),VLOOKUP(--TRIM(MID(SUBSTITUTE(C309,",",REPT(" ",99)),1199,99)),PortProtocols[],4,FALSE)),""),"") &amp;
IF(TRIM(MID(SUBSTITUTE(C309,",",REPT(" ",99)),1299,99))&lt;&gt;"",CHAR(10) &amp; IFERROR(IF(ISERROR(--TRIM(MID(SUBSTITUTE(C309,",",REPT(" ",99)),1299,99))),VLOOKUP(TRIM(MID(SUBSTITUTE(C309,",",REPT(" ",99)),1299,99)),PortProtocols[],4,FALSE),VLOOKUP(--TRIM(MID(SUBSTITUTE(C309,",",REPT(" ",99)),1299,99)),PortProtocols[],4,FALSE)),""),"") &amp;
IF(TRIM(MID(SUBSTITUTE(C309,",",REPT(" ",99)),1399,99))&lt;&gt;"",CHAR(10) &amp; IFERROR(IF(ISERROR(--TRIM(MID(SUBSTITUTE(C309,",",REPT(" ",99)),1399,99))),VLOOKUP(TRIM(MID(SUBSTITUTE(C309,",",REPT(" ",99)),1399,99)),PortProtocols[],4,FALSE),VLOOKUP(--TRIM(MID(SUBSTITUTE(C309,",",REPT(" ",99)),1399,99)),PortProtocols[],4,FALSE)),""),"") &amp;
IF(TRIM(MID(SUBSTITUTE(C309,",",REPT(" ",99)),1499,99))&lt;&gt;"",CHAR(10) &amp; IFERROR(IF(ISERROR(--TRIM(MID(SUBSTITUTE(C309,",",REPT(" ",99)),1499,99))),VLOOKUP(TRIM(MID(SUBSTITUTE(C309,",",REPT(" ",99)),1499,99)),PortProtocols[],4,FALSE),VLOOKUP(--TRIM(MID(SUBSTITUTE(C309,",",REPT(" ",99)),1499,99)),PortProtocols[],4,FALSE)),""),"") &amp;
IF(TRIM(MID(SUBSTITUTE(C309,",",REPT(" ",99)),1599,99))&lt;&gt;"",CHAR(10) &amp; IFERROR(IF(ISERROR(--TRIM(MID(SUBSTITUTE(C309,",",REPT(" ",99)),1599,99))),VLOOKUP(TRIM(MID(SUBSTITUTE(C309,",",REPT(" ",99)),1599,99)),PortProtocols[],4,FALSE),VLOOKUP(--TRIM(MID(SUBSTITUTE(C309,",",REPT(" ",99)),1599,99)),PortProtocols[],4,FALSE)),""),"") &amp;
IF(TRIM(MID(SUBSTITUTE(C309,",",REPT(" ",99)),1699,99))&lt;&gt;"",CHAR(10) &amp; IFERROR(IF(ISERROR(--TRIM(MID(SUBSTITUTE(C309,",",REPT(" ",99)),1699,99))),VLOOKUP(TRIM(MID(SUBSTITUTE(C309,",",REPT(" ",99)),1699,99)),PortProtocols[],4,FALSE),VLOOKUP(--TRIM(MID(SUBSTITUTE(C309,",",REPT(" ",99)),1699,99)),PortProtocols[],4,FALSE)),""),"") &amp;
IF(TRIM(MID(SUBSTITUTE(C309,",",REPT(" ",99)),1799,99))&lt;&gt;"",CHAR(10) &amp; IFERROR(IF(ISERROR(--TRIM(MID(SUBSTITUTE(C309,",",REPT(" ",99)),1799,99))),VLOOKUP(TRIM(MID(SUBSTITUTE(C309,",",REPT(" ",99)),1799,99)),PortProtocols[],4,FALSE),VLOOKUP(--TRIM(MID(SUBSTITUTE(C309,",",REPT(" ",99)),1799,99)),PortProtocols[],4,FALSE)),""),"") &amp;
IF(TRIM(MID(SUBSTITUTE(C309,",",REPT(" ",99)),1899,99))&lt;&gt;"",CHAR(10) &amp; IFERROR(IF(ISERROR(--TRIM(MID(SUBSTITUTE(C309,",",REPT(" ",99)),1899,99))),VLOOKUP(TRIM(MID(SUBSTITUTE(C309,",",REPT(" ",99)),1899,99)),PortProtocols[],4,FALSE),VLOOKUP(--TRIM(MID(SUBSTITUTE(C309,",",REPT(" ",99)),1899,99)),PortProtocols[],4,FALSE)),""),""),
"")</f>
        <v>NDB Managed SQL Server VM AZ2 to Nutanix CVM AZ2
iSCSI iSNS (Target Discovery) (3205 TCP)
iSCSI Target (Primary Data) (3260 TCP)</v>
      </c>
      <c r="G309" s="15"/>
      <c r="H309" s="13" t="str">
        <f>_xlfn.XLOOKUP(ExternalPorts[[#This Row],[Source]],entities[Source],entities[Source AZ (Used for Diagram Generation)],"",0)</f>
        <v>AZ2</v>
      </c>
      <c r="I309" s="13" t="str">
        <f>_xlfn.XLOOKUP(ExternalPorts[[#This Row],[Destination]],entities[Destination],entities[Destination AZ (Used for Diagram Generation)],"",0)</f>
        <v>AZ2</v>
      </c>
      <c r="J309" s="13"/>
      <c r="M309" s="22"/>
    </row>
    <row r="310" spans="1:13" ht="60.75">
      <c r="A310" s="13" t="s">
        <v>324</v>
      </c>
      <c r="B310" s="13" t="s">
        <v>318</v>
      </c>
      <c r="C310" s="14" t="s">
        <v>14</v>
      </c>
      <c r="D310" s="13" t="s">
        <v>78</v>
      </c>
      <c r="E310" s="13" t="s">
        <v>67</v>
      </c>
      <c r="F310" s="15" t="str">
        <f>IF(AND(B310&lt;&gt;"",E310&lt;&gt;""),B310 &amp; " to " &amp; E310 &amp; CHAR(10) &amp;
IFERROR(IF(ISERROR(--TRIM(MID(SUBSTITUTE(C310,",",REPT(" ",99)),1,99))),VLOOKUP(TRIM(MID(SUBSTITUTE(C310,",",REPT(" ",99)),1,99)),PortProtocols[],4,FALSE),VLOOKUP(--TRIM(MID(SUBSTITUTE(C310,",",REPT(" ",99)),1,99)),PortProtocols[],4,FALSE)),"") &amp;
IF(TRIM(MID(SUBSTITUTE(C310,",",REPT(" ",99)),99,99))&lt;&gt;"",CHAR(10) &amp; IFERROR(IF(ISERROR(--TRIM(MID(SUBSTITUTE(C310,",",REPT(" ",99)),99,99))),VLOOKUP(TRIM(MID(SUBSTITUTE(C310,",",REPT(" ",99)),99,99)),PortProtocols[],4,FALSE),VLOOKUP(--TRIM(MID(SUBSTITUTE(C310,",",REPT(" ",99)),99,99)),PortProtocols[],4,FALSE)),""),"") &amp;
IF(TRIM(MID(SUBSTITUTE(C310,",",REPT(" ",99)),199,99))&lt;&gt;"",CHAR(10) &amp; IFERROR(IF(ISERROR(--TRIM(MID(SUBSTITUTE(C310,",",REPT(" ",99)),199,99))),VLOOKUP(TRIM(MID(SUBSTITUTE(C310,",",REPT(" ",99)),199,99)),PortProtocols[],4,FALSE),VLOOKUP(--TRIM(MID(SUBSTITUTE(C310,",",REPT(" ",99)),199,99)),PortProtocols[],4,FALSE)),""),"") &amp;
IF(TRIM(MID(SUBSTITUTE(C310,",",REPT(" ",99)),299,99))&lt;&gt;"",CHAR(10) &amp; IFERROR(IF(ISERROR(--TRIM(MID(SUBSTITUTE(C310,",",REPT(" ",99)),299,99))),VLOOKUP(TRIM(MID(SUBSTITUTE(C310,",",REPT(" ",99)),299,99)),PortProtocols[],4,FALSE),VLOOKUP(--TRIM(MID(SUBSTITUTE(C310,",",REPT(" ",99)),299,99)),PortProtocols[],4,FALSE)),""),"") &amp;
IF(TRIM(MID(SUBSTITUTE(C310,",",REPT(" ",99)),399,99))&lt;&gt;"",CHAR(10) &amp; IFERROR(IF(ISERROR(--TRIM(MID(SUBSTITUTE(C310,",",REPT(" ",99)),399,99))),VLOOKUP(TRIM(MID(SUBSTITUTE(C310,",",REPT(" ",99)),399,99)),PortProtocols[],4,FALSE),VLOOKUP(--TRIM(MID(SUBSTITUTE(C310,",",REPT(" ",99)),399,99)),PortProtocols[],4,FALSE)),""),"") &amp;
IF(TRIM(MID(SUBSTITUTE(C310,",",REPT(" ",99)),499,99))&lt;&gt;"",CHAR(10) &amp; IFERROR(IF(ISERROR(--TRIM(MID(SUBSTITUTE(C310,",",REPT(" ",99)),499,99))),VLOOKUP(TRIM(MID(SUBSTITUTE(C310,",",REPT(" ",99)),499,99)),PortProtocols[],4,FALSE),VLOOKUP(--TRIM(MID(SUBSTITUTE(C310,",",REPT(" ",99)),499,99)),PortProtocols[],4,FALSE)),""),"") &amp;
IF(TRIM(MID(SUBSTITUTE(C310,",",REPT(" ",99)),599,99))&lt;&gt;"",CHAR(10) &amp; IFERROR(IF(ISERROR(--TRIM(MID(SUBSTITUTE(C310,",",REPT(" ",99)),599,99))),VLOOKUP(TRIM(MID(SUBSTITUTE(C310,",",REPT(" ",99)),599,99)),PortProtocols[],4,FALSE),VLOOKUP(--TRIM(MID(SUBSTITUTE(C310,",",REPT(" ",99)),599,99)),PortProtocols[],4,FALSE)),""),"") &amp;
IF(TRIM(MID(SUBSTITUTE(C310,",",REPT(" ",99)),699,99))&lt;&gt;"",CHAR(10) &amp; IFERROR(IF(ISERROR(--TRIM(MID(SUBSTITUTE(C310,",",REPT(" ",99)),699,99))),VLOOKUP(TRIM(MID(SUBSTITUTE(C310,",",REPT(" ",99)),699,99)),PortProtocols[],4,FALSE),VLOOKUP(--TRIM(MID(SUBSTITUTE(C310,",",REPT(" ",99)),699,99)),PortProtocols[],4,FALSE)),""),"") &amp;
IF(TRIM(MID(SUBSTITUTE(C310,",",REPT(" ",99)),799,99))&lt;&gt;"",CHAR(10) &amp; IFERROR(IF(ISERROR(--TRIM(MID(SUBSTITUTE(C310,",",REPT(" ",99)),799,99))),VLOOKUP(TRIM(MID(SUBSTITUTE(C310,",",REPT(" ",99)),799,99)),PortProtocols[],4,FALSE),VLOOKUP(--TRIM(MID(SUBSTITUTE(C310,",",REPT(" ",99)),799,99)),PortProtocols[],4,FALSE)),""),"") &amp;
IF(TRIM(MID(SUBSTITUTE(C310,",",REPT(" ",99)),899,99))&lt;&gt;"",CHAR(10) &amp; IFERROR(IF(ISERROR(--TRIM(MID(SUBSTITUTE(C310,",",REPT(" ",99)),899,99))),VLOOKUP(TRIM(MID(SUBSTITUTE(C310,",",REPT(" ",99)),899,99)),PortProtocols[],4,FALSE),VLOOKUP(--TRIM(MID(SUBSTITUTE(C310,",",REPT(" ",99)),899,99)),PortProtocols[],4,FALSE)),""),"") &amp;
IF(TRIM(MID(SUBSTITUTE(C310,",",REPT(" ",99)),999,99))&lt;&gt;"",CHAR(10) &amp; IFERROR(IF(ISERROR(--TRIM(MID(SUBSTITUTE(C310,",",REPT(" ",99)),999,99))),VLOOKUP(TRIM(MID(SUBSTITUTE(C310,",",REPT(" ",99)),999,99)),PortProtocols[],4,FALSE),VLOOKUP(--TRIM(MID(SUBSTITUTE(C310,",",REPT(" ",99)),999,99)),PortProtocols[],4,FALSE)),""),"") &amp;
IF(TRIM(MID(SUBSTITUTE(C310,",",REPT(" ",99)),1099,99))&lt;&gt;"",CHAR(10) &amp; IFERROR(IF(ISERROR(--TRIM(MID(SUBSTITUTE(C310,",",REPT(" ",99)),1099,99))),VLOOKUP(TRIM(MID(SUBSTITUTE(C310,",",REPT(" ",99)),1099,99)),PortProtocols[],4,FALSE),VLOOKUP(--TRIM(MID(SUBSTITUTE(C310,",",REPT(" ",99)),1099,99)),PortProtocols[],4,FALSE)),""),"") &amp;
IF(TRIM(MID(SUBSTITUTE(C310,",",REPT(" ",99)),1199,99))&lt;&gt;"",CHAR(10) &amp; IFERROR(IF(ISERROR(--TRIM(MID(SUBSTITUTE(C310,",",REPT(" ",99)),1199,99))),VLOOKUP(TRIM(MID(SUBSTITUTE(C310,",",REPT(" ",99)),1199,99)),PortProtocols[],4,FALSE),VLOOKUP(--TRIM(MID(SUBSTITUTE(C310,",",REPT(" ",99)),1199,99)),PortProtocols[],4,FALSE)),""),"") &amp;
IF(TRIM(MID(SUBSTITUTE(C310,",",REPT(" ",99)),1299,99))&lt;&gt;"",CHAR(10) &amp; IFERROR(IF(ISERROR(--TRIM(MID(SUBSTITUTE(C310,",",REPT(" ",99)),1299,99))),VLOOKUP(TRIM(MID(SUBSTITUTE(C310,",",REPT(" ",99)),1299,99)),PortProtocols[],4,FALSE),VLOOKUP(--TRIM(MID(SUBSTITUTE(C310,",",REPT(" ",99)),1299,99)),PortProtocols[],4,FALSE)),""),"") &amp;
IF(TRIM(MID(SUBSTITUTE(C310,",",REPT(" ",99)),1399,99))&lt;&gt;"",CHAR(10) &amp; IFERROR(IF(ISERROR(--TRIM(MID(SUBSTITUTE(C310,",",REPT(" ",99)),1399,99))),VLOOKUP(TRIM(MID(SUBSTITUTE(C310,",",REPT(" ",99)),1399,99)),PortProtocols[],4,FALSE),VLOOKUP(--TRIM(MID(SUBSTITUTE(C310,",",REPT(" ",99)),1399,99)),PortProtocols[],4,FALSE)),""),"") &amp;
IF(TRIM(MID(SUBSTITUTE(C310,",",REPT(" ",99)),1499,99))&lt;&gt;"",CHAR(10) &amp; IFERROR(IF(ISERROR(--TRIM(MID(SUBSTITUTE(C310,",",REPT(" ",99)),1499,99))),VLOOKUP(TRIM(MID(SUBSTITUTE(C310,",",REPT(" ",99)),1499,99)),PortProtocols[],4,FALSE),VLOOKUP(--TRIM(MID(SUBSTITUTE(C310,",",REPT(" ",99)),1499,99)),PortProtocols[],4,FALSE)),""),"") &amp;
IF(TRIM(MID(SUBSTITUTE(C310,",",REPT(" ",99)),1599,99))&lt;&gt;"",CHAR(10) &amp; IFERROR(IF(ISERROR(--TRIM(MID(SUBSTITUTE(C310,",",REPT(" ",99)),1599,99))),VLOOKUP(TRIM(MID(SUBSTITUTE(C310,",",REPT(" ",99)),1599,99)),PortProtocols[],4,FALSE),VLOOKUP(--TRIM(MID(SUBSTITUTE(C310,",",REPT(" ",99)),1599,99)),PortProtocols[],4,FALSE)),""),"") &amp;
IF(TRIM(MID(SUBSTITUTE(C310,",",REPT(" ",99)),1699,99))&lt;&gt;"",CHAR(10) &amp; IFERROR(IF(ISERROR(--TRIM(MID(SUBSTITUTE(C310,",",REPT(" ",99)),1699,99))),VLOOKUP(TRIM(MID(SUBSTITUTE(C310,",",REPT(" ",99)),1699,99)),PortProtocols[],4,FALSE),VLOOKUP(--TRIM(MID(SUBSTITUTE(C310,",",REPT(" ",99)),1699,99)),PortProtocols[],4,FALSE)),""),"") &amp;
IF(TRIM(MID(SUBSTITUTE(C310,",",REPT(" ",99)),1799,99))&lt;&gt;"",CHAR(10) &amp; IFERROR(IF(ISERROR(--TRIM(MID(SUBSTITUTE(C310,",",REPT(" ",99)),1799,99))),VLOOKUP(TRIM(MID(SUBSTITUTE(C310,",",REPT(" ",99)),1799,99)),PortProtocols[],4,FALSE),VLOOKUP(--TRIM(MID(SUBSTITUTE(C310,",",REPT(" ",99)),1799,99)),PortProtocols[],4,FALSE)),""),"") &amp;
IF(TRIM(MID(SUBSTITUTE(C310,",",REPT(" ",99)),1899,99))&lt;&gt;"",CHAR(10) &amp; IFERROR(IF(ISERROR(--TRIM(MID(SUBSTITUTE(C310,",",REPT(" ",99)),1899,99))),VLOOKUP(TRIM(MID(SUBSTITUTE(C310,",",REPT(" ",99)),1899,99)),PortProtocols[],4,FALSE),VLOOKUP(--TRIM(MID(SUBSTITUTE(C310,",",REPT(" ",99)),1899,99)),PortProtocols[],4,FALSE)),""),""),
"")</f>
        <v>NDB Agent to VMware vCenter Server
HTTP (80 TCP)
HTTPS (443 TCP)</v>
      </c>
      <c r="G310" s="15"/>
      <c r="H310" s="13" t="str">
        <f>_xlfn.XLOOKUP(ExternalPorts[[#This Row],[Source]],entities[Source],entities[Source AZ (Used for Diagram Generation)],"",0)</f>
        <v>Local AZ</v>
      </c>
      <c r="I310" s="13" t="str">
        <f>_xlfn.XLOOKUP(ExternalPorts[[#This Row],[Destination]],entities[Destination],entities[Destination AZ (Used for Diagram Generation)],"",0)</f>
        <v>External Services</v>
      </c>
      <c r="J310" s="13"/>
      <c r="M310" s="22"/>
    </row>
    <row r="311" spans="1:13" ht="40.5" hidden="1">
      <c r="A311" s="13" t="s">
        <v>330</v>
      </c>
      <c r="B311" s="13" t="s">
        <v>74</v>
      </c>
      <c r="C311" s="14">
        <v>2073</v>
      </c>
      <c r="D311" s="13" t="s">
        <v>78</v>
      </c>
      <c r="E311" s="13" t="s">
        <v>72</v>
      </c>
      <c r="F311" s="24" t="str">
        <f>IF(AND(B311&lt;&gt;"",E311&lt;&gt;""),B311 &amp; " to " &amp; E311 &amp; CHAR(10) &amp;
IFERROR(IF(ISERROR(--TRIM(MID(SUBSTITUTE(C311,",",REPT(" ",99)),1,99))),VLOOKUP(TRIM(MID(SUBSTITUTE(C311,",",REPT(" ",99)),1,99)),PortProtocols[],4,FALSE),VLOOKUP(--TRIM(MID(SUBSTITUTE(C311,",",REPT(" ",99)),1,99)),PortProtocols[],4,FALSE)),"") &amp;
IF(TRIM(MID(SUBSTITUTE(C311,",",REPT(" ",99)),99,99))&lt;&gt;"",CHAR(10) &amp; IFERROR(IF(ISERROR(--TRIM(MID(SUBSTITUTE(C311,",",REPT(" ",99)),99,99))),VLOOKUP(TRIM(MID(SUBSTITUTE(C311,",",REPT(" ",99)),99,99)),PortProtocols[],4,FALSE),VLOOKUP(--TRIM(MID(SUBSTITUTE(C311,",",REPT(" ",99)),99,99)),PortProtocols[],4,FALSE)),""),"") &amp;
IF(TRIM(MID(SUBSTITUTE(C311,",",REPT(" ",99)),199,99))&lt;&gt;"",CHAR(10) &amp; IFERROR(IF(ISERROR(--TRIM(MID(SUBSTITUTE(C311,",",REPT(" ",99)),199,99))),VLOOKUP(TRIM(MID(SUBSTITUTE(C311,",",REPT(" ",99)),199,99)),PortProtocols[],4,FALSE),VLOOKUP(--TRIM(MID(SUBSTITUTE(C311,",",REPT(" ",99)),199,99)),PortProtocols[],4,FALSE)),""),"") &amp;
IF(TRIM(MID(SUBSTITUTE(C311,",",REPT(" ",99)),299,99))&lt;&gt;"",CHAR(10) &amp; IFERROR(IF(ISERROR(--TRIM(MID(SUBSTITUTE(C311,",",REPT(" ",99)),299,99))),VLOOKUP(TRIM(MID(SUBSTITUTE(C311,",",REPT(" ",99)),299,99)),PortProtocols[],4,FALSE),VLOOKUP(--TRIM(MID(SUBSTITUTE(C311,",",REPT(" ",99)),299,99)),PortProtocols[],4,FALSE)),""),"") &amp;
IF(TRIM(MID(SUBSTITUTE(C311,",",REPT(" ",99)),399,99))&lt;&gt;"",CHAR(10) &amp; IFERROR(IF(ISERROR(--TRIM(MID(SUBSTITUTE(C311,",",REPT(" ",99)),399,99))),VLOOKUP(TRIM(MID(SUBSTITUTE(C311,",",REPT(" ",99)),399,99)),PortProtocols[],4,FALSE),VLOOKUP(--TRIM(MID(SUBSTITUTE(C311,",",REPT(" ",99)),399,99)),PortProtocols[],4,FALSE)),""),"") &amp;
IF(TRIM(MID(SUBSTITUTE(C311,",",REPT(" ",99)),499,99))&lt;&gt;"",CHAR(10) &amp; IFERROR(IF(ISERROR(--TRIM(MID(SUBSTITUTE(C311,",",REPT(" ",99)),499,99))),VLOOKUP(TRIM(MID(SUBSTITUTE(C311,",",REPT(" ",99)),499,99)),PortProtocols[],4,FALSE),VLOOKUP(--TRIM(MID(SUBSTITUTE(C311,",",REPT(" ",99)),499,99)),PortProtocols[],4,FALSE)),""),"") &amp;
IF(TRIM(MID(SUBSTITUTE(C311,",",REPT(" ",99)),599,99))&lt;&gt;"",CHAR(10) &amp; IFERROR(IF(ISERROR(--TRIM(MID(SUBSTITUTE(C311,",",REPT(" ",99)),599,99))),VLOOKUP(TRIM(MID(SUBSTITUTE(C311,",",REPT(" ",99)),599,99)),PortProtocols[],4,FALSE),VLOOKUP(--TRIM(MID(SUBSTITUTE(C311,",",REPT(" ",99)),599,99)),PortProtocols[],4,FALSE)),""),"") &amp;
IF(TRIM(MID(SUBSTITUTE(C311,",",REPT(" ",99)),699,99))&lt;&gt;"",CHAR(10) &amp; IFERROR(IF(ISERROR(--TRIM(MID(SUBSTITUTE(C311,",",REPT(" ",99)),699,99))),VLOOKUP(TRIM(MID(SUBSTITUTE(C311,",",REPT(" ",99)),699,99)),PortProtocols[],4,FALSE),VLOOKUP(--TRIM(MID(SUBSTITUTE(C311,",",REPT(" ",99)),699,99)),PortProtocols[],4,FALSE)),""),"") &amp;
IF(TRIM(MID(SUBSTITUTE(C311,",",REPT(" ",99)),799,99))&lt;&gt;"",CHAR(10) &amp; IFERROR(IF(ISERROR(--TRIM(MID(SUBSTITUTE(C311,",",REPT(" ",99)),799,99))),VLOOKUP(TRIM(MID(SUBSTITUTE(C311,",",REPT(" ",99)),799,99)),PortProtocols[],4,FALSE),VLOOKUP(--TRIM(MID(SUBSTITUTE(C311,",",REPT(" ",99)),799,99)),PortProtocols[],4,FALSE)),""),"") &amp;
IF(TRIM(MID(SUBSTITUTE(C311,",",REPT(" ",99)),899,99))&lt;&gt;"",CHAR(10) &amp; IFERROR(IF(ISERROR(--TRIM(MID(SUBSTITUTE(C311,",",REPT(" ",99)),899,99))),VLOOKUP(TRIM(MID(SUBSTITUTE(C311,",",REPT(" ",99)),899,99)),PortProtocols[],4,FALSE),VLOOKUP(--TRIM(MID(SUBSTITUTE(C311,",",REPT(" ",99)),899,99)),PortProtocols[],4,FALSE)),""),"") &amp;
IF(TRIM(MID(SUBSTITUTE(C311,",",REPT(" ",99)),999,99))&lt;&gt;"",CHAR(10) &amp; IFERROR(IF(ISERROR(--TRIM(MID(SUBSTITUTE(C311,",",REPT(" ",99)),999,99))),VLOOKUP(TRIM(MID(SUBSTITUTE(C311,",",REPT(" ",99)),999,99)),PortProtocols[],4,FALSE),VLOOKUP(--TRIM(MID(SUBSTITUTE(C311,",",REPT(" ",99)),999,99)),PortProtocols[],4,FALSE)),""),"") &amp;
IF(TRIM(MID(SUBSTITUTE(C311,",",REPT(" ",99)),1099,99))&lt;&gt;"",CHAR(10) &amp; IFERROR(IF(ISERROR(--TRIM(MID(SUBSTITUTE(C311,",",REPT(" ",99)),1099,99))),VLOOKUP(TRIM(MID(SUBSTITUTE(C311,",",REPT(" ",99)),1099,99)),PortProtocols[],4,FALSE),VLOOKUP(--TRIM(MID(SUBSTITUTE(C311,",",REPT(" ",99)),1099,99)),PortProtocols[],4,FALSE)),""),"") &amp;
IF(TRIM(MID(SUBSTITUTE(C311,",",REPT(" ",99)),1199,99))&lt;&gt;"",CHAR(10) &amp; IFERROR(IF(ISERROR(--TRIM(MID(SUBSTITUTE(C311,",",REPT(" ",99)),1199,99))),VLOOKUP(TRIM(MID(SUBSTITUTE(C311,",",REPT(" ",99)),1199,99)),PortProtocols[],4,FALSE),VLOOKUP(--TRIM(MID(SUBSTITUTE(C311,",",REPT(" ",99)),1199,99)),PortProtocols[],4,FALSE)),""),"") &amp;
IF(TRIM(MID(SUBSTITUTE(C311,",",REPT(" ",99)),1299,99))&lt;&gt;"",CHAR(10) &amp; IFERROR(IF(ISERROR(--TRIM(MID(SUBSTITUTE(C311,",",REPT(" ",99)),1299,99))),VLOOKUP(TRIM(MID(SUBSTITUTE(C311,",",REPT(" ",99)),1299,99)),PortProtocols[],4,FALSE),VLOOKUP(--TRIM(MID(SUBSTITUTE(C311,",",REPT(" ",99)),1299,99)),PortProtocols[],4,FALSE)),""),"") &amp;
IF(TRIM(MID(SUBSTITUTE(C311,",",REPT(" ",99)),1399,99))&lt;&gt;"",CHAR(10) &amp; IFERROR(IF(ISERROR(--TRIM(MID(SUBSTITUTE(C311,",",REPT(" ",99)),1399,99))),VLOOKUP(TRIM(MID(SUBSTITUTE(C311,",",REPT(" ",99)),1399,99)),PortProtocols[],4,FALSE),VLOOKUP(--TRIM(MID(SUBSTITUTE(C311,",",REPT(" ",99)),1399,99)),PortProtocols[],4,FALSE)),""),"") &amp;
IF(TRIM(MID(SUBSTITUTE(C311,",",REPT(" ",99)),1499,99))&lt;&gt;"",CHAR(10) &amp; IFERROR(IF(ISERROR(--TRIM(MID(SUBSTITUTE(C311,",",REPT(" ",99)),1499,99))),VLOOKUP(TRIM(MID(SUBSTITUTE(C311,",",REPT(" ",99)),1499,99)),PortProtocols[],4,FALSE),VLOOKUP(--TRIM(MID(SUBSTITUTE(C311,",",REPT(" ",99)),1499,99)),PortProtocols[],4,FALSE)),""),"") &amp;
IF(TRIM(MID(SUBSTITUTE(C311,",",REPT(" ",99)),1599,99))&lt;&gt;"",CHAR(10) &amp; IFERROR(IF(ISERROR(--TRIM(MID(SUBSTITUTE(C311,",",REPT(" ",99)),1599,99))),VLOOKUP(TRIM(MID(SUBSTITUTE(C311,",",REPT(" ",99)),1599,99)),PortProtocols[],4,FALSE),VLOOKUP(--TRIM(MID(SUBSTITUTE(C311,",",REPT(" ",99)),1599,99)),PortProtocols[],4,FALSE)),""),"") &amp;
IF(TRIM(MID(SUBSTITUTE(C311,",",REPT(" ",99)),1699,99))&lt;&gt;"",CHAR(10) &amp; IFERROR(IF(ISERROR(--TRIM(MID(SUBSTITUTE(C311,",",REPT(" ",99)),1699,99))),VLOOKUP(TRIM(MID(SUBSTITUTE(C311,",",REPT(" ",99)),1699,99)),PortProtocols[],4,FALSE),VLOOKUP(--TRIM(MID(SUBSTITUTE(C311,",",REPT(" ",99)),1699,99)),PortProtocols[],4,FALSE)),""),"") &amp;
IF(TRIM(MID(SUBSTITUTE(C311,",",REPT(" ",99)),1799,99))&lt;&gt;"",CHAR(10) &amp; IFERROR(IF(ISERROR(--TRIM(MID(SUBSTITUTE(C311,",",REPT(" ",99)),1799,99))),VLOOKUP(TRIM(MID(SUBSTITUTE(C311,",",REPT(" ",99)),1799,99)),PortProtocols[],4,FALSE),VLOOKUP(--TRIM(MID(SUBSTITUTE(C311,",",REPT(" ",99)),1799,99)),PortProtocols[],4,FALSE)),""),"") &amp;
IF(TRIM(MID(SUBSTITUTE(C311,",",REPT(" ",99)),1899,99))&lt;&gt;"",CHAR(10) &amp; IFERROR(IF(ISERROR(--TRIM(MID(SUBSTITUTE(C311,",",REPT(" ",99)),1899,99))),VLOOKUP(TRIM(MID(SUBSTITUTE(C311,",",REPT(" ",99)),1899,99)),PortProtocols[],4,FALSE),VLOOKUP(--TRIM(MID(SUBSTITUTE(C311,",",REPT(" ",99)),1899,99)),PortProtocols[],4,FALSE)),""),""),
"")</f>
        <v>Nutanix CVM AZ2 to Nutanix CVM AZ1
NGT (2073 TCP)</v>
      </c>
      <c r="G311" s="15"/>
      <c r="H311" s="13" t="str">
        <f>_xlfn.XLOOKUP(ExternalPorts[[#This Row],[Source]],entities[Source],entities[Source AZ (Used for Diagram Generation)],"",0)</f>
        <v>AZ2</v>
      </c>
      <c r="I311" s="13" t="str">
        <f>_xlfn.XLOOKUP(ExternalPorts[[#This Row],[Destination]],entities[Destination],entities[Destination AZ (Used for Diagram Generation)],"",0)</f>
        <v>AZ1</v>
      </c>
      <c r="J311" s="13"/>
      <c r="M311" s="22"/>
    </row>
    <row r="312" spans="1:13" ht="222.75" hidden="1">
      <c r="A312" s="13" t="s">
        <v>71</v>
      </c>
      <c r="B312" s="13" t="s">
        <v>72</v>
      </c>
      <c r="C312" s="14" t="s">
        <v>73</v>
      </c>
      <c r="D312" s="13" t="str" cm="1">
        <f t="array" ref="D31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2" s="13" t="s">
        <v>74</v>
      </c>
      <c r="F312" s="15" t="str">
        <f>IF(AND(B312&lt;&gt;"",E312&lt;&gt;""),B312 &amp; " to " &amp; E312 &amp; CHAR(10) &amp;
IFERROR(IF(ISERROR(--TRIM(MID(SUBSTITUTE(C312,",",REPT(" ",99)),1,99))),VLOOKUP(TRIM(MID(SUBSTITUTE(C312,",",REPT(" ",99)),1,99)),PortProtocols[],4,FALSE),VLOOKUP(--TRIM(MID(SUBSTITUTE(C312,",",REPT(" ",99)),1,99)),PortProtocols[],4,FALSE)),"") &amp;
IF(TRIM(MID(SUBSTITUTE(C312,",",REPT(" ",99)),99,99))&lt;&gt;"",CHAR(10) &amp; IFERROR(IF(ISERROR(--TRIM(MID(SUBSTITUTE(C312,",",REPT(" ",99)),99,99))),VLOOKUP(TRIM(MID(SUBSTITUTE(C312,",",REPT(" ",99)),99,99)),PortProtocols[],4,FALSE),VLOOKUP(--TRIM(MID(SUBSTITUTE(C312,",",REPT(" ",99)),99,99)),PortProtocols[],4,FALSE)),""),"") &amp;
IF(TRIM(MID(SUBSTITUTE(C312,",",REPT(" ",99)),199,99))&lt;&gt;"",CHAR(10) &amp; IFERROR(IF(ISERROR(--TRIM(MID(SUBSTITUTE(C312,",",REPT(" ",99)),199,99))),VLOOKUP(TRIM(MID(SUBSTITUTE(C312,",",REPT(" ",99)),199,99)),PortProtocols[],4,FALSE),VLOOKUP(--TRIM(MID(SUBSTITUTE(C312,",",REPT(" ",99)),199,99)),PortProtocols[],4,FALSE)),""),"") &amp;
IF(TRIM(MID(SUBSTITUTE(C312,",",REPT(" ",99)),299,99))&lt;&gt;"",CHAR(10) &amp; IFERROR(IF(ISERROR(--TRIM(MID(SUBSTITUTE(C312,",",REPT(" ",99)),299,99))),VLOOKUP(TRIM(MID(SUBSTITUTE(C312,",",REPT(" ",99)),299,99)),PortProtocols[],4,FALSE),VLOOKUP(--TRIM(MID(SUBSTITUTE(C312,",",REPT(" ",99)),299,99)),PortProtocols[],4,FALSE)),""),"") &amp;
IF(TRIM(MID(SUBSTITUTE(C312,",",REPT(" ",99)),399,99))&lt;&gt;"",CHAR(10) &amp; IFERROR(IF(ISERROR(--TRIM(MID(SUBSTITUTE(C312,",",REPT(" ",99)),399,99))),VLOOKUP(TRIM(MID(SUBSTITUTE(C312,",",REPT(" ",99)),399,99)),PortProtocols[],4,FALSE),VLOOKUP(--TRIM(MID(SUBSTITUTE(C312,",",REPT(" ",99)),399,99)),PortProtocols[],4,FALSE)),""),"") &amp;
IF(TRIM(MID(SUBSTITUTE(C312,",",REPT(" ",99)),499,99))&lt;&gt;"",CHAR(10) &amp; IFERROR(IF(ISERROR(--TRIM(MID(SUBSTITUTE(C312,",",REPT(" ",99)),499,99))),VLOOKUP(TRIM(MID(SUBSTITUTE(C312,",",REPT(" ",99)),499,99)),PortProtocols[],4,FALSE),VLOOKUP(--TRIM(MID(SUBSTITUTE(C312,",",REPT(" ",99)),499,99)),PortProtocols[],4,FALSE)),""),"") &amp;
IF(TRIM(MID(SUBSTITUTE(C312,",",REPT(" ",99)),599,99))&lt;&gt;"",CHAR(10) &amp; IFERROR(IF(ISERROR(--TRIM(MID(SUBSTITUTE(C312,",",REPT(" ",99)),599,99))),VLOOKUP(TRIM(MID(SUBSTITUTE(C312,",",REPT(" ",99)),599,99)),PortProtocols[],4,FALSE),VLOOKUP(--TRIM(MID(SUBSTITUTE(C312,",",REPT(" ",99)),599,99)),PortProtocols[],4,FALSE)),""),"") &amp;
IF(TRIM(MID(SUBSTITUTE(C312,",",REPT(" ",99)),699,99))&lt;&gt;"",CHAR(10) &amp; IFERROR(IF(ISERROR(--TRIM(MID(SUBSTITUTE(C312,",",REPT(" ",99)),699,99))),VLOOKUP(TRIM(MID(SUBSTITUTE(C312,",",REPT(" ",99)),699,99)),PortProtocols[],4,FALSE),VLOOKUP(--TRIM(MID(SUBSTITUTE(C312,",",REPT(" ",99)),699,99)),PortProtocols[],4,FALSE)),""),"") &amp;
IF(TRIM(MID(SUBSTITUTE(C312,",",REPT(" ",99)),799,99))&lt;&gt;"",CHAR(10) &amp; IFERROR(IF(ISERROR(--TRIM(MID(SUBSTITUTE(C312,",",REPT(" ",99)),799,99))),VLOOKUP(TRIM(MID(SUBSTITUTE(C312,",",REPT(" ",99)),799,99)),PortProtocols[],4,FALSE),VLOOKUP(--TRIM(MID(SUBSTITUTE(C312,",",REPT(" ",99)),799,99)),PortProtocols[],4,FALSE)),""),"") &amp;
IF(TRIM(MID(SUBSTITUTE(C312,",",REPT(" ",99)),899,99))&lt;&gt;"",CHAR(10) &amp; IFERROR(IF(ISERROR(--TRIM(MID(SUBSTITUTE(C312,",",REPT(" ",99)),899,99))),VLOOKUP(TRIM(MID(SUBSTITUTE(C312,",",REPT(" ",99)),899,99)),PortProtocols[],4,FALSE),VLOOKUP(--TRIM(MID(SUBSTITUTE(C312,",",REPT(" ",99)),899,99)),PortProtocols[],4,FALSE)),""),"") &amp;
IF(TRIM(MID(SUBSTITUTE(C312,",",REPT(" ",99)),999,99))&lt;&gt;"",CHAR(10) &amp; IFERROR(IF(ISERROR(--TRIM(MID(SUBSTITUTE(C312,",",REPT(" ",99)),999,99))),VLOOKUP(TRIM(MID(SUBSTITUTE(C312,",",REPT(" ",99)),999,99)),PortProtocols[],4,FALSE),VLOOKUP(--TRIM(MID(SUBSTITUTE(C312,",",REPT(" ",99)),999,99)),PortProtocols[],4,FALSE)),""),"") &amp;
IF(TRIM(MID(SUBSTITUTE(C312,",",REPT(" ",99)),1099,99))&lt;&gt;"",CHAR(10) &amp; IFERROR(IF(ISERROR(--TRIM(MID(SUBSTITUTE(C312,",",REPT(" ",99)),1099,99))),VLOOKUP(TRIM(MID(SUBSTITUTE(C312,",",REPT(" ",99)),1099,99)),PortProtocols[],4,FALSE),VLOOKUP(--TRIM(MID(SUBSTITUTE(C312,",",REPT(" ",99)),1099,99)),PortProtocols[],4,FALSE)),""),"") &amp;
IF(TRIM(MID(SUBSTITUTE(C312,",",REPT(" ",99)),1199,99))&lt;&gt;"",CHAR(10) &amp; IFERROR(IF(ISERROR(--TRIM(MID(SUBSTITUTE(C312,",",REPT(" ",99)),1199,99))),VLOOKUP(TRIM(MID(SUBSTITUTE(C312,",",REPT(" ",99)),1199,99)),PortProtocols[],4,FALSE),VLOOKUP(--TRIM(MID(SUBSTITUTE(C312,",",REPT(" ",99)),1199,99)),PortProtocols[],4,FALSE)),""),"") &amp;
IF(TRIM(MID(SUBSTITUTE(C312,",",REPT(" ",99)),1299,99))&lt;&gt;"",CHAR(10) &amp; IFERROR(IF(ISERROR(--TRIM(MID(SUBSTITUTE(C312,",",REPT(" ",99)),1299,99))),VLOOKUP(TRIM(MID(SUBSTITUTE(C312,",",REPT(" ",99)),1299,99)),PortProtocols[],4,FALSE),VLOOKUP(--TRIM(MID(SUBSTITUTE(C312,",",REPT(" ",99)),1299,99)),PortProtocols[],4,FALSE)),""),"") &amp;
IF(TRIM(MID(SUBSTITUTE(C312,",",REPT(" ",99)),1399,99))&lt;&gt;"",CHAR(10) &amp; IFERROR(IF(ISERROR(--TRIM(MID(SUBSTITUTE(C312,",",REPT(" ",99)),1399,99))),VLOOKUP(TRIM(MID(SUBSTITUTE(C312,",",REPT(" ",99)),1399,99)),PortProtocols[],4,FALSE),VLOOKUP(--TRIM(MID(SUBSTITUTE(C312,",",REPT(" ",99)),1399,99)),PortProtocols[],4,FALSE)),""),"") &amp;
IF(TRIM(MID(SUBSTITUTE(C312,",",REPT(" ",99)),1499,99))&lt;&gt;"",CHAR(10) &amp; IFERROR(IF(ISERROR(--TRIM(MID(SUBSTITUTE(C312,",",REPT(" ",99)),1499,99))),VLOOKUP(TRIM(MID(SUBSTITUTE(C312,",",REPT(" ",99)),1499,99)),PortProtocols[],4,FALSE),VLOOKUP(--TRIM(MID(SUBSTITUTE(C312,",",REPT(" ",99)),1499,99)),PortProtocols[],4,FALSE)),""),"") &amp;
IF(TRIM(MID(SUBSTITUTE(C312,",",REPT(" ",99)),1599,99))&lt;&gt;"",CHAR(10) &amp; IFERROR(IF(ISERROR(--TRIM(MID(SUBSTITUTE(C312,",",REPT(" ",99)),1599,99))),VLOOKUP(TRIM(MID(SUBSTITUTE(C312,",",REPT(" ",99)),1599,99)),PortProtocols[],4,FALSE),VLOOKUP(--TRIM(MID(SUBSTITUTE(C312,",",REPT(" ",99)),1599,99)),PortProtocols[],4,FALSE)),""),"") &amp;
IF(TRIM(MID(SUBSTITUTE(C312,",",REPT(" ",99)),1699,99))&lt;&gt;"",CHAR(10) &amp; IFERROR(IF(ISERROR(--TRIM(MID(SUBSTITUTE(C312,",",REPT(" ",99)),1699,99))),VLOOKUP(TRIM(MID(SUBSTITUTE(C312,",",REPT(" ",99)),1699,99)),PortProtocols[],4,FALSE),VLOOKUP(--TRIM(MID(SUBSTITUTE(C312,",",REPT(" ",99)),1699,99)),PortProtocols[],4,FALSE)),""),"") &amp;
IF(TRIM(MID(SUBSTITUTE(C312,",",REPT(" ",99)),1799,99))&lt;&gt;"",CHAR(10) &amp; IFERROR(IF(ISERROR(--TRIM(MID(SUBSTITUTE(C312,",",REPT(" ",99)),1799,99))),VLOOKUP(TRIM(MID(SUBSTITUTE(C312,",",REPT(" ",99)),1799,99)),PortProtocols[],4,FALSE),VLOOKUP(--TRIM(MID(SUBSTITUTE(C312,",",REPT(" ",99)),1799,99)),PortProtocols[],4,FALSE)),""),"") &amp;
IF(TRIM(MID(SUBSTITUTE(C312,",",REPT(" ",99)),1899,99))&lt;&gt;"",CHAR(10) &amp; IFERROR(IF(ISERROR(--TRIM(MID(SUBSTITUTE(C312,",",REPT(" ",99)),1899,99))),VLOOKUP(TRIM(MID(SUBSTITUTE(C312,",",REPT(" ",99)),1899,99)),PortProtocols[],4,FALSE),VLOOKUP(--TRIM(MID(SUBSTITUTE(C312,",",REPT(" ",99)),1899,99)),PortProtocols[],4,FALSE)),""),""),
"")</f>
        <v>Nutanix CVM AZ1 to Nutanix CVM AZ2
SSH (22 TCP)
Stargate (2009 TCP)
Cerebro gRPC (14119 TCP)
Stargate mTLS (14108 TCP)
Castor (8740 TCP)
Ergon (2090 TCP)
NGT (2073 TCP)
Anduril (2036 TCP)
Acropolis (2030 TCP)
Cerebro (2020 TCP)</v>
      </c>
      <c r="G312" s="15" t="s">
        <v>75</v>
      </c>
      <c r="H312" s="13" t="str">
        <f>_xlfn.XLOOKUP(ExternalPorts[[#This Row],[Source]],entities[Source],entities[Source AZ (Used for Diagram Generation)],"",0)</f>
        <v>AZ1</v>
      </c>
      <c r="I312" s="13" t="str">
        <f>_xlfn.XLOOKUP(ExternalPorts[[#This Row],[Destination]],entities[Destination],entities[Destination AZ (Used for Diagram Generation)],"",0)</f>
        <v>AZ2</v>
      </c>
      <c r="J312" s="13"/>
    </row>
    <row r="313" spans="1:13" ht="40.5" hidden="1">
      <c r="A313" s="13" t="s">
        <v>71</v>
      </c>
      <c r="B313" s="13" t="s">
        <v>77</v>
      </c>
      <c r="C313" s="14">
        <v>9440</v>
      </c>
      <c r="D313" s="13" t="s">
        <v>78</v>
      </c>
      <c r="E313" s="13" t="s">
        <v>359</v>
      </c>
      <c r="F313" s="15" t="str">
        <f>IF(AND(B313&lt;&gt;"",E313&lt;&gt;""),B313 &amp; " to " &amp; E313 &amp; CHAR(10) &amp;
IFERROR(IF(ISERROR(--TRIM(MID(SUBSTITUTE(C313,",",REPT(" ",99)),1,99))),VLOOKUP(TRIM(MID(SUBSTITUTE(C313,",",REPT(" ",99)),1,99)),PortProtocols[],4,FALSE),VLOOKUP(--TRIM(MID(SUBSTITUTE(C313,",",REPT(" ",99)),1,99)),PortProtocols[],4,FALSE)),"") &amp;
IF(TRIM(MID(SUBSTITUTE(C313,",",REPT(" ",99)),99,99))&lt;&gt;"",CHAR(10) &amp; IFERROR(IF(ISERROR(--TRIM(MID(SUBSTITUTE(C313,",",REPT(" ",99)),99,99))),VLOOKUP(TRIM(MID(SUBSTITUTE(C313,",",REPT(" ",99)),99,99)),PortProtocols[],4,FALSE),VLOOKUP(--TRIM(MID(SUBSTITUTE(C313,",",REPT(" ",99)),99,99)),PortProtocols[],4,FALSE)),""),"") &amp;
IF(TRIM(MID(SUBSTITUTE(C313,",",REPT(" ",99)),199,99))&lt;&gt;"",CHAR(10) &amp; IFERROR(IF(ISERROR(--TRIM(MID(SUBSTITUTE(C313,",",REPT(" ",99)),199,99))),VLOOKUP(TRIM(MID(SUBSTITUTE(C313,",",REPT(" ",99)),199,99)),PortProtocols[],4,FALSE),VLOOKUP(--TRIM(MID(SUBSTITUTE(C313,",",REPT(" ",99)),199,99)),PortProtocols[],4,FALSE)),""),"") &amp;
IF(TRIM(MID(SUBSTITUTE(C313,",",REPT(" ",99)),299,99))&lt;&gt;"",CHAR(10) &amp; IFERROR(IF(ISERROR(--TRIM(MID(SUBSTITUTE(C313,",",REPT(" ",99)),299,99))),VLOOKUP(TRIM(MID(SUBSTITUTE(C313,",",REPT(" ",99)),299,99)),PortProtocols[],4,FALSE),VLOOKUP(--TRIM(MID(SUBSTITUTE(C313,",",REPT(" ",99)),299,99)),PortProtocols[],4,FALSE)),""),"") &amp;
IF(TRIM(MID(SUBSTITUTE(C313,",",REPT(" ",99)),399,99))&lt;&gt;"",CHAR(10) &amp; IFERROR(IF(ISERROR(--TRIM(MID(SUBSTITUTE(C313,",",REPT(" ",99)),399,99))),VLOOKUP(TRIM(MID(SUBSTITUTE(C313,",",REPT(" ",99)),399,99)),PortProtocols[],4,FALSE),VLOOKUP(--TRIM(MID(SUBSTITUTE(C313,",",REPT(" ",99)),399,99)),PortProtocols[],4,FALSE)),""),"") &amp;
IF(TRIM(MID(SUBSTITUTE(C313,",",REPT(" ",99)),499,99))&lt;&gt;"",CHAR(10) &amp; IFERROR(IF(ISERROR(--TRIM(MID(SUBSTITUTE(C313,",",REPT(" ",99)),499,99))),VLOOKUP(TRIM(MID(SUBSTITUTE(C313,",",REPT(" ",99)),499,99)),PortProtocols[],4,FALSE),VLOOKUP(--TRIM(MID(SUBSTITUTE(C313,",",REPT(" ",99)),499,99)),PortProtocols[],4,FALSE)),""),"") &amp;
IF(TRIM(MID(SUBSTITUTE(C313,",",REPT(" ",99)),599,99))&lt;&gt;"",CHAR(10) &amp; IFERROR(IF(ISERROR(--TRIM(MID(SUBSTITUTE(C313,",",REPT(" ",99)),599,99))),VLOOKUP(TRIM(MID(SUBSTITUTE(C313,",",REPT(" ",99)),599,99)),PortProtocols[],4,FALSE),VLOOKUP(--TRIM(MID(SUBSTITUTE(C313,",",REPT(" ",99)),599,99)),PortProtocols[],4,FALSE)),""),"") &amp;
IF(TRIM(MID(SUBSTITUTE(C313,",",REPT(" ",99)),699,99))&lt;&gt;"",CHAR(10) &amp; IFERROR(IF(ISERROR(--TRIM(MID(SUBSTITUTE(C313,",",REPT(" ",99)),699,99))),VLOOKUP(TRIM(MID(SUBSTITUTE(C313,",",REPT(" ",99)),699,99)),PortProtocols[],4,FALSE),VLOOKUP(--TRIM(MID(SUBSTITUTE(C313,",",REPT(" ",99)),699,99)),PortProtocols[],4,FALSE)),""),"") &amp;
IF(TRIM(MID(SUBSTITUTE(C313,",",REPT(" ",99)),799,99))&lt;&gt;"",CHAR(10) &amp; IFERROR(IF(ISERROR(--TRIM(MID(SUBSTITUTE(C313,",",REPT(" ",99)),799,99))),VLOOKUP(TRIM(MID(SUBSTITUTE(C313,",",REPT(" ",99)),799,99)),PortProtocols[],4,FALSE),VLOOKUP(--TRIM(MID(SUBSTITUTE(C313,",",REPT(" ",99)),799,99)),PortProtocols[],4,FALSE)),""),"") &amp;
IF(TRIM(MID(SUBSTITUTE(C313,",",REPT(" ",99)),899,99))&lt;&gt;"",CHAR(10) &amp; IFERROR(IF(ISERROR(--TRIM(MID(SUBSTITUTE(C313,",",REPT(" ",99)),899,99))),VLOOKUP(TRIM(MID(SUBSTITUTE(C313,",",REPT(" ",99)),899,99)),PortProtocols[],4,FALSE),VLOOKUP(--TRIM(MID(SUBSTITUTE(C313,",",REPT(" ",99)),899,99)),PortProtocols[],4,FALSE)),""),"") &amp;
IF(TRIM(MID(SUBSTITUTE(C313,",",REPT(" ",99)),999,99))&lt;&gt;"",CHAR(10) &amp; IFERROR(IF(ISERROR(--TRIM(MID(SUBSTITUTE(C313,",",REPT(" ",99)),999,99))),VLOOKUP(TRIM(MID(SUBSTITUTE(C313,",",REPT(" ",99)),999,99)),PortProtocols[],4,FALSE),VLOOKUP(--TRIM(MID(SUBSTITUTE(C313,",",REPT(" ",99)),999,99)),PortProtocols[],4,FALSE)),""),"") &amp;
IF(TRIM(MID(SUBSTITUTE(C313,",",REPT(" ",99)),1099,99))&lt;&gt;"",CHAR(10) &amp; IFERROR(IF(ISERROR(--TRIM(MID(SUBSTITUTE(C313,",",REPT(" ",99)),1099,99))),VLOOKUP(TRIM(MID(SUBSTITUTE(C313,",",REPT(" ",99)),1099,99)),PortProtocols[],4,FALSE),VLOOKUP(--TRIM(MID(SUBSTITUTE(C313,",",REPT(" ",99)),1099,99)),PortProtocols[],4,FALSE)),""),"") &amp;
IF(TRIM(MID(SUBSTITUTE(C313,",",REPT(" ",99)),1199,99))&lt;&gt;"",CHAR(10) &amp; IFERROR(IF(ISERROR(--TRIM(MID(SUBSTITUTE(C313,",",REPT(" ",99)),1199,99))),VLOOKUP(TRIM(MID(SUBSTITUTE(C313,",",REPT(" ",99)),1199,99)),PortProtocols[],4,FALSE),VLOOKUP(--TRIM(MID(SUBSTITUTE(C313,",",REPT(" ",99)),1199,99)),PortProtocols[],4,FALSE)),""),"") &amp;
IF(TRIM(MID(SUBSTITUTE(C313,",",REPT(" ",99)),1299,99))&lt;&gt;"",CHAR(10) &amp; IFERROR(IF(ISERROR(--TRIM(MID(SUBSTITUTE(C313,",",REPT(" ",99)),1299,99))),VLOOKUP(TRIM(MID(SUBSTITUTE(C313,",",REPT(" ",99)),1299,99)),PortProtocols[],4,FALSE),VLOOKUP(--TRIM(MID(SUBSTITUTE(C313,",",REPT(" ",99)),1299,99)),PortProtocols[],4,FALSE)),""),"") &amp;
IF(TRIM(MID(SUBSTITUTE(C313,",",REPT(" ",99)),1399,99))&lt;&gt;"",CHAR(10) &amp; IFERROR(IF(ISERROR(--TRIM(MID(SUBSTITUTE(C313,",",REPT(" ",99)),1399,99))),VLOOKUP(TRIM(MID(SUBSTITUTE(C313,",",REPT(" ",99)),1399,99)),PortProtocols[],4,FALSE),VLOOKUP(--TRIM(MID(SUBSTITUTE(C313,",",REPT(" ",99)),1399,99)),PortProtocols[],4,FALSE)),""),"") &amp;
IF(TRIM(MID(SUBSTITUTE(C313,",",REPT(" ",99)),1499,99))&lt;&gt;"",CHAR(10) &amp; IFERROR(IF(ISERROR(--TRIM(MID(SUBSTITUTE(C313,",",REPT(" ",99)),1499,99))),VLOOKUP(TRIM(MID(SUBSTITUTE(C313,",",REPT(" ",99)),1499,99)),PortProtocols[],4,FALSE),VLOOKUP(--TRIM(MID(SUBSTITUTE(C313,",",REPT(" ",99)),1499,99)),PortProtocols[],4,FALSE)),""),"") &amp;
IF(TRIM(MID(SUBSTITUTE(C313,",",REPT(" ",99)),1599,99))&lt;&gt;"",CHAR(10) &amp; IFERROR(IF(ISERROR(--TRIM(MID(SUBSTITUTE(C313,",",REPT(" ",99)),1599,99))),VLOOKUP(TRIM(MID(SUBSTITUTE(C313,",",REPT(" ",99)),1599,99)),PortProtocols[],4,FALSE),VLOOKUP(--TRIM(MID(SUBSTITUTE(C313,",",REPT(" ",99)),1599,99)),PortProtocols[],4,FALSE)),""),"") &amp;
IF(TRIM(MID(SUBSTITUTE(C313,",",REPT(" ",99)),1699,99))&lt;&gt;"",CHAR(10) &amp; IFERROR(IF(ISERROR(--TRIM(MID(SUBSTITUTE(C313,",",REPT(" ",99)),1699,99))),VLOOKUP(TRIM(MID(SUBSTITUTE(C313,",",REPT(" ",99)),1699,99)),PortProtocols[],4,FALSE),VLOOKUP(--TRIM(MID(SUBSTITUTE(C313,",",REPT(" ",99)),1699,99)),PortProtocols[],4,FALSE)),""),"") &amp;
IF(TRIM(MID(SUBSTITUTE(C313,",",REPT(" ",99)),1799,99))&lt;&gt;"",CHAR(10) &amp; IFERROR(IF(ISERROR(--TRIM(MID(SUBSTITUTE(C313,",",REPT(" ",99)),1799,99))),VLOOKUP(TRIM(MID(SUBSTITUTE(C313,",",REPT(" ",99)),1799,99)),PortProtocols[],4,FALSE),VLOOKUP(--TRIM(MID(SUBSTITUTE(C313,",",REPT(" ",99)),1799,99)),PortProtocols[],4,FALSE)),""),"") &amp;
IF(TRIM(MID(SUBSTITUTE(C313,",",REPT(" ",99)),1899,99))&lt;&gt;"",CHAR(10) &amp; IFERROR(IF(ISERROR(--TRIM(MID(SUBSTITUTE(C313,",",REPT(" ",99)),1899,99))),VLOOKUP(TRIM(MID(SUBSTITUTE(C313,",",REPT(" ",99)),1899,99)),PortProtocols[],4,FALSE),VLOOKUP(--TRIM(MID(SUBSTITUTE(C313,",",REPT(" ",99)),1899,99)),PortProtocols[],4,FALSE)),""),""),
"")</f>
        <v>Prism Central AZ1 to Witness VM for AHV
Prism (9440 TCP)</v>
      </c>
      <c r="G313" s="15"/>
      <c r="H313" s="13" t="str">
        <f>_xlfn.XLOOKUP(ExternalPorts[[#This Row],[Source]],entities[Source],entities[Source AZ (Used for Diagram Generation)],"",0)</f>
        <v>AZ1</v>
      </c>
      <c r="I313" s="13" t="str">
        <f>_xlfn.XLOOKUP(ExternalPorts[[#This Row],[Destination]],entities[Destination],entities[Destination AZ (Used for Diagram Generation)],"",0)</f>
        <v>AZ3</v>
      </c>
      <c r="J313" s="13"/>
    </row>
    <row r="314" spans="1:13" ht="81" hidden="1">
      <c r="A314" s="13" t="s">
        <v>71</v>
      </c>
      <c r="B314" s="13" t="s">
        <v>77</v>
      </c>
      <c r="C314" s="14" t="s">
        <v>80</v>
      </c>
      <c r="D314" s="13" t="str" cm="1">
        <f t="array" ref="D31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4" s="13" t="s">
        <v>79</v>
      </c>
      <c r="F314" s="15" t="str">
        <f>IF(AND(B314&lt;&gt;"",E314&lt;&gt;""),B314 &amp; " to " &amp; E314 &amp; CHAR(10) &amp;
IFERROR(IF(ISERROR(--TRIM(MID(SUBSTITUTE(C314,",",REPT(" ",99)),1,99))),VLOOKUP(TRIM(MID(SUBSTITUTE(C314,",",REPT(" ",99)),1,99)),PortProtocols[],4,FALSE),VLOOKUP(--TRIM(MID(SUBSTITUTE(C314,",",REPT(" ",99)),1,99)),PortProtocols[],4,FALSE)),"") &amp;
IF(TRIM(MID(SUBSTITUTE(C314,",",REPT(" ",99)),99,99))&lt;&gt;"",CHAR(10) &amp; IFERROR(IF(ISERROR(--TRIM(MID(SUBSTITUTE(C314,",",REPT(" ",99)),99,99))),VLOOKUP(TRIM(MID(SUBSTITUTE(C314,",",REPT(" ",99)),99,99)),PortProtocols[],4,FALSE),VLOOKUP(--TRIM(MID(SUBSTITUTE(C314,",",REPT(" ",99)),99,99)),PortProtocols[],4,FALSE)),""),"") &amp;
IF(TRIM(MID(SUBSTITUTE(C314,",",REPT(" ",99)),199,99))&lt;&gt;"",CHAR(10) &amp; IFERROR(IF(ISERROR(--TRIM(MID(SUBSTITUTE(C314,",",REPT(" ",99)),199,99))),VLOOKUP(TRIM(MID(SUBSTITUTE(C314,",",REPT(" ",99)),199,99)),PortProtocols[],4,FALSE),VLOOKUP(--TRIM(MID(SUBSTITUTE(C314,",",REPT(" ",99)),199,99)),PortProtocols[],4,FALSE)),""),"") &amp;
IF(TRIM(MID(SUBSTITUTE(C314,",",REPT(" ",99)),299,99))&lt;&gt;"",CHAR(10) &amp; IFERROR(IF(ISERROR(--TRIM(MID(SUBSTITUTE(C314,",",REPT(" ",99)),299,99))),VLOOKUP(TRIM(MID(SUBSTITUTE(C314,",",REPT(" ",99)),299,99)),PortProtocols[],4,FALSE),VLOOKUP(--TRIM(MID(SUBSTITUTE(C314,",",REPT(" ",99)),299,99)),PortProtocols[],4,FALSE)),""),"") &amp;
IF(TRIM(MID(SUBSTITUTE(C314,",",REPT(" ",99)),399,99))&lt;&gt;"",CHAR(10) &amp; IFERROR(IF(ISERROR(--TRIM(MID(SUBSTITUTE(C314,",",REPT(" ",99)),399,99))),VLOOKUP(TRIM(MID(SUBSTITUTE(C314,",",REPT(" ",99)),399,99)),PortProtocols[],4,FALSE),VLOOKUP(--TRIM(MID(SUBSTITUTE(C314,",",REPT(" ",99)),399,99)),PortProtocols[],4,FALSE)),""),"") &amp;
IF(TRIM(MID(SUBSTITUTE(C314,",",REPT(" ",99)),499,99))&lt;&gt;"",CHAR(10) &amp; IFERROR(IF(ISERROR(--TRIM(MID(SUBSTITUTE(C314,",",REPT(" ",99)),499,99))),VLOOKUP(TRIM(MID(SUBSTITUTE(C314,",",REPT(" ",99)),499,99)),PortProtocols[],4,FALSE),VLOOKUP(--TRIM(MID(SUBSTITUTE(C314,",",REPT(" ",99)),499,99)),PortProtocols[],4,FALSE)),""),"") &amp;
IF(TRIM(MID(SUBSTITUTE(C314,",",REPT(" ",99)),599,99))&lt;&gt;"",CHAR(10) &amp; IFERROR(IF(ISERROR(--TRIM(MID(SUBSTITUTE(C314,",",REPT(" ",99)),599,99))),VLOOKUP(TRIM(MID(SUBSTITUTE(C314,",",REPT(" ",99)),599,99)),PortProtocols[],4,FALSE),VLOOKUP(--TRIM(MID(SUBSTITUTE(C314,",",REPT(" ",99)),599,99)),PortProtocols[],4,FALSE)),""),"") &amp;
IF(TRIM(MID(SUBSTITUTE(C314,",",REPT(" ",99)),699,99))&lt;&gt;"",CHAR(10) &amp; IFERROR(IF(ISERROR(--TRIM(MID(SUBSTITUTE(C314,",",REPT(" ",99)),699,99))),VLOOKUP(TRIM(MID(SUBSTITUTE(C314,",",REPT(" ",99)),699,99)),PortProtocols[],4,FALSE),VLOOKUP(--TRIM(MID(SUBSTITUTE(C314,",",REPT(" ",99)),699,99)),PortProtocols[],4,FALSE)),""),"") &amp;
IF(TRIM(MID(SUBSTITUTE(C314,",",REPT(" ",99)),799,99))&lt;&gt;"",CHAR(10) &amp; IFERROR(IF(ISERROR(--TRIM(MID(SUBSTITUTE(C314,",",REPT(" ",99)),799,99))),VLOOKUP(TRIM(MID(SUBSTITUTE(C314,",",REPT(" ",99)),799,99)),PortProtocols[],4,FALSE),VLOOKUP(--TRIM(MID(SUBSTITUTE(C314,",",REPT(" ",99)),799,99)),PortProtocols[],4,FALSE)),""),"") &amp;
IF(TRIM(MID(SUBSTITUTE(C314,",",REPT(" ",99)),899,99))&lt;&gt;"",CHAR(10) &amp; IFERROR(IF(ISERROR(--TRIM(MID(SUBSTITUTE(C314,",",REPT(" ",99)),899,99))),VLOOKUP(TRIM(MID(SUBSTITUTE(C314,",",REPT(" ",99)),899,99)),PortProtocols[],4,FALSE),VLOOKUP(--TRIM(MID(SUBSTITUTE(C314,",",REPT(" ",99)),899,99)),PortProtocols[],4,FALSE)),""),"") &amp;
IF(TRIM(MID(SUBSTITUTE(C314,",",REPT(" ",99)),999,99))&lt;&gt;"",CHAR(10) &amp; IFERROR(IF(ISERROR(--TRIM(MID(SUBSTITUTE(C314,",",REPT(" ",99)),999,99))),VLOOKUP(TRIM(MID(SUBSTITUTE(C314,",",REPT(" ",99)),999,99)),PortProtocols[],4,FALSE),VLOOKUP(--TRIM(MID(SUBSTITUTE(C314,",",REPT(" ",99)),999,99)),PortProtocols[],4,FALSE)),""),"") &amp;
IF(TRIM(MID(SUBSTITUTE(C314,",",REPT(" ",99)),1099,99))&lt;&gt;"",CHAR(10) &amp; IFERROR(IF(ISERROR(--TRIM(MID(SUBSTITUTE(C314,",",REPT(" ",99)),1099,99))),VLOOKUP(TRIM(MID(SUBSTITUTE(C314,",",REPT(" ",99)),1099,99)),PortProtocols[],4,FALSE),VLOOKUP(--TRIM(MID(SUBSTITUTE(C314,",",REPT(" ",99)),1099,99)),PortProtocols[],4,FALSE)),""),"") &amp;
IF(TRIM(MID(SUBSTITUTE(C314,",",REPT(" ",99)),1199,99))&lt;&gt;"",CHAR(10) &amp; IFERROR(IF(ISERROR(--TRIM(MID(SUBSTITUTE(C314,",",REPT(" ",99)),1199,99))),VLOOKUP(TRIM(MID(SUBSTITUTE(C314,",",REPT(" ",99)),1199,99)),PortProtocols[],4,FALSE),VLOOKUP(--TRIM(MID(SUBSTITUTE(C314,",",REPT(" ",99)),1199,99)),PortProtocols[],4,FALSE)),""),"") &amp;
IF(TRIM(MID(SUBSTITUTE(C314,",",REPT(" ",99)),1299,99))&lt;&gt;"",CHAR(10) &amp; IFERROR(IF(ISERROR(--TRIM(MID(SUBSTITUTE(C314,",",REPT(" ",99)),1299,99))),VLOOKUP(TRIM(MID(SUBSTITUTE(C314,",",REPT(" ",99)),1299,99)),PortProtocols[],4,FALSE),VLOOKUP(--TRIM(MID(SUBSTITUTE(C314,",",REPT(" ",99)),1299,99)),PortProtocols[],4,FALSE)),""),"") &amp;
IF(TRIM(MID(SUBSTITUTE(C314,",",REPT(" ",99)),1399,99))&lt;&gt;"",CHAR(10) &amp; IFERROR(IF(ISERROR(--TRIM(MID(SUBSTITUTE(C314,",",REPT(" ",99)),1399,99))),VLOOKUP(TRIM(MID(SUBSTITUTE(C314,",",REPT(" ",99)),1399,99)),PortProtocols[],4,FALSE),VLOOKUP(--TRIM(MID(SUBSTITUTE(C314,",",REPT(" ",99)),1399,99)),PortProtocols[],4,FALSE)),""),"") &amp;
IF(TRIM(MID(SUBSTITUTE(C314,",",REPT(" ",99)),1499,99))&lt;&gt;"",CHAR(10) &amp; IFERROR(IF(ISERROR(--TRIM(MID(SUBSTITUTE(C314,",",REPT(" ",99)),1499,99))),VLOOKUP(TRIM(MID(SUBSTITUTE(C314,",",REPT(" ",99)),1499,99)),PortProtocols[],4,FALSE),VLOOKUP(--TRIM(MID(SUBSTITUTE(C314,",",REPT(" ",99)),1499,99)),PortProtocols[],4,FALSE)),""),"") &amp;
IF(TRIM(MID(SUBSTITUTE(C314,",",REPT(" ",99)),1599,99))&lt;&gt;"",CHAR(10) &amp; IFERROR(IF(ISERROR(--TRIM(MID(SUBSTITUTE(C314,",",REPT(" ",99)),1599,99))),VLOOKUP(TRIM(MID(SUBSTITUTE(C314,",",REPT(" ",99)),1599,99)),PortProtocols[],4,FALSE),VLOOKUP(--TRIM(MID(SUBSTITUTE(C314,",",REPT(" ",99)),1599,99)),PortProtocols[],4,FALSE)),""),"") &amp;
IF(TRIM(MID(SUBSTITUTE(C314,",",REPT(" ",99)),1699,99))&lt;&gt;"",CHAR(10) &amp; IFERROR(IF(ISERROR(--TRIM(MID(SUBSTITUTE(C314,",",REPT(" ",99)),1699,99))),VLOOKUP(TRIM(MID(SUBSTITUTE(C314,",",REPT(" ",99)),1699,99)),PortProtocols[],4,FALSE),VLOOKUP(--TRIM(MID(SUBSTITUTE(C314,",",REPT(" ",99)),1699,99)),PortProtocols[],4,FALSE)),""),"") &amp;
IF(TRIM(MID(SUBSTITUTE(C314,",",REPT(" ",99)),1799,99))&lt;&gt;"",CHAR(10) &amp; IFERROR(IF(ISERROR(--TRIM(MID(SUBSTITUTE(C314,",",REPT(" ",99)),1799,99))),VLOOKUP(TRIM(MID(SUBSTITUTE(C314,",",REPT(" ",99)),1799,99)),PortProtocols[],4,FALSE),VLOOKUP(--TRIM(MID(SUBSTITUTE(C314,",",REPT(" ",99)),1799,99)),PortProtocols[],4,FALSE)),""),"") &amp;
IF(TRIM(MID(SUBSTITUTE(C314,",",REPT(" ",99)),1899,99))&lt;&gt;"",CHAR(10) &amp; IFERROR(IF(ISERROR(--TRIM(MID(SUBSTITUTE(C314,",",REPT(" ",99)),1899,99))),VLOOKUP(TRIM(MID(SUBSTITUTE(C314,",",REPT(" ",99)),1899,99)),PortProtocols[],4,FALSE),VLOOKUP(--TRIM(MID(SUBSTITUTE(C314,",",REPT(" ",99)),1899,99)),PortProtocols[],4,FALSE)),""),""),
"")</f>
        <v>Prism Central AZ1 to Prism Central AZ2
Prism (9440 TCP)
Mercury Fanout gRPC (9300 TCP)
Mercury Fanout gRPC (9301 TCP)</v>
      </c>
      <c r="G314" s="15"/>
      <c r="H314" s="13" t="str">
        <f>_xlfn.XLOOKUP(ExternalPorts[[#This Row],[Source]],entities[Source],entities[Source AZ (Used for Diagram Generation)],"",0)</f>
        <v>AZ1</v>
      </c>
      <c r="I314" s="13" t="str">
        <f>_xlfn.XLOOKUP(ExternalPorts[[#This Row],[Destination]],entities[Destination],entities[Destination AZ (Used for Diagram Generation)],"",0)</f>
        <v>AZ2</v>
      </c>
      <c r="J314" s="13"/>
    </row>
    <row r="315" spans="1:13" ht="121.5" hidden="1">
      <c r="A315" s="13" t="s">
        <v>71</v>
      </c>
      <c r="B315" s="13" t="s">
        <v>77</v>
      </c>
      <c r="C315" s="14" t="s">
        <v>81</v>
      </c>
      <c r="D315" s="13" t="str" cm="1">
        <f t="array" ref="D31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5" s="13" t="s">
        <v>72</v>
      </c>
      <c r="F315" s="15" t="str">
        <f>IF(AND(B315&lt;&gt;"",E315&lt;&gt;""),B315 &amp; " to " &amp; E315 &amp; CHAR(10) &amp;
IFERROR(IF(ISERROR(--TRIM(MID(SUBSTITUTE(C315,",",REPT(" ",99)),1,99))),VLOOKUP(TRIM(MID(SUBSTITUTE(C315,",",REPT(" ",99)),1,99)),PortProtocols[],4,FALSE),VLOOKUP(--TRIM(MID(SUBSTITUTE(C315,",",REPT(" ",99)),1,99)),PortProtocols[],4,FALSE)),"") &amp;
IF(TRIM(MID(SUBSTITUTE(C315,",",REPT(" ",99)),99,99))&lt;&gt;"",CHAR(10) &amp; IFERROR(IF(ISERROR(--TRIM(MID(SUBSTITUTE(C315,",",REPT(" ",99)),99,99))),VLOOKUP(TRIM(MID(SUBSTITUTE(C315,",",REPT(" ",99)),99,99)),PortProtocols[],4,FALSE),VLOOKUP(--TRIM(MID(SUBSTITUTE(C315,",",REPT(" ",99)),99,99)),PortProtocols[],4,FALSE)),""),"") &amp;
IF(TRIM(MID(SUBSTITUTE(C315,",",REPT(" ",99)),199,99))&lt;&gt;"",CHAR(10) &amp; IFERROR(IF(ISERROR(--TRIM(MID(SUBSTITUTE(C315,",",REPT(" ",99)),199,99))),VLOOKUP(TRIM(MID(SUBSTITUTE(C315,",",REPT(" ",99)),199,99)),PortProtocols[],4,FALSE),VLOOKUP(--TRIM(MID(SUBSTITUTE(C315,",",REPT(" ",99)),199,99)),PortProtocols[],4,FALSE)),""),"") &amp;
IF(TRIM(MID(SUBSTITUTE(C315,",",REPT(" ",99)),299,99))&lt;&gt;"",CHAR(10) &amp; IFERROR(IF(ISERROR(--TRIM(MID(SUBSTITUTE(C315,",",REPT(" ",99)),299,99))),VLOOKUP(TRIM(MID(SUBSTITUTE(C315,",",REPT(" ",99)),299,99)),PortProtocols[],4,FALSE),VLOOKUP(--TRIM(MID(SUBSTITUTE(C315,",",REPT(" ",99)),299,99)),PortProtocols[],4,FALSE)),""),"") &amp;
IF(TRIM(MID(SUBSTITUTE(C315,",",REPT(" ",99)),399,99))&lt;&gt;"",CHAR(10) &amp; IFERROR(IF(ISERROR(--TRIM(MID(SUBSTITUTE(C315,",",REPT(" ",99)),399,99))),VLOOKUP(TRIM(MID(SUBSTITUTE(C315,",",REPT(" ",99)),399,99)),PortProtocols[],4,FALSE),VLOOKUP(--TRIM(MID(SUBSTITUTE(C315,",",REPT(" ",99)),399,99)),PortProtocols[],4,FALSE)),""),"") &amp;
IF(TRIM(MID(SUBSTITUTE(C315,",",REPT(" ",99)),499,99))&lt;&gt;"",CHAR(10) &amp; IFERROR(IF(ISERROR(--TRIM(MID(SUBSTITUTE(C315,",",REPT(" ",99)),499,99))),VLOOKUP(TRIM(MID(SUBSTITUTE(C315,",",REPT(" ",99)),499,99)),PortProtocols[],4,FALSE),VLOOKUP(--TRIM(MID(SUBSTITUTE(C315,",",REPT(" ",99)),499,99)),PortProtocols[],4,FALSE)),""),"") &amp;
IF(TRIM(MID(SUBSTITUTE(C315,",",REPT(" ",99)),599,99))&lt;&gt;"",CHAR(10) &amp; IFERROR(IF(ISERROR(--TRIM(MID(SUBSTITUTE(C315,",",REPT(" ",99)),599,99))),VLOOKUP(TRIM(MID(SUBSTITUTE(C315,",",REPT(" ",99)),599,99)),PortProtocols[],4,FALSE),VLOOKUP(--TRIM(MID(SUBSTITUTE(C315,",",REPT(" ",99)),599,99)),PortProtocols[],4,FALSE)),""),"") &amp;
IF(TRIM(MID(SUBSTITUTE(C315,",",REPT(" ",99)),699,99))&lt;&gt;"",CHAR(10) &amp; IFERROR(IF(ISERROR(--TRIM(MID(SUBSTITUTE(C315,",",REPT(" ",99)),699,99))),VLOOKUP(TRIM(MID(SUBSTITUTE(C315,",",REPT(" ",99)),699,99)),PortProtocols[],4,FALSE),VLOOKUP(--TRIM(MID(SUBSTITUTE(C315,",",REPT(" ",99)),699,99)),PortProtocols[],4,FALSE)),""),"") &amp;
IF(TRIM(MID(SUBSTITUTE(C315,",",REPT(" ",99)),799,99))&lt;&gt;"",CHAR(10) &amp; IFERROR(IF(ISERROR(--TRIM(MID(SUBSTITUTE(C315,",",REPT(" ",99)),799,99))),VLOOKUP(TRIM(MID(SUBSTITUTE(C315,",",REPT(" ",99)),799,99)),PortProtocols[],4,FALSE),VLOOKUP(--TRIM(MID(SUBSTITUTE(C315,",",REPT(" ",99)),799,99)),PortProtocols[],4,FALSE)),""),"") &amp;
IF(TRIM(MID(SUBSTITUTE(C315,",",REPT(" ",99)),899,99))&lt;&gt;"",CHAR(10) &amp; IFERROR(IF(ISERROR(--TRIM(MID(SUBSTITUTE(C315,",",REPT(" ",99)),899,99))),VLOOKUP(TRIM(MID(SUBSTITUTE(C315,",",REPT(" ",99)),899,99)),PortProtocols[],4,FALSE),VLOOKUP(--TRIM(MID(SUBSTITUTE(C315,",",REPT(" ",99)),899,99)),PortProtocols[],4,FALSE)),""),"") &amp;
IF(TRIM(MID(SUBSTITUTE(C315,",",REPT(" ",99)),999,99))&lt;&gt;"",CHAR(10) &amp; IFERROR(IF(ISERROR(--TRIM(MID(SUBSTITUTE(C315,",",REPT(" ",99)),999,99))),VLOOKUP(TRIM(MID(SUBSTITUTE(C315,",",REPT(" ",99)),999,99)),PortProtocols[],4,FALSE),VLOOKUP(--TRIM(MID(SUBSTITUTE(C315,",",REPT(" ",99)),999,99)),PortProtocols[],4,FALSE)),""),"") &amp;
IF(TRIM(MID(SUBSTITUTE(C315,",",REPT(" ",99)),1099,99))&lt;&gt;"",CHAR(10) &amp; IFERROR(IF(ISERROR(--TRIM(MID(SUBSTITUTE(C315,",",REPT(" ",99)),1099,99))),VLOOKUP(TRIM(MID(SUBSTITUTE(C315,",",REPT(" ",99)),1099,99)),PortProtocols[],4,FALSE),VLOOKUP(--TRIM(MID(SUBSTITUTE(C315,",",REPT(" ",99)),1099,99)),PortProtocols[],4,FALSE)),""),"") &amp;
IF(TRIM(MID(SUBSTITUTE(C315,",",REPT(" ",99)),1199,99))&lt;&gt;"",CHAR(10) &amp; IFERROR(IF(ISERROR(--TRIM(MID(SUBSTITUTE(C315,",",REPT(" ",99)),1199,99))),VLOOKUP(TRIM(MID(SUBSTITUTE(C315,",",REPT(" ",99)),1199,99)),PortProtocols[],4,FALSE),VLOOKUP(--TRIM(MID(SUBSTITUTE(C315,",",REPT(" ",99)),1199,99)),PortProtocols[],4,FALSE)),""),"") &amp;
IF(TRIM(MID(SUBSTITUTE(C315,",",REPT(" ",99)),1299,99))&lt;&gt;"",CHAR(10) &amp; IFERROR(IF(ISERROR(--TRIM(MID(SUBSTITUTE(C315,",",REPT(" ",99)),1299,99))),VLOOKUP(TRIM(MID(SUBSTITUTE(C315,",",REPT(" ",99)),1299,99)),PortProtocols[],4,FALSE),VLOOKUP(--TRIM(MID(SUBSTITUTE(C315,",",REPT(" ",99)),1299,99)),PortProtocols[],4,FALSE)),""),"") &amp;
IF(TRIM(MID(SUBSTITUTE(C315,",",REPT(" ",99)),1399,99))&lt;&gt;"",CHAR(10) &amp; IFERROR(IF(ISERROR(--TRIM(MID(SUBSTITUTE(C315,",",REPT(" ",99)),1399,99))),VLOOKUP(TRIM(MID(SUBSTITUTE(C315,",",REPT(" ",99)),1399,99)),PortProtocols[],4,FALSE),VLOOKUP(--TRIM(MID(SUBSTITUTE(C315,",",REPT(" ",99)),1399,99)),PortProtocols[],4,FALSE)),""),"") &amp;
IF(TRIM(MID(SUBSTITUTE(C315,",",REPT(" ",99)),1499,99))&lt;&gt;"",CHAR(10) &amp; IFERROR(IF(ISERROR(--TRIM(MID(SUBSTITUTE(C315,",",REPT(" ",99)),1499,99))),VLOOKUP(TRIM(MID(SUBSTITUTE(C315,",",REPT(" ",99)),1499,99)),PortProtocols[],4,FALSE),VLOOKUP(--TRIM(MID(SUBSTITUTE(C315,",",REPT(" ",99)),1499,99)),PortProtocols[],4,FALSE)),""),"") &amp;
IF(TRIM(MID(SUBSTITUTE(C315,",",REPT(" ",99)),1599,99))&lt;&gt;"",CHAR(10) &amp; IFERROR(IF(ISERROR(--TRIM(MID(SUBSTITUTE(C315,",",REPT(" ",99)),1599,99))),VLOOKUP(TRIM(MID(SUBSTITUTE(C315,",",REPT(" ",99)),1599,99)),PortProtocols[],4,FALSE),VLOOKUP(--TRIM(MID(SUBSTITUTE(C315,",",REPT(" ",99)),1599,99)),PortProtocols[],4,FALSE)),""),"") &amp;
IF(TRIM(MID(SUBSTITUTE(C315,",",REPT(" ",99)),1699,99))&lt;&gt;"",CHAR(10) &amp; IFERROR(IF(ISERROR(--TRIM(MID(SUBSTITUTE(C315,",",REPT(" ",99)),1699,99))),VLOOKUP(TRIM(MID(SUBSTITUTE(C315,",",REPT(" ",99)),1699,99)),PortProtocols[],4,FALSE),VLOOKUP(--TRIM(MID(SUBSTITUTE(C315,",",REPT(" ",99)),1699,99)),PortProtocols[],4,FALSE)),""),"") &amp;
IF(TRIM(MID(SUBSTITUTE(C315,",",REPT(" ",99)),1799,99))&lt;&gt;"",CHAR(10) &amp; IFERROR(IF(ISERROR(--TRIM(MID(SUBSTITUTE(C315,",",REPT(" ",99)),1799,99))),VLOOKUP(TRIM(MID(SUBSTITUTE(C315,",",REPT(" ",99)),1799,99)),PortProtocols[],4,FALSE),VLOOKUP(--TRIM(MID(SUBSTITUTE(C315,",",REPT(" ",99)),1799,99)),PortProtocols[],4,FALSE)),""),"") &amp;
IF(TRIM(MID(SUBSTITUTE(C315,",",REPT(" ",99)),1899,99))&lt;&gt;"",CHAR(10) &amp; IFERROR(IF(ISERROR(--TRIM(MID(SUBSTITUTE(C315,",",REPT(" ",99)),1899,99))),VLOOKUP(TRIM(MID(SUBSTITUTE(C315,",",REPT(" ",99)),1899,99)),PortProtocols[],4,FALSE),VLOOKUP(--TRIM(MID(SUBSTITUTE(C315,",",REPT(" ",99)),1899,99)),PortProtocols[],4,FALSE)),""),""),
"")</f>
        <v>Prism Central AZ1 to Nutanix CVM AZ1
Prism (9440 TCP)
Mercury Fanout gRPC (9300 TCP)
Mercury Fanout gRPC (9301 TCP)
iSCSI iSNS (Target Discovery) (3205 TCP)
iSCSI Target (Primary Data) (3260 TCP)</v>
      </c>
      <c r="G315" s="15"/>
      <c r="H315" s="13" t="str">
        <f>_xlfn.XLOOKUP(ExternalPorts[[#This Row],[Source]],entities[Source],entities[Source AZ (Used for Diagram Generation)],"",0)</f>
        <v>AZ1</v>
      </c>
      <c r="I315" s="13" t="str">
        <f>_xlfn.XLOOKUP(ExternalPorts[[#This Row],[Destination]],entities[Destination],entities[Destination AZ (Used for Diagram Generation)],"",0)</f>
        <v>AZ1</v>
      </c>
      <c r="J315" s="13"/>
    </row>
    <row r="316" spans="1:13" ht="81" hidden="1">
      <c r="A316" s="13" t="s">
        <v>71</v>
      </c>
      <c r="B316" s="13" t="s">
        <v>77</v>
      </c>
      <c r="C316" s="14" t="s">
        <v>80</v>
      </c>
      <c r="D316" s="13" t="str" cm="1">
        <f t="array" ref="D31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6" s="13" t="s">
        <v>74</v>
      </c>
      <c r="F316" s="15" t="str">
        <f>IF(AND(B316&lt;&gt;"",E316&lt;&gt;""),B316 &amp; " to " &amp; E316 &amp; CHAR(10) &amp;
IFERROR(IF(ISERROR(--TRIM(MID(SUBSTITUTE(C316,",",REPT(" ",99)),1,99))),VLOOKUP(TRIM(MID(SUBSTITUTE(C316,",",REPT(" ",99)),1,99)),PortProtocols[],4,FALSE),VLOOKUP(--TRIM(MID(SUBSTITUTE(C316,",",REPT(" ",99)),1,99)),PortProtocols[],4,FALSE)),"") &amp;
IF(TRIM(MID(SUBSTITUTE(C316,",",REPT(" ",99)),99,99))&lt;&gt;"",CHAR(10) &amp; IFERROR(IF(ISERROR(--TRIM(MID(SUBSTITUTE(C316,",",REPT(" ",99)),99,99))),VLOOKUP(TRIM(MID(SUBSTITUTE(C316,",",REPT(" ",99)),99,99)),PortProtocols[],4,FALSE),VLOOKUP(--TRIM(MID(SUBSTITUTE(C316,",",REPT(" ",99)),99,99)),PortProtocols[],4,FALSE)),""),"") &amp;
IF(TRIM(MID(SUBSTITUTE(C316,",",REPT(" ",99)),199,99))&lt;&gt;"",CHAR(10) &amp; IFERROR(IF(ISERROR(--TRIM(MID(SUBSTITUTE(C316,",",REPT(" ",99)),199,99))),VLOOKUP(TRIM(MID(SUBSTITUTE(C316,",",REPT(" ",99)),199,99)),PortProtocols[],4,FALSE),VLOOKUP(--TRIM(MID(SUBSTITUTE(C316,",",REPT(" ",99)),199,99)),PortProtocols[],4,FALSE)),""),"") &amp;
IF(TRIM(MID(SUBSTITUTE(C316,",",REPT(" ",99)),299,99))&lt;&gt;"",CHAR(10) &amp; IFERROR(IF(ISERROR(--TRIM(MID(SUBSTITUTE(C316,",",REPT(" ",99)),299,99))),VLOOKUP(TRIM(MID(SUBSTITUTE(C316,",",REPT(" ",99)),299,99)),PortProtocols[],4,FALSE),VLOOKUP(--TRIM(MID(SUBSTITUTE(C316,",",REPT(" ",99)),299,99)),PortProtocols[],4,FALSE)),""),"") &amp;
IF(TRIM(MID(SUBSTITUTE(C316,",",REPT(" ",99)),399,99))&lt;&gt;"",CHAR(10) &amp; IFERROR(IF(ISERROR(--TRIM(MID(SUBSTITUTE(C316,",",REPT(" ",99)),399,99))),VLOOKUP(TRIM(MID(SUBSTITUTE(C316,",",REPT(" ",99)),399,99)),PortProtocols[],4,FALSE),VLOOKUP(--TRIM(MID(SUBSTITUTE(C316,",",REPT(" ",99)),399,99)),PortProtocols[],4,FALSE)),""),"") &amp;
IF(TRIM(MID(SUBSTITUTE(C316,",",REPT(" ",99)),499,99))&lt;&gt;"",CHAR(10) &amp; IFERROR(IF(ISERROR(--TRIM(MID(SUBSTITUTE(C316,",",REPT(" ",99)),499,99))),VLOOKUP(TRIM(MID(SUBSTITUTE(C316,",",REPT(" ",99)),499,99)),PortProtocols[],4,FALSE),VLOOKUP(--TRIM(MID(SUBSTITUTE(C316,",",REPT(" ",99)),499,99)),PortProtocols[],4,FALSE)),""),"") &amp;
IF(TRIM(MID(SUBSTITUTE(C316,",",REPT(" ",99)),599,99))&lt;&gt;"",CHAR(10) &amp; IFERROR(IF(ISERROR(--TRIM(MID(SUBSTITUTE(C316,",",REPT(" ",99)),599,99))),VLOOKUP(TRIM(MID(SUBSTITUTE(C316,",",REPT(" ",99)),599,99)),PortProtocols[],4,FALSE),VLOOKUP(--TRIM(MID(SUBSTITUTE(C316,",",REPT(" ",99)),599,99)),PortProtocols[],4,FALSE)),""),"") &amp;
IF(TRIM(MID(SUBSTITUTE(C316,",",REPT(" ",99)),699,99))&lt;&gt;"",CHAR(10) &amp; IFERROR(IF(ISERROR(--TRIM(MID(SUBSTITUTE(C316,",",REPT(" ",99)),699,99))),VLOOKUP(TRIM(MID(SUBSTITUTE(C316,",",REPT(" ",99)),699,99)),PortProtocols[],4,FALSE),VLOOKUP(--TRIM(MID(SUBSTITUTE(C316,",",REPT(" ",99)),699,99)),PortProtocols[],4,FALSE)),""),"") &amp;
IF(TRIM(MID(SUBSTITUTE(C316,",",REPT(" ",99)),799,99))&lt;&gt;"",CHAR(10) &amp; IFERROR(IF(ISERROR(--TRIM(MID(SUBSTITUTE(C316,",",REPT(" ",99)),799,99))),VLOOKUP(TRIM(MID(SUBSTITUTE(C316,",",REPT(" ",99)),799,99)),PortProtocols[],4,FALSE),VLOOKUP(--TRIM(MID(SUBSTITUTE(C316,",",REPT(" ",99)),799,99)),PortProtocols[],4,FALSE)),""),"") &amp;
IF(TRIM(MID(SUBSTITUTE(C316,",",REPT(" ",99)),899,99))&lt;&gt;"",CHAR(10) &amp; IFERROR(IF(ISERROR(--TRIM(MID(SUBSTITUTE(C316,",",REPT(" ",99)),899,99))),VLOOKUP(TRIM(MID(SUBSTITUTE(C316,",",REPT(" ",99)),899,99)),PortProtocols[],4,FALSE),VLOOKUP(--TRIM(MID(SUBSTITUTE(C316,",",REPT(" ",99)),899,99)),PortProtocols[],4,FALSE)),""),"") &amp;
IF(TRIM(MID(SUBSTITUTE(C316,",",REPT(" ",99)),999,99))&lt;&gt;"",CHAR(10) &amp; IFERROR(IF(ISERROR(--TRIM(MID(SUBSTITUTE(C316,",",REPT(" ",99)),999,99))),VLOOKUP(TRIM(MID(SUBSTITUTE(C316,",",REPT(" ",99)),999,99)),PortProtocols[],4,FALSE),VLOOKUP(--TRIM(MID(SUBSTITUTE(C316,",",REPT(" ",99)),999,99)),PortProtocols[],4,FALSE)),""),"") &amp;
IF(TRIM(MID(SUBSTITUTE(C316,",",REPT(" ",99)),1099,99))&lt;&gt;"",CHAR(10) &amp; IFERROR(IF(ISERROR(--TRIM(MID(SUBSTITUTE(C316,",",REPT(" ",99)),1099,99))),VLOOKUP(TRIM(MID(SUBSTITUTE(C316,",",REPT(" ",99)),1099,99)),PortProtocols[],4,FALSE),VLOOKUP(--TRIM(MID(SUBSTITUTE(C316,",",REPT(" ",99)),1099,99)),PortProtocols[],4,FALSE)),""),"") &amp;
IF(TRIM(MID(SUBSTITUTE(C316,",",REPT(" ",99)),1199,99))&lt;&gt;"",CHAR(10) &amp; IFERROR(IF(ISERROR(--TRIM(MID(SUBSTITUTE(C316,",",REPT(" ",99)),1199,99))),VLOOKUP(TRIM(MID(SUBSTITUTE(C316,",",REPT(" ",99)),1199,99)),PortProtocols[],4,FALSE),VLOOKUP(--TRIM(MID(SUBSTITUTE(C316,",",REPT(" ",99)),1199,99)),PortProtocols[],4,FALSE)),""),"") &amp;
IF(TRIM(MID(SUBSTITUTE(C316,",",REPT(" ",99)),1299,99))&lt;&gt;"",CHAR(10) &amp; IFERROR(IF(ISERROR(--TRIM(MID(SUBSTITUTE(C316,",",REPT(" ",99)),1299,99))),VLOOKUP(TRIM(MID(SUBSTITUTE(C316,",",REPT(" ",99)),1299,99)),PortProtocols[],4,FALSE),VLOOKUP(--TRIM(MID(SUBSTITUTE(C316,",",REPT(" ",99)),1299,99)),PortProtocols[],4,FALSE)),""),"") &amp;
IF(TRIM(MID(SUBSTITUTE(C316,",",REPT(" ",99)),1399,99))&lt;&gt;"",CHAR(10) &amp; IFERROR(IF(ISERROR(--TRIM(MID(SUBSTITUTE(C316,",",REPT(" ",99)),1399,99))),VLOOKUP(TRIM(MID(SUBSTITUTE(C316,",",REPT(" ",99)),1399,99)),PortProtocols[],4,FALSE),VLOOKUP(--TRIM(MID(SUBSTITUTE(C316,",",REPT(" ",99)),1399,99)),PortProtocols[],4,FALSE)),""),"") &amp;
IF(TRIM(MID(SUBSTITUTE(C316,",",REPT(" ",99)),1499,99))&lt;&gt;"",CHAR(10) &amp; IFERROR(IF(ISERROR(--TRIM(MID(SUBSTITUTE(C316,",",REPT(" ",99)),1499,99))),VLOOKUP(TRIM(MID(SUBSTITUTE(C316,",",REPT(" ",99)),1499,99)),PortProtocols[],4,FALSE),VLOOKUP(--TRIM(MID(SUBSTITUTE(C316,",",REPT(" ",99)),1499,99)),PortProtocols[],4,FALSE)),""),"") &amp;
IF(TRIM(MID(SUBSTITUTE(C316,",",REPT(" ",99)),1599,99))&lt;&gt;"",CHAR(10) &amp; IFERROR(IF(ISERROR(--TRIM(MID(SUBSTITUTE(C316,",",REPT(" ",99)),1599,99))),VLOOKUP(TRIM(MID(SUBSTITUTE(C316,",",REPT(" ",99)),1599,99)),PortProtocols[],4,FALSE),VLOOKUP(--TRIM(MID(SUBSTITUTE(C316,",",REPT(" ",99)),1599,99)),PortProtocols[],4,FALSE)),""),"") &amp;
IF(TRIM(MID(SUBSTITUTE(C316,",",REPT(" ",99)),1699,99))&lt;&gt;"",CHAR(10) &amp; IFERROR(IF(ISERROR(--TRIM(MID(SUBSTITUTE(C316,",",REPT(" ",99)),1699,99))),VLOOKUP(TRIM(MID(SUBSTITUTE(C316,",",REPT(" ",99)),1699,99)),PortProtocols[],4,FALSE),VLOOKUP(--TRIM(MID(SUBSTITUTE(C316,",",REPT(" ",99)),1699,99)),PortProtocols[],4,FALSE)),""),"") &amp;
IF(TRIM(MID(SUBSTITUTE(C316,",",REPT(" ",99)),1799,99))&lt;&gt;"",CHAR(10) &amp; IFERROR(IF(ISERROR(--TRIM(MID(SUBSTITUTE(C316,",",REPT(" ",99)),1799,99))),VLOOKUP(TRIM(MID(SUBSTITUTE(C316,",",REPT(" ",99)),1799,99)),PortProtocols[],4,FALSE),VLOOKUP(--TRIM(MID(SUBSTITUTE(C316,",",REPT(" ",99)),1799,99)),PortProtocols[],4,FALSE)),""),"") &amp;
IF(TRIM(MID(SUBSTITUTE(C316,",",REPT(" ",99)),1899,99))&lt;&gt;"",CHAR(10) &amp; IFERROR(IF(ISERROR(--TRIM(MID(SUBSTITUTE(C316,",",REPT(" ",99)),1899,99))),VLOOKUP(TRIM(MID(SUBSTITUTE(C316,",",REPT(" ",99)),1899,99)),PortProtocols[],4,FALSE),VLOOKUP(--TRIM(MID(SUBSTITUTE(C316,",",REPT(" ",99)),1899,99)),PortProtocols[],4,FALSE)),""),""),
"")</f>
        <v>Prism Central AZ1 to Nutanix CVM AZ2
Prism (9440 TCP)
Mercury Fanout gRPC (9300 TCP)
Mercury Fanout gRPC (9301 TCP)</v>
      </c>
      <c r="G316" s="15"/>
      <c r="H316" s="13" t="str">
        <f>_xlfn.XLOOKUP(ExternalPorts[[#This Row],[Source]],entities[Source],entities[Source AZ (Used for Diagram Generation)],"",0)</f>
        <v>AZ1</v>
      </c>
      <c r="I316" s="13" t="str">
        <f>_xlfn.XLOOKUP(ExternalPorts[[#This Row],[Destination]],entities[Destination],entities[Destination AZ (Used for Diagram Generation)],"",0)</f>
        <v>AZ2</v>
      </c>
      <c r="J316" s="13"/>
    </row>
    <row r="317" spans="1:13" ht="24.75" hidden="1" customHeight="1">
      <c r="A317" s="13" t="s">
        <v>71</v>
      </c>
      <c r="B317" s="13" t="s">
        <v>72</v>
      </c>
      <c r="C317" s="14" t="s">
        <v>80</v>
      </c>
      <c r="D317" s="13" t="str" cm="1">
        <f t="array" ref="D31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7" s="13" t="s">
        <v>77</v>
      </c>
      <c r="F317" s="15" t="str">
        <f>IF(AND(B317&lt;&gt;"",E317&lt;&gt;""),B317 &amp; " to " &amp; E317 &amp; CHAR(10) &amp;
IFERROR(IF(ISERROR(--TRIM(MID(SUBSTITUTE(C317,",",REPT(" ",99)),1,99))),VLOOKUP(TRIM(MID(SUBSTITUTE(C317,",",REPT(" ",99)),1,99)),PortProtocols[],4,FALSE),VLOOKUP(--TRIM(MID(SUBSTITUTE(C317,",",REPT(" ",99)),1,99)),PortProtocols[],4,FALSE)),"") &amp;
IF(TRIM(MID(SUBSTITUTE(C317,",",REPT(" ",99)),99,99))&lt;&gt;"",CHAR(10) &amp; IFERROR(IF(ISERROR(--TRIM(MID(SUBSTITUTE(C317,",",REPT(" ",99)),99,99))),VLOOKUP(TRIM(MID(SUBSTITUTE(C317,",",REPT(" ",99)),99,99)),PortProtocols[],4,FALSE),VLOOKUP(--TRIM(MID(SUBSTITUTE(C317,",",REPT(" ",99)),99,99)),PortProtocols[],4,FALSE)),""),"") &amp;
IF(TRIM(MID(SUBSTITUTE(C317,",",REPT(" ",99)),199,99))&lt;&gt;"",CHAR(10) &amp; IFERROR(IF(ISERROR(--TRIM(MID(SUBSTITUTE(C317,",",REPT(" ",99)),199,99))),VLOOKUP(TRIM(MID(SUBSTITUTE(C317,",",REPT(" ",99)),199,99)),PortProtocols[],4,FALSE),VLOOKUP(--TRIM(MID(SUBSTITUTE(C317,",",REPT(" ",99)),199,99)),PortProtocols[],4,FALSE)),""),"") &amp;
IF(TRIM(MID(SUBSTITUTE(C317,",",REPT(" ",99)),299,99))&lt;&gt;"",CHAR(10) &amp; IFERROR(IF(ISERROR(--TRIM(MID(SUBSTITUTE(C317,",",REPT(" ",99)),299,99))),VLOOKUP(TRIM(MID(SUBSTITUTE(C317,",",REPT(" ",99)),299,99)),PortProtocols[],4,FALSE),VLOOKUP(--TRIM(MID(SUBSTITUTE(C317,",",REPT(" ",99)),299,99)),PortProtocols[],4,FALSE)),""),"") &amp;
IF(TRIM(MID(SUBSTITUTE(C317,",",REPT(" ",99)),399,99))&lt;&gt;"",CHAR(10) &amp; IFERROR(IF(ISERROR(--TRIM(MID(SUBSTITUTE(C317,",",REPT(" ",99)),399,99))),VLOOKUP(TRIM(MID(SUBSTITUTE(C317,",",REPT(" ",99)),399,99)),PortProtocols[],4,FALSE),VLOOKUP(--TRIM(MID(SUBSTITUTE(C317,",",REPT(" ",99)),399,99)),PortProtocols[],4,FALSE)),""),"") &amp;
IF(TRIM(MID(SUBSTITUTE(C317,",",REPT(" ",99)),499,99))&lt;&gt;"",CHAR(10) &amp; IFERROR(IF(ISERROR(--TRIM(MID(SUBSTITUTE(C317,",",REPT(" ",99)),499,99))),VLOOKUP(TRIM(MID(SUBSTITUTE(C317,",",REPT(" ",99)),499,99)),PortProtocols[],4,FALSE),VLOOKUP(--TRIM(MID(SUBSTITUTE(C317,",",REPT(" ",99)),499,99)),PortProtocols[],4,FALSE)),""),"") &amp;
IF(TRIM(MID(SUBSTITUTE(C317,",",REPT(" ",99)),599,99))&lt;&gt;"",CHAR(10) &amp; IFERROR(IF(ISERROR(--TRIM(MID(SUBSTITUTE(C317,",",REPT(" ",99)),599,99))),VLOOKUP(TRIM(MID(SUBSTITUTE(C317,",",REPT(" ",99)),599,99)),PortProtocols[],4,FALSE),VLOOKUP(--TRIM(MID(SUBSTITUTE(C317,",",REPT(" ",99)),599,99)),PortProtocols[],4,FALSE)),""),"") &amp;
IF(TRIM(MID(SUBSTITUTE(C317,",",REPT(" ",99)),699,99))&lt;&gt;"",CHAR(10) &amp; IFERROR(IF(ISERROR(--TRIM(MID(SUBSTITUTE(C317,",",REPT(" ",99)),699,99))),VLOOKUP(TRIM(MID(SUBSTITUTE(C317,",",REPT(" ",99)),699,99)),PortProtocols[],4,FALSE),VLOOKUP(--TRIM(MID(SUBSTITUTE(C317,",",REPT(" ",99)),699,99)),PortProtocols[],4,FALSE)),""),"") &amp;
IF(TRIM(MID(SUBSTITUTE(C317,",",REPT(" ",99)),799,99))&lt;&gt;"",CHAR(10) &amp; IFERROR(IF(ISERROR(--TRIM(MID(SUBSTITUTE(C317,",",REPT(" ",99)),799,99))),VLOOKUP(TRIM(MID(SUBSTITUTE(C317,",",REPT(" ",99)),799,99)),PortProtocols[],4,FALSE),VLOOKUP(--TRIM(MID(SUBSTITUTE(C317,",",REPT(" ",99)),799,99)),PortProtocols[],4,FALSE)),""),"") &amp;
IF(TRIM(MID(SUBSTITUTE(C317,",",REPT(" ",99)),899,99))&lt;&gt;"",CHAR(10) &amp; IFERROR(IF(ISERROR(--TRIM(MID(SUBSTITUTE(C317,",",REPT(" ",99)),899,99))),VLOOKUP(TRIM(MID(SUBSTITUTE(C317,",",REPT(" ",99)),899,99)),PortProtocols[],4,FALSE),VLOOKUP(--TRIM(MID(SUBSTITUTE(C317,",",REPT(" ",99)),899,99)),PortProtocols[],4,FALSE)),""),"") &amp;
IF(TRIM(MID(SUBSTITUTE(C317,",",REPT(" ",99)),999,99))&lt;&gt;"",CHAR(10) &amp; IFERROR(IF(ISERROR(--TRIM(MID(SUBSTITUTE(C317,",",REPT(" ",99)),999,99))),VLOOKUP(TRIM(MID(SUBSTITUTE(C317,",",REPT(" ",99)),999,99)),PortProtocols[],4,FALSE),VLOOKUP(--TRIM(MID(SUBSTITUTE(C317,",",REPT(" ",99)),999,99)),PortProtocols[],4,FALSE)),""),"") &amp;
IF(TRIM(MID(SUBSTITUTE(C317,",",REPT(" ",99)),1099,99))&lt;&gt;"",CHAR(10) &amp; IFERROR(IF(ISERROR(--TRIM(MID(SUBSTITUTE(C317,",",REPT(" ",99)),1099,99))),VLOOKUP(TRIM(MID(SUBSTITUTE(C317,",",REPT(" ",99)),1099,99)),PortProtocols[],4,FALSE),VLOOKUP(--TRIM(MID(SUBSTITUTE(C317,",",REPT(" ",99)),1099,99)),PortProtocols[],4,FALSE)),""),"") &amp;
IF(TRIM(MID(SUBSTITUTE(C317,",",REPT(" ",99)),1199,99))&lt;&gt;"",CHAR(10) &amp; IFERROR(IF(ISERROR(--TRIM(MID(SUBSTITUTE(C317,",",REPT(" ",99)),1199,99))),VLOOKUP(TRIM(MID(SUBSTITUTE(C317,",",REPT(" ",99)),1199,99)),PortProtocols[],4,FALSE),VLOOKUP(--TRIM(MID(SUBSTITUTE(C317,",",REPT(" ",99)),1199,99)),PortProtocols[],4,FALSE)),""),"") &amp;
IF(TRIM(MID(SUBSTITUTE(C317,",",REPT(" ",99)),1299,99))&lt;&gt;"",CHAR(10) &amp; IFERROR(IF(ISERROR(--TRIM(MID(SUBSTITUTE(C317,",",REPT(" ",99)),1299,99))),VLOOKUP(TRIM(MID(SUBSTITUTE(C317,",",REPT(" ",99)),1299,99)),PortProtocols[],4,FALSE),VLOOKUP(--TRIM(MID(SUBSTITUTE(C317,",",REPT(" ",99)),1299,99)),PortProtocols[],4,FALSE)),""),"") &amp;
IF(TRIM(MID(SUBSTITUTE(C317,",",REPT(" ",99)),1399,99))&lt;&gt;"",CHAR(10) &amp; IFERROR(IF(ISERROR(--TRIM(MID(SUBSTITUTE(C317,",",REPT(" ",99)),1399,99))),VLOOKUP(TRIM(MID(SUBSTITUTE(C317,",",REPT(" ",99)),1399,99)),PortProtocols[],4,FALSE),VLOOKUP(--TRIM(MID(SUBSTITUTE(C317,",",REPT(" ",99)),1399,99)),PortProtocols[],4,FALSE)),""),"") &amp;
IF(TRIM(MID(SUBSTITUTE(C317,",",REPT(" ",99)),1499,99))&lt;&gt;"",CHAR(10) &amp; IFERROR(IF(ISERROR(--TRIM(MID(SUBSTITUTE(C317,",",REPT(" ",99)),1499,99))),VLOOKUP(TRIM(MID(SUBSTITUTE(C317,",",REPT(" ",99)),1499,99)),PortProtocols[],4,FALSE),VLOOKUP(--TRIM(MID(SUBSTITUTE(C317,",",REPT(" ",99)),1499,99)),PortProtocols[],4,FALSE)),""),"") &amp;
IF(TRIM(MID(SUBSTITUTE(C317,",",REPT(" ",99)),1599,99))&lt;&gt;"",CHAR(10) &amp; IFERROR(IF(ISERROR(--TRIM(MID(SUBSTITUTE(C317,",",REPT(" ",99)),1599,99))),VLOOKUP(TRIM(MID(SUBSTITUTE(C317,",",REPT(" ",99)),1599,99)),PortProtocols[],4,FALSE),VLOOKUP(--TRIM(MID(SUBSTITUTE(C317,",",REPT(" ",99)),1599,99)),PortProtocols[],4,FALSE)),""),"") &amp;
IF(TRIM(MID(SUBSTITUTE(C317,",",REPT(" ",99)),1699,99))&lt;&gt;"",CHAR(10) &amp; IFERROR(IF(ISERROR(--TRIM(MID(SUBSTITUTE(C317,",",REPT(" ",99)),1699,99))),VLOOKUP(TRIM(MID(SUBSTITUTE(C317,",",REPT(" ",99)),1699,99)),PortProtocols[],4,FALSE),VLOOKUP(--TRIM(MID(SUBSTITUTE(C317,",",REPT(" ",99)),1699,99)),PortProtocols[],4,FALSE)),""),"") &amp;
IF(TRIM(MID(SUBSTITUTE(C317,",",REPT(" ",99)),1799,99))&lt;&gt;"",CHAR(10) &amp; IFERROR(IF(ISERROR(--TRIM(MID(SUBSTITUTE(C317,",",REPT(" ",99)),1799,99))),VLOOKUP(TRIM(MID(SUBSTITUTE(C317,",",REPT(" ",99)),1799,99)),PortProtocols[],4,FALSE),VLOOKUP(--TRIM(MID(SUBSTITUTE(C317,",",REPT(" ",99)),1799,99)),PortProtocols[],4,FALSE)),""),"") &amp;
IF(TRIM(MID(SUBSTITUTE(C317,",",REPT(" ",99)),1899,99))&lt;&gt;"",CHAR(10) &amp; IFERROR(IF(ISERROR(--TRIM(MID(SUBSTITUTE(C317,",",REPT(" ",99)),1899,99))),VLOOKUP(TRIM(MID(SUBSTITUTE(C317,",",REPT(" ",99)),1899,99)),PortProtocols[],4,FALSE),VLOOKUP(--TRIM(MID(SUBSTITUTE(C317,",",REPT(" ",99)),1899,99)),PortProtocols[],4,FALSE)),""),""),
"")</f>
        <v>Nutanix CVM AZ1 to Prism Central AZ1
Prism (9440 TCP)
Mercury Fanout gRPC (9300 TCP)
Mercury Fanout gRPC (9301 TCP)</v>
      </c>
      <c r="G317" s="15" t="s">
        <v>12</v>
      </c>
      <c r="H317" s="13" t="str">
        <f>_xlfn.XLOOKUP(ExternalPorts[[#This Row],[Source]],entities[Source],entities[Source AZ (Used for Diagram Generation)],"",0)</f>
        <v>AZ1</v>
      </c>
      <c r="I317" s="13" t="str">
        <f>_xlfn.XLOOKUP(ExternalPorts[[#This Row],[Destination]],entities[Destination],entities[Destination AZ (Used for Diagram Generation)],"",0)</f>
        <v>AZ1</v>
      </c>
      <c r="J317" s="13"/>
    </row>
    <row r="318" spans="1:13" ht="81" hidden="1">
      <c r="A318" s="13" t="s">
        <v>71</v>
      </c>
      <c r="B318" s="13" t="s">
        <v>72</v>
      </c>
      <c r="C318" s="14" t="s">
        <v>80</v>
      </c>
      <c r="D318" s="13" t="str" cm="1">
        <f t="array" ref="D31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8" s="13" t="s">
        <v>79</v>
      </c>
      <c r="F318" s="15" t="str">
        <f>IF(AND(B317&lt;&gt;"",E317&lt;&gt;""),B317 &amp; " to " &amp; E317 &amp; CHAR(10) &amp;
IFERROR(IF(ISERROR(--TRIM(MID(SUBSTITUTE(C318,",",REPT(" ",99)),1,99))),VLOOKUP(TRIM(MID(SUBSTITUTE(C318,",",REPT(" ",99)),1,99)),PortProtocols[],4,FALSE),VLOOKUP(--TRIM(MID(SUBSTITUTE(C318,",",REPT(" ",99)),1,99)),PortProtocols[],4,FALSE)),"") &amp;
IF(TRIM(MID(SUBSTITUTE(C318,",",REPT(" ",99)),99,99))&lt;&gt;"",CHAR(10) &amp; IFERROR(IF(ISERROR(--TRIM(MID(SUBSTITUTE(C318,",",REPT(" ",99)),99,99))),VLOOKUP(TRIM(MID(SUBSTITUTE(C318,",",REPT(" ",99)),99,99)),PortProtocols[],4,FALSE),VLOOKUP(--TRIM(MID(SUBSTITUTE(C318,",",REPT(" ",99)),99,99)),PortProtocols[],4,FALSE)),""),"") &amp;
IF(TRIM(MID(SUBSTITUTE(C318,",",REPT(" ",99)),199,99))&lt;&gt;"",CHAR(10) &amp; IFERROR(IF(ISERROR(--TRIM(MID(SUBSTITUTE(C318,",",REPT(" ",99)),199,99))),VLOOKUP(TRIM(MID(SUBSTITUTE(C318,",",REPT(" ",99)),199,99)),PortProtocols[],4,FALSE),VLOOKUP(--TRIM(MID(SUBSTITUTE(C318,",",REPT(" ",99)),199,99)),PortProtocols[],4,FALSE)),""),"") &amp;
IF(TRIM(MID(SUBSTITUTE(C318,",",REPT(" ",99)),299,99))&lt;&gt;"",CHAR(10) &amp; IFERROR(IF(ISERROR(--TRIM(MID(SUBSTITUTE(C318,",",REPT(" ",99)),299,99))),VLOOKUP(TRIM(MID(SUBSTITUTE(C318,",",REPT(" ",99)),299,99)),PortProtocols[],4,FALSE),VLOOKUP(--TRIM(MID(SUBSTITUTE(C318,",",REPT(" ",99)),299,99)),PortProtocols[],4,FALSE)),""),"") &amp;
IF(TRIM(MID(SUBSTITUTE(C318,",",REPT(" ",99)),399,99))&lt;&gt;"",CHAR(10) &amp; IFERROR(IF(ISERROR(--TRIM(MID(SUBSTITUTE(C318,",",REPT(" ",99)),399,99))),VLOOKUP(TRIM(MID(SUBSTITUTE(C318,",",REPT(" ",99)),399,99)),PortProtocols[],4,FALSE),VLOOKUP(--TRIM(MID(SUBSTITUTE(C318,",",REPT(" ",99)),399,99)),PortProtocols[],4,FALSE)),""),"") &amp;
IF(TRIM(MID(SUBSTITUTE(C318,",",REPT(" ",99)),499,99))&lt;&gt;"",CHAR(10) &amp; IFERROR(IF(ISERROR(--TRIM(MID(SUBSTITUTE(C318,",",REPT(" ",99)),499,99))),VLOOKUP(TRIM(MID(SUBSTITUTE(C318,",",REPT(" ",99)),499,99)),PortProtocols[],4,FALSE),VLOOKUP(--TRIM(MID(SUBSTITUTE(C318,",",REPT(" ",99)),499,99)),PortProtocols[],4,FALSE)),""),"") &amp;
IF(TRIM(MID(SUBSTITUTE(C318,",",REPT(" ",99)),599,99))&lt;&gt;"",CHAR(10) &amp; IFERROR(IF(ISERROR(--TRIM(MID(SUBSTITUTE(C318,",",REPT(" ",99)),599,99))),VLOOKUP(TRIM(MID(SUBSTITUTE(C318,",",REPT(" ",99)),599,99)),PortProtocols[],4,FALSE),VLOOKUP(--TRIM(MID(SUBSTITUTE(C318,",",REPT(" ",99)),599,99)),PortProtocols[],4,FALSE)),""),"") &amp;
IF(TRIM(MID(SUBSTITUTE(C318,",",REPT(" ",99)),699,99))&lt;&gt;"",CHAR(10) &amp; IFERROR(IF(ISERROR(--TRIM(MID(SUBSTITUTE(C318,",",REPT(" ",99)),699,99))),VLOOKUP(TRIM(MID(SUBSTITUTE(C318,",",REPT(" ",99)),699,99)),PortProtocols[],4,FALSE),VLOOKUP(--TRIM(MID(SUBSTITUTE(C318,",",REPT(" ",99)),699,99)),PortProtocols[],4,FALSE)),""),"") &amp;
IF(TRIM(MID(SUBSTITUTE(C318,",",REPT(" ",99)),799,99))&lt;&gt;"",CHAR(10) &amp; IFERROR(IF(ISERROR(--TRIM(MID(SUBSTITUTE(C318,",",REPT(" ",99)),799,99))),VLOOKUP(TRIM(MID(SUBSTITUTE(C318,",",REPT(" ",99)),799,99)),PortProtocols[],4,FALSE),VLOOKUP(--TRIM(MID(SUBSTITUTE(C318,",",REPT(" ",99)),799,99)),PortProtocols[],4,FALSE)),""),"") &amp;
IF(TRIM(MID(SUBSTITUTE(C318,",",REPT(" ",99)),899,99))&lt;&gt;"",CHAR(10) &amp; IFERROR(IF(ISERROR(--TRIM(MID(SUBSTITUTE(C318,",",REPT(" ",99)),899,99))),VLOOKUP(TRIM(MID(SUBSTITUTE(C318,",",REPT(" ",99)),899,99)),PortProtocols[],4,FALSE),VLOOKUP(--TRIM(MID(SUBSTITUTE(C318,",",REPT(" ",99)),899,99)),PortProtocols[],4,FALSE)),""),"") &amp;
IF(TRIM(MID(SUBSTITUTE(C318,",",REPT(" ",99)),999,99))&lt;&gt;"",CHAR(10) &amp; IFERROR(IF(ISERROR(--TRIM(MID(SUBSTITUTE(C318,",",REPT(" ",99)),999,99))),VLOOKUP(TRIM(MID(SUBSTITUTE(C318,",",REPT(" ",99)),999,99)),PortProtocols[],4,FALSE),VLOOKUP(--TRIM(MID(SUBSTITUTE(C318,",",REPT(" ",99)),999,99)),PortProtocols[],4,FALSE)),""),"") &amp;
IF(TRIM(MID(SUBSTITUTE(C318,",",REPT(" ",99)),1099,99))&lt;&gt;"",CHAR(10) &amp; IFERROR(IF(ISERROR(--TRIM(MID(SUBSTITUTE(C318,",",REPT(" ",99)),1099,99))),VLOOKUP(TRIM(MID(SUBSTITUTE(C318,",",REPT(" ",99)),1099,99)),PortProtocols[],4,FALSE),VLOOKUP(--TRIM(MID(SUBSTITUTE(C318,",",REPT(" ",99)),1099,99)),PortProtocols[],4,FALSE)),""),"") &amp;
IF(TRIM(MID(SUBSTITUTE(C318,",",REPT(" ",99)),1199,99))&lt;&gt;"",CHAR(10) &amp; IFERROR(IF(ISERROR(--TRIM(MID(SUBSTITUTE(C318,",",REPT(" ",99)),1199,99))),VLOOKUP(TRIM(MID(SUBSTITUTE(C318,",",REPT(" ",99)),1199,99)),PortProtocols[],4,FALSE),VLOOKUP(--TRIM(MID(SUBSTITUTE(C318,",",REPT(" ",99)),1199,99)),PortProtocols[],4,FALSE)),""),"") &amp;
IF(TRIM(MID(SUBSTITUTE(C318,",",REPT(" ",99)),1299,99))&lt;&gt;"",CHAR(10) &amp; IFERROR(IF(ISERROR(--TRIM(MID(SUBSTITUTE(C318,",",REPT(" ",99)),1299,99))),VLOOKUP(TRIM(MID(SUBSTITUTE(C318,",",REPT(" ",99)),1299,99)),PortProtocols[],4,FALSE),VLOOKUP(--TRIM(MID(SUBSTITUTE(C318,",",REPT(" ",99)),1299,99)),PortProtocols[],4,FALSE)),""),"") &amp;
IF(TRIM(MID(SUBSTITUTE(C318,",",REPT(" ",99)),1399,99))&lt;&gt;"",CHAR(10) &amp; IFERROR(IF(ISERROR(--TRIM(MID(SUBSTITUTE(C318,",",REPT(" ",99)),1399,99))),VLOOKUP(TRIM(MID(SUBSTITUTE(C318,",",REPT(" ",99)),1399,99)),PortProtocols[],4,FALSE),VLOOKUP(--TRIM(MID(SUBSTITUTE(C318,",",REPT(" ",99)),1399,99)),PortProtocols[],4,FALSE)),""),"") &amp;
IF(TRIM(MID(SUBSTITUTE(C318,",",REPT(" ",99)),1499,99))&lt;&gt;"",CHAR(10) &amp; IFERROR(IF(ISERROR(--TRIM(MID(SUBSTITUTE(C318,",",REPT(" ",99)),1499,99))),VLOOKUP(TRIM(MID(SUBSTITUTE(C318,",",REPT(" ",99)),1499,99)),PortProtocols[],4,FALSE),VLOOKUP(--TRIM(MID(SUBSTITUTE(C318,",",REPT(" ",99)),1499,99)),PortProtocols[],4,FALSE)),""),"") &amp;
IF(TRIM(MID(SUBSTITUTE(C318,",",REPT(" ",99)),1599,99))&lt;&gt;"",CHAR(10) &amp; IFERROR(IF(ISERROR(--TRIM(MID(SUBSTITUTE(C318,",",REPT(" ",99)),1599,99))),VLOOKUP(TRIM(MID(SUBSTITUTE(C318,",",REPT(" ",99)),1599,99)),PortProtocols[],4,FALSE),VLOOKUP(--TRIM(MID(SUBSTITUTE(C318,",",REPT(" ",99)),1599,99)),PortProtocols[],4,FALSE)),""),"") &amp;
IF(TRIM(MID(SUBSTITUTE(C318,",",REPT(" ",99)),1699,99))&lt;&gt;"",CHAR(10) &amp; IFERROR(IF(ISERROR(--TRIM(MID(SUBSTITUTE(C318,",",REPT(" ",99)),1699,99))),VLOOKUP(TRIM(MID(SUBSTITUTE(C318,",",REPT(" ",99)),1699,99)),PortProtocols[],4,FALSE),VLOOKUP(--TRIM(MID(SUBSTITUTE(C318,",",REPT(" ",99)),1699,99)),PortProtocols[],4,FALSE)),""),"") &amp;
IF(TRIM(MID(SUBSTITUTE(C318,",",REPT(" ",99)),1799,99))&lt;&gt;"",CHAR(10) &amp; IFERROR(IF(ISERROR(--TRIM(MID(SUBSTITUTE(C318,",",REPT(" ",99)),1799,99))),VLOOKUP(TRIM(MID(SUBSTITUTE(C318,",",REPT(" ",99)),1799,99)),PortProtocols[],4,FALSE),VLOOKUP(--TRIM(MID(SUBSTITUTE(C318,",",REPT(" ",99)),1799,99)),PortProtocols[],4,FALSE)),""),"") &amp;
IF(TRIM(MID(SUBSTITUTE(C318,",",REPT(" ",99)),1899,99))&lt;&gt;"",CHAR(10) &amp; IFERROR(IF(ISERROR(--TRIM(MID(SUBSTITUTE(C318,",",REPT(" ",99)),1899,99))),VLOOKUP(TRIM(MID(SUBSTITUTE(C318,",",REPT(" ",99)),1899,99)),PortProtocols[],4,FALSE),VLOOKUP(--TRIM(MID(SUBSTITUTE(C318,",",REPT(" ",99)),1899,99)),PortProtocols[],4,FALSE)),""),""),
"")</f>
        <v>Nutanix CVM AZ1 to Prism Central AZ1
Prism (9440 TCP)
Mercury Fanout gRPC (9300 TCP)
Mercury Fanout gRPC (9301 TCP)</v>
      </c>
      <c r="G318" s="15" t="s">
        <v>12</v>
      </c>
      <c r="H318" s="13" t="str">
        <f>_xlfn.XLOOKUP(ExternalPorts[[#This Row],[Source]],entities[Source],entities[Source AZ (Used for Diagram Generation)],"",0)</f>
        <v>AZ1</v>
      </c>
      <c r="I318" s="13" t="str">
        <f>_xlfn.XLOOKUP(ExternalPorts[[#This Row],[Destination]],entities[Destination],entities[Destination AZ (Used for Diagram Generation)],"",0)</f>
        <v>AZ2</v>
      </c>
      <c r="J318" s="13"/>
    </row>
    <row r="319" spans="1:13" ht="40.5" hidden="1">
      <c r="A319" s="13" t="s">
        <v>82</v>
      </c>
      <c r="B319" s="13" t="s">
        <v>83</v>
      </c>
      <c r="C319" s="14" t="s">
        <v>84</v>
      </c>
      <c r="D319" s="13" t="str" cm="1">
        <f t="array" ref="D31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19" s="13" t="s">
        <v>85</v>
      </c>
      <c r="F319" s="15" t="str">
        <f>IF(AND(B319&lt;&gt;"",E319&lt;&gt;""),B319 &amp; " to " &amp; E319 &amp; CHAR(10) &amp;
IFERROR(IF(ISERROR(--TRIM(MID(SUBSTITUTE(C319,",",REPT(" ",99)),1,99))),VLOOKUP(TRIM(MID(SUBSTITUTE(C319,",",REPT(" ",99)),1,99)),PortProtocols[],4,FALSE),VLOOKUP(--TRIM(MID(SUBSTITUTE(C319,",",REPT(" ",99)),1,99)),PortProtocols[],4,FALSE)),"") &amp;
IF(TRIM(MID(SUBSTITUTE(C319,",",REPT(" ",99)),99,99))&lt;&gt;"",CHAR(10) &amp; IFERROR(IF(ISERROR(--TRIM(MID(SUBSTITUTE(C319,",",REPT(" ",99)),99,99))),VLOOKUP(TRIM(MID(SUBSTITUTE(C319,",",REPT(" ",99)),99,99)),PortProtocols[],4,FALSE),VLOOKUP(--TRIM(MID(SUBSTITUTE(C319,",",REPT(" ",99)),99,99)),PortProtocols[],4,FALSE)),""),"") &amp;
IF(TRIM(MID(SUBSTITUTE(C319,",",REPT(" ",99)),199,99))&lt;&gt;"",CHAR(10) &amp; IFERROR(IF(ISERROR(--TRIM(MID(SUBSTITUTE(C319,",",REPT(" ",99)),199,99))),VLOOKUP(TRIM(MID(SUBSTITUTE(C319,",",REPT(" ",99)),199,99)),PortProtocols[],4,FALSE),VLOOKUP(--TRIM(MID(SUBSTITUTE(C319,",",REPT(" ",99)),199,99)),PortProtocols[],4,FALSE)),""),"") &amp;
IF(TRIM(MID(SUBSTITUTE(C319,",",REPT(" ",99)),299,99))&lt;&gt;"",CHAR(10) &amp; IFERROR(IF(ISERROR(--TRIM(MID(SUBSTITUTE(C319,",",REPT(" ",99)),299,99))),VLOOKUP(TRIM(MID(SUBSTITUTE(C319,",",REPT(" ",99)),299,99)),PortProtocols[],4,FALSE),VLOOKUP(--TRIM(MID(SUBSTITUTE(C319,",",REPT(" ",99)),299,99)),PortProtocols[],4,FALSE)),""),"") &amp;
IF(TRIM(MID(SUBSTITUTE(C319,",",REPT(" ",99)),399,99))&lt;&gt;"",CHAR(10) &amp; IFERROR(IF(ISERROR(--TRIM(MID(SUBSTITUTE(C319,",",REPT(" ",99)),399,99))),VLOOKUP(TRIM(MID(SUBSTITUTE(C319,",",REPT(" ",99)),399,99)),PortProtocols[],4,FALSE),VLOOKUP(--TRIM(MID(SUBSTITUTE(C319,",",REPT(" ",99)),399,99)),PortProtocols[],4,FALSE)),""),"") &amp;
IF(TRIM(MID(SUBSTITUTE(C319,",",REPT(" ",99)),499,99))&lt;&gt;"",CHAR(10) &amp; IFERROR(IF(ISERROR(--TRIM(MID(SUBSTITUTE(C319,",",REPT(" ",99)),499,99))),VLOOKUP(TRIM(MID(SUBSTITUTE(C319,",",REPT(" ",99)),499,99)),PortProtocols[],4,FALSE),VLOOKUP(--TRIM(MID(SUBSTITUTE(C319,",",REPT(" ",99)),499,99)),PortProtocols[],4,FALSE)),""),"") &amp;
IF(TRIM(MID(SUBSTITUTE(C319,",",REPT(" ",99)),599,99))&lt;&gt;"",CHAR(10) &amp; IFERROR(IF(ISERROR(--TRIM(MID(SUBSTITUTE(C319,",",REPT(" ",99)),599,99))),VLOOKUP(TRIM(MID(SUBSTITUTE(C319,",",REPT(" ",99)),599,99)),PortProtocols[],4,FALSE),VLOOKUP(--TRIM(MID(SUBSTITUTE(C319,",",REPT(" ",99)),599,99)),PortProtocols[],4,FALSE)),""),"") &amp;
IF(TRIM(MID(SUBSTITUTE(C319,",",REPT(" ",99)),699,99))&lt;&gt;"",CHAR(10) &amp; IFERROR(IF(ISERROR(--TRIM(MID(SUBSTITUTE(C319,",",REPT(" ",99)),699,99))),VLOOKUP(TRIM(MID(SUBSTITUTE(C319,",",REPT(" ",99)),699,99)),PortProtocols[],4,FALSE),VLOOKUP(--TRIM(MID(SUBSTITUTE(C319,",",REPT(" ",99)),699,99)),PortProtocols[],4,FALSE)),""),"") &amp;
IF(TRIM(MID(SUBSTITUTE(C319,",",REPT(" ",99)),799,99))&lt;&gt;"",CHAR(10) &amp; IFERROR(IF(ISERROR(--TRIM(MID(SUBSTITUTE(C319,",",REPT(" ",99)),799,99))),VLOOKUP(TRIM(MID(SUBSTITUTE(C319,",",REPT(" ",99)),799,99)),PortProtocols[],4,FALSE),VLOOKUP(--TRIM(MID(SUBSTITUTE(C319,",",REPT(" ",99)),799,99)),PortProtocols[],4,FALSE)),""),"") &amp;
IF(TRIM(MID(SUBSTITUTE(C319,",",REPT(" ",99)),899,99))&lt;&gt;"",CHAR(10) &amp; IFERROR(IF(ISERROR(--TRIM(MID(SUBSTITUTE(C319,",",REPT(" ",99)),899,99))),VLOOKUP(TRIM(MID(SUBSTITUTE(C319,",",REPT(" ",99)),899,99)),PortProtocols[],4,FALSE),VLOOKUP(--TRIM(MID(SUBSTITUTE(C319,",",REPT(" ",99)),899,99)),PortProtocols[],4,FALSE)),""),"") &amp;
IF(TRIM(MID(SUBSTITUTE(C319,",",REPT(" ",99)),999,99))&lt;&gt;"",CHAR(10) &amp; IFERROR(IF(ISERROR(--TRIM(MID(SUBSTITUTE(C319,",",REPT(" ",99)),999,99))),VLOOKUP(TRIM(MID(SUBSTITUTE(C319,",",REPT(" ",99)),999,99)),PortProtocols[],4,FALSE),VLOOKUP(--TRIM(MID(SUBSTITUTE(C319,",",REPT(" ",99)),999,99)),PortProtocols[],4,FALSE)),""),"") &amp;
IF(TRIM(MID(SUBSTITUTE(C319,",",REPT(" ",99)),1099,99))&lt;&gt;"",CHAR(10) &amp; IFERROR(IF(ISERROR(--TRIM(MID(SUBSTITUTE(C319,",",REPT(" ",99)),1099,99))),VLOOKUP(TRIM(MID(SUBSTITUTE(C319,",",REPT(" ",99)),1099,99)),PortProtocols[],4,FALSE),VLOOKUP(--TRIM(MID(SUBSTITUTE(C319,",",REPT(" ",99)),1099,99)),PortProtocols[],4,FALSE)),""),"") &amp;
IF(TRIM(MID(SUBSTITUTE(C319,",",REPT(" ",99)),1199,99))&lt;&gt;"",CHAR(10) &amp; IFERROR(IF(ISERROR(--TRIM(MID(SUBSTITUTE(C319,",",REPT(" ",99)),1199,99))),VLOOKUP(TRIM(MID(SUBSTITUTE(C319,",",REPT(" ",99)),1199,99)),PortProtocols[],4,FALSE),VLOOKUP(--TRIM(MID(SUBSTITUTE(C319,",",REPT(" ",99)),1199,99)),PortProtocols[],4,FALSE)),""),"") &amp;
IF(TRIM(MID(SUBSTITUTE(C319,",",REPT(" ",99)),1299,99))&lt;&gt;"",CHAR(10) &amp; IFERROR(IF(ISERROR(--TRIM(MID(SUBSTITUTE(C319,",",REPT(" ",99)),1299,99))),VLOOKUP(TRIM(MID(SUBSTITUTE(C319,",",REPT(" ",99)),1299,99)),PortProtocols[],4,FALSE),VLOOKUP(--TRIM(MID(SUBSTITUTE(C319,",",REPT(" ",99)),1299,99)),PortProtocols[],4,FALSE)),""),"") &amp;
IF(TRIM(MID(SUBSTITUTE(C319,",",REPT(" ",99)),1399,99))&lt;&gt;"",CHAR(10) &amp; IFERROR(IF(ISERROR(--TRIM(MID(SUBSTITUTE(C319,",",REPT(" ",99)),1399,99))),VLOOKUP(TRIM(MID(SUBSTITUTE(C319,",",REPT(" ",99)),1399,99)),PortProtocols[],4,FALSE),VLOOKUP(--TRIM(MID(SUBSTITUTE(C319,",",REPT(" ",99)),1399,99)),PortProtocols[],4,FALSE)),""),"") &amp;
IF(TRIM(MID(SUBSTITUTE(C319,",",REPT(" ",99)),1499,99))&lt;&gt;"",CHAR(10) &amp; IFERROR(IF(ISERROR(--TRIM(MID(SUBSTITUTE(C319,",",REPT(" ",99)),1499,99))),VLOOKUP(TRIM(MID(SUBSTITUTE(C319,",",REPT(" ",99)),1499,99)),PortProtocols[],4,FALSE),VLOOKUP(--TRIM(MID(SUBSTITUTE(C319,",",REPT(" ",99)),1499,99)),PortProtocols[],4,FALSE)),""),"") &amp;
IF(TRIM(MID(SUBSTITUTE(C319,",",REPT(" ",99)),1599,99))&lt;&gt;"",CHAR(10) &amp; IFERROR(IF(ISERROR(--TRIM(MID(SUBSTITUTE(C319,",",REPT(" ",99)),1599,99))),VLOOKUP(TRIM(MID(SUBSTITUTE(C319,",",REPT(" ",99)),1599,99)),PortProtocols[],4,FALSE),VLOOKUP(--TRIM(MID(SUBSTITUTE(C319,",",REPT(" ",99)),1599,99)),PortProtocols[],4,FALSE)),""),"") &amp;
IF(TRIM(MID(SUBSTITUTE(C319,",",REPT(" ",99)),1699,99))&lt;&gt;"",CHAR(10) &amp; IFERROR(IF(ISERROR(--TRIM(MID(SUBSTITUTE(C319,",",REPT(" ",99)),1699,99))),VLOOKUP(TRIM(MID(SUBSTITUTE(C319,",",REPT(" ",99)),1699,99)),PortProtocols[],4,FALSE),VLOOKUP(--TRIM(MID(SUBSTITUTE(C319,",",REPT(" ",99)),1699,99)),PortProtocols[],4,FALSE)),""),"") &amp;
IF(TRIM(MID(SUBSTITUTE(C319,",",REPT(" ",99)),1799,99))&lt;&gt;"",CHAR(10) &amp; IFERROR(IF(ISERROR(--TRIM(MID(SUBSTITUTE(C319,",",REPT(" ",99)),1799,99))),VLOOKUP(TRIM(MID(SUBSTITUTE(C319,",",REPT(" ",99)),1799,99)),PortProtocols[],4,FALSE),VLOOKUP(--TRIM(MID(SUBSTITUTE(C319,",",REPT(" ",99)),1799,99)),PortProtocols[],4,FALSE)),""),"") &amp;
IF(TRIM(MID(SUBSTITUTE(C319,",",REPT(" ",99)),1899,99))&lt;&gt;"",CHAR(10) &amp; IFERROR(IF(ISERROR(--TRIM(MID(SUBSTITUTE(C319,",",REPT(" ",99)),1899,99))),VLOOKUP(TRIM(MID(SUBSTITUTE(C319,",",REPT(" ",99)),1899,99)),PortProtocols[],4,FALSE),VLOOKUP(--TRIM(MID(SUBSTITUTE(C319,",",REPT(" ",99)),1899,99)),PortProtocols[],4,FALSE)),""),""),
"")</f>
        <v>AHV Host AZ1 to AHV Host AZ2
Cross-Cluster Live Migration (49250-49259 TCP)</v>
      </c>
      <c r="G319" s="15"/>
      <c r="H319" s="13" t="str">
        <f>_xlfn.XLOOKUP(ExternalPorts[[#This Row],[Source]],entities[Source],entities[Source AZ (Used for Diagram Generation)],"",0)</f>
        <v>AZ1</v>
      </c>
      <c r="I319" s="13" t="str">
        <f>_xlfn.XLOOKUP(ExternalPorts[[#This Row],[Destination]],entities[Destination],entities[Destination AZ (Used for Diagram Generation)],"",0)</f>
        <v>AZ2</v>
      </c>
      <c r="J319" s="13"/>
    </row>
    <row r="320" spans="1:13" ht="60.75" hidden="1">
      <c r="A320" s="13" t="s">
        <v>82</v>
      </c>
      <c r="B320" s="13" t="s">
        <v>72</v>
      </c>
      <c r="C320" s="14">
        <v>22</v>
      </c>
      <c r="D320" s="13" t="str" cm="1">
        <f t="array" ref="D32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0" s="13" t="s">
        <v>74</v>
      </c>
      <c r="F320" s="15" t="str">
        <f>IF(AND(B320&lt;&gt;"",E320&lt;&gt;""),B320 &amp; " to " &amp; E320 &amp; CHAR(10) &amp;
IFERROR(IF(ISERROR(--TRIM(MID(SUBSTITUTE(C320,",",REPT(" ",99)),1,99))),VLOOKUP(TRIM(MID(SUBSTITUTE(C320,",",REPT(" ",99)),1,99)),PortProtocols[],4,FALSE),VLOOKUP(--TRIM(MID(SUBSTITUTE(C320,",",REPT(" ",99)),1,99)),PortProtocols[],4,FALSE)),"") &amp;
IF(TRIM(MID(SUBSTITUTE(C320,",",REPT(" ",99)),99,99))&lt;&gt;"",CHAR(10) &amp; IFERROR(IF(ISERROR(--TRIM(MID(SUBSTITUTE(C320,",",REPT(" ",99)),99,99))),VLOOKUP(TRIM(MID(SUBSTITUTE(C320,",",REPT(" ",99)),99,99)),PortProtocols[],4,FALSE),VLOOKUP(--TRIM(MID(SUBSTITUTE(C320,",",REPT(" ",99)),99,99)),PortProtocols[],4,FALSE)),""),"") &amp;
IF(TRIM(MID(SUBSTITUTE(C320,",",REPT(" ",99)),199,99))&lt;&gt;"",CHAR(10) &amp; IFERROR(IF(ISERROR(--TRIM(MID(SUBSTITUTE(C320,",",REPT(" ",99)),199,99))),VLOOKUP(TRIM(MID(SUBSTITUTE(C320,",",REPT(" ",99)),199,99)),PortProtocols[],4,FALSE),VLOOKUP(--TRIM(MID(SUBSTITUTE(C320,",",REPT(" ",99)),199,99)),PortProtocols[],4,FALSE)),""),"") &amp;
IF(TRIM(MID(SUBSTITUTE(C320,",",REPT(" ",99)),299,99))&lt;&gt;"",CHAR(10) &amp; IFERROR(IF(ISERROR(--TRIM(MID(SUBSTITUTE(C320,",",REPT(" ",99)),299,99))),VLOOKUP(TRIM(MID(SUBSTITUTE(C320,",",REPT(" ",99)),299,99)),PortProtocols[],4,FALSE),VLOOKUP(--TRIM(MID(SUBSTITUTE(C320,",",REPT(" ",99)),299,99)),PortProtocols[],4,FALSE)),""),"") &amp;
IF(TRIM(MID(SUBSTITUTE(C320,",",REPT(" ",99)),399,99))&lt;&gt;"",CHAR(10) &amp; IFERROR(IF(ISERROR(--TRIM(MID(SUBSTITUTE(C320,",",REPT(" ",99)),399,99))),VLOOKUP(TRIM(MID(SUBSTITUTE(C320,",",REPT(" ",99)),399,99)),PortProtocols[],4,FALSE),VLOOKUP(--TRIM(MID(SUBSTITUTE(C320,",",REPT(" ",99)),399,99)),PortProtocols[],4,FALSE)),""),"") &amp;
IF(TRIM(MID(SUBSTITUTE(C320,",",REPT(" ",99)),499,99))&lt;&gt;"",CHAR(10) &amp; IFERROR(IF(ISERROR(--TRIM(MID(SUBSTITUTE(C320,",",REPT(" ",99)),499,99))),VLOOKUP(TRIM(MID(SUBSTITUTE(C320,",",REPT(" ",99)),499,99)),PortProtocols[],4,FALSE),VLOOKUP(--TRIM(MID(SUBSTITUTE(C320,",",REPT(" ",99)),499,99)),PortProtocols[],4,FALSE)),""),"") &amp;
IF(TRIM(MID(SUBSTITUTE(C320,",",REPT(" ",99)),599,99))&lt;&gt;"",CHAR(10) &amp; IFERROR(IF(ISERROR(--TRIM(MID(SUBSTITUTE(C320,",",REPT(" ",99)),599,99))),VLOOKUP(TRIM(MID(SUBSTITUTE(C320,",",REPT(" ",99)),599,99)),PortProtocols[],4,FALSE),VLOOKUP(--TRIM(MID(SUBSTITUTE(C320,",",REPT(" ",99)),599,99)),PortProtocols[],4,FALSE)),""),"") &amp;
IF(TRIM(MID(SUBSTITUTE(C320,",",REPT(" ",99)),699,99))&lt;&gt;"",CHAR(10) &amp; IFERROR(IF(ISERROR(--TRIM(MID(SUBSTITUTE(C320,",",REPT(" ",99)),699,99))),VLOOKUP(TRIM(MID(SUBSTITUTE(C320,",",REPT(" ",99)),699,99)),PortProtocols[],4,FALSE),VLOOKUP(--TRIM(MID(SUBSTITUTE(C320,",",REPT(" ",99)),699,99)),PortProtocols[],4,FALSE)),""),"") &amp;
IF(TRIM(MID(SUBSTITUTE(C320,",",REPT(" ",99)),799,99))&lt;&gt;"",CHAR(10) &amp; IFERROR(IF(ISERROR(--TRIM(MID(SUBSTITUTE(C320,",",REPT(" ",99)),799,99))),VLOOKUP(TRIM(MID(SUBSTITUTE(C320,",",REPT(" ",99)),799,99)),PortProtocols[],4,FALSE),VLOOKUP(--TRIM(MID(SUBSTITUTE(C320,",",REPT(" ",99)),799,99)),PortProtocols[],4,FALSE)),""),"") &amp;
IF(TRIM(MID(SUBSTITUTE(C320,",",REPT(" ",99)),899,99))&lt;&gt;"",CHAR(10) &amp; IFERROR(IF(ISERROR(--TRIM(MID(SUBSTITUTE(C320,",",REPT(" ",99)),899,99))),VLOOKUP(TRIM(MID(SUBSTITUTE(C320,",",REPT(" ",99)),899,99)),PortProtocols[],4,FALSE),VLOOKUP(--TRIM(MID(SUBSTITUTE(C320,",",REPT(" ",99)),899,99)),PortProtocols[],4,FALSE)),""),"") &amp;
IF(TRIM(MID(SUBSTITUTE(C320,",",REPT(" ",99)),999,99))&lt;&gt;"",CHAR(10) &amp; IFERROR(IF(ISERROR(--TRIM(MID(SUBSTITUTE(C320,",",REPT(" ",99)),999,99))),VLOOKUP(TRIM(MID(SUBSTITUTE(C320,",",REPT(" ",99)),999,99)),PortProtocols[],4,FALSE),VLOOKUP(--TRIM(MID(SUBSTITUTE(C320,",",REPT(" ",99)),999,99)),PortProtocols[],4,FALSE)),""),"") &amp;
IF(TRIM(MID(SUBSTITUTE(C320,",",REPT(" ",99)),1099,99))&lt;&gt;"",CHAR(10) &amp; IFERROR(IF(ISERROR(--TRIM(MID(SUBSTITUTE(C320,",",REPT(" ",99)),1099,99))),VLOOKUP(TRIM(MID(SUBSTITUTE(C320,",",REPT(" ",99)),1099,99)),PortProtocols[],4,FALSE),VLOOKUP(--TRIM(MID(SUBSTITUTE(C320,",",REPT(" ",99)),1099,99)),PortProtocols[],4,FALSE)),""),"") &amp;
IF(TRIM(MID(SUBSTITUTE(C320,",",REPT(" ",99)),1199,99))&lt;&gt;"",CHAR(10) &amp; IFERROR(IF(ISERROR(--TRIM(MID(SUBSTITUTE(C320,",",REPT(" ",99)),1199,99))),VLOOKUP(TRIM(MID(SUBSTITUTE(C320,",",REPT(" ",99)),1199,99)),PortProtocols[],4,FALSE),VLOOKUP(--TRIM(MID(SUBSTITUTE(C320,",",REPT(" ",99)),1199,99)),PortProtocols[],4,FALSE)),""),"") &amp;
IF(TRIM(MID(SUBSTITUTE(C320,",",REPT(" ",99)),1299,99))&lt;&gt;"",CHAR(10) &amp; IFERROR(IF(ISERROR(--TRIM(MID(SUBSTITUTE(C320,",",REPT(" ",99)),1299,99))),VLOOKUP(TRIM(MID(SUBSTITUTE(C320,",",REPT(" ",99)),1299,99)),PortProtocols[],4,FALSE),VLOOKUP(--TRIM(MID(SUBSTITUTE(C320,",",REPT(" ",99)),1299,99)),PortProtocols[],4,FALSE)),""),"") &amp;
IF(TRIM(MID(SUBSTITUTE(C320,",",REPT(" ",99)),1399,99))&lt;&gt;"",CHAR(10) &amp; IFERROR(IF(ISERROR(--TRIM(MID(SUBSTITUTE(C320,",",REPT(" ",99)),1399,99))),VLOOKUP(TRIM(MID(SUBSTITUTE(C320,",",REPT(" ",99)),1399,99)),PortProtocols[],4,FALSE),VLOOKUP(--TRIM(MID(SUBSTITUTE(C320,",",REPT(" ",99)),1399,99)),PortProtocols[],4,FALSE)),""),"") &amp;
IF(TRIM(MID(SUBSTITUTE(C320,",",REPT(" ",99)),1499,99))&lt;&gt;"",CHAR(10) &amp; IFERROR(IF(ISERROR(--TRIM(MID(SUBSTITUTE(C320,",",REPT(" ",99)),1499,99))),VLOOKUP(TRIM(MID(SUBSTITUTE(C320,",",REPT(" ",99)),1499,99)),PortProtocols[],4,FALSE),VLOOKUP(--TRIM(MID(SUBSTITUTE(C320,",",REPT(" ",99)),1499,99)),PortProtocols[],4,FALSE)),""),"") &amp;
IF(TRIM(MID(SUBSTITUTE(C320,",",REPT(" ",99)),1599,99))&lt;&gt;"",CHAR(10) &amp; IFERROR(IF(ISERROR(--TRIM(MID(SUBSTITUTE(C320,",",REPT(" ",99)),1599,99))),VLOOKUP(TRIM(MID(SUBSTITUTE(C320,",",REPT(" ",99)),1599,99)),PortProtocols[],4,FALSE),VLOOKUP(--TRIM(MID(SUBSTITUTE(C320,",",REPT(" ",99)),1599,99)),PortProtocols[],4,FALSE)),""),"") &amp;
IF(TRIM(MID(SUBSTITUTE(C320,",",REPT(" ",99)),1699,99))&lt;&gt;"",CHAR(10) &amp; IFERROR(IF(ISERROR(--TRIM(MID(SUBSTITUTE(C320,",",REPT(" ",99)),1699,99))),VLOOKUP(TRIM(MID(SUBSTITUTE(C320,",",REPT(" ",99)),1699,99)),PortProtocols[],4,FALSE),VLOOKUP(--TRIM(MID(SUBSTITUTE(C320,",",REPT(" ",99)),1699,99)),PortProtocols[],4,FALSE)),""),"") &amp;
IF(TRIM(MID(SUBSTITUTE(C320,",",REPT(" ",99)),1799,99))&lt;&gt;"",CHAR(10) &amp; IFERROR(IF(ISERROR(--TRIM(MID(SUBSTITUTE(C320,",",REPT(" ",99)),1799,99))),VLOOKUP(TRIM(MID(SUBSTITUTE(C320,",",REPT(" ",99)),1799,99)),PortProtocols[],4,FALSE),VLOOKUP(--TRIM(MID(SUBSTITUTE(C320,",",REPT(" ",99)),1799,99)),PortProtocols[],4,FALSE)),""),"") &amp;
IF(TRIM(MID(SUBSTITUTE(C320,",",REPT(" ",99)),1899,99))&lt;&gt;"",CHAR(10) &amp; IFERROR(IF(ISERROR(--TRIM(MID(SUBSTITUTE(C320,",",REPT(" ",99)),1899,99))),VLOOKUP(TRIM(MID(SUBSTITUTE(C320,",",REPT(" ",99)),1899,99)),PortProtocols[],4,FALSE),VLOOKUP(--TRIM(MID(SUBSTITUTE(C320,",",REPT(" ",99)),1899,99)),PortProtocols[],4,FALSE)),""),""),
"")</f>
        <v>Nutanix CVM AZ1 to Nutanix CVM AZ2
SSH (22 TCP)</v>
      </c>
      <c r="G320" s="15" t="s">
        <v>12</v>
      </c>
      <c r="H320" s="13" t="str">
        <f>_xlfn.XLOOKUP(ExternalPorts[[#This Row],[Source]],entities[Source],entities[Source AZ (Used for Diagram Generation)],"",0)</f>
        <v>AZ1</v>
      </c>
      <c r="I320" s="13" t="str">
        <f>_xlfn.XLOOKUP(ExternalPorts[[#This Row],[Destination]],entities[Destination],entities[Destination AZ (Used for Diagram Generation)],"",0)</f>
        <v>AZ2</v>
      </c>
      <c r="J320" s="13"/>
    </row>
    <row r="321" spans="1:10" ht="60.75" hidden="1">
      <c r="A321" s="13" t="s">
        <v>86</v>
      </c>
      <c r="B321" s="13" t="s">
        <v>72</v>
      </c>
      <c r="C321" s="14">
        <v>0</v>
      </c>
      <c r="D321" s="13" t="str" cm="1">
        <f t="array" ref="D32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ICMP</v>
      </c>
      <c r="E321" s="13" t="s">
        <v>74</v>
      </c>
      <c r="F321" s="15" t="str">
        <f>IF(AND(B321&lt;&gt;"",E321&lt;&gt;""),B321 &amp; " to " &amp; E321 &amp; CHAR(10) &amp;
IFERROR(IF(ISERROR(--TRIM(MID(SUBSTITUTE(C321,",",REPT(" ",99)),1,99))),VLOOKUP(TRIM(MID(SUBSTITUTE(C321,",",REPT(" ",99)),1,99)),PortProtocols[],4,FALSE),VLOOKUP(--TRIM(MID(SUBSTITUTE(C321,",",REPT(" ",99)),1,99)),PortProtocols[],4,FALSE)),"") &amp;
IF(TRIM(MID(SUBSTITUTE(C321,",",REPT(" ",99)),99,99))&lt;&gt;"",CHAR(10) &amp; IFERROR(IF(ISERROR(--TRIM(MID(SUBSTITUTE(C321,",",REPT(" ",99)),99,99))),VLOOKUP(TRIM(MID(SUBSTITUTE(C321,",",REPT(" ",99)),99,99)),PortProtocols[],4,FALSE),VLOOKUP(--TRIM(MID(SUBSTITUTE(C321,",",REPT(" ",99)),99,99)),PortProtocols[],4,FALSE)),""),"") &amp;
IF(TRIM(MID(SUBSTITUTE(C321,",",REPT(" ",99)),199,99))&lt;&gt;"",CHAR(10) &amp; IFERROR(IF(ISERROR(--TRIM(MID(SUBSTITUTE(C321,",",REPT(" ",99)),199,99))),VLOOKUP(TRIM(MID(SUBSTITUTE(C321,",",REPT(" ",99)),199,99)),PortProtocols[],4,FALSE),VLOOKUP(--TRIM(MID(SUBSTITUTE(C321,",",REPT(" ",99)),199,99)),PortProtocols[],4,FALSE)),""),"") &amp;
IF(TRIM(MID(SUBSTITUTE(C321,",",REPT(" ",99)),299,99))&lt;&gt;"",CHAR(10) &amp; IFERROR(IF(ISERROR(--TRIM(MID(SUBSTITUTE(C321,",",REPT(" ",99)),299,99))),VLOOKUP(TRIM(MID(SUBSTITUTE(C321,",",REPT(" ",99)),299,99)),PortProtocols[],4,FALSE),VLOOKUP(--TRIM(MID(SUBSTITUTE(C321,",",REPT(" ",99)),299,99)),PortProtocols[],4,FALSE)),""),"") &amp;
IF(TRIM(MID(SUBSTITUTE(C321,",",REPT(" ",99)),399,99))&lt;&gt;"",CHAR(10) &amp; IFERROR(IF(ISERROR(--TRIM(MID(SUBSTITUTE(C321,",",REPT(" ",99)),399,99))),VLOOKUP(TRIM(MID(SUBSTITUTE(C321,",",REPT(" ",99)),399,99)),PortProtocols[],4,FALSE),VLOOKUP(--TRIM(MID(SUBSTITUTE(C321,",",REPT(" ",99)),399,99)),PortProtocols[],4,FALSE)),""),"") &amp;
IF(TRIM(MID(SUBSTITUTE(C321,",",REPT(" ",99)),499,99))&lt;&gt;"",CHAR(10) &amp; IFERROR(IF(ISERROR(--TRIM(MID(SUBSTITUTE(C321,",",REPT(" ",99)),499,99))),VLOOKUP(TRIM(MID(SUBSTITUTE(C321,",",REPT(" ",99)),499,99)),PortProtocols[],4,FALSE),VLOOKUP(--TRIM(MID(SUBSTITUTE(C321,",",REPT(" ",99)),499,99)),PortProtocols[],4,FALSE)),""),"") &amp;
IF(TRIM(MID(SUBSTITUTE(C321,",",REPT(" ",99)),599,99))&lt;&gt;"",CHAR(10) &amp; IFERROR(IF(ISERROR(--TRIM(MID(SUBSTITUTE(C321,",",REPT(" ",99)),599,99))),VLOOKUP(TRIM(MID(SUBSTITUTE(C321,",",REPT(" ",99)),599,99)),PortProtocols[],4,FALSE),VLOOKUP(--TRIM(MID(SUBSTITUTE(C321,",",REPT(" ",99)),599,99)),PortProtocols[],4,FALSE)),""),"") &amp;
IF(TRIM(MID(SUBSTITUTE(C321,",",REPT(" ",99)),699,99))&lt;&gt;"",CHAR(10) &amp; IFERROR(IF(ISERROR(--TRIM(MID(SUBSTITUTE(C321,",",REPT(" ",99)),699,99))),VLOOKUP(TRIM(MID(SUBSTITUTE(C321,",",REPT(" ",99)),699,99)),PortProtocols[],4,FALSE),VLOOKUP(--TRIM(MID(SUBSTITUTE(C321,",",REPT(" ",99)),699,99)),PortProtocols[],4,FALSE)),""),"") &amp;
IF(TRIM(MID(SUBSTITUTE(C321,",",REPT(" ",99)),799,99))&lt;&gt;"",CHAR(10) &amp; IFERROR(IF(ISERROR(--TRIM(MID(SUBSTITUTE(C321,",",REPT(" ",99)),799,99))),VLOOKUP(TRIM(MID(SUBSTITUTE(C321,",",REPT(" ",99)),799,99)),PortProtocols[],4,FALSE),VLOOKUP(--TRIM(MID(SUBSTITUTE(C321,",",REPT(" ",99)),799,99)),PortProtocols[],4,FALSE)),""),"") &amp;
IF(TRIM(MID(SUBSTITUTE(C321,",",REPT(" ",99)),899,99))&lt;&gt;"",CHAR(10) &amp; IFERROR(IF(ISERROR(--TRIM(MID(SUBSTITUTE(C321,",",REPT(" ",99)),899,99))),VLOOKUP(TRIM(MID(SUBSTITUTE(C321,",",REPT(" ",99)),899,99)),PortProtocols[],4,FALSE),VLOOKUP(--TRIM(MID(SUBSTITUTE(C321,",",REPT(" ",99)),899,99)),PortProtocols[],4,FALSE)),""),"") &amp;
IF(TRIM(MID(SUBSTITUTE(C321,",",REPT(" ",99)),999,99))&lt;&gt;"",CHAR(10) &amp; IFERROR(IF(ISERROR(--TRIM(MID(SUBSTITUTE(C321,",",REPT(" ",99)),999,99))),VLOOKUP(TRIM(MID(SUBSTITUTE(C321,",",REPT(" ",99)),999,99)),PortProtocols[],4,FALSE),VLOOKUP(--TRIM(MID(SUBSTITUTE(C321,",",REPT(" ",99)),999,99)),PortProtocols[],4,FALSE)),""),"") &amp;
IF(TRIM(MID(SUBSTITUTE(C321,",",REPT(" ",99)),1099,99))&lt;&gt;"",CHAR(10) &amp; IFERROR(IF(ISERROR(--TRIM(MID(SUBSTITUTE(C321,",",REPT(" ",99)),1099,99))),VLOOKUP(TRIM(MID(SUBSTITUTE(C321,",",REPT(" ",99)),1099,99)),PortProtocols[],4,FALSE),VLOOKUP(--TRIM(MID(SUBSTITUTE(C321,",",REPT(" ",99)),1099,99)),PortProtocols[],4,FALSE)),""),"") &amp;
IF(TRIM(MID(SUBSTITUTE(C321,",",REPT(" ",99)),1199,99))&lt;&gt;"",CHAR(10) &amp; IFERROR(IF(ISERROR(--TRIM(MID(SUBSTITUTE(C321,",",REPT(" ",99)),1199,99))),VLOOKUP(TRIM(MID(SUBSTITUTE(C321,",",REPT(" ",99)),1199,99)),PortProtocols[],4,FALSE),VLOOKUP(--TRIM(MID(SUBSTITUTE(C321,",",REPT(" ",99)),1199,99)),PortProtocols[],4,FALSE)),""),"") &amp;
IF(TRIM(MID(SUBSTITUTE(C321,",",REPT(" ",99)),1299,99))&lt;&gt;"",CHAR(10) &amp; IFERROR(IF(ISERROR(--TRIM(MID(SUBSTITUTE(C321,",",REPT(" ",99)),1299,99))),VLOOKUP(TRIM(MID(SUBSTITUTE(C321,",",REPT(" ",99)),1299,99)),PortProtocols[],4,FALSE),VLOOKUP(--TRIM(MID(SUBSTITUTE(C321,",",REPT(" ",99)),1299,99)),PortProtocols[],4,FALSE)),""),"") &amp;
IF(TRIM(MID(SUBSTITUTE(C321,",",REPT(" ",99)),1399,99))&lt;&gt;"",CHAR(10) &amp; IFERROR(IF(ISERROR(--TRIM(MID(SUBSTITUTE(C321,",",REPT(" ",99)),1399,99))),VLOOKUP(TRIM(MID(SUBSTITUTE(C321,",",REPT(" ",99)),1399,99)),PortProtocols[],4,FALSE),VLOOKUP(--TRIM(MID(SUBSTITUTE(C321,",",REPT(" ",99)),1399,99)),PortProtocols[],4,FALSE)),""),"") &amp;
IF(TRIM(MID(SUBSTITUTE(C321,",",REPT(" ",99)),1499,99))&lt;&gt;"",CHAR(10) &amp; IFERROR(IF(ISERROR(--TRIM(MID(SUBSTITUTE(C321,",",REPT(" ",99)),1499,99))),VLOOKUP(TRIM(MID(SUBSTITUTE(C321,",",REPT(" ",99)),1499,99)),PortProtocols[],4,FALSE),VLOOKUP(--TRIM(MID(SUBSTITUTE(C321,",",REPT(" ",99)),1499,99)),PortProtocols[],4,FALSE)),""),"") &amp;
IF(TRIM(MID(SUBSTITUTE(C321,",",REPT(" ",99)),1599,99))&lt;&gt;"",CHAR(10) &amp; IFERROR(IF(ISERROR(--TRIM(MID(SUBSTITUTE(C321,",",REPT(" ",99)),1599,99))),VLOOKUP(TRIM(MID(SUBSTITUTE(C321,",",REPT(" ",99)),1599,99)),PortProtocols[],4,FALSE),VLOOKUP(--TRIM(MID(SUBSTITUTE(C321,",",REPT(" ",99)),1599,99)),PortProtocols[],4,FALSE)),""),"") &amp;
IF(TRIM(MID(SUBSTITUTE(C321,",",REPT(" ",99)),1699,99))&lt;&gt;"",CHAR(10) &amp; IFERROR(IF(ISERROR(--TRIM(MID(SUBSTITUTE(C321,",",REPT(" ",99)),1699,99))),VLOOKUP(TRIM(MID(SUBSTITUTE(C321,",",REPT(" ",99)),1699,99)),PortProtocols[],4,FALSE),VLOOKUP(--TRIM(MID(SUBSTITUTE(C321,",",REPT(" ",99)),1699,99)),PortProtocols[],4,FALSE)),""),"") &amp;
IF(TRIM(MID(SUBSTITUTE(C321,",",REPT(" ",99)),1799,99))&lt;&gt;"",CHAR(10) &amp; IFERROR(IF(ISERROR(--TRIM(MID(SUBSTITUTE(C321,",",REPT(" ",99)),1799,99))),VLOOKUP(TRIM(MID(SUBSTITUTE(C321,",",REPT(" ",99)),1799,99)),PortProtocols[],4,FALSE),VLOOKUP(--TRIM(MID(SUBSTITUTE(C321,",",REPT(" ",99)),1799,99)),PortProtocols[],4,FALSE)),""),"") &amp;
IF(TRIM(MID(SUBSTITUTE(C321,",",REPT(" ",99)),1899,99))&lt;&gt;"",CHAR(10) &amp; IFERROR(IF(ISERROR(--TRIM(MID(SUBSTITUTE(C321,",",REPT(" ",99)),1899,99))),VLOOKUP(TRIM(MID(SUBSTITUTE(C321,",",REPT(" ",99)),1899,99)),PortProtocols[],4,FALSE),VLOOKUP(--TRIM(MID(SUBSTITUTE(C321,",",REPT(" ",99)),1899,99)),PortProtocols[],4,FALSE)),""),""),
"")</f>
        <v>Nutanix CVM AZ1 to Nutanix CVM AZ2
Ping (0 ICMP)</v>
      </c>
      <c r="G321" s="15" t="s">
        <v>12</v>
      </c>
      <c r="H321" s="13" t="str">
        <f>_xlfn.XLOOKUP(ExternalPorts[[#This Row],[Source]],entities[Source],entities[Source AZ (Used for Diagram Generation)],"",0)</f>
        <v>AZ1</v>
      </c>
      <c r="I321" s="13" t="str">
        <f>_xlfn.XLOOKUP(ExternalPorts[[#This Row],[Destination]],entities[Destination],entities[Destination AZ (Used for Diagram Generation)],"",0)</f>
        <v>AZ2</v>
      </c>
      <c r="J321" s="13"/>
    </row>
    <row r="322" spans="1:10" ht="121.5" hidden="1">
      <c r="A322" s="13" t="s">
        <v>86</v>
      </c>
      <c r="B322" s="13" t="s">
        <v>72</v>
      </c>
      <c r="C322" s="14" t="s">
        <v>87</v>
      </c>
      <c r="D322" s="13" t="str" cm="1">
        <f t="array" ref="D32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2" s="13" t="s">
        <v>74</v>
      </c>
      <c r="F322" s="15" t="str">
        <f>IF(AND(B322&lt;&gt;"",E322&lt;&gt;""),B322 &amp; " to " &amp; E322 &amp; CHAR(10) &amp;
IFERROR(IF(ISERROR(--TRIM(MID(SUBSTITUTE(C322,",",REPT(" ",99)),1,99))),VLOOKUP(TRIM(MID(SUBSTITUTE(C322,",",REPT(" ",99)),1,99)),PortProtocols[],4,FALSE),VLOOKUP(--TRIM(MID(SUBSTITUTE(C322,",",REPT(" ",99)),1,99)),PortProtocols[],4,FALSE)),"") &amp;
IF(TRIM(MID(SUBSTITUTE(C322,",",REPT(" ",99)),99,99))&lt;&gt;"",CHAR(10) &amp; IFERROR(IF(ISERROR(--TRIM(MID(SUBSTITUTE(C322,",",REPT(" ",99)),99,99))),VLOOKUP(TRIM(MID(SUBSTITUTE(C322,",",REPT(" ",99)),99,99)),PortProtocols[],4,FALSE),VLOOKUP(--TRIM(MID(SUBSTITUTE(C322,",",REPT(" ",99)),99,99)),PortProtocols[],4,FALSE)),""),"") &amp;
IF(TRIM(MID(SUBSTITUTE(C322,",",REPT(" ",99)),199,99))&lt;&gt;"",CHAR(10) &amp; IFERROR(IF(ISERROR(--TRIM(MID(SUBSTITUTE(C322,",",REPT(" ",99)),199,99))),VLOOKUP(TRIM(MID(SUBSTITUTE(C322,",",REPT(" ",99)),199,99)),PortProtocols[],4,FALSE),VLOOKUP(--TRIM(MID(SUBSTITUTE(C322,",",REPT(" ",99)),199,99)),PortProtocols[],4,FALSE)),""),"") &amp;
IF(TRIM(MID(SUBSTITUTE(C322,",",REPT(" ",99)),299,99))&lt;&gt;"",CHAR(10) &amp; IFERROR(IF(ISERROR(--TRIM(MID(SUBSTITUTE(C322,",",REPT(" ",99)),299,99))),VLOOKUP(TRIM(MID(SUBSTITUTE(C322,",",REPT(" ",99)),299,99)),PortProtocols[],4,FALSE),VLOOKUP(--TRIM(MID(SUBSTITUTE(C322,",",REPT(" ",99)),299,99)),PortProtocols[],4,FALSE)),""),"") &amp;
IF(TRIM(MID(SUBSTITUTE(C322,",",REPT(" ",99)),399,99))&lt;&gt;"",CHAR(10) &amp; IFERROR(IF(ISERROR(--TRIM(MID(SUBSTITUTE(C322,",",REPT(" ",99)),399,99))),VLOOKUP(TRIM(MID(SUBSTITUTE(C322,",",REPT(" ",99)),399,99)),PortProtocols[],4,FALSE),VLOOKUP(--TRIM(MID(SUBSTITUTE(C322,",",REPT(" ",99)),399,99)),PortProtocols[],4,FALSE)),""),"") &amp;
IF(TRIM(MID(SUBSTITUTE(C322,",",REPT(" ",99)),499,99))&lt;&gt;"",CHAR(10) &amp; IFERROR(IF(ISERROR(--TRIM(MID(SUBSTITUTE(C322,",",REPT(" ",99)),499,99))),VLOOKUP(TRIM(MID(SUBSTITUTE(C322,",",REPT(" ",99)),499,99)),PortProtocols[],4,FALSE),VLOOKUP(--TRIM(MID(SUBSTITUTE(C322,",",REPT(" ",99)),499,99)),PortProtocols[],4,FALSE)),""),"") &amp;
IF(TRIM(MID(SUBSTITUTE(C322,",",REPT(" ",99)),599,99))&lt;&gt;"",CHAR(10) &amp; IFERROR(IF(ISERROR(--TRIM(MID(SUBSTITUTE(C322,",",REPT(" ",99)),599,99))),VLOOKUP(TRIM(MID(SUBSTITUTE(C322,",",REPT(" ",99)),599,99)),PortProtocols[],4,FALSE),VLOOKUP(--TRIM(MID(SUBSTITUTE(C322,",",REPT(" ",99)),599,99)),PortProtocols[],4,FALSE)),""),"") &amp;
IF(TRIM(MID(SUBSTITUTE(C322,",",REPT(" ",99)),699,99))&lt;&gt;"",CHAR(10) &amp; IFERROR(IF(ISERROR(--TRIM(MID(SUBSTITUTE(C322,",",REPT(" ",99)),699,99))),VLOOKUP(TRIM(MID(SUBSTITUTE(C322,",",REPT(" ",99)),699,99)),PortProtocols[],4,FALSE),VLOOKUP(--TRIM(MID(SUBSTITUTE(C322,",",REPT(" ",99)),699,99)),PortProtocols[],4,FALSE)),""),"") &amp;
IF(TRIM(MID(SUBSTITUTE(C322,",",REPT(" ",99)),799,99))&lt;&gt;"",CHAR(10) &amp; IFERROR(IF(ISERROR(--TRIM(MID(SUBSTITUTE(C322,",",REPT(" ",99)),799,99))),VLOOKUP(TRIM(MID(SUBSTITUTE(C322,",",REPT(" ",99)),799,99)),PortProtocols[],4,FALSE),VLOOKUP(--TRIM(MID(SUBSTITUTE(C322,",",REPT(" ",99)),799,99)),PortProtocols[],4,FALSE)),""),"") &amp;
IF(TRIM(MID(SUBSTITUTE(C322,",",REPT(" ",99)),899,99))&lt;&gt;"",CHAR(10) &amp; IFERROR(IF(ISERROR(--TRIM(MID(SUBSTITUTE(C322,",",REPT(" ",99)),899,99))),VLOOKUP(TRIM(MID(SUBSTITUTE(C322,",",REPT(" ",99)),899,99)),PortProtocols[],4,FALSE),VLOOKUP(--TRIM(MID(SUBSTITUTE(C322,",",REPT(" ",99)),899,99)),PortProtocols[],4,FALSE)),""),"") &amp;
IF(TRIM(MID(SUBSTITUTE(C322,",",REPT(" ",99)),999,99))&lt;&gt;"",CHAR(10) &amp; IFERROR(IF(ISERROR(--TRIM(MID(SUBSTITUTE(C322,",",REPT(" ",99)),999,99))),VLOOKUP(TRIM(MID(SUBSTITUTE(C322,",",REPT(" ",99)),999,99)),PortProtocols[],4,FALSE),VLOOKUP(--TRIM(MID(SUBSTITUTE(C322,",",REPT(" ",99)),999,99)),PortProtocols[],4,FALSE)),""),"") &amp;
IF(TRIM(MID(SUBSTITUTE(C322,",",REPT(" ",99)),1099,99))&lt;&gt;"",CHAR(10) &amp; IFERROR(IF(ISERROR(--TRIM(MID(SUBSTITUTE(C322,",",REPT(" ",99)),1099,99))),VLOOKUP(TRIM(MID(SUBSTITUTE(C322,",",REPT(" ",99)),1099,99)),PortProtocols[],4,FALSE),VLOOKUP(--TRIM(MID(SUBSTITUTE(C322,",",REPT(" ",99)),1099,99)),PortProtocols[],4,FALSE)),""),"") &amp;
IF(TRIM(MID(SUBSTITUTE(C322,",",REPT(" ",99)),1199,99))&lt;&gt;"",CHAR(10) &amp; IFERROR(IF(ISERROR(--TRIM(MID(SUBSTITUTE(C322,",",REPT(" ",99)),1199,99))),VLOOKUP(TRIM(MID(SUBSTITUTE(C322,",",REPT(" ",99)),1199,99)),PortProtocols[],4,FALSE),VLOOKUP(--TRIM(MID(SUBSTITUTE(C322,",",REPT(" ",99)),1199,99)),PortProtocols[],4,FALSE)),""),"") &amp;
IF(TRIM(MID(SUBSTITUTE(C322,",",REPT(" ",99)),1299,99))&lt;&gt;"",CHAR(10) &amp; IFERROR(IF(ISERROR(--TRIM(MID(SUBSTITUTE(C322,",",REPT(" ",99)),1299,99))),VLOOKUP(TRIM(MID(SUBSTITUTE(C322,",",REPT(" ",99)),1299,99)),PortProtocols[],4,FALSE),VLOOKUP(--TRIM(MID(SUBSTITUTE(C322,",",REPT(" ",99)),1299,99)),PortProtocols[],4,FALSE)),""),"") &amp;
IF(TRIM(MID(SUBSTITUTE(C322,",",REPT(" ",99)),1399,99))&lt;&gt;"",CHAR(10) &amp; IFERROR(IF(ISERROR(--TRIM(MID(SUBSTITUTE(C322,",",REPT(" ",99)),1399,99))),VLOOKUP(TRIM(MID(SUBSTITUTE(C322,",",REPT(" ",99)),1399,99)),PortProtocols[],4,FALSE),VLOOKUP(--TRIM(MID(SUBSTITUTE(C322,",",REPT(" ",99)),1399,99)),PortProtocols[],4,FALSE)),""),"") &amp;
IF(TRIM(MID(SUBSTITUTE(C322,",",REPT(" ",99)),1499,99))&lt;&gt;"",CHAR(10) &amp; IFERROR(IF(ISERROR(--TRIM(MID(SUBSTITUTE(C322,",",REPT(" ",99)),1499,99))),VLOOKUP(TRIM(MID(SUBSTITUTE(C322,",",REPT(" ",99)),1499,99)),PortProtocols[],4,FALSE),VLOOKUP(--TRIM(MID(SUBSTITUTE(C322,",",REPT(" ",99)),1499,99)),PortProtocols[],4,FALSE)),""),"") &amp;
IF(TRIM(MID(SUBSTITUTE(C322,",",REPT(" ",99)),1599,99))&lt;&gt;"",CHAR(10) &amp; IFERROR(IF(ISERROR(--TRIM(MID(SUBSTITUTE(C322,",",REPT(" ",99)),1599,99))),VLOOKUP(TRIM(MID(SUBSTITUTE(C322,",",REPT(" ",99)),1599,99)),PortProtocols[],4,FALSE),VLOOKUP(--TRIM(MID(SUBSTITUTE(C322,",",REPT(" ",99)),1599,99)),PortProtocols[],4,FALSE)),""),"") &amp;
IF(TRIM(MID(SUBSTITUTE(C322,",",REPT(" ",99)),1699,99))&lt;&gt;"",CHAR(10) &amp; IFERROR(IF(ISERROR(--TRIM(MID(SUBSTITUTE(C322,",",REPT(" ",99)),1699,99))),VLOOKUP(TRIM(MID(SUBSTITUTE(C322,",",REPT(" ",99)),1699,99)),PortProtocols[],4,FALSE),VLOOKUP(--TRIM(MID(SUBSTITUTE(C322,",",REPT(" ",99)),1699,99)),PortProtocols[],4,FALSE)),""),"") &amp;
IF(TRIM(MID(SUBSTITUTE(C322,",",REPT(" ",99)),1799,99))&lt;&gt;"",CHAR(10) &amp; IFERROR(IF(ISERROR(--TRIM(MID(SUBSTITUTE(C322,",",REPT(" ",99)),1799,99))),VLOOKUP(TRIM(MID(SUBSTITUTE(C322,",",REPT(" ",99)),1799,99)),PortProtocols[],4,FALSE),VLOOKUP(--TRIM(MID(SUBSTITUTE(C322,",",REPT(" ",99)),1799,99)),PortProtocols[],4,FALSE)),""),"") &amp;
IF(TRIM(MID(SUBSTITUTE(C322,",",REPT(" ",99)),1899,99))&lt;&gt;"",CHAR(10) &amp; IFERROR(IF(ISERROR(--TRIM(MID(SUBSTITUTE(C322,",",REPT(" ",99)),1899,99))),VLOOKUP(TRIM(MID(SUBSTITUTE(C322,",",REPT(" ",99)),1899,99)),PortProtocols[],4,FALSE),VLOOKUP(--TRIM(MID(SUBSTITUTE(C322,",",REPT(" ",99)),1899,99)),PortProtocols[],4,FALSE)),""),""),
"")</f>
        <v>Nutanix CVM AZ1 to Nutanix CVM AZ2
Prism (9440 TCP)
Stargate (2009 TCP)
Cerebro (2020 TCP)
Cerebro gRPC (14119 TCP)
Stargate mTLS (14108 TCP)</v>
      </c>
      <c r="G322" s="15" t="s">
        <v>12</v>
      </c>
      <c r="H322" s="13" t="str">
        <f>_xlfn.XLOOKUP(ExternalPorts[[#This Row],[Source]],entities[Source],entities[Source AZ (Used for Diagram Generation)],"",0)</f>
        <v>AZ1</v>
      </c>
      <c r="I322" s="13" t="str">
        <f>_xlfn.XLOOKUP(ExternalPorts[[#This Row],[Destination]],entities[Destination],entities[Destination AZ (Used for Diagram Generation)],"",0)</f>
        <v>AZ2</v>
      </c>
      <c r="J322" s="13" t="s">
        <v>88</v>
      </c>
    </row>
    <row r="323" spans="1:10" ht="81" hidden="1">
      <c r="A323" s="13" t="s">
        <v>86</v>
      </c>
      <c r="B323" s="13" t="s">
        <v>77</v>
      </c>
      <c r="C323" s="14" t="s">
        <v>80</v>
      </c>
      <c r="D323" s="13" t="str" cm="1">
        <f t="array" ref="D32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3" s="13" t="s">
        <v>79</v>
      </c>
      <c r="F323" s="15" t="str">
        <f>IF(AND(B323&lt;&gt;"",E323&lt;&gt;""),B323 &amp; " to " &amp; E323 &amp; CHAR(10) &amp;
IFERROR(IF(ISERROR(--TRIM(MID(SUBSTITUTE(C323,",",REPT(" ",99)),1,99))),VLOOKUP(TRIM(MID(SUBSTITUTE(C323,",",REPT(" ",99)),1,99)),PortProtocols[],4,FALSE),VLOOKUP(--TRIM(MID(SUBSTITUTE(C323,",",REPT(" ",99)),1,99)),PortProtocols[],4,FALSE)),"") &amp;
IF(TRIM(MID(SUBSTITUTE(C323,",",REPT(" ",99)),99,99))&lt;&gt;"",CHAR(10) &amp; IFERROR(IF(ISERROR(--TRIM(MID(SUBSTITUTE(C323,",",REPT(" ",99)),99,99))),VLOOKUP(TRIM(MID(SUBSTITUTE(C323,",",REPT(" ",99)),99,99)),PortProtocols[],4,FALSE),VLOOKUP(--TRIM(MID(SUBSTITUTE(C323,",",REPT(" ",99)),99,99)),PortProtocols[],4,FALSE)),""),"") &amp;
IF(TRIM(MID(SUBSTITUTE(C323,",",REPT(" ",99)),199,99))&lt;&gt;"",CHAR(10) &amp; IFERROR(IF(ISERROR(--TRIM(MID(SUBSTITUTE(C323,",",REPT(" ",99)),199,99))),VLOOKUP(TRIM(MID(SUBSTITUTE(C323,",",REPT(" ",99)),199,99)),PortProtocols[],4,FALSE),VLOOKUP(--TRIM(MID(SUBSTITUTE(C323,",",REPT(" ",99)),199,99)),PortProtocols[],4,FALSE)),""),"") &amp;
IF(TRIM(MID(SUBSTITUTE(C323,",",REPT(" ",99)),299,99))&lt;&gt;"",CHAR(10) &amp; IFERROR(IF(ISERROR(--TRIM(MID(SUBSTITUTE(C323,",",REPT(" ",99)),299,99))),VLOOKUP(TRIM(MID(SUBSTITUTE(C323,",",REPT(" ",99)),299,99)),PortProtocols[],4,FALSE),VLOOKUP(--TRIM(MID(SUBSTITUTE(C323,",",REPT(" ",99)),299,99)),PortProtocols[],4,FALSE)),""),"") &amp;
IF(TRIM(MID(SUBSTITUTE(C323,",",REPT(" ",99)),399,99))&lt;&gt;"",CHAR(10) &amp; IFERROR(IF(ISERROR(--TRIM(MID(SUBSTITUTE(C323,",",REPT(" ",99)),399,99))),VLOOKUP(TRIM(MID(SUBSTITUTE(C323,",",REPT(" ",99)),399,99)),PortProtocols[],4,FALSE),VLOOKUP(--TRIM(MID(SUBSTITUTE(C323,",",REPT(" ",99)),399,99)),PortProtocols[],4,FALSE)),""),"") &amp;
IF(TRIM(MID(SUBSTITUTE(C323,",",REPT(" ",99)),499,99))&lt;&gt;"",CHAR(10) &amp; IFERROR(IF(ISERROR(--TRIM(MID(SUBSTITUTE(C323,",",REPT(" ",99)),499,99))),VLOOKUP(TRIM(MID(SUBSTITUTE(C323,",",REPT(" ",99)),499,99)),PortProtocols[],4,FALSE),VLOOKUP(--TRIM(MID(SUBSTITUTE(C323,",",REPT(" ",99)),499,99)),PortProtocols[],4,FALSE)),""),"") &amp;
IF(TRIM(MID(SUBSTITUTE(C323,",",REPT(" ",99)),599,99))&lt;&gt;"",CHAR(10) &amp; IFERROR(IF(ISERROR(--TRIM(MID(SUBSTITUTE(C323,",",REPT(" ",99)),599,99))),VLOOKUP(TRIM(MID(SUBSTITUTE(C323,",",REPT(" ",99)),599,99)),PortProtocols[],4,FALSE),VLOOKUP(--TRIM(MID(SUBSTITUTE(C323,",",REPT(" ",99)),599,99)),PortProtocols[],4,FALSE)),""),"") &amp;
IF(TRIM(MID(SUBSTITUTE(C323,",",REPT(" ",99)),699,99))&lt;&gt;"",CHAR(10) &amp; IFERROR(IF(ISERROR(--TRIM(MID(SUBSTITUTE(C323,",",REPT(" ",99)),699,99))),VLOOKUP(TRIM(MID(SUBSTITUTE(C323,",",REPT(" ",99)),699,99)),PortProtocols[],4,FALSE),VLOOKUP(--TRIM(MID(SUBSTITUTE(C323,",",REPT(" ",99)),699,99)),PortProtocols[],4,FALSE)),""),"") &amp;
IF(TRIM(MID(SUBSTITUTE(C323,",",REPT(" ",99)),799,99))&lt;&gt;"",CHAR(10) &amp; IFERROR(IF(ISERROR(--TRIM(MID(SUBSTITUTE(C323,",",REPT(" ",99)),799,99))),VLOOKUP(TRIM(MID(SUBSTITUTE(C323,",",REPT(" ",99)),799,99)),PortProtocols[],4,FALSE),VLOOKUP(--TRIM(MID(SUBSTITUTE(C323,",",REPT(" ",99)),799,99)),PortProtocols[],4,FALSE)),""),"") &amp;
IF(TRIM(MID(SUBSTITUTE(C323,",",REPT(" ",99)),899,99))&lt;&gt;"",CHAR(10) &amp; IFERROR(IF(ISERROR(--TRIM(MID(SUBSTITUTE(C323,",",REPT(" ",99)),899,99))),VLOOKUP(TRIM(MID(SUBSTITUTE(C323,",",REPT(" ",99)),899,99)),PortProtocols[],4,FALSE),VLOOKUP(--TRIM(MID(SUBSTITUTE(C323,",",REPT(" ",99)),899,99)),PortProtocols[],4,FALSE)),""),"") &amp;
IF(TRIM(MID(SUBSTITUTE(C323,",",REPT(" ",99)),999,99))&lt;&gt;"",CHAR(10) &amp; IFERROR(IF(ISERROR(--TRIM(MID(SUBSTITUTE(C323,",",REPT(" ",99)),999,99))),VLOOKUP(TRIM(MID(SUBSTITUTE(C323,",",REPT(" ",99)),999,99)),PortProtocols[],4,FALSE),VLOOKUP(--TRIM(MID(SUBSTITUTE(C323,",",REPT(" ",99)),999,99)),PortProtocols[],4,FALSE)),""),"") &amp;
IF(TRIM(MID(SUBSTITUTE(C323,",",REPT(" ",99)),1099,99))&lt;&gt;"",CHAR(10) &amp; IFERROR(IF(ISERROR(--TRIM(MID(SUBSTITUTE(C323,",",REPT(" ",99)),1099,99))),VLOOKUP(TRIM(MID(SUBSTITUTE(C323,",",REPT(" ",99)),1099,99)),PortProtocols[],4,FALSE),VLOOKUP(--TRIM(MID(SUBSTITUTE(C323,",",REPT(" ",99)),1099,99)),PortProtocols[],4,FALSE)),""),"") &amp;
IF(TRIM(MID(SUBSTITUTE(C323,",",REPT(" ",99)),1199,99))&lt;&gt;"",CHAR(10) &amp; IFERROR(IF(ISERROR(--TRIM(MID(SUBSTITUTE(C323,",",REPT(" ",99)),1199,99))),VLOOKUP(TRIM(MID(SUBSTITUTE(C323,",",REPT(" ",99)),1199,99)),PortProtocols[],4,FALSE),VLOOKUP(--TRIM(MID(SUBSTITUTE(C323,",",REPT(" ",99)),1199,99)),PortProtocols[],4,FALSE)),""),"") &amp;
IF(TRIM(MID(SUBSTITUTE(C323,",",REPT(" ",99)),1299,99))&lt;&gt;"",CHAR(10) &amp; IFERROR(IF(ISERROR(--TRIM(MID(SUBSTITUTE(C323,",",REPT(" ",99)),1299,99))),VLOOKUP(TRIM(MID(SUBSTITUTE(C323,",",REPT(" ",99)),1299,99)),PortProtocols[],4,FALSE),VLOOKUP(--TRIM(MID(SUBSTITUTE(C323,",",REPT(" ",99)),1299,99)),PortProtocols[],4,FALSE)),""),"") &amp;
IF(TRIM(MID(SUBSTITUTE(C323,",",REPT(" ",99)),1399,99))&lt;&gt;"",CHAR(10) &amp; IFERROR(IF(ISERROR(--TRIM(MID(SUBSTITUTE(C323,",",REPT(" ",99)),1399,99))),VLOOKUP(TRIM(MID(SUBSTITUTE(C323,",",REPT(" ",99)),1399,99)),PortProtocols[],4,FALSE),VLOOKUP(--TRIM(MID(SUBSTITUTE(C323,",",REPT(" ",99)),1399,99)),PortProtocols[],4,FALSE)),""),"") &amp;
IF(TRIM(MID(SUBSTITUTE(C323,",",REPT(" ",99)),1499,99))&lt;&gt;"",CHAR(10) &amp; IFERROR(IF(ISERROR(--TRIM(MID(SUBSTITUTE(C323,",",REPT(" ",99)),1499,99))),VLOOKUP(TRIM(MID(SUBSTITUTE(C323,",",REPT(" ",99)),1499,99)),PortProtocols[],4,FALSE),VLOOKUP(--TRIM(MID(SUBSTITUTE(C323,",",REPT(" ",99)),1499,99)),PortProtocols[],4,FALSE)),""),"") &amp;
IF(TRIM(MID(SUBSTITUTE(C323,",",REPT(" ",99)),1599,99))&lt;&gt;"",CHAR(10) &amp; IFERROR(IF(ISERROR(--TRIM(MID(SUBSTITUTE(C323,",",REPT(" ",99)),1599,99))),VLOOKUP(TRIM(MID(SUBSTITUTE(C323,",",REPT(" ",99)),1599,99)),PortProtocols[],4,FALSE),VLOOKUP(--TRIM(MID(SUBSTITUTE(C323,",",REPT(" ",99)),1599,99)),PortProtocols[],4,FALSE)),""),"") &amp;
IF(TRIM(MID(SUBSTITUTE(C323,",",REPT(" ",99)),1699,99))&lt;&gt;"",CHAR(10) &amp; IFERROR(IF(ISERROR(--TRIM(MID(SUBSTITUTE(C323,",",REPT(" ",99)),1699,99))),VLOOKUP(TRIM(MID(SUBSTITUTE(C323,",",REPT(" ",99)),1699,99)),PortProtocols[],4,FALSE),VLOOKUP(--TRIM(MID(SUBSTITUTE(C323,",",REPT(" ",99)),1699,99)),PortProtocols[],4,FALSE)),""),"") &amp;
IF(TRIM(MID(SUBSTITUTE(C323,",",REPT(" ",99)),1799,99))&lt;&gt;"",CHAR(10) &amp; IFERROR(IF(ISERROR(--TRIM(MID(SUBSTITUTE(C323,",",REPT(" ",99)),1799,99))),VLOOKUP(TRIM(MID(SUBSTITUTE(C323,",",REPT(" ",99)),1799,99)),PortProtocols[],4,FALSE),VLOOKUP(--TRIM(MID(SUBSTITUTE(C323,",",REPT(" ",99)),1799,99)),PortProtocols[],4,FALSE)),""),"") &amp;
IF(TRIM(MID(SUBSTITUTE(C323,",",REPT(" ",99)),1899,99))&lt;&gt;"",CHAR(10) &amp; IFERROR(IF(ISERROR(--TRIM(MID(SUBSTITUTE(C323,",",REPT(" ",99)),1899,99))),VLOOKUP(TRIM(MID(SUBSTITUTE(C323,",",REPT(" ",99)),1899,99)),PortProtocols[],4,FALSE),VLOOKUP(--TRIM(MID(SUBSTITUTE(C323,",",REPT(" ",99)),1899,99)),PortProtocols[],4,FALSE)),""),""),
"")</f>
        <v>Prism Central AZ1 to Prism Central AZ2
Prism (9440 TCP)
Mercury Fanout gRPC (9300 TCP)
Mercury Fanout gRPC (9301 TCP)</v>
      </c>
      <c r="G323" s="15"/>
      <c r="H323" s="13" t="str">
        <f>_xlfn.XLOOKUP(ExternalPorts[[#This Row],[Source]],entities[Source],entities[Source AZ (Used for Diagram Generation)],"",0)</f>
        <v>AZ1</v>
      </c>
      <c r="I323" s="13" t="str">
        <f>_xlfn.XLOOKUP(ExternalPorts[[#This Row],[Destination]],entities[Destination],entities[Destination AZ (Used for Diagram Generation)],"",0)</f>
        <v>AZ2</v>
      </c>
      <c r="J323" s="13"/>
    </row>
    <row r="324" spans="1:10" ht="121.5" hidden="1">
      <c r="A324" s="13" t="s">
        <v>86</v>
      </c>
      <c r="B324" s="13" t="s">
        <v>77</v>
      </c>
      <c r="C324" s="14" t="s">
        <v>81</v>
      </c>
      <c r="D324" s="13" t="str" cm="1">
        <f t="array" ref="D32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4" s="13" t="s">
        <v>72</v>
      </c>
      <c r="F324" s="15" t="str">
        <f>IF(AND(B324&lt;&gt;"",E324&lt;&gt;""),B324 &amp; " to " &amp; E324 &amp; CHAR(10) &amp;
IFERROR(IF(ISERROR(--TRIM(MID(SUBSTITUTE(C324,",",REPT(" ",99)),1,99))),VLOOKUP(TRIM(MID(SUBSTITUTE(C324,",",REPT(" ",99)),1,99)),PortProtocols[],4,FALSE),VLOOKUP(--TRIM(MID(SUBSTITUTE(C324,",",REPT(" ",99)),1,99)),PortProtocols[],4,FALSE)),"") &amp;
IF(TRIM(MID(SUBSTITUTE(C324,",",REPT(" ",99)),99,99))&lt;&gt;"",CHAR(10) &amp; IFERROR(IF(ISERROR(--TRIM(MID(SUBSTITUTE(C324,",",REPT(" ",99)),99,99))),VLOOKUP(TRIM(MID(SUBSTITUTE(C324,",",REPT(" ",99)),99,99)),PortProtocols[],4,FALSE),VLOOKUP(--TRIM(MID(SUBSTITUTE(C324,",",REPT(" ",99)),99,99)),PortProtocols[],4,FALSE)),""),"") &amp;
IF(TRIM(MID(SUBSTITUTE(C324,",",REPT(" ",99)),199,99))&lt;&gt;"",CHAR(10) &amp; IFERROR(IF(ISERROR(--TRIM(MID(SUBSTITUTE(C324,",",REPT(" ",99)),199,99))),VLOOKUP(TRIM(MID(SUBSTITUTE(C324,",",REPT(" ",99)),199,99)),PortProtocols[],4,FALSE),VLOOKUP(--TRIM(MID(SUBSTITUTE(C324,",",REPT(" ",99)),199,99)),PortProtocols[],4,FALSE)),""),"") &amp;
IF(TRIM(MID(SUBSTITUTE(C324,",",REPT(" ",99)),299,99))&lt;&gt;"",CHAR(10) &amp; IFERROR(IF(ISERROR(--TRIM(MID(SUBSTITUTE(C324,",",REPT(" ",99)),299,99))),VLOOKUP(TRIM(MID(SUBSTITUTE(C324,",",REPT(" ",99)),299,99)),PortProtocols[],4,FALSE),VLOOKUP(--TRIM(MID(SUBSTITUTE(C324,",",REPT(" ",99)),299,99)),PortProtocols[],4,FALSE)),""),"") &amp;
IF(TRIM(MID(SUBSTITUTE(C324,",",REPT(" ",99)),399,99))&lt;&gt;"",CHAR(10) &amp; IFERROR(IF(ISERROR(--TRIM(MID(SUBSTITUTE(C324,",",REPT(" ",99)),399,99))),VLOOKUP(TRIM(MID(SUBSTITUTE(C324,",",REPT(" ",99)),399,99)),PortProtocols[],4,FALSE),VLOOKUP(--TRIM(MID(SUBSTITUTE(C324,",",REPT(" ",99)),399,99)),PortProtocols[],4,FALSE)),""),"") &amp;
IF(TRIM(MID(SUBSTITUTE(C324,",",REPT(" ",99)),499,99))&lt;&gt;"",CHAR(10) &amp; IFERROR(IF(ISERROR(--TRIM(MID(SUBSTITUTE(C324,",",REPT(" ",99)),499,99))),VLOOKUP(TRIM(MID(SUBSTITUTE(C324,",",REPT(" ",99)),499,99)),PortProtocols[],4,FALSE),VLOOKUP(--TRIM(MID(SUBSTITUTE(C324,",",REPT(" ",99)),499,99)),PortProtocols[],4,FALSE)),""),"") &amp;
IF(TRIM(MID(SUBSTITUTE(C324,",",REPT(" ",99)),599,99))&lt;&gt;"",CHAR(10) &amp; IFERROR(IF(ISERROR(--TRIM(MID(SUBSTITUTE(C324,",",REPT(" ",99)),599,99))),VLOOKUP(TRIM(MID(SUBSTITUTE(C324,",",REPT(" ",99)),599,99)),PortProtocols[],4,FALSE),VLOOKUP(--TRIM(MID(SUBSTITUTE(C324,",",REPT(" ",99)),599,99)),PortProtocols[],4,FALSE)),""),"") &amp;
IF(TRIM(MID(SUBSTITUTE(C324,",",REPT(" ",99)),699,99))&lt;&gt;"",CHAR(10) &amp; IFERROR(IF(ISERROR(--TRIM(MID(SUBSTITUTE(C324,",",REPT(" ",99)),699,99))),VLOOKUP(TRIM(MID(SUBSTITUTE(C324,",",REPT(" ",99)),699,99)),PortProtocols[],4,FALSE),VLOOKUP(--TRIM(MID(SUBSTITUTE(C324,",",REPT(" ",99)),699,99)),PortProtocols[],4,FALSE)),""),"") &amp;
IF(TRIM(MID(SUBSTITUTE(C324,",",REPT(" ",99)),799,99))&lt;&gt;"",CHAR(10) &amp; IFERROR(IF(ISERROR(--TRIM(MID(SUBSTITUTE(C324,",",REPT(" ",99)),799,99))),VLOOKUP(TRIM(MID(SUBSTITUTE(C324,",",REPT(" ",99)),799,99)),PortProtocols[],4,FALSE),VLOOKUP(--TRIM(MID(SUBSTITUTE(C324,",",REPT(" ",99)),799,99)),PortProtocols[],4,FALSE)),""),"") &amp;
IF(TRIM(MID(SUBSTITUTE(C324,",",REPT(" ",99)),899,99))&lt;&gt;"",CHAR(10) &amp; IFERROR(IF(ISERROR(--TRIM(MID(SUBSTITUTE(C324,",",REPT(" ",99)),899,99))),VLOOKUP(TRIM(MID(SUBSTITUTE(C324,",",REPT(" ",99)),899,99)),PortProtocols[],4,FALSE),VLOOKUP(--TRIM(MID(SUBSTITUTE(C324,",",REPT(" ",99)),899,99)),PortProtocols[],4,FALSE)),""),"") &amp;
IF(TRIM(MID(SUBSTITUTE(C324,",",REPT(" ",99)),999,99))&lt;&gt;"",CHAR(10) &amp; IFERROR(IF(ISERROR(--TRIM(MID(SUBSTITUTE(C324,",",REPT(" ",99)),999,99))),VLOOKUP(TRIM(MID(SUBSTITUTE(C324,",",REPT(" ",99)),999,99)),PortProtocols[],4,FALSE),VLOOKUP(--TRIM(MID(SUBSTITUTE(C324,",",REPT(" ",99)),999,99)),PortProtocols[],4,FALSE)),""),"") &amp;
IF(TRIM(MID(SUBSTITUTE(C324,",",REPT(" ",99)),1099,99))&lt;&gt;"",CHAR(10) &amp; IFERROR(IF(ISERROR(--TRIM(MID(SUBSTITUTE(C324,",",REPT(" ",99)),1099,99))),VLOOKUP(TRIM(MID(SUBSTITUTE(C324,",",REPT(" ",99)),1099,99)),PortProtocols[],4,FALSE),VLOOKUP(--TRIM(MID(SUBSTITUTE(C324,",",REPT(" ",99)),1099,99)),PortProtocols[],4,FALSE)),""),"") &amp;
IF(TRIM(MID(SUBSTITUTE(C324,",",REPT(" ",99)),1199,99))&lt;&gt;"",CHAR(10) &amp; IFERROR(IF(ISERROR(--TRIM(MID(SUBSTITUTE(C324,",",REPT(" ",99)),1199,99))),VLOOKUP(TRIM(MID(SUBSTITUTE(C324,",",REPT(" ",99)),1199,99)),PortProtocols[],4,FALSE),VLOOKUP(--TRIM(MID(SUBSTITUTE(C324,",",REPT(" ",99)),1199,99)),PortProtocols[],4,FALSE)),""),"") &amp;
IF(TRIM(MID(SUBSTITUTE(C324,",",REPT(" ",99)),1299,99))&lt;&gt;"",CHAR(10) &amp; IFERROR(IF(ISERROR(--TRIM(MID(SUBSTITUTE(C324,",",REPT(" ",99)),1299,99))),VLOOKUP(TRIM(MID(SUBSTITUTE(C324,",",REPT(" ",99)),1299,99)),PortProtocols[],4,FALSE),VLOOKUP(--TRIM(MID(SUBSTITUTE(C324,",",REPT(" ",99)),1299,99)),PortProtocols[],4,FALSE)),""),"") &amp;
IF(TRIM(MID(SUBSTITUTE(C324,",",REPT(" ",99)),1399,99))&lt;&gt;"",CHAR(10) &amp; IFERROR(IF(ISERROR(--TRIM(MID(SUBSTITUTE(C324,",",REPT(" ",99)),1399,99))),VLOOKUP(TRIM(MID(SUBSTITUTE(C324,",",REPT(" ",99)),1399,99)),PortProtocols[],4,FALSE),VLOOKUP(--TRIM(MID(SUBSTITUTE(C324,",",REPT(" ",99)),1399,99)),PortProtocols[],4,FALSE)),""),"") &amp;
IF(TRIM(MID(SUBSTITUTE(C324,",",REPT(" ",99)),1499,99))&lt;&gt;"",CHAR(10) &amp; IFERROR(IF(ISERROR(--TRIM(MID(SUBSTITUTE(C324,",",REPT(" ",99)),1499,99))),VLOOKUP(TRIM(MID(SUBSTITUTE(C324,",",REPT(" ",99)),1499,99)),PortProtocols[],4,FALSE),VLOOKUP(--TRIM(MID(SUBSTITUTE(C324,",",REPT(" ",99)),1499,99)),PortProtocols[],4,FALSE)),""),"") &amp;
IF(TRIM(MID(SUBSTITUTE(C324,",",REPT(" ",99)),1599,99))&lt;&gt;"",CHAR(10) &amp; IFERROR(IF(ISERROR(--TRIM(MID(SUBSTITUTE(C324,",",REPT(" ",99)),1599,99))),VLOOKUP(TRIM(MID(SUBSTITUTE(C324,",",REPT(" ",99)),1599,99)),PortProtocols[],4,FALSE),VLOOKUP(--TRIM(MID(SUBSTITUTE(C324,",",REPT(" ",99)),1599,99)),PortProtocols[],4,FALSE)),""),"") &amp;
IF(TRIM(MID(SUBSTITUTE(C324,",",REPT(" ",99)),1699,99))&lt;&gt;"",CHAR(10) &amp; IFERROR(IF(ISERROR(--TRIM(MID(SUBSTITUTE(C324,",",REPT(" ",99)),1699,99))),VLOOKUP(TRIM(MID(SUBSTITUTE(C324,",",REPT(" ",99)),1699,99)),PortProtocols[],4,FALSE),VLOOKUP(--TRIM(MID(SUBSTITUTE(C324,",",REPT(" ",99)),1699,99)),PortProtocols[],4,FALSE)),""),"") &amp;
IF(TRIM(MID(SUBSTITUTE(C324,",",REPT(" ",99)),1799,99))&lt;&gt;"",CHAR(10) &amp; IFERROR(IF(ISERROR(--TRIM(MID(SUBSTITUTE(C324,",",REPT(" ",99)),1799,99))),VLOOKUP(TRIM(MID(SUBSTITUTE(C324,",",REPT(" ",99)),1799,99)),PortProtocols[],4,FALSE),VLOOKUP(--TRIM(MID(SUBSTITUTE(C324,",",REPT(" ",99)),1799,99)),PortProtocols[],4,FALSE)),""),"") &amp;
IF(TRIM(MID(SUBSTITUTE(C324,",",REPT(" ",99)),1899,99))&lt;&gt;"",CHAR(10) &amp; IFERROR(IF(ISERROR(--TRIM(MID(SUBSTITUTE(C324,",",REPT(" ",99)),1899,99))),VLOOKUP(TRIM(MID(SUBSTITUTE(C324,",",REPT(" ",99)),1899,99)),PortProtocols[],4,FALSE),VLOOKUP(--TRIM(MID(SUBSTITUTE(C324,",",REPT(" ",99)),1899,99)),PortProtocols[],4,FALSE)),""),""),
"")</f>
        <v>Prism Central AZ1 to Nutanix CVM AZ1
Prism (9440 TCP)
Mercury Fanout gRPC (9300 TCP)
Mercury Fanout gRPC (9301 TCP)
iSCSI iSNS (Target Discovery) (3205 TCP)
iSCSI Target (Primary Data) (3260 TCP)</v>
      </c>
      <c r="G324" s="15"/>
      <c r="H324" s="13" t="str">
        <f>_xlfn.XLOOKUP(ExternalPorts[[#This Row],[Source]],entities[Source],entities[Source AZ (Used for Diagram Generation)],"",0)</f>
        <v>AZ1</v>
      </c>
      <c r="I324" s="13" t="str">
        <f>_xlfn.XLOOKUP(ExternalPorts[[#This Row],[Destination]],entities[Destination],entities[Destination AZ (Used for Diagram Generation)],"",0)</f>
        <v>AZ1</v>
      </c>
      <c r="J324" s="13"/>
    </row>
    <row r="325" spans="1:10" ht="81" hidden="1">
      <c r="A325" s="13" t="s">
        <v>86</v>
      </c>
      <c r="B325" s="13" t="s">
        <v>77</v>
      </c>
      <c r="C325" s="14" t="s">
        <v>80</v>
      </c>
      <c r="D325" s="13" t="str" cm="1">
        <f t="array" ref="D32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5" s="13" t="s">
        <v>74</v>
      </c>
      <c r="F325" s="15" t="str">
        <f>IF(AND(B325&lt;&gt;"",E325&lt;&gt;""),B325 &amp; " to " &amp; E325 &amp; CHAR(10) &amp;
IFERROR(IF(ISERROR(--TRIM(MID(SUBSTITUTE(C325,",",REPT(" ",99)),1,99))),VLOOKUP(TRIM(MID(SUBSTITUTE(C325,",",REPT(" ",99)),1,99)),PortProtocols[],4,FALSE),VLOOKUP(--TRIM(MID(SUBSTITUTE(C325,",",REPT(" ",99)),1,99)),PortProtocols[],4,FALSE)),"") &amp;
IF(TRIM(MID(SUBSTITUTE(C325,",",REPT(" ",99)),99,99))&lt;&gt;"",CHAR(10) &amp; IFERROR(IF(ISERROR(--TRIM(MID(SUBSTITUTE(C325,",",REPT(" ",99)),99,99))),VLOOKUP(TRIM(MID(SUBSTITUTE(C325,",",REPT(" ",99)),99,99)),PortProtocols[],4,FALSE),VLOOKUP(--TRIM(MID(SUBSTITUTE(C325,",",REPT(" ",99)),99,99)),PortProtocols[],4,FALSE)),""),"") &amp;
IF(TRIM(MID(SUBSTITUTE(C325,",",REPT(" ",99)),199,99))&lt;&gt;"",CHAR(10) &amp; IFERROR(IF(ISERROR(--TRIM(MID(SUBSTITUTE(C325,",",REPT(" ",99)),199,99))),VLOOKUP(TRIM(MID(SUBSTITUTE(C325,",",REPT(" ",99)),199,99)),PortProtocols[],4,FALSE),VLOOKUP(--TRIM(MID(SUBSTITUTE(C325,",",REPT(" ",99)),199,99)),PortProtocols[],4,FALSE)),""),"") &amp;
IF(TRIM(MID(SUBSTITUTE(C325,",",REPT(" ",99)),299,99))&lt;&gt;"",CHAR(10) &amp; IFERROR(IF(ISERROR(--TRIM(MID(SUBSTITUTE(C325,",",REPT(" ",99)),299,99))),VLOOKUP(TRIM(MID(SUBSTITUTE(C325,",",REPT(" ",99)),299,99)),PortProtocols[],4,FALSE),VLOOKUP(--TRIM(MID(SUBSTITUTE(C325,",",REPT(" ",99)),299,99)),PortProtocols[],4,FALSE)),""),"") &amp;
IF(TRIM(MID(SUBSTITUTE(C325,",",REPT(" ",99)),399,99))&lt;&gt;"",CHAR(10) &amp; IFERROR(IF(ISERROR(--TRIM(MID(SUBSTITUTE(C325,",",REPT(" ",99)),399,99))),VLOOKUP(TRIM(MID(SUBSTITUTE(C325,",",REPT(" ",99)),399,99)),PortProtocols[],4,FALSE),VLOOKUP(--TRIM(MID(SUBSTITUTE(C325,",",REPT(" ",99)),399,99)),PortProtocols[],4,FALSE)),""),"") &amp;
IF(TRIM(MID(SUBSTITUTE(C325,",",REPT(" ",99)),499,99))&lt;&gt;"",CHAR(10) &amp; IFERROR(IF(ISERROR(--TRIM(MID(SUBSTITUTE(C325,",",REPT(" ",99)),499,99))),VLOOKUP(TRIM(MID(SUBSTITUTE(C325,",",REPT(" ",99)),499,99)),PortProtocols[],4,FALSE),VLOOKUP(--TRIM(MID(SUBSTITUTE(C325,",",REPT(" ",99)),499,99)),PortProtocols[],4,FALSE)),""),"") &amp;
IF(TRIM(MID(SUBSTITUTE(C325,",",REPT(" ",99)),599,99))&lt;&gt;"",CHAR(10) &amp; IFERROR(IF(ISERROR(--TRIM(MID(SUBSTITUTE(C325,",",REPT(" ",99)),599,99))),VLOOKUP(TRIM(MID(SUBSTITUTE(C325,",",REPT(" ",99)),599,99)),PortProtocols[],4,FALSE),VLOOKUP(--TRIM(MID(SUBSTITUTE(C325,",",REPT(" ",99)),599,99)),PortProtocols[],4,FALSE)),""),"") &amp;
IF(TRIM(MID(SUBSTITUTE(C325,",",REPT(" ",99)),699,99))&lt;&gt;"",CHAR(10) &amp; IFERROR(IF(ISERROR(--TRIM(MID(SUBSTITUTE(C325,",",REPT(" ",99)),699,99))),VLOOKUP(TRIM(MID(SUBSTITUTE(C325,",",REPT(" ",99)),699,99)),PortProtocols[],4,FALSE),VLOOKUP(--TRIM(MID(SUBSTITUTE(C325,",",REPT(" ",99)),699,99)),PortProtocols[],4,FALSE)),""),"") &amp;
IF(TRIM(MID(SUBSTITUTE(C325,",",REPT(" ",99)),799,99))&lt;&gt;"",CHAR(10) &amp; IFERROR(IF(ISERROR(--TRIM(MID(SUBSTITUTE(C325,",",REPT(" ",99)),799,99))),VLOOKUP(TRIM(MID(SUBSTITUTE(C325,",",REPT(" ",99)),799,99)),PortProtocols[],4,FALSE),VLOOKUP(--TRIM(MID(SUBSTITUTE(C325,",",REPT(" ",99)),799,99)),PortProtocols[],4,FALSE)),""),"") &amp;
IF(TRIM(MID(SUBSTITUTE(C325,",",REPT(" ",99)),899,99))&lt;&gt;"",CHAR(10) &amp; IFERROR(IF(ISERROR(--TRIM(MID(SUBSTITUTE(C325,",",REPT(" ",99)),899,99))),VLOOKUP(TRIM(MID(SUBSTITUTE(C325,",",REPT(" ",99)),899,99)),PortProtocols[],4,FALSE),VLOOKUP(--TRIM(MID(SUBSTITUTE(C325,",",REPT(" ",99)),899,99)),PortProtocols[],4,FALSE)),""),"") &amp;
IF(TRIM(MID(SUBSTITUTE(C325,",",REPT(" ",99)),999,99))&lt;&gt;"",CHAR(10) &amp; IFERROR(IF(ISERROR(--TRIM(MID(SUBSTITUTE(C325,",",REPT(" ",99)),999,99))),VLOOKUP(TRIM(MID(SUBSTITUTE(C325,",",REPT(" ",99)),999,99)),PortProtocols[],4,FALSE),VLOOKUP(--TRIM(MID(SUBSTITUTE(C325,",",REPT(" ",99)),999,99)),PortProtocols[],4,FALSE)),""),"") &amp;
IF(TRIM(MID(SUBSTITUTE(C325,",",REPT(" ",99)),1099,99))&lt;&gt;"",CHAR(10) &amp; IFERROR(IF(ISERROR(--TRIM(MID(SUBSTITUTE(C325,",",REPT(" ",99)),1099,99))),VLOOKUP(TRIM(MID(SUBSTITUTE(C325,",",REPT(" ",99)),1099,99)),PortProtocols[],4,FALSE),VLOOKUP(--TRIM(MID(SUBSTITUTE(C325,",",REPT(" ",99)),1099,99)),PortProtocols[],4,FALSE)),""),"") &amp;
IF(TRIM(MID(SUBSTITUTE(C325,",",REPT(" ",99)),1199,99))&lt;&gt;"",CHAR(10) &amp; IFERROR(IF(ISERROR(--TRIM(MID(SUBSTITUTE(C325,",",REPT(" ",99)),1199,99))),VLOOKUP(TRIM(MID(SUBSTITUTE(C325,",",REPT(" ",99)),1199,99)),PortProtocols[],4,FALSE),VLOOKUP(--TRIM(MID(SUBSTITUTE(C325,",",REPT(" ",99)),1199,99)),PortProtocols[],4,FALSE)),""),"") &amp;
IF(TRIM(MID(SUBSTITUTE(C325,",",REPT(" ",99)),1299,99))&lt;&gt;"",CHAR(10) &amp; IFERROR(IF(ISERROR(--TRIM(MID(SUBSTITUTE(C325,",",REPT(" ",99)),1299,99))),VLOOKUP(TRIM(MID(SUBSTITUTE(C325,",",REPT(" ",99)),1299,99)),PortProtocols[],4,FALSE),VLOOKUP(--TRIM(MID(SUBSTITUTE(C325,",",REPT(" ",99)),1299,99)),PortProtocols[],4,FALSE)),""),"") &amp;
IF(TRIM(MID(SUBSTITUTE(C325,",",REPT(" ",99)),1399,99))&lt;&gt;"",CHAR(10) &amp; IFERROR(IF(ISERROR(--TRIM(MID(SUBSTITUTE(C325,",",REPT(" ",99)),1399,99))),VLOOKUP(TRIM(MID(SUBSTITUTE(C325,",",REPT(" ",99)),1399,99)),PortProtocols[],4,FALSE),VLOOKUP(--TRIM(MID(SUBSTITUTE(C325,",",REPT(" ",99)),1399,99)),PortProtocols[],4,FALSE)),""),"") &amp;
IF(TRIM(MID(SUBSTITUTE(C325,",",REPT(" ",99)),1499,99))&lt;&gt;"",CHAR(10) &amp; IFERROR(IF(ISERROR(--TRIM(MID(SUBSTITUTE(C325,",",REPT(" ",99)),1499,99))),VLOOKUP(TRIM(MID(SUBSTITUTE(C325,",",REPT(" ",99)),1499,99)),PortProtocols[],4,FALSE),VLOOKUP(--TRIM(MID(SUBSTITUTE(C325,",",REPT(" ",99)),1499,99)),PortProtocols[],4,FALSE)),""),"") &amp;
IF(TRIM(MID(SUBSTITUTE(C325,",",REPT(" ",99)),1599,99))&lt;&gt;"",CHAR(10) &amp; IFERROR(IF(ISERROR(--TRIM(MID(SUBSTITUTE(C325,",",REPT(" ",99)),1599,99))),VLOOKUP(TRIM(MID(SUBSTITUTE(C325,",",REPT(" ",99)),1599,99)),PortProtocols[],4,FALSE),VLOOKUP(--TRIM(MID(SUBSTITUTE(C325,",",REPT(" ",99)),1599,99)),PortProtocols[],4,FALSE)),""),"") &amp;
IF(TRIM(MID(SUBSTITUTE(C325,",",REPT(" ",99)),1699,99))&lt;&gt;"",CHAR(10) &amp; IFERROR(IF(ISERROR(--TRIM(MID(SUBSTITUTE(C325,",",REPT(" ",99)),1699,99))),VLOOKUP(TRIM(MID(SUBSTITUTE(C325,",",REPT(" ",99)),1699,99)),PortProtocols[],4,FALSE),VLOOKUP(--TRIM(MID(SUBSTITUTE(C325,",",REPT(" ",99)),1699,99)),PortProtocols[],4,FALSE)),""),"") &amp;
IF(TRIM(MID(SUBSTITUTE(C325,",",REPT(" ",99)),1799,99))&lt;&gt;"",CHAR(10) &amp; IFERROR(IF(ISERROR(--TRIM(MID(SUBSTITUTE(C325,",",REPT(" ",99)),1799,99))),VLOOKUP(TRIM(MID(SUBSTITUTE(C325,",",REPT(" ",99)),1799,99)),PortProtocols[],4,FALSE),VLOOKUP(--TRIM(MID(SUBSTITUTE(C325,",",REPT(" ",99)),1799,99)),PortProtocols[],4,FALSE)),""),"") &amp;
IF(TRIM(MID(SUBSTITUTE(C325,",",REPT(" ",99)),1899,99))&lt;&gt;"",CHAR(10) &amp; IFERROR(IF(ISERROR(--TRIM(MID(SUBSTITUTE(C325,",",REPT(" ",99)),1899,99))),VLOOKUP(TRIM(MID(SUBSTITUTE(C325,",",REPT(" ",99)),1899,99)),PortProtocols[],4,FALSE),VLOOKUP(--TRIM(MID(SUBSTITUTE(C325,",",REPT(" ",99)),1899,99)),PortProtocols[],4,FALSE)),""),""),
"")</f>
        <v>Prism Central AZ1 to Nutanix CVM AZ2
Prism (9440 TCP)
Mercury Fanout gRPC (9300 TCP)
Mercury Fanout gRPC (9301 TCP)</v>
      </c>
      <c r="G325" s="15"/>
      <c r="H325" s="13" t="str">
        <f>_xlfn.XLOOKUP(ExternalPorts[[#This Row],[Source]],entities[Source],entities[Source AZ (Used for Diagram Generation)],"",0)</f>
        <v>AZ1</v>
      </c>
      <c r="I325" s="13" t="str">
        <f>_xlfn.XLOOKUP(ExternalPorts[[#This Row],[Destination]],entities[Destination],entities[Destination AZ (Used for Diagram Generation)],"",0)</f>
        <v>AZ2</v>
      </c>
      <c r="J325" s="13"/>
    </row>
    <row r="326" spans="1:10" ht="81" hidden="1">
      <c r="A326" s="13" t="s">
        <v>86</v>
      </c>
      <c r="B326" s="13" t="s">
        <v>72</v>
      </c>
      <c r="C326" s="14" t="s">
        <v>80</v>
      </c>
      <c r="D326" s="13" t="str" cm="1">
        <f t="array" ref="D32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6" s="13" t="s">
        <v>77</v>
      </c>
      <c r="F326" s="15" t="str">
        <f>IF(AND(B326&lt;&gt;"",E326&lt;&gt;""),B326 &amp; " to " &amp; E326 &amp; CHAR(10) &amp;
IFERROR(IF(ISERROR(--TRIM(MID(SUBSTITUTE(C326,",",REPT(" ",99)),1,99))),VLOOKUP(TRIM(MID(SUBSTITUTE(C326,",",REPT(" ",99)),1,99)),PortProtocols[],4,FALSE),VLOOKUP(--TRIM(MID(SUBSTITUTE(C326,",",REPT(" ",99)),1,99)),PortProtocols[],4,FALSE)),"") &amp;
IF(TRIM(MID(SUBSTITUTE(C326,",",REPT(" ",99)),99,99))&lt;&gt;"",CHAR(10) &amp; IFERROR(IF(ISERROR(--TRIM(MID(SUBSTITUTE(C326,",",REPT(" ",99)),99,99))),VLOOKUP(TRIM(MID(SUBSTITUTE(C326,",",REPT(" ",99)),99,99)),PortProtocols[],4,FALSE),VLOOKUP(--TRIM(MID(SUBSTITUTE(C326,",",REPT(" ",99)),99,99)),PortProtocols[],4,FALSE)),""),"") &amp;
IF(TRIM(MID(SUBSTITUTE(C326,",",REPT(" ",99)),199,99))&lt;&gt;"",CHAR(10) &amp; IFERROR(IF(ISERROR(--TRIM(MID(SUBSTITUTE(C326,",",REPT(" ",99)),199,99))),VLOOKUP(TRIM(MID(SUBSTITUTE(C326,",",REPT(" ",99)),199,99)),PortProtocols[],4,FALSE),VLOOKUP(--TRIM(MID(SUBSTITUTE(C326,",",REPT(" ",99)),199,99)),PortProtocols[],4,FALSE)),""),"") &amp;
IF(TRIM(MID(SUBSTITUTE(C326,",",REPT(" ",99)),299,99))&lt;&gt;"",CHAR(10) &amp; IFERROR(IF(ISERROR(--TRIM(MID(SUBSTITUTE(C326,",",REPT(" ",99)),299,99))),VLOOKUP(TRIM(MID(SUBSTITUTE(C326,",",REPT(" ",99)),299,99)),PortProtocols[],4,FALSE),VLOOKUP(--TRIM(MID(SUBSTITUTE(C326,",",REPT(" ",99)),299,99)),PortProtocols[],4,FALSE)),""),"") &amp;
IF(TRIM(MID(SUBSTITUTE(C326,",",REPT(" ",99)),399,99))&lt;&gt;"",CHAR(10) &amp; IFERROR(IF(ISERROR(--TRIM(MID(SUBSTITUTE(C326,",",REPT(" ",99)),399,99))),VLOOKUP(TRIM(MID(SUBSTITUTE(C326,",",REPT(" ",99)),399,99)),PortProtocols[],4,FALSE),VLOOKUP(--TRIM(MID(SUBSTITUTE(C326,",",REPT(" ",99)),399,99)),PortProtocols[],4,FALSE)),""),"") &amp;
IF(TRIM(MID(SUBSTITUTE(C326,",",REPT(" ",99)),499,99))&lt;&gt;"",CHAR(10) &amp; IFERROR(IF(ISERROR(--TRIM(MID(SUBSTITUTE(C326,",",REPT(" ",99)),499,99))),VLOOKUP(TRIM(MID(SUBSTITUTE(C326,",",REPT(" ",99)),499,99)),PortProtocols[],4,FALSE),VLOOKUP(--TRIM(MID(SUBSTITUTE(C326,",",REPT(" ",99)),499,99)),PortProtocols[],4,FALSE)),""),"") &amp;
IF(TRIM(MID(SUBSTITUTE(C326,",",REPT(" ",99)),599,99))&lt;&gt;"",CHAR(10) &amp; IFERROR(IF(ISERROR(--TRIM(MID(SUBSTITUTE(C326,",",REPT(" ",99)),599,99))),VLOOKUP(TRIM(MID(SUBSTITUTE(C326,",",REPT(" ",99)),599,99)),PortProtocols[],4,FALSE),VLOOKUP(--TRIM(MID(SUBSTITUTE(C326,",",REPT(" ",99)),599,99)),PortProtocols[],4,FALSE)),""),"") &amp;
IF(TRIM(MID(SUBSTITUTE(C326,",",REPT(" ",99)),699,99))&lt;&gt;"",CHAR(10) &amp; IFERROR(IF(ISERROR(--TRIM(MID(SUBSTITUTE(C326,",",REPT(" ",99)),699,99))),VLOOKUP(TRIM(MID(SUBSTITUTE(C326,",",REPT(" ",99)),699,99)),PortProtocols[],4,FALSE),VLOOKUP(--TRIM(MID(SUBSTITUTE(C326,",",REPT(" ",99)),699,99)),PortProtocols[],4,FALSE)),""),"") &amp;
IF(TRIM(MID(SUBSTITUTE(C326,",",REPT(" ",99)),799,99))&lt;&gt;"",CHAR(10) &amp; IFERROR(IF(ISERROR(--TRIM(MID(SUBSTITUTE(C326,",",REPT(" ",99)),799,99))),VLOOKUP(TRIM(MID(SUBSTITUTE(C326,",",REPT(" ",99)),799,99)),PortProtocols[],4,FALSE),VLOOKUP(--TRIM(MID(SUBSTITUTE(C326,",",REPT(" ",99)),799,99)),PortProtocols[],4,FALSE)),""),"") &amp;
IF(TRIM(MID(SUBSTITUTE(C326,",",REPT(" ",99)),899,99))&lt;&gt;"",CHAR(10) &amp; IFERROR(IF(ISERROR(--TRIM(MID(SUBSTITUTE(C326,",",REPT(" ",99)),899,99))),VLOOKUP(TRIM(MID(SUBSTITUTE(C326,",",REPT(" ",99)),899,99)),PortProtocols[],4,FALSE),VLOOKUP(--TRIM(MID(SUBSTITUTE(C326,",",REPT(" ",99)),899,99)),PortProtocols[],4,FALSE)),""),"") &amp;
IF(TRIM(MID(SUBSTITUTE(C326,",",REPT(" ",99)),999,99))&lt;&gt;"",CHAR(10) &amp; IFERROR(IF(ISERROR(--TRIM(MID(SUBSTITUTE(C326,",",REPT(" ",99)),999,99))),VLOOKUP(TRIM(MID(SUBSTITUTE(C326,",",REPT(" ",99)),999,99)),PortProtocols[],4,FALSE),VLOOKUP(--TRIM(MID(SUBSTITUTE(C326,",",REPT(" ",99)),999,99)),PortProtocols[],4,FALSE)),""),"") &amp;
IF(TRIM(MID(SUBSTITUTE(C326,",",REPT(" ",99)),1099,99))&lt;&gt;"",CHAR(10) &amp; IFERROR(IF(ISERROR(--TRIM(MID(SUBSTITUTE(C326,",",REPT(" ",99)),1099,99))),VLOOKUP(TRIM(MID(SUBSTITUTE(C326,",",REPT(" ",99)),1099,99)),PortProtocols[],4,FALSE),VLOOKUP(--TRIM(MID(SUBSTITUTE(C326,",",REPT(" ",99)),1099,99)),PortProtocols[],4,FALSE)),""),"") &amp;
IF(TRIM(MID(SUBSTITUTE(C326,",",REPT(" ",99)),1199,99))&lt;&gt;"",CHAR(10) &amp; IFERROR(IF(ISERROR(--TRIM(MID(SUBSTITUTE(C326,",",REPT(" ",99)),1199,99))),VLOOKUP(TRIM(MID(SUBSTITUTE(C326,",",REPT(" ",99)),1199,99)),PortProtocols[],4,FALSE),VLOOKUP(--TRIM(MID(SUBSTITUTE(C326,",",REPT(" ",99)),1199,99)),PortProtocols[],4,FALSE)),""),"") &amp;
IF(TRIM(MID(SUBSTITUTE(C326,",",REPT(" ",99)),1299,99))&lt;&gt;"",CHAR(10) &amp; IFERROR(IF(ISERROR(--TRIM(MID(SUBSTITUTE(C326,",",REPT(" ",99)),1299,99))),VLOOKUP(TRIM(MID(SUBSTITUTE(C326,",",REPT(" ",99)),1299,99)),PortProtocols[],4,FALSE),VLOOKUP(--TRIM(MID(SUBSTITUTE(C326,",",REPT(" ",99)),1299,99)),PortProtocols[],4,FALSE)),""),"") &amp;
IF(TRIM(MID(SUBSTITUTE(C326,",",REPT(" ",99)),1399,99))&lt;&gt;"",CHAR(10) &amp; IFERROR(IF(ISERROR(--TRIM(MID(SUBSTITUTE(C326,",",REPT(" ",99)),1399,99))),VLOOKUP(TRIM(MID(SUBSTITUTE(C326,",",REPT(" ",99)),1399,99)),PortProtocols[],4,FALSE),VLOOKUP(--TRIM(MID(SUBSTITUTE(C326,",",REPT(" ",99)),1399,99)),PortProtocols[],4,FALSE)),""),"") &amp;
IF(TRIM(MID(SUBSTITUTE(C326,",",REPT(" ",99)),1499,99))&lt;&gt;"",CHAR(10) &amp; IFERROR(IF(ISERROR(--TRIM(MID(SUBSTITUTE(C326,",",REPT(" ",99)),1499,99))),VLOOKUP(TRIM(MID(SUBSTITUTE(C326,",",REPT(" ",99)),1499,99)),PortProtocols[],4,FALSE),VLOOKUP(--TRIM(MID(SUBSTITUTE(C326,",",REPT(" ",99)),1499,99)),PortProtocols[],4,FALSE)),""),"") &amp;
IF(TRIM(MID(SUBSTITUTE(C326,",",REPT(" ",99)),1599,99))&lt;&gt;"",CHAR(10) &amp; IFERROR(IF(ISERROR(--TRIM(MID(SUBSTITUTE(C326,",",REPT(" ",99)),1599,99))),VLOOKUP(TRIM(MID(SUBSTITUTE(C326,",",REPT(" ",99)),1599,99)),PortProtocols[],4,FALSE),VLOOKUP(--TRIM(MID(SUBSTITUTE(C326,",",REPT(" ",99)),1599,99)),PortProtocols[],4,FALSE)),""),"") &amp;
IF(TRIM(MID(SUBSTITUTE(C326,",",REPT(" ",99)),1699,99))&lt;&gt;"",CHAR(10) &amp; IFERROR(IF(ISERROR(--TRIM(MID(SUBSTITUTE(C326,",",REPT(" ",99)),1699,99))),VLOOKUP(TRIM(MID(SUBSTITUTE(C326,",",REPT(" ",99)),1699,99)),PortProtocols[],4,FALSE),VLOOKUP(--TRIM(MID(SUBSTITUTE(C326,",",REPT(" ",99)),1699,99)),PortProtocols[],4,FALSE)),""),"") &amp;
IF(TRIM(MID(SUBSTITUTE(C326,",",REPT(" ",99)),1799,99))&lt;&gt;"",CHAR(10) &amp; IFERROR(IF(ISERROR(--TRIM(MID(SUBSTITUTE(C326,",",REPT(" ",99)),1799,99))),VLOOKUP(TRIM(MID(SUBSTITUTE(C326,",",REPT(" ",99)),1799,99)),PortProtocols[],4,FALSE),VLOOKUP(--TRIM(MID(SUBSTITUTE(C326,",",REPT(" ",99)),1799,99)),PortProtocols[],4,FALSE)),""),"") &amp;
IF(TRIM(MID(SUBSTITUTE(C326,",",REPT(" ",99)),1899,99))&lt;&gt;"",CHAR(10) &amp; IFERROR(IF(ISERROR(--TRIM(MID(SUBSTITUTE(C326,",",REPT(" ",99)),1899,99))),VLOOKUP(TRIM(MID(SUBSTITUTE(C326,",",REPT(" ",99)),1899,99)),PortProtocols[],4,FALSE),VLOOKUP(--TRIM(MID(SUBSTITUTE(C326,",",REPT(" ",99)),1899,99)),PortProtocols[],4,FALSE)),""),""),
"")</f>
        <v>Nutanix CVM AZ1 to Prism Central AZ1
Prism (9440 TCP)
Mercury Fanout gRPC (9300 TCP)
Mercury Fanout gRPC (9301 TCP)</v>
      </c>
      <c r="G326" s="15" t="s">
        <v>12</v>
      </c>
      <c r="H326" s="13" t="str">
        <f>_xlfn.XLOOKUP(ExternalPorts[[#This Row],[Source]],entities[Source],entities[Source AZ (Used for Diagram Generation)],"",0)</f>
        <v>AZ1</v>
      </c>
      <c r="I326" s="13" t="str">
        <f>_xlfn.XLOOKUP(ExternalPorts[[#This Row],[Destination]],entities[Destination],entities[Destination AZ (Used for Diagram Generation)],"",0)</f>
        <v>AZ1</v>
      </c>
      <c r="J326" s="13"/>
    </row>
    <row r="327" spans="1:10" ht="81" hidden="1">
      <c r="A327" s="13" t="s">
        <v>86</v>
      </c>
      <c r="B327" s="13" t="s">
        <v>72</v>
      </c>
      <c r="C327" s="14" t="s">
        <v>80</v>
      </c>
      <c r="D327" s="13" t="str" cm="1">
        <f t="array" ref="D32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7" s="13" t="s">
        <v>79</v>
      </c>
      <c r="F327" s="15" t="str">
        <f>IF(AND(B327&lt;&gt;"",E327&lt;&gt;""),B327 &amp; " to " &amp; E327 &amp; CHAR(10) &amp;
IFERROR(IF(ISERROR(--TRIM(MID(SUBSTITUTE(C327,",",REPT(" ",99)),1,99))),VLOOKUP(TRIM(MID(SUBSTITUTE(C327,",",REPT(" ",99)),1,99)),PortProtocols[],4,FALSE),VLOOKUP(--TRIM(MID(SUBSTITUTE(C327,",",REPT(" ",99)),1,99)),PortProtocols[],4,FALSE)),"") &amp;
IF(TRIM(MID(SUBSTITUTE(C327,",",REPT(" ",99)),99,99))&lt;&gt;"",CHAR(10) &amp; IFERROR(IF(ISERROR(--TRIM(MID(SUBSTITUTE(C327,",",REPT(" ",99)),99,99))),VLOOKUP(TRIM(MID(SUBSTITUTE(C327,",",REPT(" ",99)),99,99)),PortProtocols[],4,FALSE),VLOOKUP(--TRIM(MID(SUBSTITUTE(C327,",",REPT(" ",99)),99,99)),PortProtocols[],4,FALSE)),""),"") &amp;
IF(TRIM(MID(SUBSTITUTE(C327,",",REPT(" ",99)),199,99))&lt;&gt;"",CHAR(10) &amp; IFERROR(IF(ISERROR(--TRIM(MID(SUBSTITUTE(C327,",",REPT(" ",99)),199,99))),VLOOKUP(TRIM(MID(SUBSTITUTE(C327,",",REPT(" ",99)),199,99)),PortProtocols[],4,FALSE),VLOOKUP(--TRIM(MID(SUBSTITUTE(C327,",",REPT(" ",99)),199,99)),PortProtocols[],4,FALSE)),""),"") &amp;
IF(TRIM(MID(SUBSTITUTE(C327,",",REPT(" ",99)),299,99))&lt;&gt;"",CHAR(10) &amp; IFERROR(IF(ISERROR(--TRIM(MID(SUBSTITUTE(C327,",",REPT(" ",99)),299,99))),VLOOKUP(TRIM(MID(SUBSTITUTE(C327,",",REPT(" ",99)),299,99)),PortProtocols[],4,FALSE),VLOOKUP(--TRIM(MID(SUBSTITUTE(C327,",",REPT(" ",99)),299,99)),PortProtocols[],4,FALSE)),""),"") &amp;
IF(TRIM(MID(SUBSTITUTE(C327,",",REPT(" ",99)),399,99))&lt;&gt;"",CHAR(10) &amp; IFERROR(IF(ISERROR(--TRIM(MID(SUBSTITUTE(C327,",",REPT(" ",99)),399,99))),VLOOKUP(TRIM(MID(SUBSTITUTE(C327,",",REPT(" ",99)),399,99)),PortProtocols[],4,FALSE),VLOOKUP(--TRIM(MID(SUBSTITUTE(C327,",",REPT(" ",99)),399,99)),PortProtocols[],4,FALSE)),""),"") &amp;
IF(TRIM(MID(SUBSTITUTE(C327,",",REPT(" ",99)),499,99))&lt;&gt;"",CHAR(10) &amp; IFERROR(IF(ISERROR(--TRIM(MID(SUBSTITUTE(C327,",",REPT(" ",99)),499,99))),VLOOKUP(TRIM(MID(SUBSTITUTE(C327,",",REPT(" ",99)),499,99)),PortProtocols[],4,FALSE),VLOOKUP(--TRIM(MID(SUBSTITUTE(C327,",",REPT(" ",99)),499,99)),PortProtocols[],4,FALSE)),""),"") &amp;
IF(TRIM(MID(SUBSTITUTE(C327,",",REPT(" ",99)),599,99))&lt;&gt;"",CHAR(10) &amp; IFERROR(IF(ISERROR(--TRIM(MID(SUBSTITUTE(C327,",",REPT(" ",99)),599,99))),VLOOKUP(TRIM(MID(SUBSTITUTE(C327,",",REPT(" ",99)),599,99)),PortProtocols[],4,FALSE),VLOOKUP(--TRIM(MID(SUBSTITUTE(C327,",",REPT(" ",99)),599,99)),PortProtocols[],4,FALSE)),""),"") &amp;
IF(TRIM(MID(SUBSTITUTE(C327,",",REPT(" ",99)),699,99))&lt;&gt;"",CHAR(10) &amp; IFERROR(IF(ISERROR(--TRIM(MID(SUBSTITUTE(C327,",",REPT(" ",99)),699,99))),VLOOKUP(TRIM(MID(SUBSTITUTE(C327,",",REPT(" ",99)),699,99)),PortProtocols[],4,FALSE),VLOOKUP(--TRIM(MID(SUBSTITUTE(C327,",",REPT(" ",99)),699,99)),PortProtocols[],4,FALSE)),""),"") &amp;
IF(TRIM(MID(SUBSTITUTE(C327,",",REPT(" ",99)),799,99))&lt;&gt;"",CHAR(10) &amp; IFERROR(IF(ISERROR(--TRIM(MID(SUBSTITUTE(C327,",",REPT(" ",99)),799,99))),VLOOKUP(TRIM(MID(SUBSTITUTE(C327,",",REPT(" ",99)),799,99)),PortProtocols[],4,FALSE),VLOOKUP(--TRIM(MID(SUBSTITUTE(C327,",",REPT(" ",99)),799,99)),PortProtocols[],4,FALSE)),""),"") &amp;
IF(TRIM(MID(SUBSTITUTE(C327,",",REPT(" ",99)),899,99))&lt;&gt;"",CHAR(10) &amp; IFERROR(IF(ISERROR(--TRIM(MID(SUBSTITUTE(C327,",",REPT(" ",99)),899,99))),VLOOKUP(TRIM(MID(SUBSTITUTE(C327,",",REPT(" ",99)),899,99)),PortProtocols[],4,FALSE),VLOOKUP(--TRIM(MID(SUBSTITUTE(C327,",",REPT(" ",99)),899,99)),PortProtocols[],4,FALSE)),""),"") &amp;
IF(TRIM(MID(SUBSTITUTE(C327,",",REPT(" ",99)),999,99))&lt;&gt;"",CHAR(10) &amp; IFERROR(IF(ISERROR(--TRIM(MID(SUBSTITUTE(C327,",",REPT(" ",99)),999,99))),VLOOKUP(TRIM(MID(SUBSTITUTE(C327,",",REPT(" ",99)),999,99)),PortProtocols[],4,FALSE),VLOOKUP(--TRIM(MID(SUBSTITUTE(C327,",",REPT(" ",99)),999,99)),PortProtocols[],4,FALSE)),""),"") &amp;
IF(TRIM(MID(SUBSTITUTE(C327,",",REPT(" ",99)),1099,99))&lt;&gt;"",CHAR(10) &amp; IFERROR(IF(ISERROR(--TRIM(MID(SUBSTITUTE(C327,",",REPT(" ",99)),1099,99))),VLOOKUP(TRIM(MID(SUBSTITUTE(C327,",",REPT(" ",99)),1099,99)),PortProtocols[],4,FALSE),VLOOKUP(--TRIM(MID(SUBSTITUTE(C327,",",REPT(" ",99)),1099,99)),PortProtocols[],4,FALSE)),""),"") &amp;
IF(TRIM(MID(SUBSTITUTE(C327,",",REPT(" ",99)),1199,99))&lt;&gt;"",CHAR(10) &amp; IFERROR(IF(ISERROR(--TRIM(MID(SUBSTITUTE(C327,",",REPT(" ",99)),1199,99))),VLOOKUP(TRIM(MID(SUBSTITUTE(C327,",",REPT(" ",99)),1199,99)),PortProtocols[],4,FALSE),VLOOKUP(--TRIM(MID(SUBSTITUTE(C327,",",REPT(" ",99)),1199,99)),PortProtocols[],4,FALSE)),""),"") &amp;
IF(TRIM(MID(SUBSTITUTE(C327,",",REPT(" ",99)),1299,99))&lt;&gt;"",CHAR(10) &amp; IFERROR(IF(ISERROR(--TRIM(MID(SUBSTITUTE(C327,",",REPT(" ",99)),1299,99))),VLOOKUP(TRIM(MID(SUBSTITUTE(C327,",",REPT(" ",99)),1299,99)),PortProtocols[],4,FALSE),VLOOKUP(--TRIM(MID(SUBSTITUTE(C327,",",REPT(" ",99)),1299,99)),PortProtocols[],4,FALSE)),""),"") &amp;
IF(TRIM(MID(SUBSTITUTE(C327,",",REPT(" ",99)),1399,99))&lt;&gt;"",CHAR(10) &amp; IFERROR(IF(ISERROR(--TRIM(MID(SUBSTITUTE(C327,",",REPT(" ",99)),1399,99))),VLOOKUP(TRIM(MID(SUBSTITUTE(C327,",",REPT(" ",99)),1399,99)),PortProtocols[],4,FALSE),VLOOKUP(--TRIM(MID(SUBSTITUTE(C327,",",REPT(" ",99)),1399,99)),PortProtocols[],4,FALSE)),""),"") &amp;
IF(TRIM(MID(SUBSTITUTE(C327,",",REPT(" ",99)),1499,99))&lt;&gt;"",CHAR(10) &amp; IFERROR(IF(ISERROR(--TRIM(MID(SUBSTITUTE(C327,",",REPT(" ",99)),1499,99))),VLOOKUP(TRIM(MID(SUBSTITUTE(C327,",",REPT(" ",99)),1499,99)),PortProtocols[],4,FALSE),VLOOKUP(--TRIM(MID(SUBSTITUTE(C327,",",REPT(" ",99)),1499,99)),PortProtocols[],4,FALSE)),""),"") &amp;
IF(TRIM(MID(SUBSTITUTE(C327,",",REPT(" ",99)),1599,99))&lt;&gt;"",CHAR(10) &amp; IFERROR(IF(ISERROR(--TRIM(MID(SUBSTITUTE(C327,",",REPT(" ",99)),1599,99))),VLOOKUP(TRIM(MID(SUBSTITUTE(C327,",",REPT(" ",99)),1599,99)),PortProtocols[],4,FALSE),VLOOKUP(--TRIM(MID(SUBSTITUTE(C327,",",REPT(" ",99)),1599,99)),PortProtocols[],4,FALSE)),""),"") &amp;
IF(TRIM(MID(SUBSTITUTE(C327,",",REPT(" ",99)),1699,99))&lt;&gt;"",CHAR(10) &amp; IFERROR(IF(ISERROR(--TRIM(MID(SUBSTITUTE(C327,",",REPT(" ",99)),1699,99))),VLOOKUP(TRIM(MID(SUBSTITUTE(C327,",",REPT(" ",99)),1699,99)),PortProtocols[],4,FALSE),VLOOKUP(--TRIM(MID(SUBSTITUTE(C327,",",REPT(" ",99)),1699,99)),PortProtocols[],4,FALSE)),""),"") &amp;
IF(TRIM(MID(SUBSTITUTE(C327,",",REPT(" ",99)),1799,99))&lt;&gt;"",CHAR(10) &amp; IFERROR(IF(ISERROR(--TRIM(MID(SUBSTITUTE(C327,",",REPT(" ",99)),1799,99))),VLOOKUP(TRIM(MID(SUBSTITUTE(C327,",",REPT(" ",99)),1799,99)),PortProtocols[],4,FALSE),VLOOKUP(--TRIM(MID(SUBSTITUTE(C327,",",REPT(" ",99)),1799,99)),PortProtocols[],4,FALSE)),""),"") &amp;
IF(TRIM(MID(SUBSTITUTE(C327,",",REPT(" ",99)),1899,99))&lt;&gt;"",CHAR(10) &amp; IFERROR(IF(ISERROR(--TRIM(MID(SUBSTITUTE(C327,",",REPT(" ",99)),1899,99))),VLOOKUP(TRIM(MID(SUBSTITUTE(C327,",",REPT(" ",99)),1899,99)),PortProtocols[],4,FALSE),VLOOKUP(--TRIM(MID(SUBSTITUTE(C327,",",REPT(" ",99)),1899,99)),PortProtocols[],4,FALSE)),""),""),
"")</f>
        <v>Nutanix CVM AZ1 to Prism Central AZ2
Prism (9440 TCP)
Mercury Fanout gRPC (9300 TCP)
Mercury Fanout gRPC (9301 TCP)</v>
      </c>
      <c r="G327" s="15" t="s">
        <v>12</v>
      </c>
      <c r="H327" s="13" t="str">
        <f>_xlfn.XLOOKUP(ExternalPorts[[#This Row],[Source]],entities[Source],entities[Source AZ (Used for Diagram Generation)],"",0)</f>
        <v>AZ1</v>
      </c>
      <c r="I327" s="13" t="str">
        <f>_xlfn.XLOOKUP(ExternalPorts[[#This Row],[Destination]],entities[Destination],entities[Destination AZ (Used for Diagram Generation)],"",0)</f>
        <v>AZ2</v>
      </c>
      <c r="J327" s="13"/>
    </row>
    <row r="328" spans="1:10" ht="202.5" hidden="1">
      <c r="A328" s="13" t="s">
        <v>95</v>
      </c>
      <c r="B328" s="13" t="s">
        <v>72</v>
      </c>
      <c r="C328" s="14" t="s">
        <v>96</v>
      </c>
      <c r="D328" s="13" t="str" cm="1">
        <f t="array" ref="D32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28" s="13" t="s">
        <v>74</v>
      </c>
      <c r="F328" s="15" t="str">
        <f>IF(AND(B328&lt;&gt;"",E328&lt;&gt;""),B328 &amp; " to " &amp; E328 &amp; CHAR(10) &amp;
IFERROR(IF(ISERROR(--TRIM(MID(SUBSTITUTE(C328,",",REPT(" ",99)),1,99))),VLOOKUP(TRIM(MID(SUBSTITUTE(C328,",",REPT(" ",99)),1,99)),PortProtocols[],4,FALSE),VLOOKUP(--TRIM(MID(SUBSTITUTE(C328,",",REPT(" ",99)),1,99)),PortProtocols[],4,FALSE)),"") &amp;
IF(TRIM(MID(SUBSTITUTE(C328,",",REPT(" ",99)),99,99))&lt;&gt;"",CHAR(10) &amp; IFERROR(IF(ISERROR(--TRIM(MID(SUBSTITUTE(C328,",",REPT(" ",99)),99,99))),VLOOKUP(TRIM(MID(SUBSTITUTE(C328,",",REPT(" ",99)),99,99)),PortProtocols[],4,FALSE),VLOOKUP(--TRIM(MID(SUBSTITUTE(C328,",",REPT(" ",99)),99,99)),PortProtocols[],4,FALSE)),""),"") &amp;
IF(TRIM(MID(SUBSTITUTE(C328,",",REPT(" ",99)),199,99))&lt;&gt;"",CHAR(10) &amp; IFERROR(IF(ISERROR(--TRIM(MID(SUBSTITUTE(C328,",",REPT(" ",99)),199,99))),VLOOKUP(TRIM(MID(SUBSTITUTE(C328,",",REPT(" ",99)),199,99)),PortProtocols[],4,FALSE),VLOOKUP(--TRIM(MID(SUBSTITUTE(C328,",",REPT(" ",99)),199,99)),PortProtocols[],4,FALSE)),""),"") &amp;
IF(TRIM(MID(SUBSTITUTE(C328,",",REPT(" ",99)),299,99))&lt;&gt;"",CHAR(10) &amp; IFERROR(IF(ISERROR(--TRIM(MID(SUBSTITUTE(C328,",",REPT(" ",99)),299,99))),VLOOKUP(TRIM(MID(SUBSTITUTE(C328,",",REPT(" ",99)),299,99)),PortProtocols[],4,FALSE),VLOOKUP(--TRIM(MID(SUBSTITUTE(C328,",",REPT(" ",99)),299,99)),PortProtocols[],4,FALSE)),""),"") &amp;
IF(TRIM(MID(SUBSTITUTE(C328,",",REPT(" ",99)),399,99))&lt;&gt;"",CHAR(10) &amp; IFERROR(IF(ISERROR(--TRIM(MID(SUBSTITUTE(C328,",",REPT(" ",99)),399,99))),VLOOKUP(TRIM(MID(SUBSTITUTE(C328,",",REPT(" ",99)),399,99)),PortProtocols[],4,FALSE),VLOOKUP(--TRIM(MID(SUBSTITUTE(C328,",",REPT(" ",99)),399,99)),PortProtocols[],4,FALSE)),""),"") &amp;
IF(TRIM(MID(SUBSTITUTE(C328,",",REPT(" ",99)),499,99))&lt;&gt;"",CHAR(10) &amp; IFERROR(IF(ISERROR(--TRIM(MID(SUBSTITUTE(C328,",",REPT(" ",99)),499,99))),VLOOKUP(TRIM(MID(SUBSTITUTE(C328,",",REPT(" ",99)),499,99)),PortProtocols[],4,FALSE),VLOOKUP(--TRIM(MID(SUBSTITUTE(C328,",",REPT(" ",99)),499,99)),PortProtocols[],4,FALSE)),""),"") &amp;
IF(TRIM(MID(SUBSTITUTE(C328,",",REPT(" ",99)),599,99))&lt;&gt;"",CHAR(10) &amp; IFERROR(IF(ISERROR(--TRIM(MID(SUBSTITUTE(C328,",",REPT(" ",99)),599,99))),VLOOKUP(TRIM(MID(SUBSTITUTE(C328,",",REPT(" ",99)),599,99)),PortProtocols[],4,FALSE),VLOOKUP(--TRIM(MID(SUBSTITUTE(C328,",",REPT(" ",99)),599,99)),PortProtocols[],4,FALSE)),""),"") &amp;
IF(TRIM(MID(SUBSTITUTE(C328,",",REPT(" ",99)),699,99))&lt;&gt;"",CHAR(10) &amp; IFERROR(IF(ISERROR(--TRIM(MID(SUBSTITUTE(C328,",",REPT(" ",99)),699,99))),VLOOKUP(TRIM(MID(SUBSTITUTE(C328,",",REPT(" ",99)),699,99)),PortProtocols[],4,FALSE),VLOOKUP(--TRIM(MID(SUBSTITUTE(C328,",",REPT(" ",99)),699,99)),PortProtocols[],4,FALSE)),""),"") &amp;
IF(TRIM(MID(SUBSTITUTE(C328,",",REPT(" ",99)),799,99))&lt;&gt;"",CHAR(10) &amp; IFERROR(IF(ISERROR(--TRIM(MID(SUBSTITUTE(C328,",",REPT(" ",99)),799,99))),VLOOKUP(TRIM(MID(SUBSTITUTE(C328,",",REPT(" ",99)),799,99)),PortProtocols[],4,FALSE),VLOOKUP(--TRIM(MID(SUBSTITUTE(C328,",",REPT(" ",99)),799,99)),PortProtocols[],4,FALSE)),""),"") &amp;
IF(TRIM(MID(SUBSTITUTE(C328,",",REPT(" ",99)),899,99))&lt;&gt;"",CHAR(10) &amp; IFERROR(IF(ISERROR(--TRIM(MID(SUBSTITUTE(C328,",",REPT(" ",99)),899,99))),VLOOKUP(TRIM(MID(SUBSTITUTE(C328,",",REPT(" ",99)),899,99)),PortProtocols[],4,FALSE),VLOOKUP(--TRIM(MID(SUBSTITUTE(C328,",",REPT(" ",99)),899,99)),PortProtocols[],4,FALSE)),""),"") &amp;
IF(TRIM(MID(SUBSTITUTE(C328,",",REPT(" ",99)),999,99))&lt;&gt;"",CHAR(10) &amp; IFERROR(IF(ISERROR(--TRIM(MID(SUBSTITUTE(C328,",",REPT(" ",99)),999,99))),VLOOKUP(TRIM(MID(SUBSTITUTE(C328,",",REPT(" ",99)),999,99)),PortProtocols[],4,FALSE),VLOOKUP(--TRIM(MID(SUBSTITUTE(C328,",",REPT(" ",99)),999,99)),PortProtocols[],4,FALSE)),""),"") &amp;
IF(TRIM(MID(SUBSTITUTE(C328,",",REPT(" ",99)),1099,99))&lt;&gt;"",CHAR(10) &amp; IFERROR(IF(ISERROR(--TRIM(MID(SUBSTITUTE(C328,",",REPT(" ",99)),1099,99))),VLOOKUP(TRIM(MID(SUBSTITUTE(C328,",",REPT(" ",99)),1099,99)),PortProtocols[],4,FALSE),VLOOKUP(--TRIM(MID(SUBSTITUTE(C328,",",REPT(" ",99)),1099,99)),PortProtocols[],4,FALSE)),""),"") &amp;
IF(TRIM(MID(SUBSTITUTE(C328,",",REPT(" ",99)),1199,99))&lt;&gt;"",CHAR(10) &amp; IFERROR(IF(ISERROR(--TRIM(MID(SUBSTITUTE(C328,",",REPT(" ",99)),1199,99))),VLOOKUP(TRIM(MID(SUBSTITUTE(C328,",",REPT(" ",99)),1199,99)),PortProtocols[],4,FALSE),VLOOKUP(--TRIM(MID(SUBSTITUTE(C328,",",REPT(" ",99)),1199,99)),PortProtocols[],4,FALSE)),""),"") &amp;
IF(TRIM(MID(SUBSTITUTE(C328,",",REPT(" ",99)),1299,99))&lt;&gt;"",CHAR(10) &amp; IFERROR(IF(ISERROR(--TRIM(MID(SUBSTITUTE(C328,",",REPT(" ",99)),1299,99))),VLOOKUP(TRIM(MID(SUBSTITUTE(C328,",",REPT(" ",99)),1299,99)),PortProtocols[],4,FALSE),VLOOKUP(--TRIM(MID(SUBSTITUTE(C328,",",REPT(" ",99)),1299,99)),PortProtocols[],4,FALSE)),""),"") &amp;
IF(TRIM(MID(SUBSTITUTE(C328,",",REPT(" ",99)),1399,99))&lt;&gt;"",CHAR(10) &amp; IFERROR(IF(ISERROR(--TRIM(MID(SUBSTITUTE(C328,",",REPT(" ",99)),1399,99))),VLOOKUP(TRIM(MID(SUBSTITUTE(C328,",",REPT(" ",99)),1399,99)),PortProtocols[],4,FALSE),VLOOKUP(--TRIM(MID(SUBSTITUTE(C328,",",REPT(" ",99)),1399,99)),PortProtocols[],4,FALSE)),""),"") &amp;
IF(TRIM(MID(SUBSTITUTE(C328,",",REPT(" ",99)),1499,99))&lt;&gt;"",CHAR(10) &amp; IFERROR(IF(ISERROR(--TRIM(MID(SUBSTITUTE(C328,",",REPT(" ",99)),1499,99))),VLOOKUP(TRIM(MID(SUBSTITUTE(C328,",",REPT(" ",99)),1499,99)),PortProtocols[],4,FALSE),VLOOKUP(--TRIM(MID(SUBSTITUTE(C328,",",REPT(" ",99)),1499,99)),PortProtocols[],4,FALSE)),""),"") &amp;
IF(TRIM(MID(SUBSTITUTE(C328,",",REPT(" ",99)),1599,99))&lt;&gt;"",CHAR(10) &amp; IFERROR(IF(ISERROR(--TRIM(MID(SUBSTITUTE(C328,",",REPT(" ",99)),1599,99))),VLOOKUP(TRIM(MID(SUBSTITUTE(C328,",",REPT(" ",99)),1599,99)),PortProtocols[],4,FALSE),VLOOKUP(--TRIM(MID(SUBSTITUTE(C328,",",REPT(" ",99)),1599,99)),PortProtocols[],4,FALSE)),""),"") &amp;
IF(TRIM(MID(SUBSTITUTE(C328,",",REPT(" ",99)),1699,99))&lt;&gt;"",CHAR(10) &amp; IFERROR(IF(ISERROR(--TRIM(MID(SUBSTITUTE(C328,",",REPT(" ",99)),1699,99))),VLOOKUP(TRIM(MID(SUBSTITUTE(C328,",",REPT(" ",99)),1699,99)),PortProtocols[],4,FALSE),VLOOKUP(--TRIM(MID(SUBSTITUTE(C328,",",REPT(" ",99)),1699,99)),PortProtocols[],4,FALSE)),""),"") &amp;
IF(TRIM(MID(SUBSTITUTE(C328,",",REPT(" ",99)),1799,99))&lt;&gt;"",CHAR(10) &amp; IFERROR(IF(ISERROR(--TRIM(MID(SUBSTITUTE(C328,",",REPT(" ",99)),1799,99))),VLOOKUP(TRIM(MID(SUBSTITUTE(C328,",",REPT(" ",99)),1799,99)),PortProtocols[],4,FALSE),VLOOKUP(--TRIM(MID(SUBSTITUTE(C328,",",REPT(" ",99)),1799,99)),PortProtocols[],4,FALSE)),""),"") &amp;
IF(TRIM(MID(SUBSTITUTE(C328,",",REPT(" ",99)),1899,99))&lt;&gt;"",CHAR(10) &amp; IFERROR(IF(ISERROR(--TRIM(MID(SUBSTITUTE(C328,",",REPT(" ",99)),1899,99))),VLOOKUP(TRIM(MID(SUBSTITUTE(C328,",",REPT(" ",99)),1899,99)),PortProtocols[],4,FALSE),VLOOKUP(--TRIM(MID(SUBSTITUTE(C328,",",REPT(" ",99)),1899,99)),PortProtocols[],4,FALSE)),""),""),
"")</f>
        <v>Nutanix CVM AZ1 to Nutanix CVM AZ2
SSH (22 TCP)
Prism (9440 TCP)
Stargate (2009 TCP)
Cerebro (2020 TCP)
Cerebro gRPC (14119 TCP)
Stargate mTLS (14108 TCP)
Genesis (2100 TCP)
Cerebro (2020 TCP)
Stargate (2009 TCP)</v>
      </c>
      <c r="G328" s="15" t="s">
        <v>97</v>
      </c>
      <c r="H328" s="13" t="str">
        <f>_xlfn.XLOOKUP(ExternalPorts[[#This Row],[Source]],entities[Source],entities[Source AZ (Used for Diagram Generation)],"",0)</f>
        <v>AZ1</v>
      </c>
      <c r="I328" s="13" t="str">
        <f>_xlfn.XLOOKUP(ExternalPorts[[#This Row],[Destination]],entities[Destination],entities[Destination AZ (Used for Diagram Generation)],"",0)</f>
        <v>AZ2</v>
      </c>
      <c r="J328" s="13"/>
    </row>
    <row r="329" spans="1:10" ht="40.5" hidden="1">
      <c r="A329" s="13" t="s">
        <v>95</v>
      </c>
      <c r="B329" s="13" t="s">
        <v>72</v>
      </c>
      <c r="C329" s="14">
        <v>9440</v>
      </c>
      <c r="D329" s="13" t="s">
        <v>78</v>
      </c>
      <c r="E329" s="13" t="s">
        <v>99</v>
      </c>
      <c r="F329" s="15" t="str">
        <f>IF(AND(B329&lt;&gt;"",E329&lt;&gt;""),B329 &amp; " to " &amp; E329 &amp; CHAR(10) &amp;
IFERROR(IF(ISERROR(--TRIM(MID(SUBSTITUTE(C329,",",REPT(" ",99)),1,99))),VLOOKUP(TRIM(MID(SUBSTITUTE(C329,",",REPT(" ",99)),1,99)),PortProtocols[],4,FALSE),VLOOKUP(--TRIM(MID(SUBSTITUTE(C329,",",REPT(" ",99)),1,99)),PortProtocols[],4,FALSE)),"") &amp;
IF(TRIM(MID(SUBSTITUTE(C329,",",REPT(" ",99)),99,99))&lt;&gt;"",CHAR(10) &amp; IFERROR(IF(ISERROR(--TRIM(MID(SUBSTITUTE(C329,",",REPT(" ",99)),99,99))),VLOOKUP(TRIM(MID(SUBSTITUTE(C329,",",REPT(" ",99)),99,99)),PortProtocols[],4,FALSE),VLOOKUP(--TRIM(MID(SUBSTITUTE(C329,",",REPT(" ",99)),99,99)),PortProtocols[],4,FALSE)),""),"") &amp;
IF(TRIM(MID(SUBSTITUTE(C329,",",REPT(" ",99)),199,99))&lt;&gt;"",CHAR(10) &amp; IFERROR(IF(ISERROR(--TRIM(MID(SUBSTITUTE(C329,",",REPT(" ",99)),199,99))),VLOOKUP(TRIM(MID(SUBSTITUTE(C329,",",REPT(" ",99)),199,99)),PortProtocols[],4,FALSE),VLOOKUP(--TRIM(MID(SUBSTITUTE(C329,",",REPT(" ",99)),199,99)),PortProtocols[],4,FALSE)),""),"") &amp;
IF(TRIM(MID(SUBSTITUTE(C329,",",REPT(" ",99)),299,99))&lt;&gt;"",CHAR(10) &amp; IFERROR(IF(ISERROR(--TRIM(MID(SUBSTITUTE(C329,",",REPT(" ",99)),299,99))),VLOOKUP(TRIM(MID(SUBSTITUTE(C329,",",REPT(" ",99)),299,99)),PortProtocols[],4,FALSE),VLOOKUP(--TRIM(MID(SUBSTITUTE(C329,",",REPT(" ",99)),299,99)),PortProtocols[],4,FALSE)),""),"") &amp;
IF(TRIM(MID(SUBSTITUTE(C329,",",REPT(" ",99)),399,99))&lt;&gt;"",CHAR(10) &amp; IFERROR(IF(ISERROR(--TRIM(MID(SUBSTITUTE(C329,",",REPT(" ",99)),399,99))),VLOOKUP(TRIM(MID(SUBSTITUTE(C329,",",REPT(" ",99)),399,99)),PortProtocols[],4,FALSE),VLOOKUP(--TRIM(MID(SUBSTITUTE(C329,",",REPT(" ",99)),399,99)),PortProtocols[],4,FALSE)),""),"") &amp;
IF(TRIM(MID(SUBSTITUTE(C329,",",REPT(" ",99)),499,99))&lt;&gt;"",CHAR(10) &amp; IFERROR(IF(ISERROR(--TRIM(MID(SUBSTITUTE(C329,",",REPT(" ",99)),499,99))),VLOOKUP(TRIM(MID(SUBSTITUTE(C329,",",REPT(" ",99)),499,99)),PortProtocols[],4,FALSE),VLOOKUP(--TRIM(MID(SUBSTITUTE(C329,",",REPT(" ",99)),499,99)),PortProtocols[],4,FALSE)),""),"") &amp;
IF(TRIM(MID(SUBSTITUTE(C329,",",REPT(" ",99)),599,99))&lt;&gt;"",CHAR(10) &amp; IFERROR(IF(ISERROR(--TRIM(MID(SUBSTITUTE(C329,",",REPT(" ",99)),599,99))),VLOOKUP(TRIM(MID(SUBSTITUTE(C329,",",REPT(" ",99)),599,99)),PortProtocols[],4,FALSE),VLOOKUP(--TRIM(MID(SUBSTITUTE(C329,",",REPT(" ",99)),599,99)),PortProtocols[],4,FALSE)),""),"") &amp;
IF(TRIM(MID(SUBSTITUTE(C329,",",REPT(" ",99)),699,99))&lt;&gt;"",CHAR(10) &amp; IFERROR(IF(ISERROR(--TRIM(MID(SUBSTITUTE(C329,",",REPT(" ",99)),699,99))),VLOOKUP(TRIM(MID(SUBSTITUTE(C329,",",REPT(" ",99)),699,99)),PortProtocols[],4,FALSE),VLOOKUP(--TRIM(MID(SUBSTITUTE(C329,",",REPT(" ",99)),699,99)),PortProtocols[],4,FALSE)),""),"") &amp;
IF(TRIM(MID(SUBSTITUTE(C329,",",REPT(" ",99)),799,99))&lt;&gt;"",CHAR(10) &amp; IFERROR(IF(ISERROR(--TRIM(MID(SUBSTITUTE(C329,",",REPT(" ",99)),799,99))),VLOOKUP(TRIM(MID(SUBSTITUTE(C329,",",REPT(" ",99)),799,99)),PortProtocols[],4,FALSE),VLOOKUP(--TRIM(MID(SUBSTITUTE(C329,",",REPT(" ",99)),799,99)),PortProtocols[],4,FALSE)),""),"") &amp;
IF(TRIM(MID(SUBSTITUTE(C329,",",REPT(" ",99)),899,99))&lt;&gt;"",CHAR(10) &amp; IFERROR(IF(ISERROR(--TRIM(MID(SUBSTITUTE(C329,",",REPT(" ",99)),899,99))),VLOOKUP(TRIM(MID(SUBSTITUTE(C329,",",REPT(" ",99)),899,99)),PortProtocols[],4,FALSE),VLOOKUP(--TRIM(MID(SUBSTITUTE(C329,",",REPT(" ",99)),899,99)),PortProtocols[],4,FALSE)),""),"") &amp;
IF(TRIM(MID(SUBSTITUTE(C329,",",REPT(" ",99)),999,99))&lt;&gt;"",CHAR(10) &amp; IFERROR(IF(ISERROR(--TRIM(MID(SUBSTITUTE(C329,",",REPT(" ",99)),999,99))),VLOOKUP(TRIM(MID(SUBSTITUTE(C329,",",REPT(" ",99)),999,99)),PortProtocols[],4,FALSE),VLOOKUP(--TRIM(MID(SUBSTITUTE(C329,",",REPT(" ",99)),999,99)),PortProtocols[],4,FALSE)),""),"") &amp;
IF(TRIM(MID(SUBSTITUTE(C329,",",REPT(" ",99)),1099,99))&lt;&gt;"",CHAR(10) &amp; IFERROR(IF(ISERROR(--TRIM(MID(SUBSTITUTE(C329,",",REPT(" ",99)),1099,99))),VLOOKUP(TRIM(MID(SUBSTITUTE(C329,",",REPT(" ",99)),1099,99)),PortProtocols[],4,FALSE),VLOOKUP(--TRIM(MID(SUBSTITUTE(C329,",",REPT(" ",99)),1099,99)),PortProtocols[],4,FALSE)),""),"") &amp;
IF(TRIM(MID(SUBSTITUTE(C329,",",REPT(" ",99)),1199,99))&lt;&gt;"",CHAR(10) &amp; IFERROR(IF(ISERROR(--TRIM(MID(SUBSTITUTE(C329,",",REPT(" ",99)),1199,99))),VLOOKUP(TRIM(MID(SUBSTITUTE(C329,",",REPT(" ",99)),1199,99)),PortProtocols[],4,FALSE),VLOOKUP(--TRIM(MID(SUBSTITUTE(C329,",",REPT(" ",99)),1199,99)),PortProtocols[],4,FALSE)),""),"") &amp;
IF(TRIM(MID(SUBSTITUTE(C329,",",REPT(" ",99)),1299,99))&lt;&gt;"",CHAR(10) &amp; IFERROR(IF(ISERROR(--TRIM(MID(SUBSTITUTE(C329,",",REPT(" ",99)),1299,99))),VLOOKUP(TRIM(MID(SUBSTITUTE(C329,",",REPT(" ",99)),1299,99)),PortProtocols[],4,FALSE),VLOOKUP(--TRIM(MID(SUBSTITUTE(C329,",",REPT(" ",99)),1299,99)),PortProtocols[],4,FALSE)),""),"") &amp;
IF(TRIM(MID(SUBSTITUTE(C329,",",REPT(" ",99)),1399,99))&lt;&gt;"",CHAR(10) &amp; IFERROR(IF(ISERROR(--TRIM(MID(SUBSTITUTE(C329,",",REPT(" ",99)),1399,99))),VLOOKUP(TRIM(MID(SUBSTITUTE(C329,",",REPT(" ",99)),1399,99)),PortProtocols[],4,FALSE),VLOOKUP(--TRIM(MID(SUBSTITUTE(C329,",",REPT(" ",99)),1399,99)),PortProtocols[],4,FALSE)),""),"") &amp;
IF(TRIM(MID(SUBSTITUTE(C329,",",REPT(" ",99)),1499,99))&lt;&gt;"",CHAR(10) &amp; IFERROR(IF(ISERROR(--TRIM(MID(SUBSTITUTE(C329,",",REPT(" ",99)),1499,99))),VLOOKUP(TRIM(MID(SUBSTITUTE(C329,",",REPT(" ",99)),1499,99)),PortProtocols[],4,FALSE),VLOOKUP(--TRIM(MID(SUBSTITUTE(C329,",",REPT(" ",99)),1499,99)),PortProtocols[],4,FALSE)),""),"") &amp;
IF(TRIM(MID(SUBSTITUTE(C329,",",REPT(" ",99)),1599,99))&lt;&gt;"",CHAR(10) &amp; IFERROR(IF(ISERROR(--TRIM(MID(SUBSTITUTE(C329,",",REPT(" ",99)),1599,99))),VLOOKUP(TRIM(MID(SUBSTITUTE(C329,",",REPT(" ",99)),1599,99)),PortProtocols[],4,FALSE),VLOOKUP(--TRIM(MID(SUBSTITUTE(C329,",",REPT(" ",99)),1599,99)),PortProtocols[],4,FALSE)),""),"") &amp;
IF(TRIM(MID(SUBSTITUTE(C329,",",REPT(" ",99)),1699,99))&lt;&gt;"",CHAR(10) &amp; IFERROR(IF(ISERROR(--TRIM(MID(SUBSTITUTE(C329,",",REPT(" ",99)),1699,99))),VLOOKUP(TRIM(MID(SUBSTITUTE(C329,",",REPT(" ",99)),1699,99)),PortProtocols[],4,FALSE),VLOOKUP(--TRIM(MID(SUBSTITUTE(C329,",",REPT(" ",99)),1699,99)),PortProtocols[],4,FALSE)),""),"") &amp;
IF(TRIM(MID(SUBSTITUTE(C329,",",REPT(" ",99)),1799,99))&lt;&gt;"",CHAR(10) &amp; IFERROR(IF(ISERROR(--TRIM(MID(SUBSTITUTE(C329,",",REPT(" ",99)),1799,99))),VLOOKUP(TRIM(MID(SUBSTITUTE(C329,",",REPT(" ",99)),1799,99)),PortProtocols[],4,FALSE),VLOOKUP(--TRIM(MID(SUBSTITUTE(C329,",",REPT(" ",99)),1799,99)),PortProtocols[],4,FALSE)),""),"") &amp;
IF(TRIM(MID(SUBSTITUTE(C329,",",REPT(" ",99)),1899,99))&lt;&gt;"",CHAR(10) &amp; IFERROR(IF(ISERROR(--TRIM(MID(SUBSTITUTE(C329,",",REPT(" ",99)),1899,99))),VLOOKUP(TRIM(MID(SUBSTITUTE(C329,",",REPT(" ",99)),1899,99)),PortProtocols[],4,FALSE),VLOOKUP(--TRIM(MID(SUBSTITUTE(C329,",",REPT(" ",99)),1899,99)),PortProtocols[],4,FALSE)),""),""),
"")</f>
        <v>Nutanix CVM AZ1 to Witness VM for ESXi
Prism (9440 TCP)</v>
      </c>
      <c r="G329" s="15"/>
      <c r="H329" s="13" t="str">
        <f>_xlfn.XLOOKUP(ExternalPorts[[#This Row],[Source]],entities[Source],entities[Source AZ (Used for Diagram Generation)],"",0)</f>
        <v>AZ1</v>
      </c>
      <c r="I329" s="13" t="str">
        <f>_xlfn.XLOOKUP(ExternalPorts[[#This Row],[Destination]],entities[Destination],entities[Destination AZ (Used for Diagram Generation)],"",0)</f>
        <v>AZ3</v>
      </c>
      <c r="J329" s="13"/>
    </row>
    <row r="330" spans="1:10" ht="202.5" hidden="1">
      <c r="A330" s="13" t="s">
        <v>100</v>
      </c>
      <c r="B330" s="13" t="s">
        <v>72</v>
      </c>
      <c r="C330" s="14" t="s">
        <v>96</v>
      </c>
      <c r="D330" s="13" t="str" cm="1">
        <f t="array" ref="D33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0" s="13" t="s">
        <v>74</v>
      </c>
      <c r="F330" s="15" t="str">
        <f>IF(AND(B330&lt;&gt;"",E330&lt;&gt;""),B330 &amp; " to " &amp; E330 &amp; CHAR(10) &amp;
IFERROR(IF(ISERROR(--TRIM(MID(SUBSTITUTE(C330,",",REPT(" ",99)),1,99))),VLOOKUP(TRIM(MID(SUBSTITUTE(C330,",",REPT(" ",99)),1,99)),PortProtocols[],4,FALSE),VLOOKUP(--TRIM(MID(SUBSTITUTE(C330,",",REPT(" ",99)),1,99)),PortProtocols[],4,FALSE)),"") &amp;
IF(TRIM(MID(SUBSTITUTE(C330,",",REPT(" ",99)),99,99))&lt;&gt;"",CHAR(10) &amp; IFERROR(IF(ISERROR(--TRIM(MID(SUBSTITUTE(C330,",",REPT(" ",99)),99,99))),VLOOKUP(TRIM(MID(SUBSTITUTE(C330,",",REPT(" ",99)),99,99)),PortProtocols[],4,FALSE),VLOOKUP(--TRIM(MID(SUBSTITUTE(C330,",",REPT(" ",99)),99,99)),PortProtocols[],4,FALSE)),""),"") &amp;
IF(TRIM(MID(SUBSTITUTE(C330,",",REPT(" ",99)),199,99))&lt;&gt;"",CHAR(10) &amp; IFERROR(IF(ISERROR(--TRIM(MID(SUBSTITUTE(C330,",",REPT(" ",99)),199,99))),VLOOKUP(TRIM(MID(SUBSTITUTE(C330,",",REPT(" ",99)),199,99)),PortProtocols[],4,FALSE),VLOOKUP(--TRIM(MID(SUBSTITUTE(C330,",",REPT(" ",99)),199,99)),PortProtocols[],4,FALSE)),""),"") &amp;
IF(TRIM(MID(SUBSTITUTE(C330,",",REPT(" ",99)),299,99))&lt;&gt;"",CHAR(10) &amp; IFERROR(IF(ISERROR(--TRIM(MID(SUBSTITUTE(C330,",",REPT(" ",99)),299,99))),VLOOKUP(TRIM(MID(SUBSTITUTE(C330,",",REPT(" ",99)),299,99)),PortProtocols[],4,FALSE),VLOOKUP(--TRIM(MID(SUBSTITUTE(C330,",",REPT(" ",99)),299,99)),PortProtocols[],4,FALSE)),""),"") &amp;
IF(TRIM(MID(SUBSTITUTE(C330,",",REPT(" ",99)),399,99))&lt;&gt;"",CHAR(10) &amp; IFERROR(IF(ISERROR(--TRIM(MID(SUBSTITUTE(C330,",",REPT(" ",99)),399,99))),VLOOKUP(TRIM(MID(SUBSTITUTE(C330,",",REPT(" ",99)),399,99)),PortProtocols[],4,FALSE),VLOOKUP(--TRIM(MID(SUBSTITUTE(C330,",",REPT(" ",99)),399,99)),PortProtocols[],4,FALSE)),""),"") &amp;
IF(TRIM(MID(SUBSTITUTE(C330,",",REPT(" ",99)),499,99))&lt;&gt;"",CHAR(10) &amp; IFERROR(IF(ISERROR(--TRIM(MID(SUBSTITUTE(C330,",",REPT(" ",99)),499,99))),VLOOKUP(TRIM(MID(SUBSTITUTE(C330,",",REPT(" ",99)),499,99)),PortProtocols[],4,FALSE),VLOOKUP(--TRIM(MID(SUBSTITUTE(C330,",",REPT(" ",99)),499,99)),PortProtocols[],4,FALSE)),""),"") &amp;
IF(TRIM(MID(SUBSTITUTE(C330,",",REPT(" ",99)),599,99))&lt;&gt;"",CHAR(10) &amp; IFERROR(IF(ISERROR(--TRIM(MID(SUBSTITUTE(C330,",",REPT(" ",99)),599,99))),VLOOKUP(TRIM(MID(SUBSTITUTE(C330,",",REPT(" ",99)),599,99)),PortProtocols[],4,FALSE),VLOOKUP(--TRIM(MID(SUBSTITUTE(C330,",",REPT(" ",99)),599,99)),PortProtocols[],4,FALSE)),""),"") &amp;
IF(TRIM(MID(SUBSTITUTE(C330,",",REPT(" ",99)),699,99))&lt;&gt;"",CHAR(10) &amp; IFERROR(IF(ISERROR(--TRIM(MID(SUBSTITUTE(C330,",",REPT(" ",99)),699,99))),VLOOKUP(TRIM(MID(SUBSTITUTE(C330,",",REPT(" ",99)),699,99)),PortProtocols[],4,FALSE),VLOOKUP(--TRIM(MID(SUBSTITUTE(C330,",",REPT(" ",99)),699,99)),PortProtocols[],4,FALSE)),""),"") &amp;
IF(TRIM(MID(SUBSTITUTE(C330,",",REPT(" ",99)),799,99))&lt;&gt;"",CHAR(10) &amp; IFERROR(IF(ISERROR(--TRIM(MID(SUBSTITUTE(C330,",",REPT(" ",99)),799,99))),VLOOKUP(TRIM(MID(SUBSTITUTE(C330,",",REPT(" ",99)),799,99)),PortProtocols[],4,FALSE),VLOOKUP(--TRIM(MID(SUBSTITUTE(C330,",",REPT(" ",99)),799,99)),PortProtocols[],4,FALSE)),""),"") &amp;
IF(TRIM(MID(SUBSTITUTE(C330,",",REPT(" ",99)),899,99))&lt;&gt;"",CHAR(10) &amp; IFERROR(IF(ISERROR(--TRIM(MID(SUBSTITUTE(C330,",",REPT(" ",99)),899,99))),VLOOKUP(TRIM(MID(SUBSTITUTE(C330,",",REPT(" ",99)),899,99)),PortProtocols[],4,FALSE),VLOOKUP(--TRIM(MID(SUBSTITUTE(C330,",",REPT(" ",99)),899,99)),PortProtocols[],4,FALSE)),""),"") &amp;
IF(TRIM(MID(SUBSTITUTE(C330,",",REPT(" ",99)),999,99))&lt;&gt;"",CHAR(10) &amp; IFERROR(IF(ISERROR(--TRIM(MID(SUBSTITUTE(C330,",",REPT(" ",99)),999,99))),VLOOKUP(TRIM(MID(SUBSTITUTE(C330,",",REPT(" ",99)),999,99)),PortProtocols[],4,FALSE),VLOOKUP(--TRIM(MID(SUBSTITUTE(C330,",",REPT(" ",99)),999,99)),PortProtocols[],4,FALSE)),""),"") &amp;
IF(TRIM(MID(SUBSTITUTE(C330,",",REPT(" ",99)),1099,99))&lt;&gt;"",CHAR(10) &amp; IFERROR(IF(ISERROR(--TRIM(MID(SUBSTITUTE(C330,",",REPT(" ",99)),1099,99))),VLOOKUP(TRIM(MID(SUBSTITUTE(C330,",",REPT(" ",99)),1099,99)),PortProtocols[],4,FALSE),VLOOKUP(--TRIM(MID(SUBSTITUTE(C330,",",REPT(" ",99)),1099,99)),PortProtocols[],4,FALSE)),""),"") &amp;
IF(TRIM(MID(SUBSTITUTE(C330,",",REPT(" ",99)),1199,99))&lt;&gt;"",CHAR(10) &amp; IFERROR(IF(ISERROR(--TRIM(MID(SUBSTITUTE(C330,",",REPT(" ",99)),1199,99))),VLOOKUP(TRIM(MID(SUBSTITUTE(C330,",",REPT(" ",99)),1199,99)),PortProtocols[],4,FALSE),VLOOKUP(--TRIM(MID(SUBSTITUTE(C330,",",REPT(" ",99)),1199,99)),PortProtocols[],4,FALSE)),""),"") &amp;
IF(TRIM(MID(SUBSTITUTE(C330,",",REPT(" ",99)),1299,99))&lt;&gt;"",CHAR(10) &amp; IFERROR(IF(ISERROR(--TRIM(MID(SUBSTITUTE(C330,",",REPT(" ",99)),1299,99))),VLOOKUP(TRIM(MID(SUBSTITUTE(C330,",",REPT(" ",99)),1299,99)),PortProtocols[],4,FALSE),VLOOKUP(--TRIM(MID(SUBSTITUTE(C330,",",REPT(" ",99)),1299,99)),PortProtocols[],4,FALSE)),""),"") &amp;
IF(TRIM(MID(SUBSTITUTE(C330,",",REPT(" ",99)),1399,99))&lt;&gt;"",CHAR(10) &amp; IFERROR(IF(ISERROR(--TRIM(MID(SUBSTITUTE(C330,",",REPT(" ",99)),1399,99))),VLOOKUP(TRIM(MID(SUBSTITUTE(C330,",",REPT(" ",99)),1399,99)),PortProtocols[],4,FALSE),VLOOKUP(--TRIM(MID(SUBSTITUTE(C330,",",REPT(" ",99)),1399,99)),PortProtocols[],4,FALSE)),""),"") &amp;
IF(TRIM(MID(SUBSTITUTE(C330,",",REPT(" ",99)),1499,99))&lt;&gt;"",CHAR(10) &amp; IFERROR(IF(ISERROR(--TRIM(MID(SUBSTITUTE(C330,",",REPT(" ",99)),1499,99))),VLOOKUP(TRIM(MID(SUBSTITUTE(C330,",",REPT(" ",99)),1499,99)),PortProtocols[],4,FALSE),VLOOKUP(--TRIM(MID(SUBSTITUTE(C330,",",REPT(" ",99)),1499,99)),PortProtocols[],4,FALSE)),""),"") &amp;
IF(TRIM(MID(SUBSTITUTE(C330,",",REPT(" ",99)),1599,99))&lt;&gt;"",CHAR(10) &amp; IFERROR(IF(ISERROR(--TRIM(MID(SUBSTITUTE(C330,",",REPT(" ",99)),1599,99))),VLOOKUP(TRIM(MID(SUBSTITUTE(C330,",",REPT(" ",99)),1599,99)),PortProtocols[],4,FALSE),VLOOKUP(--TRIM(MID(SUBSTITUTE(C330,",",REPT(" ",99)),1599,99)),PortProtocols[],4,FALSE)),""),"") &amp;
IF(TRIM(MID(SUBSTITUTE(C330,",",REPT(" ",99)),1699,99))&lt;&gt;"",CHAR(10) &amp; IFERROR(IF(ISERROR(--TRIM(MID(SUBSTITUTE(C330,",",REPT(" ",99)),1699,99))),VLOOKUP(TRIM(MID(SUBSTITUTE(C330,",",REPT(" ",99)),1699,99)),PortProtocols[],4,FALSE),VLOOKUP(--TRIM(MID(SUBSTITUTE(C330,",",REPT(" ",99)),1699,99)),PortProtocols[],4,FALSE)),""),"") &amp;
IF(TRIM(MID(SUBSTITUTE(C330,",",REPT(" ",99)),1799,99))&lt;&gt;"",CHAR(10) &amp; IFERROR(IF(ISERROR(--TRIM(MID(SUBSTITUTE(C330,",",REPT(" ",99)),1799,99))),VLOOKUP(TRIM(MID(SUBSTITUTE(C330,",",REPT(" ",99)),1799,99)),PortProtocols[],4,FALSE),VLOOKUP(--TRIM(MID(SUBSTITUTE(C330,",",REPT(" ",99)),1799,99)),PortProtocols[],4,FALSE)),""),"") &amp;
IF(TRIM(MID(SUBSTITUTE(C330,",",REPT(" ",99)),1899,99))&lt;&gt;"",CHAR(10) &amp; IFERROR(IF(ISERROR(--TRIM(MID(SUBSTITUTE(C330,",",REPT(" ",99)),1899,99))),VLOOKUP(TRIM(MID(SUBSTITUTE(C330,",",REPT(" ",99)),1899,99)),PortProtocols[],4,FALSE),VLOOKUP(--TRIM(MID(SUBSTITUTE(C330,",",REPT(" ",99)),1899,99)),PortProtocols[],4,FALSE)),""),""),
"")</f>
        <v>Nutanix CVM AZ1 to Nutanix CVM AZ2
SSH (22 TCP)
Prism (9440 TCP)
Stargate (2009 TCP)
Cerebro (2020 TCP)
Cerebro gRPC (14119 TCP)
Stargate mTLS (14108 TCP)
Genesis (2100 TCP)
Cerebro (2020 TCP)
Stargate (2009 TCP)</v>
      </c>
      <c r="G330" s="15" t="s">
        <v>97</v>
      </c>
      <c r="H330" s="13" t="str">
        <f>_xlfn.XLOOKUP(ExternalPorts[[#This Row],[Source]],entities[Source],entities[Source AZ (Used for Diagram Generation)],"",0)</f>
        <v>AZ1</v>
      </c>
      <c r="I330" s="13" t="str">
        <f>_xlfn.XLOOKUP(ExternalPorts[[#This Row],[Destination]],entities[Destination],entities[Destination AZ (Used for Diagram Generation)],"",0)</f>
        <v>AZ2</v>
      </c>
      <c r="J330" s="13"/>
    </row>
    <row r="331" spans="1:10" ht="81" hidden="1">
      <c r="A331" s="13" t="s">
        <v>128</v>
      </c>
      <c r="B331" s="13" t="s">
        <v>131</v>
      </c>
      <c r="C331" s="14" t="s">
        <v>132</v>
      </c>
      <c r="D331" s="13" t="str" cm="1">
        <f t="array" ref="D33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331" s="13" t="s">
        <v>133</v>
      </c>
      <c r="F331" s="15" t="str">
        <f>IF(AND(B331&lt;&gt;"",E331&lt;&gt;""),B331 &amp; " to " &amp; E331 &amp; CHAR(10) &amp;
IFERROR(IF(ISERROR(--TRIM(MID(SUBSTITUTE(C331,",",REPT(" ",99)),1,99))),VLOOKUP(TRIM(MID(SUBSTITUTE(C331,",",REPT(" ",99)),1,99)),PortProtocols[],4,FALSE),VLOOKUP(--TRIM(MID(SUBSTITUTE(C331,",",REPT(" ",99)),1,99)),PortProtocols[],4,FALSE)),"") &amp;
IF(TRIM(MID(SUBSTITUTE(C331,",",REPT(" ",99)),99,99))&lt;&gt;"",CHAR(10) &amp; IFERROR(IF(ISERROR(--TRIM(MID(SUBSTITUTE(C331,",",REPT(" ",99)),99,99))),VLOOKUP(TRIM(MID(SUBSTITUTE(C331,",",REPT(" ",99)),99,99)),PortProtocols[],4,FALSE),VLOOKUP(--TRIM(MID(SUBSTITUTE(C331,",",REPT(" ",99)),99,99)),PortProtocols[],4,FALSE)),""),"") &amp;
IF(TRIM(MID(SUBSTITUTE(C331,",",REPT(" ",99)),199,99))&lt;&gt;"",CHAR(10) &amp; IFERROR(IF(ISERROR(--TRIM(MID(SUBSTITUTE(C331,",",REPT(" ",99)),199,99))),VLOOKUP(TRIM(MID(SUBSTITUTE(C331,",",REPT(" ",99)),199,99)),PortProtocols[],4,FALSE),VLOOKUP(--TRIM(MID(SUBSTITUTE(C331,",",REPT(" ",99)),199,99)),PortProtocols[],4,FALSE)),""),"") &amp;
IF(TRIM(MID(SUBSTITUTE(C331,",",REPT(" ",99)),299,99))&lt;&gt;"",CHAR(10) &amp; IFERROR(IF(ISERROR(--TRIM(MID(SUBSTITUTE(C331,",",REPT(" ",99)),299,99))),VLOOKUP(TRIM(MID(SUBSTITUTE(C331,",",REPT(" ",99)),299,99)),PortProtocols[],4,FALSE),VLOOKUP(--TRIM(MID(SUBSTITUTE(C331,",",REPT(" ",99)),299,99)),PortProtocols[],4,FALSE)),""),"") &amp;
IF(TRIM(MID(SUBSTITUTE(C331,",",REPT(" ",99)),399,99))&lt;&gt;"",CHAR(10) &amp; IFERROR(IF(ISERROR(--TRIM(MID(SUBSTITUTE(C331,",",REPT(" ",99)),399,99))),VLOOKUP(TRIM(MID(SUBSTITUTE(C331,",",REPT(" ",99)),399,99)),PortProtocols[],4,FALSE),VLOOKUP(--TRIM(MID(SUBSTITUTE(C331,",",REPT(" ",99)),399,99)),PortProtocols[],4,FALSE)),""),"") &amp;
IF(TRIM(MID(SUBSTITUTE(C331,",",REPT(" ",99)),499,99))&lt;&gt;"",CHAR(10) &amp; IFERROR(IF(ISERROR(--TRIM(MID(SUBSTITUTE(C331,",",REPT(" ",99)),499,99))),VLOOKUP(TRIM(MID(SUBSTITUTE(C331,",",REPT(" ",99)),499,99)),PortProtocols[],4,FALSE),VLOOKUP(--TRIM(MID(SUBSTITUTE(C331,",",REPT(" ",99)),499,99)),PortProtocols[],4,FALSE)),""),"") &amp;
IF(TRIM(MID(SUBSTITUTE(C331,",",REPT(" ",99)),599,99))&lt;&gt;"",CHAR(10) &amp; IFERROR(IF(ISERROR(--TRIM(MID(SUBSTITUTE(C331,",",REPT(" ",99)),599,99))),VLOOKUP(TRIM(MID(SUBSTITUTE(C331,",",REPT(" ",99)),599,99)),PortProtocols[],4,FALSE),VLOOKUP(--TRIM(MID(SUBSTITUTE(C331,",",REPT(" ",99)),599,99)),PortProtocols[],4,FALSE)),""),"") &amp;
IF(TRIM(MID(SUBSTITUTE(C331,",",REPT(" ",99)),699,99))&lt;&gt;"",CHAR(10) &amp; IFERROR(IF(ISERROR(--TRIM(MID(SUBSTITUTE(C331,",",REPT(" ",99)),699,99))),VLOOKUP(TRIM(MID(SUBSTITUTE(C331,",",REPT(" ",99)),699,99)),PortProtocols[],4,FALSE),VLOOKUP(--TRIM(MID(SUBSTITUTE(C331,",",REPT(" ",99)),699,99)),PortProtocols[],4,FALSE)),""),"") &amp;
IF(TRIM(MID(SUBSTITUTE(C331,",",REPT(" ",99)),799,99))&lt;&gt;"",CHAR(10) &amp; IFERROR(IF(ISERROR(--TRIM(MID(SUBSTITUTE(C331,",",REPT(" ",99)),799,99))),VLOOKUP(TRIM(MID(SUBSTITUTE(C331,",",REPT(" ",99)),799,99)),PortProtocols[],4,FALSE),VLOOKUP(--TRIM(MID(SUBSTITUTE(C331,",",REPT(" ",99)),799,99)),PortProtocols[],4,FALSE)),""),"") &amp;
IF(TRIM(MID(SUBSTITUTE(C331,",",REPT(" ",99)),899,99))&lt;&gt;"",CHAR(10) &amp; IFERROR(IF(ISERROR(--TRIM(MID(SUBSTITUTE(C331,",",REPT(" ",99)),899,99))),VLOOKUP(TRIM(MID(SUBSTITUTE(C331,",",REPT(" ",99)),899,99)),PortProtocols[],4,FALSE),VLOOKUP(--TRIM(MID(SUBSTITUTE(C331,",",REPT(" ",99)),899,99)),PortProtocols[],4,FALSE)),""),"") &amp;
IF(TRIM(MID(SUBSTITUTE(C331,",",REPT(" ",99)),999,99))&lt;&gt;"",CHAR(10) &amp; IFERROR(IF(ISERROR(--TRIM(MID(SUBSTITUTE(C331,",",REPT(" ",99)),999,99))),VLOOKUP(TRIM(MID(SUBSTITUTE(C331,",",REPT(" ",99)),999,99)),PortProtocols[],4,FALSE),VLOOKUP(--TRIM(MID(SUBSTITUTE(C331,",",REPT(" ",99)),999,99)),PortProtocols[],4,FALSE)),""),"") &amp;
IF(TRIM(MID(SUBSTITUTE(C331,",",REPT(" ",99)),1099,99))&lt;&gt;"",CHAR(10) &amp; IFERROR(IF(ISERROR(--TRIM(MID(SUBSTITUTE(C331,",",REPT(" ",99)),1099,99))),VLOOKUP(TRIM(MID(SUBSTITUTE(C331,",",REPT(" ",99)),1099,99)),PortProtocols[],4,FALSE),VLOOKUP(--TRIM(MID(SUBSTITUTE(C331,",",REPT(" ",99)),1099,99)),PortProtocols[],4,FALSE)),""),"") &amp;
IF(TRIM(MID(SUBSTITUTE(C331,",",REPT(" ",99)),1199,99))&lt;&gt;"",CHAR(10) &amp; IFERROR(IF(ISERROR(--TRIM(MID(SUBSTITUTE(C331,",",REPT(" ",99)),1199,99))),VLOOKUP(TRIM(MID(SUBSTITUTE(C331,",",REPT(" ",99)),1199,99)),PortProtocols[],4,FALSE),VLOOKUP(--TRIM(MID(SUBSTITUTE(C331,",",REPT(" ",99)),1199,99)),PortProtocols[],4,FALSE)),""),"") &amp;
IF(TRIM(MID(SUBSTITUTE(C331,",",REPT(" ",99)),1299,99))&lt;&gt;"",CHAR(10) &amp; IFERROR(IF(ISERROR(--TRIM(MID(SUBSTITUTE(C331,",",REPT(" ",99)),1299,99))),VLOOKUP(TRIM(MID(SUBSTITUTE(C331,",",REPT(" ",99)),1299,99)),PortProtocols[],4,FALSE),VLOOKUP(--TRIM(MID(SUBSTITUTE(C331,",",REPT(" ",99)),1299,99)),PortProtocols[],4,FALSE)),""),"") &amp;
IF(TRIM(MID(SUBSTITUTE(C331,",",REPT(" ",99)),1399,99))&lt;&gt;"",CHAR(10) &amp; IFERROR(IF(ISERROR(--TRIM(MID(SUBSTITUTE(C331,",",REPT(" ",99)),1399,99))),VLOOKUP(TRIM(MID(SUBSTITUTE(C331,",",REPT(" ",99)),1399,99)),PortProtocols[],4,FALSE),VLOOKUP(--TRIM(MID(SUBSTITUTE(C331,",",REPT(" ",99)),1399,99)),PortProtocols[],4,FALSE)),""),"") &amp;
IF(TRIM(MID(SUBSTITUTE(C331,",",REPT(" ",99)),1499,99))&lt;&gt;"",CHAR(10) &amp; IFERROR(IF(ISERROR(--TRIM(MID(SUBSTITUTE(C331,",",REPT(" ",99)),1499,99))),VLOOKUP(TRIM(MID(SUBSTITUTE(C331,",",REPT(" ",99)),1499,99)),PortProtocols[],4,FALSE),VLOOKUP(--TRIM(MID(SUBSTITUTE(C331,",",REPT(" ",99)),1499,99)),PortProtocols[],4,FALSE)),""),"") &amp;
IF(TRIM(MID(SUBSTITUTE(C331,",",REPT(" ",99)),1599,99))&lt;&gt;"",CHAR(10) &amp; IFERROR(IF(ISERROR(--TRIM(MID(SUBSTITUTE(C331,",",REPT(" ",99)),1599,99))),VLOOKUP(TRIM(MID(SUBSTITUTE(C331,",",REPT(" ",99)),1599,99)),PortProtocols[],4,FALSE),VLOOKUP(--TRIM(MID(SUBSTITUTE(C331,",",REPT(" ",99)),1599,99)),PortProtocols[],4,FALSE)),""),"") &amp;
IF(TRIM(MID(SUBSTITUTE(C331,",",REPT(" ",99)),1699,99))&lt;&gt;"",CHAR(10) &amp; IFERROR(IF(ISERROR(--TRIM(MID(SUBSTITUTE(C331,",",REPT(" ",99)),1699,99))),VLOOKUP(TRIM(MID(SUBSTITUTE(C331,",",REPT(" ",99)),1699,99)),PortProtocols[],4,FALSE),VLOOKUP(--TRIM(MID(SUBSTITUTE(C331,",",REPT(" ",99)),1699,99)),PortProtocols[],4,FALSE)),""),"") &amp;
IF(TRIM(MID(SUBSTITUTE(C331,",",REPT(" ",99)),1799,99))&lt;&gt;"",CHAR(10) &amp; IFERROR(IF(ISERROR(--TRIM(MID(SUBSTITUTE(C331,",",REPT(" ",99)),1799,99))),VLOOKUP(TRIM(MID(SUBSTITUTE(C331,",",REPT(" ",99)),1799,99)),PortProtocols[],4,FALSE),VLOOKUP(--TRIM(MID(SUBSTITUTE(C331,",",REPT(" ",99)),1799,99)),PortProtocols[],4,FALSE)),""),"") &amp;
IF(TRIM(MID(SUBSTITUTE(C331,",",REPT(" ",99)),1899,99))&lt;&gt;"",CHAR(10) &amp; IFERROR(IF(ISERROR(--TRIM(MID(SUBSTITUTE(C331,",",REPT(" ",99)),1899,99))),VLOOKUP(TRIM(MID(SUBSTITUTE(C331,",",REPT(" ",99)),1899,99)),PortProtocols[],4,FALSE),VLOOKUP(--TRIM(MID(SUBSTITUTE(C331,",",REPT(" ",99)),1899,99)),PortProtocols[],4,FALSE)),""),""),
"")</f>
        <v>Network Gateway VM AZ1 to Network Gateway VM AZ2
IKEv2 (500 UDP)
IKEV2 tunnel over NAT (4500 UDP)
VxLAN (4789 UDP)</v>
      </c>
      <c r="G331" s="15"/>
      <c r="H331" s="13" t="str">
        <f>_xlfn.XLOOKUP(ExternalPorts[[#This Row],[Source]],entities[Source],entities[Source AZ (Used for Diagram Generation)],"",0)</f>
        <v>AZ1</v>
      </c>
      <c r="I331" s="13" t="str">
        <f>_xlfn.XLOOKUP(ExternalPorts[[#This Row],[Destination]],entities[Destination],entities[Destination AZ (Used for Diagram Generation)],"",0)</f>
        <v>AZ2</v>
      </c>
      <c r="J331" s="13"/>
    </row>
    <row r="332" spans="1:10" ht="40.5" hidden="1">
      <c r="A332" s="13" t="s">
        <v>128</v>
      </c>
      <c r="B332" s="13" t="s">
        <v>83</v>
      </c>
      <c r="C332" s="14">
        <v>6081</v>
      </c>
      <c r="D332" s="13" t="str" cm="1">
        <f t="array" ref="D33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332" s="13" t="s">
        <v>85</v>
      </c>
      <c r="F332" s="15" t="str">
        <f>IF(AND(B332&lt;&gt;"",E332&lt;&gt;""),B332 &amp; " to " &amp; E332 &amp; CHAR(10) &amp;
IFERROR(IF(ISERROR(--TRIM(MID(SUBSTITUTE(C332,",",REPT(" ",99)),1,99))),VLOOKUP(TRIM(MID(SUBSTITUTE(C332,",",REPT(" ",99)),1,99)),PortProtocols[],4,FALSE),VLOOKUP(--TRIM(MID(SUBSTITUTE(C332,",",REPT(" ",99)),1,99)),PortProtocols[],4,FALSE)),"") &amp;
IF(TRIM(MID(SUBSTITUTE(C332,",",REPT(" ",99)),99,99))&lt;&gt;"",CHAR(10) &amp; IFERROR(IF(ISERROR(--TRIM(MID(SUBSTITUTE(C332,",",REPT(" ",99)),99,99))),VLOOKUP(TRIM(MID(SUBSTITUTE(C332,",",REPT(" ",99)),99,99)),PortProtocols[],4,FALSE),VLOOKUP(--TRIM(MID(SUBSTITUTE(C332,",",REPT(" ",99)),99,99)),PortProtocols[],4,FALSE)),""),"") &amp;
IF(TRIM(MID(SUBSTITUTE(C332,",",REPT(" ",99)),199,99))&lt;&gt;"",CHAR(10) &amp; IFERROR(IF(ISERROR(--TRIM(MID(SUBSTITUTE(C332,",",REPT(" ",99)),199,99))),VLOOKUP(TRIM(MID(SUBSTITUTE(C332,",",REPT(" ",99)),199,99)),PortProtocols[],4,FALSE),VLOOKUP(--TRIM(MID(SUBSTITUTE(C332,",",REPT(" ",99)),199,99)),PortProtocols[],4,FALSE)),""),"") &amp;
IF(TRIM(MID(SUBSTITUTE(C332,",",REPT(" ",99)),299,99))&lt;&gt;"",CHAR(10) &amp; IFERROR(IF(ISERROR(--TRIM(MID(SUBSTITUTE(C332,",",REPT(" ",99)),299,99))),VLOOKUP(TRIM(MID(SUBSTITUTE(C332,",",REPT(" ",99)),299,99)),PortProtocols[],4,FALSE),VLOOKUP(--TRIM(MID(SUBSTITUTE(C332,",",REPT(" ",99)),299,99)),PortProtocols[],4,FALSE)),""),"") &amp;
IF(TRIM(MID(SUBSTITUTE(C332,",",REPT(" ",99)),399,99))&lt;&gt;"",CHAR(10) &amp; IFERROR(IF(ISERROR(--TRIM(MID(SUBSTITUTE(C332,",",REPT(" ",99)),399,99))),VLOOKUP(TRIM(MID(SUBSTITUTE(C332,",",REPT(" ",99)),399,99)),PortProtocols[],4,FALSE),VLOOKUP(--TRIM(MID(SUBSTITUTE(C332,",",REPT(" ",99)),399,99)),PortProtocols[],4,FALSE)),""),"") &amp;
IF(TRIM(MID(SUBSTITUTE(C332,",",REPT(" ",99)),499,99))&lt;&gt;"",CHAR(10) &amp; IFERROR(IF(ISERROR(--TRIM(MID(SUBSTITUTE(C332,",",REPT(" ",99)),499,99))),VLOOKUP(TRIM(MID(SUBSTITUTE(C332,",",REPT(" ",99)),499,99)),PortProtocols[],4,FALSE),VLOOKUP(--TRIM(MID(SUBSTITUTE(C332,",",REPT(" ",99)),499,99)),PortProtocols[],4,FALSE)),""),"") &amp;
IF(TRIM(MID(SUBSTITUTE(C332,",",REPT(" ",99)),599,99))&lt;&gt;"",CHAR(10) &amp; IFERROR(IF(ISERROR(--TRIM(MID(SUBSTITUTE(C332,",",REPT(" ",99)),599,99))),VLOOKUP(TRIM(MID(SUBSTITUTE(C332,",",REPT(" ",99)),599,99)),PortProtocols[],4,FALSE),VLOOKUP(--TRIM(MID(SUBSTITUTE(C332,",",REPT(" ",99)),599,99)),PortProtocols[],4,FALSE)),""),"") &amp;
IF(TRIM(MID(SUBSTITUTE(C332,",",REPT(" ",99)),699,99))&lt;&gt;"",CHAR(10) &amp; IFERROR(IF(ISERROR(--TRIM(MID(SUBSTITUTE(C332,",",REPT(" ",99)),699,99))),VLOOKUP(TRIM(MID(SUBSTITUTE(C332,",",REPT(" ",99)),699,99)),PortProtocols[],4,FALSE),VLOOKUP(--TRIM(MID(SUBSTITUTE(C332,",",REPT(" ",99)),699,99)),PortProtocols[],4,FALSE)),""),"") &amp;
IF(TRIM(MID(SUBSTITUTE(C332,",",REPT(" ",99)),799,99))&lt;&gt;"",CHAR(10) &amp; IFERROR(IF(ISERROR(--TRIM(MID(SUBSTITUTE(C332,",",REPT(" ",99)),799,99))),VLOOKUP(TRIM(MID(SUBSTITUTE(C332,",",REPT(" ",99)),799,99)),PortProtocols[],4,FALSE),VLOOKUP(--TRIM(MID(SUBSTITUTE(C332,",",REPT(" ",99)),799,99)),PortProtocols[],4,FALSE)),""),"") &amp;
IF(TRIM(MID(SUBSTITUTE(C332,",",REPT(" ",99)),899,99))&lt;&gt;"",CHAR(10) &amp; IFERROR(IF(ISERROR(--TRIM(MID(SUBSTITUTE(C332,",",REPT(" ",99)),899,99))),VLOOKUP(TRIM(MID(SUBSTITUTE(C332,",",REPT(" ",99)),899,99)),PortProtocols[],4,FALSE),VLOOKUP(--TRIM(MID(SUBSTITUTE(C332,",",REPT(" ",99)),899,99)),PortProtocols[],4,FALSE)),""),"") &amp;
IF(TRIM(MID(SUBSTITUTE(C332,",",REPT(" ",99)),999,99))&lt;&gt;"",CHAR(10) &amp; IFERROR(IF(ISERROR(--TRIM(MID(SUBSTITUTE(C332,",",REPT(" ",99)),999,99))),VLOOKUP(TRIM(MID(SUBSTITUTE(C332,",",REPT(" ",99)),999,99)),PortProtocols[],4,FALSE),VLOOKUP(--TRIM(MID(SUBSTITUTE(C332,",",REPT(" ",99)),999,99)),PortProtocols[],4,FALSE)),""),"") &amp;
IF(TRIM(MID(SUBSTITUTE(C332,",",REPT(" ",99)),1099,99))&lt;&gt;"",CHAR(10) &amp; IFERROR(IF(ISERROR(--TRIM(MID(SUBSTITUTE(C332,",",REPT(" ",99)),1099,99))),VLOOKUP(TRIM(MID(SUBSTITUTE(C332,",",REPT(" ",99)),1099,99)),PortProtocols[],4,FALSE),VLOOKUP(--TRIM(MID(SUBSTITUTE(C332,",",REPT(" ",99)),1099,99)),PortProtocols[],4,FALSE)),""),"") &amp;
IF(TRIM(MID(SUBSTITUTE(C332,",",REPT(" ",99)),1199,99))&lt;&gt;"",CHAR(10) &amp; IFERROR(IF(ISERROR(--TRIM(MID(SUBSTITUTE(C332,",",REPT(" ",99)),1199,99))),VLOOKUP(TRIM(MID(SUBSTITUTE(C332,",",REPT(" ",99)),1199,99)),PortProtocols[],4,FALSE),VLOOKUP(--TRIM(MID(SUBSTITUTE(C332,",",REPT(" ",99)),1199,99)),PortProtocols[],4,FALSE)),""),"") &amp;
IF(TRIM(MID(SUBSTITUTE(C332,",",REPT(" ",99)),1299,99))&lt;&gt;"",CHAR(10) &amp; IFERROR(IF(ISERROR(--TRIM(MID(SUBSTITUTE(C332,",",REPT(" ",99)),1299,99))),VLOOKUP(TRIM(MID(SUBSTITUTE(C332,",",REPT(" ",99)),1299,99)),PortProtocols[],4,FALSE),VLOOKUP(--TRIM(MID(SUBSTITUTE(C332,",",REPT(" ",99)),1299,99)),PortProtocols[],4,FALSE)),""),"") &amp;
IF(TRIM(MID(SUBSTITUTE(C332,",",REPT(" ",99)),1399,99))&lt;&gt;"",CHAR(10) &amp; IFERROR(IF(ISERROR(--TRIM(MID(SUBSTITUTE(C332,",",REPT(" ",99)),1399,99))),VLOOKUP(TRIM(MID(SUBSTITUTE(C332,",",REPT(" ",99)),1399,99)),PortProtocols[],4,FALSE),VLOOKUP(--TRIM(MID(SUBSTITUTE(C332,",",REPT(" ",99)),1399,99)),PortProtocols[],4,FALSE)),""),"") &amp;
IF(TRIM(MID(SUBSTITUTE(C332,",",REPT(" ",99)),1499,99))&lt;&gt;"",CHAR(10) &amp; IFERROR(IF(ISERROR(--TRIM(MID(SUBSTITUTE(C332,",",REPT(" ",99)),1499,99))),VLOOKUP(TRIM(MID(SUBSTITUTE(C332,",",REPT(" ",99)),1499,99)),PortProtocols[],4,FALSE),VLOOKUP(--TRIM(MID(SUBSTITUTE(C332,",",REPT(" ",99)),1499,99)),PortProtocols[],4,FALSE)),""),"") &amp;
IF(TRIM(MID(SUBSTITUTE(C332,",",REPT(" ",99)),1599,99))&lt;&gt;"",CHAR(10) &amp; IFERROR(IF(ISERROR(--TRIM(MID(SUBSTITUTE(C332,",",REPT(" ",99)),1599,99))),VLOOKUP(TRIM(MID(SUBSTITUTE(C332,",",REPT(" ",99)),1599,99)),PortProtocols[],4,FALSE),VLOOKUP(--TRIM(MID(SUBSTITUTE(C332,",",REPT(" ",99)),1599,99)),PortProtocols[],4,FALSE)),""),"") &amp;
IF(TRIM(MID(SUBSTITUTE(C332,",",REPT(" ",99)),1699,99))&lt;&gt;"",CHAR(10) &amp; IFERROR(IF(ISERROR(--TRIM(MID(SUBSTITUTE(C332,",",REPT(" ",99)),1699,99))),VLOOKUP(TRIM(MID(SUBSTITUTE(C332,",",REPT(" ",99)),1699,99)),PortProtocols[],4,FALSE),VLOOKUP(--TRIM(MID(SUBSTITUTE(C332,",",REPT(" ",99)),1699,99)),PortProtocols[],4,FALSE)),""),"") &amp;
IF(TRIM(MID(SUBSTITUTE(C332,",",REPT(" ",99)),1799,99))&lt;&gt;"",CHAR(10) &amp; IFERROR(IF(ISERROR(--TRIM(MID(SUBSTITUTE(C332,",",REPT(" ",99)),1799,99))),VLOOKUP(TRIM(MID(SUBSTITUTE(C332,",",REPT(" ",99)),1799,99)),PortProtocols[],4,FALSE),VLOOKUP(--TRIM(MID(SUBSTITUTE(C332,",",REPT(" ",99)),1799,99)),PortProtocols[],4,FALSE)),""),"") &amp;
IF(TRIM(MID(SUBSTITUTE(C332,",",REPT(" ",99)),1899,99))&lt;&gt;"",CHAR(10) &amp; IFERROR(IF(ISERROR(--TRIM(MID(SUBSTITUTE(C332,",",REPT(" ",99)),1899,99))),VLOOKUP(TRIM(MID(SUBSTITUTE(C332,",",REPT(" ",99)),1899,99)),PortProtocols[],4,FALSE),VLOOKUP(--TRIM(MID(SUBSTITUTE(C332,",",REPT(" ",99)),1899,99)),PortProtocols[],4,FALSE)),""),""),
"")</f>
        <v>AHV Host AZ1 to AHV Host AZ2
Geneve/OVN Controller (6081 UDP)</v>
      </c>
      <c r="G332" s="15"/>
      <c r="H332" s="13" t="str">
        <f>_xlfn.XLOOKUP(ExternalPorts[[#This Row],[Source]],entities[Source],entities[Source AZ (Used for Diagram Generation)],"",0)</f>
        <v>AZ1</v>
      </c>
      <c r="I332" s="13" t="str">
        <f>_xlfn.XLOOKUP(ExternalPorts[[#This Row],[Destination]],entities[Destination],entities[Destination AZ (Used for Diagram Generation)],"",0)</f>
        <v>AZ2</v>
      </c>
      <c r="J332" s="13"/>
    </row>
    <row r="333" spans="1:10" ht="40.5" hidden="1">
      <c r="A333" s="13" t="s">
        <v>315</v>
      </c>
      <c r="B333" s="13" t="s">
        <v>383</v>
      </c>
      <c r="C333" s="14">
        <v>27017</v>
      </c>
      <c r="D333" s="13" t="str" cm="1">
        <f t="array" ref="D33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3" s="13" t="s">
        <v>384</v>
      </c>
      <c r="F333" s="15" t="str">
        <f>IF(AND(B333&lt;&gt;"",E333&lt;&gt;""),B333 &amp; " to " &amp; E333 &amp; CHAR(10) &amp;
IFERROR(IF(ISERROR(--TRIM(MID(SUBSTITUTE(C333,",",REPT(" ",99)),1,99))),VLOOKUP(TRIM(MID(SUBSTITUTE(C333,",",REPT(" ",99)),1,99)),PortProtocols[],4,FALSE),VLOOKUP(--TRIM(MID(SUBSTITUTE(C333,",",REPT(" ",99)),1,99)),PortProtocols[],4,FALSE)),"") &amp;
IF(TRIM(MID(SUBSTITUTE(C333,",",REPT(" ",99)),99,99))&lt;&gt;"",CHAR(10) &amp; IFERROR(IF(ISERROR(--TRIM(MID(SUBSTITUTE(C333,",",REPT(" ",99)),99,99))),VLOOKUP(TRIM(MID(SUBSTITUTE(C333,",",REPT(" ",99)),99,99)),PortProtocols[],4,FALSE),VLOOKUP(--TRIM(MID(SUBSTITUTE(C333,",",REPT(" ",99)),99,99)),PortProtocols[],4,FALSE)),""),"") &amp;
IF(TRIM(MID(SUBSTITUTE(C333,",",REPT(" ",99)),199,99))&lt;&gt;"",CHAR(10) &amp; IFERROR(IF(ISERROR(--TRIM(MID(SUBSTITUTE(C333,",",REPT(" ",99)),199,99))),VLOOKUP(TRIM(MID(SUBSTITUTE(C333,",",REPT(" ",99)),199,99)),PortProtocols[],4,FALSE),VLOOKUP(--TRIM(MID(SUBSTITUTE(C333,",",REPT(" ",99)),199,99)),PortProtocols[],4,FALSE)),""),"") &amp;
IF(TRIM(MID(SUBSTITUTE(C333,",",REPT(" ",99)),299,99))&lt;&gt;"",CHAR(10) &amp; IFERROR(IF(ISERROR(--TRIM(MID(SUBSTITUTE(C333,",",REPT(" ",99)),299,99))),VLOOKUP(TRIM(MID(SUBSTITUTE(C333,",",REPT(" ",99)),299,99)),PortProtocols[],4,FALSE),VLOOKUP(--TRIM(MID(SUBSTITUTE(C333,",",REPT(" ",99)),299,99)),PortProtocols[],4,FALSE)),""),"") &amp;
IF(TRIM(MID(SUBSTITUTE(C333,",",REPT(" ",99)),399,99))&lt;&gt;"",CHAR(10) &amp; IFERROR(IF(ISERROR(--TRIM(MID(SUBSTITUTE(C333,",",REPT(" ",99)),399,99))),VLOOKUP(TRIM(MID(SUBSTITUTE(C333,",",REPT(" ",99)),399,99)),PortProtocols[],4,FALSE),VLOOKUP(--TRIM(MID(SUBSTITUTE(C333,",",REPT(" ",99)),399,99)),PortProtocols[],4,FALSE)),""),"") &amp;
IF(TRIM(MID(SUBSTITUTE(C333,",",REPT(" ",99)),499,99))&lt;&gt;"",CHAR(10) &amp; IFERROR(IF(ISERROR(--TRIM(MID(SUBSTITUTE(C333,",",REPT(" ",99)),499,99))),VLOOKUP(TRIM(MID(SUBSTITUTE(C333,",",REPT(" ",99)),499,99)),PortProtocols[],4,FALSE),VLOOKUP(--TRIM(MID(SUBSTITUTE(C333,",",REPT(" ",99)),499,99)),PortProtocols[],4,FALSE)),""),"") &amp;
IF(TRIM(MID(SUBSTITUTE(C333,",",REPT(" ",99)),599,99))&lt;&gt;"",CHAR(10) &amp; IFERROR(IF(ISERROR(--TRIM(MID(SUBSTITUTE(C333,",",REPT(" ",99)),599,99))),VLOOKUP(TRIM(MID(SUBSTITUTE(C333,",",REPT(" ",99)),599,99)),PortProtocols[],4,FALSE),VLOOKUP(--TRIM(MID(SUBSTITUTE(C333,",",REPT(" ",99)),599,99)),PortProtocols[],4,FALSE)),""),"") &amp;
IF(TRIM(MID(SUBSTITUTE(C333,",",REPT(" ",99)),699,99))&lt;&gt;"",CHAR(10) &amp; IFERROR(IF(ISERROR(--TRIM(MID(SUBSTITUTE(C333,",",REPT(" ",99)),699,99))),VLOOKUP(TRIM(MID(SUBSTITUTE(C333,",",REPT(" ",99)),699,99)),PortProtocols[],4,FALSE),VLOOKUP(--TRIM(MID(SUBSTITUTE(C333,",",REPT(" ",99)),699,99)),PortProtocols[],4,FALSE)),""),"") &amp;
IF(TRIM(MID(SUBSTITUTE(C333,",",REPT(" ",99)),799,99))&lt;&gt;"",CHAR(10) &amp; IFERROR(IF(ISERROR(--TRIM(MID(SUBSTITUTE(C333,",",REPT(" ",99)),799,99))),VLOOKUP(TRIM(MID(SUBSTITUTE(C333,",",REPT(" ",99)),799,99)),PortProtocols[],4,FALSE),VLOOKUP(--TRIM(MID(SUBSTITUTE(C333,",",REPT(" ",99)),799,99)),PortProtocols[],4,FALSE)),""),"") &amp;
IF(TRIM(MID(SUBSTITUTE(C333,",",REPT(" ",99)),899,99))&lt;&gt;"",CHAR(10) &amp; IFERROR(IF(ISERROR(--TRIM(MID(SUBSTITUTE(C333,",",REPT(" ",99)),899,99))),VLOOKUP(TRIM(MID(SUBSTITUTE(C333,",",REPT(" ",99)),899,99)),PortProtocols[],4,FALSE),VLOOKUP(--TRIM(MID(SUBSTITUTE(C333,",",REPT(" ",99)),899,99)),PortProtocols[],4,FALSE)),""),"") &amp;
IF(TRIM(MID(SUBSTITUTE(C333,",",REPT(" ",99)),999,99))&lt;&gt;"",CHAR(10) &amp; IFERROR(IF(ISERROR(--TRIM(MID(SUBSTITUTE(C333,",",REPT(" ",99)),999,99))),VLOOKUP(TRIM(MID(SUBSTITUTE(C333,",",REPT(" ",99)),999,99)),PortProtocols[],4,FALSE),VLOOKUP(--TRIM(MID(SUBSTITUTE(C333,",",REPT(" ",99)),999,99)),PortProtocols[],4,FALSE)),""),"") &amp;
IF(TRIM(MID(SUBSTITUTE(C333,",",REPT(" ",99)),1099,99))&lt;&gt;"",CHAR(10) &amp; IFERROR(IF(ISERROR(--TRIM(MID(SUBSTITUTE(C333,",",REPT(" ",99)),1099,99))),VLOOKUP(TRIM(MID(SUBSTITUTE(C333,",",REPT(" ",99)),1099,99)),PortProtocols[],4,FALSE),VLOOKUP(--TRIM(MID(SUBSTITUTE(C333,",",REPT(" ",99)),1099,99)),PortProtocols[],4,FALSE)),""),"") &amp;
IF(TRIM(MID(SUBSTITUTE(C333,",",REPT(" ",99)),1199,99))&lt;&gt;"",CHAR(10) &amp; IFERROR(IF(ISERROR(--TRIM(MID(SUBSTITUTE(C333,",",REPT(" ",99)),1199,99))),VLOOKUP(TRIM(MID(SUBSTITUTE(C333,",",REPT(" ",99)),1199,99)),PortProtocols[],4,FALSE),VLOOKUP(--TRIM(MID(SUBSTITUTE(C333,",",REPT(" ",99)),1199,99)),PortProtocols[],4,FALSE)),""),"") &amp;
IF(TRIM(MID(SUBSTITUTE(C333,",",REPT(" ",99)),1299,99))&lt;&gt;"",CHAR(10) &amp; IFERROR(IF(ISERROR(--TRIM(MID(SUBSTITUTE(C333,",",REPT(" ",99)),1299,99))),VLOOKUP(TRIM(MID(SUBSTITUTE(C333,",",REPT(" ",99)),1299,99)),PortProtocols[],4,FALSE),VLOOKUP(--TRIM(MID(SUBSTITUTE(C333,",",REPT(" ",99)),1299,99)),PortProtocols[],4,FALSE)),""),"") &amp;
IF(TRIM(MID(SUBSTITUTE(C333,",",REPT(" ",99)),1399,99))&lt;&gt;"",CHAR(10) &amp; IFERROR(IF(ISERROR(--TRIM(MID(SUBSTITUTE(C333,",",REPT(" ",99)),1399,99))),VLOOKUP(TRIM(MID(SUBSTITUTE(C333,",",REPT(" ",99)),1399,99)),PortProtocols[],4,FALSE),VLOOKUP(--TRIM(MID(SUBSTITUTE(C333,",",REPT(" ",99)),1399,99)),PortProtocols[],4,FALSE)),""),"") &amp;
IF(TRIM(MID(SUBSTITUTE(C333,",",REPT(" ",99)),1499,99))&lt;&gt;"",CHAR(10) &amp; IFERROR(IF(ISERROR(--TRIM(MID(SUBSTITUTE(C333,",",REPT(" ",99)),1499,99))),VLOOKUP(TRIM(MID(SUBSTITUTE(C333,",",REPT(" ",99)),1499,99)),PortProtocols[],4,FALSE),VLOOKUP(--TRIM(MID(SUBSTITUTE(C333,",",REPT(" ",99)),1499,99)),PortProtocols[],4,FALSE)),""),"") &amp;
IF(TRIM(MID(SUBSTITUTE(C333,",",REPT(" ",99)),1599,99))&lt;&gt;"",CHAR(10) &amp; IFERROR(IF(ISERROR(--TRIM(MID(SUBSTITUTE(C333,",",REPT(" ",99)),1599,99))),VLOOKUP(TRIM(MID(SUBSTITUTE(C333,",",REPT(" ",99)),1599,99)),PortProtocols[],4,FALSE),VLOOKUP(--TRIM(MID(SUBSTITUTE(C333,",",REPT(" ",99)),1599,99)),PortProtocols[],4,FALSE)),""),"") &amp;
IF(TRIM(MID(SUBSTITUTE(C333,",",REPT(" ",99)),1699,99))&lt;&gt;"",CHAR(10) &amp; IFERROR(IF(ISERROR(--TRIM(MID(SUBSTITUTE(C333,",",REPT(" ",99)),1699,99))),VLOOKUP(TRIM(MID(SUBSTITUTE(C333,",",REPT(" ",99)),1699,99)),PortProtocols[],4,FALSE),VLOOKUP(--TRIM(MID(SUBSTITUTE(C333,",",REPT(" ",99)),1699,99)),PortProtocols[],4,FALSE)),""),"") &amp;
IF(TRIM(MID(SUBSTITUTE(C333,",",REPT(" ",99)),1799,99))&lt;&gt;"",CHAR(10) &amp; IFERROR(IF(ISERROR(--TRIM(MID(SUBSTITUTE(C333,",",REPT(" ",99)),1799,99))),VLOOKUP(TRIM(MID(SUBSTITUTE(C333,",",REPT(" ",99)),1799,99)),PortProtocols[],4,FALSE),VLOOKUP(--TRIM(MID(SUBSTITUTE(C333,",",REPT(" ",99)),1799,99)),PortProtocols[],4,FALSE)),""),"") &amp;
IF(TRIM(MID(SUBSTITUTE(C333,",",REPT(" ",99)),1899,99))&lt;&gt;"",CHAR(10) &amp; IFERROR(IF(ISERROR(--TRIM(MID(SUBSTITUTE(C333,",",REPT(" ",99)),1899,99))),VLOOKUP(TRIM(MID(SUBSTITUTE(C333,",",REPT(" ",99)),1899,99)),PortProtocols[],4,FALSE),VLOOKUP(--TRIM(MID(SUBSTITUTE(C333,",",REPT(" ",99)),1899,99)),PortProtocols[],4,FALSE)),""),""),
"")</f>
        <v>NDB Managed MongoDB VM AZ1 to NDB Managed MongoDB VM AZ2
MongoDB (27017 TCP)</v>
      </c>
      <c r="G333" s="15"/>
      <c r="H333" s="13" t="str">
        <f>_xlfn.XLOOKUP(ExternalPorts[[#This Row],[Source]],entities[Source],entities[Source AZ (Used for Diagram Generation)],"",0)</f>
        <v>AZ1</v>
      </c>
      <c r="I333" s="13" t="str">
        <f>_xlfn.XLOOKUP(ExternalPorts[[#This Row],[Destination]],entities[Destination],entities[Destination AZ (Used for Diagram Generation)],"",0)</f>
        <v>AZ2</v>
      </c>
      <c r="J333" s="13"/>
    </row>
    <row r="334" spans="1:10" ht="81" hidden="1">
      <c r="A334" s="13" t="s">
        <v>314</v>
      </c>
      <c r="B334" s="13" t="s">
        <v>389</v>
      </c>
      <c r="C334" s="14" t="s">
        <v>56</v>
      </c>
      <c r="D334" s="13" t="str" cm="1">
        <f t="array" ref="D33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4" s="13" t="s">
        <v>72</v>
      </c>
      <c r="F334" s="15" t="str">
        <f>IF(AND(B334&lt;&gt;"",E334&lt;&gt;""),B334 &amp; " to " &amp; E334 &amp; CHAR(10) &amp;
IFERROR(IF(ISERROR(--TRIM(MID(SUBSTITUTE(C334,",",REPT(" ",99)),1,99))),VLOOKUP(TRIM(MID(SUBSTITUTE(C334,",",REPT(" ",99)),1,99)),PortProtocols[],4,FALSE),VLOOKUP(--TRIM(MID(SUBSTITUTE(C334,",",REPT(" ",99)),1,99)),PortProtocols[],4,FALSE)),"") &amp;
IF(TRIM(MID(SUBSTITUTE(C334,",",REPT(" ",99)),99,99))&lt;&gt;"",CHAR(10) &amp; IFERROR(IF(ISERROR(--TRIM(MID(SUBSTITUTE(C334,",",REPT(" ",99)),99,99))),VLOOKUP(TRIM(MID(SUBSTITUTE(C334,",",REPT(" ",99)),99,99)),PortProtocols[],4,FALSE),VLOOKUP(--TRIM(MID(SUBSTITUTE(C334,",",REPT(" ",99)),99,99)),PortProtocols[],4,FALSE)),""),"") &amp;
IF(TRIM(MID(SUBSTITUTE(C334,",",REPT(" ",99)),199,99))&lt;&gt;"",CHAR(10) &amp; IFERROR(IF(ISERROR(--TRIM(MID(SUBSTITUTE(C334,",",REPT(" ",99)),199,99))),VLOOKUP(TRIM(MID(SUBSTITUTE(C334,",",REPT(" ",99)),199,99)),PortProtocols[],4,FALSE),VLOOKUP(--TRIM(MID(SUBSTITUTE(C334,",",REPT(" ",99)),199,99)),PortProtocols[],4,FALSE)),""),"") &amp;
IF(TRIM(MID(SUBSTITUTE(C334,",",REPT(" ",99)),299,99))&lt;&gt;"",CHAR(10) &amp; IFERROR(IF(ISERROR(--TRIM(MID(SUBSTITUTE(C334,",",REPT(" ",99)),299,99))),VLOOKUP(TRIM(MID(SUBSTITUTE(C334,",",REPT(" ",99)),299,99)),PortProtocols[],4,FALSE),VLOOKUP(--TRIM(MID(SUBSTITUTE(C334,",",REPT(" ",99)),299,99)),PortProtocols[],4,FALSE)),""),"") &amp;
IF(TRIM(MID(SUBSTITUTE(C334,",",REPT(" ",99)),399,99))&lt;&gt;"",CHAR(10) &amp; IFERROR(IF(ISERROR(--TRIM(MID(SUBSTITUTE(C334,",",REPT(" ",99)),399,99))),VLOOKUP(TRIM(MID(SUBSTITUTE(C334,",",REPT(" ",99)),399,99)),PortProtocols[],4,FALSE),VLOOKUP(--TRIM(MID(SUBSTITUTE(C334,",",REPT(" ",99)),399,99)),PortProtocols[],4,FALSE)),""),"") &amp;
IF(TRIM(MID(SUBSTITUTE(C334,",",REPT(" ",99)),499,99))&lt;&gt;"",CHAR(10) &amp; IFERROR(IF(ISERROR(--TRIM(MID(SUBSTITUTE(C334,",",REPT(" ",99)),499,99))),VLOOKUP(TRIM(MID(SUBSTITUTE(C334,",",REPT(" ",99)),499,99)),PortProtocols[],4,FALSE),VLOOKUP(--TRIM(MID(SUBSTITUTE(C334,",",REPT(" ",99)),499,99)),PortProtocols[],4,FALSE)),""),"") &amp;
IF(TRIM(MID(SUBSTITUTE(C334,",",REPT(" ",99)),599,99))&lt;&gt;"",CHAR(10) &amp; IFERROR(IF(ISERROR(--TRIM(MID(SUBSTITUTE(C334,",",REPT(" ",99)),599,99))),VLOOKUP(TRIM(MID(SUBSTITUTE(C334,",",REPT(" ",99)),599,99)),PortProtocols[],4,FALSE),VLOOKUP(--TRIM(MID(SUBSTITUTE(C334,",",REPT(" ",99)),599,99)),PortProtocols[],4,FALSE)),""),"") &amp;
IF(TRIM(MID(SUBSTITUTE(C334,",",REPT(" ",99)),699,99))&lt;&gt;"",CHAR(10) &amp; IFERROR(IF(ISERROR(--TRIM(MID(SUBSTITUTE(C334,",",REPT(" ",99)),699,99))),VLOOKUP(TRIM(MID(SUBSTITUTE(C334,",",REPT(" ",99)),699,99)),PortProtocols[],4,FALSE),VLOOKUP(--TRIM(MID(SUBSTITUTE(C334,",",REPT(" ",99)),699,99)),PortProtocols[],4,FALSE)),""),"") &amp;
IF(TRIM(MID(SUBSTITUTE(C334,",",REPT(" ",99)),799,99))&lt;&gt;"",CHAR(10) &amp; IFERROR(IF(ISERROR(--TRIM(MID(SUBSTITUTE(C334,",",REPT(" ",99)),799,99))),VLOOKUP(TRIM(MID(SUBSTITUTE(C334,",",REPT(" ",99)),799,99)),PortProtocols[],4,FALSE),VLOOKUP(--TRIM(MID(SUBSTITUTE(C334,",",REPT(" ",99)),799,99)),PortProtocols[],4,FALSE)),""),"") &amp;
IF(TRIM(MID(SUBSTITUTE(C334,",",REPT(" ",99)),899,99))&lt;&gt;"",CHAR(10) &amp; IFERROR(IF(ISERROR(--TRIM(MID(SUBSTITUTE(C334,",",REPT(" ",99)),899,99))),VLOOKUP(TRIM(MID(SUBSTITUTE(C334,",",REPT(" ",99)),899,99)),PortProtocols[],4,FALSE),VLOOKUP(--TRIM(MID(SUBSTITUTE(C334,",",REPT(" ",99)),899,99)),PortProtocols[],4,FALSE)),""),"") &amp;
IF(TRIM(MID(SUBSTITUTE(C334,",",REPT(" ",99)),999,99))&lt;&gt;"",CHAR(10) &amp; IFERROR(IF(ISERROR(--TRIM(MID(SUBSTITUTE(C334,",",REPT(" ",99)),999,99))),VLOOKUP(TRIM(MID(SUBSTITUTE(C334,",",REPT(" ",99)),999,99)),PortProtocols[],4,FALSE),VLOOKUP(--TRIM(MID(SUBSTITUTE(C334,",",REPT(" ",99)),999,99)),PortProtocols[],4,FALSE)),""),"") &amp;
IF(TRIM(MID(SUBSTITUTE(C334,",",REPT(" ",99)),1099,99))&lt;&gt;"",CHAR(10) &amp; IFERROR(IF(ISERROR(--TRIM(MID(SUBSTITUTE(C334,",",REPT(" ",99)),1099,99))),VLOOKUP(TRIM(MID(SUBSTITUTE(C334,",",REPT(" ",99)),1099,99)),PortProtocols[],4,FALSE),VLOOKUP(--TRIM(MID(SUBSTITUTE(C334,",",REPT(" ",99)),1099,99)),PortProtocols[],4,FALSE)),""),"") &amp;
IF(TRIM(MID(SUBSTITUTE(C334,",",REPT(" ",99)),1199,99))&lt;&gt;"",CHAR(10) &amp; IFERROR(IF(ISERROR(--TRIM(MID(SUBSTITUTE(C334,",",REPT(" ",99)),1199,99))),VLOOKUP(TRIM(MID(SUBSTITUTE(C334,",",REPT(" ",99)),1199,99)),PortProtocols[],4,FALSE),VLOOKUP(--TRIM(MID(SUBSTITUTE(C334,",",REPT(" ",99)),1199,99)),PortProtocols[],4,FALSE)),""),"") &amp;
IF(TRIM(MID(SUBSTITUTE(C334,",",REPT(" ",99)),1299,99))&lt;&gt;"",CHAR(10) &amp; IFERROR(IF(ISERROR(--TRIM(MID(SUBSTITUTE(C334,",",REPT(" ",99)),1299,99))),VLOOKUP(TRIM(MID(SUBSTITUTE(C334,",",REPT(" ",99)),1299,99)),PortProtocols[],4,FALSE),VLOOKUP(--TRIM(MID(SUBSTITUTE(C334,",",REPT(" ",99)),1299,99)),PortProtocols[],4,FALSE)),""),"") &amp;
IF(TRIM(MID(SUBSTITUTE(C334,",",REPT(" ",99)),1399,99))&lt;&gt;"",CHAR(10) &amp; IFERROR(IF(ISERROR(--TRIM(MID(SUBSTITUTE(C334,",",REPT(" ",99)),1399,99))),VLOOKUP(TRIM(MID(SUBSTITUTE(C334,",",REPT(" ",99)),1399,99)),PortProtocols[],4,FALSE),VLOOKUP(--TRIM(MID(SUBSTITUTE(C334,",",REPT(" ",99)),1399,99)),PortProtocols[],4,FALSE)),""),"") &amp;
IF(TRIM(MID(SUBSTITUTE(C334,",",REPT(" ",99)),1499,99))&lt;&gt;"",CHAR(10) &amp; IFERROR(IF(ISERROR(--TRIM(MID(SUBSTITUTE(C334,",",REPT(" ",99)),1499,99))),VLOOKUP(TRIM(MID(SUBSTITUTE(C334,",",REPT(" ",99)),1499,99)),PortProtocols[],4,FALSE),VLOOKUP(--TRIM(MID(SUBSTITUTE(C334,",",REPT(" ",99)),1499,99)),PortProtocols[],4,FALSE)),""),"") &amp;
IF(TRIM(MID(SUBSTITUTE(C334,",",REPT(" ",99)),1599,99))&lt;&gt;"",CHAR(10) &amp; IFERROR(IF(ISERROR(--TRIM(MID(SUBSTITUTE(C334,",",REPT(" ",99)),1599,99))),VLOOKUP(TRIM(MID(SUBSTITUTE(C334,",",REPT(" ",99)),1599,99)),PortProtocols[],4,FALSE),VLOOKUP(--TRIM(MID(SUBSTITUTE(C334,",",REPT(" ",99)),1599,99)),PortProtocols[],4,FALSE)),""),"") &amp;
IF(TRIM(MID(SUBSTITUTE(C334,",",REPT(" ",99)),1699,99))&lt;&gt;"",CHAR(10) &amp; IFERROR(IF(ISERROR(--TRIM(MID(SUBSTITUTE(C334,",",REPT(" ",99)),1699,99))),VLOOKUP(TRIM(MID(SUBSTITUTE(C334,",",REPT(" ",99)),1699,99)),PortProtocols[],4,FALSE),VLOOKUP(--TRIM(MID(SUBSTITUTE(C334,",",REPT(" ",99)),1699,99)),PortProtocols[],4,FALSE)),""),"") &amp;
IF(TRIM(MID(SUBSTITUTE(C334,",",REPT(" ",99)),1799,99))&lt;&gt;"",CHAR(10) &amp; IFERROR(IF(ISERROR(--TRIM(MID(SUBSTITUTE(C334,",",REPT(" ",99)),1799,99))),VLOOKUP(TRIM(MID(SUBSTITUTE(C334,",",REPT(" ",99)),1799,99)),PortProtocols[],4,FALSE),VLOOKUP(--TRIM(MID(SUBSTITUTE(C334,",",REPT(" ",99)),1799,99)),PortProtocols[],4,FALSE)),""),"") &amp;
IF(TRIM(MID(SUBSTITUTE(C334,",",REPT(" ",99)),1899,99))&lt;&gt;"",CHAR(10) &amp; IFERROR(IF(ISERROR(--TRIM(MID(SUBSTITUTE(C334,",",REPT(" ",99)),1899,99))),VLOOKUP(TRIM(MID(SUBSTITUTE(C334,",",REPT(" ",99)),1899,99)),PortProtocols[],4,FALSE),VLOOKUP(--TRIM(MID(SUBSTITUTE(C334,",",REPT(" ",99)),1899,99)),PortProtocols[],4,FALSE)),""),""),
"")</f>
        <v>NDB Managed Windows VM AZ1 to Nutanix CVM AZ1
Prism (9440 TCP)
iSCSI iSNS (Target Discovery) (3205 TCP)
iSCSI Target (Primary Data) (3260 TCP)</v>
      </c>
      <c r="G334" s="15"/>
      <c r="H334" s="13" t="str">
        <f>_xlfn.XLOOKUP(ExternalPorts[[#This Row],[Source]],entities[Source],entities[Source AZ (Used for Diagram Generation)],"",0)</f>
        <v>AZ1</v>
      </c>
      <c r="I334" s="13" t="str">
        <f>_xlfn.XLOOKUP(ExternalPorts[[#This Row],[Destination]],entities[Destination],entities[Destination AZ (Used for Diagram Generation)],"",0)</f>
        <v>AZ1</v>
      </c>
      <c r="J334" s="13"/>
    </row>
    <row r="335" spans="1:10" ht="40.5" hidden="1">
      <c r="A335" s="13" t="s">
        <v>314</v>
      </c>
      <c r="B335" s="13" t="s">
        <v>389</v>
      </c>
      <c r="C335" s="14">
        <v>9440</v>
      </c>
      <c r="D335" s="13" t="str" cm="1">
        <f t="array" ref="D33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5" s="13" t="s">
        <v>74</v>
      </c>
      <c r="F335" s="24" t="str">
        <f>IF(AND(B335&lt;&gt;"",E335&lt;&gt;""),B335 &amp; " to " &amp; E335 &amp; CHAR(10) &amp;
IFERROR(IF(ISERROR(--TRIM(MID(SUBSTITUTE(C335,",",REPT(" ",99)),1,99))),VLOOKUP(TRIM(MID(SUBSTITUTE(C335,",",REPT(" ",99)),1,99)),PortProtocols[],4,FALSE),VLOOKUP(--TRIM(MID(SUBSTITUTE(C335,",",REPT(" ",99)),1,99)),PortProtocols[],4,FALSE)),"") &amp;
IF(TRIM(MID(SUBSTITUTE(C335,",",REPT(" ",99)),99,99))&lt;&gt;"",CHAR(10) &amp; IFERROR(IF(ISERROR(--TRIM(MID(SUBSTITUTE(C335,",",REPT(" ",99)),99,99))),VLOOKUP(TRIM(MID(SUBSTITUTE(C335,",",REPT(" ",99)),99,99)),PortProtocols[],4,FALSE),VLOOKUP(--TRIM(MID(SUBSTITUTE(C335,",",REPT(" ",99)),99,99)),PortProtocols[],4,FALSE)),""),"") &amp;
IF(TRIM(MID(SUBSTITUTE(C335,",",REPT(" ",99)),199,99))&lt;&gt;"",CHAR(10) &amp; IFERROR(IF(ISERROR(--TRIM(MID(SUBSTITUTE(C335,",",REPT(" ",99)),199,99))),VLOOKUP(TRIM(MID(SUBSTITUTE(C335,",",REPT(" ",99)),199,99)),PortProtocols[],4,FALSE),VLOOKUP(--TRIM(MID(SUBSTITUTE(C335,",",REPT(" ",99)),199,99)),PortProtocols[],4,FALSE)),""),"") &amp;
IF(TRIM(MID(SUBSTITUTE(C335,",",REPT(" ",99)),299,99))&lt;&gt;"",CHAR(10) &amp; IFERROR(IF(ISERROR(--TRIM(MID(SUBSTITUTE(C335,",",REPT(" ",99)),299,99))),VLOOKUP(TRIM(MID(SUBSTITUTE(C335,",",REPT(" ",99)),299,99)),PortProtocols[],4,FALSE),VLOOKUP(--TRIM(MID(SUBSTITUTE(C335,",",REPT(" ",99)),299,99)),PortProtocols[],4,FALSE)),""),"") &amp;
IF(TRIM(MID(SUBSTITUTE(C335,",",REPT(" ",99)),399,99))&lt;&gt;"",CHAR(10) &amp; IFERROR(IF(ISERROR(--TRIM(MID(SUBSTITUTE(C335,",",REPT(" ",99)),399,99))),VLOOKUP(TRIM(MID(SUBSTITUTE(C335,",",REPT(" ",99)),399,99)),PortProtocols[],4,FALSE),VLOOKUP(--TRIM(MID(SUBSTITUTE(C335,",",REPT(" ",99)),399,99)),PortProtocols[],4,FALSE)),""),"") &amp;
IF(TRIM(MID(SUBSTITUTE(C335,",",REPT(" ",99)),499,99))&lt;&gt;"",CHAR(10) &amp; IFERROR(IF(ISERROR(--TRIM(MID(SUBSTITUTE(C335,",",REPT(" ",99)),499,99))),VLOOKUP(TRIM(MID(SUBSTITUTE(C335,",",REPT(" ",99)),499,99)),PortProtocols[],4,FALSE),VLOOKUP(--TRIM(MID(SUBSTITUTE(C335,",",REPT(" ",99)),499,99)),PortProtocols[],4,FALSE)),""),"") &amp;
IF(TRIM(MID(SUBSTITUTE(C335,",",REPT(" ",99)),599,99))&lt;&gt;"",CHAR(10) &amp; IFERROR(IF(ISERROR(--TRIM(MID(SUBSTITUTE(C335,",",REPT(" ",99)),599,99))),VLOOKUP(TRIM(MID(SUBSTITUTE(C335,",",REPT(" ",99)),599,99)),PortProtocols[],4,FALSE),VLOOKUP(--TRIM(MID(SUBSTITUTE(C335,",",REPT(" ",99)),599,99)),PortProtocols[],4,FALSE)),""),"") &amp;
IF(TRIM(MID(SUBSTITUTE(C335,",",REPT(" ",99)),699,99))&lt;&gt;"",CHAR(10) &amp; IFERROR(IF(ISERROR(--TRIM(MID(SUBSTITUTE(C335,",",REPT(" ",99)),699,99))),VLOOKUP(TRIM(MID(SUBSTITUTE(C335,",",REPT(" ",99)),699,99)),PortProtocols[],4,FALSE),VLOOKUP(--TRIM(MID(SUBSTITUTE(C335,",",REPT(" ",99)),699,99)),PortProtocols[],4,FALSE)),""),"") &amp;
IF(TRIM(MID(SUBSTITUTE(C335,",",REPT(" ",99)),799,99))&lt;&gt;"",CHAR(10) &amp; IFERROR(IF(ISERROR(--TRIM(MID(SUBSTITUTE(C335,",",REPT(" ",99)),799,99))),VLOOKUP(TRIM(MID(SUBSTITUTE(C335,",",REPT(" ",99)),799,99)),PortProtocols[],4,FALSE),VLOOKUP(--TRIM(MID(SUBSTITUTE(C335,",",REPT(" ",99)),799,99)),PortProtocols[],4,FALSE)),""),"") &amp;
IF(TRIM(MID(SUBSTITUTE(C335,",",REPT(" ",99)),899,99))&lt;&gt;"",CHAR(10) &amp; IFERROR(IF(ISERROR(--TRIM(MID(SUBSTITUTE(C335,",",REPT(" ",99)),899,99))),VLOOKUP(TRIM(MID(SUBSTITUTE(C335,",",REPT(" ",99)),899,99)),PortProtocols[],4,FALSE),VLOOKUP(--TRIM(MID(SUBSTITUTE(C335,",",REPT(" ",99)),899,99)),PortProtocols[],4,FALSE)),""),"") &amp;
IF(TRIM(MID(SUBSTITUTE(C335,",",REPT(" ",99)),999,99))&lt;&gt;"",CHAR(10) &amp; IFERROR(IF(ISERROR(--TRIM(MID(SUBSTITUTE(C335,",",REPT(" ",99)),999,99))),VLOOKUP(TRIM(MID(SUBSTITUTE(C335,",",REPT(" ",99)),999,99)),PortProtocols[],4,FALSE),VLOOKUP(--TRIM(MID(SUBSTITUTE(C335,",",REPT(" ",99)),999,99)),PortProtocols[],4,FALSE)),""),"") &amp;
IF(TRIM(MID(SUBSTITUTE(C335,",",REPT(" ",99)),1099,99))&lt;&gt;"",CHAR(10) &amp; IFERROR(IF(ISERROR(--TRIM(MID(SUBSTITUTE(C335,",",REPT(" ",99)),1099,99))),VLOOKUP(TRIM(MID(SUBSTITUTE(C335,",",REPT(" ",99)),1099,99)),PortProtocols[],4,FALSE),VLOOKUP(--TRIM(MID(SUBSTITUTE(C335,",",REPT(" ",99)),1099,99)),PortProtocols[],4,FALSE)),""),"") &amp;
IF(TRIM(MID(SUBSTITUTE(C335,",",REPT(" ",99)),1199,99))&lt;&gt;"",CHAR(10) &amp; IFERROR(IF(ISERROR(--TRIM(MID(SUBSTITUTE(C335,",",REPT(" ",99)),1199,99))),VLOOKUP(TRIM(MID(SUBSTITUTE(C335,",",REPT(" ",99)),1199,99)),PortProtocols[],4,FALSE),VLOOKUP(--TRIM(MID(SUBSTITUTE(C335,",",REPT(" ",99)),1199,99)),PortProtocols[],4,FALSE)),""),"") &amp;
IF(TRIM(MID(SUBSTITUTE(C335,",",REPT(" ",99)),1299,99))&lt;&gt;"",CHAR(10) &amp; IFERROR(IF(ISERROR(--TRIM(MID(SUBSTITUTE(C335,",",REPT(" ",99)),1299,99))),VLOOKUP(TRIM(MID(SUBSTITUTE(C335,",",REPT(" ",99)),1299,99)),PortProtocols[],4,FALSE),VLOOKUP(--TRIM(MID(SUBSTITUTE(C335,",",REPT(" ",99)),1299,99)),PortProtocols[],4,FALSE)),""),"") &amp;
IF(TRIM(MID(SUBSTITUTE(C335,",",REPT(" ",99)),1399,99))&lt;&gt;"",CHAR(10) &amp; IFERROR(IF(ISERROR(--TRIM(MID(SUBSTITUTE(C335,",",REPT(" ",99)),1399,99))),VLOOKUP(TRIM(MID(SUBSTITUTE(C335,",",REPT(" ",99)),1399,99)),PortProtocols[],4,FALSE),VLOOKUP(--TRIM(MID(SUBSTITUTE(C335,",",REPT(" ",99)),1399,99)),PortProtocols[],4,FALSE)),""),"") &amp;
IF(TRIM(MID(SUBSTITUTE(C335,",",REPT(" ",99)),1499,99))&lt;&gt;"",CHAR(10) &amp; IFERROR(IF(ISERROR(--TRIM(MID(SUBSTITUTE(C335,",",REPT(" ",99)),1499,99))),VLOOKUP(TRIM(MID(SUBSTITUTE(C335,",",REPT(" ",99)),1499,99)),PortProtocols[],4,FALSE),VLOOKUP(--TRIM(MID(SUBSTITUTE(C335,",",REPT(" ",99)),1499,99)),PortProtocols[],4,FALSE)),""),"") &amp;
IF(TRIM(MID(SUBSTITUTE(C335,",",REPT(" ",99)),1599,99))&lt;&gt;"",CHAR(10) &amp; IFERROR(IF(ISERROR(--TRIM(MID(SUBSTITUTE(C335,",",REPT(" ",99)),1599,99))),VLOOKUP(TRIM(MID(SUBSTITUTE(C335,",",REPT(" ",99)),1599,99)),PortProtocols[],4,FALSE),VLOOKUP(--TRIM(MID(SUBSTITUTE(C335,",",REPT(" ",99)),1599,99)),PortProtocols[],4,FALSE)),""),"") &amp;
IF(TRIM(MID(SUBSTITUTE(C335,",",REPT(" ",99)),1699,99))&lt;&gt;"",CHAR(10) &amp; IFERROR(IF(ISERROR(--TRIM(MID(SUBSTITUTE(C335,",",REPT(" ",99)),1699,99))),VLOOKUP(TRIM(MID(SUBSTITUTE(C335,",",REPT(" ",99)),1699,99)),PortProtocols[],4,FALSE),VLOOKUP(--TRIM(MID(SUBSTITUTE(C335,",",REPT(" ",99)),1699,99)),PortProtocols[],4,FALSE)),""),"") &amp;
IF(TRIM(MID(SUBSTITUTE(C335,",",REPT(" ",99)),1799,99))&lt;&gt;"",CHAR(10) &amp; IFERROR(IF(ISERROR(--TRIM(MID(SUBSTITUTE(C335,",",REPT(" ",99)),1799,99))),VLOOKUP(TRIM(MID(SUBSTITUTE(C335,",",REPT(" ",99)),1799,99)),PortProtocols[],4,FALSE),VLOOKUP(--TRIM(MID(SUBSTITUTE(C335,",",REPT(" ",99)),1799,99)),PortProtocols[],4,FALSE)),""),"") &amp;
IF(TRIM(MID(SUBSTITUTE(C335,",",REPT(" ",99)),1899,99))&lt;&gt;"",CHAR(10) &amp; IFERROR(IF(ISERROR(--TRIM(MID(SUBSTITUTE(C335,",",REPT(" ",99)),1899,99))),VLOOKUP(TRIM(MID(SUBSTITUTE(C335,",",REPT(" ",99)),1899,99)),PortProtocols[],4,FALSE),VLOOKUP(--TRIM(MID(SUBSTITUTE(C335,",",REPT(" ",99)),1899,99)),PortProtocols[],4,FALSE)),""),""),
"")</f>
        <v>NDB Managed Windows VM AZ1 to Nutanix CVM AZ2
Prism (9440 TCP)</v>
      </c>
      <c r="G335" s="15"/>
      <c r="H335" s="13" t="str">
        <f>_xlfn.XLOOKUP(ExternalPorts[[#This Row],[Source]],entities[Source],entities[Source AZ (Used for Diagram Generation)],"",0)</f>
        <v>AZ1</v>
      </c>
      <c r="I335" s="13" t="str">
        <f>_xlfn.XLOOKUP(ExternalPorts[[#This Row],[Destination]],entities[Destination],entities[Destination AZ (Used for Diagram Generation)],"",0)</f>
        <v>AZ2</v>
      </c>
      <c r="J335" s="13"/>
    </row>
    <row r="336" spans="1:10" ht="81" hidden="1">
      <c r="A336" s="13" t="s">
        <v>314</v>
      </c>
      <c r="B336" s="13" t="s">
        <v>385</v>
      </c>
      <c r="C336" s="14" t="s">
        <v>56</v>
      </c>
      <c r="D336" s="13" t="str" cm="1">
        <f t="array" ref="D33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6" s="13" t="s">
        <v>72</v>
      </c>
      <c r="F336" s="15" t="str">
        <f>IF(AND(B336&lt;&gt;"",E336&lt;&gt;""),B336 &amp; " to " &amp; E336 &amp; CHAR(10) &amp;
IFERROR(IF(ISERROR(--TRIM(MID(SUBSTITUTE(C336,",",REPT(" ",99)),1,99))),VLOOKUP(TRIM(MID(SUBSTITUTE(C336,",",REPT(" ",99)),1,99)),PortProtocols[],4,FALSE),VLOOKUP(--TRIM(MID(SUBSTITUTE(C336,",",REPT(" ",99)),1,99)),PortProtocols[],4,FALSE)),"") &amp;
IF(TRIM(MID(SUBSTITUTE(C336,",",REPT(" ",99)),99,99))&lt;&gt;"",CHAR(10) &amp; IFERROR(IF(ISERROR(--TRIM(MID(SUBSTITUTE(C336,",",REPT(" ",99)),99,99))),VLOOKUP(TRIM(MID(SUBSTITUTE(C336,",",REPT(" ",99)),99,99)),PortProtocols[],4,FALSE),VLOOKUP(--TRIM(MID(SUBSTITUTE(C336,",",REPT(" ",99)),99,99)),PortProtocols[],4,FALSE)),""),"") &amp;
IF(TRIM(MID(SUBSTITUTE(C336,",",REPT(" ",99)),199,99))&lt;&gt;"",CHAR(10) &amp; IFERROR(IF(ISERROR(--TRIM(MID(SUBSTITUTE(C336,",",REPT(" ",99)),199,99))),VLOOKUP(TRIM(MID(SUBSTITUTE(C336,",",REPT(" ",99)),199,99)),PortProtocols[],4,FALSE),VLOOKUP(--TRIM(MID(SUBSTITUTE(C336,",",REPT(" ",99)),199,99)),PortProtocols[],4,FALSE)),""),"") &amp;
IF(TRIM(MID(SUBSTITUTE(C336,",",REPT(" ",99)),299,99))&lt;&gt;"",CHAR(10) &amp; IFERROR(IF(ISERROR(--TRIM(MID(SUBSTITUTE(C336,",",REPT(" ",99)),299,99))),VLOOKUP(TRIM(MID(SUBSTITUTE(C336,",",REPT(" ",99)),299,99)),PortProtocols[],4,FALSE),VLOOKUP(--TRIM(MID(SUBSTITUTE(C336,",",REPT(" ",99)),299,99)),PortProtocols[],4,FALSE)),""),"") &amp;
IF(TRIM(MID(SUBSTITUTE(C336,",",REPT(" ",99)),399,99))&lt;&gt;"",CHAR(10) &amp; IFERROR(IF(ISERROR(--TRIM(MID(SUBSTITUTE(C336,",",REPT(" ",99)),399,99))),VLOOKUP(TRIM(MID(SUBSTITUTE(C336,",",REPT(" ",99)),399,99)),PortProtocols[],4,FALSE),VLOOKUP(--TRIM(MID(SUBSTITUTE(C336,",",REPT(" ",99)),399,99)),PortProtocols[],4,FALSE)),""),"") &amp;
IF(TRIM(MID(SUBSTITUTE(C336,",",REPT(" ",99)),499,99))&lt;&gt;"",CHAR(10) &amp; IFERROR(IF(ISERROR(--TRIM(MID(SUBSTITUTE(C336,",",REPT(" ",99)),499,99))),VLOOKUP(TRIM(MID(SUBSTITUTE(C336,",",REPT(" ",99)),499,99)),PortProtocols[],4,FALSE),VLOOKUP(--TRIM(MID(SUBSTITUTE(C336,",",REPT(" ",99)),499,99)),PortProtocols[],4,FALSE)),""),"") &amp;
IF(TRIM(MID(SUBSTITUTE(C336,",",REPT(" ",99)),599,99))&lt;&gt;"",CHAR(10) &amp; IFERROR(IF(ISERROR(--TRIM(MID(SUBSTITUTE(C336,",",REPT(" ",99)),599,99))),VLOOKUP(TRIM(MID(SUBSTITUTE(C336,",",REPT(" ",99)),599,99)),PortProtocols[],4,FALSE),VLOOKUP(--TRIM(MID(SUBSTITUTE(C336,",",REPT(" ",99)),599,99)),PortProtocols[],4,FALSE)),""),"") &amp;
IF(TRIM(MID(SUBSTITUTE(C336,",",REPT(" ",99)),699,99))&lt;&gt;"",CHAR(10) &amp; IFERROR(IF(ISERROR(--TRIM(MID(SUBSTITUTE(C336,",",REPT(" ",99)),699,99))),VLOOKUP(TRIM(MID(SUBSTITUTE(C336,",",REPT(" ",99)),699,99)),PortProtocols[],4,FALSE),VLOOKUP(--TRIM(MID(SUBSTITUTE(C336,",",REPT(" ",99)),699,99)),PortProtocols[],4,FALSE)),""),"") &amp;
IF(TRIM(MID(SUBSTITUTE(C336,",",REPT(" ",99)),799,99))&lt;&gt;"",CHAR(10) &amp; IFERROR(IF(ISERROR(--TRIM(MID(SUBSTITUTE(C336,",",REPT(" ",99)),799,99))),VLOOKUP(TRIM(MID(SUBSTITUTE(C336,",",REPT(" ",99)),799,99)),PortProtocols[],4,FALSE),VLOOKUP(--TRIM(MID(SUBSTITUTE(C336,",",REPT(" ",99)),799,99)),PortProtocols[],4,FALSE)),""),"") &amp;
IF(TRIM(MID(SUBSTITUTE(C336,",",REPT(" ",99)),899,99))&lt;&gt;"",CHAR(10) &amp; IFERROR(IF(ISERROR(--TRIM(MID(SUBSTITUTE(C336,",",REPT(" ",99)),899,99))),VLOOKUP(TRIM(MID(SUBSTITUTE(C336,",",REPT(" ",99)),899,99)),PortProtocols[],4,FALSE),VLOOKUP(--TRIM(MID(SUBSTITUTE(C336,",",REPT(" ",99)),899,99)),PortProtocols[],4,FALSE)),""),"") &amp;
IF(TRIM(MID(SUBSTITUTE(C336,",",REPT(" ",99)),999,99))&lt;&gt;"",CHAR(10) &amp; IFERROR(IF(ISERROR(--TRIM(MID(SUBSTITUTE(C336,",",REPT(" ",99)),999,99))),VLOOKUP(TRIM(MID(SUBSTITUTE(C336,",",REPT(" ",99)),999,99)),PortProtocols[],4,FALSE),VLOOKUP(--TRIM(MID(SUBSTITUTE(C336,",",REPT(" ",99)),999,99)),PortProtocols[],4,FALSE)),""),"") &amp;
IF(TRIM(MID(SUBSTITUTE(C336,",",REPT(" ",99)),1099,99))&lt;&gt;"",CHAR(10) &amp; IFERROR(IF(ISERROR(--TRIM(MID(SUBSTITUTE(C336,",",REPT(" ",99)),1099,99))),VLOOKUP(TRIM(MID(SUBSTITUTE(C336,",",REPT(" ",99)),1099,99)),PortProtocols[],4,FALSE),VLOOKUP(--TRIM(MID(SUBSTITUTE(C336,",",REPT(" ",99)),1099,99)),PortProtocols[],4,FALSE)),""),"") &amp;
IF(TRIM(MID(SUBSTITUTE(C336,",",REPT(" ",99)),1199,99))&lt;&gt;"",CHAR(10) &amp; IFERROR(IF(ISERROR(--TRIM(MID(SUBSTITUTE(C336,",",REPT(" ",99)),1199,99))),VLOOKUP(TRIM(MID(SUBSTITUTE(C336,",",REPT(" ",99)),1199,99)),PortProtocols[],4,FALSE),VLOOKUP(--TRIM(MID(SUBSTITUTE(C336,",",REPT(" ",99)),1199,99)),PortProtocols[],4,FALSE)),""),"") &amp;
IF(TRIM(MID(SUBSTITUTE(C336,",",REPT(" ",99)),1299,99))&lt;&gt;"",CHAR(10) &amp; IFERROR(IF(ISERROR(--TRIM(MID(SUBSTITUTE(C336,",",REPT(" ",99)),1299,99))),VLOOKUP(TRIM(MID(SUBSTITUTE(C336,",",REPT(" ",99)),1299,99)),PortProtocols[],4,FALSE),VLOOKUP(--TRIM(MID(SUBSTITUTE(C336,",",REPT(" ",99)),1299,99)),PortProtocols[],4,FALSE)),""),"") &amp;
IF(TRIM(MID(SUBSTITUTE(C336,",",REPT(" ",99)),1399,99))&lt;&gt;"",CHAR(10) &amp; IFERROR(IF(ISERROR(--TRIM(MID(SUBSTITUTE(C336,",",REPT(" ",99)),1399,99))),VLOOKUP(TRIM(MID(SUBSTITUTE(C336,",",REPT(" ",99)),1399,99)),PortProtocols[],4,FALSE),VLOOKUP(--TRIM(MID(SUBSTITUTE(C336,",",REPT(" ",99)),1399,99)),PortProtocols[],4,FALSE)),""),"") &amp;
IF(TRIM(MID(SUBSTITUTE(C336,",",REPT(" ",99)),1499,99))&lt;&gt;"",CHAR(10) &amp; IFERROR(IF(ISERROR(--TRIM(MID(SUBSTITUTE(C336,",",REPT(" ",99)),1499,99))),VLOOKUP(TRIM(MID(SUBSTITUTE(C336,",",REPT(" ",99)),1499,99)),PortProtocols[],4,FALSE),VLOOKUP(--TRIM(MID(SUBSTITUTE(C336,",",REPT(" ",99)),1499,99)),PortProtocols[],4,FALSE)),""),"") &amp;
IF(TRIM(MID(SUBSTITUTE(C336,",",REPT(" ",99)),1599,99))&lt;&gt;"",CHAR(10) &amp; IFERROR(IF(ISERROR(--TRIM(MID(SUBSTITUTE(C336,",",REPT(" ",99)),1599,99))),VLOOKUP(TRIM(MID(SUBSTITUTE(C336,",",REPT(" ",99)),1599,99)),PortProtocols[],4,FALSE),VLOOKUP(--TRIM(MID(SUBSTITUTE(C336,",",REPT(" ",99)),1599,99)),PortProtocols[],4,FALSE)),""),"") &amp;
IF(TRIM(MID(SUBSTITUTE(C336,",",REPT(" ",99)),1699,99))&lt;&gt;"",CHAR(10) &amp; IFERROR(IF(ISERROR(--TRIM(MID(SUBSTITUTE(C336,",",REPT(" ",99)),1699,99))),VLOOKUP(TRIM(MID(SUBSTITUTE(C336,",",REPT(" ",99)),1699,99)),PortProtocols[],4,FALSE),VLOOKUP(--TRIM(MID(SUBSTITUTE(C336,",",REPT(" ",99)),1699,99)),PortProtocols[],4,FALSE)),""),"") &amp;
IF(TRIM(MID(SUBSTITUTE(C336,",",REPT(" ",99)),1799,99))&lt;&gt;"",CHAR(10) &amp; IFERROR(IF(ISERROR(--TRIM(MID(SUBSTITUTE(C336,",",REPT(" ",99)),1799,99))),VLOOKUP(TRIM(MID(SUBSTITUTE(C336,",",REPT(" ",99)),1799,99)),PortProtocols[],4,FALSE),VLOOKUP(--TRIM(MID(SUBSTITUTE(C336,",",REPT(" ",99)),1799,99)),PortProtocols[],4,FALSE)),""),"") &amp;
IF(TRIM(MID(SUBSTITUTE(C336,",",REPT(" ",99)),1899,99))&lt;&gt;"",CHAR(10) &amp; IFERROR(IF(ISERROR(--TRIM(MID(SUBSTITUTE(C336,",",REPT(" ",99)),1899,99))),VLOOKUP(TRIM(MID(SUBSTITUTE(C336,",",REPT(" ",99)),1899,99)),PortProtocols[],4,FALSE),VLOOKUP(--TRIM(MID(SUBSTITUTE(C336,",",REPT(" ",99)),1899,99)),PortProtocols[],4,FALSE)),""),""),
"")</f>
        <v>NDB Agent AZ1 to Nutanix CVM AZ1
Prism (9440 TCP)
iSCSI iSNS (Target Discovery) (3205 TCP)
iSCSI Target (Primary Data) (3260 TCP)</v>
      </c>
      <c r="G336" s="15"/>
      <c r="H336" s="13" t="str">
        <f>_xlfn.XLOOKUP(ExternalPorts[[#This Row],[Source]],entities[Source],entities[Source AZ (Used for Diagram Generation)],"",0)</f>
        <v>AZ1</v>
      </c>
      <c r="I336" s="13" t="str">
        <f>_xlfn.XLOOKUP(ExternalPorts[[#This Row],[Destination]],entities[Destination],entities[Destination AZ (Used for Diagram Generation)],"",0)</f>
        <v>AZ1</v>
      </c>
      <c r="J336" s="13"/>
    </row>
    <row r="337" spans="1:10" ht="40.5" hidden="1">
      <c r="A337" s="13" t="s">
        <v>314</v>
      </c>
      <c r="B337" s="13" t="s">
        <v>385</v>
      </c>
      <c r="C337" s="14">
        <v>9440</v>
      </c>
      <c r="D337" s="13" t="str" cm="1">
        <f t="array" ref="D33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7" s="13" t="s">
        <v>74</v>
      </c>
      <c r="F337" s="24" t="str">
        <f>IF(AND(B337&lt;&gt;"",E337&lt;&gt;""),B337 &amp; " to " &amp; E337 &amp; CHAR(10) &amp;
IFERROR(IF(ISERROR(--TRIM(MID(SUBSTITUTE(C337,",",REPT(" ",99)),1,99))),VLOOKUP(TRIM(MID(SUBSTITUTE(C337,",",REPT(" ",99)),1,99)),PortProtocols[],4,FALSE),VLOOKUP(--TRIM(MID(SUBSTITUTE(C337,",",REPT(" ",99)),1,99)),PortProtocols[],4,FALSE)),"") &amp;
IF(TRIM(MID(SUBSTITUTE(C337,",",REPT(" ",99)),99,99))&lt;&gt;"",CHAR(10) &amp; IFERROR(IF(ISERROR(--TRIM(MID(SUBSTITUTE(C337,",",REPT(" ",99)),99,99))),VLOOKUP(TRIM(MID(SUBSTITUTE(C337,",",REPT(" ",99)),99,99)),PortProtocols[],4,FALSE),VLOOKUP(--TRIM(MID(SUBSTITUTE(C337,",",REPT(" ",99)),99,99)),PortProtocols[],4,FALSE)),""),"") &amp;
IF(TRIM(MID(SUBSTITUTE(C337,",",REPT(" ",99)),199,99))&lt;&gt;"",CHAR(10) &amp; IFERROR(IF(ISERROR(--TRIM(MID(SUBSTITUTE(C337,",",REPT(" ",99)),199,99))),VLOOKUP(TRIM(MID(SUBSTITUTE(C337,",",REPT(" ",99)),199,99)),PortProtocols[],4,FALSE),VLOOKUP(--TRIM(MID(SUBSTITUTE(C337,",",REPT(" ",99)),199,99)),PortProtocols[],4,FALSE)),""),"") &amp;
IF(TRIM(MID(SUBSTITUTE(C337,",",REPT(" ",99)),299,99))&lt;&gt;"",CHAR(10) &amp; IFERROR(IF(ISERROR(--TRIM(MID(SUBSTITUTE(C337,",",REPT(" ",99)),299,99))),VLOOKUP(TRIM(MID(SUBSTITUTE(C337,",",REPT(" ",99)),299,99)),PortProtocols[],4,FALSE),VLOOKUP(--TRIM(MID(SUBSTITUTE(C337,",",REPT(" ",99)),299,99)),PortProtocols[],4,FALSE)),""),"") &amp;
IF(TRIM(MID(SUBSTITUTE(C337,",",REPT(" ",99)),399,99))&lt;&gt;"",CHAR(10) &amp; IFERROR(IF(ISERROR(--TRIM(MID(SUBSTITUTE(C337,",",REPT(" ",99)),399,99))),VLOOKUP(TRIM(MID(SUBSTITUTE(C337,",",REPT(" ",99)),399,99)),PortProtocols[],4,FALSE),VLOOKUP(--TRIM(MID(SUBSTITUTE(C337,",",REPT(" ",99)),399,99)),PortProtocols[],4,FALSE)),""),"") &amp;
IF(TRIM(MID(SUBSTITUTE(C337,",",REPT(" ",99)),499,99))&lt;&gt;"",CHAR(10) &amp; IFERROR(IF(ISERROR(--TRIM(MID(SUBSTITUTE(C337,",",REPT(" ",99)),499,99))),VLOOKUP(TRIM(MID(SUBSTITUTE(C337,",",REPT(" ",99)),499,99)),PortProtocols[],4,FALSE),VLOOKUP(--TRIM(MID(SUBSTITUTE(C337,",",REPT(" ",99)),499,99)),PortProtocols[],4,FALSE)),""),"") &amp;
IF(TRIM(MID(SUBSTITUTE(C337,",",REPT(" ",99)),599,99))&lt;&gt;"",CHAR(10) &amp; IFERROR(IF(ISERROR(--TRIM(MID(SUBSTITUTE(C337,",",REPT(" ",99)),599,99))),VLOOKUP(TRIM(MID(SUBSTITUTE(C337,",",REPT(" ",99)),599,99)),PortProtocols[],4,FALSE),VLOOKUP(--TRIM(MID(SUBSTITUTE(C337,",",REPT(" ",99)),599,99)),PortProtocols[],4,FALSE)),""),"") &amp;
IF(TRIM(MID(SUBSTITUTE(C337,",",REPT(" ",99)),699,99))&lt;&gt;"",CHAR(10) &amp; IFERROR(IF(ISERROR(--TRIM(MID(SUBSTITUTE(C337,",",REPT(" ",99)),699,99))),VLOOKUP(TRIM(MID(SUBSTITUTE(C337,",",REPT(" ",99)),699,99)),PortProtocols[],4,FALSE),VLOOKUP(--TRIM(MID(SUBSTITUTE(C337,",",REPT(" ",99)),699,99)),PortProtocols[],4,FALSE)),""),"") &amp;
IF(TRIM(MID(SUBSTITUTE(C337,",",REPT(" ",99)),799,99))&lt;&gt;"",CHAR(10) &amp; IFERROR(IF(ISERROR(--TRIM(MID(SUBSTITUTE(C337,",",REPT(" ",99)),799,99))),VLOOKUP(TRIM(MID(SUBSTITUTE(C337,",",REPT(" ",99)),799,99)),PortProtocols[],4,FALSE),VLOOKUP(--TRIM(MID(SUBSTITUTE(C337,",",REPT(" ",99)),799,99)),PortProtocols[],4,FALSE)),""),"") &amp;
IF(TRIM(MID(SUBSTITUTE(C337,",",REPT(" ",99)),899,99))&lt;&gt;"",CHAR(10) &amp; IFERROR(IF(ISERROR(--TRIM(MID(SUBSTITUTE(C337,",",REPT(" ",99)),899,99))),VLOOKUP(TRIM(MID(SUBSTITUTE(C337,",",REPT(" ",99)),899,99)),PortProtocols[],4,FALSE),VLOOKUP(--TRIM(MID(SUBSTITUTE(C337,",",REPT(" ",99)),899,99)),PortProtocols[],4,FALSE)),""),"") &amp;
IF(TRIM(MID(SUBSTITUTE(C337,",",REPT(" ",99)),999,99))&lt;&gt;"",CHAR(10) &amp; IFERROR(IF(ISERROR(--TRIM(MID(SUBSTITUTE(C337,",",REPT(" ",99)),999,99))),VLOOKUP(TRIM(MID(SUBSTITUTE(C337,",",REPT(" ",99)),999,99)),PortProtocols[],4,FALSE),VLOOKUP(--TRIM(MID(SUBSTITUTE(C337,",",REPT(" ",99)),999,99)),PortProtocols[],4,FALSE)),""),"") &amp;
IF(TRIM(MID(SUBSTITUTE(C337,",",REPT(" ",99)),1099,99))&lt;&gt;"",CHAR(10) &amp; IFERROR(IF(ISERROR(--TRIM(MID(SUBSTITUTE(C337,",",REPT(" ",99)),1099,99))),VLOOKUP(TRIM(MID(SUBSTITUTE(C337,",",REPT(" ",99)),1099,99)),PortProtocols[],4,FALSE),VLOOKUP(--TRIM(MID(SUBSTITUTE(C337,",",REPT(" ",99)),1099,99)),PortProtocols[],4,FALSE)),""),"") &amp;
IF(TRIM(MID(SUBSTITUTE(C337,",",REPT(" ",99)),1199,99))&lt;&gt;"",CHAR(10) &amp; IFERROR(IF(ISERROR(--TRIM(MID(SUBSTITUTE(C337,",",REPT(" ",99)),1199,99))),VLOOKUP(TRIM(MID(SUBSTITUTE(C337,",",REPT(" ",99)),1199,99)),PortProtocols[],4,FALSE),VLOOKUP(--TRIM(MID(SUBSTITUTE(C337,",",REPT(" ",99)),1199,99)),PortProtocols[],4,FALSE)),""),"") &amp;
IF(TRIM(MID(SUBSTITUTE(C337,",",REPT(" ",99)),1299,99))&lt;&gt;"",CHAR(10) &amp; IFERROR(IF(ISERROR(--TRIM(MID(SUBSTITUTE(C337,",",REPT(" ",99)),1299,99))),VLOOKUP(TRIM(MID(SUBSTITUTE(C337,",",REPT(" ",99)),1299,99)),PortProtocols[],4,FALSE),VLOOKUP(--TRIM(MID(SUBSTITUTE(C337,",",REPT(" ",99)),1299,99)),PortProtocols[],4,FALSE)),""),"") &amp;
IF(TRIM(MID(SUBSTITUTE(C337,",",REPT(" ",99)),1399,99))&lt;&gt;"",CHAR(10) &amp; IFERROR(IF(ISERROR(--TRIM(MID(SUBSTITUTE(C337,",",REPT(" ",99)),1399,99))),VLOOKUP(TRIM(MID(SUBSTITUTE(C337,",",REPT(" ",99)),1399,99)),PortProtocols[],4,FALSE),VLOOKUP(--TRIM(MID(SUBSTITUTE(C337,",",REPT(" ",99)),1399,99)),PortProtocols[],4,FALSE)),""),"") &amp;
IF(TRIM(MID(SUBSTITUTE(C337,",",REPT(" ",99)),1499,99))&lt;&gt;"",CHAR(10) &amp; IFERROR(IF(ISERROR(--TRIM(MID(SUBSTITUTE(C337,",",REPT(" ",99)),1499,99))),VLOOKUP(TRIM(MID(SUBSTITUTE(C337,",",REPT(" ",99)),1499,99)),PortProtocols[],4,FALSE),VLOOKUP(--TRIM(MID(SUBSTITUTE(C337,",",REPT(" ",99)),1499,99)),PortProtocols[],4,FALSE)),""),"") &amp;
IF(TRIM(MID(SUBSTITUTE(C337,",",REPT(" ",99)),1599,99))&lt;&gt;"",CHAR(10) &amp; IFERROR(IF(ISERROR(--TRIM(MID(SUBSTITUTE(C337,",",REPT(" ",99)),1599,99))),VLOOKUP(TRIM(MID(SUBSTITUTE(C337,",",REPT(" ",99)),1599,99)),PortProtocols[],4,FALSE),VLOOKUP(--TRIM(MID(SUBSTITUTE(C337,",",REPT(" ",99)),1599,99)),PortProtocols[],4,FALSE)),""),"") &amp;
IF(TRIM(MID(SUBSTITUTE(C337,",",REPT(" ",99)),1699,99))&lt;&gt;"",CHAR(10) &amp; IFERROR(IF(ISERROR(--TRIM(MID(SUBSTITUTE(C337,",",REPT(" ",99)),1699,99))),VLOOKUP(TRIM(MID(SUBSTITUTE(C337,",",REPT(" ",99)),1699,99)),PortProtocols[],4,FALSE),VLOOKUP(--TRIM(MID(SUBSTITUTE(C337,",",REPT(" ",99)),1699,99)),PortProtocols[],4,FALSE)),""),"") &amp;
IF(TRIM(MID(SUBSTITUTE(C337,",",REPT(" ",99)),1799,99))&lt;&gt;"",CHAR(10) &amp; IFERROR(IF(ISERROR(--TRIM(MID(SUBSTITUTE(C337,",",REPT(" ",99)),1799,99))),VLOOKUP(TRIM(MID(SUBSTITUTE(C337,",",REPT(" ",99)),1799,99)),PortProtocols[],4,FALSE),VLOOKUP(--TRIM(MID(SUBSTITUTE(C337,",",REPT(" ",99)),1799,99)),PortProtocols[],4,FALSE)),""),"") &amp;
IF(TRIM(MID(SUBSTITUTE(C337,",",REPT(" ",99)),1899,99))&lt;&gt;"",CHAR(10) &amp; IFERROR(IF(ISERROR(--TRIM(MID(SUBSTITUTE(C337,",",REPT(" ",99)),1899,99))),VLOOKUP(TRIM(MID(SUBSTITUTE(C337,",",REPT(" ",99)),1899,99)),PortProtocols[],4,FALSE),VLOOKUP(--TRIM(MID(SUBSTITUTE(C337,",",REPT(" ",99)),1899,99)),PortProtocols[],4,FALSE)),""),""),
"")</f>
        <v>NDB Agent AZ1 to Nutanix CVM AZ2
Prism (9440 TCP)</v>
      </c>
      <c r="G337" s="15"/>
      <c r="H337" s="13" t="str">
        <f>_xlfn.XLOOKUP(ExternalPorts[[#This Row],[Source]],entities[Source],entities[Source AZ (Used for Diagram Generation)],"",0)</f>
        <v>AZ1</v>
      </c>
      <c r="I337" s="13" t="str">
        <f>_xlfn.XLOOKUP(ExternalPorts[[#This Row],[Destination]],entities[Destination],entities[Destination AZ (Used for Diagram Generation)],"",0)</f>
        <v>AZ2</v>
      </c>
      <c r="J337" s="13"/>
    </row>
    <row r="338" spans="1:10" ht="60.75" hidden="1">
      <c r="A338" s="13" t="s">
        <v>314</v>
      </c>
      <c r="B338" s="13" t="s">
        <v>385</v>
      </c>
      <c r="C338" s="14" t="s">
        <v>14</v>
      </c>
      <c r="D338" s="13" t="s">
        <v>78</v>
      </c>
      <c r="E338" s="13" t="s">
        <v>67</v>
      </c>
      <c r="F338" s="24" t="str">
        <f>IF(AND(B338&lt;&gt;"",E338&lt;&gt;""),B338 &amp; " to " &amp; E338 &amp; CHAR(10) &amp;
IFERROR(IF(ISERROR(--TRIM(MID(SUBSTITUTE(C338,",",REPT(" ",99)),1,99))),VLOOKUP(TRIM(MID(SUBSTITUTE(C338,",",REPT(" ",99)),1,99)),PortProtocols[],4,FALSE),VLOOKUP(--TRIM(MID(SUBSTITUTE(C338,",",REPT(" ",99)),1,99)),PortProtocols[],4,FALSE)),"") &amp;
IF(TRIM(MID(SUBSTITUTE(C338,",",REPT(" ",99)),99,99))&lt;&gt;"",CHAR(10) &amp; IFERROR(IF(ISERROR(--TRIM(MID(SUBSTITUTE(C338,",",REPT(" ",99)),99,99))),VLOOKUP(TRIM(MID(SUBSTITUTE(C338,",",REPT(" ",99)),99,99)),PortProtocols[],4,FALSE),VLOOKUP(--TRIM(MID(SUBSTITUTE(C338,",",REPT(" ",99)),99,99)),PortProtocols[],4,FALSE)),""),"") &amp;
IF(TRIM(MID(SUBSTITUTE(C338,",",REPT(" ",99)),199,99))&lt;&gt;"",CHAR(10) &amp; IFERROR(IF(ISERROR(--TRIM(MID(SUBSTITUTE(C338,",",REPT(" ",99)),199,99))),VLOOKUP(TRIM(MID(SUBSTITUTE(C338,",",REPT(" ",99)),199,99)),PortProtocols[],4,FALSE),VLOOKUP(--TRIM(MID(SUBSTITUTE(C338,",",REPT(" ",99)),199,99)),PortProtocols[],4,FALSE)),""),"") &amp;
IF(TRIM(MID(SUBSTITUTE(C338,",",REPT(" ",99)),299,99))&lt;&gt;"",CHAR(10) &amp; IFERROR(IF(ISERROR(--TRIM(MID(SUBSTITUTE(C338,",",REPT(" ",99)),299,99))),VLOOKUP(TRIM(MID(SUBSTITUTE(C338,",",REPT(" ",99)),299,99)),PortProtocols[],4,FALSE),VLOOKUP(--TRIM(MID(SUBSTITUTE(C338,",",REPT(" ",99)),299,99)),PortProtocols[],4,FALSE)),""),"") &amp;
IF(TRIM(MID(SUBSTITUTE(C338,",",REPT(" ",99)),399,99))&lt;&gt;"",CHAR(10) &amp; IFERROR(IF(ISERROR(--TRIM(MID(SUBSTITUTE(C338,",",REPT(" ",99)),399,99))),VLOOKUP(TRIM(MID(SUBSTITUTE(C338,",",REPT(" ",99)),399,99)),PortProtocols[],4,FALSE),VLOOKUP(--TRIM(MID(SUBSTITUTE(C338,",",REPT(" ",99)),399,99)),PortProtocols[],4,FALSE)),""),"") &amp;
IF(TRIM(MID(SUBSTITUTE(C338,",",REPT(" ",99)),499,99))&lt;&gt;"",CHAR(10) &amp; IFERROR(IF(ISERROR(--TRIM(MID(SUBSTITUTE(C338,",",REPT(" ",99)),499,99))),VLOOKUP(TRIM(MID(SUBSTITUTE(C338,",",REPT(" ",99)),499,99)),PortProtocols[],4,FALSE),VLOOKUP(--TRIM(MID(SUBSTITUTE(C338,",",REPT(" ",99)),499,99)),PortProtocols[],4,FALSE)),""),"") &amp;
IF(TRIM(MID(SUBSTITUTE(C338,",",REPT(" ",99)),599,99))&lt;&gt;"",CHAR(10) &amp; IFERROR(IF(ISERROR(--TRIM(MID(SUBSTITUTE(C338,",",REPT(" ",99)),599,99))),VLOOKUP(TRIM(MID(SUBSTITUTE(C338,",",REPT(" ",99)),599,99)),PortProtocols[],4,FALSE),VLOOKUP(--TRIM(MID(SUBSTITUTE(C338,",",REPT(" ",99)),599,99)),PortProtocols[],4,FALSE)),""),"") &amp;
IF(TRIM(MID(SUBSTITUTE(C338,",",REPT(" ",99)),699,99))&lt;&gt;"",CHAR(10) &amp; IFERROR(IF(ISERROR(--TRIM(MID(SUBSTITUTE(C338,",",REPT(" ",99)),699,99))),VLOOKUP(TRIM(MID(SUBSTITUTE(C338,",",REPT(" ",99)),699,99)),PortProtocols[],4,FALSE),VLOOKUP(--TRIM(MID(SUBSTITUTE(C338,",",REPT(" ",99)),699,99)),PortProtocols[],4,FALSE)),""),"") &amp;
IF(TRIM(MID(SUBSTITUTE(C338,",",REPT(" ",99)),799,99))&lt;&gt;"",CHAR(10) &amp; IFERROR(IF(ISERROR(--TRIM(MID(SUBSTITUTE(C338,",",REPT(" ",99)),799,99))),VLOOKUP(TRIM(MID(SUBSTITUTE(C338,",",REPT(" ",99)),799,99)),PortProtocols[],4,FALSE),VLOOKUP(--TRIM(MID(SUBSTITUTE(C338,",",REPT(" ",99)),799,99)),PortProtocols[],4,FALSE)),""),"") &amp;
IF(TRIM(MID(SUBSTITUTE(C338,",",REPT(" ",99)),899,99))&lt;&gt;"",CHAR(10) &amp; IFERROR(IF(ISERROR(--TRIM(MID(SUBSTITUTE(C338,",",REPT(" ",99)),899,99))),VLOOKUP(TRIM(MID(SUBSTITUTE(C338,",",REPT(" ",99)),899,99)),PortProtocols[],4,FALSE),VLOOKUP(--TRIM(MID(SUBSTITUTE(C338,",",REPT(" ",99)),899,99)),PortProtocols[],4,FALSE)),""),"") &amp;
IF(TRIM(MID(SUBSTITUTE(C338,",",REPT(" ",99)),999,99))&lt;&gt;"",CHAR(10) &amp; IFERROR(IF(ISERROR(--TRIM(MID(SUBSTITUTE(C338,",",REPT(" ",99)),999,99))),VLOOKUP(TRIM(MID(SUBSTITUTE(C338,",",REPT(" ",99)),999,99)),PortProtocols[],4,FALSE),VLOOKUP(--TRIM(MID(SUBSTITUTE(C338,",",REPT(" ",99)),999,99)),PortProtocols[],4,FALSE)),""),"") &amp;
IF(TRIM(MID(SUBSTITUTE(C338,",",REPT(" ",99)),1099,99))&lt;&gt;"",CHAR(10) &amp; IFERROR(IF(ISERROR(--TRIM(MID(SUBSTITUTE(C338,",",REPT(" ",99)),1099,99))),VLOOKUP(TRIM(MID(SUBSTITUTE(C338,",",REPT(" ",99)),1099,99)),PortProtocols[],4,FALSE),VLOOKUP(--TRIM(MID(SUBSTITUTE(C338,",",REPT(" ",99)),1099,99)),PortProtocols[],4,FALSE)),""),"") &amp;
IF(TRIM(MID(SUBSTITUTE(C338,",",REPT(" ",99)),1199,99))&lt;&gt;"",CHAR(10) &amp; IFERROR(IF(ISERROR(--TRIM(MID(SUBSTITUTE(C338,",",REPT(" ",99)),1199,99))),VLOOKUP(TRIM(MID(SUBSTITUTE(C338,",",REPT(" ",99)),1199,99)),PortProtocols[],4,FALSE),VLOOKUP(--TRIM(MID(SUBSTITUTE(C338,",",REPT(" ",99)),1199,99)),PortProtocols[],4,FALSE)),""),"") &amp;
IF(TRIM(MID(SUBSTITUTE(C338,",",REPT(" ",99)),1299,99))&lt;&gt;"",CHAR(10) &amp; IFERROR(IF(ISERROR(--TRIM(MID(SUBSTITUTE(C338,",",REPT(" ",99)),1299,99))),VLOOKUP(TRIM(MID(SUBSTITUTE(C338,",",REPT(" ",99)),1299,99)),PortProtocols[],4,FALSE),VLOOKUP(--TRIM(MID(SUBSTITUTE(C338,",",REPT(" ",99)),1299,99)),PortProtocols[],4,FALSE)),""),"") &amp;
IF(TRIM(MID(SUBSTITUTE(C338,",",REPT(" ",99)),1399,99))&lt;&gt;"",CHAR(10) &amp; IFERROR(IF(ISERROR(--TRIM(MID(SUBSTITUTE(C338,",",REPT(" ",99)),1399,99))),VLOOKUP(TRIM(MID(SUBSTITUTE(C338,",",REPT(" ",99)),1399,99)),PortProtocols[],4,FALSE),VLOOKUP(--TRIM(MID(SUBSTITUTE(C338,",",REPT(" ",99)),1399,99)),PortProtocols[],4,FALSE)),""),"") &amp;
IF(TRIM(MID(SUBSTITUTE(C338,",",REPT(" ",99)),1499,99))&lt;&gt;"",CHAR(10) &amp; IFERROR(IF(ISERROR(--TRIM(MID(SUBSTITUTE(C338,",",REPT(" ",99)),1499,99))),VLOOKUP(TRIM(MID(SUBSTITUTE(C338,",",REPT(" ",99)),1499,99)),PortProtocols[],4,FALSE),VLOOKUP(--TRIM(MID(SUBSTITUTE(C338,",",REPT(" ",99)),1499,99)),PortProtocols[],4,FALSE)),""),"") &amp;
IF(TRIM(MID(SUBSTITUTE(C338,",",REPT(" ",99)),1599,99))&lt;&gt;"",CHAR(10) &amp; IFERROR(IF(ISERROR(--TRIM(MID(SUBSTITUTE(C338,",",REPT(" ",99)),1599,99))),VLOOKUP(TRIM(MID(SUBSTITUTE(C338,",",REPT(" ",99)),1599,99)),PortProtocols[],4,FALSE),VLOOKUP(--TRIM(MID(SUBSTITUTE(C338,",",REPT(" ",99)),1599,99)),PortProtocols[],4,FALSE)),""),"") &amp;
IF(TRIM(MID(SUBSTITUTE(C338,",",REPT(" ",99)),1699,99))&lt;&gt;"",CHAR(10) &amp; IFERROR(IF(ISERROR(--TRIM(MID(SUBSTITUTE(C338,",",REPT(" ",99)),1699,99))),VLOOKUP(TRIM(MID(SUBSTITUTE(C338,",",REPT(" ",99)),1699,99)),PortProtocols[],4,FALSE),VLOOKUP(--TRIM(MID(SUBSTITUTE(C338,",",REPT(" ",99)),1699,99)),PortProtocols[],4,FALSE)),""),"") &amp;
IF(TRIM(MID(SUBSTITUTE(C338,",",REPT(" ",99)),1799,99))&lt;&gt;"",CHAR(10) &amp; IFERROR(IF(ISERROR(--TRIM(MID(SUBSTITUTE(C338,",",REPT(" ",99)),1799,99))),VLOOKUP(TRIM(MID(SUBSTITUTE(C338,",",REPT(" ",99)),1799,99)),PortProtocols[],4,FALSE),VLOOKUP(--TRIM(MID(SUBSTITUTE(C338,",",REPT(" ",99)),1799,99)),PortProtocols[],4,FALSE)),""),"") &amp;
IF(TRIM(MID(SUBSTITUTE(C338,",",REPT(" ",99)),1899,99))&lt;&gt;"",CHAR(10) &amp; IFERROR(IF(ISERROR(--TRIM(MID(SUBSTITUTE(C338,",",REPT(" ",99)),1899,99))),VLOOKUP(TRIM(MID(SUBSTITUTE(C338,",",REPT(" ",99)),1899,99)),PortProtocols[],4,FALSE),VLOOKUP(--TRIM(MID(SUBSTITUTE(C338,",",REPT(" ",99)),1899,99)),PortProtocols[],4,FALSE)),""),""),
"")</f>
        <v>NDB Agent AZ1 to VMware vCenter Server
HTTP (80 TCP)
HTTPS (443 TCP)</v>
      </c>
      <c r="G338" s="15"/>
      <c r="H338" s="13" t="str">
        <f>_xlfn.XLOOKUP(ExternalPorts[[#This Row],[Source]],entities[Source],entities[Source AZ (Used for Diagram Generation)],"",0)</f>
        <v>AZ1</v>
      </c>
      <c r="I338" s="13" t="str">
        <f>_xlfn.XLOOKUP(ExternalPorts[[#This Row],[Destination]],entities[Destination],entities[Destination AZ (Used for Diagram Generation)],"",0)</f>
        <v>External Services</v>
      </c>
      <c r="J338" s="13"/>
    </row>
    <row r="339" spans="1:10" ht="40.5" hidden="1">
      <c r="A339" s="13" t="s">
        <v>314</v>
      </c>
      <c r="B339" s="13" t="s">
        <v>389</v>
      </c>
      <c r="C339" s="14">
        <v>9389</v>
      </c>
      <c r="D339" s="13" t="str" cm="1">
        <f t="array" ref="D33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39" s="13" t="s">
        <v>43</v>
      </c>
      <c r="F339" s="15" t="str">
        <f>IF(AND(B339&lt;&gt;"",E340&lt;&gt;""),B339 &amp; " to " &amp; E340 &amp; CHAR(10) &amp;
IFERROR(IF(ISERROR(--TRIM(MID(SUBSTITUTE(C339,",",REPT(" ",99)),1,99))),VLOOKUP(TRIM(MID(SUBSTITUTE(C339,",",REPT(" ",99)),1,99)),PortProtocols[],4,FALSE),VLOOKUP(--TRIM(MID(SUBSTITUTE(C339,",",REPT(" ",99)),1,99)),PortProtocols[],4,FALSE)),"") &amp;
IF(TRIM(MID(SUBSTITUTE(C339,",",REPT(" ",99)),99,99))&lt;&gt;"",CHAR(10) &amp; IFERROR(IF(ISERROR(--TRIM(MID(SUBSTITUTE(C339,",",REPT(" ",99)),99,99))),VLOOKUP(TRIM(MID(SUBSTITUTE(C339,",",REPT(" ",99)),99,99)),PortProtocols[],4,FALSE),VLOOKUP(--TRIM(MID(SUBSTITUTE(C339,",",REPT(" ",99)),99,99)),PortProtocols[],4,FALSE)),""),"") &amp;
IF(TRIM(MID(SUBSTITUTE(C339,",",REPT(" ",99)),199,99))&lt;&gt;"",CHAR(10) &amp; IFERROR(IF(ISERROR(--TRIM(MID(SUBSTITUTE(C339,",",REPT(" ",99)),199,99))),VLOOKUP(TRIM(MID(SUBSTITUTE(C339,",",REPT(" ",99)),199,99)),PortProtocols[],4,FALSE),VLOOKUP(--TRIM(MID(SUBSTITUTE(C339,",",REPT(" ",99)),199,99)),PortProtocols[],4,FALSE)),""),"") &amp;
IF(TRIM(MID(SUBSTITUTE(C339,",",REPT(" ",99)),299,99))&lt;&gt;"",CHAR(10) &amp; IFERROR(IF(ISERROR(--TRIM(MID(SUBSTITUTE(C339,",",REPT(" ",99)),299,99))),VLOOKUP(TRIM(MID(SUBSTITUTE(C339,",",REPT(" ",99)),299,99)),PortProtocols[],4,FALSE),VLOOKUP(--TRIM(MID(SUBSTITUTE(C339,",",REPT(" ",99)),299,99)),PortProtocols[],4,FALSE)),""),"") &amp;
IF(TRIM(MID(SUBSTITUTE(C339,",",REPT(" ",99)),399,99))&lt;&gt;"",CHAR(10) &amp; IFERROR(IF(ISERROR(--TRIM(MID(SUBSTITUTE(C339,",",REPT(" ",99)),399,99))),VLOOKUP(TRIM(MID(SUBSTITUTE(C339,",",REPT(" ",99)),399,99)),PortProtocols[],4,FALSE),VLOOKUP(--TRIM(MID(SUBSTITUTE(C339,",",REPT(" ",99)),399,99)),PortProtocols[],4,FALSE)),""),"") &amp;
IF(TRIM(MID(SUBSTITUTE(C339,",",REPT(" ",99)),499,99))&lt;&gt;"",CHAR(10) &amp; IFERROR(IF(ISERROR(--TRIM(MID(SUBSTITUTE(C339,",",REPT(" ",99)),499,99))),VLOOKUP(TRIM(MID(SUBSTITUTE(C339,",",REPT(" ",99)),499,99)),PortProtocols[],4,FALSE),VLOOKUP(--TRIM(MID(SUBSTITUTE(C339,",",REPT(" ",99)),499,99)),PortProtocols[],4,FALSE)),""),"") &amp;
IF(TRIM(MID(SUBSTITUTE(C339,",",REPT(" ",99)),599,99))&lt;&gt;"",CHAR(10) &amp; IFERROR(IF(ISERROR(--TRIM(MID(SUBSTITUTE(C339,",",REPT(" ",99)),599,99))),VLOOKUP(TRIM(MID(SUBSTITUTE(C339,",",REPT(" ",99)),599,99)),PortProtocols[],4,FALSE),VLOOKUP(--TRIM(MID(SUBSTITUTE(C339,",",REPT(" ",99)),599,99)),PortProtocols[],4,FALSE)),""),"") &amp;
IF(TRIM(MID(SUBSTITUTE(C339,",",REPT(" ",99)),699,99))&lt;&gt;"",CHAR(10) &amp; IFERROR(IF(ISERROR(--TRIM(MID(SUBSTITUTE(C339,",",REPT(" ",99)),699,99))),VLOOKUP(TRIM(MID(SUBSTITUTE(C339,",",REPT(" ",99)),699,99)),PortProtocols[],4,FALSE),VLOOKUP(--TRIM(MID(SUBSTITUTE(C339,",",REPT(" ",99)),699,99)),PortProtocols[],4,FALSE)),""),"") &amp;
IF(TRIM(MID(SUBSTITUTE(C339,",",REPT(" ",99)),799,99))&lt;&gt;"",CHAR(10) &amp; IFERROR(IF(ISERROR(--TRIM(MID(SUBSTITUTE(C339,",",REPT(" ",99)),799,99))),VLOOKUP(TRIM(MID(SUBSTITUTE(C339,",",REPT(" ",99)),799,99)),PortProtocols[],4,FALSE),VLOOKUP(--TRIM(MID(SUBSTITUTE(C339,",",REPT(" ",99)),799,99)),PortProtocols[],4,FALSE)),""),"") &amp;
IF(TRIM(MID(SUBSTITUTE(C339,",",REPT(" ",99)),899,99))&lt;&gt;"",CHAR(10) &amp; IFERROR(IF(ISERROR(--TRIM(MID(SUBSTITUTE(C339,",",REPT(" ",99)),899,99))),VLOOKUP(TRIM(MID(SUBSTITUTE(C339,",",REPT(" ",99)),899,99)),PortProtocols[],4,FALSE),VLOOKUP(--TRIM(MID(SUBSTITUTE(C339,",",REPT(" ",99)),899,99)),PortProtocols[],4,FALSE)),""),"") &amp;
IF(TRIM(MID(SUBSTITUTE(C339,",",REPT(" ",99)),999,99))&lt;&gt;"",CHAR(10) &amp; IFERROR(IF(ISERROR(--TRIM(MID(SUBSTITUTE(C339,",",REPT(" ",99)),999,99))),VLOOKUP(TRIM(MID(SUBSTITUTE(C339,",",REPT(" ",99)),999,99)),PortProtocols[],4,FALSE),VLOOKUP(--TRIM(MID(SUBSTITUTE(C339,",",REPT(" ",99)),999,99)),PortProtocols[],4,FALSE)),""),"") &amp;
IF(TRIM(MID(SUBSTITUTE(C339,",",REPT(" ",99)),1099,99))&lt;&gt;"",CHAR(10) &amp; IFERROR(IF(ISERROR(--TRIM(MID(SUBSTITUTE(C339,",",REPT(" ",99)),1099,99))),VLOOKUP(TRIM(MID(SUBSTITUTE(C339,",",REPT(" ",99)),1099,99)),PortProtocols[],4,FALSE),VLOOKUP(--TRIM(MID(SUBSTITUTE(C339,",",REPT(" ",99)),1099,99)),PortProtocols[],4,FALSE)),""),"") &amp;
IF(TRIM(MID(SUBSTITUTE(C339,",",REPT(" ",99)),1199,99))&lt;&gt;"",CHAR(10) &amp; IFERROR(IF(ISERROR(--TRIM(MID(SUBSTITUTE(C339,",",REPT(" ",99)),1199,99))),VLOOKUP(TRIM(MID(SUBSTITUTE(C339,",",REPT(" ",99)),1199,99)),PortProtocols[],4,FALSE),VLOOKUP(--TRIM(MID(SUBSTITUTE(C339,",",REPT(" ",99)),1199,99)),PortProtocols[],4,FALSE)),""),"") &amp;
IF(TRIM(MID(SUBSTITUTE(C339,",",REPT(" ",99)),1299,99))&lt;&gt;"",CHAR(10) &amp; IFERROR(IF(ISERROR(--TRIM(MID(SUBSTITUTE(C339,",",REPT(" ",99)),1299,99))),VLOOKUP(TRIM(MID(SUBSTITUTE(C339,",",REPT(" ",99)),1299,99)),PortProtocols[],4,FALSE),VLOOKUP(--TRIM(MID(SUBSTITUTE(C339,",",REPT(" ",99)),1299,99)),PortProtocols[],4,FALSE)),""),"") &amp;
IF(TRIM(MID(SUBSTITUTE(C339,",",REPT(" ",99)),1399,99))&lt;&gt;"",CHAR(10) &amp; IFERROR(IF(ISERROR(--TRIM(MID(SUBSTITUTE(C339,",",REPT(" ",99)),1399,99))),VLOOKUP(TRIM(MID(SUBSTITUTE(C339,",",REPT(" ",99)),1399,99)),PortProtocols[],4,FALSE),VLOOKUP(--TRIM(MID(SUBSTITUTE(C339,",",REPT(" ",99)),1399,99)),PortProtocols[],4,FALSE)),""),"") &amp;
IF(TRIM(MID(SUBSTITUTE(C339,",",REPT(" ",99)),1499,99))&lt;&gt;"",CHAR(10) &amp; IFERROR(IF(ISERROR(--TRIM(MID(SUBSTITUTE(C339,",",REPT(" ",99)),1499,99))),VLOOKUP(TRIM(MID(SUBSTITUTE(C339,",",REPT(" ",99)),1499,99)),PortProtocols[],4,FALSE),VLOOKUP(--TRIM(MID(SUBSTITUTE(C339,",",REPT(" ",99)),1499,99)),PortProtocols[],4,FALSE)),""),"") &amp;
IF(TRIM(MID(SUBSTITUTE(C339,",",REPT(" ",99)),1599,99))&lt;&gt;"",CHAR(10) &amp; IFERROR(IF(ISERROR(--TRIM(MID(SUBSTITUTE(C339,",",REPT(" ",99)),1599,99))),VLOOKUP(TRIM(MID(SUBSTITUTE(C339,",",REPT(" ",99)),1599,99)),PortProtocols[],4,FALSE),VLOOKUP(--TRIM(MID(SUBSTITUTE(C339,",",REPT(" ",99)),1599,99)),PortProtocols[],4,FALSE)),""),"") &amp;
IF(TRIM(MID(SUBSTITUTE(C339,",",REPT(" ",99)),1699,99))&lt;&gt;"",CHAR(10) &amp; IFERROR(IF(ISERROR(--TRIM(MID(SUBSTITUTE(C339,",",REPT(" ",99)),1699,99))),VLOOKUP(TRIM(MID(SUBSTITUTE(C339,",",REPT(" ",99)),1699,99)),PortProtocols[],4,FALSE),VLOOKUP(--TRIM(MID(SUBSTITUTE(C339,",",REPT(" ",99)),1699,99)),PortProtocols[],4,FALSE)),""),"") &amp;
IF(TRIM(MID(SUBSTITUTE(C339,",",REPT(" ",99)),1799,99))&lt;&gt;"",CHAR(10) &amp; IFERROR(IF(ISERROR(--TRIM(MID(SUBSTITUTE(C339,",",REPT(" ",99)),1799,99))),VLOOKUP(TRIM(MID(SUBSTITUTE(C339,",",REPT(" ",99)),1799,99)),PortProtocols[],4,FALSE),VLOOKUP(--TRIM(MID(SUBSTITUTE(C339,",",REPT(" ",99)),1799,99)),PortProtocols[],4,FALSE)),""),"") &amp;
IF(TRIM(MID(SUBSTITUTE(C339,",",REPT(" ",99)),1899,99))&lt;&gt;"",CHAR(10) &amp; IFERROR(IF(ISERROR(--TRIM(MID(SUBSTITUTE(C339,",",REPT(" ",99)),1899,99))),VLOOKUP(TRIM(MID(SUBSTITUTE(C339,",",REPT(" ",99)),1899,99)),PortProtocols[],4,FALSE),VLOOKUP(--TRIM(MID(SUBSTITUTE(C339,",",REPT(" ",99)),1899,99)),PortProtocols[],4,FALSE)),""),""),
"")</f>
        <v>NDB Managed Windows VM AZ1 to NDB Managed Windows VM AZ1
Active Directory Web Services (9389 TCP)</v>
      </c>
      <c r="G339" s="15"/>
      <c r="H339" s="13" t="str">
        <f>_xlfn.XLOOKUP(ExternalPorts[[#This Row],[Source]],entities[Source],entities[Source AZ (Used for Diagram Generation)],"",0)</f>
        <v>AZ1</v>
      </c>
      <c r="I339" s="13" t="str">
        <f>_xlfn.XLOOKUP(ExternalPorts[[#This Row],[Destination]],entities[Destination],entities[Destination AZ (Used for Diagram Generation)],"",0)</f>
        <v>External Services</v>
      </c>
      <c r="J339" s="13"/>
    </row>
    <row r="340" spans="1:10" ht="40.5" hidden="1">
      <c r="A340" s="13" t="s">
        <v>314</v>
      </c>
      <c r="B340" s="13" t="s">
        <v>419</v>
      </c>
      <c r="C340" s="14">
        <v>5985</v>
      </c>
      <c r="D340" s="13" t="str" cm="1">
        <f t="array" ref="D34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0" s="13" t="s">
        <v>389</v>
      </c>
      <c r="F340" s="15" t="str">
        <f>IF(AND(B340&lt;&gt;"",E340&lt;&gt;""),B340 &amp; " to " &amp; E340 &amp; CHAR(10) &amp;
IFERROR(IF(ISERROR(--TRIM(MID(SUBSTITUTE(C340,",",REPT(" ",99)),1,99))),VLOOKUP(TRIM(MID(SUBSTITUTE(C340,",",REPT(" ",99)),1,99)),PortProtocols[],4,FALSE),VLOOKUP(--TRIM(MID(SUBSTITUTE(C340,",",REPT(" ",99)),1,99)),PortProtocols[],4,FALSE)),"") &amp;
IF(TRIM(MID(SUBSTITUTE(C340,",",REPT(" ",99)),99,99))&lt;&gt;"",CHAR(10) &amp; IFERROR(IF(ISERROR(--TRIM(MID(SUBSTITUTE(C340,",",REPT(" ",99)),99,99))),VLOOKUP(TRIM(MID(SUBSTITUTE(C340,",",REPT(" ",99)),99,99)),PortProtocols[],4,FALSE),VLOOKUP(--TRIM(MID(SUBSTITUTE(C340,",",REPT(" ",99)),99,99)),PortProtocols[],4,FALSE)),""),"") &amp;
IF(TRIM(MID(SUBSTITUTE(C340,",",REPT(" ",99)),199,99))&lt;&gt;"",CHAR(10) &amp; IFERROR(IF(ISERROR(--TRIM(MID(SUBSTITUTE(C340,",",REPT(" ",99)),199,99))),VLOOKUP(TRIM(MID(SUBSTITUTE(C340,",",REPT(" ",99)),199,99)),PortProtocols[],4,FALSE),VLOOKUP(--TRIM(MID(SUBSTITUTE(C340,",",REPT(" ",99)),199,99)),PortProtocols[],4,FALSE)),""),"") &amp;
IF(TRIM(MID(SUBSTITUTE(C340,",",REPT(" ",99)),299,99))&lt;&gt;"",CHAR(10) &amp; IFERROR(IF(ISERROR(--TRIM(MID(SUBSTITUTE(C340,",",REPT(" ",99)),299,99))),VLOOKUP(TRIM(MID(SUBSTITUTE(C340,",",REPT(" ",99)),299,99)),PortProtocols[],4,FALSE),VLOOKUP(--TRIM(MID(SUBSTITUTE(C340,",",REPT(" ",99)),299,99)),PortProtocols[],4,FALSE)),""),"") &amp;
IF(TRIM(MID(SUBSTITUTE(C340,",",REPT(" ",99)),399,99))&lt;&gt;"",CHAR(10) &amp; IFERROR(IF(ISERROR(--TRIM(MID(SUBSTITUTE(C340,",",REPT(" ",99)),399,99))),VLOOKUP(TRIM(MID(SUBSTITUTE(C340,",",REPT(" ",99)),399,99)),PortProtocols[],4,FALSE),VLOOKUP(--TRIM(MID(SUBSTITUTE(C340,",",REPT(" ",99)),399,99)),PortProtocols[],4,FALSE)),""),"") &amp;
IF(TRIM(MID(SUBSTITUTE(C340,",",REPT(" ",99)),499,99))&lt;&gt;"",CHAR(10) &amp; IFERROR(IF(ISERROR(--TRIM(MID(SUBSTITUTE(C340,",",REPT(" ",99)),499,99))),VLOOKUP(TRIM(MID(SUBSTITUTE(C340,",",REPT(" ",99)),499,99)),PortProtocols[],4,FALSE),VLOOKUP(--TRIM(MID(SUBSTITUTE(C340,",",REPT(" ",99)),499,99)),PortProtocols[],4,FALSE)),""),"") &amp;
IF(TRIM(MID(SUBSTITUTE(C340,",",REPT(" ",99)),599,99))&lt;&gt;"",CHAR(10) &amp; IFERROR(IF(ISERROR(--TRIM(MID(SUBSTITUTE(C340,",",REPT(" ",99)),599,99))),VLOOKUP(TRIM(MID(SUBSTITUTE(C340,",",REPT(" ",99)),599,99)),PortProtocols[],4,FALSE),VLOOKUP(--TRIM(MID(SUBSTITUTE(C340,",",REPT(" ",99)),599,99)),PortProtocols[],4,FALSE)),""),"") &amp;
IF(TRIM(MID(SUBSTITUTE(C340,",",REPT(" ",99)),699,99))&lt;&gt;"",CHAR(10) &amp; IFERROR(IF(ISERROR(--TRIM(MID(SUBSTITUTE(C340,",",REPT(" ",99)),699,99))),VLOOKUP(TRIM(MID(SUBSTITUTE(C340,",",REPT(" ",99)),699,99)),PortProtocols[],4,FALSE),VLOOKUP(--TRIM(MID(SUBSTITUTE(C340,",",REPT(" ",99)),699,99)),PortProtocols[],4,FALSE)),""),"") &amp;
IF(TRIM(MID(SUBSTITUTE(C340,",",REPT(" ",99)),799,99))&lt;&gt;"",CHAR(10) &amp; IFERROR(IF(ISERROR(--TRIM(MID(SUBSTITUTE(C340,",",REPT(" ",99)),799,99))),VLOOKUP(TRIM(MID(SUBSTITUTE(C340,",",REPT(" ",99)),799,99)),PortProtocols[],4,FALSE),VLOOKUP(--TRIM(MID(SUBSTITUTE(C340,",",REPT(" ",99)),799,99)),PortProtocols[],4,FALSE)),""),"") &amp;
IF(TRIM(MID(SUBSTITUTE(C340,",",REPT(" ",99)),899,99))&lt;&gt;"",CHAR(10) &amp; IFERROR(IF(ISERROR(--TRIM(MID(SUBSTITUTE(C340,",",REPT(" ",99)),899,99))),VLOOKUP(TRIM(MID(SUBSTITUTE(C340,",",REPT(" ",99)),899,99)),PortProtocols[],4,FALSE),VLOOKUP(--TRIM(MID(SUBSTITUTE(C340,",",REPT(" ",99)),899,99)),PortProtocols[],4,FALSE)),""),"") &amp;
IF(TRIM(MID(SUBSTITUTE(C340,",",REPT(" ",99)),999,99))&lt;&gt;"",CHAR(10) &amp; IFERROR(IF(ISERROR(--TRIM(MID(SUBSTITUTE(C340,",",REPT(" ",99)),999,99))),VLOOKUP(TRIM(MID(SUBSTITUTE(C340,",",REPT(" ",99)),999,99)),PortProtocols[],4,FALSE),VLOOKUP(--TRIM(MID(SUBSTITUTE(C340,",",REPT(" ",99)),999,99)),PortProtocols[],4,FALSE)),""),"") &amp;
IF(TRIM(MID(SUBSTITUTE(C340,",",REPT(" ",99)),1099,99))&lt;&gt;"",CHAR(10) &amp; IFERROR(IF(ISERROR(--TRIM(MID(SUBSTITUTE(C340,",",REPT(" ",99)),1099,99))),VLOOKUP(TRIM(MID(SUBSTITUTE(C340,",",REPT(" ",99)),1099,99)),PortProtocols[],4,FALSE),VLOOKUP(--TRIM(MID(SUBSTITUTE(C340,",",REPT(" ",99)),1099,99)),PortProtocols[],4,FALSE)),""),"") &amp;
IF(TRIM(MID(SUBSTITUTE(C340,",",REPT(" ",99)),1199,99))&lt;&gt;"",CHAR(10) &amp; IFERROR(IF(ISERROR(--TRIM(MID(SUBSTITUTE(C340,",",REPT(" ",99)),1199,99))),VLOOKUP(TRIM(MID(SUBSTITUTE(C340,",",REPT(" ",99)),1199,99)),PortProtocols[],4,FALSE),VLOOKUP(--TRIM(MID(SUBSTITUTE(C340,",",REPT(" ",99)),1199,99)),PortProtocols[],4,FALSE)),""),"") &amp;
IF(TRIM(MID(SUBSTITUTE(C340,",",REPT(" ",99)),1299,99))&lt;&gt;"",CHAR(10) &amp; IFERROR(IF(ISERROR(--TRIM(MID(SUBSTITUTE(C340,",",REPT(" ",99)),1299,99))),VLOOKUP(TRIM(MID(SUBSTITUTE(C340,",",REPT(" ",99)),1299,99)),PortProtocols[],4,FALSE),VLOOKUP(--TRIM(MID(SUBSTITUTE(C340,",",REPT(" ",99)),1299,99)),PortProtocols[],4,FALSE)),""),"") &amp;
IF(TRIM(MID(SUBSTITUTE(C340,",",REPT(" ",99)),1399,99))&lt;&gt;"",CHAR(10) &amp; IFERROR(IF(ISERROR(--TRIM(MID(SUBSTITUTE(C340,",",REPT(" ",99)),1399,99))),VLOOKUP(TRIM(MID(SUBSTITUTE(C340,",",REPT(" ",99)),1399,99)),PortProtocols[],4,FALSE),VLOOKUP(--TRIM(MID(SUBSTITUTE(C340,",",REPT(" ",99)),1399,99)),PortProtocols[],4,FALSE)),""),"") &amp;
IF(TRIM(MID(SUBSTITUTE(C340,",",REPT(" ",99)),1499,99))&lt;&gt;"",CHAR(10) &amp; IFERROR(IF(ISERROR(--TRIM(MID(SUBSTITUTE(C340,",",REPT(" ",99)),1499,99))),VLOOKUP(TRIM(MID(SUBSTITUTE(C340,",",REPT(" ",99)),1499,99)),PortProtocols[],4,FALSE),VLOOKUP(--TRIM(MID(SUBSTITUTE(C340,",",REPT(" ",99)),1499,99)),PortProtocols[],4,FALSE)),""),"") &amp;
IF(TRIM(MID(SUBSTITUTE(C340,",",REPT(" ",99)),1599,99))&lt;&gt;"",CHAR(10) &amp; IFERROR(IF(ISERROR(--TRIM(MID(SUBSTITUTE(C340,",",REPT(" ",99)),1599,99))),VLOOKUP(TRIM(MID(SUBSTITUTE(C340,",",REPT(" ",99)),1599,99)),PortProtocols[],4,FALSE),VLOOKUP(--TRIM(MID(SUBSTITUTE(C340,",",REPT(" ",99)),1599,99)),PortProtocols[],4,FALSE)),""),"") &amp;
IF(TRIM(MID(SUBSTITUTE(C340,",",REPT(" ",99)),1699,99))&lt;&gt;"",CHAR(10) &amp; IFERROR(IF(ISERROR(--TRIM(MID(SUBSTITUTE(C340,",",REPT(" ",99)),1699,99))),VLOOKUP(TRIM(MID(SUBSTITUTE(C340,",",REPT(" ",99)),1699,99)),PortProtocols[],4,FALSE),VLOOKUP(--TRIM(MID(SUBSTITUTE(C340,",",REPT(" ",99)),1699,99)),PortProtocols[],4,FALSE)),""),"") &amp;
IF(TRIM(MID(SUBSTITUTE(C340,",",REPT(" ",99)),1799,99))&lt;&gt;"",CHAR(10) &amp; IFERROR(IF(ISERROR(--TRIM(MID(SUBSTITUTE(C340,",",REPT(" ",99)),1799,99))),VLOOKUP(TRIM(MID(SUBSTITUTE(C340,",",REPT(" ",99)),1799,99)),PortProtocols[],4,FALSE),VLOOKUP(--TRIM(MID(SUBSTITUTE(C340,",",REPT(" ",99)),1799,99)),PortProtocols[],4,FALSE)),""),"") &amp;
IF(TRIM(MID(SUBSTITUTE(C340,",",REPT(" ",99)),1899,99))&lt;&gt;"",CHAR(10) &amp; IFERROR(IF(ISERROR(--TRIM(MID(SUBSTITUTE(C340,",",REPT(" ",99)),1899,99))),VLOOKUP(TRIM(MID(SUBSTITUTE(C340,",",REPT(" ",99)),1899,99)),PortProtocols[],4,FALSE),VLOOKUP(--TRIM(MID(SUBSTITUTE(C340,",",REPT(" ",99)),1899,99)),PortProtocols[],4,FALSE)),""),""),
"")</f>
        <v>NDB Server AZ1 to NDB Managed Windows VM AZ1
WinRM over HTTP (5985 TCP)</v>
      </c>
      <c r="G340" s="15"/>
      <c r="H340" s="13" t="str">
        <f>_xlfn.XLOOKUP(ExternalPorts[[#This Row],[Source]],entities[Source],entities[Source AZ (Used for Diagram Generation)],"",0)</f>
        <v>AZ1</v>
      </c>
      <c r="I340" s="13" t="str">
        <f>_xlfn.XLOOKUP(ExternalPorts[[#This Row],[Destination]],entities[Destination],entities[Destination AZ (Used for Diagram Generation)],"",0)</f>
        <v>AZ1</v>
      </c>
      <c r="J340" s="13"/>
    </row>
    <row r="341" spans="1:10" ht="40.5" hidden="1">
      <c r="A341" s="13" t="s">
        <v>314</v>
      </c>
      <c r="B341" s="13" t="s">
        <v>419</v>
      </c>
      <c r="C341" s="14">
        <v>5985</v>
      </c>
      <c r="D341" s="13" t="str" cm="1">
        <f t="array" ref="D34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1" s="13" t="s">
        <v>390</v>
      </c>
      <c r="F341" s="24" t="str">
        <f>IF(AND(B341&lt;&gt;"",E341&lt;&gt;""),B341 &amp; " to " &amp; E341 &amp; CHAR(10) &amp;
IFERROR(IF(ISERROR(--TRIM(MID(SUBSTITUTE(C341,",",REPT(" ",99)),1,99))),VLOOKUP(TRIM(MID(SUBSTITUTE(C341,",",REPT(" ",99)),1,99)),PortProtocols[],4,FALSE),VLOOKUP(--TRIM(MID(SUBSTITUTE(C341,",",REPT(" ",99)),1,99)),PortProtocols[],4,FALSE)),"") &amp;
IF(TRIM(MID(SUBSTITUTE(C341,",",REPT(" ",99)),99,99))&lt;&gt;"",CHAR(10) &amp; IFERROR(IF(ISERROR(--TRIM(MID(SUBSTITUTE(C341,",",REPT(" ",99)),99,99))),VLOOKUP(TRIM(MID(SUBSTITUTE(C341,",",REPT(" ",99)),99,99)),PortProtocols[],4,FALSE),VLOOKUP(--TRIM(MID(SUBSTITUTE(C341,",",REPT(" ",99)),99,99)),PortProtocols[],4,FALSE)),""),"") &amp;
IF(TRIM(MID(SUBSTITUTE(C341,",",REPT(" ",99)),199,99))&lt;&gt;"",CHAR(10) &amp; IFERROR(IF(ISERROR(--TRIM(MID(SUBSTITUTE(C341,",",REPT(" ",99)),199,99))),VLOOKUP(TRIM(MID(SUBSTITUTE(C341,",",REPT(" ",99)),199,99)),PortProtocols[],4,FALSE),VLOOKUP(--TRIM(MID(SUBSTITUTE(C341,",",REPT(" ",99)),199,99)),PortProtocols[],4,FALSE)),""),"") &amp;
IF(TRIM(MID(SUBSTITUTE(C341,",",REPT(" ",99)),299,99))&lt;&gt;"",CHAR(10) &amp; IFERROR(IF(ISERROR(--TRIM(MID(SUBSTITUTE(C341,",",REPT(" ",99)),299,99))),VLOOKUP(TRIM(MID(SUBSTITUTE(C341,",",REPT(" ",99)),299,99)),PortProtocols[],4,FALSE),VLOOKUP(--TRIM(MID(SUBSTITUTE(C341,",",REPT(" ",99)),299,99)),PortProtocols[],4,FALSE)),""),"") &amp;
IF(TRIM(MID(SUBSTITUTE(C341,",",REPT(" ",99)),399,99))&lt;&gt;"",CHAR(10) &amp; IFERROR(IF(ISERROR(--TRIM(MID(SUBSTITUTE(C341,",",REPT(" ",99)),399,99))),VLOOKUP(TRIM(MID(SUBSTITUTE(C341,",",REPT(" ",99)),399,99)),PortProtocols[],4,FALSE),VLOOKUP(--TRIM(MID(SUBSTITUTE(C341,",",REPT(" ",99)),399,99)),PortProtocols[],4,FALSE)),""),"") &amp;
IF(TRIM(MID(SUBSTITUTE(C341,",",REPT(" ",99)),499,99))&lt;&gt;"",CHAR(10) &amp; IFERROR(IF(ISERROR(--TRIM(MID(SUBSTITUTE(C341,",",REPT(" ",99)),499,99))),VLOOKUP(TRIM(MID(SUBSTITUTE(C341,",",REPT(" ",99)),499,99)),PortProtocols[],4,FALSE),VLOOKUP(--TRIM(MID(SUBSTITUTE(C341,",",REPT(" ",99)),499,99)),PortProtocols[],4,FALSE)),""),"") &amp;
IF(TRIM(MID(SUBSTITUTE(C341,",",REPT(" ",99)),599,99))&lt;&gt;"",CHAR(10) &amp; IFERROR(IF(ISERROR(--TRIM(MID(SUBSTITUTE(C341,",",REPT(" ",99)),599,99))),VLOOKUP(TRIM(MID(SUBSTITUTE(C341,",",REPT(" ",99)),599,99)),PortProtocols[],4,FALSE),VLOOKUP(--TRIM(MID(SUBSTITUTE(C341,",",REPT(" ",99)),599,99)),PortProtocols[],4,FALSE)),""),"") &amp;
IF(TRIM(MID(SUBSTITUTE(C341,",",REPT(" ",99)),699,99))&lt;&gt;"",CHAR(10) &amp; IFERROR(IF(ISERROR(--TRIM(MID(SUBSTITUTE(C341,",",REPT(" ",99)),699,99))),VLOOKUP(TRIM(MID(SUBSTITUTE(C341,",",REPT(" ",99)),699,99)),PortProtocols[],4,FALSE),VLOOKUP(--TRIM(MID(SUBSTITUTE(C341,",",REPT(" ",99)),699,99)),PortProtocols[],4,FALSE)),""),"") &amp;
IF(TRIM(MID(SUBSTITUTE(C341,",",REPT(" ",99)),799,99))&lt;&gt;"",CHAR(10) &amp; IFERROR(IF(ISERROR(--TRIM(MID(SUBSTITUTE(C341,",",REPT(" ",99)),799,99))),VLOOKUP(TRIM(MID(SUBSTITUTE(C341,",",REPT(" ",99)),799,99)),PortProtocols[],4,FALSE),VLOOKUP(--TRIM(MID(SUBSTITUTE(C341,",",REPT(" ",99)),799,99)),PortProtocols[],4,FALSE)),""),"") &amp;
IF(TRIM(MID(SUBSTITUTE(C341,",",REPT(" ",99)),899,99))&lt;&gt;"",CHAR(10) &amp; IFERROR(IF(ISERROR(--TRIM(MID(SUBSTITUTE(C341,",",REPT(" ",99)),899,99))),VLOOKUP(TRIM(MID(SUBSTITUTE(C341,",",REPT(" ",99)),899,99)),PortProtocols[],4,FALSE),VLOOKUP(--TRIM(MID(SUBSTITUTE(C341,",",REPT(" ",99)),899,99)),PortProtocols[],4,FALSE)),""),"") &amp;
IF(TRIM(MID(SUBSTITUTE(C341,",",REPT(" ",99)),999,99))&lt;&gt;"",CHAR(10) &amp; IFERROR(IF(ISERROR(--TRIM(MID(SUBSTITUTE(C341,",",REPT(" ",99)),999,99))),VLOOKUP(TRIM(MID(SUBSTITUTE(C341,",",REPT(" ",99)),999,99)),PortProtocols[],4,FALSE),VLOOKUP(--TRIM(MID(SUBSTITUTE(C341,",",REPT(" ",99)),999,99)),PortProtocols[],4,FALSE)),""),"") &amp;
IF(TRIM(MID(SUBSTITUTE(C341,",",REPT(" ",99)),1099,99))&lt;&gt;"",CHAR(10) &amp; IFERROR(IF(ISERROR(--TRIM(MID(SUBSTITUTE(C341,",",REPT(" ",99)),1099,99))),VLOOKUP(TRIM(MID(SUBSTITUTE(C341,",",REPT(" ",99)),1099,99)),PortProtocols[],4,FALSE),VLOOKUP(--TRIM(MID(SUBSTITUTE(C341,",",REPT(" ",99)),1099,99)),PortProtocols[],4,FALSE)),""),"") &amp;
IF(TRIM(MID(SUBSTITUTE(C341,",",REPT(" ",99)),1199,99))&lt;&gt;"",CHAR(10) &amp; IFERROR(IF(ISERROR(--TRIM(MID(SUBSTITUTE(C341,",",REPT(" ",99)),1199,99))),VLOOKUP(TRIM(MID(SUBSTITUTE(C341,",",REPT(" ",99)),1199,99)),PortProtocols[],4,FALSE),VLOOKUP(--TRIM(MID(SUBSTITUTE(C341,",",REPT(" ",99)),1199,99)),PortProtocols[],4,FALSE)),""),"") &amp;
IF(TRIM(MID(SUBSTITUTE(C341,",",REPT(" ",99)),1299,99))&lt;&gt;"",CHAR(10) &amp; IFERROR(IF(ISERROR(--TRIM(MID(SUBSTITUTE(C341,",",REPT(" ",99)),1299,99))),VLOOKUP(TRIM(MID(SUBSTITUTE(C341,",",REPT(" ",99)),1299,99)),PortProtocols[],4,FALSE),VLOOKUP(--TRIM(MID(SUBSTITUTE(C341,",",REPT(" ",99)),1299,99)),PortProtocols[],4,FALSE)),""),"") &amp;
IF(TRIM(MID(SUBSTITUTE(C341,",",REPT(" ",99)),1399,99))&lt;&gt;"",CHAR(10) &amp; IFERROR(IF(ISERROR(--TRIM(MID(SUBSTITUTE(C341,",",REPT(" ",99)),1399,99))),VLOOKUP(TRIM(MID(SUBSTITUTE(C341,",",REPT(" ",99)),1399,99)),PortProtocols[],4,FALSE),VLOOKUP(--TRIM(MID(SUBSTITUTE(C341,",",REPT(" ",99)),1399,99)),PortProtocols[],4,FALSE)),""),"") &amp;
IF(TRIM(MID(SUBSTITUTE(C341,",",REPT(" ",99)),1499,99))&lt;&gt;"",CHAR(10) &amp; IFERROR(IF(ISERROR(--TRIM(MID(SUBSTITUTE(C341,",",REPT(" ",99)),1499,99))),VLOOKUP(TRIM(MID(SUBSTITUTE(C341,",",REPT(" ",99)),1499,99)),PortProtocols[],4,FALSE),VLOOKUP(--TRIM(MID(SUBSTITUTE(C341,",",REPT(" ",99)),1499,99)),PortProtocols[],4,FALSE)),""),"") &amp;
IF(TRIM(MID(SUBSTITUTE(C341,",",REPT(" ",99)),1599,99))&lt;&gt;"",CHAR(10) &amp; IFERROR(IF(ISERROR(--TRIM(MID(SUBSTITUTE(C341,",",REPT(" ",99)),1599,99))),VLOOKUP(TRIM(MID(SUBSTITUTE(C341,",",REPT(" ",99)),1599,99)),PortProtocols[],4,FALSE),VLOOKUP(--TRIM(MID(SUBSTITUTE(C341,",",REPT(" ",99)),1599,99)),PortProtocols[],4,FALSE)),""),"") &amp;
IF(TRIM(MID(SUBSTITUTE(C341,",",REPT(" ",99)),1699,99))&lt;&gt;"",CHAR(10) &amp; IFERROR(IF(ISERROR(--TRIM(MID(SUBSTITUTE(C341,",",REPT(" ",99)),1699,99))),VLOOKUP(TRIM(MID(SUBSTITUTE(C341,",",REPT(" ",99)),1699,99)),PortProtocols[],4,FALSE),VLOOKUP(--TRIM(MID(SUBSTITUTE(C341,",",REPT(" ",99)),1699,99)),PortProtocols[],4,FALSE)),""),"") &amp;
IF(TRIM(MID(SUBSTITUTE(C341,",",REPT(" ",99)),1799,99))&lt;&gt;"",CHAR(10) &amp; IFERROR(IF(ISERROR(--TRIM(MID(SUBSTITUTE(C341,",",REPT(" ",99)),1799,99))),VLOOKUP(TRIM(MID(SUBSTITUTE(C341,",",REPT(" ",99)),1799,99)),PortProtocols[],4,FALSE),VLOOKUP(--TRIM(MID(SUBSTITUTE(C341,",",REPT(" ",99)),1799,99)),PortProtocols[],4,FALSE)),""),"") &amp;
IF(TRIM(MID(SUBSTITUTE(C341,",",REPT(" ",99)),1899,99))&lt;&gt;"",CHAR(10) &amp; IFERROR(IF(ISERROR(--TRIM(MID(SUBSTITUTE(C341,",",REPT(" ",99)),1899,99))),VLOOKUP(TRIM(MID(SUBSTITUTE(C341,",",REPT(" ",99)),1899,99)),PortProtocols[],4,FALSE),VLOOKUP(--TRIM(MID(SUBSTITUTE(C341,",",REPT(" ",99)),1899,99)),PortProtocols[],4,FALSE)),""),""),
"")</f>
        <v>NDB Server AZ1 to NDB Managed Windows VM AZ2
WinRM over HTTP (5985 TCP)</v>
      </c>
      <c r="G341" s="15"/>
      <c r="H341" s="13" t="str">
        <f>_xlfn.XLOOKUP(ExternalPorts[[#This Row],[Source]],entities[Source],entities[Source AZ (Used for Diagram Generation)],"",0)</f>
        <v>AZ1</v>
      </c>
      <c r="I341" s="13" t="str">
        <f>_xlfn.XLOOKUP(ExternalPorts[[#This Row],[Destination]],entities[Destination],entities[Destination AZ (Used for Diagram Generation)],"",0)</f>
        <v>AZ2</v>
      </c>
      <c r="J341" s="13"/>
    </row>
    <row r="342" spans="1:10" ht="40.5" hidden="1">
      <c r="A342" s="13" t="s">
        <v>314</v>
      </c>
      <c r="B342" s="13" t="s">
        <v>385</v>
      </c>
      <c r="C342" s="14">
        <v>5985</v>
      </c>
      <c r="D342" s="13" t="str" cm="1">
        <f t="array" ref="D34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2" s="13" t="s">
        <v>389</v>
      </c>
      <c r="F342" s="15" t="str">
        <f>IF(AND(B342&lt;&gt;"",E342&lt;&gt;""),B342 &amp; " to " &amp; E342 &amp; CHAR(10) &amp;
IFERROR(IF(ISERROR(--TRIM(MID(SUBSTITUTE(C342,",",REPT(" ",99)),1,99))),VLOOKUP(TRIM(MID(SUBSTITUTE(C342,",",REPT(" ",99)),1,99)),PortProtocols[],4,FALSE),VLOOKUP(--TRIM(MID(SUBSTITUTE(C342,",",REPT(" ",99)),1,99)),PortProtocols[],4,FALSE)),"") &amp;
IF(TRIM(MID(SUBSTITUTE(C342,",",REPT(" ",99)),99,99))&lt;&gt;"",CHAR(10) &amp; IFERROR(IF(ISERROR(--TRIM(MID(SUBSTITUTE(C342,",",REPT(" ",99)),99,99))),VLOOKUP(TRIM(MID(SUBSTITUTE(C342,",",REPT(" ",99)),99,99)),PortProtocols[],4,FALSE),VLOOKUP(--TRIM(MID(SUBSTITUTE(C342,",",REPT(" ",99)),99,99)),PortProtocols[],4,FALSE)),""),"") &amp;
IF(TRIM(MID(SUBSTITUTE(C342,",",REPT(" ",99)),199,99))&lt;&gt;"",CHAR(10) &amp; IFERROR(IF(ISERROR(--TRIM(MID(SUBSTITUTE(C342,",",REPT(" ",99)),199,99))),VLOOKUP(TRIM(MID(SUBSTITUTE(C342,",",REPT(" ",99)),199,99)),PortProtocols[],4,FALSE),VLOOKUP(--TRIM(MID(SUBSTITUTE(C342,",",REPT(" ",99)),199,99)),PortProtocols[],4,FALSE)),""),"") &amp;
IF(TRIM(MID(SUBSTITUTE(C342,",",REPT(" ",99)),299,99))&lt;&gt;"",CHAR(10) &amp; IFERROR(IF(ISERROR(--TRIM(MID(SUBSTITUTE(C342,",",REPT(" ",99)),299,99))),VLOOKUP(TRIM(MID(SUBSTITUTE(C342,",",REPT(" ",99)),299,99)),PortProtocols[],4,FALSE),VLOOKUP(--TRIM(MID(SUBSTITUTE(C342,",",REPT(" ",99)),299,99)),PortProtocols[],4,FALSE)),""),"") &amp;
IF(TRIM(MID(SUBSTITUTE(C342,",",REPT(" ",99)),399,99))&lt;&gt;"",CHAR(10) &amp; IFERROR(IF(ISERROR(--TRIM(MID(SUBSTITUTE(C342,",",REPT(" ",99)),399,99))),VLOOKUP(TRIM(MID(SUBSTITUTE(C342,",",REPT(" ",99)),399,99)),PortProtocols[],4,FALSE),VLOOKUP(--TRIM(MID(SUBSTITUTE(C342,",",REPT(" ",99)),399,99)),PortProtocols[],4,FALSE)),""),"") &amp;
IF(TRIM(MID(SUBSTITUTE(C342,",",REPT(" ",99)),499,99))&lt;&gt;"",CHAR(10) &amp; IFERROR(IF(ISERROR(--TRIM(MID(SUBSTITUTE(C342,",",REPT(" ",99)),499,99))),VLOOKUP(TRIM(MID(SUBSTITUTE(C342,",",REPT(" ",99)),499,99)),PortProtocols[],4,FALSE),VLOOKUP(--TRIM(MID(SUBSTITUTE(C342,",",REPT(" ",99)),499,99)),PortProtocols[],4,FALSE)),""),"") &amp;
IF(TRIM(MID(SUBSTITUTE(C342,",",REPT(" ",99)),599,99))&lt;&gt;"",CHAR(10) &amp; IFERROR(IF(ISERROR(--TRIM(MID(SUBSTITUTE(C342,",",REPT(" ",99)),599,99))),VLOOKUP(TRIM(MID(SUBSTITUTE(C342,",",REPT(" ",99)),599,99)),PortProtocols[],4,FALSE),VLOOKUP(--TRIM(MID(SUBSTITUTE(C342,",",REPT(" ",99)),599,99)),PortProtocols[],4,FALSE)),""),"") &amp;
IF(TRIM(MID(SUBSTITUTE(C342,",",REPT(" ",99)),699,99))&lt;&gt;"",CHAR(10) &amp; IFERROR(IF(ISERROR(--TRIM(MID(SUBSTITUTE(C342,",",REPT(" ",99)),699,99))),VLOOKUP(TRIM(MID(SUBSTITUTE(C342,",",REPT(" ",99)),699,99)),PortProtocols[],4,FALSE),VLOOKUP(--TRIM(MID(SUBSTITUTE(C342,",",REPT(" ",99)),699,99)),PortProtocols[],4,FALSE)),""),"") &amp;
IF(TRIM(MID(SUBSTITUTE(C342,",",REPT(" ",99)),799,99))&lt;&gt;"",CHAR(10) &amp; IFERROR(IF(ISERROR(--TRIM(MID(SUBSTITUTE(C342,",",REPT(" ",99)),799,99))),VLOOKUP(TRIM(MID(SUBSTITUTE(C342,",",REPT(" ",99)),799,99)),PortProtocols[],4,FALSE),VLOOKUP(--TRIM(MID(SUBSTITUTE(C342,",",REPT(" ",99)),799,99)),PortProtocols[],4,FALSE)),""),"") &amp;
IF(TRIM(MID(SUBSTITUTE(C342,",",REPT(" ",99)),899,99))&lt;&gt;"",CHAR(10) &amp; IFERROR(IF(ISERROR(--TRIM(MID(SUBSTITUTE(C342,",",REPT(" ",99)),899,99))),VLOOKUP(TRIM(MID(SUBSTITUTE(C342,",",REPT(" ",99)),899,99)),PortProtocols[],4,FALSE),VLOOKUP(--TRIM(MID(SUBSTITUTE(C342,",",REPT(" ",99)),899,99)),PortProtocols[],4,FALSE)),""),"") &amp;
IF(TRIM(MID(SUBSTITUTE(C342,",",REPT(" ",99)),999,99))&lt;&gt;"",CHAR(10) &amp; IFERROR(IF(ISERROR(--TRIM(MID(SUBSTITUTE(C342,",",REPT(" ",99)),999,99))),VLOOKUP(TRIM(MID(SUBSTITUTE(C342,",",REPT(" ",99)),999,99)),PortProtocols[],4,FALSE),VLOOKUP(--TRIM(MID(SUBSTITUTE(C342,",",REPT(" ",99)),999,99)),PortProtocols[],4,FALSE)),""),"") &amp;
IF(TRIM(MID(SUBSTITUTE(C342,",",REPT(" ",99)),1099,99))&lt;&gt;"",CHAR(10) &amp; IFERROR(IF(ISERROR(--TRIM(MID(SUBSTITUTE(C342,",",REPT(" ",99)),1099,99))),VLOOKUP(TRIM(MID(SUBSTITUTE(C342,",",REPT(" ",99)),1099,99)),PortProtocols[],4,FALSE),VLOOKUP(--TRIM(MID(SUBSTITUTE(C342,",",REPT(" ",99)),1099,99)),PortProtocols[],4,FALSE)),""),"") &amp;
IF(TRIM(MID(SUBSTITUTE(C342,",",REPT(" ",99)),1199,99))&lt;&gt;"",CHAR(10) &amp; IFERROR(IF(ISERROR(--TRIM(MID(SUBSTITUTE(C342,",",REPT(" ",99)),1199,99))),VLOOKUP(TRIM(MID(SUBSTITUTE(C342,",",REPT(" ",99)),1199,99)),PortProtocols[],4,FALSE),VLOOKUP(--TRIM(MID(SUBSTITUTE(C342,",",REPT(" ",99)),1199,99)),PortProtocols[],4,FALSE)),""),"") &amp;
IF(TRIM(MID(SUBSTITUTE(C342,",",REPT(" ",99)),1299,99))&lt;&gt;"",CHAR(10) &amp; IFERROR(IF(ISERROR(--TRIM(MID(SUBSTITUTE(C342,",",REPT(" ",99)),1299,99))),VLOOKUP(TRIM(MID(SUBSTITUTE(C342,",",REPT(" ",99)),1299,99)),PortProtocols[],4,FALSE),VLOOKUP(--TRIM(MID(SUBSTITUTE(C342,",",REPT(" ",99)),1299,99)),PortProtocols[],4,FALSE)),""),"") &amp;
IF(TRIM(MID(SUBSTITUTE(C342,",",REPT(" ",99)),1399,99))&lt;&gt;"",CHAR(10) &amp; IFERROR(IF(ISERROR(--TRIM(MID(SUBSTITUTE(C342,",",REPT(" ",99)),1399,99))),VLOOKUP(TRIM(MID(SUBSTITUTE(C342,",",REPT(" ",99)),1399,99)),PortProtocols[],4,FALSE),VLOOKUP(--TRIM(MID(SUBSTITUTE(C342,",",REPT(" ",99)),1399,99)),PortProtocols[],4,FALSE)),""),"") &amp;
IF(TRIM(MID(SUBSTITUTE(C342,",",REPT(" ",99)),1499,99))&lt;&gt;"",CHAR(10) &amp; IFERROR(IF(ISERROR(--TRIM(MID(SUBSTITUTE(C342,",",REPT(" ",99)),1499,99))),VLOOKUP(TRIM(MID(SUBSTITUTE(C342,",",REPT(" ",99)),1499,99)),PortProtocols[],4,FALSE),VLOOKUP(--TRIM(MID(SUBSTITUTE(C342,",",REPT(" ",99)),1499,99)),PortProtocols[],4,FALSE)),""),"") &amp;
IF(TRIM(MID(SUBSTITUTE(C342,",",REPT(" ",99)),1599,99))&lt;&gt;"",CHAR(10) &amp; IFERROR(IF(ISERROR(--TRIM(MID(SUBSTITUTE(C342,",",REPT(" ",99)),1599,99))),VLOOKUP(TRIM(MID(SUBSTITUTE(C342,",",REPT(" ",99)),1599,99)),PortProtocols[],4,FALSE),VLOOKUP(--TRIM(MID(SUBSTITUTE(C342,",",REPT(" ",99)),1599,99)),PortProtocols[],4,FALSE)),""),"") &amp;
IF(TRIM(MID(SUBSTITUTE(C342,",",REPT(" ",99)),1699,99))&lt;&gt;"",CHAR(10) &amp; IFERROR(IF(ISERROR(--TRIM(MID(SUBSTITUTE(C342,",",REPT(" ",99)),1699,99))),VLOOKUP(TRIM(MID(SUBSTITUTE(C342,",",REPT(" ",99)),1699,99)),PortProtocols[],4,FALSE),VLOOKUP(--TRIM(MID(SUBSTITUTE(C342,",",REPT(" ",99)),1699,99)),PortProtocols[],4,FALSE)),""),"") &amp;
IF(TRIM(MID(SUBSTITUTE(C342,",",REPT(" ",99)),1799,99))&lt;&gt;"",CHAR(10) &amp; IFERROR(IF(ISERROR(--TRIM(MID(SUBSTITUTE(C342,",",REPT(" ",99)),1799,99))),VLOOKUP(TRIM(MID(SUBSTITUTE(C342,",",REPT(" ",99)),1799,99)),PortProtocols[],4,FALSE),VLOOKUP(--TRIM(MID(SUBSTITUTE(C342,",",REPT(" ",99)),1799,99)),PortProtocols[],4,FALSE)),""),"") &amp;
IF(TRIM(MID(SUBSTITUTE(C342,",",REPT(" ",99)),1899,99))&lt;&gt;"",CHAR(10) &amp; IFERROR(IF(ISERROR(--TRIM(MID(SUBSTITUTE(C342,",",REPT(" ",99)),1899,99))),VLOOKUP(TRIM(MID(SUBSTITUTE(C342,",",REPT(" ",99)),1899,99)),PortProtocols[],4,FALSE),VLOOKUP(--TRIM(MID(SUBSTITUTE(C342,",",REPT(" ",99)),1899,99)),PortProtocols[],4,FALSE)),""),""),
"")</f>
        <v>NDB Agent AZ1 to NDB Managed Windows VM AZ1
WinRM over HTTP (5985 TCP)</v>
      </c>
      <c r="G342" s="15"/>
      <c r="H342" s="13" t="str">
        <f>_xlfn.XLOOKUP(ExternalPorts[[#This Row],[Source]],entities[Source],entities[Source AZ (Used for Diagram Generation)],"",0)</f>
        <v>AZ1</v>
      </c>
      <c r="I342" s="13" t="str">
        <f>_xlfn.XLOOKUP(ExternalPorts[[#This Row],[Destination]],entities[Destination],entities[Destination AZ (Used for Diagram Generation)],"",0)</f>
        <v>AZ1</v>
      </c>
      <c r="J342" s="13"/>
    </row>
    <row r="343" spans="1:10" ht="40.5" hidden="1">
      <c r="A343" s="13" t="s">
        <v>314</v>
      </c>
      <c r="B343" s="13" t="s">
        <v>385</v>
      </c>
      <c r="C343" s="14">
        <v>5985</v>
      </c>
      <c r="D343" s="13" t="str" cm="1">
        <f t="array" ref="D34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3" s="13" t="s">
        <v>390</v>
      </c>
      <c r="F343" s="24" t="str">
        <f>IF(AND(B343&lt;&gt;"",E343&lt;&gt;""),B343 &amp; " to " &amp; E343 &amp; CHAR(10) &amp;
IFERROR(IF(ISERROR(--TRIM(MID(SUBSTITUTE(C343,",",REPT(" ",99)),1,99))),VLOOKUP(TRIM(MID(SUBSTITUTE(C343,",",REPT(" ",99)),1,99)),PortProtocols[],4,FALSE),VLOOKUP(--TRIM(MID(SUBSTITUTE(C343,",",REPT(" ",99)),1,99)),PortProtocols[],4,FALSE)),"") &amp;
IF(TRIM(MID(SUBSTITUTE(C343,",",REPT(" ",99)),99,99))&lt;&gt;"",CHAR(10) &amp; IFERROR(IF(ISERROR(--TRIM(MID(SUBSTITUTE(C343,",",REPT(" ",99)),99,99))),VLOOKUP(TRIM(MID(SUBSTITUTE(C343,",",REPT(" ",99)),99,99)),PortProtocols[],4,FALSE),VLOOKUP(--TRIM(MID(SUBSTITUTE(C343,",",REPT(" ",99)),99,99)),PortProtocols[],4,FALSE)),""),"") &amp;
IF(TRIM(MID(SUBSTITUTE(C343,",",REPT(" ",99)),199,99))&lt;&gt;"",CHAR(10) &amp; IFERROR(IF(ISERROR(--TRIM(MID(SUBSTITUTE(C343,",",REPT(" ",99)),199,99))),VLOOKUP(TRIM(MID(SUBSTITUTE(C343,",",REPT(" ",99)),199,99)),PortProtocols[],4,FALSE),VLOOKUP(--TRIM(MID(SUBSTITUTE(C343,",",REPT(" ",99)),199,99)),PortProtocols[],4,FALSE)),""),"") &amp;
IF(TRIM(MID(SUBSTITUTE(C343,",",REPT(" ",99)),299,99))&lt;&gt;"",CHAR(10) &amp; IFERROR(IF(ISERROR(--TRIM(MID(SUBSTITUTE(C343,",",REPT(" ",99)),299,99))),VLOOKUP(TRIM(MID(SUBSTITUTE(C343,",",REPT(" ",99)),299,99)),PortProtocols[],4,FALSE),VLOOKUP(--TRIM(MID(SUBSTITUTE(C343,",",REPT(" ",99)),299,99)),PortProtocols[],4,FALSE)),""),"") &amp;
IF(TRIM(MID(SUBSTITUTE(C343,",",REPT(" ",99)),399,99))&lt;&gt;"",CHAR(10) &amp; IFERROR(IF(ISERROR(--TRIM(MID(SUBSTITUTE(C343,",",REPT(" ",99)),399,99))),VLOOKUP(TRIM(MID(SUBSTITUTE(C343,",",REPT(" ",99)),399,99)),PortProtocols[],4,FALSE),VLOOKUP(--TRIM(MID(SUBSTITUTE(C343,",",REPT(" ",99)),399,99)),PortProtocols[],4,FALSE)),""),"") &amp;
IF(TRIM(MID(SUBSTITUTE(C343,",",REPT(" ",99)),499,99))&lt;&gt;"",CHAR(10) &amp; IFERROR(IF(ISERROR(--TRIM(MID(SUBSTITUTE(C343,",",REPT(" ",99)),499,99))),VLOOKUP(TRIM(MID(SUBSTITUTE(C343,",",REPT(" ",99)),499,99)),PortProtocols[],4,FALSE),VLOOKUP(--TRIM(MID(SUBSTITUTE(C343,",",REPT(" ",99)),499,99)),PortProtocols[],4,FALSE)),""),"") &amp;
IF(TRIM(MID(SUBSTITUTE(C343,",",REPT(" ",99)),599,99))&lt;&gt;"",CHAR(10) &amp; IFERROR(IF(ISERROR(--TRIM(MID(SUBSTITUTE(C343,",",REPT(" ",99)),599,99))),VLOOKUP(TRIM(MID(SUBSTITUTE(C343,",",REPT(" ",99)),599,99)),PortProtocols[],4,FALSE),VLOOKUP(--TRIM(MID(SUBSTITUTE(C343,",",REPT(" ",99)),599,99)),PortProtocols[],4,FALSE)),""),"") &amp;
IF(TRIM(MID(SUBSTITUTE(C343,",",REPT(" ",99)),699,99))&lt;&gt;"",CHAR(10) &amp; IFERROR(IF(ISERROR(--TRIM(MID(SUBSTITUTE(C343,",",REPT(" ",99)),699,99))),VLOOKUP(TRIM(MID(SUBSTITUTE(C343,",",REPT(" ",99)),699,99)),PortProtocols[],4,FALSE),VLOOKUP(--TRIM(MID(SUBSTITUTE(C343,",",REPT(" ",99)),699,99)),PortProtocols[],4,FALSE)),""),"") &amp;
IF(TRIM(MID(SUBSTITUTE(C343,",",REPT(" ",99)),799,99))&lt;&gt;"",CHAR(10) &amp; IFERROR(IF(ISERROR(--TRIM(MID(SUBSTITUTE(C343,",",REPT(" ",99)),799,99))),VLOOKUP(TRIM(MID(SUBSTITUTE(C343,",",REPT(" ",99)),799,99)),PortProtocols[],4,FALSE),VLOOKUP(--TRIM(MID(SUBSTITUTE(C343,",",REPT(" ",99)),799,99)),PortProtocols[],4,FALSE)),""),"") &amp;
IF(TRIM(MID(SUBSTITUTE(C343,",",REPT(" ",99)),899,99))&lt;&gt;"",CHAR(10) &amp; IFERROR(IF(ISERROR(--TRIM(MID(SUBSTITUTE(C343,",",REPT(" ",99)),899,99))),VLOOKUP(TRIM(MID(SUBSTITUTE(C343,",",REPT(" ",99)),899,99)),PortProtocols[],4,FALSE),VLOOKUP(--TRIM(MID(SUBSTITUTE(C343,",",REPT(" ",99)),899,99)),PortProtocols[],4,FALSE)),""),"") &amp;
IF(TRIM(MID(SUBSTITUTE(C343,",",REPT(" ",99)),999,99))&lt;&gt;"",CHAR(10) &amp; IFERROR(IF(ISERROR(--TRIM(MID(SUBSTITUTE(C343,",",REPT(" ",99)),999,99))),VLOOKUP(TRIM(MID(SUBSTITUTE(C343,",",REPT(" ",99)),999,99)),PortProtocols[],4,FALSE),VLOOKUP(--TRIM(MID(SUBSTITUTE(C343,",",REPT(" ",99)),999,99)),PortProtocols[],4,FALSE)),""),"") &amp;
IF(TRIM(MID(SUBSTITUTE(C343,",",REPT(" ",99)),1099,99))&lt;&gt;"",CHAR(10) &amp; IFERROR(IF(ISERROR(--TRIM(MID(SUBSTITUTE(C343,",",REPT(" ",99)),1099,99))),VLOOKUP(TRIM(MID(SUBSTITUTE(C343,",",REPT(" ",99)),1099,99)),PortProtocols[],4,FALSE),VLOOKUP(--TRIM(MID(SUBSTITUTE(C343,",",REPT(" ",99)),1099,99)),PortProtocols[],4,FALSE)),""),"") &amp;
IF(TRIM(MID(SUBSTITUTE(C343,",",REPT(" ",99)),1199,99))&lt;&gt;"",CHAR(10) &amp; IFERROR(IF(ISERROR(--TRIM(MID(SUBSTITUTE(C343,",",REPT(" ",99)),1199,99))),VLOOKUP(TRIM(MID(SUBSTITUTE(C343,",",REPT(" ",99)),1199,99)),PortProtocols[],4,FALSE),VLOOKUP(--TRIM(MID(SUBSTITUTE(C343,",",REPT(" ",99)),1199,99)),PortProtocols[],4,FALSE)),""),"") &amp;
IF(TRIM(MID(SUBSTITUTE(C343,",",REPT(" ",99)),1299,99))&lt;&gt;"",CHAR(10) &amp; IFERROR(IF(ISERROR(--TRIM(MID(SUBSTITUTE(C343,",",REPT(" ",99)),1299,99))),VLOOKUP(TRIM(MID(SUBSTITUTE(C343,",",REPT(" ",99)),1299,99)),PortProtocols[],4,FALSE),VLOOKUP(--TRIM(MID(SUBSTITUTE(C343,",",REPT(" ",99)),1299,99)),PortProtocols[],4,FALSE)),""),"") &amp;
IF(TRIM(MID(SUBSTITUTE(C343,",",REPT(" ",99)),1399,99))&lt;&gt;"",CHAR(10) &amp; IFERROR(IF(ISERROR(--TRIM(MID(SUBSTITUTE(C343,",",REPT(" ",99)),1399,99))),VLOOKUP(TRIM(MID(SUBSTITUTE(C343,",",REPT(" ",99)),1399,99)),PortProtocols[],4,FALSE),VLOOKUP(--TRIM(MID(SUBSTITUTE(C343,",",REPT(" ",99)),1399,99)),PortProtocols[],4,FALSE)),""),"") &amp;
IF(TRIM(MID(SUBSTITUTE(C343,",",REPT(" ",99)),1499,99))&lt;&gt;"",CHAR(10) &amp; IFERROR(IF(ISERROR(--TRIM(MID(SUBSTITUTE(C343,",",REPT(" ",99)),1499,99))),VLOOKUP(TRIM(MID(SUBSTITUTE(C343,",",REPT(" ",99)),1499,99)),PortProtocols[],4,FALSE),VLOOKUP(--TRIM(MID(SUBSTITUTE(C343,",",REPT(" ",99)),1499,99)),PortProtocols[],4,FALSE)),""),"") &amp;
IF(TRIM(MID(SUBSTITUTE(C343,",",REPT(" ",99)),1599,99))&lt;&gt;"",CHAR(10) &amp; IFERROR(IF(ISERROR(--TRIM(MID(SUBSTITUTE(C343,",",REPT(" ",99)),1599,99))),VLOOKUP(TRIM(MID(SUBSTITUTE(C343,",",REPT(" ",99)),1599,99)),PortProtocols[],4,FALSE),VLOOKUP(--TRIM(MID(SUBSTITUTE(C343,",",REPT(" ",99)),1599,99)),PortProtocols[],4,FALSE)),""),"") &amp;
IF(TRIM(MID(SUBSTITUTE(C343,",",REPT(" ",99)),1699,99))&lt;&gt;"",CHAR(10) &amp; IFERROR(IF(ISERROR(--TRIM(MID(SUBSTITUTE(C343,",",REPT(" ",99)),1699,99))),VLOOKUP(TRIM(MID(SUBSTITUTE(C343,",",REPT(" ",99)),1699,99)),PortProtocols[],4,FALSE),VLOOKUP(--TRIM(MID(SUBSTITUTE(C343,",",REPT(" ",99)),1699,99)),PortProtocols[],4,FALSE)),""),"") &amp;
IF(TRIM(MID(SUBSTITUTE(C343,",",REPT(" ",99)),1799,99))&lt;&gt;"",CHAR(10) &amp; IFERROR(IF(ISERROR(--TRIM(MID(SUBSTITUTE(C343,",",REPT(" ",99)),1799,99))),VLOOKUP(TRIM(MID(SUBSTITUTE(C343,",",REPT(" ",99)),1799,99)),PortProtocols[],4,FALSE),VLOOKUP(--TRIM(MID(SUBSTITUTE(C343,",",REPT(" ",99)),1799,99)),PortProtocols[],4,FALSE)),""),"") &amp;
IF(TRIM(MID(SUBSTITUTE(C343,",",REPT(" ",99)),1899,99))&lt;&gt;"",CHAR(10) &amp; IFERROR(IF(ISERROR(--TRIM(MID(SUBSTITUTE(C343,",",REPT(" ",99)),1899,99))),VLOOKUP(TRIM(MID(SUBSTITUTE(C343,",",REPT(" ",99)),1899,99)),PortProtocols[],4,FALSE),VLOOKUP(--TRIM(MID(SUBSTITUTE(C343,",",REPT(" ",99)),1899,99)),PortProtocols[],4,FALSE)),""),""),
"")</f>
        <v>NDB Agent AZ1 to NDB Managed Windows VM AZ2
WinRM over HTTP (5985 TCP)</v>
      </c>
      <c r="G343" s="15"/>
      <c r="H343" s="13" t="str">
        <f>_xlfn.XLOOKUP(ExternalPorts[[#This Row],[Source]],entities[Source],entities[Source AZ (Used for Diagram Generation)],"",0)</f>
        <v>AZ1</v>
      </c>
      <c r="I343" s="13" t="str">
        <f>_xlfn.XLOOKUP(ExternalPorts[[#This Row],[Destination]],entities[Destination],entities[Destination AZ (Used for Diagram Generation)],"",0)</f>
        <v>AZ2</v>
      </c>
      <c r="J343" s="13"/>
    </row>
    <row r="344" spans="1:10" ht="40.5" hidden="1">
      <c r="A344" s="13" t="s">
        <v>314</v>
      </c>
      <c r="B344" s="13" t="s">
        <v>419</v>
      </c>
      <c r="C344" s="14">
        <v>22</v>
      </c>
      <c r="D344" s="13" t="str" cm="1">
        <f t="array" ref="D34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4" s="13" t="s">
        <v>387</v>
      </c>
      <c r="F344" s="24" t="str">
        <f>IF(AND(B344&lt;&gt;"",E344&lt;&gt;""),B344 &amp; " to " &amp; E344 &amp; CHAR(10) &amp;
IFERROR(IF(ISERROR(--TRIM(MID(SUBSTITUTE(C344,",",REPT(" ",99)),1,99))),VLOOKUP(TRIM(MID(SUBSTITUTE(C344,",",REPT(" ",99)),1,99)),PortProtocols[],4,FALSE),VLOOKUP(--TRIM(MID(SUBSTITUTE(C344,",",REPT(" ",99)),1,99)),PortProtocols[],4,FALSE)),"") &amp;
IF(TRIM(MID(SUBSTITUTE(C344,",",REPT(" ",99)),99,99))&lt;&gt;"",CHAR(10) &amp; IFERROR(IF(ISERROR(--TRIM(MID(SUBSTITUTE(C344,",",REPT(" ",99)),99,99))),VLOOKUP(TRIM(MID(SUBSTITUTE(C344,",",REPT(" ",99)),99,99)),PortProtocols[],4,FALSE),VLOOKUP(--TRIM(MID(SUBSTITUTE(C344,",",REPT(" ",99)),99,99)),PortProtocols[],4,FALSE)),""),"") &amp;
IF(TRIM(MID(SUBSTITUTE(C344,",",REPT(" ",99)),199,99))&lt;&gt;"",CHAR(10) &amp; IFERROR(IF(ISERROR(--TRIM(MID(SUBSTITUTE(C344,",",REPT(" ",99)),199,99))),VLOOKUP(TRIM(MID(SUBSTITUTE(C344,",",REPT(" ",99)),199,99)),PortProtocols[],4,FALSE),VLOOKUP(--TRIM(MID(SUBSTITUTE(C344,",",REPT(" ",99)),199,99)),PortProtocols[],4,FALSE)),""),"") &amp;
IF(TRIM(MID(SUBSTITUTE(C344,",",REPT(" ",99)),299,99))&lt;&gt;"",CHAR(10) &amp; IFERROR(IF(ISERROR(--TRIM(MID(SUBSTITUTE(C344,",",REPT(" ",99)),299,99))),VLOOKUP(TRIM(MID(SUBSTITUTE(C344,",",REPT(" ",99)),299,99)),PortProtocols[],4,FALSE),VLOOKUP(--TRIM(MID(SUBSTITUTE(C344,",",REPT(" ",99)),299,99)),PortProtocols[],4,FALSE)),""),"") &amp;
IF(TRIM(MID(SUBSTITUTE(C344,",",REPT(" ",99)),399,99))&lt;&gt;"",CHAR(10) &amp; IFERROR(IF(ISERROR(--TRIM(MID(SUBSTITUTE(C344,",",REPT(" ",99)),399,99))),VLOOKUP(TRIM(MID(SUBSTITUTE(C344,",",REPT(" ",99)),399,99)),PortProtocols[],4,FALSE),VLOOKUP(--TRIM(MID(SUBSTITUTE(C344,",",REPT(" ",99)),399,99)),PortProtocols[],4,FALSE)),""),"") &amp;
IF(TRIM(MID(SUBSTITUTE(C344,",",REPT(" ",99)),499,99))&lt;&gt;"",CHAR(10) &amp; IFERROR(IF(ISERROR(--TRIM(MID(SUBSTITUTE(C344,",",REPT(" ",99)),499,99))),VLOOKUP(TRIM(MID(SUBSTITUTE(C344,",",REPT(" ",99)),499,99)),PortProtocols[],4,FALSE),VLOOKUP(--TRIM(MID(SUBSTITUTE(C344,",",REPT(" ",99)),499,99)),PortProtocols[],4,FALSE)),""),"") &amp;
IF(TRIM(MID(SUBSTITUTE(C344,",",REPT(" ",99)),599,99))&lt;&gt;"",CHAR(10) &amp; IFERROR(IF(ISERROR(--TRIM(MID(SUBSTITUTE(C344,",",REPT(" ",99)),599,99))),VLOOKUP(TRIM(MID(SUBSTITUTE(C344,",",REPT(" ",99)),599,99)),PortProtocols[],4,FALSE),VLOOKUP(--TRIM(MID(SUBSTITUTE(C344,",",REPT(" ",99)),599,99)),PortProtocols[],4,FALSE)),""),"") &amp;
IF(TRIM(MID(SUBSTITUTE(C344,",",REPT(" ",99)),699,99))&lt;&gt;"",CHAR(10) &amp; IFERROR(IF(ISERROR(--TRIM(MID(SUBSTITUTE(C344,",",REPT(" ",99)),699,99))),VLOOKUP(TRIM(MID(SUBSTITUTE(C344,",",REPT(" ",99)),699,99)),PortProtocols[],4,FALSE),VLOOKUP(--TRIM(MID(SUBSTITUTE(C344,",",REPT(" ",99)),699,99)),PortProtocols[],4,FALSE)),""),"") &amp;
IF(TRIM(MID(SUBSTITUTE(C344,",",REPT(" ",99)),799,99))&lt;&gt;"",CHAR(10) &amp; IFERROR(IF(ISERROR(--TRIM(MID(SUBSTITUTE(C344,",",REPT(" ",99)),799,99))),VLOOKUP(TRIM(MID(SUBSTITUTE(C344,",",REPT(" ",99)),799,99)),PortProtocols[],4,FALSE),VLOOKUP(--TRIM(MID(SUBSTITUTE(C344,",",REPT(" ",99)),799,99)),PortProtocols[],4,FALSE)),""),"") &amp;
IF(TRIM(MID(SUBSTITUTE(C344,",",REPT(" ",99)),899,99))&lt;&gt;"",CHAR(10) &amp; IFERROR(IF(ISERROR(--TRIM(MID(SUBSTITUTE(C344,",",REPT(" ",99)),899,99))),VLOOKUP(TRIM(MID(SUBSTITUTE(C344,",",REPT(" ",99)),899,99)),PortProtocols[],4,FALSE),VLOOKUP(--TRIM(MID(SUBSTITUTE(C344,",",REPT(" ",99)),899,99)),PortProtocols[],4,FALSE)),""),"") &amp;
IF(TRIM(MID(SUBSTITUTE(C344,",",REPT(" ",99)),999,99))&lt;&gt;"",CHAR(10) &amp; IFERROR(IF(ISERROR(--TRIM(MID(SUBSTITUTE(C344,",",REPT(" ",99)),999,99))),VLOOKUP(TRIM(MID(SUBSTITUTE(C344,",",REPT(" ",99)),999,99)),PortProtocols[],4,FALSE),VLOOKUP(--TRIM(MID(SUBSTITUTE(C344,",",REPT(" ",99)),999,99)),PortProtocols[],4,FALSE)),""),"") &amp;
IF(TRIM(MID(SUBSTITUTE(C344,",",REPT(" ",99)),1099,99))&lt;&gt;"",CHAR(10) &amp; IFERROR(IF(ISERROR(--TRIM(MID(SUBSTITUTE(C344,",",REPT(" ",99)),1099,99))),VLOOKUP(TRIM(MID(SUBSTITUTE(C344,",",REPT(" ",99)),1099,99)),PortProtocols[],4,FALSE),VLOOKUP(--TRIM(MID(SUBSTITUTE(C344,",",REPT(" ",99)),1099,99)),PortProtocols[],4,FALSE)),""),"") &amp;
IF(TRIM(MID(SUBSTITUTE(C344,",",REPT(" ",99)),1199,99))&lt;&gt;"",CHAR(10) &amp; IFERROR(IF(ISERROR(--TRIM(MID(SUBSTITUTE(C344,",",REPT(" ",99)),1199,99))),VLOOKUP(TRIM(MID(SUBSTITUTE(C344,",",REPT(" ",99)),1199,99)),PortProtocols[],4,FALSE),VLOOKUP(--TRIM(MID(SUBSTITUTE(C344,",",REPT(" ",99)),1199,99)),PortProtocols[],4,FALSE)),""),"") &amp;
IF(TRIM(MID(SUBSTITUTE(C344,",",REPT(" ",99)),1299,99))&lt;&gt;"",CHAR(10) &amp; IFERROR(IF(ISERROR(--TRIM(MID(SUBSTITUTE(C344,",",REPT(" ",99)),1299,99))),VLOOKUP(TRIM(MID(SUBSTITUTE(C344,",",REPT(" ",99)),1299,99)),PortProtocols[],4,FALSE),VLOOKUP(--TRIM(MID(SUBSTITUTE(C344,",",REPT(" ",99)),1299,99)),PortProtocols[],4,FALSE)),""),"") &amp;
IF(TRIM(MID(SUBSTITUTE(C344,",",REPT(" ",99)),1399,99))&lt;&gt;"",CHAR(10) &amp; IFERROR(IF(ISERROR(--TRIM(MID(SUBSTITUTE(C344,",",REPT(" ",99)),1399,99))),VLOOKUP(TRIM(MID(SUBSTITUTE(C344,",",REPT(" ",99)),1399,99)),PortProtocols[],4,FALSE),VLOOKUP(--TRIM(MID(SUBSTITUTE(C344,",",REPT(" ",99)),1399,99)),PortProtocols[],4,FALSE)),""),"") &amp;
IF(TRIM(MID(SUBSTITUTE(C344,",",REPT(" ",99)),1499,99))&lt;&gt;"",CHAR(10) &amp; IFERROR(IF(ISERROR(--TRIM(MID(SUBSTITUTE(C344,",",REPT(" ",99)),1499,99))),VLOOKUP(TRIM(MID(SUBSTITUTE(C344,",",REPT(" ",99)),1499,99)),PortProtocols[],4,FALSE),VLOOKUP(--TRIM(MID(SUBSTITUTE(C344,",",REPT(" ",99)),1499,99)),PortProtocols[],4,FALSE)),""),"") &amp;
IF(TRIM(MID(SUBSTITUTE(C344,",",REPT(" ",99)),1599,99))&lt;&gt;"",CHAR(10) &amp; IFERROR(IF(ISERROR(--TRIM(MID(SUBSTITUTE(C344,",",REPT(" ",99)),1599,99))),VLOOKUP(TRIM(MID(SUBSTITUTE(C344,",",REPT(" ",99)),1599,99)),PortProtocols[],4,FALSE),VLOOKUP(--TRIM(MID(SUBSTITUTE(C344,",",REPT(" ",99)),1599,99)),PortProtocols[],4,FALSE)),""),"") &amp;
IF(TRIM(MID(SUBSTITUTE(C344,",",REPT(" ",99)),1699,99))&lt;&gt;"",CHAR(10) &amp; IFERROR(IF(ISERROR(--TRIM(MID(SUBSTITUTE(C344,",",REPT(" ",99)),1699,99))),VLOOKUP(TRIM(MID(SUBSTITUTE(C344,",",REPT(" ",99)),1699,99)),PortProtocols[],4,FALSE),VLOOKUP(--TRIM(MID(SUBSTITUTE(C344,",",REPT(" ",99)),1699,99)),PortProtocols[],4,FALSE)),""),"") &amp;
IF(TRIM(MID(SUBSTITUTE(C344,",",REPT(" ",99)),1799,99))&lt;&gt;"",CHAR(10) &amp; IFERROR(IF(ISERROR(--TRIM(MID(SUBSTITUTE(C344,",",REPT(" ",99)),1799,99))),VLOOKUP(TRIM(MID(SUBSTITUTE(C344,",",REPT(" ",99)),1799,99)),PortProtocols[],4,FALSE),VLOOKUP(--TRIM(MID(SUBSTITUTE(C344,",",REPT(" ",99)),1799,99)),PortProtocols[],4,FALSE)),""),"") &amp;
IF(TRIM(MID(SUBSTITUTE(C344,",",REPT(" ",99)),1899,99))&lt;&gt;"",CHAR(10) &amp; IFERROR(IF(ISERROR(--TRIM(MID(SUBSTITUTE(C344,",",REPT(" ",99)),1899,99))),VLOOKUP(TRIM(MID(SUBSTITUTE(C344,",",REPT(" ",99)),1899,99)),PortProtocols[],4,FALSE),VLOOKUP(--TRIM(MID(SUBSTITUTE(C344,",",REPT(" ",99)),1899,99)),PortProtocols[],4,FALSE)),""),""),
"")</f>
        <v>NDB Server AZ1 to NDB Managed Linux VM AZ1
SSH (22 TCP)</v>
      </c>
      <c r="G344" s="15"/>
      <c r="H344" s="13" t="str">
        <f>_xlfn.XLOOKUP(ExternalPorts[[#This Row],[Source]],entities[Source],entities[Source AZ (Used for Diagram Generation)],"",0)</f>
        <v>AZ1</v>
      </c>
      <c r="I344" s="13" t="str">
        <f>_xlfn.XLOOKUP(ExternalPorts[[#This Row],[Destination]],entities[Destination],entities[Destination AZ (Used for Diagram Generation)],"",0)</f>
        <v>AZ1</v>
      </c>
      <c r="J344" s="13"/>
    </row>
    <row r="345" spans="1:10" ht="40.5" hidden="1">
      <c r="A345" s="13" t="s">
        <v>314</v>
      </c>
      <c r="B345" s="13" t="s">
        <v>419</v>
      </c>
      <c r="C345" s="14">
        <v>22</v>
      </c>
      <c r="D345" s="13" t="str" cm="1">
        <f t="array" ref="D34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5" s="13" t="s">
        <v>388</v>
      </c>
      <c r="F345" s="24" t="str">
        <f>IF(AND(B345&lt;&gt;"",E345&lt;&gt;""),B345 &amp; " to " &amp; E345 &amp; CHAR(10) &amp;
IFERROR(IF(ISERROR(--TRIM(MID(SUBSTITUTE(C345,",",REPT(" ",99)),1,99))),VLOOKUP(TRIM(MID(SUBSTITUTE(C345,",",REPT(" ",99)),1,99)),PortProtocols[],4,FALSE),VLOOKUP(--TRIM(MID(SUBSTITUTE(C345,",",REPT(" ",99)),1,99)),PortProtocols[],4,FALSE)),"") &amp;
IF(TRIM(MID(SUBSTITUTE(C345,",",REPT(" ",99)),99,99))&lt;&gt;"",CHAR(10) &amp; IFERROR(IF(ISERROR(--TRIM(MID(SUBSTITUTE(C345,",",REPT(" ",99)),99,99))),VLOOKUP(TRIM(MID(SUBSTITUTE(C345,",",REPT(" ",99)),99,99)),PortProtocols[],4,FALSE),VLOOKUP(--TRIM(MID(SUBSTITUTE(C345,",",REPT(" ",99)),99,99)),PortProtocols[],4,FALSE)),""),"") &amp;
IF(TRIM(MID(SUBSTITUTE(C345,",",REPT(" ",99)),199,99))&lt;&gt;"",CHAR(10) &amp; IFERROR(IF(ISERROR(--TRIM(MID(SUBSTITUTE(C345,",",REPT(" ",99)),199,99))),VLOOKUP(TRIM(MID(SUBSTITUTE(C345,",",REPT(" ",99)),199,99)),PortProtocols[],4,FALSE),VLOOKUP(--TRIM(MID(SUBSTITUTE(C345,",",REPT(" ",99)),199,99)),PortProtocols[],4,FALSE)),""),"") &amp;
IF(TRIM(MID(SUBSTITUTE(C345,",",REPT(" ",99)),299,99))&lt;&gt;"",CHAR(10) &amp; IFERROR(IF(ISERROR(--TRIM(MID(SUBSTITUTE(C345,",",REPT(" ",99)),299,99))),VLOOKUP(TRIM(MID(SUBSTITUTE(C345,",",REPT(" ",99)),299,99)),PortProtocols[],4,FALSE),VLOOKUP(--TRIM(MID(SUBSTITUTE(C345,",",REPT(" ",99)),299,99)),PortProtocols[],4,FALSE)),""),"") &amp;
IF(TRIM(MID(SUBSTITUTE(C345,",",REPT(" ",99)),399,99))&lt;&gt;"",CHAR(10) &amp; IFERROR(IF(ISERROR(--TRIM(MID(SUBSTITUTE(C345,",",REPT(" ",99)),399,99))),VLOOKUP(TRIM(MID(SUBSTITUTE(C345,",",REPT(" ",99)),399,99)),PortProtocols[],4,FALSE),VLOOKUP(--TRIM(MID(SUBSTITUTE(C345,",",REPT(" ",99)),399,99)),PortProtocols[],4,FALSE)),""),"") &amp;
IF(TRIM(MID(SUBSTITUTE(C345,",",REPT(" ",99)),499,99))&lt;&gt;"",CHAR(10) &amp; IFERROR(IF(ISERROR(--TRIM(MID(SUBSTITUTE(C345,",",REPT(" ",99)),499,99))),VLOOKUP(TRIM(MID(SUBSTITUTE(C345,",",REPT(" ",99)),499,99)),PortProtocols[],4,FALSE),VLOOKUP(--TRIM(MID(SUBSTITUTE(C345,",",REPT(" ",99)),499,99)),PortProtocols[],4,FALSE)),""),"") &amp;
IF(TRIM(MID(SUBSTITUTE(C345,",",REPT(" ",99)),599,99))&lt;&gt;"",CHAR(10) &amp; IFERROR(IF(ISERROR(--TRIM(MID(SUBSTITUTE(C345,",",REPT(" ",99)),599,99))),VLOOKUP(TRIM(MID(SUBSTITUTE(C345,",",REPT(" ",99)),599,99)),PortProtocols[],4,FALSE),VLOOKUP(--TRIM(MID(SUBSTITUTE(C345,",",REPT(" ",99)),599,99)),PortProtocols[],4,FALSE)),""),"") &amp;
IF(TRIM(MID(SUBSTITUTE(C345,",",REPT(" ",99)),699,99))&lt;&gt;"",CHAR(10) &amp; IFERROR(IF(ISERROR(--TRIM(MID(SUBSTITUTE(C345,",",REPT(" ",99)),699,99))),VLOOKUP(TRIM(MID(SUBSTITUTE(C345,",",REPT(" ",99)),699,99)),PortProtocols[],4,FALSE),VLOOKUP(--TRIM(MID(SUBSTITUTE(C345,",",REPT(" ",99)),699,99)),PortProtocols[],4,FALSE)),""),"") &amp;
IF(TRIM(MID(SUBSTITUTE(C345,",",REPT(" ",99)),799,99))&lt;&gt;"",CHAR(10) &amp; IFERROR(IF(ISERROR(--TRIM(MID(SUBSTITUTE(C345,",",REPT(" ",99)),799,99))),VLOOKUP(TRIM(MID(SUBSTITUTE(C345,",",REPT(" ",99)),799,99)),PortProtocols[],4,FALSE),VLOOKUP(--TRIM(MID(SUBSTITUTE(C345,",",REPT(" ",99)),799,99)),PortProtocols[],4,FALSE)),""),"") &amp;
IF(TRIM(MID(SUBSTITUTE(C345,",",REPT(" ",99)),899,99))&lt;&gt;"",CHAR(10) &amp; IFERROR(IF(ISERROR(--TRIM(MID(SUBSTITUTE(C345,",",REPT(" ",99)),899,99))),VLOOKUP(TRIM(MID(SUBSTITUTE(C345,",",REPT(" ",99)),899,99)),PortProtocols[],4,FALSE),VLOOKUP(--TRIM(MID(SUBSTITUTE(C345,",",REPT(" ",99)),899,99)),PortProtocols[],4,FALSE)),""),"") &amp;
IF(TRIM(MID(SUBSTITUTE(C345,",",REPT(" ",99)),999,99))&lt;&gt;"",CHAR(10) &amp; IFERROR(IF(ISERROR(--TRIM(MID(SUBSTITUTE(C345,",",REPT(" ",99)),999,99))),VLOOKUP(TRIM(MID(SUBSTITUTE(C345,",",REPT(" ",99)),999,99)),PortProtocols[],4,FALSE),VLOOKUP(--TRIM(MID(SUBSTITUTE(C345,",",REPT(" ",99)),999,99)),PortProtocols[],4,FALSE)),""),"") &amp;
IF(TRIM(MID(SUBSTITUTE(C345,",",REPT(" ",99)),1099,99))&lt;&gt;"",CHAR(10) &amp; IFERROR(IF(ISERROR(--TRIM(MID(SUBSTITUTE(C345,",",REPT(" ",99)),1099,99))),VLOOKUP(TRIM(MID(SUBSTITUTE(C345,",",REPT(" ",99)),1099,99)),PortProtocols[],4,FALSE),VLOOKUP(--TRIM(MID(SUBSTITUTE(C345,",",REPT(" ",99)),1099,99)),PortProtocols[],4,FALSE)),""),"") &amp;
IF(TRIM(MID(SUBSTITUTE(C345,",",REPT(" ",99)),1199,99))&lt;&gt;"",CHAR(10) &amp; IFERROR(IF(ISERROR(--TRIM(MID(SUBSTITUTE(C345,",",REPT(" ",99)),1199,99))),VLOOKUP(TRIM(MID(SUBSTITUTE(C345,",",REPT(" ",99)),1199,99)),PortProtocols[],4,FALSE),VLOOKUP(--TRIM(MID(SUBSTITUTE(C345,",",REPT(" ",99)),1199,99)),PortProtocols[],4,FALSE)),""),"") &amp;
IF(TRIM(MID(SUBSTITUTE(C345,",",REPT(" ",99)),1299,99))&lt;&gt;"",CHAR(10) &amp; IFERROR(IF(ISERROR(--TRIM(MID(SUBSTITUTE(C345,",",REPT(" ",99)),1299,99))),VLOOKUP(TRIM(MID(SUBSTITUTE(C345,",",REPT(" ",99)),1299,99)),PortProtocols[],4,FALSE),VLOOKUP(--TRIM(MID(SUBSTITUTE(C345,",",REPT(" ",99)),1299,99)),PortProtocols[],4,FALSE)),""),"") &amp;
IF(TRIM(MID(SUBSTITUTE(C345,",",REPT(" ",99)),1399,99))&lt;&gt;"",CHAR(10) &amp; IFERROR(IF(ISERROR(--TRIM(MID(SUBSTITUTE(C345,",",REPT(" ",99)),1399,99))),VLOOKUP(TRIM(MID(SUBSTITUTE(C345,",",REPT(" ",99)),1399,99)),PortProtocols[],4,FALSE),VLOOKUP(--TRIM(MID(SUBSTITUTE(C345,",",REPT(" ",99)),1399,99)),PortProtocols[],4,FALSE)),""),"") &amp;
IF(TRIM(MID(SUBSTITUTE(C345,",",REPT(" ",99)),1499,99))&lt;&gt;"",CHAR(10) &amp; IFERROR(IF(ISERROR(--TRIM(MID(SUBSTITUTE(C345,",",REPT(" ",99)),1499,99))),VLOOKUP(TRIM(MID(SUBSTITUTE(C345,",",REPT(" ",99)),1499,99)),PortProtocols[],4,FALSE),VLOOKUP(--TRIM(MID(SUBSTITUTE(C345,",",REPT(" ",99)),1499,99)),PortProtocols[],4,FALSE)),""),"") &amp;
IF(TRIM(MID(SUBSTITUTE(C345,",",REPT(" ",99)),1599,99))&lt;&gt;"",CHAR(10) &amp; IFERROR(IF(ISERROR(--TRIM(MID(SUBSTITUTE(C345,",",REPT(" ",99)),1599,99))),VLOOKUP(TRIM(MID(SUBSTITUTE(C345,",",REPT(" ",99)),1599,99)),PortProtocols[],4,FALSE),VLOOKUP(--TRIM(MID(SUBSTITUTE(C345,",",REPT(" ",99)),1599,99)),PortProtocols[],4,FALSE)),""),"") &amp;
IF(TRIM(MID(SUBSTITUTE(C345,",",REPT(" ",99)),1699,99))&lt;&gt;"",CHAR(10) &amp; IFERROR(IF(ISERROR(--TRIM(MID(SUBSTITUTE(C345,",",REPT(" ",99)),1699,99))),VLOOKUP(TRIM(MID(SUBSTITUTE(C345,",",REPT(" ",99)),1699,99)),PortProtocols[],4,FALSE),VLOOKUP(--TRIM(MID(SUBSTITUTE(C345,",",REPT(" ",99)),1699,99)),PortProtocols[],4,FALSE)),""),"") &amp;
IF(TRIM(MID(SUBSTITUTE(C345,",",REPT(" ",99)),1799,99))&lt;&gt;"",CHAR(10) &amp; IFERROR(IF(ISERROR(--TRIM(MID(SUBSTITUTE(C345,",",REPT(" ",99)),1799,99))),VLOOKUP(TRIM(MID(SUBSTITUTE(C345,",",REPT(" ",99)),1799,99)),PortProtocols[],4,FALSE),VLOOKUP(--TRIM(MID(SUBSTITUTE(C345,",",REPT(" ",99)),1799,99)),PortProtocols[],4,FALSE)),""),"") &amp;
IF(TRIM(MID(SUBSTITUTE(C345,",",REPT(" ",99)),1899,99))&lt;&gt;"",CHAR(10) &amp; IFERROR(IF(ISERROR(--TRIM(MID(SUBSTITUTE(C345,",",REPT(" ",99)),1899,99))),VLOOKUP(TRIM(MID(SUBSTITUTE(C345,",",REPT(" ",99)),1899,99)),PortProtocols[],4,FALSE),VLOOKUP(--TRIM(MID(SUBSTITUTE(C345,",",REPT(" ",99)),1899,99)),PortProtocols[],4,FALSE)),""),""),
"")</f>
        <v>NDB Server AZ1 to NDB Managed Linux VM AZ2
SSH (22 TCP)</v>
      </c>
      <c r="G345" s="15"/>
      <c r="H345" s="13" t="str">
        <f>_xlfn.XLOOKUP(ExternalPorts[[#This Row],[Source]],entities[Source],entities[Source AZ (Used for Diagram Generation)],"",0)</f>
        <v>AZ1</v>
      </c>
      <c r="I345" s="13" t="str">
        <f>_xlfn.XLOOKUP(ExternalPorts[[#This Row],[Destination]],entities[Destination],entities[Destination AZ (Used for Diagram Generation)],"",0)</f>
        <v>AZ1</v>
      </c>
      <c r="J345" s="13"/>
    </row>
    <row r="346" spans="1:10" ht="40.5" hidden="1">
      <c r="A346" s="13" t="s">
        <v>314</v>
      </c>
      <c r="B346" s="13" t="s">
        <v>385</v>
      </c>
      <c r="C346" s="14">
        <v>22</v>
      </c>
      <c r="D346" s="13" t="str" cm="1">
        <f t="array" ref="D34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6" s="13" t="s">
        <v>387</v>
      </c>
      <c r="F346" s="24" t="str">
        <f>IF(AND(B346&lt;&gt;"",E346&lt;&gt;""),B346 &amp; " to " &amp; E346 &amp; CHAR(10) &amp;
IFERROR(IF(ISERROR(--TRIM(MID(SUBSTITUTE(C346,",",REPT(" ",99)),1,99))),VLOOKUP(TRIM(MID(SUBSTITUTE(C346,",",REPT(" ",99)),1,99)),PortProtocols[],4,FALSE),VLOOKUP(--TRIM(MID(SUBSTITUTE(C346,",",REPT(" ",99)),1,99)),PortProtocols[],4,FALSE)),"") &amp;
IF(TRIM(MID(SUBSTITUTE(C346,",",REPT(" ",99)),99,99))&lt;&gt;"",CHAR(10) &amp; IFERROR(IF(ISERROR(--TRIM(MID(SUBSTITUTE(C346,",",REPT(" ",99)),99,99))),VLOOKUP(TRIM(MID(SUBSTITUTE(C346,",",REPT(" ",99)),99,99)),PortProtocols[],4,FALSE),VLOOKUP(--TRIM(MID(SUBSTITUTE(C346,",",REPT(" ",99)),99,99)),PortProtocols[],4,FALSE)),""),"") &amp;
IF(TRIM(MID(SUBSTITUTE(C346,",",REPT(" ",99)),199,99))&lt;&gt;"",CHAR(10) &amp; IFERROR(IF(ISERROR(--TRIM(MID(SUBSTITUTE(C346,",",REPT(" ",99)),199,99))),VLOOKUP(TRIM(MID(SUBSTITUTE(C346,",",REPT(" ",99)),199,99)),PortProtocols[],4,FALSE),VLOOKUP(--TRIM(MID(SUBSTITUTE(C346,",",REPT(" ",99)),199,99)),PortProtocols[],4,FALSE)),""),"") &amp;
IF(TRIM(MID(SUBSTITUTE(C346,",",REPT(" ",99)),299,99))&lt;&gt;"",CHAR(10) &amp; IFERROR(IF(ISERROR(--TRIM(MID(SUBSTITUTE(C346,",",REPT(" ",99)),299,99))),VLOOKUP(TRIM(MID(SUBSTITUTE(C346,",",REPT(" ",99)),299,99)),PortProtocols[],4,FALSE),VLOOKUP(--TRIM(MID(SUBSTITUTE(C346,",",REPT(" ",99)),299,99)),PortProtocols[],4,FALSE)),""),"") &amp;
IF(TRIM(MID(SUBSTITUTE(C346,",",REPT(" ",99)),399,99))&lt;&gt;"",CHAR(10) &amp; IFERROR(IF(ISERROR(--TRIM(MID(SUBSTITUTE(C346,",",REPT(" ",99)),399,99))),VLOOKUP(TRIM(MID(SUBSTITUTE(C346,",",REPT(" ",99)),399,99)),PortProtocols[],4,FALSE),VLOOKUP(--TRIM(MID(SUBSTITUTE(C346,",",REPT(" ",99)),399,99)),PortProtocols[],4,FALSE)),""),"") &amp;
IF(TRIM(MID(SUBSTITUTE(C346,",",REPT(" ",99)),499,99))&lt;&gt;"",CHAR(10) &amp; IFERROR(IF(ISERROR(--TRIM(MID(SUBSTITUTE(C346,",",REPT(" ",99)),499,99))),VLOOKUP(TRIM(MID(SUBSTITUTE(C346,",",REPT(" ",99)),499,99)),PortProtocols[],4,FALSE),VLOOKUP(--TRIM(MID(SUBSTITUTE(C346,",",REPT(" ",99)),499,99)),PortProtocols[],4,FALSE)),""),"") &amp;
IF(TRIM(MID(SUBSTITUTE(C346,",",REPT(" ",99)),599,99))&lt;&gt;"",CHAR(10) &amp; IFERROR(IF(ISERROR(--TRIM(MID(SUBSTITUTE(C346,",",REPT(" ",99)),599,99))),VLOOKUP(TRIM(MID(SUBSTITUTE(C346,",",REPT(" ",99)),599,99)),PortProtocols[],4,FALSE),VLOOKUP(--TRIM(MID(SUBSTITUTE(C346,",",REPT(" ",99)),599,99)),PortProtocols[],4,FALSE)),""),"") &amp;
IF(TRIM(MID(SUBSTITUTE(C346,",",REPT(" ",99)),699,99))&lt;&gt;"",CHAR(10) &amp; IFERROR(IF(ISERROR(--TRIM(MID(SUBSTITUTE(C346,",",REPT(" ",99)),699,99))),VLOOKUP(TRIM(MID(SUBSTITUTE(C346,",",REPT(" ",99)),699,99)),PortProtocols[],4,FALSE),VLOOKUP(--TRIM(MID(SUBSTITUTE(C346,",",REPT(" ",99)),699,99)),PortProtocols[],4,FALSE)),""),"") &amp;
IF(TRIM(MID(SUBSTITUTE(C346,",",REPT(" ",99)),799,99))&lt;&gt;"",CHAR(10) &amp; IFERROR(IF(ISERROR(--TRIM(MID(SUBSTITUTE(C346,",",REPT(" ",99)),799,99))),VLOOKUP(TRIM(MID(SUBSTITUTE(C346,",",REPT(" ",99)),799,99)),PortProtocols[],4,FALSE),VLOOKUP(--TRIM(MID(SUBSTITUTE(C346,",",REPT(" ",99)),799,99)),PortProtocols[],4,FALSE)),""),"") &amp;
IF(TRIM(MID(SUBSTITUTE(C346,",",REPT(" ",99)),899,99))&lt;&gt;"",CHAR(10) &amp; IFERROR(IF(ISERROR(--TRIM(MID(SUBSTITUTE(C346,",",REPT(" ",99)),899,99))),VLOOKUP(TRIM(MID(SUBSTITUTE(C346,",",REPT(" ",99)),899,99)),PortProtocols[],4,FALSE),VLOOKUP(--TRIM(MID(SUBSTITUTE(C346,",",REPT(" ",99)),899,99)),PortProtocols[],4,FALSE)),""),"") &amp;
IF(TRIM(MID(SUBSTITUTE(C346,",",REPT(" ",99)),999,99))&lt;&gt;"",CHAR(10) &amp; IFERROR(IF(ISERROR(--TRIM(MID(SUBSTITUTE(C346,",",REPT(" ",99)),999,99))),VLOOKUP(TRIM(MID(SUBSTITUTE(C346,",",REPT(" ",99)),999,99)),PortProtocols[],4,FALSE),VLOOKUP(--TRIM(MID(SUBSTITUTE(C346,",",REPT(" ",99)),999,99)),PortProtocols[],4,FALSE)),""),"") &amp;
IF(TRIM(MID(SUBSTITUTE(C346,",",REPT(" ",99)),1099,99))&lt;&gt;"",CHAR(10) &amp; IFERROR(IF(ISERROR(--TRIM(MID(SUBSTITUTE(C346,",",REPT(" ",99)),1099,99))),VLOOKUP(TRIM(MID(SUBSTITUTE(C346,",",REPT(" ",99)),1099,99)),PortProtocols[],4,FALSE),VLOOKUP(--TRIM(MID(SUBSTITUTE(C346,",",REPT(" ",99)),1099,99)),PortProtocols[],4,FALSE)),""),"") &amp;
IF(TRIM(MID(SUBSTITUTE(C346,",",REPT(" ",99)),1199,99))&lt;&gt;"",CHAR(10) &amp; IFERROR(IF(ISERROR(--TRIM(MID(SUBSTITUTE(C346,",",REPT(" ",99)),1199,99))),VLOOKUP(TRIM(MID(SUBSTITUTE(C346,",",REPT(" ",99)),1199,99)),PortProtocols[],4,FALSE),VLOOKUP(--TRIM(MID(SUBSTITUTE(C346,",",REPT(" ",99)),1199,99)),PortProtocols[],4,FALSE)),""),"") &amp;
IF(TRIM(MID(SUBSTITUTE(C346,",",REPT(" ",99)),1299,99))&lt;&gt;"",CHAR(10) &amp; IFERROR(IF(ISERROR(--TRIM(MID(SUBSTITUTE(C346,",",REPT(" ",99)),1299,99))),VLOOKUP(TRIM(MID(SUBSTITUTE(C346,",",REPT(" ",99)),1299,99)),PortProtocols[],4,FALSE),VLOOKUP(--TRIM(MID(SUBSTITUTE(C346,",",REPT(" ",99)),1299,99)),PortProtocols[],4,FALSE)),""),"") &amp;
IF(TRIM(MID(SUBSTITUTE(C346,",",REPT(" ",99)),1399,99))&lt;&gt;"",CHAR(10) &amp; IFERROR(IF(ISERROR(--TRIM(MID(SUBSTITUTE(C346,",",REPT(" ",99)),1399,99))),VLOOKUP(TRIM(MID(SUBSTITUTE(C346,",",REPT(" ",99)),1399,99)),PortProtocols[],4,FALSE),VLOOKUP(--TRIM(MID(SUBSTITUTE(C346,",",REPT(" ",99)),1399,99)),PortProtocols[],4,FALSE)),""),"") &amp;
IF(TRIM(MID(SUBSTITUTE(C346,",",REPT(" ",99)),1499,99))&lt;&gt;"",CHAR(10) &amp; IFERROR(IF(ISERROR(--TRIM(MID(SUBSTITUTE(C346,",",REPT(" ",99)),1499,99))),VLOOKUP(TRIM(MID(SUBSTITUTE(C346,",",REPT(" ",99)),1499,99)),PortProtocols[],4,FALSE),VLOOKUP(--TRIM(MID(SUBSTITUTE(C346,",",REPT(" ",99)),1499,99)),PortProtocols[],4,FALSE)),""),"") &amp;
IF(TRIM(MID(SUBSTITUTE(C346,",",REPT(" ",99)),1599,99))&lt;&gt;"",CHAR(10) &amp; IFERROR(IF(ISERROR(--TRIM(MID(SUBSTITUTE(C346,",",REPT(" ",99)),1599,99))),VLOOKUP(TRIM(MID(SUBSTITUTE(C346,",",REPT(" ",99)),1599,99)),PortProtocols[],4,FALSE),VLOOKUP(--TRIM(MID(SUBSTITUTE(C346,",",REPT(" ",99)),1599,99)),PortProtocols[],4,FALSE)),""),"") &amp;
IF(TRIM(MID(SUBSTITUTE(C346,",",REPT(" ",99)),1699,99))&lt;&gt;"",CHAR(10) &amp; IFERROR(IF(ISERROR(--TRIM(MID(SUBSTITUTE(C346,",",REPT(" ",99)),1699,99))),VLOOKUP(TRIM(MID(SUBSTITUTE(C346,",",REPT(" ",99)),1699,99)),PortProtocols[],4,FALSE),VLOOKUP(--TRIM(MID(SUBSTITUTE(C346,",",REPT(" ",99)),1699,99)),PortProtocols[],4,FALSE)),""),"") &amp;
IF(TRIM(MID(SUBSTITUTE(C346,",",REPT(" ",99)),1799,99))&lt;&gt;"",CHAR(10) &amp; IFERROR(IF(ISERROR(--TRIM(MID(SUBSTITUTE(C346,",",REPT(" ",99)),1799,99))),VLOOKUP(TRIM(MID(SUBSTITUTE(C346,",",REPT(" ",99)),1799,99)),PortProtocols[],4,FALSE),VLOOKUP(--TRIM(MID(SUBSTITUTE(C346,",",REPT(" ",99)),1799,99)),PortProtocols[],4,FALSE)),""),"") &amp;
IF(TRIM(MID(SUBSTITUTE(C346,",",REPT(" ",99)),1899,99))&lt;&gt;"",CHAR(10) &amp; IFERROR(IF(ISERROR(--TRIM(MID(SUBSTITUTE(C346,",",REPT(" ",99)),1899,99))),VLOOKUP(TRIM(MID(SUBSTITUTE(C346,",",REPT(" ",99)),1899,99)),PortProtocols[],4,FALSE),VLOOKUP(--TRIM(MID(SUBSTITUTE(C346,",",REPT(" ",99)),1899,99)),PortProtocols[],4,FALSE)),""),""),
"")</f>
        <v>NDB Agent AZ1 to NDB Managed Linux VM AZ1
SSH (22 TCP)</v>
      </c>
      <c r="G346" s="15"/>
      <c r="H346" s="13" t="str">
        <f>_xlfn.XLOOKUP(ExternalPorts[[#This Row],[Source]],entities[Source],entities[Source AZ (Used for Diagram Generation)],"",0)</f>
        <v>AZ1</v>
      </c>
      <c r="I346" s="13" t="str">
        <f>_xlfn.XLOOKUP(ExternalPorts[[#This Row],[Destination]],entities[Destination],entities[Destination AZ (Used for Diagram Generation)],"",0)</f>
        <v>AZ1</v>
      </c>
      <c r="J346" s="13"/>
    </row>
    <row r="347" spans="1:10" ht="40.5" hidden="1">
      <c r="A347" s="13" t="s">
        <v>314</v>
      </c>
      <c r="B347" s="13" t="s">
        <v>385</v>
      </c>
      <c r="C347" s="14">
        <v>22</v>
      </c>
      <c r="D347" s="13" t="str" cm="1">
        <f t="array" ref="D34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7" s="13" t="s">
        <v>388</v>
      </c>
      <c r="F347" s="24" t="str">
        <f>IF(AND(B347&lt;&gt;"",E347&lt;&gt;""),B347 &amp; " to " &amp; E347 &amp; CHAR(10) &amp;
IFERROR(IF(ISERROR(--TRIM(MID(SUBSTITUTE(C347,",",REPT(" ",99)),1,99))),VLOOKUP(TRIM(MID(SUBSTITUTE(C347,",",REPT(" ",99)),1,99)),PortProtocols[],4,FALSE),VLOOKUP(--TRIM(MID(SUBSTITUTE(C347,",",REPT(" ",99)),1,99)),PortProtocols[],4,FALSE)),"") &amp;
IF(TRIM(MID(SUBSTITUTE(C347,",",REPT(" ",99)),99,99))&lt;&gt;"",CHAR(10) &amp; IFERROR(IF(ISERROR(--TRIM(MID(SUBSTITUTE(C347,",",REPT(" ",99)),99,99))),VLOOKUP(TRIM(MID(SUBSTITUTE(C347,",",REPT(" ",99)),99,99)),PortProtocols[],4,FALSE),VLOOKUP(--TRIM(MID(SUBSTITUTE(C347,",",REPT(" ",99)),99,99)),PortProtocols[],4,FALSE)),""),"") &amp;
IF(TRIM(MID(SUBSTITUTE(C347,",",REPT(" ",99)),199,99))&lt;&gt;"",CHAR(10) &amp; IFERROR(IF(ISERROR(--TRIM(MID(SUBSTITUTE(C347,",",REPT(" ",99)),199,99))),VLOOKUP(TRIM(MID(SUBSTITUTE(C347,",",REPT(" ",99)),199,99)),PortProtocols[],4,FALSE),VLOOKUP(--TRIM(MID(SUBSTITUTE(C347,",",REPT(" ",99)),199,99)),PortProtocols[],4,FALSE)),""),"") &amp;
IF(TRIM(MID(SUBSTITUTE(C347,",",REPT(" ",99)),299,99))&lt;&gt;"",CHAR(10) &amp; IFERROR(IF(ISERROR(--TRIM(MID(SUBSTITUTE(C347,",",REPT(" ",99)),299,99))),VLOOKUP(TRIM(MID(SUBSTITUTE(C347,",",REPT(" ",99)),299,99)),PortProtocols[],4,FALSE),VLOOKUP(--TRIM(MID(SUBSTITUTE(C347,",",REPT(" ",99)),299,99)),PortProtocols[],4,FALSE)),""),"") &amp;
IF(TRIM(MID(SUBSTITUTE(C347,",",REPT(" ",99)),399,99))&lt;&gt;"",CHAR(10) &amp; IFERROR(IF(ISERROR(--TRIM(MID(SUBSTITUTE(C347,",",REPT(" ",99)),399,99))),VLOOKUP(TRIM(MID(SUBSTITUTE(C347,",",REPT(" ",99)),399,99)),PortProtocols[],4,FALSE),VLOOKUP(--TRIM(MID(SUBSTITUTE(C347,",",REPT(" ",99)),399,99)),PortProtocols[],4,FALSE)),""),"") &amp;
IF(TRIM(MID(SUBSTITUTE(C347,",",REPT(" ",99)),499,99))&lt;&gt;"",CHAR(10) &amp; IFERROR(IF(ISERROR(--TRIM(MID(SUBSTITUTE(C347,",",REPT(" ",99)),499,99))),VLOOKUP(TRIM(MID(SUBSTITUTE(C347,",",REPT(" ",99)),499,99)),PortProtocols[],4,FALSE),VLOOKUP(--TRIM(MID(SUBSTITUTE(C347,",",REPT(" ",99)),499,99)),PortProtocols[],4,FALSE)),""),"") &amp;
IF(TRIM(MID(SUBSTITUTE(C347,",",REPT(" ",99)),599,99))&lt;&gt;"",CHAR(10) &amp; IFERROR(IF(ISERROR(--TRIM(MID(SUBSTITUTE(C347,",",REPT(" ",99)),599,99))),VLOOKUP(TRIM(MID(SUBSTITUTE(C347,",",REPT(" ",99)),599,99)),PortProtocols[],4,FALSE),VLOOKUP(--TRIM(MID(SUBSTITUTE(C347,",",REPT(" ",99)),599,99)),PortProtocols[],4,FALSE)),""),"") &amp;
IF(TRIM(MID(SUBSTITUTE(C347,",",REPT(" ",99)),699,99))&lt;&gt;"",CHAR(10) &amp; IFERROR(IF(ISERROR(--TRIM(MID(SUBSTITUTE(C347,",",REPT(" ",99)),699,99))),VLOOKUP(TRIM(MID(SUBSTITUTE(C347,",",REPT(" ",99)),699,99)),PortProtocols[],4,FALSE),VLOOKUP(--TRIM(MID(SUBSTITUTE(C347,",",REPT(" ",99)),699,99)),PortProtocols[],4,FALSE)),""),"") &amp;
IF(TRIM(MID(SUBSTITUTE(C347,",",REPT(" ",99)),799,99))&lt;&gt;"",CHAR(10) &amp; IFERROR(IF(ISERROR(--TRIM(MID(SUBSTITUTE(C347,",",REPT(" ",99)),799,99))),VLOOKUP(TRIM(MID(SUBSTITUTE(C347,",",REPT(" ",99)),799,99)),PortProtocols[],4,FALSE),VLOOKUP(--TRIM(MID(SUBSTITUTE(C347,",",REPT(" ",99)),799,99)),PortProtocols[],4,FALSE)),""),"") &amp;
IF(TRIM(MID(SUBSTITUTE(C347,",",REPT(" ",99)),899,99))&lt;&gt;"",CHAR(10) &amp; IFERROR(IF(ISERROR(--TRIM(MID(SUBSTITUTE(C347,",",REPT(" ",99)),899,99))),VLOOKUP(TRIM(MID(SUBSTITUTE(C347,",",REPT(" ",99)),899,99)),PortProtocols[],4,FALSE),VLOOKUP(--TRIM(MID(SUBSTITUTE(C347,",",REPT(" ",99)),899,99)),PortProtocols[],4,FALSE)),""),"") &amp;
IF(TRIM(MID(SUBSTITUTE(C347,",",REPT(" ",99)),999,99))&lt;&gt;"",CHAR(10) &amp; IFERROR(IF(ISERROR(--TRIM(MID(SUBSTITUTE(C347,",",REPT(" ",99)),999,99))),VLOOKUP(TRIM(MID(SUBSTITUTE(C347,",",REPT(" ",99)),999,99)),PortProtocols[],4,FALSE),VLOOKUP(--TRIM(MID(SUBSTITUTE(C347,",",REPT(" ",99)),999,99)),PortProtocols[],4,FALSE)),""),"") &amp;
IF(TRIM(MID(SUBSTITUTE(C347,",",REPT(" ",99)),1099,99))&lt;&gt;"",CHAR(10) &amp; IFERROR(IF(ISERROR(--TRIM(MID(SUBSTITUTE(C347,",",REPT(" ",99)),1099,99))),VLOOKUP(TRIM(MID(SUBSTITUTE(C347,",",REPT(" ",99)),1099,99)),PortProtocols[],4,FALSE),VLOOKUP(--TRIM(MID(SUBSTITUTE(C347,",",REPT(" ",99)),1099,99)),PortProtocols[],4,FALSE)),""),"") &amp;
IF(TRIM(MID(SUBSTITUTE(C347,",",REPT(" ",99)),1199,99))&lt;&gt;"",CHAR(10) &amp; IFERROR(IF(ISERROR(--TRIM(MID(SUBSTITUTE(C347,",",REPT(" ",99)),1199,99))),VLOOKUP(TRIM(MID(SUBSTITUTE(C347,",",REPT(" ",99)),1199,99)),PortProtocols[],4,FALSE),VLOOKUP(--TRIM(MID(SUBSTITUTE(C347,",",REPT(" ",99)),1199,99)),PortProtocols[],4,FALSE)),""),"") &amp;
IF(TRIM(MID(SUBSTITUTE(C347,",",REPT(" ",99)),1299,99))&lt;&gt;"",CHAR(10) &amp; IFERROR(IF(ISERROR(--TRIM(MID(SUBSTITUTE(C347,",",REPT(" ",99)),1299,99))),VLOOKUP(TRIM(MID(SUBSTITUTE(C347,",",REPT(" ",99)),1299,99)),PortProtocols[],4,FALSE),VLOOKUP(--TRIM(MID(SUBSTITUTE(C347,",",REPT(" ",99)),1299,99)),PortProtocols[],4,FALSE)),""),"") &amp;
IF(TRIM(MID(SUBSTITUTE(C347,",",REPT(" ",99)),1399,99))&lt;&gt;"",CHAR(10) &amp; IFERROR(IF(ISERROR(--TRIM(MID(SUBSTITUTE(C347,",",REPT(" ",99)),1399,99))),VLOOKUP(TRIM(MID(SUBSTITUTE(C347,",",REPT(" ",99)),1399,99)),PortProtocols[],4,FALSE),VLOOKUP(--TRIM(MID(SUBSTITUTE(C347,",",REPT(" ",99)),1399,99)),PortProtocols[],4,FALSE)),""),"") &amp;
IF(TRIM(MID(SUBSTITUTE(C347,",",REPT(" ",99)),1499,99))&lt;&gt;"",CHAR(10) &amp; IFERROR(IF(ISERROR(--TRIM(MID(SUBSTITUTE(C347,",",REPT(" ",99)),1499,99))),VLOOKUP(TRIM(MID(SUBSTITUTE(C347,",",REPT(" ",99)),1499,99)),PortProtocols[],4,FALSE),VLOOKUP(--TRIM(MID(SUBSTITUTE(C347,",",REPT(" ",99)),1499,99)),PortProtocols[],4,FALSE)),""),"") &amp;
IF(TRIM(MID(SUBSTITUTE(C347,",",REPT(" ",99)),1599,99))&lt;&gt;"",CHAR(10) &amp; IFERROR(IF(ISERROR(--TRIM(MID(SUBSTITUTE(C347,",",REPT(" ",99)),1599,99))),VLOOKUP(TRIM(MID(SUBSTITUTE(C347,",",REPT(" ",99)),1599,99)),PortProtocols[],4,FALSE),VLOOKUP(--TRIM(MID(SUBSTITUTE(C347,",",REPT(" ",99)),1599,99)),PortProtocols[],4,FALSE)),""),"") &amp;
IF(TRIM(MID(SUBSTITUTE(C347,",",REPT(" ",99)),1699,99))&lt;&gt;"",CHAR(10) &amp; IFERROR(IF(ISERROR(--TRIM(MID(SUBSTITUTE(C347,",",REPT(" ",99)),1699,99))),VLOOKUP(TRIM(MID(SUBSTITUTE(C347,",",REPT(" ",99)),1699,99)),PortProtocols[],4,FALSE),VLOOKUP(--TRIM(MID(SUBSTITUTE(C347,",",REPT(" ",99)),1699,99)),PortProtocols[],4,FALSE)),""),"") &amp;
IF(TRIM(MID(SUBSTITUTE(C347,",",REPT(" ",99)),1799,99))&lt;&gt;"",CHAR(10) &amp; IFERROR(IF(ISERROR(--TRIM(MID(SUBSTITUTE(C347,",",REPT(" ",99)),1799,99))),VLOOKUP(TRIM(MID(SUBSTITUTE(C347,",",REPT(" ",99)),1799,99)),PortProtocols[],4,FALSE),VLOOKUP(--TRIM(MID(SUBSTITUTE(C347,",",REPT(" ",99)),1799,99)),PortProtocols[],4,FALSE)),""),"") &amp;
IF(TRIM(MID(SUBSTITUTE(C347,",",REPT(" ",99)),1899,99))&lt;&gt;"",CHAR(10) &amp; IFERROR(IF(ISERROR(--TRIM(MID(SUBSTITUTE(C347,",",REPT(" ",99)),1899,99))),VLOOKUP(TRIM(MID(SUBSTITUTE(C347,",",REPT(" ",99)),1899,99)),PortProtocols[],4,FALSE),VLOOKUP(--TRIM(MID(SUBSTITUTE(C347,",",REPT(" ",99)),1899,99)),PortProtocols[],4,FALSE)),""),""),
"")</f>
        <v>NDB Agent AZ1 to NDB Managed Linux VM AZ2
SSH (22 TCP)</v>
      </c>
      <c r="G347" s="15"/>
      <c r="H347" s="13" t="str">
        <f>_xlfn.XLOOKUP(ExternalPorts[[#This Row],[Source]],entities[Source],entities[Source AZ (Used for Diagram Generation)],"",0)</f>
        <v>AZ1</v>
      </c>
      <c r="I347" s="13" t="str">
        <f>_xlfn.XLOOKUP(ExternalPorts[[#This Row],[Destination]],entities[Destination],entities[Destination AZ (Used for Diagram Generation)],"",0)</f>
        <v>AZ1</v>
      </c>
      <c r="J347" s="13"/>
    </row>
    <row r="348" spans="1:10" ht="40.5" hidden="1">
      <c r="A348" s="13" t="s">
        <v>314</v>
      </c>
      <c r="B348" s="13" t="s">
        <v>389</v>
      </c>
      <c r="C348" s="14">
        <v>443</v>
      </c>
      <c r="D348" s="13" t="str" cm="1">
        <f t="array" ref="D34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8" s="13" t="s">
        <v>331</v>
      </c>
      <c r="F348" s="15" t="str">
        <f>IF(AND(B348&lt;&gt;"",E348&lt;&gt;""),B348 &amp; " to " &amp; E348 &amp; CHAR(10) &amp;
IFERROR(IF(ISERROR(--TRIM(MID(SUBSTITUTE(C348,",",REPT(" ",99)),1,99))),VLOOKUP(TRIM(MID(SUBSTITUTE(C348,",",REPT(" ",99)),1,99)),PortProtocols[],4,FALSE),VLOOKUP(--TRIM(MID(SUBSTITUTE(C348,",",REPT(" ",99)),1,99)),PortProtocols[],4,FALSE)),"") &amp;
IF(TRIM(MID(SUBSTITUTE(C348,",",REPT(" ",99)),99,99))&lt;&gt;"",CHAR(10) &amp; IFERROR(IF(ISERROR(--TRIM(MID(SUBSTITUTE(C348,",",REPT(" ",99)),99,99))),VLOOKUP(TRIM(MID(SUBSTITUTE(C348,",",REPT(" ",99)),99,99)),PortProtocols[],4,FALSE),VLOOKUP(--TRIM(MID(SUBSTITUTE(C348,",",REPT(" ",99)),99,99)),PortProtocols[],4,FALSE)),""),"") &amp;
IF(TRIM(MID(SUBSTITUTE(C348,",",REPT(" ",99)),199,99))&lt;&gt;"",CHAR(10) &amp; IFERROR(IF(ISERROR(--TRIM(MID(SUBSTITUTE(C348,",",REPT(" ",99)),199,99))),VLOOKUP(TRIM(MID(SUBSTITUTE(C348,",",REPT(" ",99)),199,99)),PortProtocols[],4,FALSE),VLOOKUP(--TRIM(MID(SUBSTITUTE(C348,",",REPT(" ",99)),199,99)),PortProtocols[],4,FALSE)),""),"") &amp;
IF(TRIM(MID(SUBSTITUTE(C348,",",REPT(" ",99)),299,99))&lt;&gt;"",CHAR(10) &amp; IFERROR(IF(ISERROR(--TRIM(MID(SUBSTITUTE(C348,",",REPT(" ",99)),299,99))),VLOOKUP(TRIM(MID(SUBSTITUTE(C348,",",REPT(" ",99)),299,99)),PortProtocols[],4,FALSE),VLOOKUP(--TRIM(MID(SUBSTITUTE(C348,",",REPT(" ",99)),299,99)),PortProtocols[],4,FALSE)),""),"") &amp;
IF(TRIM(MID(SUBSTITUTE(C348,",",REPT(" ",99)),399,99))&lt;&gt;"",CHAR(10) &amp; IFERROR(IF(ISERROR(--TRIM(MID(SUBSTITUTE(C348,",",REPT(" ",99)),399,99))),VLOOKUP(TRIM(MID(SUBSTITUTE(C348,",",REPT(" ",99)),399,99)),PortProtocols[],4,FALSE),VLOOKUP(--TRIM(MID(SUBSTITUTE(C348,",",REPT(" ",99)),399,99)),PortProtocols[],4,FALSE)),""),"") &amp;
IF(TRIM(MID(SUBSTITUTE(C348,",",REPT(" ",99)),499,99))&lt;&gt;"",CHAR(10) &amp; IFERROR(IF(ISERROR(--TRIM(MID(SUBSTITUTE(C348,",",REPT(" ",99)),499,99))),VLOOKUP(TRIM(MID(SUBSTITUTE(C348,",",REPT(" ",99)),499,99)),PortProtocols[],4,FALSE),VLOOKUP(--TRIM(MID(SUBSTITUTE(C348,",",REPT(" ",99)),499,99)),PortProtocols[],4,FALSE)),""),"") &amp;
IF(TRIM(MID(SUBSTITUTE(C348,",",REPT(" ",99)),599,99))&lt;&gt;"",CHAR(10) &amp; IFERROR(IF(ISERROR(--TRIM(MID(SUBSTITUTE(C348,",",REPT(" ",99)),599,99))),VLOOKUP(TRIM(MID(SUBSTITUTE(C348,",",REPT(" ",99)),599,99)),PortProtocols[],4,FALSE),VLOOKUP(--TRIM(MID(SUBSTITUTE(C348,",",REPT(" ",99)),599,99)),PortProtocols[],4,FALSE)),""),"") &amp;
IF(TRIM(MID(SUBSTITUTE(C348,",",REPT(" ",99)),699,99))&lt;&gt;"",CHAR(10) &amp; IFERROR(IF(ISERROR(--TRIM(MID(SUBSTITUTE(C348,",",REPT(" ",99)),699,99))),VLOOKUP(TRIM(MID(SUBSTITUTE(C348,",",REPT(" ",99)),699,99)),PortProtocols[],4,FALSE),VLOOKUP(--TRIM(MID(SUBSTITUTE(C348,",",REPT(" ",99)),699,99)),PortProtocols[],4,FALSE)),""),"") &amp;
IF(TRIM(MID(SUBSTITUTE(C348,",",REPT(" ",99)),799,99))&lt;&gt;"",CHAR(10) &amp; IFERROR(IF(ISERROR(--TRIM(MID(SUBSTITUTE(C348,",",REPT(" ",99)),799,99))),VLOOKUP(TRIM(MID(SUBSTITUTE(C348,",",REPT(" ",99)),799,99)),PortProtocols[],4,FALSE),VLOOKUP(--TRIM(MID(SUBSTITUTE(C348,",",REPT(" ",99)),799,99)),PortProtocols[],4,FALSE)),""),"") &amp;
IF(TRIM(MID(SUBSTITUTE(C348,",",REPT(" ",99)),899,99))&lt;&gt;"",CHAR(10) &amp; IFERROR(IF(ISERROR(--TRIM(MID(SUBSTITUTE(C348,",",REPT(" ",99)),899,99))),VLOOKUP(TRIM(MID(SUBSTITUTE(C348,",",REPT(" ",99)),899,99)),PortProtocols[],4,FALSE),VLOOKUP(--TRIM(MID(SUBSTITUTE(C348,",",REPT(" ",99)),899,99)),PortProtocols[],4,FALSE)),""),"") &amp;
IF(TRIM(MID(SUBSTITUTE(C348,",",REPT(" ",99)),999,99))&lt;&gt;"",CHAR(10) &amp; IFERROR(IF(ISERROR(--TRIM(MID(SUBSTITUTE(C348,",",REPT(" ",99)),999,99))),VLOOKUP(TRIM(MID(SUBSTITUTE(C348,",",REPT(" ",99)),999,99)),PortProtocols[],4,FALSE),VLOOKUP(--TRIM(MID(SUBSTITUTE(C348,",",REPT(" ",99)),999,99)),PortProtocols[],4,FALSE)),""),"") &amp;
IF(TRIM(MID(SUBSTITUTE(C348,",",REPT(" ",99)),1099,99))&lt;&gt;"",CHAR(10) &amp; IFERROR(IF(ISERROR(--TRIM(MID(SUBSTITUTE(C348,",",REPT(" ",99)),1099,99))),VLOOKUP(TRIM(MID(SUBSTITUTE(C348,",",REPT(" ",99)),1099,99)),PortProtocols[],4,FALSE),VLOOKUP(--TRIM(MID(SUBSTITUTE(C348,",",REPT(" ",99)),1099,99)),PortProtocols[],4,FALSE)),""),"") &amp;
IF(TRIM(MID(SUBSTITUTE(C348,",",REPT(" ",99)),1199,99))&lt;&gt;"",CHAR(10) &amp; IFERROR(IF(ISERROR(--TRIM(MID(SUBSTITUTE(C348,",",REPT(" ",99)),1199,99))),VLOOKUP(TRIM(MID(SUBSTITUTE(C348,",",REPT(" ",99)),1199,99)),PortProtocols[],4,FALSE),VLOOKUP(--TRIM(MID(SUBSTITUTE(C348,",",REPT(" ",99)),1199,99)),PortProtocols[],4,FALSE)),""),"") &amp;
IF(TRIM(MID(SUBSTITUTE(C348,",",REPT(" ",99)),1299,99))&lt;&gt;"",CHAR(10) &amp; IFERROR(IF(ISERROR(--TRIM(MID(SUBSTITUTE(C348,",",REPT(" ",99)),1299,99))),VLOOKUP(TRIM(MID(SUBSTITUTE(C348,",",REPT(" ",99)),1299,99)),PortProtocols[],4,FALSE),VLOOKUP(--TRIM(MID(SUBSTITUTE(C348,",",REPT(" ",99)),1299,99)),PortProtocols[],4,FALSE)),""),"") &amp;
IF(TRIM(MID(SUBSTITUTE(C348,",",REPT(" ",99)),1399,99))&lt;&gt;"",CHAR(10) &amp; IFERROR(IF(ISERROR(--TRIM(MID(SUBSTITUTE(C348,",",REPT(" ",99)),1399,99))),VLOOKUP(TRIM(MID(SUBSTITUTE(C348,",",REPT(" ",99)),1399,99)),PortProtocols[],4,FALSE),VLOOKUP(--TRIM(MID(SUBSTITUTE(C348,",",REPT(" ",99)),1399,99)),PortProtocols[],4,FALSE)),""),"") &amp;
IF(TRIM(MID(SUBSTITUTE(C348,",",REPT(" ",99)),1499,99))&lt;&gt;"",CHAR(10) &amp; IFERROR(IF(ISERROR(--TRIM(MID(SUBSTITUTE(C348,",",REPT(" ",99)),1499,99))),VLOOKUP(TRIM(MID(SUBSTITUTE(C348,",",REPT(" ",99)),1499,99)),PortProtocols[],4,FALSE),VLOOKUP(--TRIM(MID(SUBSTITUTE(C348,",",REPT(" ",99)),1499,99)),PortProtocols[],4,FALSE)),""),"") &amp;
IF(TRIM(MID(SUBSTITUTE(C348,",",REPT(" ",99)),1599,99))&lt;&gt;"",CHAR(10) &amp; IFERROR(IF(ISERROR(--TRIM(MID(SUBSTITUTE(C348,",",REPT(" ",99)),1599,99))),VLOOKUP(TRIM(MID(SUBSTITUTE(C348,",",REPT(" ",99)),1599,99)),PortProtocols[],4,FALSE),VLOOKUP(--TRIM(MID(SUBSTITUTE(C348,",",REPT(" ",99)),1599,99)),PortProtocols[],4,FALSE)),""),"") &amp;
IF(TRIM(MID(SUBSTITUTE(C348,",",REPT(" ",99)),1699,99))&lt;&gt;"",CHAR(10) &amp; IFERROR(IF(ISERROR(--TRIM(MID(SUBSTITUTE(C348,",",REPT(" ",99)),1699,99))),VLOOKUP(TRIM(MID(SUBSTITUTE(C348,",",REPT(" ",99)),1699,99)),PortProtocols[],4,FALSE),VLOOKUP(--TRIM(MID(SUBSTITUTE(C348,",",REPT(" ",99)),1699,99)),PortProtocols[],4,FALSE)),""),"") &amp;
IF(TRIM(MID(SUBSTITUTE(C348,",",REPT(" ",99)),1799,99))&lt;&gt;"",CHAR(10) &amp; IFERROR(IF(ISERROR(--TRIM(MID(SUBSTITUTE(C348,",",REPT(" ",99)),1799,99))),VLOOKUP(TRIM(MID(SUBSTITUTE(C348,",",REPT(" ",99)),1799,99)),PortProtocols[],4,FALSE),VLOOKUP(--TRIM(MID(SUBSTITUTE(C348,",",REPT(" ",99)),1799,99)),PortProtocols[],4,FALSE)),""),"") &amp;
IF(TRIM(MID(SUBSTITUTE(C348,",",REPT(" ",99)),1899,99))&lt;&gt;"",CHAR(10) &amp; IFERROR(IF(ISERROR(--TRIM(MID(SUBSTITUTE(C348,",",REPT(" ",99)),1899,99))),VLOOKUP(TRIM(MID(SUBSTITUTE(C348,",",REPT(" ",99)),1899,99)),PortProtocols[],4,FALSE),VLOOKUP(--TRIM(MID(SUBSTITUTE(C348,",",REPT(" ",99)),1899,99)),PortProtocols[],4,FALSE)),""),""),
"")</f>
        <v>NDB Managed Windows VM AZ1 to NDB Server
HTTPS (443 TCP)</v>
      </c>
      <c r="G348" s="15"/>
      <c r="H348" s="13" t="str">
        <f>_xlfn.XLOOKUP(ExternalPorts[[#This Row],[Source]],entities[Source],entities[Source AZ (Used for Diagram Generation)],"",0)</f>
        <v>AZ1</v>
      </c>
      <c r="I348" s="13" t="str">
        <f>_xlfn.XLOOKUP(ExternalPorts[[#This Row],[Destination]],entities[Destination],entities[Destination AZ (Used for Diagram Generation)],"",0)</f>
        <v>Local AZ</v>
      </c>
      <c r="J348" s="13"/>
    </row>
    <row r="349" spans="1:10" ht="40.5" hidden="1">
      <c r="A349" s="13" t="s">
        <v>314</v>
      </c>
      <c r="B349" s="13" t="s">
        <v>385</v>
      </c>
      <c r="C349" s="14">
        <v>443</v>
      </c>
      <c r="D349" s="13" t="str" cm="1">
        <f t="array" ref="D34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49" s="13" t="s">
        <v>331</v>
      </c>
      <c r="F349" s="15" t="str">
        <f>IF(AND(B349&lt;&gt;"",E349&lt;&gt;""),B349 &amp; " to " &amp; E349 &amp; CHAR(10) &amp;
IFERROR(IF(ISERROR(--TRIM(MID(SUBSTITUTE(C349,",",REPT(" ",99)),1,99))),VLOOKUP(TRIM(MID(SUBSTITUTE(C349,",",REPT(" ",99)),1,99)),PortProtocols[],4,FALSE),VLOOKUP(--TRIM(MID(SUBSTITUTE(C349,",",REPT(" ",99)),1,99)),PortProtocols[],4,FALSE)),"") &amp;
IF(TRIM(MID(SUBSTITUTE(C349,",",REPT(" ",99)),99,99))&lt;&gt;"",CHAR(10) &amp; IFERROR(IF(ISERROR(--TRIM(MID(SUBSTITUTE(C349,",",REPT(" ",99)),99,99))),VLOOKUP(TRIM(MID(SUBSTITUTE(C349,",",REPT(" ",99)),99,99)),PortProtocols[],4,FALSE),VLOOKUP(--TRIM(MID(SUBSTITUTE(C349,",",REPT(" ",99)),99,99)),PortProtocols[],4,FALSE)),""),"") &amp;
IF(TRIM(MID(SUBSTITUTE(C349,",",REPT(" ",99)),199,99))&lt;&gt;"",CHAR(10) &amp; IFERROR(IF(ISERROR(--TRIM(MID(SUBSTITUTE(C349,",",REPT(" ",99)),199,99))),VLOOKUP(TRIM(MID(SUBSTITUTE(C349,",",REPT(" ",99)),199,99)),PortProtocols[],4,FALSE),VLOOKUP(--TRIM(MID(SUBSTITUTE(C349,",",REPT(" ",99)),199,99)),PortProtocols[],4,FALSE)),""),"") &amp;
IF(TRIM(MID(SUBSTITUTE(C349,",",REPT(" ",99)),299,99))&lt;&gt;"",CHAR(10) &amp; IFERROR(IF(ISERROR(--TRIM(MID(SUBSTITUTE(C349,",",REPT(" ",99)),299,99))),VLOOKUP(TRIM(MID(SUBSTITUTE(C349,",",REPT(" ",99)),299,99)),PortProtocols[],4,FALSE),VLOOKUP(--TRIM(MID(SUBSTITUTE(C349,",",REPT(" ",99)),299,99)),PortProtocols[],4,FALSE)),""),"") &amp;
IF(TRIM(MID(SUBSTITUTE(C349,",",REPT(" ",99)),399,99))&lt;&gt;"",CHAR(10) &amp; IFERROR(IF(ISERROR(--TRIM(MID(SUBSTITUTE(C349,",",REPT(" ",99)),399,99))),VLOOKUP(TRIM(MID(SUBSTITUTE(C349,",",REPT(" ",99)),399,99)),PortProtocols[],4,FALSE),VLOOKUP(--TRIM(MID(SUBSTITUTE(C349,",",REPT(" ",99)),399,99)),PortProtocols[],4,FALSE)),""),"") &amp;
IF(TRIM(MID(SUBSTITUTE(C349,",",REPT(" ",99)),499,99))&lt;&gt;"",CHAR(10) &amp; IFERROR(IF(ISERROR(--TRIM(MID(SUBSTITUTE(C349,",",REPT(" ",99)),499,99))),VLOOKUP(TRIM(MID(SUBSTITUTE(C349,",",REPT(" ",99)),499,99)),PortProtocols[],4,FALSE),VLOOKUP(--TRIM(MID(SUBSTITUTE(C349,",",REPT(" ",99)),499,99)),PortProtocols[],4,FALSE)),""),"") &amp;
IF(TRIM(MID(SUBSTITUTE(C349,",",REPT(" ",99)),599,99))&lt;&gt;"",CHAR(10) &amp; IFERROR(IF(ISERROR(--TRIM(MID(SUBSTITUTE(C349,",",REPT(" ",99)),599,99))),VLOOKUP(TRIM(MID(SUBSTITUTE(C349,",",REPT(" ",99)),599,99)),PortProtocols[],4,FALSE),VLOOKUP(--TRIM(MID(SUBSTITUTE(C349,",",REPT(" ",99)),599,99)),PortProtocols[],4,FALSE)),""),"") &amp;
IF(TRIM(MID(SUBSTITUTE(C349,",",REPT(" ",99)),699,99))&lt;&gt;"",CHAR(10) &amp; IFERROR(IF(ISERROR(--TRIM(MID(SUBSTITUTE(C349,",",REPT(" ",99)),699,99))),VLOOKUP(TRIM(MID(SUBSTITUTE(C349,",",REPT(" ",99)),699,99)),PortProtocols[],4,FALSE),VLOOKUP(--TRIM(MID(SUBSTITUTE(C349,",",REPT(" ",99)),699,99)),PortProtocols[],4,FALSE)),""),"") &amp;
IF(TRIM(MID(SUBSTITUTE(C349,",",REPT(" ",99)),799,99))&lt;&gt;"",CHAR(10) &amp; IFERROR(IF(ISERROR(--TRIM(MID(SUBSTITUTE(C349,",",REPT(" ",99)),799,99))),VLOOKUP(TRIM(MID(SUBSTITUTE(C349,",",REPT(" ",99)),799,99)),PortProtocols[],4,FALSE),VLOOKUP(--TRIM(MID(SUBSTITUTE(C349,",",REPT(" ",99)),799,99)),PortProtocols[],4,FALSE)),""),"") &amp;
IF(TRIM(MID(SUBSTITUTE(C349,",",REPT(" ",99)),899,99))&lt;&gt;"",CHAR(10) &amp; IFERROR(IF(ISERROR(--TRIM(MID(SUBSTITUTE(C349,",",REPT(" ",99)),899,99))),VLOOKUP(TRIM(MID(SUBSTITUTE(C349,",",REPT(" ",99)),899,99)),PortProtocols[],4,FALSE),VLOOKUP(--TRIM(MID(SUBSTITUTE(C349,",",REPT(" ",99)),899,99)),PortProtocols[],4,FALSE)),""),"") &amp;
IF(TRIM(MID(SUBSTITUTE(C349,",",REPT(" ",99)),999,99))&lt;&gt;"",CHAR(10) &amp; IFERROR(IF(ISERROR(--TRIM(MID(SUBSTITUTE(C349,",",REPT(" ",99)),999,99))),VLOOKUP(TRIM(MID(SUBSTITUTE(C349,",",REPT(" ",99)),999,99)),PortProtocols[],4,FALSE),VLOOKUP(--TRIM(MID(SUBSTITUTE(C349,",",REPT(" ",99)),999,99)),PortProtocols[],4,FALSE)),""),"") &amp;
IF(TRIM(MID(SUBSTITUTE(C349,",",REPT(" ",99)),1099,99))&lt;&gt;"",CHAR(10) &amp; IFERROR(IF(ISERROR(--TRIM(MID(SUBSTITUTE(C349,",",REPT(" ",99)),1099,99))),VLOOKUP(TRIM(MID(SUBSTITUTE(C349,",",REPT(" ",99)),1099,99)),PortProtocols[],4,FALSE),VLOOKUP(--TRIM(MID(SUBSTITUTE(C349,",",REPT(" ",99)),1099,99)),PortProtocols[],4,FALSE)),""),"") &amp;
IF(TRIM(MID(SUBSTITUTE(C349,",",REPT(" ",99)),1199,99))&lt;&gt;"",CHAR(10) &amp; IFERROR(IF(ISERROR(--TRIM(MID(SUBSTITUTE(C349,",",REPT(" ",99)),1199,99))),VLOOKUP(TRIM(MID(SUBSTITUTE(C349,",",REPT(" ",99)),1199,99)),PortProtocols[],4,FALSE),VLOOKUP(--TRIM(MID(SUBSTITUTE(C349,",",REPT(" ",99)),1199,99)),PortProtocols[],4,FALSE)),""),"") &amp;
IF(TRIM(MID(SUBSTITUTE(C349,",",REPT(" ",99)),1299,99))&lt;&gt;"",CHAR(10) &amp; IFERROR(IF(ISERROR(--TRIM(MID(SUBSTITUTE(C349,",",REPT(" ",99)),1299,99))),VLOOKUP(TRIM(MID(SUBSTITUTE(C349,",",REPT(" ",99)),1299,99)),PortProtocols[],4,FALSE),VLOOKUP(--TRIM(MID(SUBSTITUTE(C349,",",REPT(" ",99)),1299,99)),PortProtocols[],4,FALSE)),""),"") &amp;
IF(TRIM(MID(SUBSTITUTE(C349,",",REPT(" ",99)),1399,99))&lt;&gt;"",CHAR(10) &amp; IFERROR(IF(ISERROR(--TRIM(MID(SUBSTITUTE(C349,",",REPT(" ",99)),1399,99))),VLOOKUP(TRIM(MID(SUBSTITUTE(C349,",",REPT(" ",99)),1399,99)),PortProtocols[],4,FALSE),VLOOKUP(--TRIM(MID(SUBSTITUTE(C349,",",REPT(" ",99)),1399,99)),PortProtocols[],4,FALSE)),""),"") &amp;
IF(TRIM(MID(SUBSTITUTE(C349,",",REPT(" ",99)),1499,99))&lt;&gt;"",CHAR(10) &amp; IFERROR(IF(ISERROR(--TRIM(MID(SUBSTITUTE(C349,",",REPT(" ",99)),1499,99))),VLOOKUP(TRIM(MID(SUBSTITUTE(C349,",",REPT(" ",99)),1499,99)),PortProtocols[],4,FALSE),VLOOKUP(--TRIM(MID(SUBSTITUTE(C349,",",REPT(" ",99)),1499,99)),PortProtocols[],4,FALSE)),""),"") &amp;
IF(TRIM(MID(SUBSTITUTE(C349,",",REPT(" ",99)),1599,99))&lt;&gt;"",CHAR(10) &amp; IFERROR(IF(ISERROR(--TRIM(MID(SUBSTITUTE(C349,",",REPT(" ",99)),1599,99))),VLOOKUP(TRIM(MID(SUBSTITUTE(C349,",",REPT(" ",99)),1599,99)),PortProtocols[],4,FALSE),VLOOKUP(--TRIM(MID(SUBSTITUTE(C349,",",REPT(" ",99)),1599,99)),PortProtocols[],4,FALSE)),""),"") &amp;
IF(TRIM(MID(SUBSTITUTE(C349,",",REPT(" ",99)),1699,99))&lt;&gt;"",CHAR(10) &amp; IFERROR(IF(ISERROR(--TRIM(MID(SUBSTITUTE(C349,",",REPT(" ",99)),1699,99))),VLOOKUP(TRIM(MID(SUBSTITUTE(C349,",",REPT(" ",99)),1699,99)),PortProtocols[],4,FALSE),VLOOKUP(--TRIM(MID(SUBSTITUTE(C349,",",REPT(" ",99)),1699,99)),PortProtocols[],4,FALSE)),""),"") &amp;
IF(TRIM(MID(SUBSTITUTE(C349,",",REPT(" ",99)),1799,99))&lt;&gt;"",CHAR(10) &amp; IFERROR(IF(ISERROR(--TRIM(MID(SUBSTITUTE(C349,",",REPT(" ",99)),1799,99))),VLOOKUP(TRIM(MID(SUBSTITUTE(C349,",",REPT(" ",99)),1799,99)),PortProtocols[],4,FALSE),VLOOKUP(--TRIM(MID(SUBSTITUTE(C349,",",REPT(" ",99)),1799,99)),PortProtocols[],4,FALSE)),""),"") &amp;
IF(TRIM(MID(SUBSTITUTE(C349,",",REPT(" ",99)),1899,99))&lt;&gt;"",CHAR(10) &amp; IFERROR(IF(ISERROR(--TRIM(MID(SUBSTITUTE(C349,",",REPT(" ",99)),1899,99))),VLOOKUP(TRIM(MID(SUBSTITUTE(C349,",",REPT(" ",99)),1899,99)),PortProtocols[],4,FALSE),VLOOKUP(--TRIM(MID(SUBSTITUTE(C349,",",REPT(" ",99)),1899,99)),PortProtocols[],4,FALSE)),""),""),
"")</f>
        <v>NDB Agent AZ1 to NDB Server
HTTPS (443 TCP)</v>
      </c>
      <c r="G349" s="15"/>
      <c r="H349" s="13" t="str">
        <f>_xlfn.XLOOKUP(ExternalPorts[[#This Row],[Source]],entities[Source],entities[Source AZ (Used for Diagram Generation)],"",0)</f>
        <v>AZ1</v>
      </c>
      <c r="I349" s="13" t="str">
        <f>_xlfn.XLOOKUP(ExternalPorts[[#This Row],[Destination]],entities[Destination],entities[Destination AZ (Used for Diagram Generation)],"",0)</f>
        <v>Local AZ</v>
      </c>
      <c r="J349" s="13"/>
    </row>
    <row r="350" spans="1:10" ht="121.5" hidden="1">
      <c r="A350" s="13" t="s">
        <v>357</v>
      </c>
      <c r="B350" s="13" t="s">
        <v>394</v>
      </c>
      <c r="C350" s="14" t="s">
        <v>403</v>
      </c>
      <c r="D350" s="13" t="str" cm="1">
        <f t="array" ref="D350">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0" s="13" t="s">
        <v>395</v>
      </c>
      <c r="F350" s="15" t="str">
        <f>IF(AND(B350&lt;&gt;"",E350&lt;&gt;""),B350 &amp; " to " &amp; E350 &amp; CHAR(10) &amp;
IFERROR(IF(ISERROR(--TRIM(MID(SUBSTITUTE(C350,",",REPT(" ",99)),1,99))),VLOOKUP(TRIM(MID(SUBSTITUTE(C350,",",REPT(" ",99)),1,99)),PortProtocols[],4,FALSE),VLOOKUP(--TRIM(MID(SUBSTITUTE(C350,",",REPT(" ",99)),1,99)),PortProtocols[],4,FALSE)),"") &amp;
IF(TRIM(MID(SUBSTITUTE(C350,",",REPT(" ",99)),99,99))&lt;&gt;"",CHAR(10) &amp; IFERROR(IF(ISERROR(--TRIM(MID(SUBSTITUTE(C350,",",REPT(" ",99)),99,99))),VLOOKUP(TRIM(MID(SUBSTITUTE(C350,",",REPT(" ",99)),99,99)),PortProtocols[],4,FALSE),VLOOKUP(--TRIM(MID(SUBSTITUTE(C350,",",REPT(" ",99)),99,99)),PortProtocols[],4,FALSE)),""),"") &amp;
IF(TRIM(MID(SUBSTITUTE(C350,",",REPT(" ",99)),199,99))&lt;&gt;"",CHAR(10) &amp; IFERROR(IF(ISERROR(--TRIM(MID(SUBSTITUTE(C350,",",REPT(" ",99)),199,99))),VLOOKUP(TRIM(MID(SUBSTITUTE(C350,",",REPT(" ",99)),199,99)),PortProtocols[],4,FALSE),VLOOKUP(--TRIM(MID(SUBSTITUTE(C350,",",REPT(" ",99)),199,99)),PortProtocols[],4,FALSE)),""),"") &amp;
IF(TRIM(MID(SUBSTITUTE(C350,",",REPT(" ",99)),299,99))&lt;&gt;"",CHAR(10) &amp; IFERROR(IF(ISERROR(--TRIM(MID(SUBSTITUTE(C350,",",REPT(" ",99)),299,99))),VLOOKUP(TRIM(MID(SUBSTITUTE(C350,",",REPT(" ",99)),299,99)),PortProtocols[],4,FALSE),VLOOKUP(--TRIM(MID(SUBSTITUTE(C350,",",REPT(" ",99)),299,99)),PortProtocols[],4,FALSE)),""),"") &amp;
IF(TRIM(MID(SUBSTITUTE(C350,",",REPT(" ",99)),399,99))&lt;&gt;"",CHAR(10) &amp; IFERROR(IF(ISERROR(--TRIM(MID(SUBSTITUTE(C350,",",REPT(" ",99)),399,99))),VLOOKUP(TRIM(MID(SUBSTITUTE(C350,",",REPT(" ",99)),399,99)),PortProtocols[],4,FALSE),VLOOKUP(--TRIM(MID(SUBSTITUTE(C350,",",REPT(" ",99)),399,99)),PortProtocols[],4,FALSE)),""),"") &amp;
IF(TRIM(MID(SUBSTITUTE(C350,",",REPT(" ",99)),499,99))&lt;&gt;"",CHAR(10) &amp; IFERROR(IF(ISERROR(--TRIM(MID(SUBSTITUTE(C350,",",REPT(" ",99)),499,99))),VLOOKUP(TRIM(MID(SUBSTITUTE(C350,",",REPT(" ",99)),499,99)),PortProtocols[],4,FALSE),VLOOKUP(--TRIM(MID(SUBSTITUTE(C350,",",REPT(" ",99)),499,99)),PortProtocols[],4,FALSE)),""),"") &amp;
IF(TRIM(MID(SUBSTITUTE(C350,",",REPT(" ",99)),599,99))&lt;&gt;"",CHAR(10) &amp; IFERROR(IF(ISERROR(--TRIM(MID(SUBSTITUTE(C350,",",REPT(" ",99)),599,99))),VLOOKUP(TRIM(MID(SUBSTITUTE(C350,",",REPT(" ",99)),599,99)),PortProtocols[],4,FALSE),VLOOKUP(--TRIM(MID(SUBSTITUTE(C350,",",REPT(" ",99)),599,99)),PortProtocols[],4,FALSE)),""),"") &amp;
IF(TRIM(MID(SUBSTITUTE(C350,",",REPT(" ",99)),699,99))&lt;&gt;"",CHAR(10) &amp; IFERROR(IF(ISERROR(--TRIM(MID(SUBSTITUTE(C350,",",REPT(" ",99)),699,99))),VLOOKUP(TRIM(MID(SUBSTITUTE(C350,",",REPT(" ",99)),699,99)),PortProtocols[],4,FALSE),VLOOKUP(--TRIM(MID(SUBSTITUTE(C350,",",REPT(" ",99)),699,99)),PortProtocols[],4,FALSE)),""),"") &amp;
IF(TRIM(MID(SUBSTITUTE(C350,",",REPT(" ",99)),799,99))&lt;&gt;"",CHAR(10) &amp; IFERROR(IF(ISERROR(--TRIM(MID(SUBSTITUTE(C350,",",REPT(" ",99)),799,99))),VLOOKUP(TRIM(MID(SUBSTITUTE(C350,",",REPT(" ",99)),799,99)),PortProtocols[],4,FALSE),VLOOKUP(--TRIM(MID(SUBSTITUTE(C350,",",REPT(" ",99)),799,99)),PortProtocols[],4,FALSE)),""),"") &amp;
IF(TRIM(MID(SUBSTITUTE(C350,",",REPT(" ",99)),899,99))&lt;&gt;"",CHAR(10) &amp; IFERROR(IF(ISERROR(--TRIM(MID(SUBSTITUTE(C350,",",REPT(" ",99)),899,99))),VLOOKUP(TRIM(MID(SUBSTITUTE(C350,",",REPT(" ",99)),899,99)),PortProtocols[],4,FALSE),VLOOKUP(--TRIM(MID(SUBSTITUTE(C350,",",REPT(" ",99)),899,99)),PortProtocols[],4,FALSE)),""),"") &amp;
IF(TRIM(MID(SUBSTITUTE(C350,",",REPT(" ",99)),999,99))&lt;&gt;"",CHAR(10) &amp; IFERROR(IF(ISERROR(--TRIM(MID(SUBSTITUTE(C350,",",REPT(" ",99)),999,99))),VLOOKUP(TRIM(MID(SUBSTITUTE(C350,",",REPT(" ",99)),999,99)),PortProtocols[],4,FALSE),VLOOKUP(--TRIM(MID(SUBSTITUTE(C350,",",REPT(" ",99)),999,99)),PortProtocols[],4,FALSE)),""),"") &amp;
IF(TRIM(MID(SUBSTITUTE(C350,",",REPT(" ",99)),1099,99))&lt;&gt;"",CHAR(10) &amp; IFERROR(IF(ISERROR(--TRIM(MID(SUBSTITUTE(C350,",",REPT(" ",99)),1099,99))),VLOOKUP(TRIM(MID(SUBSTITUTE(C350,",",REPT(" ",99)),1099,99)),PortProtocols[],4,FALSE),VLOOKUP(--TRIM(MID(SUBSTITUTE(C350,",",REPT(" ",99)),1099,99)),PortProtocols[],4,FALSE)),""),"") &amp;
IF(TRIM(MID(SUBSTITUTE(C350,",",REPT(" ",99)),1199,99))&lt;&gt;"",CHAR(10) &amp; IFERROR(IF(ISERROR(--TRIM(MID(SUBSTITUTE(C350,",",REPT(" ",99)),1199,99))),VLOOKUP(TRIM(MID(SUBSTITUTE(C350,",",REPT(" ",99)),1199,99)),PortProtocols[],4,FALSE),VLOOKUP(--TRIM(MID(SUBSTITUTE(C350,",",REPT(" ",99)),1199,99)),PortProtocols[],4,FALSE)),""),"") &amp;
IF(TRIM(MID(SUBSTITUTE(C350,",",REPT(" ",99)),1299,99))&lt;&gt;"",CHAR(10) &amp; IFERROR(IF(ISERROR(--TRIM(MID(SUBSTITUTE(C350,",",REPT(" ",99)),1299,99))),VLOOKUP(TRIM(MID(SUBSTITUTE(C350,",",REPT(" ",99)),1299,99)),PortProtocols[],4,FALSE),VLOOKUP(--TRIM(MID(SUBSTITUTE(C350,",",REPT(" ",99)),1299,99)),PortProtocols[],4,FALSE)),""),"") &amp;
IF(TRIM(MID(SUBSTITUTE(C350,",",REPT(" ",99)),1399,99))&lt;&gt;"",CHAR(10) &amp; IFERROR(IF(ISERROR(--TRIM(MID(SUBSTITUTE(C350,",",REPT(" ",99)),1399,99))),VLOOKUP(TRIM(MID(SUBSTITUTE(C350,",",REPT(" ",99)),1399,99)),PortProtocols[],4,FALSE),VLOOKUP(--TRIM(MID(SUBSTITUTE(C350,",",REPT(" ",99)),1399,99)),PortProtocols[],4,FALSE)),""),"") &amp;
IF(TRIM(MID(SUBSTITUTE(C350,",",REPT(" ",99)),1499,99))&lt;&gt;"",CHAR(10) &amp; IFERROR(IF(ISERROR(--TRIM(MID(SUBSTITUTE(C350,",",REPT(" ",99)),1499,99))),VLOOKUP(TRIM(MID(SUBSTITUTE(C350,",",REPT(" ",99)),1499,99)),PortProtocols[],4,FALSE),VLOOKUP(--TRIM(MID(SUBSTITUTE(C350,",",REPT(" ",99)),1499,99)),PortProtocols[],4,FALSE)),""),"") &amp;
IF(TRIM(MID(SUBSTITUTE(C350,",",REPT(" ",99)),1599,99))&lt;&gt;"",CHAR(10) &amp; IFERROR(IF(ISERROR(--TRIM(MID(SUBSTITUTE(C350,",",REPT(" ",99)),1599,99))),VLOOKUP(TRIM(MID(SUBSTITUTE(C350,",",REPT(" ",99)),1599,99)),PortProtocols[],4,FALSE),VLOOKUP(--TRIM(MID(SUBSTITUTE(C350,",",REPT(" ",99)),1599,99)),PortProtocols[],4,FALSE)),""),"") &amp;
IF(TRIM(MID(SUBSTITUTE(C350,",",REPT(" ",99)),1699,99))&lt;&gt;"",CHAR(10) &amp; IFERROR(IF(ISERROR(--TRIM(MID(SUBSTITUTE(C350,",",REPT(" ",99)),1699,99))),VLOOKUP(TRIM(MID(SUBSTITUTE(C350,",",REPT(" ",99)),1699,99)),PortProtocols[],4,FALSE),VLOOKUP(--TRIM(MID(SUBSTITUTE(C350,",",REPT(" ",99)),1699,99)),PortProtocols[],4,FALSE)),""),"") &amp;
IF(TRIM(MID(SUBSTITUTE(C350,",",REPT(" ",99)),1799,99))&lt;&gt;"",CHAR(10) &amp; IFERROR(IF(ISERROR(--TRIM(MID(SUBSTITUTE(C350,",",REPT(" ",99)),1799,99))),VLOOKUP(TRIM(MID(SUBSTITUTE(C350,",",REPT(" ",99)),1799,99)),PortProtocols[],4,FALSE),VLOOKUP(--TRIM(MID(SUBSTITUTE(C350,",",REPT(" ",99)),1799,99)),PortProtocols[],4,FALSE)),""),"") &amp;
IF(TRIM(MID(SUBSTITUTE(C350,",",REPT(" ",99)),1899,99))&lt;&gt;"",CHAR(10) &amp; IFERROR(IF(ISERROR(--TRIM(MID(SUBSTITUTE(C350,",",REPT(" ",99)),1899,99))),VLOOKUP(TRIM(MID(SUBSTITUTE(C350,",",REPT(" ",99)),1899,99)),PortProtocols[],4,FALSE),VLOOKUP(--TRIM(MID(SUBSTITUTE(C350,",",REPT(" ",99)),1899,99)),PortProtocols[],4,FALSE)),""),""),
"")</f>
        <v>NDB Managed PostgreSQL HA Database VM AZ1 to NDB Managed PostgreSQL HA Database VM AZ2
Patroni (8679 TCP)
PostgreSQL (5432 TCP)
ETCD (2379 TCP)
ETCD (2380 TCP)</v>
      </c>
      <c r="G350" s="15"/>
      <c r="H350" s="13" t="str">
        <f>_xlfn.XLOOKUP(ExternalPorts[[#This Row],[Source]],entities[Source],entities[Source AZ (Used for Diagram Generation)],"",0)</f>
        <v>AZ1</v>
      </c>
      <c r="I350" s="13" t="str">
        <f>_xlfn.XLOOKUP(ExternalPorts[[#This Row],[Destination]],entities[Destination],entities[Destination AZ (Used for Diagram Generation)],"",0)</f>
        <v>AZ2</v>
      </c>
      <c r="J350" s="13"/>
    </row>
    <row r="351" spans="1:10" ht="81" hidden="1">
      <c r="A351" s="13" t="s">
        <v>357</v>
      </c>
      <c r="B351" s="13" t="s">
        <v>394</v>
      </c>
      <c r="C351" s="14" t="s">
        <v>399</v>
      </c>
      <c r="D351" s="13" t="str" cm="1">
        <f t="array" ref="D351">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1" s="13" t="s">
        <v>393</v>
      </c>
      <c r="F351" s="15" t="str">
        <f>IF(AND(B351&lt;&gt;"",E351&lt;&gt;""),B351 &amp; " to " &amp; E351 &amp; CHAR(10) &amp;
IFERROR(IF(ISERROR(--TRIM(MID(SUBSTITUTE(C351,",",REPT(" ",99)),1,99))),VLOOKUP(TRIM(MID(SUBSTITUTE(C351,",",REPT(" ",99)),1,99)),PortProtocols[],4,FALSE),VLOOKUP(--TRIM(MID(SUBSTITUTE(C351,",",REPT(" ",99)),1,99)),PortProtocols[],4,FALSE)),"") &amp;
IF(TRIM(MID(SUBSTITUTE(C351,",",REPT(" ",99)),99,99))&lt;&gt;"",CHAR(10) &amp; IFERROR(IF(ISERROR(--TRIM(MID(SUBSTITUTE(C351,",",REPT(" ",99)),99,99))),VLOOKUP(TRIM(MID(SUBSTITUTE(C351,",",REPT(" ",99)),99,99)),PortProtocols[],4,FALSE),VLOOKUP(--TRIM(MID(SUBSTITUTE(C351,",",REPT(" ",99)),99,99)),PortProtocols[],4,FALSE)),""),"") &amp;
IF(TRIM(MID(SUBSTITUTE(C351,",",REPT(" ",99)),199,99))&lt;&gt;"",CHAR(10) &amp; IFERROR(IF(ISERROR(--TRIM(MID(SUBSTITUTE(C351,",",REPT(" ",99)),199,99))),VLOOKUP(TRIM(MID(SUBSTITUTE(C351,",",REPT(" ",99)),199,99)),PortProtocols[],4,FALSE),VLOOKUP(--TRIM(MID(SUBSTITUTE(C351,",",REPT(" ",99)),199,99)),PortProtocols[],4,FALSE)),""),"") &amp;
IF(TRIM(MID(SUBSTITUTE(C351,",",REPT(" ",99)),299,99))&lt;&gt;"",CHAR(10) &amp; IFERROR(IF(ISERROR(--TRIM(MID(SUBSTITUTE(C351,",",REPT(" ",99)),299,99))),VLOOKUP(TRIM(MID(SUBSTITUTE(C351,",",REPT(" ",99)),299,99)),PortProtocols[],4,FALSE),VLOOKUP(--TRIM(MID(SUBSTITUTE(C351,",",REPT(" ",99)),299,99)),PortProtocols[],4,FALSE)),""),"") &amp;
IF(TRIM(MID(SUBSTITUTE(C351,",",REPT(" ",99)),399,99))&lt;&gt;"",CHAR(10) &amp; IFERROR(IF(ISERROR(--TRIM(MID(SUBSTITUTE(C351,",",REPT(" ",99)),399,99))),VLOOKUP(TRIM(MID(SUBSTITUTE(C351,",",REPT(" ",99)),399,99)),PortProtocols[],4,FALSE),VLOOKUP(--TRIM(MID(SUBSTITUTE(C351,",",REPT(" ",99)),399,99)),PortProtocols[],4,FALSE)),""),"") &amp;
IF(TRIM(MID(SUBSTITUTE(C351,",",REPT(" ",99)),499,99))&lt;&gt;"",CHAR(10) &amp; IFERROR(IF(ISERROR(--TRIM(MID(SUBSTITUTE(C351,",",REPT(" ",99)),499,99))),VLOOKUP(TRIM(MID(SUBSTITUTE(C351,",",REPT(" ",99)),499,99)),PortProtocols[],4,FALSE),VLOOKUP(--TRIM(MID(SUBSTITUTE(C351,",",REPT(" ",99)),499,99)),PortProtocols[],4,FALSE)),""),"") &amp;
IF(TRIM(MID(SUBSTITUTE(C351,",",REPT(" ",99)),599,99))&lt;&gt;"",CHAR(10) &amp; IFERROR(IF(ISERROR(--TRIM(MID(SUBSTITUTE(C351,",",REPT(" ",99)),599,99))),VLOOKUP(TRIM(MID(SUBSTITUTE(C351,",",REPT(" ",99)),599,99)),PortProtocols[],4,FALSE),VLOOKUP(--TRIM(MID(SUBSTITUTE(C351,",",REPT(" ",99)),599,99)),PortProtocols[],4,FALSE)),""),"") &amp;
IF(TRIM(MID(SUBSTITUTE(C351,",",REPT(" ",99)),699,99))&lt;&gt;"",CHAR(10) &amp; IFERROR(IF(ISERROR(--TRIM(MID(SUBSTITUTE(C351,",",REPT(" ",99)),699,99))),VLOOKUP(TRIM(MID(SUBSTITUTE(C351,",",REPT(" ",99)),699,99)),PortProtocols[],4,FALSE),VLOOKUP(--TRIM(MID(SUBSTITUTE(C351,",",REPT(" ",99)),699,99)),PortProtocols[],4,FALSE)),""),"") &amp;
IF(TRIM(MID(SUBSTITUTE(C351,",",REPT(" ",99)),799,99))&lt;&gt;"",CHAR(10) &amp; IFERROR(IF(ISERROR(--TRIM(MID(SUBSTITUTE(C351,",",REPT(" ",99)),799,99))),VLOOKUP(TRIM(MID(SUBSTITUTE(C351,",",REPT(" ",99)),799,99)),PortProtocols[],4,FALSE),VLOOKUP(--TRIM(MID(SUBSTITUTE(C351,",",REPT(" ",99)),799,99)),PortProtocols[],4,FALSE)),""),"") &amp;
IF(TRIM(MID(SUBSTITUTE(C351,",",REPT(" ",99)),899,99))&lt;&gt;"",CHAR(10) &amp; IFERROR(IF(ISERROR(--TRIM(MID(SUBSTITUTE(C351,",",REPT(" ",99)),899,99))),VLOOKUP(TRIM(MID(SUBSTITUTE(C351,",",REPT(" ",99)),899,99)),PortProtocols[],4,FALSE),VLOOKUP(--TRIM(MID(SUBSTITUTE(C351,",",REPT(" ",99)),899,99)),PortProtocols[],4,FALSE)),""),"") &amp;
IF(TRIM(MID(SUBSTITUTE(C351,",",REPT(" ",99)),999,99))&lt;&gt;"",CHAR(10) &amp; IFERROR(IF(ISERROR(--TRIM(MID(SUBSTITUTE(C351,",",REPT(" ",99)),999,99))),VLOOKUP(TRIM(MID(SUBSTITUTE(C351,",",REPT(" ",99)),999,99)),PortProtocols[],4,FALSE),VLOOKUP(--TRIM(MID(SUBSTITUTE(C351,",",REPT(" ",99)),999,99)),PortProtocols[],4,FALSE)),""),"") &amp;
IF(TRIM(MID(SUBSTITUTE(C351,",",REPT(" ",99)),1099,99))&lt;&gt;"",CHAR(10) &amp; IFERROR(IF(ISERROR(--TRIM(MID(SUBSTITUTE(C351,",",REPT(" ",99)),1099,99))),VLOOKUP(TRIM(MID(SUBSTITUTE(C351,",",REPT(" ",99)),1099,99)),PortProtocols[],4,FALSE),VLOOKUP(--TRIM(MID(SUBSTITUTE(C351,",",REPT(" ",99)),1099,99)),PortProtocols[],4,FALSE)),""),"") &amp;
IF(TRIM(MID(SUBSTITUTE(C351,",",REPT(" ",99)),1199,99))&lt;&gt;"",CHAR(10) &amp; IFERROR(IF(ISERROR(--TRIM(MID(SUBSTITUTE(C351,",",REPT(" ",99)),1199,99))),VLOOKUP(TRIM(MID(SUBSTITUTE(C351,",",REPT(" ",99)),1199,99)),PortProtocols[],4,FALSE),VLOOKUP(--TRIM(MID(SUBSTITUTE(C351,",",REPT(" ",99)),1199,99)),PortProtocols[],4,FALSE)),""),"") &amp;
IF(TRIM(MID(SUBSTITUTE(C351,",",REPT(" ",99)),1299,99))&lt;&gt;"",CHAR(10) &amp; IFERROR(IF(ISERROR(--TRIM(MID(SUBSTITUTE(C351,",",REPT(" ",99)),1299,99))),VLOOKUP(TRIM(MID(SUBSTITUTE(C351,",",REPT(" ",99)),1299,99)),PortProtocols[],4,FALSE),VLOOKUP(--TRIM(MID(SUBSTITUTE(C351,",",REPT(" ",99)),1299,99)),PortProtocols[],4,FALSE)),""),"") &amp;
IF(TRIM(MID(SUBSTITUTE(C351,",",REPT(" ",99)),1399,99))&lt;&gt;"",CHAR(10) &amp; IFERROR(IF(ISERROR(--TRIM(MID(SUBSTITUTE(C351,",",REPT(" ",99)),1399,99))),VLOOKUP(TRIM(MID(SUBSTITUTE(C351,",",REPT(" ",99)),1399,99)),PortProtocols[],4,FALSE),VLOOKUP(--TRIM(MID(SUBSTITUTE(C351,",",REPT(" ",99)),1399,99)),PortProtocols[],4,FALSE)),""),"") &amp;
IF(TRIM(MID(SUBSTITUTE(C351,",",REPT(" ",99)),1499,99))&lt;&gt;"",CHAR(10) &amp; IFERROR(IF(ISERROR(--TRIM(MID(SUBSTITUTE(C351,",",REPT(" ",99)),1499,99))),VLOOKUP(TRIM(MID(SUBSTITUTE(C351,",",REPT(" ",99)),1499,99)),PortProtocols[],4,FALSE),VLOOKUP(--TRIM(MID(SUBSTITUTE(C351,",",REPT(" ",99)),1499,99)),PortProtocols[],4,FALSE)),""),"") &amp;
IF(TRIM(MID(SUBSTITUTE(C351,",",REPT(" ",99)),1599,99))&lt;&gt;"",CHAR(10) &amp; IFERROR(IF(ISERROR(--TRIM(MID(SUBSTITUTE(C351,",",REPT(" ",99)),1599,99))),VLOOKUP(TRIM(MID(SUBSTITUTE(C351,",",REPT(" ",99)),1599,99)),PortProtocols[],4,FALSE),VLOOKUP(--TRIM(MID(SUBSTITUTE(C351,",",REPT(" ",99)),1599,99)),PortProtocols[],4,FALSE)),""),"") &amp;
IF(TRIM(MID(SUBSTITUTE(C351,",",REPT(" ",99)),1699,99))&lt;&gt;"",CHAR(10) &amp; IFERROR(IF(ISERROR(--TRIM(MID(SUBSTITUTE(C351,",",REPT(" ",99)),1699,99))),VLOOKUP(TRIM(MID(SUBSTITUTE(C351,",",REPT(" ",99)),1699,99)),PortProtocols[],4,FALSE),VLOOKUP(--TRIM(MID(SUBSTITUTE(C351,",",REPT(" ",99)),1699,99)),PortProtocols[],4,FALSE)),""),"") &amp;
IF(TRIM(MID(SUBSTITUTE(C351,",",REPT(" ",99)),1799,99))&lt;&gt;"",CHAR(10) &amp; IFERROR(IF(ISERROR(--TRIM(MID(SUBSTITUTE(C351,",",REPT(" ",99)),1799,99))),VLOOKUP(TRIM(MID(SUBSTITUTE(C351,",",REPT(" ",99)),1799,99)),PortProtocols[],4,FALSE),VLOOKUP(--TRIM(MID(SUBSTITUTE(C351,",",REPT(" ",99)),1799,99)),PortProtocols[],4,FALSE)),""),"") &amp;
IF(TRIM(MID(SUBSTITUTE(C351,",",REPT(" ",99)),1899,99))&lt;&gt;"",CHAR(10) &amp; IFERROR(IF(ISERROR(--TRIM(MID(SUBSTITUTE(C351,",",REPT(" ",99)),1899,99))),VLOOKUP(TRIM(MID(SUBSTITUTE(C351,",",REPT(" ",99)),1899,99)),PortProtocols[],4,FALSE),VLOOKUP(--TRIM(MID(SUBSTITUTE(C351,",",REPT(" ",99)),1899,99)),PortProtocols[],4,FALSE)),""),""),
"")</f>
        <v>NDB Managed PostgreSQL HA Database VM AZ1 to NDB Managed PostgreSQL HAProxy VM AZ1
PostgreSQL (5432 TCP)
ETCD (2379 TCP)</v>
      </c>
      <c r="G351" s="15"/>
      <c r="H351" s="13" t="str">
        <f>_xlfn.XLOOKUP(ExternalPorts[[#This Row],[Source]],entities[Source],entities[Source AZ (Used for Diagram Generation)],"",0)</f>
        <v>AZ1</v>
      </c>
      <c r="I351" s="13" t="str">
        <f>_xlfn.XLOOKUP(ExternalPorts[[#This Row],[Destination]],entities[Destination],entities[Destination AZ (Used for Diagram Generation)],"",0)</f>
        <v>AZ1</v>
      </c>
      <c r="J351" s="13"/>
    </row>
    <row r="352" spans="1:10" ht="81" hidden="1">
      <c r="A352" s="13" t="s">
        <v>357</v>
      </c>
      <c r="B352" s="13" t="s">
        <v>394</v>
      </c>
      <c r="C352" s="14" t="s">
        <v>399</v>
      </c>
      <c r="D352" s="13" t="str" cm="1">
        <f t="array" ref="D35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2" s="13" t="s">
        <v>396</v>
      </c>
      <c r="F352" s="24" t="str">
        <f>IF(AND(B352&lt;&gt;"",E352&lt;&gt;""),B352 &amp; " to " &amp; E352 &amp; CHAR(10) &amp;
IFERROR(IF(ISERROR(--TRIM(MID(SUBSTITUTE(C352,",",REPT(" ",99)),1,99))),VLOOKUP(TRIM(MID(SUBSTITUTE(C352,",",REPT(" ",99)),1,99)),PortProtocols[],4,FALSE),VLOOKUP(--TRIM(MID(SUBSTITUTE(C352,",",REPT(" ",99)),1,99)),PortProtocols[],4,FALSE)),"") &amp;
IF(TRIM(MID(SUBSTITUTE(C352,",",REPT(" ",99)),99,99))&lt;&gt;"",CHAR(10) &amp; IFERROR(IF(ISERROR(--TRIM(MID(SUBSTITUTE(C352,",",REPT(" ",99)),99,99))),VLOOKUP(TRIM(MID(SUBSTITUTE(C352,",",REPT(" ",99)),99,99)),PortProtocols[],4,FALSE),VLOOKUP(--TRIM(MID(SUBSTITUTE(C352,",",REPT(" ",99)),99,99)),PortProtocols[],4,FALSE)),""),"") &amp;
IF(TRIM(MID(SUBSTITUTE(C352,",",REPT(" ",99)),199,99))&lt;&gt;"",CHAR(10) &amp; IFERROR(IF(ISERROR(--TRIM(MID(SUBSTITUTE(C352,",",REPT(" ",99)),199,99))),VLOOKUP(TRIM(MID(SUBSTITUTE(C352,",",REPT(" ",99)),199,99)),PortProtocols[],4,FALSE),VLOOKUP(--TRIM(MID(SUBSTITUTE(C352,",",REPT(" ",99)),199,99)),PortProtocols[],4,FALSE)),""),"") &amp;
IF(TRIM(MID(SUBSTITUTE(C352,",",REPT(" ",99)),299,99))&lt;&gt;"",CHAR(10) &amp; IFERROR(IF(ISERROR(--TRIM(MID(SUBSTITUTE(C352,",",REPT(" ",99)),299,99))),VLOOKUP(TRIM(MID(SUBSTITUTE(C352,",",REPT(" ",99)),299,99)),PortProtocols[],4,FALSE),VLOOKUP(--TRIM(MID(SUBSTITUTE(C352,",",REPT(" ",99)),299,99)),PortProtocols[],4,FALSE)),""),"") &amp;
IF(TRIM(MID(SUBSTITUTE(C352,",",REPT(" ",99)),399,99))&lt;&gt;"",CHAR(10) &amp; IFERROR(IF(ISERROR(--TRIM(MID(SUBSTITUTE(C352,",",REPT(" ",99)),399,99))),VLOOKUP(TRIM(MID(SUBSTITUTE(C352,",",REPT(" ",99)),399,99)),PortProtocols[],4,FALSE),VLOOKUP(--TRIM(MID(SUBSTITUTE(C352,",",REPT(" ",99)),399,99)),PortProtocols[],4,FALSE)),""),"") &amp;
IF(TRIM(MID(SUBSTITUTE(C352,",",REPT(" ",99)),499,99))&lt;&gt;"",CHAR(10) &amp; IFERROR(IF(ISERROR(--TRIM(MID(SUBSTITUTE(C352,",",REPT(" ",99)),499,99))),VLOOKUP(TRIM(MID(SUBSTITUTE(C352,",",REPT(" ",99)),499,99)),PortProtocols[],4,FALSE),VLOOKUP(--TRIM(MID(SUBSTITUTE(C352,",",REPT(" ",99)),499,99)),PortProtocols[],4,FALSE)),""),"") &amp;
IF(TRIM(MID(SUBSTITUTE(C352,",",REPT(" ",99)),599,99))&lt;&gt;"",CHAR(10) &amp; IFERROR(IF(ISERROR(--TRIM(MID(SUBSTITUTE(C352,",",REPT(" ",99)),599,99))),VLOOKUP(TRIM(MID(SUBSTITUTE(C352,",",REPT(" ",99)),599,99)),PortProtocols[],4,FALSE),VLOOKUP(--TRIM(MID(SUBSTITUTE(C352,",",REPT(" ",99)),599,99)),PortProtocols[],4,FALSE)),""),"") &amp;
IF(TRIM(MID(SUBSTITUTE(C352,",",REPT(" ",99)),699,99))&lt;&gt;"",CHAR(10) &amp; IFERROR(IF(ISERROR(--TRIM(MID(SUBSTITUTE(C352,",",REPT(" ",99)),699,99))),VLOOKUP(TRIM(MID(SUBSTITUTE(C352,",",REPT(" ",99)),699,99)),PortProtocols[],4,FALSE),VLOOKUP(--TRIM(MID(SUBSTITUTE(C352,",",REPT(" ",99)),699,99)),PortProtocols[],4,FALSE)),""),"") &amp;
IF(TRIM(MID(SUBSTITUTE(C352,",",REPT(" ",99)),799,99))&lt;&gt;"",CHAR(10) &amp; IFERROR(IF(ISERROR(--TRIM(MID(SUBSTITUTE(C352,",",REPT(" ",99)),799,99))),VLOOKUP(TRIM(MID(SUBSTITUTE(C352,",",REPT(" ",99)),799,99)),PortProtocols[],4,FALSE),VLOOKUP(--TRIM(MID(SUBSTITUTE(C352,",",REPT(" ",99)),799,99)),PortProtocols[],4,FALSE)),""),"") &amp;
IF(TRIM(MID(SUBSTITUTE(C352,",",REPT(" ",99)),899,99))&lt;&gt;"",CHAR(10) &amp; IFERROR(IF(ISERROR(--TRIM(MID(SUBSTITUTE(C352,",",REPT(" ",99)),899,99))),VLOOKUP(TRIM(MID(SUBSTITUTE(C352,",",REPT(" ",99)),899,99)),PortProtocols[],4,FALSE),VLOOKUP(--TRIM(MID(SUBSTITUTE(C352,",",REPT(" ",99)),899,99)),PortProtocols[],4,FALSE)),""),"") &amp;
IF(TRIM(MID(SUBSTITUTE(C352,",",REPT(" ",99)),999,99))&lt;&gt;"",CHAR(10) &amp; IFERROR(IF(ISERROR(--TRIM(MID(SUBSTITUTE(C352,",",REPT(" ",99)),999,99))),VLOOKUP(TRIM(MID(SUBSTITUTE(C352,",",REPT(" ",99)),999,99)),PortProtocols[],4,FALSE),VLOOKUP(--TRIM(MID(SUBSTITUTE(C352,",",REPT(" ",99)),999,99)),PortProtocols[],4,FALSE)),""),"") &amp;
IF(TRIM(MID(SUBSTITUTE(C352,",",REPT(" ",99)),1099,99))&lt;&gt;"",CHAR(10) &amp; IFERROR(IF(ISERROR(--TRIM(MID(SUBSTITUTE(C352,",",REPT(" ",99)),1099,99))),VLOOKUP(TRIM(MID(SUBSTITUTE(C352,",",REPT(" ",99)),1099,99)),PortProtocols[],4,FALSE),VLOOKUP(--TRIM(MID(SUBSTITUTE(C352,",",REPT(" ",99)),1099,99)),PortProtocols[],4,FALSE)),""),"") &amp;
IF(TRIM(MID(SUBSTITUTE(C352,",",REPT(" ",99)),1199,99))&lt;&gt;"",CHAR(10) &amp; IFERROR(IF(ISERROR(--TRIM(MID(SUBSTITUTE(C352,",",REPT(" ",99)),1199,99))),VLOOKUP(TRIM(MID(SUBSTITUTE(C352,",",REPT(" ",99)),1199,99)),PortProtocols[],4,FALSE),VLOOKUP(--TRIM(MID(SUBSTITUTE(C352,",",REPT(" ",99)),1199,99)),PortProtocols[],4,FALSE)),""),"") &amp;
IF(TRIM(MID(SUBSTITUTE(C352,",",REPT(" ",99)),1299,99))&lt;&gt;"",CHAR(10) &amp; IFERROR(IF(ISERROR(--TRIM(MID(SUBSTITUTE(C352,",",REPT(" ",99)),1299,99))),VLOOKUP(TRIM(MID(SUBSTITUTE(C352,",",REPT(" ",99)),1299,99)),PortProtocols[],4,FALSE),VLOOKUP(--TRIM(MID(SUBSTITUTE(C352,",",REPT(" ",99)),1299,99)),PortProtocols[],4,FALSE)),""),"") &amp;
IF(TRIM(MID(SUBSTITUTE(C352,",",REPT(" ",99)),1399,99))&lt;&gt;"",CHAR(10) &amp; IFERROR(IF(ISERROR(--TRIM(MID(SUBSTITUTE(C352,",",REPT(" ",99)),1399,99))),VLOOKUP(TRIM(MID(SUBSTITUTE(C352,",",REPT(" ",99)),1399,99)),PortProtocols[],4,FALSE),VLOOKUP(--TRIM(MID(SUBSTITUTE(C352,",",REPT(" ",99)),1399,99)),PortProtocols[],4,FALSE)),""),"") &amp;
IF(TRIM(MID(SUBSTITUTE(C352,",",REPT(" ",99)),1499,99))&lt;&gt;"",CHAR(10) &amp; IFERROR(IF(ISERROR(--TRIM(MID(SUBSTITUTE(C352,",",REPT(" ",99)),1499,99))),VLOOKUP(TRIM(MID(SUBSTITUTE(C352,",",REPT(" ",99)),1499,99)),PortProtocols[],4,FALSE),VLOOKUP(--TRIM(MID(SUBSTITUTE(C352,",",REPT(" ",99)),1499,99)),PortProtocols[],4,FALSE)),""),"") &amp;
IF(TRIM(MID(SUBSTITUTE(C352,",",REPT(" ",99)),1599,99))&lt;&gt;"",CHAR(10) &amp; IFERROR(IF(ISERROR(--TRIM(MID(SUBSTITUTE(C352,",",REPT(" ",99)),1599,99))),VLOOKUP(TRIM(MID(SUBSTITUTE(C352,",",REPT(" ",99)),1599,99)),PortProtocols[],4,FALSE),VLOOKUP(--TRIM(MID(SUBSTITUTE(C352,",",REPT(" ",99)),1599,99)),PortProtocols[],4,FALSE)),""),"") &amp;
IF(TRIM(MID(SUBSTITUTE(C352,",",REPT(" ",99)),1699,99))&lt;&gt;"",CHAR(10) &amp; IFERROR(IF(ISERROR(--TRIM(MID(SUBSTITUTE(C352,",",REPT(" ",99)),1699,99))),VLOOKUP(TRIM(MID(SUBSTITUTE(C352,",",REPT(" ",99)),1699,99)),PortProtocols[],4,FALSE),VLOOKUP(--TRIM(MID(SUBSTITUTE(C352,",",REPT(" ",99)),1699,99)),PortProtocols[],4,FALSE)),""),"") &amp;
IF(TRIM(MID(SUBSTITUTE(C352,",",REPT(" ",99)),1799,99))&lt;&gt;"",CHAR(10) &amp; IFERROR(IF(ISERROR(--TRIM(MID(SUBSTITUTE(C352,",",REPT(" ",99)),1799,99))),VLOOKUP(TRIM(MID(SUBSTITUTE(C352,",",REPT(" ",99)),1799,99)),PortProtocols[],4,FALSE),VLOOKUP(--TRIM(MID(SUBSTITUTE(C352,",",REPT(" ",99)),1799,99)),PortProtocols[],4,FALSE)),""),"") &amp;
IF(TRIM(MID(SUBSTITUTE(C352,",",REPT(" ",99)),1899,99))&lt;&gt;"",CHAR(10) &amp; IFERROR(IF(ISERROR(--TRIM(MID(SUBSTITUTE(C352,",",REPT(" ",99)),1899,99))),VLOOKUP(TRIM(MID(SUBSTITUTE(C352,",",REPT(" ",99)),1899,99)),PortProtocols[],4,FALSE),VLOOKUP(--TRIM(MID(SUBSTITUTE(C352,",",REPT(" ",99)),1899,99)),PortProtocols[],4,FALSE)),""),""),
"")</f>
        <v>NDB Managed PostgreSQL HA Database VM AZ1 to NDB Managed PostgreSQL HAProxy VM AZ2
PostgreSQL (5432 TCP)
ETCD (2379 TCP)</v>
      </c>
      <c r="G352" s="15"/>
      <c r="H352" s="13" t="str">
        <f>_xlfn.XLOOKUP(ExternalPorts[[#This Row],[Source]],entities[Source],entities[Source AZ (Used for Diagram Generation)],"",0)</f>
        <v>AZ1</v>
      </c>
      <c r="I352" s="13" t="str">
        <f>_xlfn.XLOOKUP(ExternalPorts[[#This Row],[Destination]],entities[Destination],entities[Destination AZ (Used for Diagram Generation)],"",0)</f>
        <v>AZ2</v>
      </c>
      <c r="J352" s="13"/>
    </row>
    <row r="353" spans="1:10" ht="60.75" hidden="1">
      <c r="A353" s="13" t="s">
        <v>357</v>
      </c>
      <c r="B353" s="13" t="s">
        <v>393</v>
      </c>
      <c r="C353" s="14" t="s">
        <v>404</v>
      </c>
      <c r="D353" s="13" t="str" cm="1">
        <f t="array" ref="D35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3" s="13" t="s">
        <v>396</v>
      </c>
      <c r="F353" s="15" t="str">
        <f>IF(AND(B353&lt;&gt;"",E353&lt;&gt;""),B353 &amp; " to " &amp; E353 &amp; CHAR(10) &amp;
IFERROR(IF(ISERROR(--TRIM(MID(SUBSTITUTE(C353,",",REPT(" ",99)),1,99))),VLOOKUP(TRIM(MID(SUBSTITUTE(C353,",",REPT(" ",99)),1,99)),PortProtocols[],4,FALSE),VLOOKUP(--TRIM(MID(SUBSTITUTE(C353,",",REPT(" ",99)),1,99)),PortProtocols[],4,FALSE)),"") &amp;
IF(TRIM(MID(SUBSTITUTE(C353,",",REPT(" ",99)),99,99))&lt;&gt;"",CHAR(10) &amp; IFERROR(IF(ISERROR(--TRIM(MID(SUBSTITUTE(C353,",",REPT(" ",99)),99,99))),VLOOKUP(TRIM(MID(SUBSTITUTE(C353,",",REPT(" ",99)),99,99)),PortProtocols[],4,FALSE),VLOOKUP(--TRIM(MID(SUBSTITUTE(C353,",",REPT(" ",99)),99,99)),PortProtocols[],4,FALSE)),""),"") &amp;
IF(TRIM(MID(SUBSTITUTE(C353,",",REPT(" ",99)),199,99))&lt;&gt;"",CHAR(10) &amp; IFERROR(IF(ISERROR(--TRIM(MID(SUBSTITUTE(C353,",",REPT(" ",99)),199,99))),VLOOKUP(TRIM(MID(SUBSTITUTE(C353,",",REPT(" ",99)),199,99)),PortProtocols[],4,FALSE),VLOOKUP(--TRIM(MID(SUBSTITUTE(C353,",",REPT(" ",99)),199,99)),PortProtocols[],4,FALSE)),""),"") &amp;
IF(TRIM(MID(SUBSTITUTE(C353,",",REPT(" ",99)),299,99))&lt;&gt;"",CHAR(10) &amp; IFERROR(IF(ISERROR(--TRIM(MID(SUBSTITUTE(C353,",",REPT(" ",99)),299,99))),VLOOKUP(TRIM(MID(SUBSTITUTE(C353,",",REPT(" ",99)),299,99)),PortProtocols[],4,FALSE),VLOOKUP(--TRIM(MID(SUBSTITUTE(C353,",",REPT(" ",99)),299,99)),PortProtocols[],4,FALSE)),""),"") &amp;
IF(TRIM(MID(SUBSTITUTE(C353,",",REPT(" ",99)),399,99))&lt;&gt;"",CHAR(10) &amp; IFERROR(IF(ISERROR(--TRIM(MID(SUBSTITUTE(C353,",",REPT(" ",99)),399,99))),VLOOKUP(TRIM(MID(SUBSTITUTE(C353,",",REPT(" ",99)),399,99)),PortProtocols[],4,FALSE),VLOOKUP(--TRIM(MID(SUBSTITUTE(C353,",",REPT(" ",99)),399,99)),PortProtocols[],4,FALSE)),""),"") &amp;
IF(TRIM(MID(SUBSTITUTE(C353,",",REPT(" ",99)),499,99))&lt;&gt;"",CHAR(10) &amp; IFERROR(IF(ISERROR(--TRIM(MID(SUBSTITUTE(C353,",",REPT(" ",99)),499,99))),VLOOKUP(TRIM(MID(SUBSTITUTE(C353,",",REPT(" ",99)),499,99)),PortProtocols[],4,FALSE),VLOOKUP(--TRIM(MID(SUBSTITUTE(C353,",",REPT(" ",99)),499,99)),PortProtocols[],4,FALSE)),""),"") &amp;
IF(TRIM(MID(SUBSTITUTE(C353,",",REPT(" ",99)),599,99))&lt;&gt;"",CHAR(10) &amp; IFERROR(IF(ISERROR(--TRIM(MID(SUBSTITUTE(C353,",",REPT(" ",99)),599,99))),VLOOKUP(TRIM(MID(SUBSTITUTE(C353,",",REPT(" ",99)),599,99)),PortProtocols[],4,FALSE),VLOOKUP(--TRIM(MID(SUBSTITUTE(C353,",",REPT(" ",99)),599,99)),PortProtocols[],4,FALSE)),""),"") &amp;
IF(TRIM(MID(SUBSTITUTE(C353,",",REPT(" ",99)),699,99))&lt;&gt;"",CHAR(10) &amp; IFERROR(IF(ISERROR(--TRIM(MID(SUBSTITUTE(C353,",",REPT(" ",99)),699,99))),VLOOKUP(TRIM(MID(SUBSTITUTE(C353,",",REPT(" ",99)),699,99)),PortProtocols[],4,FALSE),VLOOKUP(--TRIM(MID(SUBSTITUTE(C353,",",REPT(" ",99)),699,99)),PortProtocols[],4,FALSE)),""),"") &amp;
IF(TRIM(MID(SUBSTITUTE(C353,",",REPT(" ",99)),799,99))&lt;&gt;"",CHAR(10) &amp; IFERROR(IF(ISERROR(--TRIM(MID(SUBSTITUTE(C353,",",REPT(" ",99)),799,99))),VLOOKUP(TRIM(MID(SUBSTITUTE(C353,",",REPT(" ",99)),799,99)),PortProtocols[],4,FALSE),VLOOKUP(--TRIM(MID(SUBSTITUTE(C353,",",REPT(" ",99)),799,99)),PortProtocols[],4,FALSE)),""),"") &amp;
IF(TRIM(MID(SUBSTITUTE(C353,",",REPT(" ",99)),899,99))&lt;&gt;"",CHAR(10) &amp; IFERROR(IF(ISERROR(--TRIM(MID(SUBSTITUTE(C353,",",REPT(" ",99)),899,99))),VLOOKUP(TRIM(MID(SUBSTITUTE(C353,",",REPT(" ",99)),899,99)),PortProtocols[],4,FALSE),VLOOKUP(--TRIM(MID(SUBSTITUTE(C353,",",REPT(" ",99)),899,99)),PortProtocols[],4,FALSE)),""),"") &amp;
IF(TRIM(MID(SUBSTITUTE(C353,",",REPT(" ",99)),999,99))&lt;&gt;"",CHAR(10) &amp; IFERROR(IF(ISERROR(--TRIM(MID(SUBSTITUTE(C353,",",REPT(" ",99)),999,99))),VLOOKUP(TRIM(MID(SUBSTITUTE(C353,",",REPT(" ",99)),999,99)),PortProtocols[],4,FALSE),VLOOKUP(--TRIM(MID(SUBSTITUTE(C353,",",REPT(" ",99)),999,99)),PortProtocols[],4,FALSE)),""),"") &amp;
IF(TRIM(MID(SUBSTITUTE(C353,",",REPT(" ",99)),1099,99))&lt;&gt;"",CHAR(10) &amp; IFERROR(IF(ISERROR(--TRIM(MID(SUBSTITUTE(C353,",",REPT(" ",99)),1099,99))),VLOOKUP(TRIM(MID(SUBSTITUTE(C353,",",REPT(" ",99)),1099,99)),PortProtocols[],4,FALSE),VLOOKUP(--TRIM(MID(SUBSTITUTE(C353,",",REPT(" ",99)),1099,99)),PortProtocols[],4,FALSE)),""),"") &amp;
IF(TRIM(MID(SUBSTITUTE(C353,",",REPT(" ",99)),1199,99))&lt;&gt;"",CHAR(10) &amp; IFERROR(IF(ISERROR(--TRIM(MID(SUBSTITUTE(C353,",",REPT(" ",99)),1199,99))),VLOOKUP(TRIM(MID(SUBSTITUTE(C353,",",REPT(" ",99)),1199,99)),PortProtocols[],4,FALSE),VLOOKUP(--TRIM(MID(SUBSTITUTE(C353,",",REPT(" ",99)),1199,99)),PortProtocols[],4,FALSE)),""),"") &amp;
IF(TRIM(MID(SUBSTITUTE(C353,",",REPT(" ",99)),1299,99))&lt;&gt;"",CHAR(10) &amp; IFERROR(IF(ISERROR(--TRIM(MID(SUBSTITUTE(C353,",",REPT(" ",99)),1299,99))),VLOOKUP(TRIM(MID(SUBSTITUTE(C353,",",REPT(" ",99)),1299,99)),PortProtocols[],4,FALSE),VLOOKUP(--TRIM(MID(SUBSTITUTE(C353,",",REPT(" ",99)),1299,99)),PortProtocols[],4,FALSE)),""),"") &amp;
IF(TRIM(MID(SUBSTITUTE(C353,",",REPT(" ",99)),1399,99))&lt;&gt;"",CHAR(10) &amp; IFERROR(IF(ISERROR(--TRIM(MID(SUBSTITUTE(C353,",",REPT(" ",99)),1399,99))),VLOOKUP(TRIM(MID(SUBSTITUTE(C353,",",REPT(" ",99)),1399,99)),PortProtocols[],4,FALSE),VLOOKUP(--TRIM(MID(SUBSTITUTE(C353,",",REPT(" ",99)),1399,99)),PortProtocols[],4,FALSE)),""),"") &amp;
IF(TRIM(MID(SUBSTITUTE(C353,",",REPT(" ",99)),1499,99))&lt;&gt;"",CHAR(10) &amp; IFERROR(IF(ISERROR(--TRIM(MID(SUBSTITUTE(C353,",",REPT(" ",99)),1499,99))),VLOOKUP(TRIM(MID(SUBSTITUTE(C353,",",REPT(" ",99)),1499,99)),PortProtocols[],4,FALSE),VLOOKUP(--TRIM(MID(SUBSTITUTE(C353,",",REPT(" ",99)),1499,99)),PortProtocols[],4,FALSE)),""),"") &amp;
IF(TRIM(MID(SUBSTITUTE(C353,",",REPT(" ",99)),1599,99))&lt;&gt;"",CHAR(10) &amp; IFERROR(IF(ISERROR(--TRIM(MID(SUBSTITUTE(C353,",",REPT(" ",99)),1599,99))),VLOOKUP(TRIM(MID(SUBSTITUTE(C353,",",REPT(" ",99)),1599,99)),PortProtocols[],4,FALSE),VLOOKUP(--TRIM(MID(SUBSTITUTE(C353,",",REPT(" ",99)),1599,99)),PortProtocols[],4,FALSE)),""),"") &amp;
IF(TRIM(MID(SUBSTITUTE(C353,",",REPT(" ",99)),1699,99))&lt;&gt;"",CHAR(10) &amp; IFERROR(IF(ISERROR(--TRIM(MID(SUBSTITUTE(C353,",",REPT(" ",99)),1699,99))),VLOOKUP(TRIM(MID(SUBSTITUTE(C353,",",REPT(" ",99)),1699,99)),PortProtocols[],4,FALSE),VLOOKUP(--TRIM(MID(SUBSTITUTE(C353,",",REPT(" ",99)),1699,99)),PortProtocols[],4,FALSE)),""),"") &amp;
IF(TRIM(MID(SUBSTITUTE(C353,",",REPT(" ",99)),1799,99))&lt;&gt;"",CHAR(10) &amp; IFERROR(IF(ISERROR(--TRIM(MID(SUBSTITUTE(C353,",",REPT(" ",99)),1799,99))),VLOOKUP(TRIM(MID(SUBSTITUTE(C353,",",REPT(" ",99)),1799,99)),PortProtocols[],4,FALSE),VLOOKUP(--TRIM(MID(SUBSTITUTE(C353,",",REPT(" ",99)),1799,99)),PortProtocols[],4,FALSE)),""),"") &amp;
IF(TRIM(MID(SUBSTITUTE(C353,",",REPT(" ",99)),1899,99))&lt;&gt;"",CHAR(10) &amp; IFERROR(IF(ISERROR(--TRIM(MID(SUBSTITUTE(C353,",",REPT(" ",99)),1899,99))),VLOOKUP(TRIM(MID(SUBSTITUTE(C353,",",REPT(" ",99)),1899,99)),PortProtocols[],4,FALSE),VLOOKUP(--TRIM(MID(SUBSTITUTE(C353,",",REPT(" ",99)),1899,99)),PortProtocols[],4,FALSE)),""),""),
"")</f>
        <v>NDB Managed PostgreSQL HAProxy VM AZ1 to NDB Managed PostgreSQL HAProxy VM AZ2
HTTP (80 TCP)
HTTP Alternate (8080 TCP)</v>
      </c>
      <c r="G353" s="15"/>
      <c r="H353" s="13" t="str">
        <f>_xlfn.XLOOKUP(ExternalPorts[[#This Row],[Source]],entities[Source],entities[Source AZ (Used for Diagram Generation)],"",0)</f>
        <v>AZ1</v>
      </c>
      <c r="I353" s="13" t="str">
        <f>_xlfn.XLOOKUP(ExternalPorts[[#This Row],[Destination]],entities[Destination],entities[Destination AZ (Used for Diagram Generation)],"",0)</f>
        <v>AZ2</v>
      </c>
      <c r="J353" s="13"/>
    </row>
    <row r="354" spans="1:10" ht="60.75" hidden="1">
      <c r="A354" s="13" t="s">
        <v>357</v>
      </c>
      <c r="B354" s="13" t="s">
        <v>385</v>
      </c>
      <c r="C354" s="14" t="s">
        <v>405</v>
      </c>
      <c r="D354" s="13" t="str" cm="1">
        <f t="array" ref="D354">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4" s="13" t="s">
        <v>394</v>
      </c>
      <c r="F354" s="15" t="str">
        <f>IF(AND(B354&lt;&gt;"",E354&lt;&gt;""),B354 &amp; " to " &amp; E354 &amp; CHAR(10) &amp;
IFERROR(IF(ISERROR(--TRIM(MID(SUBSTITUTE(C354,",",REPT(" ",99)),1,99))),VLOOKUP(TRIM(MID(SUBSTITUTE(C354,",",REPT(" ",99)),1,99)),PortProtocols[],4,FALSE),VLOOKUP(--TRIM(MID(SUBSTITUTE(C354,",",REPT(" ",99)),1,99)),PortProtocols[],4,FALSE)),"") &amp;
IF(TRIM(MID(SUBSTITUTE(C354,",",REPT(" ",99)),99,99))&lt;&gt;"",CHAR(10) &amp; IFERROR(IF(ISERROR(--TRIM(MID(SUBSTITUTE(C354,",",REPT(" ",99)),99,99))),VLOOKUP(TRIM(MID(SUBSTITUTE(C354,",",REPT(" ",99)),99,99)),PortProtocols[],4,FALSE),VLOOKUP(--TRIM(MID(SUBSTITUTE(C354,",",REPT(" ",99)),99,99)),PortProtocols[],4,FALSE)),""),"") &amp;
IF(TRIM(MID(SUBSTITUTE(C354,",",REPT(" ",99)),199,99))&lt;&gt;"",CHAR(10) &amp; IFERROR(IF(ISERROR(--TRIM(MID(SUBSTITUTE(C354,",",REPT(" ",99)),199,99))),VLOOKUP(TRIM(MID(SUBSTITUTE(C354,",",REPT(" ",99)),199,99)),PortProtocols[],4,FALSE),VLOOKUP(--TRIM(MID(SUBSTITUTE(C354,",",REPT(" ",99)),199,99)),PortProtocols[],4,FALSE)),""),"") &amp;
IF(TRIM(MID(SUBSTITUTE(C354,",",REPT(" ",99)),299,99))&lt;&gt;"",CHAR(10) &amp; IFERROR(IF(ISERROR(--TRIM(MID(SUBSTITUTE(C354,",",REPT(" ",99)),299,99))),VLOOKUP(TRIM(MID(SUBSTITUTE(C354,",",REPT(" ",99)),299,99)),PortProtocols[],4,FALSE),VLOOKUP(--TRIM(MID(SUBSTITUTE(C354,",",REPT(" ",99)),299,99)),PortProtocols[],4,FALSE)),""),"") &amp;
IF(TRIM(MID(SUBSTITUTE(C354,",",REPT(" ",99)),399,99))&lt;&gt;"",CHAR(10) &amp; IFERROR(IF(ISERROR(--TRIM(MID(SUBSTITUTE(C354,",",REPT(" ",99)),399,99))),VLOOKUP(TRIM(MID(SUBSTITUTE(C354,",",REPT(" ",99)),399,99)),PortProtocols[],4,FALSE),VLOOKUP(--TRIM(MID(SUBSTITUTE(C354,",",REPT(" ",99)),399,99)),PortProtocols[],4,FALSE)),""),"") &amp;
IF(TRIM(MID(SUBSTITUTE(C354,",",REPT(" ",99)),499,99))&lt;&gt;"",CHAR(10) &amp; IFERROR(IF(ISERROR(--TRIM(MID(SUBSTITUTE(C354,",",REPT(" ",99)),499,99))),VLOOKUP(TRIM(MID(SUBSTITUTE(C354,",",REPT(" ",99)),499,99)),PortProtocols[],4,FALSE),VLOOKUP(--TRIM(MID(SUBSTITUTE(C354,",",REPT(" ",99)),499,99)),PortProtocols[],4,FALSE)),""),"") &amp;
IF(TRIM(MID(SUBSTITUTE(C354,",",REPT(" ",99)),599,99))&lt;&gt;"",CHAR(10) &amp; IFERROR(IF(ISERROR(--TRIM(MID(SUBSTITUTE(C354,",",REPT(" ",99)),599,99))),VLOOKUP(TRIM(MID(SUBSTITUTE(C354,",",REPT(" ",99)),599,99)),PortProtocols[],4,FALSE),VLOOKUP(--TRIM(MID(SUBSTITUTE(C354,",",REPT(" ",99)),599,99)),PortProtocols[],4,FALSE)),""),"") &amp;
IF(TRIM(MID(SUBSTITUTE(C354,",",REPT(" ",99)),699,99))&lt;&gt;"",CHAR(10) &amp; IFERROR(IF(ISERROR(--TRIM(MID(SUBSTITUTE(C354,",",REPT(" ",99)),699,99))),VLOOKUP(TRIM(MID(SUBSTITUTE(C354,",",REPT(" ",99)),699,99)),PortProtocols[],4,FALSE),VLOOKUP(--TRIM(MID(SUBSTITUTE(C354,",",REPT(" ",99)),699,99)),PortProtocols[],4,FALSE)),""),"") &amp;
IF(TRIM(MID(SUBSTITUTE(C354,",",REPT(" ",99)),799,99))&lt;&gt;"",CHAR(10) &amp; IFERROR(IF(ISERROR(--TRIM(MID(SUBSTITUTE(C354,",",REPT(" ",99)),799,99))),VLOOKUP(TRIM(MID(SUBSTITUTE(C354,",",REPT(" ",99)),799,99)),PortProtocols[],4,FALSE),VLOOKUP(--TRIM(MID(SUBSTITUTE(C354,",",REPT(" ",99)),799,99)),PortProtocols[],4,FALSE)),""),"") &amp;
IF(TRIM(MID(SUBSTITUTE(C354,",",REPT(" ",99)),899,99))&lt;&gt;"",CHAR(10) &amp; IFERROR(IF(ISERROR(--TRIM(MID(SUBSTITUTE(C354,",",REPT(" ",99)),899,99))),VLOOKUP(TRIM(MID(SUBSTITUTE(C354,",",REPT(" ",99)),899,99)),PortProtocols[],4,FALSE),VLOOKUP(--TRIM(MID(SUBSTITUTE(C354,",",REPT(" ",99)),899,99)),PortProtocols[],4,FALSE)),""),"") &amp;
IF(TRIM(MID(SUBSTITUTE(C354,",",REPT(" ",99)),999,99))&lt;&gt;"",CHAR(10) &amp; IFERROR(IF(ISERROR(--TRIM(MID(SUBSTITUTE(C354,",",REPT(" ",99)),999,99))),VLOOKUP(TRIM(MID(SUBSTITUTE(C354,",",REPT(" ",99)),999,99)),PortProtocols[],4,FALSE),VLOOKUP(--TRIM(MID(SUBSTITUTE(C354,",",REPT(" ",99)),999,99)),PortProtocols[],4,FALSE)),""),"") &amp;
IF(TRIM(MID(SUBSTITUTE(C354,",",REPT(" ",99)),1099,99))&lt;&gt;"",CHAR(10) &amp; IFERROR(IF(ISERROR(--TRIM(MID(SUBSTITUTE(C354,",",REPT(" ",99)),1099,99))),VLOOKUP(TRIM(MID(SUBSTITUTE(C354,",",REPT(" ",99)),1099,99)),PortProtocols[],4,FALSE),VLOOKUP(--TRIM(MID(SUBSTITUTE(C354,",",REPT(" ",99)),1099,99)),PortProtocols[],4,FALSE)),""),"") &amp;
IF(TRIM(MID(SUBSTITUTE(C354,",",REPT(" ",99)),1199,99))&lt;&gt;"",CHAR(10) &amp; IFERROR(IF(ISERROR(--TRIM(MID(SUBSTITUTE(C354,",",REPT(" ",99)),1199,99))),VLOOKUP(TRIM(MID(SUBSTITUTE(C354,",",REPT(" ",99)),1199,99)),PortProtocols[],4,FALSE),VLOOKUP(--TRIM(MID(SUBSTITUTE(C354,",",REPT(" ",99)),1199,99)),PortProtocols[],4,FALSE)),""),"") &amp;
IF(TRIM(MID(SUBSTITUTE(C354,",",REPT(" ",99)),1299,99))&lt;&gt;"",CHAR(10) &amp; IFERROR(IF(ISERROR(--TRIM(MID(SUBSTITUTE(C354,",",REPT(" ",99)),1299,99))),VLOOKUP(TRIM(MID(SUBSTITUTE(C354,",",REPT(" ",99)),1299,99)),PortProtocols[],4,FALSE),VLOOKUP(--TRIM(MID(SUBSTITUTE(C354,",",REPT(" ",99)),1299,99)),PortProtocols[],4,FALSE)),""),"") &amp;
IF(TRIM(MID(SUBSTITUTE(C354,",",REPT(" ",99)),1399,99))&lt;&gt;"",CHAR(10) &amp; IFERROR(IF(ISERROR(--TRIM(MID(SUBSTITUTE(C354,",",REPT(" ",99)),1399,99))),VLOOKUP(TRIM(MID(SUBSTITUTE(C354,",",REPT(" ",99)),1399,99)),PortProtocols[],4,FALSE),VLOOKUP(--TRIM(MID(SUBSTITUTE(C354,",",REPT(" ",99)),1399,99)),PortProtocols[],4,FALSE)),""),"") &amp;
IF(TRIM(MID(SUBSTITUTE(C354,",",REPT(" ",99)),1499,99))&lt;&gt;"",CHAR(10) &amp; IFERROR(IF(ISERROR(--TRIM(MID(SUBSTITUTE(C354,",",REPT(" ",99)),1499,99))),VLOOKUP(TRIM(MID(SUBSTITUTE(C354,",",REPT(" ",99)),1499,99)),PortProtocols[],4,FALSE),VLOOKUP(--TRIM(MID(SUBSTITUTE(C354,",",REPT(" ",99)),1499,99)),PortProtocols[],4,FALSE)),""),"") &amp;
IF(TRIM(MID(SUBSTITUTE(C354,",",REPT(" ",99)),1599,99))&lt;&gt;"",CHAR(10) &amp; IFERROR(IF(ISERROR(--TRIM(MID(SUBSTITUTE(C354,",",REPT(" ",99)),1599,99))),VLOOKUP(TRIM(MID(SUBSTITUTE(C354,",",REPT(" ",99)),1599,99)),PortProtocols[],4,FALSE),VLOOKUP(--TRIM(MID(SUBSTITUTE(C354,",",REPT(" ",99)),1599,99)),PortProtocols[],4,FALSE)),""),"") &amp;
IF(TRIM(MID(SUBSTITUTE(C354,",",REPT(" ",99)),1699,99))&lt;&gt;"",CHAR(10) &amp; IFERROR(IF(ISERROR(--TRIM(MID(SUBSTITUTE(C354,",",REPT(" ",99)),1699,99))),VLOOKUP(TRIM(MID(SUBSTITUTE(C354,",",REPT(" ",99)),1699,99)),PortProtocols[],4,FALSE),VLOOKUP(--TRIM(MID(SUBSTITUTE(C354,",",REPT(" ",99)),1699,99)),PortProtocols[],4,FALSE)),""),"") &amp;
IF(TRIM(MID(SUBSTITUTE(C354,",",REPT(" ",99)),1799,99))&lt;&gt;"",CHAR(10) &amp; IFERROR(IF(ISERROR(--TRIM(MID(SUBSTITUTE(C354,",",REPT(" ",99)),1799,99))),VLOOKUP(TRIM(MID(SUBSTITUTE(C354,",",REPT(" ",99)),1799,99)),PortProtocols[],4,FALSE),VLOOKUP(--TRIM(MID(SUBSTITUTE(C354,",",REPT(" ",99)),1799,99)),PortProtocols[],4,FALSE)),""),"") &amp;
IF(TRIM(MID(SUBSTITUTE(C354,",",REPT(" ",99)),1899,99))&lt;&gt;"",CHAR(10) &amp; IFERROR(IF(ISERROR(--TRIM(MID(SUBSTITUTE(C354,",",REPT(" ",99)),1899,99))),VLOOKUP(TRIM(MID(SUBSTITUTE(C354,",",REPT(" ",99)),1899,99)),PortProtocols[],4,FALSE),VLOOKUP(--TRIM(MID(SUBSTITUTE(C354,",",REPT(" ",99)),1899,99)),PortProtocols[],4,FALSE)),""),""),
"")</f>
        <v>NDB Agent AZ1 to NDB Managed PostgreSQL HA Database VM AZ1
ETCD (2379 TCP)
Patroni (8679 TCP)</v>
      </c>
      <c r="G354" s="15"/>
      <c r="H354" s="13" t="str">
        <f>_xlfn.XLOOKUP(ExternalPorts[[#This Row],[Source]],entities[Source],entities[Source AZ (Used for Diagram Generation)],"",0)</f>
        <v>AZ1</v>
      </c>
      <c r="I354" s="13" t="str">
        <f>_xlfn.XLOOKUP(ExternalPorts[[#This Row],[Destination]],entities[Destination],entities[Destination AZ (Used for Diagram Generation)],"",0)</f>
        <v>AZ1</v>
      </c>
      <c r="J354" s="13"/>
    </row>
    <row r="355" spans="1:10" ht="162" hidden="1">
      <c r="A355" s="13" t="s">
        <v>291</v>
      </c>
      <c r="B355" s="13" t="s">
        <v>406</v>
      </c>
      <c r="C355" s="14" t="s">
        <v>409</v>
      </c>
      <c r="D355" s="13" t="str" cm="1">
        <f t="array" ref="D355">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5" s="13" t="s">
        <v>407</v>
      </c>
      <c r="F355" s="15" t="str">
        <f>IF(AND(B355&lt;&gt;"",E355&lt;&gt;""),B355 &amp; " to " &amp; E355 &amp; CHAR(10) &amp;
IFERROR(IF(ISERROR(--TRIM(MID(SUBSTITUTE(C355,",",REPT(" ",99)),1,99))),VLOOKUP(TRIM(MID(SUBSTITUTE(C355,",",REPT(" ",99)),1,99)),PortProtocols[],4,FALSE),VLOOKUP(--TRIM(MID(SUBSTITUTE(C355,",",REPT(" ",99)),1,99)),PortProtocols[],4,FALSE)),"") &amp;
IF(TRIM(MID(SUBSTITUTE(C355,",",REPT(" ",99)),99,99))&lt;&gt;"",CHAR(10) &amp; IFERROR(IF(ISERROR(--TRIM(MID(SUBSTITUTE(C355,",",REPT(" ",99)),99,99))),VLOOKUP(TRIM(MID(SUBSTITUTE(C355,",",REPT(" ",99)),99,99)),PortProtocols[],4,FALSE),VLOOKUP(--TRIM(MID(SUBSTITUTE(C355,",",REPT(" ",99)),99,99)),PortProtocols[],4,FALSE)),""),"") &amp;
IF(TRIM(MID(SUBSTITUTE(C355,",",REPT(" ",99)),199,99))&lt;&gt;"",CHAR(10) &amp; IFERROR(IF(ISERROR(--TRIM(MID(SUBSTITUTE(C355,",",REPT(" ",99)),199,99))),VLOOKUP(TRIM(MID(SUBSTITUTE(C355,",",REPT(" ",99)),199,99)),PortProtocols[],4,FALSE),VLOOKUP(--TRIM(MID(SUBSTITUTE(C355,",",REPT(" ",99)),199,99)),PortProtocols[],4,FALSE)),""),"") &amp;
IF(TRIM(MID(SUBSTITUTE(C355,",",REPT(" ",99)),299,99))&lt;&gt;"",CHAR(10) &amp; IFERROR(IF(ISERROR(--TRIM(MID(SUBSTITUTE(C355,",",REPT(" ",99)),299,99))),VLOOKUP(TRIM(MID(SUBSTITUTE(C355,",",REPT(" ",99)),299,99)),PortProtocols[],4,FALSE),VLOOKUP(--TRIM(MID(SUBSTITUTE(C355,",",REPT(" ",99)),299,99)),PortProtocols[],4,FALSE)),""),"") &amp;
IF(TRIM(MID(SUBSTITUTE(C355,",",REPT(" ",99)),399,99))&lt;&gt;"",CHAR(10) &amp; IFERROR(IF(ISERROR(--TRIM(MID(SUBSTITUTE(C355,",",REPT(" ",99)),399,99))),VLOOKUP(TRIM(MID(SUBSTITUTE(C355,",",REPT(" ",99)),399,99)),PortProtocols[],4,FALSE),VLOOKUP(--TRIM(MID(SUBSTITUTE(C355,",",REPT(" ",99)),399,99)),PortProtocols[],4,FALSE)),""),"") &amp;
IF(TRIM(MID(SUBSTITUTE(C355,",",REPT(" ",99)),499,99))&lt;&gt;"",CHAR(10) &amp; IFERROR(IF(ISERROR(--TRIM(MID(SUBSTITUTE(C355,",",REPT(" ",99)),499,99))),VLOOKUP(TRIM(MID(SUBSTITUTE(C355,",",REPT(" ",99)),499,99)),PortProtocols[],4,FALSE),VLOOKUP(--TRIM(MID(SUBSTITUTE(C355,",",REPT(" ",99)),499,99)),PortProtocols[],4,FALSE)),""),"") &amp;
IF(TRIM(MID(SUBSTITUTE(C355,",",REPT(" ",99)),599,99))&lt;&gt;"",CHAR(10) &amp; IFERROR(IF(ISERROR(--TRIM(MID(SUBSTITUTE(C355,",",REPT(" ",99)),599,99))),VLOOKUP(TRIM(MID(SUBSTITUTE(C355,",",REPT(" ",99)),599,99)),PortProtocols[],4,FALSE),VLOOKUP(--TRIM(MID(SUBSTITUTE(C355,",",REPT(" ",99)),599,99)),PortProtocols[],4,FALSE)),""),"") &amp;
IF(TRIM(MID(SUBSTITUTE(C355,",",REPT(" ",99)),699,99))&lt;&gt;"",CHAR(10) &amp; IFERROR(IF(ISERROR(--TRIM(MID(SUBSTITUTE(C355,",",REPT(" ",99)),699,99))),VLOOKUP(TRIM(MID(SUBSTITUTE(C355,",",REPT(" ",99)),699,99)),PortProtocols[],4,FALSE),VLOOKUP(--TRIM(MID(SUBSTITUTE(C355,",",REPT(" ",99)),699,99)),PortProtocols[],4,FALSE)),""),"") &amp;
IF(TRIM(MID(SUBSTITUTE(C355,",",REPT(" ",99)),799,99))&lt;&gt;"",CHAR(10) &amp; IFERROR(IF(ISERROR(--TRIM(MID(SUBSTITUTE(C355,",",REPT(" ",99)),799,99))),VLOOKUP(TRIM(MID(SUBSTITUTE(C355,",",REPT(" ",99)),799,99)),PortProtocols[],4,FALSE),VLOOKUP(--TRIM(MID(SUBSTITUTE(C355,",",REPT(" ",99)),799,99)),PortProtocols[],4,FALSE)),""),"") &amp;
IF(TRIM(MID(SUBSTITUTE(C355,",",REPT(" ",99)),899,99))&lt;&gt;"",CHAR(10) &amp; IFERROR(IF(ISERROR(--TRIM(MID(SUBSTITUTE(C355,",",REPT(" ",99)),899,99))),VLOOKUP(TRIM(MID(SUBSTITUTE(C355,",",REPT(" ",99)),899,99)),PortProtocols[],4,FALSE),VLOOKUP(--TRIM(MID(SUBSTITUTE(C355,",",REPT(" ",99)),899,99)),PortProtocols[],4,FALSE)),""),"") &amp;
IF(TRIM(MID(SUBSTITUTE(C355,",",REPT(" ",99)),999,99))&lt;&gt;"",CHAR(10) &amp; IFERROR(IF(ISERROR(--TRIM(MID(SUBSTITUTE(C355,",",REPT(" ",99)),999,99))),VLOOKUP(TRIM(MID(SUBSTITUTE(C355,",",REPT(" ",99)),999,99)),PortProtocols[],4,FALSE),VLOOKUP(--TRIM(MID(SUBSTITUTE(C355,",",REPT(" ",99)),999,99)),PortProtocols[],4,FALSE)),""),"") &amp;
IF(TRIM(MID(SUBSTITUTE(C355,",",REPT(" ",99)),1099,99))&lt;&gt;"",CHAR(10) &amp; IFERROR(IF(ISERROR(--TRIM(MID(SUBSTITUTE(C355,",",REPT(" ",99)),1099,99))),VLOOKUP(TRIM(MID(SUBSTITUTE(C355,",",REPT(" ",99)),1099,99)),PortProtocols[],4,FALSE),VLOOKUP(--TRIM(MID(SUBSTITUTE(C355,",",REPT(" ",99)),1099,99)),PortProtocols[],4,FALSE)),""),"") &amp;
IF(TRIM(MID(SUBSTITUTE(C355,",",REPT(" ",99)),1199,99))&lt;&gt;"",CHAR(10) &amp; IFERROR(IF(ISERROR(--TRIM(MID(SUBSTITUTE(C355,",",REPT(" ",99)),1199,99))),VLOOKUP(TRIM(MID(SUBSTITUTE(C355,",",REPT(" ",99)),1199,99)),PortProtocols[],4,FALSE),VLOOKUP(--TRIM(MID(SUBSTITUTE(C355,",",REPT(" ",99)),1199,99)),PortProtocols[],4,FALSE)),""),"") &amp;
IF(TRIM(MID(SUBSTITUTE(C355,",",REPT(" ",99)),1299,99))&lt;&gt;"",CHAR(10) &amp; IFERROR(IF(ISERROR(--TRIM(MID(SUBSTITUTE(C355,",",REPT(" ",99)),1299,99))),VLOOKUP(TRIM(MID(SUBSTITUTE(C355,",",REPT(" ",99)),1299,99)),PortProtocols[],4,FALSE),VLOOKUP(--TRIM(MID(SUBSTITUTE(C355,",",REPT(" ",99)),1299,99)),PortProtocols[],4,FALSE)),""),"") &amp;
IF(TRIM(MID(SUBSTITUTE(C355,",",REPT(" ",99)),1399,99))&lt;&gt;"",CHAR(10) &amp; IFERROR(IF(ISERROR(--TRIM(MID(SUBSTITUTE(C355,",",REPT(" ",99)),1399,99))),VLOOKUP(TRIM(MID(SUBSTITUTE(C355,",",REPT(" ",99)),1399,99)),PortProtocols[],4,FALSE),VLOOKUP(--TRIM(MID(SUBSTITUTE(C355,",",REPT(" ",99)),1399,99)),PortProtocols[],4,FALSE)),""),"") &amp;
IF(TRIM(MID(SUBSTITUTE(C355,",",REPT(" ",99)),1499,99))&lt;&gt;"",CHAR(10) &amp; IFERROR(IF(ISERROR(--TRIM(MID(SUBSTITUTE(C355,",",REPT(" ",99)),1499,99))),VLOOKUP(TRIM(MID(SUBSTITUTE(C355,",",REPT(" ",99)),1499,99)),PortProtocols[],4,FALSE),VLOOKUP(--TRIM(MID(SUBSTITUTE(C355,",",REPT(" ",99)),1499,99)),PortProtocols[],4,FALSE)),""),"") &amp;
IF(TRIM(MID(SUBSTITUTE(C355,",",REPT(" ",99)),1599,99))&lt;&gt;"",CHAR(10) &amp; IFERROR(IF(ISERROR(--TRIM(MID(SUBSTITUTE(C355,",",REPT(" ",99)),1599,99))),VLOOKUP(TRIM(MID(SUBSTITUTE(C355,",",REPT(" ",99)),1599,99)),PortProtocols[],4,FALSE),VLOOKUP(--TRIM(MID(SUBSTITUTE(C355,",",REPT(" ",99)),1599,99)),PortProtocols[],4,FALSE)),""),"") &amp;
IF(TRIM(MID(SUBSTITUTE(C355,",",REPT(" ",99)),1699,99))&lt;&gt;"",CHAR(10) &amp; IFERROR(IF(ISERROR(--TRIM(MID(SUBSTITUTE(C355,",",REPT(" ",99)),1699,99))),VLOOKUP(TRIM(MID(SUBSTITUTE(C355,",",REPT(" ",99)),1699,99)),PortProtocols[],4,FALSE),VLOOKUP(--TRIM(MID(SUBSTITUTE(C355,",",REPT(" ",99)),1699,99)),PortProtocols[],4,FALSE)),""),"") &amp;
IF(TRIM(MID(SUBSTITUTE(C355,",",REPT(" ",99)),1799,99))&lt;&gt;"",CHAR(10) &amp; IFERROR(IF(ISERROR(--TRIM(MID(SUBSTITUTE(C355,",",REPT(" ",99)),1799,99))),VLOOKUP(TRIM(MID(SUBSTITUTE(C355,",",REPT(" ",99)),1799,99)),PortProtocols[],4,FALSE),VLOOKUP(--TRIM(MID(SUBSTITUTE(C355,",",REPT(" ",99)),1799,99)),PortProtocols[],4,FALSE)),""),"") &amp;
IF(TRIM(MID(SUBSTITUTE(C355,",",REPT(" ",99)),1899,99))&lt;&gt;"",CHAR(10) &amp; IFERROR(IF(ISERROR(--TRIM(MID(SUBSTITUTE(C355,",",REPT(" ",99)),1899,99))),VLOOKUP(TRIM(MID(SUBSTITUTE(C355,",",REPT(" ",99)),1899,99)),PortProtocols[],4,FALSE),VLOOKUP(--TRIM(MID(SUBSTITUTE(C355,",",REPT(" ",99)),1899,99)),PortProtocols[],4,FALSE)),""),""),
"")</f>
        <v>NDB Managed SQL Server VM AZ1 to NDB Managed SQL Server VM AZ2
RPC (135 TCP)
Dynamic RPC  (49152-65535 TCP)
WinRM over HTTP (5985 TCP)
SQL Server Always On (5022 TCP)
Windows Cluster (3343 TCP)
SQL Server (1433 TCP)
SMB (445 TCP)</v>
      </c>
      <c r="G355" s="15"/>
      <c r="H355" s="13" t="str">
        <f>_xlfn.XLOOKUP(ExternalPorts[[#This Row],[Source]],entities[Source],entities[Source AZ (Used for Diagram Generation)],"",0)</f>
        <v>AZ1</v>
      </c>
      <c r="I355" s="13" t="str">
        <f>_xlfn.XLOOKUP(ExternalPorts[[#This Row],[Destination]],entities[Destination],entities[Destination AZ (Used for Diagram Generation)],"",0)</f>
        <v>AZ2</v>
      </c>
      <c r="J355" s="13"/>
    </row>
    <row r="356" spans="1:10" ht="40.5" hidden="1">
      <c r="A356" s="13" t="s">
        <v>291</v>
      </c>
      <c r="B356" s="13" t="s">
        <v>406</v>
      </c>
      <c r="C356" s="14">
        <v>137</v>
      </c>
      <c r="D356" s="13" t="str" cm="1">
        <f t="array" ref="D356">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TCP/UDP</v>
      </c>
      <c r="E356" s="13" t="s">
        <v>407</v>
      </c>
      <c r="F356" s="24" t="str">
        <f>IF(AND(B356&lt;&gt;"",E356&lt;&gt;""),B356 &amp; " to " &amp; E356 &amp; CHAR(10) &amp;
IFERROR(IF(ISERROR(--TRIM(MID(SUBSTITUTE(C356,",",REPT(" ",99)),1,99))),VLOOKUP(TRIM(MID(SUBSTITUTE(C356,",",REPT(" ",99)),1,99)),PortProtocols[],4,FALSE),VLOOKUP(--TRIM(MID(SUBSTITUTE(C356,",",REPT(" ",99)),1,99)),PortProtocols[],4,FALSE)),"") &amp;
IF(TRIM(MID(SUBSTITUTE(C356,",",REPT(" ",99)),99,99))&lt;&gt;"",CHAR(10) &amp; IFERROR(IF(ISERROR(--TRIM(MID(SUBSTITUTE(C356,",",REPT(" ",99)),99,99))),VLOOKUP(TRIM(MID(SUBSTITUTE(C356,",",REPT(" ",99)),99,99)),PortProtocols[],4,FALSE),VLOOKUP(--TRIM(MID(SUBSTITUTE(C356,",",REPT(" ",99)),99,99)),PortProtocols[],4,FALSE)),""),"") &amp;
IF(TRIM(MID(SUBSTITUTE(C356,",",REPT(" ",99)),199,99))&lt;&gt;"",CHAR(10) &amp; IFERROR(IF(ISERROR(--TRIM(MID(SUBSTITUTE(C356,",",REPT(" ",99)),199,99))),VLOOKUP(TRIM(MID(SUBSTITUTE(C356,",",REPT(" ",99)),199,99)),PortProtocols[],4,FALSE),VLOOKUP(--TRIM(MID(SUBSTITUTE(C356,",",REPT(" ",99)),199,99)),PortProtocols[],4,FALSE)),""),"") &amp;
IF(TRIM(MID(SUBSTITUTE(C356,",",REPT(" ",99)),299,99))&lt;&gt;"",CHAR(10) &amp; IFERROR(IF(ISERROR(--TRIM(MID(SUBSTITUTE(C356,",",REPT(" ",99)),299,99))),VLOOKUP(TRIM(MID(SUBSTITUTE(C356,",",REPT(" ",99)),299,99)),PortProtocols[],4,FALSE),VLOOKUP(--TRIM(MID(SUBSTITUTE(C356,",",REPT(" ",99)),299,99)),PortProtocols[],4,FALSE)),""),"") &amp;
IF(TRIM(MID(SUBSTITUTE(C356,",",REPT(" ",99)),399,99))&lt;&gt;"",CHAR(10) &amp; IFERROR(IF(ISERROR(--TRIM(MID(SUBSTITUTE(C356,",",REPT(" ",99)),399,99))),VLOOKUP(TRIM(MID(SUBSTITUTE(C356,",",REPT(" ",99)),399,99)),PortProtocols[],4,FALSE),VLOOKUP(--TRIM(MID(SUBSTITUTE(C356,",",REPT(" ",99)),399,99)),PortProtocols[],4,FALSE)),""),"") &amp;
IF(TRIM(MID(SUBSTITUTE(C356,",",REPT(" ",99)),499,99))&lt;&gt;"",CHAR(10) &amp; IFERROR(IF(ISERROR(--TRIM(MID(SUBSTITUTE(C356,",",REPT(" ",99)),499,99))),VLOOKUP(TRIM(MID(SUBSTITUTE(C356,",",REPT(" ",99)),499,99)),PortProtocols[],4,FALSE),VLOOKUP(--TRIM(MID(SUBSTITUTE(C356,",",REPT(" ",99)),499,99)),PortProtocols[],4,FALSE)),""),"") &amp;
IF(TRIM(MID(SUBSTITUTE(C356,",",REPT(" ",99)),599,99))&lt;&gt;"",CHAR(10) &amp; IFERROR(IF(ISERROR(--TRIM(MID(SUBSTITUTE(C356,",",REPT(" ",99)),599,99))),VLOOKUP(TRIM(MID(SUBSTITUTE(C356,",",REPT(" ",99)),599,99)),PortProtocols[],4,FALSE),VLOOKUP(--TRIM(MID(SUBSTITUTE(C356,",",REPT(" ",99)),599,99)),PortProtocols[],4,FALSE)),""),"") &amp;
IF(TRIM(MID(SUBSTITUTE(C356,",",REPT(" ",99)),699,99))&lt;&gt;"",CHAR(10) &amp; IFERROR(IF(ISERROR(--TRIM(MID(SUBSTITUTE(C356,",",REPT(" ",99)),699,99))),VLOOKUP(TRIM(MID(SUBSTITUTE(C356,",",REPT(" ",99)),699,99)),PortProtocols[],4,FALSE),VLOOKUP(--TRIM(MID(SUBSTITUTE(C356,",",REPT(" ",99)),699,99)),PortProtocols[],4,FALSE)),""),"") &amp;
IF(TRIM(MID(SUBSTITUTE(C356,",",REPT(" ",99)),799,99))&lt;&gt;"",CHAR(10) &amp; IFERROR(IF(ISERROR(--TRIM(MID(SUBSTITUTE(C356,",",REPT(" ",99)),799,99))),VLOOKUP(TRIM(MID(SUBSTITUTE(C356,",",REPT(" ",99)),799,99)),PortProtocols[],4,FALSE),VLOOKUP(--TRIM(MID(SUBSTITUTE(C356,",",REPT(" ",99)),799,99)),PortProtocols[],4,FALSE)),""),"") &amp;
IF(TRIM(MID(SUBSTITUTE(C356,",",REPT(" ",99)),899,99))&lt;&gt;"",CHAR(10) &amp; IFERROR(IF(ISERROR(--TRIM(MID(SUBSTITUTE(C356,",",REPT(" ",99)),899,99))),VLOOKUP(TRIM(MID(SUBSTITUTE(C356,",",REPT(" ",99)),899,99)),PortProtocols[],4,FALSE),VLOOKUP(--TRIM(MID(SUBSTITUTE(C356,",",REPT(" ",99)),899,99)),PortProtocols[],4,FALSE)),""),"") &amp;
IF(TRIM(MID(SUBSTITUTE(C356,",",REPT(" ",99)),999,99))&lt;&gt;"",CHAR(10) &amp; IFERROR(IF(ISERROR(--TRIM(MID(SUBSTITUTE(C356,",",REPT(" ",99)),999,99))),VLOOKUP(TRIM(MID(SUBSTITUTE(C356,",",REPT(" ",99)),999,99)),PortProtocols[],4,FALSE),VLOOKUP(--TRIM(MID(SUBSTITUTE(C356,",",REPT(" ",99)),999,99)),PortProtocols[],4,FALSE)),""),"") &amp;
IF(TRIM(MID(SUBSTITUTE(C356,",",REPT(" ",99)),1099,99))&lt;&gt;"",CHAR(10) &amp; IFERROR(IF(ISERROR(--TRIM(MID(SUBSTITUTE(C356,",",REPT(" ",99)),1099,99))),VLOOKUP(TRIM(MID(SUBSTITUTE(C356,",",REPT(" ",99)),1099,99)),PortProtocols[],4,FALSE),VLOOKUP(--TRIM(MID(SUBSTITUTE(C356,",",REPT(" ",99)),1099,99)),PortProtocols[],4,FALSE)),""),"") &amp;
IF(TRIM(MID(SUBSTITUTE(C356,",",REPT(" ",99)),1199,99))&lt;&gt;"",CHAR(10) &amp; IFERROR(IF(ISERROR(--TRIM(MID(SUBSTITUTE(C356,",",REPT(" ",99)),1199,99))),VLOOKUP(TRIM(MID(SUBSTITUTE(C356,",",REPT(" ",99)),1199,99)),PortProtocols[],4,FALSE),VLOOKUP(--TRIM(MID(SUBSTITUTE(C356,",",REPT(" ",99)),1199,99)),PortProtocols[],4,FALSE)),""),"") &amp;
IF(TRIM(MID(SUBSTITUTE(C356,",",REPT(" ",99)),1299,99))&lt;&gt;"",CHAR(10) &amp; IFERROR(IF(ISERROR(--TRIM(MID(SUBSTITUTE(C356,",",REPT(" ",99)),1299,99))),VLOOKUP(TRIM(MID(SUBSTITUTE(C356,",",REPT(" ",99)),1299,99)),PortProtocols[],4,FALSE),VLOOKUP(--TRIM(MID(SUBSTITUTE(C356,",",REPT(" ",99)),1299,99)),PortProtocols[],4,FALSE)),""),"") &amp;
IF(TRIM(MID(SUBSTITUTE(C356,",",REPT(" ",99)),1399,99))&lt;&gt;"",CHAR(10) &amp; IFERROR(IF(ISERROR(--TRIM(MID(SUBSTITUTE(C356,",",REPT(" ",99)),1399,99))),VLOOKUP(TRIM(MID(SUBSTITUTE(C356,",",REPT(" ",99)),1399,99)),PortProtocols[],4,FALSE),VLOOKUP(--TRIM(MID(SUBSTITUTE(C356,",",REPT(" ",99)),1399,99)),PortProtocols[],4,FALSE)),""),"") &amp;
IF(TRIM(MID(SUBSTITUTE(C356,",",REPT(" ",99)),1499,99))&lt;&gt;"",CHAR(10) &amp; IFERROR(IF(ISERROR(--TRIM(MID(SUBSTITUTE(C356,",",REPT(" ",99)),1499,99))),VLOOKUP(TRIM(MID(SUBSTITUTE(C356,",",REPT(" ",99)),1499,99)),PortProtocols[],4,FALSE),VLOOKUP(--TRIM(MID(SUBSTITUTE(C356,",",REPT(" ",99)),1499,99)),PortProtocols[],4,FALSE)),""),"") &amp;
IF(TRIM(MID(SUBSTITUTE(C356,",",REPT(" ",99)),1599,99))&lt;&gt;"",CHAR(10) &amp; IFERROR(IF(ISERROR(--TRIM(MID(SUBSTITUTE(C356,",",REPT(" ",99)),1599,99))),VLOOKUP(TRIM(MID(SUBSTITUTE(C356,",",REPT(" ",99)),1599,99)),PortProtocols[],4,FALSE),VLOOKUP(--TRIM(MID(SUBSTITUTE(C356,",",REPT(" ",99)),1599,99)),PortProtocols[],4,FALSE)),""),"") &amp;
IF(TRIM(MID(SUBSTITUTE(C356,",",REPT(" ",99)),1699,99))&lt;&gt;"",CHAR(10) &amp; IFERROR(IF(ISERROR(--TRIM(MID(SUBSTITUTE(C356,",",REPT(" ",99)),1699,99))),VLOOKUP(TRIM(MID(SUBSTITUTE(C356,",",REPT(" ",99)),1699,99)),PortProtocols[],4,FALSE),VLOOKUP(--TRIM(MID(SUBSTITUTE(C356,",",REPT(" ",99)),1699,99)),PortProtocols[],4,FALSE)),""),"") &amp;
IF(TRIM(MID(SUBSTITUTE(C356,",",REPT(" ",99)),1799,99))&lt;&gt;"",CHAR(10) &amp; IFERROR(IF(ISERROR(--TRIM(MID(SUBSTITUTE(C356,",",REPT(" ",99)),1799,99))),VLOOKUP(TRIM(MID(SUBSTITUTE(C356,",",REPT(" ",99)),1799,99)),PortProtocols[],4,FALSE),VLOOKUP(--TRIM(MID(SUBSTITUTE(C356,",",REPT(" ",99)),1799,99)),PortProtocols[],4,FALSE)),""),"") &amp;
IF(TRIM(MID(SUBSTITUTE(C356,",",REPT(" ",99)),1899,99))&lt;&gt;"",CHAR(10) &amp; IFERROR(IF(ISERROR(--TRIM(MID(SUBSTITUTE(C356,",",REPT(" ",99)),1899,99))),VLOOKUP(TRIM(MID(SUBSTITUTE(C356,",",REPT(" ",99)),1899,99)),PortProtocols[],4,FALSE),VLOOKUP(--TRIM(MID(SUBSTITUTE(C356,",",REPT(" ",99)),1899,99)),PortProtocols[],4,FALSE)),""),""),
"")</f>
        <v>NDB Managed SQL Server VM AZ1 to NDB Managed SQL Server VM AZ2
NetBIOS (137 TCP/UDP)</v>
      </c>
      <c r="G356" s="15"/>
      <c r="H356" s="13" t="str">
        <f>_xlfn.XLOOKUP(ExternalPorts[[#This Row],[Source]],entities[Source],entities[Source AZ (Used for Diagram Generation)],"",0)</f>
        <v>AZ1</v>
      </c>
      <c r="I356" s="13" t="str">
        <f>_xlfn.XLOOKUP(ExternalPorts[[#This Row],[Destination]],entities[Destination],entities[Destination AZ (Used for Diagram Generation)],"",0)</f>
        <v>AZ2</v>
      </c>
      <c r="J356" s="13"/>
    </row>
    <row r="357" spans="1:10" ht="40.5" hidden="1">
      <c r="A357" s="13" t="s">
        <v>291</v>
      </c>
      <c r="B357" s="13" t="s">
        <v>406</v>
      </c>
      <c r="C357" s="14">
        <v>9389</v>
      </c>
      <c r="D357" s="13" t="str" cm="1">
        <f t="array" ref="D357">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7" s="13" t="s">
        <v>43</v>
      </c>
      <c r="F357" s="15" t="str">
        <f>IF(AND(B357&lt;&gt;"",E357&lt;&gt;""),B357 &amp; " to " &amp; E357 &amp; CHAR(10) &amp;
IFERROR(IF(ISERROR(--TRIM(MID(SUBSTITUTE(C357,",",REPT(" ",99)),1,99))),VLOOKUP(TRIM(MID(SUBSTITUTE(C357,",",REPT(" ",99)),1,99)),PortProtocols[],4,FALSE),VLOOKUP(--TRIM(MID(SUBSTITUTE(C357,",",REPT(" ",99)),1,99)),PortProtocols[],4,FALSE)),"") &amp;
IF(TRIM(MID(SUBSTITUTE(C357,",",REPT(" ",99)),99,99))&lt;&gt;"",CHAR(10) &amp; IFERROR(IF(ISERROR(--TRIM(MID(SUBSTITUTE(C357,",",REPT(" ",99)),99,99))),VLOOKUP(TRIM(MID(SUBSTITUTE(C357,",",REPT(" ",99)),99,99)),PortProtocols[],4,FALSE),VLOOKUP(--TRIM(MID(SUBSTITUTE(C357,",",REPT(" ",99)),99,99)),PortProtocols[],4,FALSE)),""),"") &amp;
IF(TRIM(MID(SUBSTITUTE(C357,",",REPT(" ",99)),199,99))&lt;&gt;"",CHAR(10) &amp; IFERROR(IF(ISERROR(--TRIM(MID(SUBSTITUTE(C357,",",REPT(" ",99)),199,99))),VLOOKUP(TRIM(MID(SUBSTITUTE(C357,",",REPT(" ",99)),199,99)),PortProtocols[],4,FALSE),VLOOKUP(--TRIM(MID(SUBSTITUTE(C357,",",REPT(" ",99)),199,99)),PortProtocols[],4,FALSE)),""),"") &amp;
IF(TRIM(MID(SUBSTITUTE(C357,",",REPT(" ",99)),299,99))&lt;&gt;"",CHAR(10) &amp; IFERROR(IF(ISERROR(--TRIM(MID(SUBSTITUTE(C357,",",REPT(" ",99)),299,99))),VLOOKUP(TRIM(MID(SUBSTITUTE(C357,",",REPT(" ",99)),299,99)),PortProtocols[],4,FALSE),VLOOKUP(--TRIM(MID(SUBSTITUTE(C357,",",REPT(" ",99)),299,99)),PortProtocols[],4,FALSE)),""),"") &amp;
IF(TRIM(MID(SUBSTITUTE(C357,",",REPT(" ",99)),399,99))&lt;&gt;"",CHAR(10) &amp; IFERROR(IF(ISERROR(--TRIM(MID(SUBSTITUTE(C357,",",REPT(" ",99)),399,99))),VLOOKUP(TRIM(MID(SUBSTITUTE(C357,",",REPT(" ",99)),399,99)),PortProtocols[],4,FALSE),VLOOKUP(--TRIM(MID(SUBSTITUTE(C357,",",REPT(" ",99)),399,99)),PortProtocols[],4,FALSE)),""),"") &amp;
IF(TRIM(MID(SUBSTITUTE(C357,",",REPT(" ",99)),499,99))&lt;&gt;"",CHAR(10) &amp; IFERROR(IF(ISERROR(--TRIM(MID(SUBSTITUTE(C357,",",REPT(" ",99)),499,99))),VLOOKUP(TRIM(MID(SUBSTITUTE(C357,",",REPT(" ",99)),499,99)),PortProtocols[],4,FALSE),VLOOKUP(--TRIM(MID(SUBSTITUTE(C357,",",REPT(" ",99)),499,99)),PortProtocols[],4,FALSE)),""),"") &amp;
IF(TRIM(MID(SUBSTITUTE(C357,",",REPT(" ",99)),599,99))&lt;&gt;"",CHAR(10) &amp; IFERROR(IF(ISERROR(--TRIM(MID(SUBSTITUTE(C357,",",REPT(" ",99)),599,99))),VLOOKUP(TRIM(MID(SUBSTITUTE(C357,",",REPT(" ",99)),599,99)),PortProtocols[],4,FALSE),VLOOKUP(--TRIM(MID(SUBSTITUTE(C357,",",REPT(" ",99)),599,99)),PortProtocols[],4,FALSE)),""),"") &amp;
IF(TRIM(MID(SUBSTITUTE(C357,",",REPT(" ",99)),699,99))&lt;&gt;"",CHAR(10) &amp; IFERROR(IF(ISERROR(--TRIM(MID(SUBSTITUTE(C357,",",REPT(" ",99)),699,99))),VLOOKUP(TRIM(MID(SUBSTITUTE(C357,",",REPT(" ",99)),699,99)),PortProtocols[],4,FALSE),VLOOKUP(--TRIM(MID(SUBSTITUTE(C357,",",REPT(" ",99)),699,99)),PortProtocols[],4,FALSE)),""),"") &amp;
IF(TRIM(MID(SUBSTITUTE(C357,",",REPT(" ",99)),799,99))&lt;&gt;"",CHAR(10) &amp; IFERROR(IF(ISERROR(--TRIM(MID(SUBSTITUTE(C357,",",REPT(" ",99)),799,99))),VLOOKUP(TRIM(MID(SUBSTITUTE(C357,",",REPT(" ",99)),799,99)),PortProtocols[],4,FALSE),VLOOKUP(--TRIM(MID(SUBSTITUTE(C357,",",REPT(" ",99)),799,99)),PortProtocols[],4,FALSE)),""),"") &amp;
IF(TRIM(MID(SUBSTITUTE(C357,",",REPT(" ",99)),899,99))&lt;&gt;"",CHAR(10) &amp; IFERROR(IF(ISERROR(--TRIM(MID(SUBSTITUTE(C357,",",REPT(" ",99)),899,99))),VLOOKUP(TRIM(MID(SUBSTITUTE(C357,",",REPT(" ",99)),899,99)),PortProtocols[],4,FALSE),VLOOKUP(--TRIM(MID(SUBSTITUTE(C357,",",REPT(" ",99)),899,99)),PortProtocols[],4,FALSE)),""),"") &amp;
IF(TRIM(MID(SUBSTITUTE(C357,",",REPT(" ",99)),999,99))&lt;&gt;"",CHAR(10) &amp; IFERROR(IF(ISERROR(--TRIM(MID(SUBSTITUTE(C357,",",REPT(" ",99)),999,99))),VLOOKUP(TRIM(MID(SUBSTITUTE(C357,",",REPT(" ",99)),999,99)),PortProtocols[],4,FALSE),VLOOKUP(--TRIM(MID(SUBSTITUTE(C357,",",REPT(" ",99)),999,99)),PortProtocols[],4,FALSE)),""),"") &amp;
IF(TRIM(MID(SUBSTITUTE(C357,",",REPT(" ",99)),1099,99))&lt;&gt;"",CHAR(10) &amp; IFERROR(IF(ISERROR(--TRIM(MID(SUBSTITUTE(C357,",",REPT(" ",99)),1099,99))),VLOOKUP(TRIM(MID(SUBSTITUTE(C357,",",REPT(" ",99)),1099,99)),PortProtocols[],4,FALSE),VLOOKUP(--TRIM(MID(SUBSTITUTE(C357,",",REPT(" ",99)),1099,99)),PortProtocols[],4,FALSE)),""),"") &amp;
IF(TRIM(MID(SUBSTITUTE(C357,",",REPT(" ",99)),1199,99))&lt;&gt;"",CHAR(10) &amp; IFERROR(IF(ISERROR(--TRIM(MID(SUBSTITUTE(C357,",",REPT(" ",99)),1199,99))),VLOOKUP(TRIM(MID(SUBSTITUTE(C357,",",REPT(" ",99)),1199,99)),PortProtocols[],4,FALSE),VLOOKUP(--TRIM(MID(SUBSTITUTE(C357,",",REPT(" ",99)),1199,99)),PortProtocols[],4,FALSE)),""),"") &amp;
IF(TRIM(MID(SUBSTITUTE(C357,",",REPT(" ",99)),1299,99))&lt;&gt;"",CHAR(10) &amp; IFERROR(IF(ISERROR(--TRIM(MID(SUBSTITUTE(C357,",",REPT(" ",99)),1299,99))),VLOOKUP(TRIM(MID(SUBSTITUTE(C357,",",REPT(" ",99)),1299,99)),PortProtocols[],4,FALSE),VLOOKUP(--TRIM(MID(SUBSTITUTE(C357,",",REPT(" ",99)),1299,99)),PortProtocols[],4,FALSE)),""),"") &amp;
IF(TRIM(MID(SUBSTITUTE(C357,",",REPT(" ",99)),1399,99))&lt;&gt;"",CHAR(10) &amp; IFERROR(IF(ISERROR(--TRIM(MID(SUBSTITUTE(C357,",",REPT(" ",99)),1399,99))),VLOOKUP(TRIM(MID(SUBSTITUTE(C357,",",REPT(" ",99)),1399,99)),PortProtocols[],4,FALSE),VLOOKUP(--TRIM(MID(SUBSTITUTE(C357,",",REPT(" ",99)),1399,99)),PortProtocols[],4,FALSE)),""),"") &amp;
IF(TRIM(MID(SUBSTITUTE(C357,",",REPT(" ",99)),1499,99))&lt;&gt;"",CHAR(10) &amp; IFERROR(IF(ISERROR(--TRIM(MID(SUBSTITUTE(C357,",",REPT(" ",99)),1499,99))),VLOOKUP(TRIM(MID(SUBSTITUTE(C357,",",REPT(" ",99)),1499,99)),PortProtocols[],4,FALSE),VLOOKUP(--TRIM(MID(SUBSTITUTE(C357,",",REPT(" ",99)),1499,99)),PortProtocols[],4,FALSE)),""),"") &amp;
IF(TRIM(MID(SUBSTITUTE(C357,",",REPT(" ",99)),1599,99))&lt;&gt;"",CHAR(10) &amp; IFERROR(IF(ISERROR(--TRIM(MID(SUBSTITUTE(C357,",",REPT(" ",99)),1599,99))),VLOOKUP(TRIM(MID(SUBSTITUTE(C357,",",REPT(" ",99)),1599,99)),PortProtocols[],4,FALSE),VLOOKUP(--TRIM(MID(SUBSTITUTE(C357,",",REPT(" ",99)),1599,99)),PortProtocols[],4,FALSE)),""),"") &amp;
IF(TRIM(MID(SUBSTITUTE(C357,",",REPT(" ",99)),1699,99))&lt;&gt;"",CHAR(10) &amp; IFERROR(IF(ISERROR(--TRIM(MID(SUBSTITUTE(C357,",",REPT(" ",99)),1699,99))),VLOOKUP(TRIM(MID(SUBSTITUTE(C357,",",REPT(" ",99)),1699,99)),PortProtocols[],4,FALSE),VLOOKUP(--TRIM(MID(SUBSTITUTE(C357,",",REPT(" ",99)),1699,99)),PortProtocols[],4,FALSE)),""),"") &amp;
IF(TRIM(MID(SUBSTITUTE(C357,",",REPT(" ",99)),1799,99))&lt;&gt;"",CHAR(10) &amp; IFERROR(IF(ISERROR(--TRIM(MID(SUBSTITUTE(C357,",",REPT(" ",99)),1799,99))),VLOOKUP(TRIM(MID(SUBSTITUTE(C357,",",REPT(" ",99)),1799,99)),PortProtocols[],4,FALSE),VLOOKUP(--TRIM(MID(SUBSTITUTE(C357,",",REPT(" ",99)),1799,99)),PortProtocols[],4,FALSE)),""),"") &amp;
IF(TRIM(MID(SUBSTITUTE(C357,",",REPT(" ",99)),1899,99))&lt;&gt;"",CHAR(10) &amp; IFERROR(IF(ISERROR(--TRIM(MID(SUBSTITUTE(C357,",",REPT(" ",99)),1899,99))),VLOOKUP(TRIM(MID(SUBSTITUTE(C357,",",REPT(" ",99)),1899,99)),PortProtocols[],4,FALSE),VLOOKUP(--TRIM(MID(SUBSTITUTE(C357,",",REPT(" ",99)),1899,99)),PortProtocols[],4,FALSE)),""),""),
"")</f>
        <v>NDB Managed SQL Server VM AZ1 to Active Directory
Active Directory Web Services (9389 TCP)</v>
      </c>
      <c r="G357" s="15"/>
      <c r="H357" s="13" t="str">
        <f>_xlfn.XLOOKUP(ExternalPorts[[#This Row],[Source]],entities[Source],entities[Source AZ (Used for Diagram Generation)],"",0)</f>
        <v>AZ1</v>
      </c>
      <c r="I357" s="13" t="str">
        <f>_xlfn.XLOOKUP(ExternalPorts[[#This Row],[Destination]],entities[Destination],entities[Destination AZ (Used for Diagram Generation)],"",0)</f>
        <v>External Services</v>
      </c>
      <c r="J357" s="13"/>
    </row>
    <row r="358" spans="1:10" ht="40.5" hidden="1">
      <c r="A358" s="13" t="s">
        <v>291</v>
      </c>
      <c r="B358" s="13" t="s">
        <v>385</v>
      </c>
      <c r="C358" s="14">
        <v>5985</v>
      </c>
      <c r="D358" s="13" t="str" cm="1">
        <f t="array" ref="D358">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8" s="13" t="s">
        <v>406</v>
      </c>
      <c r="F358" s="15" t="str">
        <f>IF(AND(B358&lt;&gt;"",E358&lt;&gt;""),B358 &amp; " to " &amp; E358 &amp; CHAR(10) &amp;
IFERROR(IF(ISERROR(--TRIM(MID(SUBSTITUTE(C358,",",REPT(" ",99)),1,99))),VLOOKUP(TRIM(MID(SUBSTITUTE(C358,",",REPT(" ",99)),1,99)),PortProtocols[],4,FALSE),VLOOKUP(--TRIM(MID(SUBSTITUTE(C358,",",REPT(" ",99)),1,99)),PortProtocols[],4,FALSE)),"") &amp;
IF(TRIM(MID(SUBSTITUTE(C358,",",REPT(" ",99)),99,99))&lt;&gt;"",CHAR(10) &amp; IFERROR(IF(ISERROR(--TRIM(MID(SUBSTITUTE(C358,",",REPT(" ",99)),99,99))),VLOOKUP(TRIM(MID(SUBSTITUTE(C358,",",REPT(" ",99)),99,99)),PortProtocols[],4,FALSE),VLOOKUP(--TRIM(MID(SUBSTITUTE(C358,",",REPT(" ",99)),99,99)),PortProtocols[],4,FALSE)),""),"") &amp;
IF(TRIM(MID(SUBSTITUTE(C358,",",REPT(" ",99)),199,99))&lt;&gt;"",CHAR(10) &amp; IFERROR(IF(ISERROR(--TRIM(MID(SUBSTITUTE(C358,",",REPT(" ",99)),199,99))),VLOOKUP(TRIM(MID(SUBSTITUTE(C358,",",REPT(" ",99)),199,99)),PortProtocols[],4,FALSE),VLOOKUP(--TRIM(MID(SUBSTITUTE(C358,",",REPT(" ",99)),199,99)),PortProtocols[],4,FALSE)),""),"") &amp;
IF(TRIM(MID(SUBSTITUTE(C358,",",REPT(" ",99)),299,99))&lt;&gt;"",CHAR(10) &amp; IFERROR(IF(ISERROR(--TRIM(MID(SUBSTITUTE(C358,",",REPT(" ",99)),299,99))),VLOOKUP(TRIM(MID(SUBSTITUTE(C358,",",REPT(" ",99)),299,99)),PortProtocols[],4,FALSE),VLOOKUP(--TRIM(MID(SUBSTITUTE(C358,",",REPT(" ",99)),299,99)),PortProtocols[],4,FALSE)),""),"") &amp;
IF(TRIM(MID(SUBSTITUTE(C358,",",REPT(" ",99)),399,99))&lt;&gt;"",CHAR(10) &amp; IFERROR(IF(ISERROR(--TRIM(MID(SUBSTITUTE(C358,",",REPT(" ",99)),399,99))),VLOOKUP(TRIM(MID(SUBSTITUTE(C358,",",REPT(" ",99)),399,99)),PortProtocols[],4,FALSE),VLOOKUP(--TRIM(MID(SUBSTITUTE(C358,",",REPT(" ",99)),399,99)),PortProtocols[],4,FALSE)),""),"") &amp;
IF(TRIM(MID(SUBSTITUTE(C358,",",REPT(" ",99)),499,99))&lt;&gt;"",CHAR(10) &amp; IFERROR(IF(ISERROR(--TRIM(MID(SUBSTITUTE(C358,",",REPT(" ",99)),499,99))),VLOOKUP(TRIM(MID(SUBSTITUTE(C358,",",REPT(" ",99)),499,99)),PortProtocols[],4,FALSE),VLOOKUP(--TRIM(MID(SUBSTITUTE(C358,",",REPT(" ",99)),499,99)),PortProtocols[],4,FALSE)),""),"") &amp;
IF(TRIM(MID(SUBSTITUTE(C358,",",REPT(" ",99)),599,99))&lt;&gt;"",CHAR(10) &amp; IFERROR(IF(ISERROR(--TRIM(MID(SUBSTITUTE(C358,",",REPT(" ",99)),599,99))),VLOOKUP(TRIM(MID(SUBSTITUTE(C358,",",REPT(" ",99)),599,99)),PortProtocols[],4,FALSE),VLOOKUP(--TRIM(MID(SUBSTITUTE(C358,",",REPT(" ",99)),599,99)),PortProtocols[],4,FALSE)),""),"") &amp;
IF(TRIM(MID(SUBSTITUTE(C358,",",REPT(" ",99)),699,99))&lt;&gt;"",CHAR(10) &amp; IFERROR(IF(ISERROR(--TRIM(MID(SUBSTITUTE(C358,",",REPT(" ",99)),699,99))),VLOOKUP(TRIM(MID(SUBSTITUTE(C358,",",REPT(" ",99)),699,99)),PortProtocols[],4,FALSE),VLOOKUP(--TRIM(MID(SUBSTITUTE(C358,",",REPT(" ",99)),699,99)),PortProtocols[],4,FALSE)),""),"") &amp;
IF(TRIM(MID(SUBSTITUTE(C358,",",REPT(" ",99)),799,99))&lt;&gt;"",CHAR(10) &amp; IFERROR(IF(ISERROR(--TRIM(MID(SUBSTITUTE(C358,",",REPT(" ",99)),799,99))),VLOOKUP(TRIM(MID(SUBSTITUTE(C358,",",REPT(" ",99)),799,99)),PortProtocols[],4,FALSE),VLOOKUP(--TRIM(MID(SUBSTITUTE(C358,",",REPT(" ",99)),799,99)),PortProtocols[],4,FALSE)),""),"") &amp;
IF(TRIM(MID(SUBSTITUTE(C358,",",REPT(" ",99)),899,99))&lt;&gt;"",CHAR(10) &amp; IFERROR(IF(ISERROR(--TRIM(MID(SUBSTITUTE(C358,",",REPT(" ",99)),899,99))),VLOOKUP(TRIM(MID(SUBSTITUTE(C358,",",REPT(" ",99)),899,99)),PortProtocols[],4,FALSE),VLOOKUP(--TRIM(MID(SUBSTITUTE(C358,",",REPT(" ",99)),899,99)),PortProtocols[],4,FALSE)),""),"") &amp;
IF(TRIM(MID(SUBSTITUTE(C358,",",REPT(" ",99)),999,99))&lt;&gt;"",CHAR(10) &amp; IFERROR(IF(ISERROR(--TRIM(MID(SUBSTITUTE(C358,",",REPT(" ",99)),999,99))),VLOOKUP(TRIM(MID(SUBSTITUTE(C358,",",REPT(" ",99)),999,99)),PortProtocols[],4,FALSE),VLOOKUP(--TRIM(MID(SUBSTITUTE(C358,",",REPT(" ",99)),999,99)),PortProtocols[],4,FALSE)),""),"") &amp;
IF(TRIM(MID(SUBSTITUTE(C358,",",REPT(" ",99)),1099,99))&lt;&gt;"",CHAR(10) &amp; IFERROR(IF(ISERROR(--TRIM(MID(SUBSTITUTE(C358,",",REPT(" ",99)),1099,99))),VLOOKUP(TRIM(MID(SUBSTITUTE(C358,",",REPT(" ",99)),1099,99)),PortProtocols[],4,FALSE),VLOOKUP(--TRIM(MID(SUBSTITUTE(C358,",",REPT(" ",99)),1099,99)),PortProtocols[],4,FALSE)),""),"") &amp;
IF(TRIM(MID(SUBSTITUTE(C358,",",REPT(" ",99)),1199,99))&lt;&gt;"",CHAR(10) &amp; IFERROR(IF(ISERROR(--TRIM(MID(SUBSTITUTE(C358,",",REPT(" ",99)),1199,99))),VLOOKUP(TRIM(MID(SUBSTITUTE(C358,",",REPT(" ",99)),1199,99)),PortProtocols[],4,FALSE),VLOOKUP(--TRIM(MID(SUBSTITUTE(C358,",",REPT(" ",99)),1199,99)),PortProtocols[],4,FALSE)),""),"") &amp;
IF(TRIM(MID(SUBSTITUTE(C358,",",REPT(" ",99)),1299,99))&lt;&gt;"",CHAR(10) &amp; IFERROR(IF(ISERROR(--TRIM(MID(SUBSTITUTE(C358,",",REPT(" ",99)),1299,99))),VLOOKUP(TRIM(MID(SUBSTITUTE(C358,",",REPT(" ",99)),1299,99)),PortProtocols[],4,FALSE),VLOOKUP(--TRIM(MID(SUBSTITUTE(C358,",",REPT(" ",99)),1299,99)),PortProtocols[],4,FALSE)),""),"") &amp;
IF(TRIM(MID(SUBSTITUTE(C358,",",REPT(" ",99)),1399,99))&lt;&gt;"",CHAR(10) &amp; IFERROR(IF(ISERROR(--TRIM(MID(SUBSTITUTE(C358,",",REPT(" ",99)),1399,99))),VLOOKUP(TRIM(MID(SUBSTITUTE(C358,",",REPT(" ",99)),1399,99)),PortProtocols[],4,FALSE),VLOOKUP(--TRIM(MID(SUBSTITUTE(C358,",",REPT(" ",99)),1399,99)),PortProtocols[],4,FALSE)),""),"") &amp;
IF(TRIM(MID(SUBSTITUTE(C358,",",REPT(" ",99)),1499,99))&lt;&gt;"",CHAR(10) &amp; IFERROR(IF(ISERROR(--TRIM(MID(SUBSTITUTE(C358,",",REPT(" ",99)),1499,99))),VLOOKUP(TRIM(MID(SUBSTITUTE(C358,",",REPT(" ",99)),1499,99)),PortProtocols[],4,FALSE),VLOOKUP(--TRIM(MID(SUBSTITUTE(C358,",",REPT(" ",99)),1499,99)),PortProtocols[],4,FALSE)),""),"") &amp;
IF(TRIM(MID(SUBSTITUTE(C358,",",REPT(" ",99)),1599,99))&lt;&gt;"",CHAR(10) &amp; IFERROR(IF(ISERROR(--TRIM(MID(SUBSTITUTE(C358,",",REPT(" ",99)),1599,99))),VLOOKUP(TRIM(MID(SUBSTITUTE(C358,",",REPT(" ",99)),1599,99)),PortProtocols[],4,FALSE),VLOOKUP(--TRIM(MID(SUBSTITUTE(C358,",",REPT(" ",99)),1599,99)),PortProtocols[],4,FALSE)),""),"") &amp;
IF(TRIM(MID(SUBSTITUTE(C358,",",REPT(" ",99)),1699,99))&lt;&gt;"",CHAR(10) &amp; IFERROR(IF(ISERROR(--TRIM(MID(SUBSTITUTE(C358,",",REPT(" ",99)),1699,99))),VLOOKUP(TRIM(MID(SUBSTITUTE(C358,",",REPT(" ",99)),1699,99)),PortProtocols[],4,FALSE),VLOOKUP(--TRIM(MID(SUBSTITUTE(C358,",",REPT(" ",99)),1699,99)),PortProtocols[],4,FALSE)),""),"") &amp;
IF(TRIM(MID(SUBSTITUTE(C358,",",REPT(" ",99)),1799,99))&lt;&gt;"",CHAR(10) &amp; IFERROR(IF(ISERROR(--TRIM(MID(SUBSTITUTE(C358,",",REPT(" ",99)),1799,99))),VLOOKUP(TRIM(MID(SUBSTITUTE(C358,",",REPT(" ",99)),1799,99)),PortProtocols[],4,FALSE),VLOOKUP(--TRIM(MID(SUBSTITUTE(C358,",",REPT(" ",99)),1799,99)),PortProtocols[],4,FALSE)),""),"") &amp;
IF(TRIM(MID(SUBSTITUTE(C358,",",REPT(" ",99)),1899,99))&lt;&gt;"",CHAR(10) &amp; IFERROR(IF(ISERROR(--TRIM(MID(SUBSTITUTE(C358,",",REPT(" ",99)),1899,99))),VLOOKUP(TRIM(MID(SUBSTITUTE(C358,",",REPT(" ",99)),1899,99)),PortProtocols[],4,FALSE),VLOOKUP(--TRIM(MID(SUBSTITUTE(C358,",",REPT(" ",99)),1899,99)),PortProtocols[],4,FALSE)),""),""),
"")</f>
        <v>NDB Agent AZ1 to NDB Managed SQL Server VM AZ1
WinRM over HTTP (5985 TCP)</v>
      </c>
      <c r="G358" s="15"/>
      <c r="H358" s="13" t="str">
        <f>_xlfn.XLOOKUP(ExternalPorts[[#This Row],[Source]],entities[Source],entities[Source AZ (Used for Diagram Generation)],"",0)</f>
        <v>AZ1</v>
      </c>
      <c r="I358" s="13" t="str">
        <f>_xlfn.XLOOKUP(ExternalPorts[[#This Row],[Destination]],entities[Destination],entities[Destination AZ (Used for Diagram Generation)],"",0)</f>
        <v>AZ1</v>
      </c>
      <c r="J358" s="13"/>
    </row>
    <row r="359" spans="1:10" ht="60.75" hidden="1">
      <c r="A359" s="13" t="s">
        <v>291</v>
      </c>
      <c r="B359" s="13" t="s">
        <v>406</v>
      </c>
      <c r="C359" s="14" t="s">
        <v>120</v>
      </c>
      <c r="D359" s="13" t="str" cm="1">
        <f t="array" ref="D359">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59" s="13" t="s">
        <v>72</v>
      </c>
      <c r="F359" s="15" t="str">
        <f>IF(AND(B359&lt;&gt;"",E359&lt;&gt;""),B359 &amp; " to " &amp; E359 &amp; CHAR(10) &amp;
IFERROR(IF(ISERROR(--TRIM(MID(SUBSTITUTE(C359,",",REPT(" ",99)),1,99))),VLOOKUP(TRIM(MID(SUBSTITUTE(C359,",",REPT(" ",99)),1,99)),PortProtocols[],4,FALSE),VLOOKUP(--TRIM(MID(SUBSTITUTE(C359,",",REPT(" ",99)),1,99)),PortProtocols[],4,FALSE)),"") &amp;
IF(TRIM(MID(SUBSTITUTE(C359,",",REPT(" ",99)),99,99))&lt;&gt;"",CHAR(10) &amp; IFERROR(IF(ISERROR(--TRIM(MID(SUBSTITUTE(C359,",",REPT(" ",99)),99,99))),VLOOKUP(TRIM(MID(SUBSTITUTE(C359,",",REPT(" ",99)),99,99)),PortProtocols[],4,FALSE),VLOOKUP(--TRIM(MID(SUBSTITUTE(C359,",",REPT(" ",99)),99,99)),PortProtocols[],4,FALSE)),""),"") &amp;
IF(TRIM(MID(SUBSTITUTE(C359,",",REPT(" ",99)),199,99))&lt;&gt;"",CHAR(10) &amp; IFERROR(IF(ISERROR(--TRIM(MID(SUBSTITUTE(C359,",",REPT(" ",99)),199,99))),VLOOKUP(TRIM(MID(SUBSTITUTE(C359,",",REPT(" ",99)),199,99)),PortProtocols[],4,FALSE),VLOOKUP(--TRIM(MID(SUBSTITUTE(C359,",",REPT(" ",99)),199,99)),PortProtocols[],4,FALSE)),""),"") &amp;
IF(TRIM(MID(SUBSTITUTE(C359,",",REPT(" ",99)),299,99))&lt;&gt;"",CHAR(10) &amp; IFERROR(IF(ISERROR(--TRIM(MID(SUBSTITUTE(C359,",",REPT(" ",99)),299,99))),VLOOKUP(TRIM(MID(SUBSTITUTE(C359,",",REPT(" ",99)),299,99)),PortProtocols[],4,FALSE),VLOOKUP(--TRIM(MID(SUBSTITUTE(C359,",",REPT(" ",99)),299,99)),PortProtocols[],4,FALSE)),""),"") &amp;
IF(TRIM(MID(SUBSTITUTE(C359,",",REPT(" ",99)),399,99))&lt;&gt;"",CHAR(10) &amp; IFERROR(IF(ISERROR(--TRIM(MID(SUBSTITUTE(C359,",",REPT(" ",99)),399,99))),VLOOKUP(TRIM(MID(SUBSTITUTE(C359,",",REPT(" ",99)),399,99)),PortProtocols[],4,FALSE),VLOOKUP(--TRIM(MID(SUBSTITUTE(C359,",",REPT(" ",99)),399,99)),PortProtocols[],4,FALSE)),""),"") &amp;
IF(TRIM(MID(SUBSTITUTE(C359,",",REPT(" ",99)),499,99))&lt;&gt;"",CHAR(10) &amp; IFERROR(IF(ISERROR(--TRIM(MID(SUBSTITUTE(C359,",",REPT(" ",99)),499,99))),VLOOKUP(TRIM(MID(SUBSTITUTE(C359,",",REPT(" ",99)),499,99)),PortProtocols[],4,FALSE),VLOOKUP(--TRIM(MID(SUBSTITUTE(C359,",",REPT(" ",99)),499,99)),PortProtocols[],4,FALSE)),""),"") &amp;
IF(TRIM(MID(SUBSTITUTE(C359,",",REPT(" ",99)),599,99))&lt;&gt;"",CHAR(10) &amp; IFERROR(IF(ISERROR(--TRIM(MID(SUBSTITUTE(C359,",",REPT(" ",99)),599,99))),VLOOKUP(TRIM(MID(SUBSTITUTE(C359,",",REPT(" ",99)),599,99)),PortProtocols[],4,FALSE),VLOOKUP(--TRIM(MID(SUBSTITUTE(C359,",",REPT(" ",99)),599,99)),PortProtocols[],4,FALSE)),""),"") &amp;
IF(TRIM(MID(SUBSTITUTE(C359,",",REPT(" ",99)),699,99))&lt;&gt;"",CHAR(10) &amp; IFERROR(IF(ISERROR(--TRIM(MID(SUBSTITUTE(C359,",",REPT(" ",99)),699,99))),VLOOKUP(TRIM(MID(SUBSTITUTE(C359,",",REPT(" ",99)),699,99)),PortProtocols[],4,FALSE),VLOOKUP(--TRIM(MID(SUBSTITUTE(C359,",",REPT(" ",99)),699,99)),PortProtocols[],4,FALSE)),""),"") &amp;
IF(TRIM(MID(SUBSTITUTE(C359,",",REPT(" ",99)),799,99))&lt;&gt;"",CHAR(10) &amp; IFERROR(IF(ISERROR(--TRIM(MID(SUBSTITUTE(C359,",",REPT(" ",99)),799,99))),VLOOKUP(TRIM(MID(SUBSTITUTE(C359,",",REPT(" ",99)),799,99)),PortProtocols[],4,FALSE),VLOOKUP(--TRIM(MID(SUBSTITUTE(C359,",",REPT(" ",99)),799,99)),PortProtocols[],4,FALSE)),""),"") &amp;
IF(TRIM(MID(SUBSTITUTE(C359,",",REPT(" ",99)),899,99))&lt;&gt;"",CHAR(10) &amp; IFERROR(IF(ISERROR(--TRIM(MID(SUBSTITUTE(C359,",",REPT(" ",99)),899,99))),VLOOKUP(TRIM(MID(SUBSTITUTE(C359,",",REPT(" ",99)),899,99)),PortProtocols[],4,FALSE),VLOOKUP(--TRIM(MID(SUBSTITUTE(C359,",",REPT(" ",99)),899,99)),PortProtocols[],4,FALSE)),""),"") &amp;
IF(TRIM(MID(SUBSTITUTE(C359,",",REPT(" ",99)),999,99))&lt;&gt;"",CHAR(10) &amp; IFERROR(IF(ISERROR(--TRIM(MID(SUBSTITUTE(C359,",",REPT(" ",99)),999,99))),VLOOKUP(TRIM(MID(SUBSTITUTE(C359,",",REPT(" ",99)),999,99)),PortProtocols[],4,FALSE),VLOOKUP(--TRIM(MID(SUBSTITUTE(C359,",",REPT(" ",99)),999,99)),PortProtocols[],4,FALSE)),""),"") &amp;
IF(TRIM(MID(SUBSTITUTE(C359,",",REPT(" ",99)),1099,99))&lt;&gt;"",CHAR(10) &amp; IFERROR(IF(ISERROR(--TRIM(MID(SUBSTITUTE(C359,",",REPT(" ",99)),1099,99))),VLOOKUP(TRIM(MID(SUBSTITUTE(C359,",",REPT(" ",99)),1099,99)),PortProtocols[],4,FALSE),VLOOKUP(--TRIM(MID(SUBSTITUTE(C359,",",REPT(" ",99)),1099,99)),PortProtocols[],4,FALSE)),""),"") &amp;
IF(TRIM(MID(SUBSTITUTE(C359,",",REPT(" ",99)),1199,99))&lt;&gt;"",CHAR(10) &amp; IFERROR(IF(ISERROR(--TRIM(MID(SUBSTITUTE(C359,",",REPT(" ",99)),1199,99))),VLOOKUP(TRIM(MID(SUBSTITUTE(C359,",",REPT(" ",99)),1199,99)),PortProtocols[],4,FALSE),VLOOKUP(--TRIM(MID(SUBSTITUTE(C359,",",REPT(" ",99)),1199,99)),PortProtocols[],4,FALSE)),""),"") &amp;
IF(TRIM(MID(SUBSTITUTE(C359,",",REPT(" ",99)),1299,99))&lt;&gt;"",CHAR(10) &amp; IFERROR(IF(ISERROR(--TRIM(MID(SUBSTITUTE(C359,",",REPT(" ",99)),1299,99))),VLOOKUP(TRIM(MID(SUBSTITUTE(C359,",",REPT(" ",99)),1299,99)),PortProtocols[],4,FALSE),VLOOKUP(--TRIM(MID(SUBSTITUTE(C359,",",REPT(" ",99)),1299,99)),PortProtocols[],4,FALSE)),""),"") &amp;
IF(TRIM(MID(SUBSTITUTE(C359,",",REPT(" ",99)),1399,99))&lt;&gt;"",CHAR(10) &amp; IFERROR(IF(ISERROR(--TRIM(MID(SUBSTITUTE(C359,",",REPT(" ",99)),1399,99))),VLOOKUP(TRIM(MID(SUBSTITUTE(C359,",",REPT(" ",99)),1399,99)),PortProtocols[],4,FALSE),VLOOKUP(--TRIM(MID(SUBSTITUTE(C359,",",REPT(" ",99)),1399,99)),PortProtocols[],4,FALSE)),""),"") &amp;
IF(TRIM(MID(SUBSTITUTE(C359,",",REPT(" ",99)),1499,99))&lt;&gt;"",CHAR(10) &amp; IFERROR(IF(ISERROR(--TRIM(MID(SUBSTITUTE(C359,",",REPT(" ",99)),1499,99))),VLOOKUP(TRIM(MID(SUBSTITUTE(C359,",",REPT(" ",99)),1499,99)),PortProtocols[],4,FALSE),VLOOKUP(--TRIM(MID(SUBSTITUTE(C359,",",REPT(" ",99)),1499,99)),PortProtocols[],4,FALSE)),""),"") &amp;
IF(TRIM(MID(SUBSTITUTE(C359,",",REPT(" ",99)),1599,99))&lt;&gt;"",CHAR(10) &amp; IFERROR(IF(ISERROR(--TRIM(MID(SUBSTITUTE(C359,",",REPT(" ",99)),1599,99))),VLOOKUP(TRIM(MID(SUBSTITUTE(C359,",",REPT(" ",99)),1599,99)),PortProtocols[],4,FALSE),VLOOKUP(--TRIM(MID(SUBSTITUTE(C359,",",REPT(" ",99)),1599,99)),PortProtocols[],4,FALSE)),""),"") &amp;
IF(TRIM(MID(SUBSTITUTE(C359,",",REPT(" ",99)),1699,99))&lt;&gt;"",CHAR(10) &amp; IFERROR(IF(ISERROR(--TRIM(MID(SUBSTITUTE(C359,",",REPT(" ",99)),1699,99))),VLOOKUP(TRIM(MID(SUBSTITUTE(C359,",",REPT(" ",99)),1699,99)),PortProtocols[],4,FALSE),VLOOKUP(--TRIM(MID(SUBSTITUTE(C359,",",REPT(" ",99)),1699,99)),PortProtocols[],4,FALSE)),""),"") &amp;
IF(TRIM(MID(SUBSTITUTE(C359,",",REPT(" ",99)),1799,99))&lt;&gt;"",CHAR(10) &amp; IFERROR(IF(ISERROR(--TRIM(MID(SUBSTITUTE(C359,",",REPT(" ",99)),1799,99))),VLOOKUP(TRIM(MID(SUBSTITUTE(C359,",",REPT(" ",99)),1799,99)),PortProtocols[],4,FALSE),VLOOKUP(--TRIM(MID(SUBSTITUTE(C359,",",REPT(" ",99)),1799,99)),PortProtocols[],4,FALSE)),""),"") &amp;
IF(TRIM(MID(SUBSTITUTE(C359,",",REPT(" ",99)),1899,99))&lt;&gt;"",CHAR(10) &amp; IFERROR(IF(ISERROR(--TRIM(MID(SUBSTITUTE(C359,",",REPT(" ",99)),1899,99))),VLOOKUP(TRIM(MID(SUBSTITUTE(C359,",",REPT(" ",99)),1899,99)),PortProtocols[],4,FALSE),VLOOKUP(--TRIM(MID(SUBSTITUTE(C359,",",REPT(" ",99)),1899,99)),PortProtocols[],4,FALSE)),""),""),
"")</f>
        <v>NDB Managed SQL Server VM AZ1 to Nutanix CVM AZ1
iSCSI iSNS (Target Discovery) (3205 TCP)
iSCSI Target (Primary Data) (3260 TCP)</v>
      </c>
      <c r="G359" s="15"/>
      <c r="H359" s="13" t="str">
        <f>_xlfn.XLOOKUP(ExternalPorts[[#This Row],[Source]],entities[Source],entities[Source AZ (Used for Diagram Generation)],"",0)</f>
        <v>AZ1</v>
      </c>
      <c r="I359" s="13" t="str">
        <f>_xlfn.XLOOKUP(ExternalPorts[[#This Row],[Destination]],entities[Destination],entities[Destination AZ (Used for Diagram Generation)],"",0)</f>
        <v>AZ1</v>
      </c>
      <c r="J359" s="13"/>
    </row>
    <row r="360" spans="1:10" ht="60.75">
      <c r="A360" s="13" t="s">
        <v>324</v>
      </c>
      <c r="B360" s="13" t="s">
        <v>416</v>
      </c>
      <c r="C360" s="14" t="s">
        <v>14</v>
      </c>
      <c r="D360" s="13" t="s">
        <v>78</v>
      </c>
      <c r="E360" s="13" t="s">
        <v>67</v>
      </c>
      <c r="F360" s="15" t="str">
        <f>IF(AND(B360&lt;&gt;"",E360&lt;&gt;""),B360 &amp; " to " &amp; E360 &amp; CHAR(10) &amp;
IFERROR(IF(ISERROR(--TRIM(MID(SUBSTITUTE(C360,",",REPT(" ",99)),1,99))),VLOOKUP(TRIM(MID(SUBSTITUTE(C360,",",REPT(" ",99)),1,99)),PortProtocols[],4,FALSE),VLOOKUP(--TRIM(MID(SUBSTITUTE(C360,",",REPT(" ",99)),1,99)),PortProtocols[],4,FALSE)),"") &amp;
IF(TRIM(MID(SUBSTITUTE(C360,",",REPT(" ",99)),99,99))&lt;&gt;"",CHAR(10) &amp; IFERROR(IF(ISERROR(--TRIM(MID(SUBSTITUTE(C360,",",REPT(" ",99)),99,99))),VLOOKUP(TRIM(MID(SUBSTITUTE(C360,",",REPT(" ",99)),99,99)),PortProtocols[],4,FALSE),VLOOKUP(--TRIM(MID(SUBSTITUTE(C360,",",REPT(" ",99)),99,99)),PortProtocols[],4,FALSE)),""),"") &amp;
IF(TRIM(MID(SUBSTITUTE(C360,",",REPT(" ",99)),199,99))&lt;&gt;"",CHAR(10) &amp; IFERROR(IF(ISERROR(--TRIM(MID(SUBSTITUTE(C360,",",REPT(" ",99)),199,99))),VLOOKUP(TRIM(MID(SUBSTITUTE(C360,",",REPT(" ",99)),199,99)),PortProtocols[],4,FALSE),VLOOKUP(--TRIM(MID(SUBSTITUTE(C360,",",REPT(" ",99)),199,99)),PortProtocols[],4,FALSE)),""),"") &amp;
IF(TRIM(MID(SUBSTITUTE(C360,",",REPT(" ",99)),299,99))&lt;&gt;"",CHAR(10) &amp; IFERROR(IF(ISERROR(--TRIM(MID(SUBSTITUTE(C360,",",REPT(" ",99)),299,99))),VLOOKUP(TRIM(MID(SUBSTITUTE(C360,",",REPT(" ",99)),299,99)),PortProtocols[],4,FALSE),VLOOKUP(--TRIM(MID(SUBSTITUTE(C360,",",REPT(" ",99)),299,99)),PortProtocols[],4,FALSE)),""),"") &amp;
IF(TRIM(MID(SUBSTITUTE(C360,",",REPT(" ",99)),399,99))&lt;&gt;"",CHAR(10) &amp; IFERROR(IF(ISERROR(--TRIM(MID(SUBSTITUTE(C360,",",REPT(" ",99)),399,99))),VLOOKUP(TRIM(MID(SUBSTITUTE(C360,",",REPT(" ",99)),399,99)),PortProtocols[],4,FALSE),VLOOKUP(--TRIM(MID(SUBSTITUTE(C360,",",REPT(" ",99)),399,99)),PortProtocols[],4,FALSE)),""),"") &amp;
IF(TRIM(MID(SUBSTITUTE(C360,",",REPT(" ",99)),499,99))&lt;&gt;"",CHAR(10) &amp; IFERROR(IF(ISERROR(--TRIM(MID(SUBSTITUTE(C360,",",REPT(" ",99)),499,99))),VLOOKUP(TRIM(MID(SUBSTITUTE(C360,",",REPT(" ",99)),499,99)),PortProtocols[],4,FALSE),VLOOKUP(--TRIM(MID(SUBSTITUTE(C360,",",REPT(" ",99)),499,99)),PortProtocols[],4,FALSE)),""),"") &amp;
IF(TRIM(MID(SUBSTITUTE(C360,",",REPT(" ",99)),599,99))&lt;&gt;"",CHAR(10) &amp; IFERROR(IF(ISERROR(--TRIM(MID(SUBSTITUTE(C360,",",REPT(" ",99)),599,99))),VLOOKUP(TRIM(MID(SUBSTITUTE(C360,",",REPT(" ",99)),599,99)),PortProtocols[],4,FALSE),VLOOKUP(--TRIM(MID(SUBSTITUTE(C360,",",REPT(" ",99)),599,99)),PortProtocols[],4,FALSE)),""),"") &amp;
IF(TRIM(MID(SUBSTITUTE(C360,",",REPT(" ",99)),699,99))&lt;&gt;"",CHAR(10) &amp; IFERROR(IF(ISERROR(--TRIM(MID(SUBSTITUTE(C360,",",REPT(" ",99)),699,99))),VLOOKUP(TRIM(MID(SUBSTITUTE(C360,",",REPT(" ",99)),699,99)),PortProtocols[],4,FALSE),VLOOKUP(--TRIM(MID(SUBSTITUTE(C360,",",REPT(" ",99)),699,99)),PortProtocols[],4,FALSE)),""),"") &amp;
IF(TRIM(MID(SUBSTITUTE(C360,",",REPT(" ",99)),799,99))&lt;&gt;"",CHAR(10) &amp; IFERROR(IF(ISERROR(--TRIM(MID(SUBSTITUTE(C360,",",REPT(" ",99)),799,99))),VLOOKUP(TRIM(MID(SUBSTITUTE(C360,",",REPT(" ",99)),799,99)),PortProtocols[],4,FALSE),VLOOKUP(--TRIM(MID(SUBSTITUTE(C360,",",REPT(" ",99)),799,99)),PortProtocols[],4,FALSE)),""),"") &amp;
IF(TRIM(MID(SUBSTITUTE(C360,",",REPT(" ",99)),899,99))&lt;&gt;"",CHAR(10) &amp; IFERROR(IF(ISERROR(--TRIM(MID(SUBSTITUTE(C360,",",REPT(" ",99)),899,99))),VLOOKUP(TRIM(MID(SUBSTITUTE(C360,",",REPT(" ",99)),899,99)),PortProtocols[],4,FALSE),VLOOKUP(--TRIM(MID(SUBSTITUTE(C360,",",REPT(" ",99)),899,99)),PortProtocols[],4,FALSE)),""),"") &amp;
IF(TRIM(MID(SUBSTITUTE(C360,",",REPT(" ",99)),999,99))&lt;&gt;"",CHAR(10) &amp; IFERROR(IF(ISERROR(--TRIM(MID(SUBSTITUTE(C360,",",REPT(" ",99)),999,99))),VLOOKUP(TRIM(MID(SUBSTITUTE(C360,",",REPT(" ",99)),999,99)),PortProtocols[],4,FALSE),VLOOKUP(--TRIM(MID(SUBSTITUTE(C360,",",REPT(" ",99)),999,99)),PortProtocols[],4,FALSE)),""),"") &amp;
IF(TRIM(MID(SUBSTITUTE(C360,",",REPT(" ",99)),1099,99))&lt;&gt;"",CHAR(10) &amp; IFERROR(IF(ISERROR(--TRIM(MID(SUBSTITUTE(C360,",",REPT(" ",99)),1099,99))),VLOOKUP(TRIM(MID(SUBSTITUTE(C360,",",REPT(" ",99)),1099,99)),PortProtocols[],4,FALSE),VLOOKUP(--TRIM(MID(SUBSTITUTE(C360,",",REPT(" ",99)),1099,99)),PortProtocols[],4,FALSE)),""),"") &amp;
IF(TRIM(MID(SUBSTITUTE(C360,",",REPT(" ",99)),1199,99))&lt;&gt;"",CHAR(10) &amp; IFERROR(IF(ISERROR(--TRIM(MID(SUBSTITUTE(C360,",",REPT(" ",99)),1199,99))),VLOOKUP(TRIM(MID(SUBSTITUTE(C360,",",REPT(" ",99)),1199,99)),PortProtocols[],4,FALSE),VLOOKUP(--TRIM(MID(SUBSTITUTE(C360,",",REPT(" ",99)),1199,99)),PortProtocols[],4,FALSE)),""),"") &amp;
IF(TRIM(MID(SUBSTITUTE(C360,",",REPT(" ",99)),1299,99))&lt;&gt;"",CHAR(10) &amp; IFERROR(IF(ISERROR(--TRIM(MID(SUBSTITUTE(C360,",",REPT(" ",99)),1299,99))),VLOOKUP(TRIM(MID(SUBSTITUTE(C360,",",REPT(" ",99)),1299,99)),PortProtocols[],4,FALSE),VLOOKUP(--TRIM(MID(SUBSTITUTE(C360,",",REPT(" ",99)),1299,99)),PortProtocols[],4,FALSE)),""),"") &amp;
IF(TRIM(MID(SUBSTITUTE(C360,",",REPT(" ",99)),1399,99))&lt;&gt;"",CHAR(10) &amp; IFERROR(IF(ISERROR(--TRIM(MID(SUBSTITUTE(C360,",",REPT(" ",99)),1399,99))),VLOOKUP(TRIM(MID(SUBSTITUTE(C360,",",REPT(" ",99)),1399,99)),PortProtocols[],4,FALSE),VLOOKUP(--TRIM(MID(SUBSTITUTE(C360,",",REPT(" ",99)),1399,99)),PortProtocols[],4,FALSE)),""),"") &amp;
IF(TRIM(MID(SUBSTITUTE(C360,",",REPT(" ",99)),1499,99))&lt;&gt;"",CHAR(10) &amp; IFERROR(IF(ISERROR(--TRIM(MID(SUBSTITUTE(C360,",",REPT(" ",99)),1499,99))),VLOOKUP(TRIM(MID(SUBSTITUTE(C360,",",REPT(" ",99)),1499,99)),PortProtocols[],4,FALSE),VLOOKUP(--TRIM(MID(SUBSTITUTE(C360,",",REPT(" ",99)),1499,99)),PortProtocols[],4,FALSE)),""),"") &amp;
IF(TRIM(MID(SUBSTITUTE(C360,",",REPT(" ",99)),1599,99))&lt;&gt;"",CHAR(10) &amp; IFERROR(IF(ISERROR(--TRIM(MID(SUBSTITUTE(C360,",",REPT(" ",99)),1599,99))),VLOOKUP(TRIM(MID(SUBSTITUTE(C360,",",REPT(" ",99)),1599,99)),PortProtocols[],4,FALSE),VLOOKUP(--TRIM(MID(SUBSTITUTE(C360,",",REPT(" ",99)),1599,99)),PortProtocols[],4,FALSE)),""),"") &amp;
IF(TRIM(MID(SUBSTITUTE(C360,",",REPT(" ",99)),1699,99))&lt;&gt;"",CHAR(10) &amp; IFERROR(IF(ISERROR(--TRIM(MID(SUBSTITUTE(C360,",",REPT(" ",99)),1699,99))),VLOOKUP(TRIM(MID(SUBSTITUTE(C360,",",REPT(" ",99)),1699,99)),PortProtocols[],4,FALSE),VLOOKUP(--TRIM(MID(SUBSTITUTE(C360,",",REPT(" ",99)),1699,99)),PortProtocols[],4,FALSE)),""),"") &amp;
IF(TRIM(MID(SUBSTITUTE(C360,",",REPT(" ",99)),1799,99))&lt;&gt;"",CHAR(10) &amp; IFERROR(IF(ISERROR(--TRIM(MID(SUBSTITUTE(C360,",",REPT(" ",99)),1799,99))),VLOOKUP(TRIM(MID(SUBSTITUTE(C360,",",REPT(" ",99)),1799,99)),PortProtocols[],4,FALSE),VLOOKUP(--TRIM(MID(SUBSTITUTE(C360,",",REPT(" ",99)),1799,99)),PortProtocols[],4,FALSE)),""),"") &amp;
IF(TRIM(MID(SUBSTITUTE(C360,",",REPT(" ",99)),1899,99))&lt;&gt;"",CHAR(10) &amp; IFERROR(IF(ISERROR(--TRIM(MID(SUBSTITUTE(C360,",",REPT(" ",99)),1899,99))),VLOOKUP(TRIM(MID(SUBSTITUTE(C360,",",REPT(" ",99)),1899,99)),PortProtocols[],4,FALSE),VLOOKUP(--TRIM(MID(SUBSTITUTE(C360,",",REPT(" ",99)),1899,99)),PortProtocols[],4,FALSE)),""),""),
"")</f>
        <v>NDB Server (API Server VM1) to VMware vCenter Server
HTTP (80 TCP)
HTTPS (443 TCP)</v>
      </c>
      <c r="G360" s="15"/>
      <c r="H360" s="13" t="str">
        <f>_xlfn.XLOOKUP(ExternalPorts[[#This Row],[Source]],entities[Source],entities[Source AZ (Used for Diagram Generation)],"",0)</f>
        <v>Local AZ</v>
      </c>
      <c r="I360" s="13" t="str">
        <f>_xlfn.XLOOKUP(ExternalPorts[[#This Row],[Destination]],entities[Destination],entities[Destination AZ (Used for Diagram Generation)],"",0)</f>
        <v>External Services</v>
      </c>
      <c r="J360" s="13"/>
    </row>
    <row r="361" spans="1:10" ht="40.5" hidden="1">
      <c r="A361" s="13" t="s">
        <v>330</v>
      </c>
      <c r="B361" s="13" t="s">
        <v>72</v>
      </c>
      <c r="C361" s="14">
        <v>2073</v>
      </c>
      <c r="D361" s="13" t="s">
        <v>78</v>
      </c>
      <c r="E361" s="13" t="s">
        <v>74</v>
      </c>
      <c r="F361" s="24" t="str">
        <f>IF(AND(B361&lt;&gt;"",E361&lt;&gt;""),B361 &amp; " to " &amp; E361 &amp; CHAR(10) &amp;
IFERROR(IF(ISERROR(--TRIM(MID(SUBSTITUTE(C361,",",REPT(" ",99)),1,99))),VLOOKUP(TRIM(MID(SUBSTITUTE(C361,",",REPT(" ",99)),1,99)),PortProtocols[],4,FALSE),VLOOKUP(--TRIM(MID(SUBSTITUTE(C361,",",REPT(" ",99)),1,99)),PortProtocols[],4,FALSE)),"") &amp;
IF(TRIM(MID(SUBSTITUTE(C361,",",REPT(" ",99)),99,99))&lt;&gt;"",CHAR(10) &amp; IFERROR(IF(ISERROR(--TRIM(MID(SUBSTITUTE(C361,",",REPT(" ",99)),99,99))),VLOOKUP(TRIM(MID(SUBSTITUTE(C361,",",REPT(" ",99)),99,99)),PortProtocols[],4,FALSE),VLOOKUP(--TRIM(MID(SUBSTITUTE(C361,",",REPT(" ",99)),99,99)),PortProtocols[],4,FALSE)),""),"") &amp;
IF(TRIM(MID(SUBSTITUTE(C361,",",REPT(" ",99)),199,99))&lt;&gt;"",CHAR(10) &amp; IFERROR(IF(ISERROR(--TRIM(MID(SUBSTITUTE(C361,",",REPT(" ",99)),199,99))),VLOOKUP(TRIM(MID(SUBSTITUTE(C361,",",REPT(" ",99)),199,99)),PortProtocols[],4,FALSE),VLOOKUP(--TRIM(MID(SUBSTITUTE(C361,",",REPT(" ",99)),199,99)),PortProtocols[],4,FALSE)),""),"") &amp;
IF(TRIM(MID(SUBSTITUTE(C361,",",REPT(" ",99)),299,99))&lt;&gt;"",CHAR(10) &amp; IFERROR(IF(ISERROR(--TRIM(MID(SUBSTITUTE(C361,",",REPT(" ",99)),299,99))),VLOOKUP(TRIM(MID(SUBSTITUTE(C361,",",REPT(" ",99)),299,99)),PortProtocols[],4,FALSE),VLOOKUP(--TRIM(MID(SUBSTITUTE(C361,",",REPT(" ",99)),299,99)),PortProtocols[],4,FALSE)),""),"") &amp;
IF(TRIM(MID(SUBSTITUTE(C361,",",REPT(" ",99)),399,99))&lt;&gt;"",CHAR(10) &amp; IFERROR(IF(ISERROR(--TRIM(MID(SUBSTITUTE(C361,",",REPT(" ",99)),399,99))),VLOOKUP(TRIM(MID(SUBSTITUTE(C361,",",REPT(" ",99)),399,99)),PortProtocols[],4,FALSE),VLOOKUP(--TRIM(MID(SUBSTITUTE(C361,",",REPT(" ",99)),399,99)),PortProtocols[],4,FALSE)),""),"") &amp;
IF(TRIM(MID(SUBSTITUTE(C361,",",REPT(" ",99)),499,99))&lt;&gt;"",CHAR(10) &amp; IFERROR(IF(ISERROR(--TRIM(MID(SUBSTITUTE(C361,",",REPT(" ",99)),499,99))),VLOOKUP(TRIM(MID(SUBSTITUTE(C361,",",REPT(" ",99)),499,99)),PortProtocols[],4,FALSE),VLOOKUP(--TRIM(MID(SUBSTITUTE(C361,",",REPT(" ",99)),499,99)),PortProtocols[],4,FALSE)),""),"") &amp;
IF(TRIM(MID(SUBSTITUTE(C361,",",REPT(" ",99)),599,99))&lt;&gt;"",CHAR(10) &amp; IFERROR(IF(ISERROR(--TRIM(MID(SUBSTITUTE(C361,",",REPT(" ",99)),599,99))),VLOOKUP(TRIM(MID(SUBSTITUTE(C361,",",REPT(" ",99)),599,99)),PortProtocols[],4,FALSE),VLOOKUP(--TRIM(MID(SUBSTITUTE(C361,",",REPT(" ",99)),599,99)),PortProtocols[],4,FALSE)),""),"") &amp;
IF(TRIM(MID(SUBSTITUTE(C361,",",REPT(" ",99)),699,99))&lt;&gt;"",CHAR(10) &amp; IFERROR(IF(ISERROR(--TRIM(MID(SUBSTITUTE(C361,",",REPT(" ",99)),699,99))),VLOOKUP(TRIM(MID(SUBSTITUTE(C361,",",REPT(" ",99)),699,99)),PortProtocols[],4,FALSE),VLOOKUP(--TRIM(MID(SUBSTITUTE(C361,",",REPT(" ",99)),699,99)),PortProtocols[],4,FALSE)),""),"") &amp;
IF(TRIM(MID(SUBSTITUTE(C361,",",REPT(" ",99)),799,99))&lt;&gt;"",CHAR(10) &amp; IFERROR(IF(ISERROR(--TRIM(MID(SUBSTITUTE(C361,",",REPT(" ",99)),799,99))),VLOOKUP(TRIM(MID(SUBSTITUTE(C361,",",REPT(" ",99)),799,99)),PortProtocols[],4,FALSE),VLOOKUP(--TRIM(MID(SUBSTITUTE(C361,",",REPT(" ",99)),799,99)),PortProtocols[],4,FALSE)),""),"") &amp;
IF(TRIM(MID(SUBSTITUTE(C361,",",REPT(" ",99)),899,99))&lt;&gt;"",CHAR(10) &amp; IFERROR(IF(ISERROR(--TRIM(MID(SUBSTITUTE(C361,",",REPT(" ",99)),899,99))),VLOOKUP(TRIM(MID(SUBSTITUTE(C361,",",REPT(" ",99)),899,99)),PortProtocols[],4,FALSE),VLOOKUP(--TRIM(MID(SUBSTITUTE(C361,",",REPT(" ",99)),899,99)),PortProtocols[],4,FALSE)),""),"") &amp;
IF(TRIM(MID(SUBSTITUTE(C361,",",REPT(" ",99)),999,99))&lt;&gt;"",CHAR(10) &amp; IFERROR(IF(ISERROR(--TRIM(MID(SUBSTITUTE(C361,",",REPT(" ",99)),999,99))),VLOOKUP(TRIM(MID(SUBSTITUTE(C361,",",REPT(" ",99)),999,99)),PortProtocols[],4,FALSE),VLOOKUP(--TRIM(MID(SUBSTITUTE(C361,",",REPT(" ",99)),999,99)),PortProtocols[],4,FALSE)),""),"") &amp;
IF(TRIM(MID(SUBSTITUTE(C361,",",REPT(" ",99)),1099,99))&lt;&gt;"",CHAR(10) &amp; IFERROR(IF(ISERROR(--TRIM(MID(SUBSTITUTE(C361,",",REPT(" ",99)),1099,99))),VLOOKUP(TRIM(MID(SUBSTITUTE(C361,",",REPT(" ",99)),1099,99)),PortProtocols[],4,FALSE),VLOOKUP(--TRIM(MID(SUBSTITUTE(C361,",",REPT(" ",99)),1099,99)),PortProtocols[],4,FALSE)),""),"") &amp;
IF(TRIM(MID(SUBSTITUTE(C361,",",REPT(" ",99)),1199,99))&lt;&gt;"",CHAR(10) &amp; IFERROR(IF(ISERROR(--TRIM(MID(SUBSTITUTE(C361,",",REPT(" ",99)),1199,99))),VLOOKUP(TRIM(MID(SUBSTITUTE(C361,",",REPT(" ",99)),1199,99)),PortProtocols[],4,FALSE),VLOOKUP(--TRIM(MID(SUBSTITUTE(C361,",",REPT(" ",99)),1199,99)),PortProtocols[],4,FALSE)),""),"") &amp;
IF(TRIM(MID(SUBSTITUTE(C361,",",REPT(" ",99)),1299,99))&lt;&gt;"",CHAR(10) &amp; IFERROR(IF(ISERROR(--TRIM(MID(SUBSTITUTE(C361,",",REPT(" ",99)),1299,99))),VLOOKUP(TRIM(MID(SUBSTITUTE(C361,",",REPT(" ",99)),1299,99)),PortProtocols[],4,FALSE),VLOOKUP(--TRIM(MID(SUBSTITUTE(C361,",",REPT(" ",99)),1299,99)),PortProtocols[],4,FALSE)),""),"") &amp;
IF(TRIM(MID(SUBSTITUTE(C361,",",REPT(" ",99)),1399,99))&lt;&gt;"",CHAR(10) &amp; IFERROR(IF(ISERROR(--TRIM(MID(SUBSTITUTE(C361,",",REPT(" ",99)),1399,99))),VLOOKUP(TRIM(MID(SUBSTITUTE(C361,",",REPT(" ",99)),1399,99)),PortProtocols[],4,FALSE),VLOOKUP(--TRIM(MID(SUBSTITUTE(C361,",",REPT(" ",99)),1399,99)),PortProtocols[],4,FALSE)),""),"") &amp;
IF(TRIM(MID(SUBSTITUTE(C361,",",REPT(" ",99)),1499,99))&lt;&gt;"",CHAR(10) &amp; IFERROR(IF(ISERROR(--TRIM(MID(SUBSTITUTE(C361,",",REPT(" ",99)),1499,99))),VLOOKUP(TRIM(MID(SUBSTITUTE(C361,",",REPT(" ",99)),1499,99)),PortProtocols[],4,FALSE),VLOOKUP(--TRIM(MID(SUBSTITUTE(C361,",",REPT(" ",99)),1499,99)),PortProtocols[],4,FALSE)),""),"") &amp;
IF(TRIM(MID(SUBSTITUTE(C361,",",REPT(" ",99)),1599,99))&lt;&gt;"",CHAR(10) &amp; IFERROR(IF(ISERROR(--TRIM(MID(SUBSTITUTE(C361,",",REPT(" ",99)),1599,99))),VLOOKUP(TRIM(MID(SUBSTITUTE(C361,",",REPT(" ",99)),1599,99)),PortProtocols[],4,FALSE),VLOOKUP(--TRIM(MID(SUBSTITUTE(C361,",",REPT(" ",99)),1599,99)),PortProtocols[],4,FALSE)),""),"") &amp;
IF(TRIM(MID(SUBSTITUTE(C361,",",REPT(" ",99)),1699,99))&lt;&gt;"",CHAR(10) &amp; IFERROR(IF(ISERROR(--TRIM(MID(SUBSTITUTE(C361,",",REPT(" ",99)),1699,99))),VLOOKUP(TRIM(MID(SUBSTITUTE(C361,",",REPT(" ",99)),1699,99)),PortProtocols[],4,FALSE),VLOOKUP(--TRIM(MID(SUBSTITUTE(C361,",",REPT(" ",99)),1699,99)),PortProtocols[],4,FALSE)),""),"") &amp;
IF(TRIM(MID(SUBSTITUTE(C361,",",REPT(" ",99)),1799,99))&lt;&gt;"",CHAR(10) &amp; IFERROR(IF(ISERROR(--TRIM(MID(SUBSTITUTE(C361,",",REPT(" ",99)),1799,99))),VLOOKUP(TRIM(MID(SUBSTITUTE(C361,",",REPT(" ",99)),1799,99)),PortProtocols[],4,FALSE),VLOOKUP(--TRIM(MID(SUBSTITUTE(C361,",",REPT(" ",99)),1799,99)),PortProtocols[],4,FALSE)),""),"") &amp;
IF(TRIM(MID(SUBSTITUTE(C361,",",REPT(" ",99)),1899,99))&lt;&gt;"",CHAR(10) &amp; IFERROR(IF(ISERROR(--TRIM(MID(SUBSTITUTE(C361,",",REPT(" ",99)),1899,99))),VLOOKUP(TRIM(MID(SUBSTITUTE(C361,",",REPT(" ",99)),1899,99)),PortProtocols[],4,FALSE),VLOOKUP(--TRIM(MID(SUBSTITUTE(C361,",",REPT(" ",99)),1899,99)),PortProtocols[],4,FALSE)),""),""),
"")</f>
        <v>Nutanix CVM AZ1 to Nutanix CVM AZ2
NGT (2073 TCP)</v>
      </c>
      <c r="G361" s="15"/>
      <c r="H361" s="13" t="str">
        <f>_xlfn.XLOOKUP(ExternalPorts[[#This Row],[Source]],entities[Source],entities[Source AZ (Used for Diagram Generation)],"",0)</f>
        <v>AZ1</v>
      </c>
      <c r="I361" s="13" t="str">
        <f>_xlfn.XLOOKUP(ExternalPorts[[#This Row],[Destination]],entities[Destination],entities[Destination AZ (Used for Diagram Generation)],"",0)</f>
        <v>AZ2</v>
      </c>
      <c r="J361" s="13"/>
    </row>
    <row r="362" spans="1:10" ht="60.75" hidden="1">
      <c r="A362" s="13" t="s">
        <v>48</v>
      </c>
      <c r="B362" s="13" t="s">
        <v>26</v>
      </c>
      <c r="C362" s="14" t="s">
        <v>52</v>
      </c>
      <c r="D362" s="13" t="str" cm="1">
        <f t="array" ref="D362">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62" s="13" t="s">
        <v>13</v>
      </c>
      <c r="F362" s="15" t="str">
        <f>IF(AND(B362&lt;&gt;"",E362&lt;&gt;""),B362 &amp; " to " &amp; E362 &amp; CHAR(10) &amp;
IFERROR(IF(ISERROR(--TRIM(MID(SUBSTITUTE(C362,",",REPT(" ",99)),1,99))),VLOOKUP(TRIM(MID(SUBSTITUTE(C362,",",REPT(" ",99)),1,99)),PortProtocols[],4,FALSE),VLOOKUP(--TRIM(MID(SUBSTITUTE(C362,",",REPT(" ",99)),1,99)),PortProtocols[],4,FALSE)),"") &amp;
IF(TRIM(MID(SUBSTITUTE(C362,",",REPT(" ",99)),99,99))&lt;&gt;"",CHAR(10) &amp; IFERROR(IF(ISERROR(--TRIM(MID(SUBSTITUTE(C362,",",REPT(" ",99)),99,99))),VLOOKUP(TRIM(MID(SUBSTITUTE(C362,",",REPT(" ",99)),99,99)),PortProtocols[],4,FALSE),VLOOKUP(--TRIM(MID(SUBSTITUTE(C362,",",REPT(" ",99)),99,99)),PortProtocols[],4,FALSE)),""),"") &amp;
IF(TRIM(MID(SUBSTITUTE(C362,",",REPT(" ",99)),199,99))&lt;&gt;"",CHAR(10) &amp; IFERROR(IF(ISERROR(--TRIM(MID(SUBSTITUTE(C362,",",REPT(" ",99)),199,99))),VLOOKUP(TRIM(MID(SUBSTITUTE(C362,",",REPT(" ",99)),199,99)),PortProtocols[],4,FALSE),VLOOKUP(--TRIM(MID(SUBSTITUTE(C362,",",REPT(" ",99)),199,99)),PortProtocols[],4,FALSE)),""),"") &amp;
IF(TRIM(MID(SUBSTITUTE(C362,",",REPT(" ",99)),299,99))&lt;&gt;"",CHAR(10) &amp; IFERROR(IF(ISERROR(--TRIM(MID(SUBSTITUTE(C362,",",REPT(" ",99)),299,99))),VLOOKUP(TRIM(MID(SUBSTITUTE(C362,",",REPT(" ",99)),299,99)),PortProtocols[],4,FALSE),VLOOKUP(--TRIM(MID(SUBSTITUTE(C362,",",REPT(" ",99)),299,99)),PortProtocols[],4,FALSE)),""),"") &amp;
IF(TRIM(MID(SUBSTITUTE(C362,",",REPT(" ",99)),399,99))&lt;&gt;"",CHAR(10) &amp; IFERROR(IF(ISERROR(--TRIM(MID(SUBSTITUTE(C362,",",REPT(" ",99)),399,99))),VLOOKUP(TRIM(MID(SUBSTITUTE(C362,",",REPT(" ",99)),399,99)),PortProtocols[],4,FALSE),VLOOKUP(--TRIM(MID(SUBSTITUTE(C362,",",REPT(" ",99)),399,99)),PortProtocols[],4,FALSE)),""),"") &amp;
IF(TRIM(MID(SUBSTITUTE(C362,",",REPT(" ",99)),499,99))&lt;&gt;"",CHAR(10) &amp; IFERROR(IF(ISERROR(--TRIM(MID(SUBSTITUTE(C362,",",REPT(" ",99)),499,99))),VLOOKUP(TRIM(MID(SUBSTITUTE(C362,",",REPT(" ",99)),499,99)),PortProtocols[],4,FALSE),VLOOKUP(--TRIM(MID(SUBSTITUTE(C362,",",REPT(" ",99)),499,99)),PortProtocols[],4,FALSE)),""),"") &amp;
IF(TRIM(MID(SUBSTITUTE(C362,",",REPT(" ",99)),599,99))&lt;&gt;"",CHAR(10) &amp; IFERROR(IF(ISERROR(--TRIM(MID(SUBSTITUTE(C362,",",REPT(" ",99)),599,99))),VLOOKUP(TRIM(MID(SUBSTITUTE(C362,",",REPT(" ",99)),599,99)),PortProtocols[],4,FALSE),VLOOKUP(--TRIM(MID(SUBSTITUTE(C362,",",REPT(" ",99)),599,99)),PortProtocols[],4,FALSE)),""),"") &amp;
IF(TRIM(MID(SUBSTITUTE(C362,",",REPT(" ",99)),699,99))&lt;&gt;"",CHAR(10) &amp; IFERROR(IF(ISERROR(--TRIM(MID(SUBSTITUTE(C362,",",REPT(" ",99)),699,99))),VLOOKUP(TRIM(MID(SUBSTITUTE(C362,",",REPT(" ",99)),699,99)),PortProtocols[],4,FALSE),VLOOKUP(--TRIM(MID(SUBSTITUTE(C362,",",REPT(" ",99)),699,99)),PortProtocols[],4,FALSE)),""),"") &amp;
IF(TRIM(MID(SUBSTITUTE(C362,",",REPT(" ",99)),799,99))&lt;&gt;"",CHAR(10) &amp; IFERROR(IF(ISERROR(--TRIM(MID(SUBSTITUTE(C362,",",REPT(" ",99)),799,99))),VLOOKUP(TRIM(MID(SUBSTITUTE(C362,",",REPT(" ",99)),799,99)),PortProtocols[],4,FALSE),VLOOKUP(--TRIM(MID(SUBSTITUTE(C362,",",REPT(" ",99)),799,99)),PortProtocols[],4,FALSE)),""),"") &amp;
IF(TRIM(MID(SUBSTITUTE(C362,",",REPT(" ",99)),899,99))&lt;&gt;"",CHAR(10) &amp; IFERROR(IF(ISERROR(--TRIM(MID(SUBSTITUTE(C362,",",REPT(" ",99)),899,99))),VLOOKUP(TRIM(MID(SUBSTITUTE(C362,",",REPT(" ",99)),899,99)),PortProtocols[],4,FALSE),VLOOKUP(--TRIM(MID(SUBSTITUTE(C362,",",REPT(" ",99)),899,99)),PortProtocols[],4,FALSE)),""),"") &amp;
IF(TRIM(MID(SUBSTITUTE(C362,",",REPT(" ",99)),999,99))&lt;&gt;"",CHAR(10) &amp; IFERROR(IF(ISERROR(--TRIM(MID(SUBSTITUTE(C362,",",REPT(" ",99)),999,99))),VLOOKUP(TRIM(MID(SUBSTITUTE(C362,",",REPT(" ",99)),999,99)),PortProtocols[],4,FALSE),VLOOKUP(--TRIM(MID(SUBSTITUTE(C362,",",REPT(" ",99)),999,99)),PortProtocols[],4,FALSE)),""),"") &amp;
IF(TRIM(MID(SUBSTITUTE(C362,",",REPT(" ",99)),1099,99))&lt;&gt;"",CHAR(10) &amp; IFERROR(IF(ISERROR(--TRIM(MID(SUBSTITUTE(C362,",",REPT(" ",99)),1099,99))),VLOOKUP(TRIM(MID(SUBSTITUTE(C362,",",REPT(" ",99)),1099,99)),PortProtocols[],4,FALSE),VLOOKUP(--TRIM(MID(SUBSTITUTE(C362,",",REPT(" ",99)),1099,99)),PortProtocols[],4,FALSE)),""),"") &amp;
IF(TRIM(MID(SUBSTITUTE(C362,",",REPT(" ",99)),1199,99))&lt;&gt;"",CHAR(10) &amp; IFERROR(IF(ISERROR(--TRIM(MID(SUBSTITUTE(C362,",",REPT(" ",99)),1199,99))),VLOOKUP(TRIM(MID(SUBSTITUTE(C362,",",REPT(" ",99)),1199,99)),PortProtocols[],4,FALSE),VLOOKUP(--TRIM(MID(SUBSTITUTE(C362,",",REPT(" ",99)),1199,99)),PortProtocols[],4,FALSE)),""),"") &amp;
IF(TRIM(MID(SUBSTITUTE(C362,",",REPT(" ",99)),1299,99))&lt;&gt;"",CHAR(10) &amp; IFERROR(IF(ISERROR(--TRIM(MID(SUBSTITUTE(C362,",",REPT(" ",99)),1299,99))),VLOOKUP(TRIM(MID(SUBSTITUTE(C362,",",REPT(" ",99)),1299,99)),PortProtocols[],4,FALSE),VLOOKUP(--TRIM(MID(SUBSTITUTE(C362,",",REPT(" ",99)),1299,99)),PortProtocols[],4,FALSE)),""),"") &amp;
IF(TRIM(MID(SUBSTITUTE(C362,",",REPT(" ",99)),1399,99))&lt;&gt;"",CHAR(10) &amp; IFERROR(IF(ISERROR(--TRIM(MID(SUBSTITUTE(C362,",",REPT(" ",99)),1399,99))),VLOOKUP(TRIM(MID(SUBSTITUTE(C362,",",REPT(" ",99)),1399,99)),PortProtocols[],4,FALSE),VLOOKUP(--TRIM(MID(SUBSTITUTE(C362,",",REPT(" ",99)),1399,99)),PortProtocols[],4,FALSE)),""),"") &amp;
IF(TRIM(MID(SUBSTITUTE(C362,",",REPT(" ",99)),1499,99))&lt;&gt;"",CHAR(10) &amp; IFERROR(IF(ISERROR(--TRIM(MID(SUBSTITUTE(C362,",",REPT(" ",99)),1499,99))),VLOOKUP(TRIM(MID(SUBSTITUTE(C362,",",REPT(" ",99)),1499,99)),PortProtocols[],4,FALSE),VLOOKUP(--TRIM(MID(SUBSTITUTE(C362,",",REPT(" ",99)),1499,99)),PortProtocols[],4,FALSE)),""),"") &amp;
IF(TRIM(MID(SUBSTITUTE(C362,",",REPT(" ",99)),1599,99))&lt;&gt;"",CHAR(10) &amp; IFERROR(IF(ISERROR(--TRIM(MID(SUBSTITUTE(C362,",",REPT(" ",99)),1599,99))),VLOOKUP(TRIM(MID(SUBSTITUTE(C362,",",REPT(" ",99)),1599,99)),PortProtocols[],4,FALSE),VLOOKUP(--TRIM(MID(SUBSTITUTE(C362,",",REPT(" ",99)),1599,99)),PortProtocols[],4,FALSE)),""),"") &amp;
IF(TRIM(MID(SUBSTITUTE(C362,",",REPT(" ",99)),1699,99))&lt;&gt;"",CHAR(10) &amp; IFERROR(IF(ISERROR(--TRIM(MID(SUBSTITUTE(C362,",",REPT(" ",99)),1699,99))),VLOOKUP(TRIM(MID(SUBSTITUTE(C362,",",REPT(" ",99)),1699,99)),PortProtocols[],4,FALSE),VLOOKUP(--TRIM(MID(SUBSTITUTE(C362,",",REPT(" ",99)),1699,99)),PortProtocols[],4,FALSE)),""),"") &amp;
IF(TRIM(MID(SUBSTITUTE(C362,",",REPT(" ",99)),1799,99))&lt;&gt;"",CHAR(10) &amp; IFERROR(IF(ISERROR(--TRIM(MID(SUBSTITUTE(C362,",",REPT(" ",99)),1799,99))),VLOOKUP(TRIM(MID(SUBSTITUTE(C362,",",REPT(" ",99)),1799,99)),PortProtocols[],4,FALSE),VLOOKUP(--TRIM(MID(SUBSTITUTE(C362,",",REPT(" ",99)),1799,99)),PortProtocols[],4,FALSE)),""),"") &amp;
IF(TRIM(MID(SUBSTITUTE(C362,",",REPT(" ",99)),1899,99))&lt;&gt;"",CHAR(10) &amp; IFERROR(IF(ISERROR(--TRIM(MID(SUBSTITUTE(C362,",",REPT(" ",99)),1899,99))),VLOOKUP(TRIM(MID(SUBSTITUTE(C362,",",REPT(" ",99)),1899,99)),PortProtocols[],4,FALSE),VLOOKUP(--TRIM(MID(SUBSTITUTE(C362,",",REPT(" ",99)),1899,99)),PortProtocols[],4,FALSE)),""),""),
"")</f>
        <v>Nutanix CVM to Prism Central
Mercury Fanout gRPC (9300 TCP)
Mercury Fanout gRPC (9301 TCP)</v>
      </c>
      <c r="G362" s="15" t="s">
        <v>12</v>
      </c>
      <c r="H362" s="13" t="str">
        <f>_xlfn.XLOOKUP(ExternalPorts[[#This Row],[Source]],entities[Source],entities[Source AZ (Used for Diagram Generation)],"",0)</f>
        <v/>
      </c>
      <c r="I362" s="13" t="str">
        <f>_xlfn.XLOOKUP(ExternalPorts[[#This Row],[Destination]],entities[Destination],entities[Destination AZ (Used for Diagram Generation)],"",0)</f>
        <v>Local AZ</v>
      </c>
      <c r="J362" s="13"/>
    </row>
    <row r="363" spans="1:10" ht="81" hidden="1">
      <c r="A363" s="13" t="s">
        <v>128</v>
      </c>
      <c r="B363" s="13" t="s">
        <v>26</v>
      </c>
      <c r="C363" s="14" t="s">
        <v>129</v>
      </c>
      <c r="D363" s="13" t="str" cm="1">
        <f t="array" ref="D363">IF(ExternalPorts[[#This Row],[Ports]]="","",
    _xlfn.LET(
        _xlpm.portStr, TRIM(ExternalPorts[[#This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363" s="13" t="s">
        <v>13</v>
      </c>
      <c r="F363" s="15" t="str">
        <f>IF(AND(B363&lt;&gt;"",E363&lt;&gt;""),B363 &amp; " to " &amp; E363 &amp; CHAR(10) &amp;
IFERROR(IF(ISERROR(--TRIM(MID(SUBSTITUTE(C363,",",REPT(" ",99)),1,99))),VLOOKUP(TRIM(MID(SUBSTITUTE(C363,",",REPT(" ",99)),1,99)),PortProtocols[],4,FALSE),VLOOKUP(--TRIM(MID(SUBSTITUTE(C363,",",REPT(" ",99)),1,99)),PortProtocols[],4,FALSE)),"") &amp;
IF(TRIM(MID(SUBSTITUTE(C363,",",REPT(" ",99)),99,99))&lt;&gt;"",CHAR(10) &amp; IFERROR(IF(ISERROR(--TRIM(MID(SUBSTITUTE(C363,",",REPT(" ",99)),99,99))),VLOOKUP(TRIM(MID(SUBSTITUTE(C363,",",REPT(" ",99)),99,99)),PortProtocols[],4,FALSE),VLOOKUP(--TRIM(MID(SUBSTITUTE(C363,",",REPT(" ",99)),99,99)),PortProtocols[],4,FALSE)),""),"") &amp;
IF(TRIM(MID(SUBSTITUTE(C363,",",REPT(" ",99)),199,99))&lt;&gt;"",CHAR(10) &amp; IFERROR(IF(ISERROR(--TRIM(MID(SUBSTITUTE(C363,",",REPT(" ",99)),199,99))),VLOOKUP(TRIM(MID(SUBSTITUTE(C363,",",REPT(" ",99)),199,99)),PortProtocols[],4,FALSE),VLOOKUP(--TRIM(MID(SUBSTITUTE(C363,",",REPT(" ",99)),199,99)),PortProtocols[],4,FALSE)),""),"") &amp;
IF(TRIM(MID(SUBSTITUTE(C363,",",REPT(" ",99)),299,99))&lt;&gt;"",CHAR(10) &amp; IFERROR(IF(ISERROR(--TRIM(MID(SUBSTITUTE(C363,",",REPT(" ",99)),299,99))),VLOOKUP(TRIM(MID(SUBSTITUTE(C363,",",REPT(" ",99)),299,99)),PortProtocols[],4,FALSE),VLOOKUP(--TRIM(MID(SUBSTITUTE(C363,",",REPT(" ",99)),299,99)),PortProtocols[],4,FALSE)),""),"") &amp;
IF(TRIM(MID(SUBSTITUTE(C363,",",REPT(" ",99)),399,99))&lt;&gt;"",CHAR(10) &amp; IFERROR(IF(ISERROR(--TRIM(MID(SUBSTITUTE(C363,",",REPT(" ",99)),399,99))),VLOOKUP(TRIM(MID(SUBSTITUTE(C363,",",REPT(" ",99)),399,99)),PortProtocols[],4,FALSE),VLOOKUP(--TRIM(MID(SUBSTITUTE(C363,",",REPT(" ",99)),399,99)),PortProtocols[],4,FALSE)),""),"") &amp;
IF(TRIM(MID(SUBSTITUTE(C363,",",REPT(" ",99)),499,99))&lt;&gt;"",CHAR(10) &amp; IFERROR(IF(ISERROR(--TRIM(MID(SUBSTITUTE(C363,",",REPT(" ",99)),499,99))),VLOOKUP(TRIM(MID(SUBSTITUTE(C363,",",REPT(" ",99)),499,99)),PortProtocols[],4,FALSE),VLOOKUP(--TRIM(MID(SUBSTITUTE(C363,",",REPT(" ",99)),499,99)),PortProtocols[],4,FALSE)),""),"") &amp;
IF(TRIM(MID(SUBSTITUTE(C363,",",REPT(" ",99)),599,99))&lt;&gt;"",CHAR(10) &amp; IFERROR(IF(ISERROR(--TRIM(MID(SUBSTITUTE(C363,",",REPT(" ",99)),599,99))),VLOOKUP(TRIM(MID(SUBSTITUTE(C363,",",REPT(" ",99)),599,99)),PortProtocols[],4,FALSE),VLOOKUP(--TRIM(MID(SUBSTITUTE(C363,",",REPT(" ",99)),599,99)),PortProtocols[],4,FALSE)),""),"") &amp;
IF(TRIM(MID(SUBSTITUTE(C363,",",REPT(" ",99)),699,99))&lt;&gt;"",CHAR(10) &amp; IFERROR(IF(ISERROR(--TRIM(MID(SUBSTITUTE(C363,",",REPT(" ",99)),699,99))),VLOOKUP(TRIM(MID(SUBSTITUTE(C363,",",REPT(" ",99)),699,99)),PortProtocols[],4,FALSE),VLOOKUP(--TRIM(MID(SUBSTITUTE(C363,",",REPT(" ",99)),699,99)),PortProtocols[],4,FALSE)),""),"") &amp;
IF(TRIM(MID(SUBSTITUTE(C363,",",REPT(" ",99)),799,99))&lt;&gt;"",CHAR(10) &amp; IFERROR(IF(ISERROR(--TRIM(MID(SUBSTITUTE(C363,",",REPT(" ",99)),799,99))),VLOOKUP(TRIM(MID(SUBSTITUTE(C363,",",REPT(" ",99)),799,99)),PortProtocols[],4,FALSE),VLOOKUP(--TRIM(MID(SUBSTITUTE(C363,",",REPT(" ",99)),799,99)),PortProtocols[],4,FALSE)),""),"") &amp;
IF(TRIM(MID(SUBSTITUTE(C363,",",REPT(" ",99)),899,99))&lt;&gt;"",CHAR(10) &amp; IFERROR(IF(ISERROR(--TRIM(MID(SUBSTITUTE(C363,",",REPT(" ",99)),899,99))),VLOOKUP(TRIM(MID(SUBSTITUTE(C363,",",REPT(" ",99)),899,99)),PortProtocols[],4,FALSE),VLOOKUP(--TRIM(MID(SUBSTITUTE(C363,",",REPT(" ",99)),899,99)),PortProtocols[],4,FALSE)),""),"") &amp;
IF(TRIM(MID(SUBSTITUTE(C363,",",REPT(" ",99)),999,99))&lt;&gt;"",CHAR(10) &amp; IFERROR(IF(ISERROR(--TRIM(MID(SUBSTITUTE(C363,",",REPT(" ",99)),999,99))),VLOOKUP(TRIM(MID(SUBSTITUTE(C363,",",REPT(" ",99)),999,99)),PortProtocols[],4,FALSE),VLOOKUP(--TRIM(MID(SUBSTITUTE(C363,",",REPT(" ",99)),999,99)),PortProtocols[],4,FALSE)),""),"") &amp;
IF(TRIM(MID(SUBSTITUTE(C363,",",REPT(" ",99)),1099,99))&lt;&gt;"",CHAR(10) &amp; IFERROR(IF(ISERROR(--TRIM(MID(SUBSTITUTE(C363,",",REPT(" ",99)),1099,99))),VLOOKUP(TRIM(MID(SUBSTITUTE(C363,",",REPT(" ",99)),1099,99)),PortProtocols[],4,FALSE),VLOOKUP(--TRIM(MID(SUBSTITUTE(C363,",",REPT(" ",99)),1099,99)),PortProtocols[],4,FALSE)),""),"") &amp;
IF(TRIM(MID(SUBSTITUTE(C363,",",REPT(" ",99)),1199,99))&lt;&gt;"",CHAR(10) &amp; IFERROR(IF(ISERROR(--TRIM(MID(SUBSTITUTE(C363,",",REPT(" ",99)),1199,99))),VLOOKUP(TRIM(MID(SUBSTITUTE(C363,",",REPT(" ",99)),1199,99)),PortProtocols[],4,FALSE),VLOOKUP(--TRIM(MID(SUBSTITUTE(C363,",",REPT(" ",99)),1199,99)),PortProtocols[],4,FALSE)),""),"") &amp;
IF(TRIM(MID(SUBSTITUTE(C363,",",REPT(" ",99)),1299,99))&lt;&gt;"",CHAR(10) &amp; IFERROR(IF(ISERROR(--TRIM(MID(SUBSTITUTE(C363,",",REPT(" ",99)),1299,99))),VLOOKUP(TRIM(MID(SUBSTITUTE(C363,",",REPT(" ",99)),1299,99)),PortProtocols[],4,FALSE),VLOOKUP(--TRIM(MID(SUBSTITUTE(C363,",",REPT(" ",99)),1299,99)),PortProtocols[],4,FALSE)),""),"") &amp;
IF(TRIM(MID(SUBSTITUTE(C363,",",REPT(" ",99)),1399,99))&lt;&gt;"",CHAR(10) &amp; IFERROR(IF(ISERROR(--TRIM(MID(SUBSTITUTE(C363,",",REPT(" ",99)),1399,99))),VLOOKUP(TRIM(MID(SUBSTITUTE(C363,",",REPT(" ",99)),1399,99)),PortProtocols[],4,FALSE),VLOOKUP(--TRIM(MID(SUBSTITUTE(C363,",",REPT(" ",99)),1399,99)),PortProtocols[],4,FALSE)),""),"") &amp;
IF(TRIM(MID(SUBSTITUTE(C363,",",REPT(" ",99)),1499,99))&lt;&gt;"",CHAR(10) &amp; IFERROR(IF(ISERROR(--TRIM(MID(SUBSTITUTE(C363,",",REPT(" ",99)),1499,99))),VLOOKUP(TRIM(MID(SUBSTITUTE(C363,",",REPT(" ",99)),1499,99)),PortProtocols[],4,FALSE),VLOOKUP(--TRIM(MID(SUBSTITUTE(C363,",",REPT(" ",99)),1499,99)),PortProtocols[],4,FALSE)),""),"") &amp;
IF(TRIM(MID(SUBSTITUTE(C363,",",REPT(" ",99)),1599,99))&lt;&gt;"",CHAR(10) &amp; IFERROR(IF(ISERROR(--TRIM(MID(SUBSTITUTE(C363,",",REPT(" ",99)),1599,99))),VLOOKUP(TRIM(MID(SUBSTITUTE(C363,",",REPT(" ",99)),1599,99)),PortProtocols[],4,FALSE),VLOOKUP(--TRIM(MID(SUBSTITUTE(C363,",",REPT(" ",99)),1599,99)),PortProtocols[],4,FALSE)),""),"") &amp;
IF(TRIM(MID(SUBSTITUTE(C363,",",REPT(" ",99)),1699,99))&lt;&gt;"",CHAR(10) &amp; IFERROR(IF(ISERROR(--TRIM(MID(SUBSTITUTE(C363,",",REPT(" ",99)),1699,99))),VLOOKUP(TRIM(MID(SUBSTITUTE(C363,",",REPT(" ",99)),1699,99)),PortProtocols[],4,FALSE),VLOOKUP(--TRIM(MID(SUBSTITUTE(C363,",",REPT(" ",99)),1699,99)),PortProtocols[],4,FALSE)),""),"") &amp;
IF(TRIM(MID(SUBSTITUTE(C363,",",REPT(" ",99)),1799,99))&lt;&gt;"",CHAR(10) &amp; IFERROR(IF(ISERROR(--TRIM(MID(SUBSTITUTE(C363,",",REPT(" ",99)),1799,99))),VLOOKUP(TRIM(MID(SUBSTITUTE(C363,",",REPT(" ",99)),1799,99)),PortProtocols[],4,FALSE),VLOOKUP(--TRIM(MID(SUBSTITUTE(C363,",",REPT(" ",99)),1799,99)),PortProtocols[],4,FALSE)),""),"") &amp;
IF(TRIM(MID(SUBSTITUTE(C363,",",REPT(" ",99)),1899,99))&lt;&gt;"",CHAR(10) &amp; IFERROR(IF(ISERROR(--TRIM(MID(SUBSTITUTE(C363,",",REPT(" ",99)),1899,99))),VLOOKUP(TRIM(MID(SUBSTITUTE(C363,",",REPT(" ",99)),1899,99)),PortProtocols[],4,FALSE),VLOOKUP(--TRIM(MID(SUBSTITUTE(C363,",",REPT(" ",99)),1899,99)),PortProtocols[],4,FALSE)),""),""),
"")</f>
        <v>Nutanix CVM to Prism Central
Mercury Fanout gRPC (9300 TCP)
Mercury Fanout gRPC (9301 TCP)
Prism (9440 TCP)</v>
      </c>
      <c r="G363" s="15"/>
      <c r="H363" s="13" t="str">
        <f>_xlfn.XLOOKUP(ExternalPorts[[#This Row],[Source]],entities[Source],entities[Source AZ (Used for Diagram Generation)],"",0)</f>
        <v/>
      </c>
      <c r="I363" s="13" t="str">
        <f>_xlfn.XLOOKUP(ExternalPorts[[#This Row],[Destination]],entities[Destination],entities[Destination AZ (Used for Diagram Generation)],"",0)</f>
        <v>Local AZ</v>
      </c>
      <c r="J363" s="13"/>
    </row>
    <row r="364" spans="1:10" ht="20.25" hidden="1">
      <c r="A364" s="13"/>
      <c r="B364" s="13"/>
      <c r="C364" s="14"/>
      <c r="D364" s="13"/>
      <c r="E364" s="13"/>
      <c r="F364" s="24" t="str">
        <f>IF(AND(B364&lt;&gt;"",E364&lt;&gt;""),B364 &amp; " to " &amp; E364 &amp; CHAR(10) &amp;
IFERROR(IF(ISERROR(--TRIM(MID(SUBSTITUTE(C364,",",REPT(" ",99)),1,99))),VLOOKUP(TRIM(MID(SUBSTITUTE(C364,",",REPT(" ",99)),1,99)),PortProtocols[],4,FALSE),VLOOKUP(--TRIM(MID(SUBSTITUTE(C364,",",REPT(" ",99)),1,99)),PortProtocols[],4,FALSE)),"") &amp;
IF(TRIM(MID(SUBSTITUTE(C364,",",REPT(" ",99)),99,99))&lt;&gt;"",CHAR(10) &amp; IFERROR(IF(ISERROR(--TRIM(MID(SUBSTITUTE(C364,",",REPT(" ",99)),99,99))),VLOOKUP(TRIM(MID(SUBSTITUTE(C364,",",REPT(" ",99)),99,99)),PortProtocols[],4,FALSE),VLOOKUP(--TRIM(MID(SUBSTITUTE(C364,",",REPT(" ",99)),99,99)),PortProtocols[],4,FALSE)),""),"") &amp;
IF(TRIM(MID(SUBSTITUTE(C364,",",REPT(" ",99)),199,99))&lt;&gt;"",CHAR(10) &amp; IFERROR(IF(ISERROR(--TRIM(MID(SUBSTITUTE(C364,",",REPT(" ",99)),199,99))),VLOOKUP(TRIM(MID(SUBSTITUTE(C364,",",REPT(" ",99)),199,99)),PortProtocols[],4,FALSE),VLOOKUP(--TRIM(MID(SUBSTITUTE(C364,",",REPT(" ",99)),199,99)),PortProtocols[],4,FALSE)),""),"") &amp;
IF(TRIM(MID(SUBSTITUTE(C364,",",REPT(" ",99)),299,99))&lt;&gt;"",CHAR(10) &amp; IFERROR(IF(ISERROR(--TRIM(MID(SUBSTITUTE(C364,",",REPT(" ",99)),299,99))),VLOOKUP(TRIM(MID(SUBSTITUTE(C364,",",REPT(" ",99)),299,99)),PortProtocols[],4,FALSE),VLOOKUP(--TRIM(MID(SUBSTITUTE(C364,",",REPT(" ",99)),299,99)),PortProtocols[],4,FALSE)),""),"") &amp;
IF(TRIM(MID(SUBSTITUTE(C364,",",REPT(" ",99)),399,99))&lt;&gt;"",CHAR(10) &amp; IFERROR(IF(ISERROR(--TRIM(MID(SUBSTITUTE(C364,",",REPT(" ",99)),399,99))),VLOOKUP(TRIM(MID(SUBSTITUTE(C364,",",REPT(" ",99)),399,99)),PortProtocols[],4,FALSE),VLOOKUP(--TRIM(MID(SUBSTITUTE(C364,",",REPT(" ",99)),399,99)),PortProtocols[],4,FALSE)),""),"") &amp;
IF(TRIM(MID(SUBSTITUTE(C364,",",REPT(" ",99)),499,99))&lt;&gt;"",CHAR(10) &amp; IFERROR(IF(ISERROR(--TRIM(MID(SUBSTITUTE(C364,",",REPT(" ",99)),499,99))),VLOOKUP(TRIM(MID(SUBSTITUTE(C364,",",REPT(" ",99)),499,99)),PortProtocols[],4,FALSE),VLOOKUP(--TRIM(MID(SUBSTITUTE(C364,",",REPT(" ",99)),499,99)),PortProtocols[],4,FALSE)),""),"") &amp;
IF(TRIM(MID(SUBSTITUTE(C364,",",REPT(" ",99)),599,99))&lt;&gt;"",CHAR(10) &amp; IFERROR(IF(ISERROR(--TRIM(MID(SUBSTITUTE(C364,",",REPT(" ",99)),599,99))),VLOOKUP(TRIM(MID(SUBSTITUTE(C364,",",REPT(" ",99)),599,99)),PortProtocols[],4,FALSE),VLOOKUP(--TRIM(MID(SUBSTITUTE(C364,",",REPT(" ",99)),599,99)),PortProtocols[],4,FALSE)),""),"") &amp;
IF(TRIM(MID(SUBSTITUTE(C364,",",REPT(" ",99)),699,99))&lt;&gt;"",CHAR(10) &amp; IFERROR(IF(ISERROR(--TRIM(MID(SUBSTITUTE(C364,",",REPT(" ",99)),699,99))),VLOOKUP(TRIM(MID(SUBSTITUTE(C364,",",REPT(" ",99)),699,99)),PortProtocols[],4,FALSE),VLOOKUP(--TRIM(MID(SUBSTITUTE(C364,",",REPT(" ",99)),699,99)),PortProtocols[],4,FALSE)),""),"") &amp;
IF(TRIM(MID(SUBSTITUTE(C364,",",REPT(" ",99)),799,99))&lt;&gt;"",CHAR(10) &amp; IFERROR(IF(ISERROR(--TRIM(MID(SUBSTITUTE(C364,",",REPT(" ",99)),799,99))),VLOOKUP(TRIM(MID(SUBSTITUTE(C364,",",REPT(" ",99)),799,99)),PortProtocols[],4,FALSE),VLOOKUP(--TRIM(MID(SUBSTITUTE(C364,",",REPT(" ",99)),799,99)),PortProtocols[],4,FALSE)),""),"") &amp;
IF(TRIM(MID(SUBSTITUTE(C364,",",REPT(" ",99)),899,99))&lt;&gt;"",CHAR(10) &amp; IFERROR(IF(ISERROR(--TRIM(MID(SUBSTITUTE(C364,",",REPT(" ",99)),899,99))),VLOOKUP(TRIM(MID(SUBSTITUTE(C364,",",REPT(" ",99)),899,99)),PortProtocols[],4,FALSE),VLOOKUP(--TRIM(MID(SUBSTITUTE(C364,",",REPT(" ",99)),899,99)),PortProtocols[],4,FALSE)),""),"") &amp;
IF(TRIM(MID(SUBSTITUTE(C364,",",REPT(" ",99)),999,99))&lt;&gt;"",CHAR(10) &amp; IFERROR(IF(ISERROR(--TRIM(MID(SUBSTITUTE(C364,",",REPT(" ",99)),999,99))),VLOOKUP(TRIM(MID(SUBSTITUTE(C364,",",REPT(" ",99)),999,99)),PortProtocols[],4,FALSE),VLOOKUP(--TRIM(MID(SUBSTITUTE(C364,",",REPT(" ",99)),999,99)),PortProtocols[],4,FALSE)),""),"") &amp;
IF(TRIM(MID(SUBSTITUTE(C364,",",REPT(" ",99)),1099,99))&lt;&gt;"",CHAR(10) &amp; IFERROR(IF(ISERROR(--TRIM(MID(SUBSTITUTE(C364,",",REPT(" ",99)),1099,99))),VLOOKUP(TRIM(MID(SUBSTITUTE(C364,",",REPT(" ",99)),1099,99)),PortProtocols[],4,FALSE),VLOOKUP(--TRIM(MID(SUBSTITUTE(C364,",",REPT(" ",99)),1099,99)),PortProtocols[],4,FALSE)),""),"") &amp;
IF(TRIM(MID(SUBSTITUTE(C364,",",REPT(" ",99)),1199,99))&lt;&gt;"",CHAR(10) &amp; IFERROR(IF(ISERROR(--TRIM(MID(SUBSTITUTE(C364,",",REPT(" ",99)),1199,99))),VLOOKUP(TRIM(MID(SUBSTITUTE(C364,",",REPT(" ",99)),1199,99)),PortProtocols[],4,FALSE),VLOOKUP(--TRIM(MID(SUBSTITUTE(C364,",",REPT(" ",99)),1199,99)),PortProtocols[],4,FALSE)),""),"") &amp;
IF(TRIM(MID(SUBSTITUTE(C364,",",REPT(" ",99)),1299,99))&lt;&gt;"",CHAR(10) &amp; IFERROR(IF(ISERROR(--TRIM(MID(SUBSTITUTE(C364,",",REPT(" ",99)),1299,99))),VLOOKUP(TRIM(MID(SUBSTITUTE(C364,",",REPT(" ",99)),1299,99)),PortProtocols[],4,FALSE),VLOOKUP(--TRIM(MID(SUBSTITUTE(C364,",",REPT(" ",99)),1299,99)),PortProtocols[],4,FALSE)),""),"") &amp;
IF(TRIM(MID(SUBSTITUTE(C364,",",REPT(" ",99)),1399,99))&lt;&gt;"",CHAR(10) &amp; IFERROR(IF(ISERROR(--TRIM(MID(SUBSTITUTE(C364,",",REPT(" ",99)),1399,99))),VLOOKUP(TRIM(MID(SUBSTITUTE(C364,",",REPT(" ",99)),1399,99)),PortProtocols[],4,FALSE),VLOOKUP(--TRIM(MID(SUBSTITUTE(C364,",",REPT(" ",99)),1399,99)),PortProtocols[],4,FALSE)),""),"") &amp;
IF(TRIM(MID(SUBSTITUTE(C364,",",REPT(" ",99)),1499,99))&lt;&gt;"",CHAR(10) &amp; IFERROR(IF(ISERROR(--TRIM(MID(SUBSTITUTE(C364,",",REPT(" ",99)),1499,99))),VLOOKUP(TRIM(MID(SUBSTITUTE(C364,",",REPT(" ",99)),1499,99)),PortProtocols[],4,FALSE),VLOOKUP(--TRIM(MID(SUBSTITUTE(C364,",",REPT(" ",99)),1499,99)),PortProtocols[],4,FALSE)),""),"") &amp;
IF(TRIM(MID(SUBSTITUTE(C364,",",REPT(" ",99)),1599,99))&lt;&gt;"",CHAR(10) &amp; IFERROR(IF(ISERROR(--TRIM(MID(SUBSTITUTE(C364,",",REPT(" ",99)),1599,99))),VLOOKUP(TRIM(MID(SUBSTITUTE(C364,",",REPT(" ",99)),1599,99)),PortProtocols[],4,FALSE),VLOOKUP(--TRIM(MID(SUBSTITUTE(C364,",",REPT(" ",99)),1599,99)),PortProtocols[],4,FALSE)),""),"") &amp;
IF(TRIM(MID(SUBSTITUTE(C364,",",REPT(" ",99)),1699,99))&lt;&gt;"",CHAR(10) &amp; IFERROR(IF(ISERROR(--TRIM(MID(SUBSTITUTE(C364,",",REPT(" ",99)),1699,99))),VLOOKUP(TRIM(MID(SUBSTITUTE(C364,",",REPT(" ",99)),1699,99)),PortProtocols[],4,FALSE),VLOOKUP(--TRIM(MID(SUBSTITUTE(C364,",",REPT(" ",99)),1699,99)),PortProtocols[],4,FALSE)),""),"") &amp;
IF(TRIM(MID(SUBSTITUTE(C364,",",REPT(" ",99)),1799,99))&lt;&gt;"",CHAR(10) &amp; IFERROR(IF(ISERROR(--TRIM(MID(SUBSTITUTE(C364,",",REPT(" ",99)),1799,99))),VLOOKUP(TRIM(MID(SUBSTITUTE(C364,",",REPT(" ",99)),1799,99)),PortProtocols[],4,FALSE),VLOOKUP(--TRIM(MID(SUBSTITUTE(C364,",",REPT(" ",99)),1799,99)),PortProtocols[],4,FALSE)),""),"") &amp;
IF(TRIM(MID(SUBSTITUTE(C364,",",REPT(" ",99)),1899,99))&lt;&gt;"",CHAR(10) &amp; IFERROR(IF(ISERROR(--TRIM(MID(SUBSTITUTE(C364,",",REPT(" ",99)),1899,99))),VLOOKUP(TRIM(MID(SUBSTITUTE(C364,",",REPT(" ",99)),1899,99)),PortProtocols[],4,FALSE),VLOOKUP(--TRIM(MID(SUBSTITUTE(C364,",",REPT(" ",99)),1899,99)),PortProtocols[],4,FALSE)),""),""),
"")</f>
        <v/>
      </c>
      <c r="G364" s="15"/>
      <c r="H364" s="13">
        <f>_xlfn.XLOOKUP(ExternalPorts[[#This Row],[Source]],entities[Source],entities[Source AZ (Used for Diagram Generation)],"",0)</f>
        <v>0</v>
      </c>
      <c r="I364" s="13">
        <f>_xlfn.XLOOKUP(ExternalPorts[[#This Row],[Destination]],entities[Destination],entities[Destination AZ (Used for Diagram Generation)],"",0)</f>
        <v>0</v>
      </c>
      <c r="J364" s="13"/>
    </row>
    <row r="365" spans="1:10" ht="20.25" hidden="1">
      <c r="A365" s="13"/>
      <c r="B365" s="13"/>
      <c r="C365" s="14"/>
      <c r="D365" s="13"/>
      <c r="E365" s="13"/>
      <c r="F365" s="24" t="str">
        <f>IF(AND(B365&lt;&gt;"",E365&lt;&gt;""),B365 &amp; " to " &amp; E365 &amp; CHAR(10) &amp;
IFERROR(IF(ISERROR(--TRIM(MID(SUBSTITUTE(C365,",",REPT(" ",99)),1,99))),VLOOKUP(TRIM(MID(SUBSTITUTE(C365,",",REPT(" ",99)),1,99)),PortProtocols[],4,FALSE),VLOOKUP(--TRIM(MID(SUBSTITUTE(C365,",",REPT(" ",99)),1,99)),PortProtocols[],4,FALSE)),"") &amp;
IF(TRIM(MID(SUBSTITUTE(C365,",",REPT(" ",99)),99,99))&lt;&gt;"",CHAR(10) &amp; IFERROR(IF(ISERROR(--TRIM(MID(SUBSTITUTE(C365,",",REPT(" ",99)),99,99))),VLOOKUP(TRIM(MID(SUBSTITUTE(C365,",",REPT(" ",99)),99,99)),PortProtocols[],4,FALSE),VLOOKUP(--TRIM(MID(SUBSTITUTE(C365,",",REPT(" ",99)),99,99)),PortProtocols[],4,FALSE)),""),"") &amp;
IF(TRIM(MID(SUBSTITUTE(C365,",",REPT(" ",99)),199,99))&lt;&gt;"",CHAR(10) &amp; IFERROR(IF(ISERROR(--TRIM(MID(SUBSTITUTE(C365,",",REPT(" ",99)),199,99))),VLOOKUP(TRIM(MID(SUBSTITUTE(C365,",",REPT(" ",99)),199,99)),PortProtocols[],4,FALSE),VLOOKUP(--TRIM(MID(SUBSTITUTE(C365,",",REPT(" ",99)),199,99)),PortProtocols[],4,FALSE)),""),"") &amp;
IF(TRIM(MID(SUBSTITUTE(C365,",",REPT(" ",99)),299,99))&lt;&gt;"",CHAR(10) &amp; IFERROR(IF(ISERROR(--TRIM(MID(SUBSTITUTE(C365,",",REPT(" ",99)),299,99))),VLOOKUP(TRIM(MID(SUBSTITUTE(C365,",",REPT(" ",99)),299,99)),PortProtocols[],4,FALSE),VLOOKUP(--TRIM(MID(SUBSTITUTE(C365,",",REPT(" ",99)),299,99)),PortProtocols[],4,FALSE)),""),"") &amp;
IF(TRIM(MID(SUBSTITUTE(C365,",",REPT(" ",99)),399,99))&lt;&gt;"",CHAR(10) &amp; IFERROR(IF(ISERROR(--TRIM(MID(SUBSTITUTE(C365,",",REPT(" ",99)),399,99))),VLOOKUP(TRIM(MID(SUBSTITUTE(C365,",",REPT(" ",99)),399,99)),PortProtocols[],4,FALSE),VLOOKUP(--TRIM(MID(SUBSTITUTE(C365,",",REPT(" ",99)),399,99)),PortProtocols[],4,FALSE)),""),"") &amp;
IF(TRIM(MID(SUBSTITUTE(C365,",",REPT(" ",99)),499,99))&lt;&gt;"",CHAR(10) &amp; IFERROR(IF(ISERROR(--TRIM(MID(SUBSTITUTE(C365,",",REPT(" ",99)),499,99))),VLOOKUP(TRIM(MID(SUBSTITUTE(C365,",",REPT(" ",99)),499,99)),PortProtocols[],4,FALSE),VLOOKUP(--TRIM(MID(SUBSTITUTE(C365,",",REPT(" ",99)),499,99)),PortProtocols[],4,FALSE)),""),"") &amp;
IF(TRIM(MID(SUBSTITUTE(C365,",",REPT(" ",99)),599,99))&lt;&gt;"",CHAR(10) &amp; IFERROR(IF(ISERROR(--TRIM(MID(SUBSTITUTE(C365,",",REPT(" ",99)),599,99))),VLOOKUP(TRIM(MID(SUBSTITUTE(C365,",",REPT(" ",99)),599,99)),PortProtocols[],4,FALSE),VLOOKUP(--TRIM(MID(SUBSTITUTE(C365,",",REPT(" ",99)),599,99)),PortProtocols[],4,FALSE)),""),"") &amp;
IF(TRIM(MID(SUBSTITUTE(C365,",",REPT(" ",99)),699,99))&lt;&gt;"",CHAR(10) &amp; IFERROR(IF(ISERROR(--TRIM(MID(SUBSTITUTE(C365,",",REPT(" ",99)),699,99))),VLOOKUP(TRIM(MID(SUBSTITUTE(C365,",",REPT(" ",99)),699,99)),PortProtocols[],4,FALSE),VLOOKUP(--TRIM(MID(SUBSTITUTE(C365,",",REPT(" ",99)),699,99)),PortProtocols[],4,FALSE)),""),"") &amp;
IF(TRIM(MID(SUBSTITUTE(C365,",",REPT(" ",99)),799,99))&lt;&gt;"",CHAR(10) &amp; IFERROR(IF(ISERROR(--TRIM(MID(SUBSTITUTE(C365,",",REPT(" ",99)),799,99))),VLOOKUP(TRIM(MID(SUBSTITUTE(C365,",",REPT(" ",99)),799,99)),PortProtocols[],4,FALSE),VLOOKUP(--TRIM(MID(SUBSTITUTE(C365,",",REPT(" ",99)),799,99)),PortProtocols[],4,FALSE)),""),"") &amp;
IF(TRIM(MID(SUBSTITUTE(C365,",",REPT(" ",99)),899,99))&lt;&gt;"",CHAR(10) &amp; IFERROR(IF(ISERROR(--TRIM(MID(SUBSTITUTE(C365,",",REPT(" ",99)),899,99))),VLOOKUP(TRIM(MID(SUBSTITUTE(C365,",",REPT(" ",99)),899,99)),PortProtocols[],4,FALSE),VLOOKUP(--TRIM(MID(SUBSTITUTE(C365,",",REPT(" ",99)),899,99)),PortProtocols[],4,FALSE)),""),"") &amp;
IF(TRIM(MID(SUBSTITUTE(C365,",",REPT(" ",99)),999,99))&lt;&gt;"",CHAR(10) &amp; IFERROR(IF(ISERROR(--TRIM(MID(SUBSTITUTE(C365,",",REPT(" ",99)),999,99))),VLOOKUP(TRIM(MID(SUBSTITUTE(C365,",",REPT(" ",99)),999,99)),PortProtocols[],4,FALSE),VLOOKUP(--TRIM(MID(SUBSTITUTE(C365,",",REPT(" ",99)),999,99)),PortProtocols[],4,FALSE)),""),"") &amp;
IF(TRIM(MID(SUBSTITUTE(C365,",",REPT(" ",99)),1099,99))&lt;&gt;"",CHAR(10) &amp; IFERROR(IF(ISERROR(--TRIM(MID(SUBSTITUTE(C365,",",REPT(" ",99)),1099,99))),VLOOKUP(TRIM(MID(SUBSTITUTE(C365,",",REPT(" ",99)),1099,99)),PortProtocols[],4,FALSE),VLOOKUP(--TRIM(MID(SUBSTITUTE(C365,",",REPT(" ",99)),1099,99)),PortProtocols[],4,FALSE)),""),"") &amp;
IF(TRIM(MID(SUBSTITUTE(C365,",",REPT(" ",99)),1199,99))&lt;&gt;"",CHAR(10) &amp; IFERROR(IF(ISERROR(--TRIM(MID(SUBSTITUTE(C365,",",REPT(" ",99)),1199,99))),VLOOKUP(TRIM(MID(SUBSTITUTE(C365,",",REPT(" ",99)),1199,99)),PortProtocols[],4,FALSE),VLOOKUP(--TRIM(MID(SUBSTITUTE(C365,",",REPT(" ",99)),1199,99)),PortProtocols[],4,FALSE)),""),"") &amp;
IF(TRIM(MID(SUBSTITUTE(C365,",",REPT(" ",99)),1299,99))&lt;&gt;"",CHAR(10) &amp; IFERROR(IF(ISERROR(--TRIM(MID(SUBSTITUTE(C365,",",REPT(" ",99)),1299,99))),VLOOKUP(TRIM(MID(SUBSTITUTE(C365,",",REPT(" ",99)),1299,99)),PortProtocols[],4,FALSE),VLOOKUP(--TRIM(MID(SUBSTITUTE(C365,",",REPT(" ",99)),1299,99)),PortProtocols[],4,FALSE)),""),"") &amp;
IF(TRIM(MID(SUBSTITUTE(C365,",",REPT(" ",99)),1399,99))&lt;&gt;"",CHAR(10) &amp; IFERROR(IF(ISERROR(--TRIM(MID(SUBSTITUTE(C365,",",REPT(" ",99)),1399,99))),VLOOKUP(TRIM(MID(SUBSTITUTE(C365,",",REPT(" ",99)),1399,99)),PortProtocols[],4,FALSE),VLOOKUP(--TRIM(MID(SUBSTITUTE(C365,",",REPT(" ",99)),1399,99)),PortProtocols[],4,FALSE)),""),"") &amp;
IF(TRIM(MID(SUBSTITUTE(C365,",",REPT(" ",99)),1499,99))&lt;&gt;"",CHAR(10) &amp; IFERROR(IF(ISERROR(--TRIM(MID(SUBSTITUTE(C365,",",REPT(" ",99)),1499,99))),VLOOKUP(TRIM(MID(SUBSTITUTE(C365,",",REPT(" ",99)),1499,99)),PortProtocols[],4,FALSE),VLOOKUP(--TRIM(MID(SUBSTITUTE(C365,",",REPT(" ",99)),1499,99)),PortProtocols[],4,FALSE)),""),"") &amp;
IF(TRIM(MID(SUBSTITUTE(C365,",",REPT(" ",99)),1599,99))&lt;&gt;"",CHAR(10) &amp; IFERROR(IF(ISERROR(--TRIM(MID(SUBSTITUTE(C365,",",REPT(" ",99)),1599,99))),VLOOKUP(TRIM(MID(SUBSTITUTE(C365,",",REPT(" ",99)),1599,99)),PortProtocols[],4,FALSE),VLOOKUP(--TRIM(MID(SUBSTITUTE(C365,",",REPT(" ",99)),1599,99)),PortProtocols[],4,FALSE)),""),"") &amp;
IF(TRIM(MID(SUBSTITUTE(C365,",",REPT(" ",99)),1699,99))&lt;&gt;"",CHAR(10) &amp; IFERROR(IF(ISERROR(--TRIM(MID(SUBSTITUTE(C365,",",REPT(" ",99)),1699,99))),VLOOKUP(TRIM(MID(SUBSTITUTE(C365,",",REPT(" ",99)),1699,99)),PortProtocols[],4,FALSE),VLOOKUP(--TRIM(MID(SUBSTITUTE(C365,",",REPT(" ",99)),1699,99)),PortProtocols[],4,FALSE)),""),"") &amp;
IF(TRIM(MID(SUBSTITUTE(C365,",",REPT(" ",99)),1799,99))&lt;&gt;"",CHAR(10) &amp; IFERROR(IF(ISERROR(--TRIM(MID(SUBSTITUTE(C365,",",REPT(" ",99)),1799,99))),VLOOKUP(TRIM(MID(SUBSTITUTE(C365,",",REPT(" ",99)),1799,99)),PortProtocols[],4,FALSE),VLOOKUP(--TRIM(MID(SUBSTITUTE(C365,",",REPT(" ",99)),1799,99)),PortProtocols[],4,FALSE)),""),"") &amp;
IF(TRIM(MID(SUBSTITUTE(C365,",",REPT(" ",99)),1899,99))&lt;&gt;"",CHAR(10) &amp; IFERROR(IF(ISERROR(--TRIM(MID(SUBSTITUTE(C365,",",REPT(" ",99)),1899,99))),VLOOKUP(TRIM(MID(SUBSTITUTE(C365,",",REPT(" ",99)),1899,99)),PortProtocols[],4,FALSE),VLOOKUP(--TRIM(MID(SUBSTITUTE(C365,",",REPT(" ",99)),1899,99)),PortProtocols[],4,FALSE)),""),""),
"")</f>
        <v/>
      </c>
      <c r="G365" s="15"/>
      <c r="H365" s="13">
        <f>_xlfn.XLOOKUP(ExternalPorts[[#This Row],[Source]],entities[Source],entities[Source AZ (Used for Diagram Generation)],"",0)</f>
        <v>0</v>
      </c>
      <c r="I365" s="13">
        <f>_xlfn.XLOOKUP(ExternalPorts[[#This Row],[Destination]],entities[Destination],entities[Destination AZ (Used for Diagram Generation)],"",0)</f>
        <v>0</v>
      </c>
      <c r="J365" s="13"/>
    </row>
    <row r="366" spans="1:10" ht="20.25" hidden="1">
      <c r="A366" s="13"/>
      <c r="B366" s="13"/>
      <c r="C366" s="14"/>
      <c r="D366" s="13"/>
      <c r="E366" s="13"/>
      <c r="F366" s="24" t="str">
        <f>IF(AND(B366&lt;&gt;"",E366&lt;&gt;""),B366 &amp; " to " &amp; E366 &amp; CHAR(10) &amp;
IFERROR(IF(ISERROR(--TRIM(MID(SUBSTITUTE(C366,",",REPT(" ",99)),1,99))),VLOOKUP(TRIM(MID(SUBSTITUTE(C366,",",REPT(" ",99)),1,99)),PortProtocols[],4,FALSE),VLOOKUP(--TRIM(MID(SUBSTITUTE(C366,",",REPT(" ",99)),1,99)),PortProtocols[],4,FALSE)),"") &amp;
IF(TRIM(MID(SUBSTITUTE(C366,",",REPT(" ",99)),99,99))&lt;&gt;"",CHAR(10) &amp; IFERROR(IF(ISERROR(--TRIM(MID(SUBSTITUTE(C366,",",REPT(" ",99)),99,99))),VLOOKUP(TRIM(MID(SUBSTITUTE(C366,",",REPT(" ",99)),99,99)),PortProtocols[],4,FALSE),VLOOKUP(--TRIM(MID(SUBSTITUTE(C366,",",REPT(" ",99)),99,99)),PortProtocols[],4,FALSE)),""),"") &amp;
IF(TRIM(MID(SUBSTITUTE(C366,",",REPT(" ",99)),199,99))&lt;&gt;"",CHAR(10) &amp; IFERROR(IF(ISERROR(--TRIM(MID(SUBSTITUTE(C366,",",REPT(" ",99)),199,99))),VLOOKUP(TRIM(MID(SUBSTITUTE(C366,",",REPT(" ",99)),199,99)),PortProtocols[],4,FALSE),VLOOKUP(--TRIM(MID(SUBSTITUTE(C366,",",REPT(" ",99)),199,99)),PortProtocols[],4,FALSE)),""),"") &amp;
IF(TRIM(MID(SUBSTITUTE(C366,",",REPT(" ",99)),299,99))&lt;&gt;"",CHAR(10) &amp; IFERROR(IF(ISERROR(--TRIM(MID(SUBSTITUTE(C366,",",REPT(" ",99)),299,99))),VLOOKUP(TRIM(MID(SUBSTITUTE(C366,",",REPT(" ",99)),299,99)),PortProtocols[],4,FALSE),VLOOKUP(--TRIM(MID(SUBSTITUTE(C366,",",REPT(" ",99)),299,99)),PortProtocols[],4,FALSE)),""),"") &amp;
IF(TRIM(MID(SUBSTITUTE(C366,",",REPT(" ",99)),399,99))&lt;&gt;"",CHAR(10) &amp; IFERROR(IF(ISERROR(--TRIM(MID(SUBSTITUTE(C366,",",REPT(" ",99)),399,99))),VLOOKUP(TRIM(MID(SUBSTITUTE(C366,",",REPT(" ",99)),399,99)),PortProtocols[],4,FALSE),VLOOKUP(--TRIM(MID(SUBSTITUTE(C366,",",REPT(" ",99)),399,99)),PortProtocols[],4,FALSE)),""),"") &amp;
IF(TRIM(MID(SUBSTITUTE(C366,",",REPT(" ",99)),499,99))&lt;&gt;"",CHAR(10) &amp; IFERROR(IF(ISERROR(--TRIM(MID(SUBSTITUTE(C366,",",REPT(" ",99)),499,99))),VLOOKUP(TRIM(MID(SUBSTITUTE(C366,",",REPT(" ",99)),499,99)),PortProtocols[],4,FALSE),VLOOKUP(--TRIM(MID(SUBSTITUTE(C366,",",REPT(" ",99)),499,99)),PortProtocols[],4,FALSE)),""),"") &amp;
IF(TRIM(MID(SUBSTITUTE(C366,",",REPT(" ",99)),599,99))&lt;&gt;"",CHAR(10) &amp; IFERROR(IF(ISERROR(--TRIM(MID(SUBSTITUTE(C366,",",REPT(" ",99)),599,99))),VLOOKUP(TRIM(MID(SUBSTITUTE(C366,",",REPT(" ",99)),599,99)),PortProtocols[],4,FALSE),VLOOKUP(--TRIM(MID(SUBSTITUTE(C366,",",REPT(" ",99)),599,99)),PortProtocols[],4,FALSE)),""),"") &amp;
IF(TRIM(MID(SUBSTITUTE(C366,",",REPT(" ",99)),699,99))&lt;&gt;"",CHAR(10) &amp; IFERROR(IF(ISERROR(--TRIM(MID(SUBSTITUTE(C366,",",REPT(" ",99)),699,99))),VLOOKUP(TRIM(MID(SUBSTITUTE(C366,",",REPT(" ",99)),699,99)),PortProtocols[],4,FALSE),VLOOKUP(--TRIM(MID(SUBSTITUTE(C366,",",REPT(" ",99)),699,99)),PortProtocols[],4,FALSE)),""),"") &amp;
IF(TRIM(MID(SUBSTITUTE(C366,",",REPT(" ",99)),799,99))&lt;&gt;"",CHAR(10) &amp; IFERROR(IF(ISERROR(--TRIM(MID(SUBSTITUTE(C366,",",REPT(" ",99)),799,99))),VLOOKUP(TRIM(MID(SUBSTITUTE(C366,",",REPT(" ",99)),799,99)),PortProtocols[],4,FALSE),VLOOKUP(--TRIM(MID(SUBSTITUTE(C366,",",REPT(" ",99)),799,99)),PortProtocols[],4,FALSE)),""),"") &amp;
IF(TRIM(MID(SUBSTITUTE(C366,",",REPT(" ",99)),899,99))&lt;&gt;"",CHAR(10) &amp; IFERROR(IF(ISERROR(--TRIM(MID(SUBSTITUTE(C366,",",REPT(" ",99)),899,99))),VLOOKUP(TRIM(MID(SUBSTITUTE(C366,",",REPT(" ",99)),899,99)),PortProtocols[],4,FALSE),VLOOKUP(--TRIM(MID(SUBSTITUTE(C366,",",REPT(" ",99)),899,99)),PortProtocols[],4,FALSE)),""),"") &amp;
IF(TRIM(MID(SUBSTITUTE(C366,",",REPT(" ",99)),999,99))&lt;&gt;"",CHAR(10) &amp; IFERROR(IF(ISERROR(--TRIM(MID(SUBSTITUTE(C366,",",REPT(" ",99)),999,99))),VLOOKUP(TRIM(MID(SUBSTITUTE(C366,",",REPT(" ",99)),999,99)),PortProtocols[],4,FALSE),VLOOKUP(--TRIM(MID(SUBSTITUTE(C366,",",REPT(" ",99)),999,99)),PortProtocols[],4,FALSE)),""),"") &amp;
IF(TRIM(MID(SUBSTITUTE(C366,",",REPT(" ",99)),1099,99))&lt;&gt;"",CHAR(10) &amp; IFERROR(IF(ISERROR(--TRIM(MID(SUBSTITUTE(C366,",",REPT(" ",99)),1099,99))),VLOOKUP(TRIM(MID(SUBSTITUTE(C366,",",REPT(" ",99)),1099,99)),PortProtocols[],4,FALSE),VLOOKUP(--TRIM(MID(SUBSTITUTE(C366,",",REPT(" ",99)),1099,99)),PortProtocols[],4,FALSE)),""),"") &amp;
IF(TRIM(MID(SUBSTITUTE(C366,",",REPT(" ",99)),1199,99))&lt;&gt;"",CHAR(10) &amp; IFERROR(IF(ISERROR(--TRIM(MID(SUBSTITUTE(C366,",",REPT(" ",99)),1199,99))),VLOOKUP(TRIM(MID(SUBSTITUTE(C366,",",REPT(" ",99)),1199,99)),PortProtocols[],4,FALSE),VLOOKUP(--TRIM(MID(SUBSTITUTE(C366,",",REPT(" ",99)),1199,99)),PortProtocols[],4,FALSE)),""),"") &amp;
IF(TRIM(MID(SUBSTITUTE(C366,",",REPT(" ",99)),1299,99))&lt;&gt;"",CHAR(10) &amp; IFERROR(IF(ISERROR(--TRIM(MID(SUBSTITUTE(C366,",",REPT(" ",99)),1299,99))),VLOOKUP(TRIM(MID(SUBSTITUTE(C366,",",REPT(" ",99)),1299,99)),PortProtocols[],4,FALSE),VLOOKUP(--TRIM(MID(SUBSTITUTE(C366,",",REPT(" ",99)),1299,99)),PortProtocols[],4,FALSE)),""),"") &amp;
IF(TRIM(MID(SUBSTITUTE(C366,",",REPT(" ",99)),1399,99))&lt;&gt;"",CHAR(10) &amp; IFERROR(IF(ISERROR(--TRIM(MID(SUBSTITUTE(C366,",",REPT(" ",99)),1399,99))),VLOOKUP(TRIM(MID(SUBSTITUTE(C366,",",REPT(" ",99)),1399,99)),PortProtocols[],4,FALSE),VLOOKUP(--TRIM(MID(SUBSTITUTE(C366,",",REPT(" ",99)),1399,99)),PortProtocols[],4,FALSE)),""),"") &amp;
IF(TRIM(MID(SUBSTITUTE(C366,",",REPT(" ",99)),1499,99))&lt;&gt;"",CHAR(10) &amp; IFERROR(IF(ISERROR(--TRIM(MID(SUBSTITUTE(C366,",",REPT(" ",99)),1499,99))),VLOOKUP(TRIM(MID(SUBSTITUTE(C366,",",REPT(" ",99)),1499,99)),PortProtocols[],4,FALSE),VLOOKUP(--TRIM(MID(SUBSTITUTE(C366,",",REPT(" ",99)),1499,99)),PortProtocols[],4,FALSE)),""),"") &amp;
IF(TRIM(MID(SUBSTITUTE(C366,",",REPT(" ",99)),1599,99))&lt;&gt;"",CHAR(10) &amp; IFERROR(IF(ISERROR(--TRIM(MID(SUBSTITUTE(C366,",",REPT(" ",99)),1599,99))),VLOOKUP(TRIM(MID(SUBSTITUTE(C366,",",REPT(" ",99)),1599,99)),PortProtocols[],4,FALSE),VLOOKUP(--TRIM(MID(SUBSTITUTE(C366,",",REPT(" ",99)),1599,99)),PortProtocols[],4,FALSE)),""),"") &amp;
IF(TRIM(MID(SUBSTITUTE(C366,",",REPT(" ",99)),1699,99))&lt;&gt;"",CHAR(10) &amp; IFERROR(IF(ISERROR(--TRIM(MID(SUBSTITUTE(C366,",",REPT(" ",99)),1699,99))),VLOOKUP(TRIM(MID(SUBSTITUTE(C366,",",REPT(" ",99)),1699,99)),PortProtocols[],4,FALSE),VLOOKUP(--TRIM(MID(SUBSTITUTE(C366,",",REPT(" ",99)),1699,99)),PortProtocols[],4,FALSE)),""),"") &amp;
IF(TRIM(MID(SUBSTITUTE(C366,",",REPT(" ",99)),1799,99))&lt;&gt;"",CHAR(10) &amp; IFERROR(IF(ISERROR(--TRIM(MID(SUBSTITUTE(C366,",",REPT(" ",99)),1799,99))),VLOOKUP(TRIM(MID(SUBSTITUTE(C366,",",REPT(" ",99)),1799,99)),PortProtocols[],4,FALSE),VLOOKUP(--TRIM(MID(SUBSTITUTE(C366,",",REPT(" ",99)),1799,99)),PortProtocols[],4,FALSE)),""),"") &amp;
IF(TRIM(MID(SUBSTITUTE(C366,",",REPT(" ",99)),1899,99))&lt;&gt;"",CHAR(10) &amp; IFERROR(IF(ISERROR(--TRIM(MID(SUBSTITUTE(C366,",",REPT(" ",99)),1899,99))),VLOOKUP(TRIM(MID(SUBSTITUTE(C366,",",REPT(" ",99)),1899,99)),PortProtocols[],4,FALSE),VLOOKUP(--TRIM(MID(SUBSTITUTE(C366,",",REPT(" ",99)),1899,99)),PortProtocols[],4,FALSE)),""),""),
"")</f>
        <v/>
      </c>
      <c r="G366" s="15"/>
      <c r="H366" s="13">
        <f>_xlfn.XLOOKUP(ExternalPorts[[#This Row],[Source]],entities[Source],entities[Source AZ (Used for Diagram Generation)],"",0)</f>
        <v>0</v>
      </c>
      <c r="I366" s="13">
        <f>_xlfn.XLOOKUP(ExternalPorts[[#This Row],[Destination]],entities[Destination],entities[Destination AZ (Used for Diagram Generation)],"",0)</f>
        <v>0</v>
      </c>
      <c r="J366" s="13"/>
    </row>
    <row r="367" spans="1:10" ht="20.25" hidden="1">
      <c r="A367" s="13"/>
      <c r="B367" s="13"/>
      <c r="C367" s="14"/>
      <c r="D367" s="13"/>
      <c r="E367" s="13"/>
      <c r="F367" s="24" t="str">
        <f>IF(AND(B367&lt;&gt;"",E367&lt;&gt;""),B367 &amp; " to " &amp; E367 &amp; CHAR(10) &amp;
IFERROR(IF(ISERROR(--TRIM(MID(SUBSTITUTE(C367,",",REPT(" ",99)),1,99))),VLOOKUP(TRIM(MID(SUBSTITUTE(C367,",",REPT(" ",99)),1,99)),PortProtocols[],4,FALSE),VLOOKUP(--TRIM(MID(SUBSTITUTE(C367,",",REPT(" ",99)),1,99)),PortProtocols[],4,FALSE)),"") &amp;
IF(TRIM(MID(SUBSTITUTE(C367,",",REPT(" ",99)),99,99))&lt;&gt;"",CHAR(10) &amp; IFERROR(IF(ISERROR(--TRIM(MID(SUBSTITUTE(C367,",",REPT(" ",99)),99,99))),VLOOKUP(TRIM(MID(SUBSTITUTE(C367,",",REPT(" ",99)),99,99)),PortProtocols[],4,FALSE),VLOOKUP(--TRIM(MID(SUBSTITUTE(C367,",",REPT(" ",99)),99,99)),PortProtocols[],4,FALSE)),""),"") &amp;
IF(TRIM(MID(SUBSTITUTE(C367,",",REPT(" ",99)),199,99))&lt;&gt;"",CHAR(10) &amp; IFERROR(IF(ISERROR(--TRIM(MID(SUBSTITUTE(C367,",",REPT(" ",99)),199,99))),VLOOKUP(TRIM(MID(SUBSTITUTE(C367,",",REPT(" ",99)),199,99)),PortProtocols[],4,FALSE),VLOOKUP(--TRIM(MID(SUBSTITUTE(C367,",",REPT(" ",99)),199,99)),PortProtocols[],4,FALSE)),""),"") &amp;
IF(TRIM(MID(SUBSTITUTE(C367,",",REPT(" ",99)),299,99))&lt;&gt;"",CHAR(10) &amp; IFERROR(IF(ISERROR(--TRIM(MID(SUBSTITUTE(C367,",",REPT(" ",99)),299,99))),VLOOKUP(TRIM(MID(SUBSTITUTE(C367,",",REPT(" ",99)),299,99)),PortProtocols[],4,FALSE),VLOOKUP(--TRIM(MID(SUBSTITUTE(C367,",",REPT(" ",99)),299,99)),PortProtocols[],4,FALSE)),""),"") &amp;
IF(TRIM(MID(SUBSTITUTE(C367,",",REPT(" ",99)),399,99))&lt;&gt;"",CHAR(10) &amp; IFERROR(IF(ISERROR(--TRIM(MID(SUBSTITUTE(C367,",",REPT(" ",99)),399,99))),VLOOKUP(TRIM(MID(SUBSTITUTE(C367,",",REPT(" ",99)),399,99)),PortProtocols[],4,FALSE),VLOOKUP(--TRIM(MID(SUBSTITUTE(C367,",",REPT(" ",99)),399,99)),PortProtocols[],4,FALSE)),""),"") &amp;
IF(TRIM(MID(SUBSTITUTE(C367,",",REPT(" ",99)),499,99))&lt;&gt;"",CHAR(10) &amp; IFERROR(IF(ISERROR(--TRIM(MID(SUBSTITUTE(C367,",",REPT(" ",99)),499,99))),VLOOKUP(TRIM(MID(SUBSTITUTE(C367,",",REPT(" ",99)),499,99)),PortProtocols[],4,FALSE),VLOOKUP(--TRIM(MID(SUBSTITUTE(C367,",",REPT(" ",99)),499,99)),PortProtocols[],4,FALSE)),""),"") &amp;
IF(TRIM(MID(SUBSTITUTE(C367,",",REPT(" ",99)),599,99))&lt;&gt;"",CHAR(10) &amp; IFERROR(IF(ISERROR(--TRIM(MID(SUBSTITUTE(C367,",",REPT(" ",99)),599,99))),VLOOKUP(TRIM(MID(SUBSTITUTE(C367,",",REPT(" ",99)),599,99)),PortProtocols[],4,FALSE),VLOOKUP(--TRIM(MID(SUBSTITUTE(C367,",",REPT(" ",99)),599,99)),PortProtocols[],4,FALSE)),""),"") &amp;
IF(TRIM(MID(SUBSTITUTE(C367,",",REPT(" ",99)),699,99))&lt;&gt;"",CHAR(10) &amp; IFERROR(IF(ISERROR(--TRIM(MID(SUBSTITUTE(C367,",",REPT(" ",99)),699,99))),VLOOKUP(TRIM(MID(SUBSTITUTE(C367,",",REPT(" ",99)),699,99)),PortProtocols[],4,FALSE),VLOOKUP(--TRIM(MID(SUBSTITUTE(C367,",",REPT(" ",99)),699,99)),PortProtocols[],4,FALSE)),""),"") &amp;
IF(TRIM(MID(SUBSTITUTE(C367,",",REPT(" ",99)),799,99))&lt;&gt;"",CHAR(10) &amp; IFERROR(IF(ISERROR(--TRIM(MID(SUBSTITUTE(C367,",",REPT(" ",99)),799,99))),VLOOKUP(TRIM(MID(SUBSTITUTE(C367,",",REPT(" ",99)),799,99)),PortProtocols[],4,FALSE),VLOOKUP(--TRIM(MID(SUBSTITUTE(C367,",",REPT(" ",99)),799,99)),PortProtocols[],4,FALSE)),""),"") &amp;
IF(TRIM(MID(SUBSTITUTE(C367,",",REPT(" ",99)),899,99))&lt;&gt;"",CHAR(10) &amp; IFERROR(IF(ISERROR(--TRIM(MID(SUBSTITUTE(C367,",",REPT(" ",99)),899,99))),VLOOKUP(TRIM(MID(SUBSTITUTE(C367,",",REPT(" ",99)),899,99)),PortProtocols[],4,FALSE),VLOOKUP(--TRIM(MID(SUBSTITUTE(C367,",",REPT(" ",99)),899,99)),PortProtocols[],4,FALSE)),""),"") &amp;
IF(TRIM(MID(SUBSTITUTE(C367,",",REPT(" ",99)),999,99))&lt;&gt;"",CHAR(10) &amp; IFERROR(IF(ISERROR(--TRIM(MID(SUBSTITUTE(C367,",",REPT(" ",99)),999,99))),VLOOKUP(TRIM(MID(SUBSTITUTE(C367,",",REPT(" ",99)),999,99)),PortProtocols[],4,FALSE),VLOOKUP(--TRIM(MID(SUBSTITUTE(C367,",",REPT(" ",99)),999,99)),PortProtocols[],4,FALSE)),""),"") &amp;
IF(TRIM(MID(SUBSTITUTE(C367,",",REPT(" ",99)),1099,99))&lt;&gt;"",CHAR(10) &amp; IFERROR(IF(ISERROR(--TRIM(MID(SUBSTITUTE(C367,",",REPT(" ",99)),1099,99))),VLOOKUP(TRIM(MID(SUBSTITUTE(C367,",",REPT(" ",99)),1099,99)),PortProtocols[],4,FALSE),VLOOKUP(--TRIM(MID(SUBSTITUTE(C367,",",REPT(" ",99)),1099,99)),PortProtocols[],4,FALSE)),""),"") &amp;
IF(TRIM(MID(SUBSTITUTE(C367,",",REPT(" ",99)),1199,99))&lt;&gt;"",CHAR(10) &amp; IFERROR(IF(ISERROR(--TRIM(MID(SUBSTITUTE(C367,",",REPT(" ",99)),1199,99))),VLOOKUP(TRIM(MID(SUBSTITUTE(C367,",",REPT(" ",99)),1199,99)),PortProtocols[],4,FALSE),VLOOKUP(--TRIM(MID(SUBSTITUTE(C367,",",REPT(" ",99)),1199,99)),PortProtocols[],4,FALSE)),""),"") &amp;
IF(TRIM(MID(SUBSTITUTE(C367,",",REPT(" ",99)),1299,99))&lt;&gt;"",CHAR(10) &amp; IFERROR(IF(ISERROR(--TRIM(MID(SUBSTITUTE(C367,",",REPT(" ",99)),1299,99))),VLOOKUP(TRIM(MID(SUBSTITUTE(C367,",",REPT(" ",99)),1299,99)),PortProtocols[],4,FALSE),VLOOKUP(--TRIM(MID(SUBSTITUTE(C367,",",REPT(" ",99)),1299,99)),PortProtocols[],4,FALSE)),""),"") &amp;
IF(TRIM(MID(SUBSTITUTE(C367,",",REPT(" ",99)),1399,99))&lt;&gt;"",CHAR(10) &amp; IFERROR(IF(ISERROR(--TRIM(MID(SUBSTITUTE(C367,",",REPT(" ",99)),1399,99))),VLOOKUP(TRIM(MID(SUBSTITUTE(C367,",",REPT(" ",99)),1399,99)),PortProtocols[],4,FALSE),VLOOKUP(--TRIM(MID(SUBSTITUTE(C367,",",REPT(" ",99)),1399,99)),PortProtocols[],4,FALSE)),""),"") &amp;
IF(TRIM(MID(SUBSTITUTE(C367,",",REPT(" ",99)),1499,99))&lt;&gt;"",CHAR(10) &amp; IFERROR(IF(ISERROR(--TRIM(MID(SUBSTITUTE(C367,",",REPT(" ",99)),1499,99))),VLOOKUP(TRIM(MID(SUBSTITUTE(C367,",",REPT(" ",99)),1499,99)),PortProtocols[],4,FALSE),VLOOKUP(--TRIM(MID(SUBSTITUTE(C367,",",REPT(" ",99)),1499,99)),PortProtocols[],4,FALSE)),""),"") &amp;
IF(TRIM(MID(SUBSTITUTE(C367,",",REPT(" ",99)),1599,99))&lt;&gt;"",CHAR(10) &amp; IFERROR(IF(ISERROR(--TRIM(MID(SUBSTITUTE(C367,",",REPT(" ",99)),1599,99))),VLOOKUP(TRIM(MID(SUBSTITUTE(C367,",",REPT(" ",99)),1599,99)),PortProtocols[],4,FALSE),VLOOKUP(--TRIM(MID(SUBSTITUTE(C367,",",REPT(" ",99)),1599,99)),PortProtocols[],4,FALSE)),""),"") &amp;
IF(TRIM(MID(SUBSTITUTE(C367,",",REPT(" ",99)),1699,99))&lt;&gt;"",CHAR(10) &amp; IFERROR(IF(ISERROR(--TRIM(MID(SUBSTITUTE(C367,",",REPT(" ",99)),1699,99))),VLOOKUP(TRIM(MID(SUBSTITUTE(C367,",",REPT(" ",99)),1699,99)),PortProtocols[],4,FALSE),VLOOKUP(--TRIM(MID(SUBSTITUTE(C367,",",REPT(" ",99)),1699,99)),PortProtocols[],4,FALSE)),""),"") &amp;
IF(TRIM(MID(SUBSTITUTE(C367,",",REPT(" ",99)),1799,99))&lt;&gt;"",CHAR(10) &amp; IFERROR(IF(ISERROR(--TRIM(MID(SUBSTITUTE(C367,",",REPT(" ",99)),1799,99))),VLOOKUP(TRIM(MID(SUBSTITUTE(C367,",",REPT(" ",99)),1799,99)),PortProtocols[],4,FALSE),VLOOKUP(--TRIM(MID(SUBSTITUTE(C367,",",REPT(" ",99)),1799,99)),PortProtocols[],4,FALSE)),""),"") &amp;
IF(TRIM(MID(SUBSTITUTE(C367,",",REPT(" ",99)),1899,99))&lt;&gt;"",CHAR(10) &amp; IFERROR(IF(ISERROR(--TRIM(MID(SUBSTITUTE(C367,",",REPT(" ",99)),1899,99))),VLOOKUP(TRIM(MID(SUBSTITUTE(C367,",",REPT(" ",99)),1899,99)),PortProtocols[],4,FALSE),VLOOKUP(--TRIM(MID(SUBSTITUTE(C367,",",REPT(" ",99)),1899,99)),PortProtocols[],4,FALSE)),""),""),
"")</f>
        <v/>
      </c>
      <c r="G367" s="15"/>
      <c r="H367" s="13">
        <f>_xlfn.XLOOKUP(ExternalPorts[[#This Row],[Source]],entities[Source],entities[Source AZ (Used for Diagram Generation)],"",0)</f>
        <v>0</v>
      </c>
      <c r="I367" s="13">
        <f>_xlfn.XLOOKUP(ExternalPorts[[#This Row],[Destination]],entities[Destination],entities[Destination AZ (Used for Diagram Generation)],"",0)</f>
        <v>0</v>
      </c>
      <c r="J367" s="13"/>
    </row>
    <row r="368" spans="1:10" ht="20.25" hidden="1">
      <c r="A368" s="13"/>
      <c r="B368" s="13"/>
      <c r="C368" s="14"/>
      <c r="D368" s="13"/>
      <c r="E368" s="13"/>
      <c r="F368" s="24" t="str">
        <f>IF(AND(B368&lt;&gt;"",E368&lt;&gt;""),B368 &amp; " to " &amp; E368 &amp; CHAR(10) &amp;
IFERROR(IF(ISERROR(--TRIM(MID(SUBSTITUTE(C368,",",REPT(" ",99)),1,99))),VLOOKUP(TRIM(MID(SUBSTITUTE(C368,",",REPT(" ",99)),1,99)),PortProtocols[],4,FALSE),VLOOKUP(--TRIM(MID(SUBSTITUTE(C368,",",REPT(" ",99)),1,99)),PortProtocols[],4,FALSE)),"") &amp;
IF(TRIM(MID(SUBSTITUTE(C368,",",REPT(" ",99)),99,99))&lt;&gt;"",CHAR(10) &amp; IFERROR(IF(ISERROR(--TRIM(MID(SUBSTITUTE(C368,",",REPT(" ",99)),99,99))),VLOOKUP(TRIM(MID(SUBSTITUTE(C368,",",REPT(" ",99)),99,99)),PortProtocols[],4,FALSE),VLOOKUP(--TRIM(MID(SUBSTITUTE(C368,",",REPT(" ",99)),99,99)),PortProtocols[],4,FALSE)),""),"") &amp;
IF(TRIM(MID(SUBSTITUTE(C368,",",REPT(" ",99)),199,99))&lt;&gt;"",CHAR(10) &amp; IFERROR(IF(ISERROR(--TRIM(MID(SUBSTITUTE(C368,",",REPT(" ",99)),199,99))),VLOOKUP(TRIM(MID(SUBSTITUTE(C368,",",REPT(" ",99)),199,99)),PortProtocols[],4,FALSE),VLOOKUP(--TRIM(MID(SUBSTITUTE(C368,",",REPT(" ",99)),199,99)),PortProtocols[],4,FALSE)),""),"") &amp;
IF(TRIM(MID(SUBSTITUTE(C368,",",REPT(" ",99)),299,99))&lt;&gt;"",CHAR(10) &amp; IFERROR(IF(ISERROR(--TRIM(MID(SUBSTITUTE(C368,",",REPT(" ",99)),299,99))),VLOOKUP(TRIM(MID(SUBSTITUTE(C368,",",REPT(" ",99)),299,99)),PortProtocols[],4,FALSE),VLOOKUP(--TRIM(MID(SUBSTITUTE(C368,",",REPT(" ",99)),299,99)),PortProtocols[],4,FALSE)),""),"") &amp;
IF(TRIM(MID(SUBSTITUTE(C368,",",REPT(" ",99)),399,99))&lt;&gt;"",CHAR(10) &amp; IFERROR(IF(ISERROR(--TRIM(MID(SUBSTITUTE(C368,",",REPT(" ",99)),399,99))),VLOOKUP(TRIM(MID(SUBSTITUTE(C368,",",REPT(" ",99)),399,99)),PortProtocols[],4,FALSE),VLOOKUP(--TRIM(MID(SUBSTITUTE(C368,",",REPT(" ",99)),399,99)),PortProtocols[],4,FALSE)),""),"") &amp;
IF(TRIM(MID(SUBSTITUTE(C368,",",REPT(" ",99)),499,99))&lt;&gt;"",CHAR(10) &amp; IFERROR(IF(ISERROR(--TRIM(MID(SUBSTITUTE(C368,",",REPT(" ",99)),499,99))),VLOOKUP(TRIM(MID(SUBSTITUTE(C368,",",REPT(" ",99)),499,99)),PortProtocols[],4,FALSE),VLOOKUP(--TRIM(MID(SUBSTITUTE(C368,",",REPT(" ",99)),499,99)),PortProtocols[],4,FALSE)),""),"") &amp;
IF(TRIM(MID(SUBSTITUTE(C368,",",REPT(" ",99)),599,99))&lt;&gt;"",CHAR(10) &amp; IFERROR(IF(ISERROR(--TRIM(MID(SUBSTITUTE(C368,",",REPT(" ",99)),599,99))),VLOOKUP(TRIM(MID(SUBSTITUTE(C368,",",REPT(" ",99)),599,99)),PortProtocols[],4,FALSE),VLOOKUP(--TRIM(MID(SUBSTITUTE(C368,",",REPT(" ",99)),599,99)),PortProtocols[],4,FALSE)),""),"") &amp;
IF(TRIM(MID(SUBSTITUTE(C368,",",REPT(" ",99)),699,99))&lt;&gt;"",CHAR(10) &amp; IFERROR(IF(ISERROR(--TRIM(MID(SUBSTITUTE(C368,",",REPT(" ",99)),699,99))),VLOOKUP(TRIM(MID(SUBSTITUTE(C368,",",REPT(" ",99)),699,99)),PortProtocols[],4,FALSE),VLOOKUP(--TRIM(MID(SUBSTITUTE(C368,",",REPT(" ",99)),699,99)),PortProtocols[],4,FALSE)),""),"") &amp;
IF(TRIM(MID(SUBSTITUTE(C368,",",REPT(" ",99)),799,99))&lt;&gt;"",CHAR(10) &amp; IFERROR(IF(ISERROR(--TRIM(MID(SUBSTITUTE(C368,",",REPT(" ",99)),799,99))),VLOOKUP(TRIM(MID(SUBSTITUTE(C368,",",REPT(" ",99)),799,99)),PortProtocols[],4,FALSE),VLOOKUP(--TRIM(MID(SUBSTITUTE(C368,",",REPT(" ",99)),799,99)),PortProtocols[],4,FALSE)),""),"") &amp;
IF(TRIM(MID(SUBSTITUTE(C368,",",REPT(" ",99)),899,99))&lt;&gt;"",CHAR(10) &amp; IFERROR(IF(ISERROR(--TRIM(MID(SUBSTITUTE(C368,",",REPT(" ",99)),899,99))),VLOOKUP(TRIM(MID(SUBSTITUTE(C368,",",REPT(" ",99)),899,99)),PortProtocols[],4,FALSE),VLOOKUP(--TRIM(MID(SUBSTITUTE(C368,",",REPT(" ",99)),899,99)),PortProtocols[],4,FALSE)),""),"") &amp;
IF(TRIM(MID(SUBSTITUTE(C368,",",REPT(" ",99)),999,99))&lt;&gt;"",CHAR(10) &amp; IFERROR(IF(ISERROR(--TRIM(MID(SUBSTITUTE(C368,",",REPT(" ",99)),999,99))),VLOOKUP(TRIM(MID(SUBSTITUTE(C368,",",REPT(" ",99)),999,99)),PortProtocols[],4,FALSE),VLOOKUP(--TRIM(MID(SUBSTITUTE(C368,",",REPT(" ",99)),999,99)),PortProtocols[],4,FALSE)),""),"") &amp;
IF(TRIM(MID(SUBSTITUTE(C368,",",REPT(" ",99)),1099,99))&lt;&gt;"",CHAR(10) &amp; IFERROR(IF(ISERROR(--TRIM(MID(SUBSTITUTE(C368,",",REPT(" ",99)),1099,99))),VLOOKUP(TRIM(MID(SUBSTITUTE(C368,",",REPT(" ",99)),1099,99)),PortProtocols[],4,FALSE),VLOOKUP(--TRIM(MID(SUBSTITUTE(C368,",",REPT(" ",99)),1099,99)),PortProtocols[],4,FALSE)),""),"") &amp;
IF(TRIM(MID(SUBSTITUTE(C368,",",REPT(" ",99)),1199,99))&lt;&gt;"",CHAR(10) &amp; IFERROR(IF(ISERROR(--TRIM(MID(SUBSTITUTE(C368,",",REPT(" ",99)),1199,99))),VLOOKUP(TRIM(MID(SUBSTITUTE(C368,",",REPT(" ",99)),1199,99)),PortProtocols[],4,FALSE),VLOOKUP(--TRIM(MID(SUBSTITUTE(C368,",",REPT(" ",99)),1199,99)),PortProtocols[],4,FALSE)),""),"") &amp;
IF(TRIM(MID(SUBSTITUTE(C368,",",REPT(" ",99)),1299,99))&lt;&gt;"",CHAR(10) &amp; IFERROR(IF(ISERROR(--TRIM(MID(SUBSTITUTE(C368,",",REPT(" ",99)),1299,99))),VLOOKUP(TRIM(MID(SUBSTITUTE(C368,",",REPT(" ",99)),1299,99)),PortProtocols[],4,FALSE),VLOOKUP(--TRIM(MID(SUBSTITUTE(C368,",",REPT(" ",99)),1299,99)),PortProtocols[],4,FALSE)),""),"") &amp;
IF(TRIM(MID(SUBSTITUTE(C368,",",REPT(" ",99)),1399,99))&lt;&gt;"",CHAR(10) &amp; IFERROR(IF(ISERROR(--TRIM(MID(SUBSTITUTE(C368,",",REPT(" ",99)),1399,99))),VLOOKUP(TRIM(MID(SUBSTITUTE(C368,",",REPT(" ",99)),1399,99)),PortProtocols[],4,FALSE),VLOOKUP(--TRIM(MID(SUBSTITUTE(C368,",",REPT(" ",99)),1399,99)),PortProtocols[],4,FALSE)),""),"") &amp;
IF(TRIM(MID(SUBSTITUTE(C368,",",REPT(" ",99)),1499,99))&lt;&gt;"",CHAR(10) &amp; IFERROR(IF(ISERROR(--TRIM(MID(SUBSTITUTE(C368,",",REPT(" ",99)),1499,99))),VLOOKUP(TRIM(MID(SUBSTITUTE(C368,",",REPT(" ",99)),1499,99)),PortProtocols[],4,FALSE),VLOOKUP(--TRIM(MID(SUBSTITUTE(C368,",",REPT(" ",99)),1499,99)),PortProtocols[],4,FALSE)),""),"") &amp;
IF(TRIM(MID(SUBSTITUTE(C368,",",REPT(" ",99)),1599,99))&lt;&gt;"",CHAR(10) &amp; IFERROR(IF(ISERROR(--TRIM(MID(SUBSTITUTE(C368,",",REPT(" ",99)),1599,99))),VLOOKUP(TRIM(MID(SUBSTITUTE(C368,",",REPT(" ",99)),1599,99)),PortProtocols[],4,FALSE),VLOOKUP(--TRIM(MID(SUBSTITUTE(C368,",",REPT(" ",99)),1599,99)),PortProtocols[],4,FALSE)),""),"") &amp;
IF(TRIM(MID(SUBSTITUTE(C368,",",REPT(" ",99)),1699,99))&lt;&gt;"",CHAR(10) &amp; IFERROR(IF(ISERROR(--TRIM(MID(SUBSTITUTE(C368,",",REPT(" ",99)),1699,99))),VLOOKUP(TRIM(MID(SUBSTITUTE(C368,",",REPT(" ",99)),1699,99)),PortProtocols[],4,FALSE),VLOOKUP(--TRIM(MID(SUBSTITUTE(C368,",",REPT(" ",99)),1699,99)),PortProtocols[],4,FALSE)),""),"") &amp;
IF(TRIM(MID(SUBSTITUTE(C368,",",REPT(" ",99)),1799,99))&lt;&gt;"",CHAR(10) &amp; IFERROR(IF(ISERROR(--TRIM(MID(SUBSTITUTE(C368,",",REPT(" ",99)),1799,99))),VLOOKUP(TRIM(MID(SUBSTITUTE(C368,",",REPT(" ",99)),1799,99)),PortProtocols[],4,FALSE),VLOOKUP(--TRIM(MID(SUBSTITUTE(C368,",",REPT(" ",99)),1799,99)),PortProtocols[],4,FALSE)),""),"") &amp;
IF(TRIM(MID(SUBSTITUTE(C368,",",REPT(" ",99)),1899,99))&lt;&gt;"",CHAR(10) &amp; IFERROR(IF(ISERROR(--TRIM(MID(SUBSTITUTE(C368,",",REPT(" ",99)),1899,99))),VLOOKUP(TRIM(MID(SUBSTITUTE(C368,",",REPT(" ",99)),1899,99)),PortProtocols[],4,FALSE),VLOOKUP(--TRIM(MID(SUBSTITUTE(C368,",",REPT(" ",99)),1899,99)),PortProtocols[],4,FALSE)),""),""),
"")</f>
        <v/>
      </c>
      <c r="G368" s="15"/>
      <c r="H368" s="13">
        <f>_xlfn.XLOOKUP(ExternalPorts[[#This Row],[Source]],entities[Source],entities[Source AZ (Used for Diagram Generation)],"",0)</f>
        <v>0</v>
      </c>
      <c r="I368" s="13">
        <f>_xlfn.XLOOKUP(ExternalPorts[[#This Row],[Destination]],entities[Destination],entities[Destination AZ (Used for Diagram Generation)],"",0)</f>
        <v>0</v>
      </c>
      <c r="J368" s="13"/>
    </row>
    <row r="369" spans="1:10" ht="20.25" hidden="1">
      <c r="A369" s="13"/>
      <c r="B369" s="13"/>
      <c r="C369" s="14"/>
      <c r="D369" s="13"/>
      <c r="E369" s="13"/>
      <c r="F369" s="24" t="str">
        <f>IF(AND(B369&lt;&gt;"",E369&lt;&gt;""),B369 &amp; " to " &amp; E369 &amp; CHAR(10) &amp;
IFERROR(IF(ISERROR(--TRIM(MID(SUBSTITUTE(C369,",",REPT(" ",99)),1,99))),VLOOKUP(TRIM(MID(SUBSTITUTE(C369,",",REPT(" ",99)),1,99)),PortProtocols[],4,FALSE),VLOOKUP(--TRIM(MID(SUBSTITUTE(C369,",",REPT(" ",99)),1,99)),PortProtocols[],4,FALSE)),"") &amp;
IF(TRIM(MID(SUBSTITUTE(C369,",",REPT(" ",99)),99,99))&lt;&gt;"",CHAR(10) &amp; IFERROR(IF(ISERROR(--TRIM(MID(SUBSTITUTE(C369,",",REPT(" ",99)),99,99))),VLOOKUP(TRIM(MID(SUBSTITUTE(C369,",",REPT(" ",99)),99,99)),PortProtocols[],4,FALSE),VLOOKUP(--TRIM(MID(SUBSTITUTE(C369,",",REPT(" ",99)),99,99)),PortProtocols[],4,FALSE)),""),"") &amp;
IF(TRIM(MID(SUBSTITUTE(C369,",",REPT(" ",99)),199,99))&lt;&gt;"",CHAR(10) &amp; IFERROR(IF(ISERROR(--TRIM(MID(SUBSTITUTE(C369,",",REPT(" ",99)),199,99))),VLOOKUP(TRIM(MID(SUBSTITUTE(C369,",",REPT(" ",99)),199,99)),PortProtocols[],4,FALSE),VLOOKUP(--TRIM(MID(SUBSTITUTE(C369,",",REPT(" ",99)),199,99)),PortProtocols[],4,FALSE)),""),"") &amp;
IF(TRIM(MID(SUBSTITUTE(C369,",",REPT(" ",99)),299,99))&lt;&gt;"",CHAR(10) &amp; IFERROR(IF(ISERROR(--TRIM(MID(SUBSTITUTE(C369,",",REPT(" ",99)),299,99))),VLOOKUP(TRIM(MID(SUBSTITUTE(C369,",",REPT(" ",99)),299,99)),PortProtocols[],4,FALSE),VLOOKUP(--TRIM(MID(SUBSTITUTE(C369,",",REPT(" ",99)),299,99)),PortProtocols[],4,FALSE)),""),"") &amp;
IF(TRIM(MID(SUBSTITUTE(C369,",",REPT(" ",99)),399,99))&lt;&gt;"",CHAR(10) &amp; IFERROR(IF(ISERROR(--TRIM(MID(SUBSTITUTE(C369,",",REPT(" ",99)),399,99))),VLOOKUP(TRIM(MID(SUBSTITUTE(C369,",",REPT(" ",99)),399,99)),PortProtocols[],4,FALSE),VLOOKUP(--TRIM(MID(SUBSTITUTE(C369,",",REPT(" ",99)),399,99)),PortProtocols[],4,FALSE)),""),"") &amp;
IF(TRIM(MID(SUBSTITUTE(C369,",",REPT(" ",99)),499,99))&lt;&gt;"",CHAR(10) &amp; IFERROR(IF(ISERROR(--TRIM(MID(SUBSTITUTE(C369,",",REPT(" ",99)),499,99))),VLOOKUP(TRIM(MID(SUBSTITUTE(C369,",",REPT(" ",99)),499,99)),PortProtocols[],4,FALSE),VLOOKUP(--TRIM(MID(SUBSTITUTE(C369,",",REPT(" ",99)),499,99)),PortProtocols[],4,FALSE)),""),"") &amp;
IF(TRIM(MID(SUBSTITUTE(C369,",",REPT(" ",99)),599,99))&lt;&gt;"",CHAR(10) &amp; IFERROR(IF(ISERROR(--TRIM(MID(SUBSTITUTE(C369,",",REPT(" ",99)),599,99))),VLOOKUP(TRIM(MID(SUBSTITUTE(C369,",",REPT(" ",99)),599,99)),PortProtocols[],4,FALSE),VLOOKUP(--TRIM(MID(SUBSTITUTE(C369,",",REPT(" ",99)),599,99)),PortProtocols[],4,FALSE)),""),"") &amp;
IF(TRIM(MID(SUBSTITUTE(C369,",",REPT(" ",99)),699,99))&lt;&gt;"",CHAR(10) &amp; IFERROR(IF(ISERROR(--TRIM(MID(SUBSTITUTE(C369,",",REPT(" ",99)),699,99))),VLOOKUP(TRIM(MID(SUBSTITUTE(C369,",",REPT(" ",99)),699,99)),PortProtocols[],4,FALSE),VLOOKUP(--TRIM(MID(SUBSTITUTE(C369,",",REPT(" ",99)),699,99)),PortProtocols[],4,FALSE)),""),"") &amp;
IF(TRIM(MID(SUBSTITUTE(C369,",",REPT(" ",99)),799,99))&lt;&gt;"",CHAR(10) &amp; IFERROR(IF(ISERROR(--TRIM(MID(SUBSTITUTE(C369,",",REPT(" ",99)),799,99))),VLOOKUP(TRIM(MID(SUBSTITUTE(C369,",",REPT(" ",99)),799,99)),PortProtocols[],4,FALSE),VLOOKUP(--TRIM(MID(SUBSTITUTE(C369,",",REPT(" ",99)),799,99)),PortProtocols[],4,FALSE)),""),"") &amp;
IF(TRIM(MID(SUBSTITUTE(C369,",",REPT(" ",99)),899,99))&lt;&gt;"",CHAR(10) &amp; IFERROR(IF(ISERROR(--TRIM(MID(SUBSTITUTE(C369,",",REPT(" ",99)),899,99))),VLOOKUP(TRIM(MID(SUBSTITUTE(C369,",",REPT(" ",99)),899,99)),PortProtocols[],4,FALSE),VLOOKUP(--TRIM(MID(SUBSTITUTE(C369,",",REPT(" ",99)),899,99)),PortProtocols[],4,FALSE)),""),"") &amp;
IF(TRIM(MID(SUBSTITUTE(C369,",",REPT(" ",99)),999,99))&lt;&gt;"",CHAR(10) &amp; IFERROR(IF(ISERROR(--TRIM(MID(SUBSTITUTE(C369,",",REPT(" ",99)),999,99))),VLOOKUP(TRIM(MID(SUBSTITUTE(C369,",",REPT(" ",99)),999,99)),PortProtocols[],4,FALSE),VLOOKUP(--TRIM(MID(SUBSTITUTE(C369,",",REPT(" ",99)),999,99)),PortProtocols[],4,FALSE)),""),"") &amp;
IF(TRIM(MID(SUBSTITUTE(C369,",",REPT(" ",99)),1099,99))&lt;&gt;"",CHAR(10) &amp; IFERROR(IF(ISERROR(--TRIM(MID(SUBSTITUTE(C369,",",REPT(" ",99)),1099,99))),VLOOKUP(TRIM(MID(SUBSTITUTE(C369,",",REPT(" ",99)),1099,99)),PortProtocols[],4,FALSE),VLOOKUP(--TRIM(MID(SUBSTITUTE(C369,",",REPT(" ",99)),1099,99)),PortProtocols[],4,FALSE)),""),"") &amp;
IF(TRIM(MID(SUBSTITUTE(C369,",",REPT(" ",99)),1199,99))&lt;&gt;"",CHAR(10) &amp; IFERROR(IF(ISERROR(--TRIM(MID(SUBSTITUTE(C369,",",REPT(" ",99)),1199,99))),VLOOKUP(TRIM(MID(SUBSTITUTE(C369,",",REPT(" ",99)),1199,99)),PortProtocols[],4,FALSE),VLOOKUP(--TRIM(MID(SUBSTITUTE(C369,",",REPT(" ",99)),1199,99)),PortProtocols[],4,FALSE)),""),"") &amp;
IF(TRIM(MID(SUBSTITUTE(C369,",",REPT(" ",99)),1299,99))&lt;&gt;"",CHAR(10) &amp; IFERROR(IF(ISERROR(--TRIM(MID(SUBSTITUTE(C369,",",REPT(" ",99)),1299,99))),VLOOKUP(TRIM(MID(SUBSTITUTE(C369,",",REPT(" ",99)),1299,99)),PortProtocols[],4,FALSE),VLOOKUP(--TRIM(MID(SUBSTITUTE(C369,",",REPT(" ",99)),1299,99)),PortProtocols[],4,FALSE)),""),"") &amp;
IF(TRIM(MID(SUBSTITUTE(C369,",",REPT(" ",99)),1399,99))&lt;&gt;"",CHAR(10) &amp; IFERROR(IF(ISERROR(--TRIM(MID(SUBSTITUTE(C369,",",REPT(" ",99)),1399,99))),VLOOKUP(TRIM(MID(SUBSTITUTE(C369,",",REPT(" ",99)),1399,99)),PortProtocols[],4,FALSE),VLOOKUP(--TRIM(MID(SUBSTITUTE(C369,",",REPT(" ",99)),1399,99)),PortProtocols[],4,FALSE)),""),"") &amp;
IF(TRIM(MID(SUBSTITUTE(C369,",",REPT(" ",99)),1499,99))&lt;&gt;"",CHAR(10) &amp; IFERROR(IF(ISERROR(--TRIM(MID(SUBSTITUTE(C369,",",REPT(" ",99)),1499,99))),VLOOKUP(TRIM(MID(SUBSTITUTE(C369,",",REPT(" ",99)),1499,99)),PortProtocols[],4,FALSE),VLOOKUP(--TRIM(MID(SUBSTITUTE(C369,",",REPT(" ",99)),1499,99)),PortProtocols[],4,FALSE)),""),"") &amp;
IF(TRIM(MID(SUBSTITUTE(C369,",",REPT(" ",99)),1599,99))&lt;&gt;"",CHAR(10) &amp; IFERROR(IF(ISERROR(--TRIM(MID(SUBSTITUTE(C369,",",REPT(" ",99)),1599,99))),VLOOKUP(TRIM(MID(SUBSTITUTE(C369,",",REPT(" ",99)),1599,99)),PortProtocols[],4,FALSE),VLOOKUP(--TRIM(MID(SUBSTITUTE(C369,",",REPT(" ",99)),1599,99)),PortProtocols[],4,FALSE)),""),"") &amp;
IF(TRIM(MID(SUBSTITUTE(C369,",",REPT(" ",99)),1699,99))&lt;&gt;"",CHAR(10) &amp; IFERROR(IF(ISERROR(--TRIM(MID(SUBSTITUTE(C369,",",REPT(" ",99)),1699,99))),VLOOKUP(TRIM(MID(SUBSTITUTE(C369,",",REPT(" ",99)),1699,99)),PortProtocols[],4,FALSE),VLOOKUP(--TRIM(MID(SUBSTITUTE(C369,",",REPT(" ",99)),1699,99)),PortProtocols[],4,FALSE)),""),"") &amp;
IF(TRIM(MID(SUBSTITUTE(C369,",",REPT(" ",99)),1799,99))&lt;&gt;"",CHAR(10) &amp; IFERROR(IF(ISERROR(--TRIM(MID(SUBSTITUTE(C369,",",REPT(" ",99)),1799,99))),VLOOKUP(TRIM(MID(SUBSTITUTE(C369,",",REPT(" ",99)),1799,99)),PortProtocols[],4,FALSE),VLOOKUP(--TRIM(MID(SUBSTITUTE(C369,",",REPT(" ",99)),1799,99)),PortProtocols[],4,FALSE)),""),"") &amp;
IF(TRIM(MID(SUBSTITUTE(C369,",",REPT(" ",99)),1899,99))&lt;&gt;"",CHAR(10) &amp; IFERROR(IF(ISERROR(--TRIM(MID(SUBSTITUTE(C369,",",REPT(" ",99)),1899,99))),VLOOKUP(TRIM(MID(SUBSTITUTE(C369,",",REPT(" ",99)),1899,99)),PortProtocols[],4,FALSE),VLOOKUP(--TRIM(MID(SUBSTITUTE(C369,",",REPT(" ",99)),1899,99)),PortProtocols[],4,FALSE)),""),""),
"")</f>
        <v/>
      </c>
      <c r="G369" s="15"/>
      <c r="H369" s="13">
        <f>_xlfn.XLOOKUP(ExternalPorts[[#This Row],[Source]],entities[Source],entities[Source AZ (Used for Diagram Generation)],"",0)</f>
        <v>0</v>
      </c>
      <c r="I369" s="13">
        <f>_xlfn.XLOOKUP(ExternalPorts[[#This Row],[Destination]],entities[Destination],entities[Destination AZ (Used for Diagram Generation)],"",0)</f>
        <v>0</v>
      </c>
      <c r="J369" s="13"/>
    </row>
    <row r="370" spans="1:10" ht="20.25" hidden="1">
      <c r="A370" s="13"/>
      <c r="B370" s="13"/>
      <c r="C370" s="14"/>
      <c r="D370" s="13"/>
      <c r="E370" s="13"/>
      <c r="F370" s="24" t="str">
        <f>IF(AND(B370&lt;&gt;"",E370&lt;&gt;""),B370 &amp; " to " &amp; E370 &amp; CHAR(10) &amp;
IFERROR(IF(ISERROR(--TRIM(MID(SUBSTITUTE(C370,",",REPT(" ",99)),1,99))),VLOOKUP(TRIM(MID(SUBSTITUTE(C370,",",REPT(" ",99)),1,99)),PortProtocols[],4,FALSE),VLOOKUP(--TRIM(MID(SUBSTITUTE(C370,",",REPT(" ",99)),1,99)),PortProtocols[],4,FALSE)),"") &amp;
IF(TRIM(MID(SUBSTITUTE(C370,",",REPT(" ",99)),99,99))&lt;&gt;"",CHAR(10) &amp; IFERROR(IF(ISERROR(--TRIM(MID(SUBSTITUTE(C370,",",REPT(" ",99)),99,99))),VLOOKUP(TRIM(MID(SUBSTITUTE(C370,",",REPT(" ",99)),99,99)),PortProtocols[],4,FALSE),VLOOKUP(--TRIM(MID(SUBSTITUTE(C370,",",REPT(" ",99)),99,99)),PortProtocols[],4,FALSE)),""),"") &amp;
IF(TRIM(MID(SUBSTITUTE(C370,",",REPT(" ",99)),199,99))&lt;&gt;"",CHAR(10) &amp; IFERROR(IF(ISERROR(--TRIM(MID(SUBSTITUTE(C370,",",REPT(" ",99)),199,99))),VLOOKUP(TRIM(MID(SUBSTITUTE(C370,",",REPT(" ",99)),199,99)),PortProtocols[],4,FALSE),VLOOKUP(--TRIM(MID(SUBSTITUTE(C370,",",REPT(" ",99)),199,99)),PortProtocols[],4,FALSE)),""),"") &amp;
IF(TRIM(MID(SUBSTITUTE(C370,",",REPT(" ",99)),299,99))&lt;&gt;"",CHAR(10) &amp; IFERROR(IF(ISERROR(--TRIM(MID(SUBSTITUTE(C370,",",REPT(" ",99)),299,99))),VLOOKUP(TRIM(MID(SUBSTITUTE(C370,",",REPT(" ",99)),299,99)),PortProtocols[],4,FALSE),VLOOKUP(--TRIM(MID(SUBSTITUTE(C370,",",REPT(" ",99)),299,99)),PortProtocols[],4,FALSE)),""),"") &amp;
IF(TRIM(MID(SUBSTITUTE(C370,",",REPT(" ",99)),399,99))&lt;&gt;"",CHAR(10) &amp; IFERROR(IF(ISERROR(--TRIM(MID(SUBSTITUTE(C370,",",REPT(" ",99)),399,99))),VLOOKUP(TRIM(MID(SUBSTITUTE(C370,",",REPT(" ",99)),399,99)),PortProtocols[],4,FALSE),VLOOKUP(--TRIM(MID(SUBSTITUTE(C370,",",REPT(" ",99)),399,99)),PortProtocols[],4,FALSE)),""),"") &amp;
IF(TRIM(MID(SUBSTITUTE(C370,",",REPT(" ",99)),499,99))&lt;&gt;"",CHAR(10) &amp; IFERROR(IF(ISERROR(--TRIM(MID(SUBSTITUTE(C370,",",REPT(" ",99)),499,99))),VLOOKUP(TRIM(MID(SUBSTITUTE(C370,",",REPT(" ",99)),499,99)),PortProtocols[],4,FALSE),VLOOKUP(--TRIM(MID(SUBSTITUTE(C370,",",REPT(" ",99)),499,99)),PortProtocols[],4,FALSE)),""),"") &amp;
IF(TRIM(MID(SUBSTITUTE(C370,",",REPT(" ",99)),599,99))&lt;&gt;"",CHAR(10) &amp; IFERROR(IF(ISERROR(--TRIM(MID(SUBSTITUTE(C370,",",REPT(" ",99)),599,99))),VLOOKUP(TRIM(MID(SUBSTITUTE(C370,",",REPT(" ",99)),599,99)),PortProtocols[],4,FALSE),VLOOKUP(--TRIM(MID(SUBSTITUTE(C370,",",REPT(" ",99)),599,99)),PortProtocols[],4,FALSE)),""),"") &amp;
IF(TRIM(MID(SUBSTITUTE(C370,",",REPT(" ",99)),699,99))&lt;&gt;"",CHAR(10) &amp; IFERROR(IF(ISERROR(--TRIM(MID(SUBSTITUTE(C370,",",REPT(" ",99)),699,99))),VLOOKUP(TRIM(MID(SUBSTITUTE(C370,",",REPT(" ",99)),699,99)),PortProtocols[],4,FALSE),VLOOKUP(--TRIM(MID(SUBSTITUTE(C370,",",REPT(" ",99)),699,99)),PortProtocols[],4,FALSE)),""),"") &amp;
IF(TRIM(MID(SUBSTITUTE(C370,",",REPT(" ",99)),799,99))&lt;&gt;"",CHAR(10) &amp; IFERROR(IF(ISERROR(--TRIM(MID(SUBSTITUTE(C370,",",REPT(" ",99)),799,99))),VLOOKUP(TRIM(MID(SUBSTITUTE(C370,",",REPT(" ",99)),799,99)),PortProtocols[],4,FALSE),VLOOKUP(--TRIM(MID(SUBSTITUTE(C370,",",REPT(" ",99)),799,99)),PortProtocols[],4,FALSE)),""),"") &amp;
IF(TRIM(MID(SUBSTITUTE(C370,",",REPT(" ",99)),899,99))&lt;&gt;"",CHAR(10) &amp; IFERROR(IF(ISERROR(--TRIM(MID(SUBSTITUTE(C370,",",REPT(" ",99)),899,99))),VLOOKUP(TRIM(MID(SUBSTITUTE(C370,",",REPT(" ",99)),899,99)),PortProtocols[],4,FALSE),VLOOKUP(--TRIM(MID(SUBSTITUTE(C370,",",REPT(" ",99)),899,99)),PortProtocols[],4,FALSE)),""),"") &amp;
IF(TRIM(MID(SUBSTITUTE(C370,",",REPT(" ",99)),999,99))&lt;&gt;"",CHAR(10) &amp; IFERROR(IF(ISERROR(--TRIM(MID(SUBSTITUTE(C370,",",REPT(" ",99)),999,99))),VLOOKUP(TRIM(MID(SUBSTITUTE(C370,",",REPT(" ",99)),999,99)),PortProtocols[],4,FALSE),VLOOKUP(--TRIM(MID(SUBSTITUTE(C370,",",REPT(" ",99)),999,99)),PortProtocols[],4,FALSE)),""),"") &amp;
IF(TRIM(MID(SUBSTITUTE(C370,",",REPT(" ",99)),1099,99))&lt;&gt;"",CHAR(10) &amp; IFERROR(IF(ISERROR(--TRIM(MID(SUBSTITUTE(C370,",",REPT(" ",99)),1099,99))),VLOOKUP(TRIM(MID(SUBSTITUTE(C370,",",REPT(" ",99)),1099,99)),PortProtocols[],4,FALSE),VLOOKUP(--TRIM(MID(SUBSTITUTE(C370,",",REPT(" ",99)),1099,99)),PortProtocols[],4,FALSE)),""),"") &amp;
IF(TRIM(MID(SUBSTITUTE(C370,",",REPT(" ",99)),1199,99))&lt;&gt;"",CHAR(10) &amp; IFERROR(IF(ISERROR(--TRIM(MID(SUBSTITUTE(C370,",",REPT(" ",99)),1199,99))),VLOOKUP(TRIM(MID(SUBSTITUTE(C370,",",REPT(" ",99)),1199,99)),PortProtocols[],4,FALSE),VLOOKUP(--TRIM(MID(SUBSTITUTE(C370,",",REPT(" ",99)),1199,99)),PortProtocols[],4,FALSE)),""),"") &amp;
IF(TRIM(MID(SUBSTITUTE(C370,",",REPT(" ",99)),1299,99))&lt;&gt;"",CHAR(10) &amp; IFERROR(IF(ISERROR(--TRIM(MID(SUBSTITUTE(C370,",",REPT(" ",99)),1299,99))),VLOOKUP(TRIM(MID(SUBSTITUTE(C370,",",REPT(" ",99)),1299,99)),PortProtocols[],4,FALSE),VLOOKUP(--TRIM(MID(SUBSTITUTE(C370,",",REPT(" ",99)),1299,99)),PortProtocols[],4,FALSE)),""),"") &amp;
IF(TRIM(MID(SUBSTITUTE(C370,",",REPT(" ",99)),1399,99))&lt;&gt;"",CHAR(10) &amp; IFERROR(IF(ISERROR(--TRIM(MID(SUBSTITUTE(C370,",",REPT(" ",99)),1399,99))),VLOOKUP(TRIM(MID(SUBSTITUTE(C370,",",REPT(" ",99)),1399,99)),PortProtocols[],4,FALSE),VLOOKUP(--TRIM(MID(SUBSTITUTE(C370,",",REPT(" ",99)),1399,99)),PortProtocols[],4,FALSE)),""),"") &amp;
IF(TRIM(MID(SUBSTITUTE(C370,",",REPT(" ",99)),1499,99))&lt;&gt;"",CHAR(10) &amp; IFERROR(IF(ISERROR(--TRIM(MID(SUBSTITUTE(C370,",",REPT(" ",99)),1499,99))),VLOOKUP(TRIM(MID(SUBSTITUTE(C370,",",REPT(" ",99)),1499,99)),PortProtocols[],4,FALSE),VLOOKUP(--TRIM(MID(SUBSTITUTE(C370,",",REPT(" ",99)),1499,99)),PortProtocols[],4,FALSE)),""),"") &amp;
IF(TRIM(MID(SUBSTITUTE(C370,",",REPT(" ",99)),1599,99))&lt;&gt;"",CHAR(10) &amp; IFERROR(IF(ISERROR(--TRIM(MID(SUBSTITUTE(C370,",",REPT(" ",99)),1599,99))),VLOOKUP(TRIM(MID(SUBSTITUTE(C370,",",REPT(" ",99)),1599,99)),PortProtocols[],4,FALSE),VLOOKUP(--TRIM(MID(SUBSTITUTE(C370,",",REPT(" ",99)),1599,99)),PortProtocols[],4,FALSE)),""),"") &amp;
IF(TRIM(MID(SUBSTITUTE(C370,",",REPT(" ",99)),1699,99))&lt;&gt;"",CHAR(10) &amp; IFERROR(IF(ISERROR(--TRIM(MID(SUBSTITUTE(C370,",",REPT(" ",99)),1699,99))),VLOOKUP(TRIM(MID(SUBSTITUTE(C370,",",REPT(" ",99)),1699,99)),PortProtocols[],4,FALSE),VLOOKUP(--TRIM(MID(SUBSTITUTE(C370,",",REPT(" ",99)),1699,99)),PortProtocols[],4,FALSE)),""),"") &amp;
IF(TRIM(MID(SUBSTITUTE(C370,",",REPT(" ",99)),1799,99))&lt;&gt;"",CHAR(10) &amp; IFERROR(IF(ISERROR(--TRIM(MID(SUBSTITUTE(C370,",",REPT(" ",99)),1799,99))),VLOOKUP(TRIM(MID(SUBSTITUTE(C370,",",REPT(" ",99)),1799,99)),PortProtocols[],4,FALSE),VLOOKUP(--TRIM(MID(SUBSTITUTE(C370,",",REPT(" ",99)),1799,99)),PortProtocols[],4,FALSE)),""),"") &amp;
IF(TRIM(MID(SUBSTITUTE(C370,",",REPT(" ",99)),1899,99))&lt;&gt;"",CHAR(10) &amp; IFERROR(IF(ISERROR(--TRIM(MID(SUBSTITUTE(C370,",",REPT(" ",99)),1899,99))),VLOOKUP(TRIM(MID(SUBSTITUTE(C370,",",REPT(" ",99)),1899,99)),PortProtocols[],4,FALSE),VLOOKUP(--TRIM(MID(SUBSTITUTE(C370,",",REPT(" ",99)),1899,99)),PortProtocols[],4,FALSE)),""),""),
"")</f>
        <v/>
      </c>
      <c r="G370" s="15"/>
      <c r="H370" s="13">
        <f>_xlfn.XLOOKUP(ExternalPorts[[#This Row],[Source]],entities[Source],entities[Source AZ (Used for Diagram Generation)],"",0)</f>
        <v>0</v>
      </c>
      <c r="I370" s="13">
        <f>_xlfn.XLOOKUP(ExternalPorts[[#This Row],[Destination]],entities[Destination],entities[Destination AZ (Used for Diagram Generation)],"",0)</f>
        <v>0</v>
      </c>
      <c r="J370" s="13"/>
    </row>
    <row r="371" spans="1:10" ht="20.25" hidden="1">
      <c r="A371" s="13"/>
      <c r="B371" s="13"/>
      <c r="C371" s="14"/>
      <c r="D371" s="13"/>
      <c r="E371" s="13"/>
      <c r="F371" s="24" t="str">
        <f>IF(AND(B371&lt;&gt;"",E371&lt;&gt;""),B371 &amp; " to " &amp; E371 &amp; CHAR(10) &amp;
IFERROR(IF(ISERROR(--TRIM(MID(SUBSTITUTE(C371,",",REPT(" ",99)),1,99))),VLOOKUP(TRIM(MID(SUBSTITUTE(C371,",",REPT(" ",99)),1,99)),PortProtocols[],4,FALSE),VLOOKUP(--TRIM(MID(SUBSTITUTE(C371,",",REPT(" ",99)),1,99)),PortProtocols[],4,FALSE)),"") &amp;
IF(TRIM(MID(SUBSTITUTE(C371,",",REPT(" ",99)),99,99))&lt;&gt;"",CHAR(10) &amp; IFERROR(IF(ISERROR(--TRIM(MID(SUBSTITUTE(C371,",",REPT(" ",99)),99,99))),VLOOKUP(TRIM(MID(SUBSTITUTE(C371,",",REPT(" ",99)),99,99)),PortProtocols[],4,FALSE),VLOOKUP(--TRIM(MID(SUBSTITUTE(C371,",",REPT(" ",99)),99,99)),PortProtocols[],4,FALSE)),""),"") &amp;
IF(TRIM(MID(SUBSTITUTE(C371,",",REPT(" ",99)),199,99))&lt;&gt;"",CHAR(10) &amp; IFERROR(IF(ISERROR(--TRIM(MID(SUBSTITUTE(C371,",",REPT(" ",99)),199,99))),VLOOKUP(TRIM(MID(SUBSTITUTE(C371,",",REPT(" ",99)),199,99)),PortProtocols[],4,FALSE),VLOOKUP(--TRIM(MID(SUBSTITUTE(C371,",",REPT(" ",99)),199,99)),PortProtocols[],4,FALSE)),""),"") &amp;
IF(TRIM(MID(SUBSTITUTE(C371,",",REPT(" ",99)),299,99))&lt;&gt;"",CHAR(10) &amp; IFERROR(IF(ISERROR(--TRIM(MID(SUBSTITUTE(C371,",",REPT(" ",99)),299,99))),VLOOKUP(TRIM(MID(SUBSTITUTE(C371,",",REPT(" ",99)),299,99)),PortProtocols[],4,FALSE),VLOOKUP(--TRIM(MID(SUBSTITUTE(C371,",",REPT(" ",99)),299,99)),PortProtocols[],4,FALSE)),""),"") &amp;
IF(TRIM(MID(SUBSTITUTE(C371,",",REPT(" ",99)),399,99))&lt;&gt;"",CHAR(10) &amp; IFERROR(IF(ISERROR(--TRIM(MID(SUBSTITUTE(C371,",",REPT(" ",99)),399,99))),VLOOKUP(TRIM(MID(SUBSTITUTE(C371,",",REPT(" ",99)),399,99)),PortProtocols[],4,FALSE),VLOOKUP(--TRIM(MID(SUBSTITUTE(C371,",",REPT(" ",99)),399,99)),PortProtocols[],4,FALSE)),""),"") &amp;
IF(TRIM(MID(SUBSTITUTE(C371,",",REPT(" ",99)),499,99))&lt;&gt;"",CHAR(10) &amp; IFERROR(IF(ISERROR(--TRIM(MID(SUBSTITUTE(C371,",",REPT(" ",99)),499,99))),VLOOKUP(TRIM(MID(SUBSTITUTE(C371,",",REPT(" ",99)),499,99)),PortProtocols[],4,FALSE),VLOOKUP(--TRIM(MID(SUBSTITUTE(C371,",",REPT(" ",99)),499,99)),PortProtocols[],4,FALSE)),""),"") &amp;
IF(TRIM(MID(SUBSTITUTE(C371,",",REPT(" ",99)),599,99))&lt;&gt;"",CHAR(10) &amp; IFERROR(IF(ISERROR(--TRIM(MID(SUBSTITUTE(C371,",",REPT(" ",99)),599,99))),VLOOKUP(TRIM(MID(SUBSTITUTE(C371,",",REPT(" ",99)),599,99)),PortProtocols[],4,FALSE),VLOOKUP(--TRIM(MID(SUBSTITUTE(C371,",",REPT(" ",99)),599,99)),PortProtocols[],4,FALSE)),""),"") &amp;
IF(TRIM(MID(SUBSTITUTE(C371,",",REPT(" ",99)),699,99))&lt;&gt;"",CHAR(10) &amp; IFERROR(IF(ISERROR(--TRIM(MID(SUBSTITUTE(C371,",",REPT(" ",99)),699,99))),VLOOKUP(TRIM(MID(SUBSTITUTE(C371,",",REPT(" ",99)),699,99)),PortProtocols[],4,FALSE),VLOOKUP(--TRIM(MID(SUBSTITUTE(C371,",",REPT(" ",99)),699,99)),PortProtocols[],4,FALSE)),""),"") &amp;
IF(TRIM(MID(SUBSTITUTE(C371,",",REPT(" ",99)),799,99))&lt;&gt;"",CHAR(10) &amp; IFERROR(IF(ISERROR(--TRIM(MID(SUBSTITUTE(C371,",",REPT(" ",99)),799,99))),VLOOKUP(TRIM(MID(SUBSTITUTE(C371,",",REPT(" ",99)),799,99)),PortProtocols[],4,FALSE),VLOOKUP(--TRIM(MID(SUBSTITUTE(C371,",",REPT(" ",99)),799,99)),PortProtocols[],4,FALSE)),""),"") &amp;
IF(TRIM(MID(SUBSTITUTE(C371,",",REPT(" ",99)),899,99))&lt;&gt;"",CHAR(10) &amp; IFERROR(IF(ISERROR(--TRIM(MID(SUBSTITUTE(C371,",",REPT(" ",99)),899,99))),VLOOKUP(TRIM(MID(SUBSTITUTE(C371,",",REPT(" ",99)),899,99)),PortProtocols[],4,FALSE),VLOOKUP(--TRIM(MID(SUBSTITUTE(C371,",",REPT(" ",99)),899,99)),PortProtocols[],4,FALSE)),""),"") &amp;
IF(TRIM(MID(SUBSTITUTE(C371,",",REPT(" ",99)),999,99))&lt;&gt;"",CHAR(10) &amp; IFERROR(IF(ISERROR(--TRIM(MID(SUBSTITUTE(C371,",",REPT(" ",99)),999,99))),VLOOKUP(TRIM(MID(SUBSTITUTE(C371,",",REPT(" ",99)),999,99)),PortProtocols[],4,FALSE),VLOOKUP(--TRIM(MID(SUBSTITUTE(C371,",",REPT(" ",99)),999,99)),PortProtocols[],4,FALSE)),""),"") &amp;
IF(TRIM(MID(SUBSTITUTE(C371,",",REPT(" ",99)),1099,99))&lt;&gt;"",CHAR(10) &amp; IFERROR(IF(ISERROR(--TRIM(MID(SUBSTITUTE(C371,",",REPT(" ",99)),1099,99))),VLOOKUP(TRIM(MID(SUBSTITUTE(C371,",",REPT(" ",99)),1099,99)),PortProtocols[],4,FALSE),VLOOKUP(--TRIM(MID(SUBSTITUTE(C371,",",REPT(" ",99)),1099,99)),PortProtocols[],4,FALSE)),""),"") &amp;
IF(TRIM(MID(SUBSTITUTE(C371,",",REPT(" ",99)),1199,99))&lt;&gt;"",CHAR(10) &amp; IFERROR(IF(ISERROR(--TRIM(MID(SUBSTITUTE(C371,",",REPT(" ",99)),1199,99))),VLOOKUP(TRIM(MID(SUBSTITUTE(C371,",",REPT(" ",99)),1199,99)),PortProtocols[],4,FALSE),VLOOKUP(--TRIM(MID(SUBSTITUTE(C371,",",REPT(" ",99)),1199,99)),PortProtocols[],4,FALSE)),""),"") &amp;
IF(TRIM(MID(SUBSTITUTE(C371,",",REPT(" ",99)),1299,99))&lt;&gt;"",CHAR(10) &amp; IFERROR(IF(ISERROR(--TRIM(MID(SUBSTITUTE(C371,",",REPT(" ",99)),1299,99))),VLOOKUP(TRIM(MID(SUBSTITUTE(C371,",",REPT(" ",99)),1299,99)),PortProtocols[],4,FALSE),VLOOKUP(--TRIM(MID(SUBSTITUTE(C371,",",REPT(" ",99)),1299,99)),PortProtocols[],4,FALSE)),""),"") &amp;
IF(TRIM(MID(SUBSTITUTE(C371,",",REPT(" ",99)),1399,99))&lt;&gt;"",CHAR(10) &amp; IFERROR(IF(ISERROR(--TRIM(MID(SUBSTITUTE(C371,",",REPT(" ",99)),1399,99))),VLOOKUP(TRIM(MID(SUBSTITUTE(C371,",",REPT(" ",99)),1399,99)),PortProtocols[],4,FALSE),VLOOKUP(--TRIM(MID(SUBSTITUTE(C371,",",REPT(" ",99)),1399,99)),PortProtocols[],4,FALSE)),""),"") &amp;
IF(TRIM(MID(SUBSTITUTE(C371,",",REPT(" ",99)),1499,99))&lt;&gt;"",CHAR(10) &amp; IFERROR(IF(ISERROR(--TRIM(MID(SUBSTITUTE(C371,",",REPT(" ",99)),1499,99))),VLOOKUP(TRIM(MID(SUBSTITUTE(C371,",",REPT(" ",99)),1499,99)),PortProtocols[],4,FALSE),VLOOKUP(--TRIM(MID(SUBSTITUTE(C371,",",REPT(" ",99)),1499,99)),PortProtocols[],4,FALSE)),""),"") &amp;
IF(TRIM(MID(SUBSTITUTE(C371,",",REPT(" ",99)),1599,99))&lt;&gt;"",CHAR(10) &amp; IFERROR(IF(ISERROR(--TRIM(MID(SUBSTITUTE(C371,",",REPT(" ",99)),1599,99))),VLOOKUP(TRIM(MID(SUBSTITUTE(C371,",",REPT(" ",99)),1599,99)),PortProtocols[],4,FALSE),VLOOKUP(--TRIM(MID(SUBSTITUTE(C371,",",REPT(" ",99)),1599,99)),PortProtocols[],4,FALSE)),""),"") &amp;
IF(TRIM(MID(SUBSTITUTE(C371,",",REPT(" ",99)),1699,99))&lt;&gt;"",CHAR(10) &amp; IFERROR(IF(ISERROR(--TRIM(MID(SUBSTITUTE(C371,",",REPT(" ",99)),1699,99))),VLOOKUP(TRIM(MID(SUBSTITUTE(C371,",",REPT(" ",99)),1699,99)),PortProtocols[],4,FALSE),VLOOKUP(--TRIM(MID(SUBSTITUTE(C371,",",REPT(" ",99)),1699,99)),PortProtocols[],4,FALSE)),""),"") &amp;
IF(TRIM(MID(SUBSTITUTE(C371,",",REPT(" ",99)),1799,99))&lt;&gt;"",CHAR(10) &amp; IFERROR(IF(ISERROR(--TRIM(MID(SUBSTITUTE(C371,",",REPT(" ",99)),1799,99))),VLOOKUP(TRIM(MID(SUBSTITUTE(C371,",",REPT(" ",99)),1799,99)),PortProtocols[],4,FALSE),VLOOKUP(--TRIM(MID(SUBSTITUTE(C371,",",REPT(" ",99)),1799,99)),PortProtocols[],4,FALSE)),""),"") &amp;
IF(TRIM(MID(SUBSTITUTE(C371,",",REPT(" ",99)),1899,99))&lt;&gt;"",CHAR(10) &amp; IFERROR(IF(ISERROR(--TRIM(MID(SUBSTITUTE(C371,",",REPT(" ",99)),1899,99))),VLOOKUP(TRIM(MID(SUBSTITUTE(C371,",",REPT(" ",99)),1899,99)),PortProtocols[],4,FALSE),VLOOKUP(--TRIM(MID(SUBSTITUTE(C371,",",REPT(" ",99)),1899,99)),PortProtocols[],4,FALSE)),""),""),
"")</f>
        <v/>
      </c>
      <c r="G371" s="15"/>
      <c r="H371" s="13">
        <f>_xlfn.XLOOKUP(ExternalPorts[[#This Row],[Source]],entities[Source],entities[Source AZ (Used for Diagram Generation)],"",0)</f>
        <v>0</v>
      </c>
      <c r="I371" s="13">
        <f>_xlfn.XLOOKUP(ExternalPorts[[#This Row],[Destination]],entities[Destination],entities[Destination AZ (Used for Diagram Generation)],"",0)</f>
        <v>0</v>
      </c>
      <c r="J371" s="13"/>
    </row>
    <row r="372" spans="1:10" ht="20.25" hidden="1">
      <c r="A372" s="13"/>
      <c r="B372" s="13"/>
      <c r="C372" s="14"/>
      <c r="D372" s="13"/>
      <c r="E372" s="13"/>
      <c r="F372" s="24" t="str">
        <f>IF(AND(B372&lt;&gt;"",E372&lt;&gt;""),B372 &amp; " to " &amp; E372 &amp; CHAR(10) &amp;
IFERROR(IF(ISERROR(--TRIM(MID(SUBSTITUTE(C372,",",REPT(" ",99)),1,99))),VLOOKUP(TRIM(MID(SUBSTITUTE(C372,",",REPT(" ",99)),1,99)),PortProtocols[],4,FALSE),VLOOKUP(--TRIM(MID(SUBSTITUTE(C372,",",REPT(" ",99)),1,99)),PortProtocols[],4,FALSE)),"") &amp;
IF(TRIM(MID(SUBSTITUTE(C372,",",REPT(" ",99)),99,99))&lt;&gt;"",CHAR(10) &amp; IFERROR(IF(ISERROR(--TRIM(MID(SUBSTITUTE(C372,",",REPT(" ",99)),99,99))),VLOOKUP(TRIM(MID(SUBSTITUTE(C372,",",REPT(" ",99)),99,99)),PortProtocols[],4,FALSE),VLOOKUP(--TRIM(MID(SUBSTITUTE(C372,",",REPT(" ",99)),99,99)),PortProtocols[],4,FALSE)),""),"") &amp;
IF(TRIM(MID(SUBSTITUTE(C372,",",REPT(" ",99)),199,99))&lt;&gt;"",CHAR(10) &amp; IFERROR(IF(ISERROR(--TRIM(MID(SUBSTITUTE(C372,",",REPT(" ",99)),199,99))),VLOOKUP(TRIM(MID(SUBSTITUTE(C372,",",REPT(" ",99)),199,99)),PortProtocols[],4,FALSE),VLOOKUP(--TRIM(MID(SUBSTITUTE(C372,",",REPT(" ",99)),199,99)),PortProtocols[],4,FALSE)),""),"") &amp;
IF(TRIM(MID(SUBSTITUTE(C372,",",REPT(" ",99)),299,99))&lt;&gt;"",CHAR(10) &amp; IFERROR(IF(ISERROR(--TRIM(MID(SUBSTITUTE(C372,",",REPT(" ",99)),299,99))),VLOOKUP(TRIM(MID(SUBSTITUTE(C372,",",REPT(" ",99)),299,99)),PortProtocols[],4,FALSE),VLOOKUP(--TRIM(MID(SUBSTITUTE(C372,",",REPT(" ",99)),299,99)),PortProtocols[],4,FALSE)),""),"") &amp;
IF(TRIM(MID(SUBSTITUTE(C372,",",REPT(" ",99)),399,99))&lt;&gt;"",CHAR(10) &amp; IFERROR(IF(ISERROR(--TRIM(MID(SUBSTITUTE(C372,",",REPT(" ",99)),399,99))),VLOOKUP(TRIM(MID(SUBSTITUTE(C372,",",REPT(" ",99)),399,99)),PortProtocols[],4,FALSE),VLOOKUP(--TRIM(MID(SUBSTITUTE(C372,",",REPT(" ",99)),399,99)),PortProtocols[],4,FALSE)),""),"") &amp;
IF(TRIM(MID(SUBSTITUTE(C372,",",REPT(" ",99)),499,99))&lt;&gt;"",CHAR(10) &amp; IFERROR(IF(ISERROR(--TRIM(MID(SUBSTITUTE(C372,",",REPT(" ",99)),499,99))),VLOOKUP(TRIM(MID(SUBSTITUTE(C372,",",REPT(" ",99)),499,99)),PortProtocols[],4,FALSE),VLOOKUP(--TRIM(MID(SUBSTITUTE(C372,",",REPT(" ",99)),499,99)),PortProtocols[],4,FALSE)),""),"") &amp;
IF(TRIM(MID(SUBSTITUTE(C372,",",REPT(" ",99)),599,99))&lt;&gt;"",CHAR(10) &amp; IFERROR(IF(ISERROR(--TRIM(MID(SUBSTITUTE(C372,",",REPT(" ",99)),599,99))),VLOOKUP(TRIM(MID(SUBSTITUTE(C372,",",REPT(" ",99)),599,99)),PortProtocols[],4,FALSE),VLOOKUP(--TRIM(MID(SUBSTITUTE(C372,",",REPT(" ",99)),599,99)),PortProtocols[],4,FALSE)),""),"") &amp;
IF(TRIM(MID(SUBSTITUTE(C372,",",REPT(" ",99)),699,99))&lt;&gt;"",CHAR(10) &amp; IFERROR(IF(ISERROR(--TRIM(MID(SUBSTITUTE(C372,",",REPT(" ",99)),699,99))),VLOOKUP(TRIM(MID(SUBSTITUTE(C372,",",REPT(" ",99)),699,99)),PortProtocols[],4,FALSE),VLOOKUP(--TRIM(MID(SUBSTITUTE(C372,",",REPT(" ",99)),699,99)),PortProtocols[],4,FALSE)),""),"") &amp;
IF(TRIM(MID(SUBSTITUTE(C372,",",REPT(" ",99)),799,99))&lt;&gt;"",CHAR(10) &amp; IFERROR(IF(ISERROR(--TRIM(MID(SUBSTITUTE(C372,",",REPT(" ",99)),799,99))),VLOOKUP(TRIM(MID(SUBSTITUTE(C372,",",REPT(" ",99)),799,99)),PortProtocols[],4,FALSE),VLOOKUP(--TRIM(MID(SUBSTITUTE(C372,",",REPT(" ",99)),799,99)),PortProtocols[],4,FALSE)),""),"") &amp;
IF(TRIM(MID(SUBSTITUTE(C372,",",REPT(" ",99)),899,99))&lt;&gt;"",CHAR(10) &amp; IFERROR(IF(ISERROR(--TRIM(MID(SUBSTITUTE(C372,",",REPT(" ",99)),899,99))),VLOOKUP(TRIM(MID(SUBSTITUTE(C372,",",REPT(" ",99)),899,99)),PortProtocols[],4,FALSE),VLOOKUP(--TRIM(MID(SUBSTITUTE(C372,",",REPT(" ",99)),899,99)),PortProtocols[],4,FALSE)),""),"") &amp;
IF(TRIM(MID(SUBSTITUTE(C372,",",REPT(" ",99)),999,99))&lt;&gt;"",CHAR(10) &amp; IFERROR(IF(ISERROR(--TRIM(MID(SUBSTITUTE(C372,",",REPT(" ",99)),999,99))),VLOOKUP(TRIM(MID(SUBSTITUTE(C372,",",REPT(" ",99)),999,99)),PortProtocols[],4,FALSE),VLOOKUP(--TRIM(MID(SUBSTITUTE(C372,",",REPT(" ",99)),999,99)),PortProtocols[],4,FALSE)),""),"") &amp;
IF(TRIM(MID(SUBSTITUTE(C372,",",REPT(" ",99)),1099,99))&lt;&gt;"",CHAR(10) &amp; IFERROR(IF(ISERROR(--TRIM(MID(SUBSTITUTE(C372,",",REPT(" ",99)),1099,99))),VLOOKUP(TRIM(MID(SUBSTITUTE(C372,",",REPT(" ",99)),1099,99)),PortProtocols[],4,FALSE),VLOOKUP(--TRIM(MID(SUBSTITUTE(C372,",",REPT(" ",99)),1099,99)),PortProtocols[],4,FALSE)),""),"") &amp;
IF(TRIM(MID(SUBSTITUTE(C372,",",REPT(" ",99)),1199,99))&lt;&gt;"",CHAR(10) &amp; IFERROR(IF(ISERROR(--TRIM(MID(SUBSTITUTE(C372,",",REPT(" ",99)),1199,99))),VLOOKUP(TRIM(MID(SUBSTITUTE(C372,",",REPT(" ",99)),1199,99)),PortProtocols[],4,FALSE),VLOOKUP(--TRIM(MID(SUBSTITUTE(C372,",",REPT(" ",99)),1199,99)),PortProtocols[],4,FALSE)),""),"") &amp;
IF(TRIM(MID(SUBSTITUTE(C372,",",REPT(" ",99)),1299,99))&lt;&gt;"",CHAR(10) &amp; IFERROR(IF(ISERROR(--TRIM(MID(SUBSTITUTE(C372,",",REPT(" ",99)),1299,99))),VLOOKUP(TRIM(MID(SUBSTITUTE(C372,",",REPT(" ",99)),1299,99)),PortProtocols[],4,FALSE),VLOOKUP(--TRIM(MID(SUBSTITUTE(C372,",",REPT(" ",99)),1299,99)),PortProtocols[],4,FALSE)),""),"") &amp;
IF(TRIM(MID(SUBSTITUTE(C372,",",REPT(" ",99)),1399,99))&lt;&gt;"",CHAR(10) &amp; IFERROR(IF(ISERROR(--TRIM(MID(SUBSTITUTE(C372,",",REPT(" ",99)),1399,99))),VLOOKUP(TRIM(MID(SUBSTITUTE(C372,",",REPT(" ",99)),1399,99)),PortProtocols[],4,FALSE),VLOOKUP(--TRIM(MID(SUBSTITUTE(C372,",",REPT(" ",99)),1399,99)),PortProtocols[],4,FALSE)),""),"") &amp;
IF(TRIM(MID(SUBSTITUTE(C372,",",REPT(" ",99)),1499,99))&lt;&gt;"",CHAR(10) &amp; IFERROR(IF(ISERROR(--TRIM(MID(SUBSTITUTE(C372,",",REPT(" ",99)),1499,99))),VLOOKUP(TRIM(MID(SUBSTITUTE(C372,",",REPT(" ",99)),1499,99)),PortProtocols[],4,FALSE),VLOOKUP(--TRIM(MID(SUBSTITUTE(C372,",",REPT(" ",99)),1499,99)),PortProtocols[],4,FALSE)),""),"") &amp;
IF(TRIM(MID(SUBSTITUTE(C372,",",REPT(" ",99)),1599,99))&lt;&gt;"",CHAR(10) &amp; IFERROR(IF(ISERROR(--TRIM(MID(SUBSTITUTE(C372,",",REPT(" ",99)),1599,99))),VLOOKUP(TRIM(MID(SUBSTITUTE(C372,",",REPT(" ",99)),1599,99)),PortProtocols[],4,FALSE),VLOOKUP(--TRIM(MID(SUBSTITUTE(C372,",",REPT(" ",99)),1599,99)),PortProtocols[],4,FALSE)),""),"") &amp;
IF(TRIM(MID(SUBSTITUTE(C372,",",REPT(" ",99)),1699,99))&lt;&gt;"",CHAR(10) &amp; IFERROR(IF(ISERROR(--TRIM(MID(SUBSTITUTE(C372,",",REPT(" ",99)),1699,99))),VLOOKUP(TRIM(MID(SUBSTITUTE(C372,",",REPT(" ",99)),1699,99)),PortProtocols[],4,FALSE),VLOOKUP(--TRIM(MID(SUBSTITUTE(C372,",",REPT(" ",99)),1699,99)),PortProtocols[],4,FALSE)),""),"") &amp;
IF(TRIM(MID(SUBSTITUTE(C372,",",REPT(" ",99)),1799,99))&lt;&gt;"",CHAR(10) &amp; IFERROR(IF(ISERROR(--TRIM(MID(SUBSTITUTE(C372,",",REPT(" ",99)),1799,99))),VLOOKUP(TRIM(MID(SUBSTITUTE(C372,",",REPT(" ",99)),1799,99)),PortProtocols[],4,FALSE),VLOOKUP(--TRIM(MID(SUBSTITUTE(C372,",",REPT(" ",99)),1799,99)),PortProtocols[],4,FALSE)),""),"") &amp;
IF(TRIM(MID(SUBSTITUTE(C372,",",REPT(" ",99)),1899,99))&lt;&gt;"",CHAR(10) &amp; IFERROR(IF(ISERROR(--TRIM(MID(SUBSTITUTE(C372,",",REPT(" ",99)),1899,99))),VLOOKUP(TRIM(MID(SUBSTITUTE(C372,",",REPT(" ",99)),1899,99)),PortProtocols[],4,FALSE),VLOOKUP(--TRIM(MID(SUBSTITUTE(C372,",",REPT(" ",99)),1899,99)),PortProtocols[],4,FALSE)),""),""),
"")</f>
        <v/>
      </c>
      <c r="G372" s="15"/>
      <c r="H372" s="13">
        <f>_xlfn.XLOOKUP(ExternalPorts[[#This Row],[Source]],entities[Source],entities[Source AZ (Used for Diagram Generation)],"",0)</f>
        <v>0</v>
      </c>
      <c r="I372" s="13">
        <f>_xlfn.XLOOKUP(ExternalPorts[[#This Row],[Destination]],entities[Destination],entities[Destination AZ (Used for Diagram Generation)],"",0)</f>
        <v>0</v>
      </c>
      <c r="J372" s="13"/>
    </row>
    <row r="373" spans="1:10" ht="20.25" hidden="1">
      <c r="A373" s="13"/>
      <c r="B373" s="13"/>
      <c r="C373" s="14"/>
      <c r="D373" s="13"/>
      <c r="E373" s="13"/>
      <c r="F373" s="24" t="str">
        <f>IF(AND(B373&lt;&gt;"",E373&lt;&gt;""),B373 &amp; " to " &amp; E373 &amp; CHAR(10) &amp;
IFERROR(IF(ISERROR(--TRIM(MID(SUBSTITUTE(C373,",",REPT(" ",99)),1,99))),VLOOKUP(TRIM(MID(SUBSTITUTE(C373,",",REPT(" ",99)),1,99)),PortProtocols[],4,FALSE),VLOOKUP(--TRIM(MID(SUBSTITUTE(C373,",",REPT(" ",99)),1,99)),PortProtocols[],4,FALSE)),"") &amp;
IF(TRIM(MID(SUBSTITUTE(C373,",",REPT(" ",99)),99,99))&lt;&gt;"",CHAR(10) &amp; IFERROR(IF(ISERROR(--TRIM(MID(SUBSTITUTE(C373,",",REPT(" ",99)),99,99))),VLOOKUP(TRIM(MID(SUBSTITUTE(C373,",",REPT(" ",99)),99,99)),PortProtocols[],4,FALSE),VLOOKUP(--TRIM(MID(SUBSTITUTE(C373,",",REPT(" ",99)),99,99)),PortProtocols[],4,FALSE)),""),"") &amp;
IF(TRIM(MID(SUBSTITUTE(C373,",",REPT(" ",99)),199,99))&lt;&gt;"",CHAR(10) &amp; IFERROR(IF(ISERROR(--TRIM(MID(SUBSTITUTE(C373,",",REPT(" ",99)),199,99))),VLOOKUP(TRIM(MID(SUBSTITUTE(C373,",",REPT(" ",99)),199,99)),PortProtocols[],4,FALSE),VLOOKUP(--TRIM(MID(SUBSTITUTE(C373,",",REPT(" ",99)),199,99)),PortProtocols[],4,FALSE)),""),"") &amp;
IF(TRIM(MID(SUBSTITUTE(C373,",",REPT(" ",99)),299,99))&lt;&gt;"",CHAR(10) &amp; IFERROR(IF(ISERROR(--TRIM(MID(SUBSTITUTE(C373,",",REPT(" ",99)),299,99))),VLOOKUP(TRIM(MID(SUBSTITUTE(C373,",",REPT(" ",99)),299,99)),PortProtocols[],4,FALSE),VLOOKUP(--TRIM(MID(SUBSTITUTE(C373,",",REPT(" ",99)),299,99)),PortProtocols[],4,FALSE)),""),"") &amp;
IF(TRIM(MID(SUBSTITUTE(C373,",",REPT(" ",99)),399,99))&lt;&gt;"",CHAR(10) &amp; IFERROR(IF(ISERROR(--TRIM(MID(SUBSTITUTE(C373,",",REPT(" ",99)),399,99))),VLOOKUP(TRIM(MID(SUBSTITUTE(C373,",",REPT(" ",99)),399,99)),PortProtocols[],4,FALSE),VLOOKUP(--TRIM(MID(SUBSTITUTE(C373,",",REPT(" ",99)),399,99)),PortProtocols[],4,FALSE)),""),"") &amp;
IF(TRIM(MID(SUBSTITUTE(C373,",",REPT(" ",99)),499,99))&lt;&gt;"",CHAR(10) &amp; IFERROR(IF(ISERROR(--TRIM(MID(SUBSTITUTE(C373,",",REPT(" ",99)),499,99))),VLOOKUP(TRIM(MID(SUBSTITUTE(C373,",",REPT(" ",99)),499,99)),PortProtocols[],4,FALSE),VLOOKUP(--TRIM(MID(SUBSTITUTE(C373,",",REPT(" ",99)),499,99)),PortProtocols[],4,FALSE)),""),"") &amp;
IF(TRIM(MID(SUBSTITUTE(C373,",",REPT(" ",99)),599,99))&lt;&gt;"",CHAR(10) &amp; IFERROR(IF(ISERROR(--TRIM(MID(SUBSTITUTE(C373,",",REPT(" ",99)),599,99))),VLOOKUP(TRIM(MID(SUBSTITUTE(C373,",",REPT(" ",99)),599,99)),PortProtocols[],4,FALSE),VLOOKUP(--TRIM(MID(SUBSTITUTE(C373,",",REPT(" ",99)),599,99)),PortProtocols[],4,FALSE)),""),"") &amp;
IF(TRIM(MID(SUBSTITUTE(C373,",",REPT(" ",99)),699,99))&lt;&gt;"",CHAR(10) &amp; IFERROR(IF(ISERROR(--TRIM(MID(SUBSTITUTE(C373,",",REPT(" ",99)),699,99))),VLOOKUP(TRIM(MID(SUBSTITUTE(C373,",",REPT(" ",99)),699,99)),PortProtocols[],4,FALSE),VLOOKUP(--TRIM(MID(SUBSTITUTE(C373,",",REPT(" ",99)),699,99)),PortProtocols[],4,FALSE)),""),"") &amp;
IF(TRIM(MID(SUBSTITUTE(C373,",",REPT(" ",99)),799,99))&lt;&gt;"",CHAR(10) &amp; IFERROR(IF(ISERROR(--TRIM(MID(SUBSTITUTE(C373,",",REPT(" ",99)),799,99))),VLOOKUP(TRIM(MID(SUBSTITUTE(C373,",",REPT(" ",99)),799,99)),PortProtocols[],4,FALSE),VLOOKUP(--TRIM(MID(SUBSTITUTE(C373,",",REPT(" ",99)),799,99)),PortProtocols[],4,FALSE)),""),"") &amp;
IF(TRIM(MID(SUBSTITUTE(C373,",",REPT(" ",99)),899,99))&lt;&gt;"",CHAR(10) &amp; IFERROR(IF(ISERROR(--TRIM(MID(SUBSTITUTE(C373,",",REPT(" ",99)),899,99))),VLOOKUP(TRIM(MID(SUBSTITUTE(C373,",",REPT(" ",99)),899,99)),PortProtocols[],4,FALSE),VLOOKUP(--TRIM(MID(SUBSTITUTE(C373,",",REPT(" ",99)),899,99)),PortProtocols[],4,FALSE)),""),"") &amp;
IF(TRIM(MID(SUBSTITUTE(C373,",",REPT(" ",99)),999,99))&lt;&gt;"",CHAR(10) &amp; IFERROR(IF(ISERROR(--TRIM(MID(SUBSTITUTE(C373,",",REPT(" ",99)),999,99))),VLOOKUP(TRIM(MID(SUBSTITUTE(C373,",",REPT(" ",99)),999,99)),PortProtocols[],4,FALSE),VLOOKUP(--TRIM(MID(SUBSTITUTE(C373,",",REPT(" ",99)),999,99)),PortProtocols[],4,FALSE)),""),"") &amp;
IF(TRIM(MID(SUBSTITUTE(C373,",",REPT(" ",99)),1099,99))&lt;&gt;"",CHAR(10) &amp; IFERROR(IF(ISERROR(--TRIM(MID(SUBSTITUTE(C373,",",REPT(" ",99)),1099,99))),VLOOKUP(TRIM(MID(SUBSTITUTE(C373,",",REPT(" ",99)),1099,99)),PortProtocols[],4,FALSE),VLOOKUP(--TRIM(MID(SUBSTITUTE(C373,",",REPT(" ",99)),1099,99)),PortProtocols[],4,FALSE)),""),"") &amp;
IF(TRIM(MID(SUBSTITUTE(C373,",",REPT(" ",99)),1199,99))&lt;&gt;"",CHAR(10) &amp; IFERROR(IF(ISERROR(--TRIM(MID(SUBSTITUTE(C373,",",REPT(" ",99)),1199,99))),VLOOKUP(TRIM(MID(SUBSTITUTE(C373,",",REPT(" ",99)),1199,99)),PortProtocols[],4,FALSE),VLOOKUP(--TRIM(MID(SUBSTITUTE(C373,",",REPT(" ",99)),1199,99)),PortProtocols[],4,FALSE)),""),"") &amp;
IF(TRIM(MID(SUBSTITUTE(C373,",",REPT(" ",99)),1299,99))&lt;&gt;"",CHAR(10) &amp; IFERROR(IF(ISERROR(--TRIM(MID(SUBSTITUTE(C373,",",REPT(" ",99)),1299,99))),VLOOKUP(TRIM(MID(SUBSTITUTE(C373,",",REPT(" ",99)),1299,99)),PortProtocols[],4,FALSE),VLOOKUP(--TRIM(MID(SUBSTITUTE(C373,",",REPT(" ",99)),1299,99)),PortProtocols[],4,FALSE)),""),"") &amp;
IF(TRIM(MID(SUBSTITUTE(C373,",",REPT(" ",99)),1399,99))&lt;&gt;"",CHAR(10) &amp; IFERROR(IF(ISERROR(--TRIM(MID(SUBSTITUTE(C373,",",REPT(" ",99)),1399,99))),VLOOKUP(TRIM(MID(SUBSTITUTE(C373,",",REPT(" ",99)),1399,99)),PortProtocols[],4,FALSE),VLOOKUP(--TRIM(MID(SUBSTITUTE(C373,",",REPT(" ",99)),1399,99)),PortProtocols[],4,FALSE)),""),"") &amp;
IF(TRIM(MID(SUBSTITUTE(C373,",",REPT(" ",99)),1499,99))&lt;&gt;"",CHAR(10) &amp; IFERROR(IF(ISERROR(--TRIM(MID(SUBSTITUTE(C373,",",REPT(" ",99)),1499,99))),VLOOKUP(TRIM(MID(SUBSTITUTE(C373,",",REPT(" ",99)),1499,99)),PortProtocols[],4,FALSE),VLOOKUP(--TRIM(MID(SUBSTITUTE(C373,",",REPT(" ",99)),1499,99)),PortProtocols[],4,FALSE)),""),"") &amp;
IF(TRIM(MID(SUBSTITUTE(C373,",",REPT(" ",99)),1599,99))&lt;&gt;"",CHAR(10) &amp; IFERROR(IF(ISERROR(--TRIM(MID(SUBSTITUTE(C373,",",REPT(" ",99)),1599,99))),VLOOKUP(TRIM(MID(SUBSTITUTE(C373,",",REPT(" ",99)),1599,99)),PortProtocols[],4,FALSE),VLOOKUP(--TRIM(MID(SUBSTITUTE(C373,",",REPT(" ",99)),1599,99)),PortProtocols[],4,FALSE)),""),"") &amp;
IF(TRIM(MID(SUBSTITUTE(C373,",",REPT(" ",99)),1699,99))&lt;&gt;"",CHAR(10) &amp; IFERROR(IF(ISERROR(--TRIM(MID(SUBSTITUTE(C373,",",REPT(" ",99)),1699,99))),VLOOKUP(TRIM(MID(SUBSTITUTE(C373,",",REPT(" ",99)),1699,99)),PortProtocols[],4,FALSE),VLOOKUP(--TRIM(MID(SUBSTITUTE(C373,",",REPT(" ",99)),1699,99)),PortProtocols[],4,FALSE)),""),"") &amp;
IF(TRIM(MID(SUBSTITUTE(C373,",",REPT(" ",99)),1799,99))&lt;&gt;"",CHAR(10) &amp; IFERROR(IF(ISERROR(--TRIM(MID(SUBSTITUTE(C373,",",REPT(" ",99)),1799,99))),VLOOKUP(TRIM(MID(SUBSTITUTE(C373,",",REPT(" ",99)),1799,99)),PortProtocols[],4,FALSE),VLOOKUP(--TRIM(MID(SUBSTITUTE(C373,",",REPT(" ",99)),1799,99)),PortProtocols[],4,FALSE)),""),"") &amp;
IF(TRIM(MID(SUBSTITUTE(C373,",",REPT(" ",99)),1899,99))&lt;&gt;"",CHAR(10) &amp; IFERROR(IF(ISERROR(--TRIM(MID(SUBSTITUTE(C373,",",REPT(" ",99)),1899,99))),VLOOKUP(TRIM(MID(SUBSTITUTE(C373,",",REPT(" ",99)),1899,99)),PortProtocols[],4,FALSE),VLOOKUP(--TRIM(MID(SUBSTITUTE(C373,",",REPT(" ",99)),1899,99)),PortProtocols[],4,FALSE)),""),""),
"")</f>
        <v/>
      </c>
      <c r="G373" s="15"/>
      <c r="H373" s="13">
        <f>_xlfn.XLOOKUP(ExternalPorts[[#This Row],[Source]],entities[Source],entities[Source AZ (Used for Diagram Generation)],"",0)</f>
        <v>0</v>
      </c>
      <c r="I373" s="13">
        <f>_xlfn.XLOOKUP(ExternalPorts[[#This Row],[Destination]],entities[Destination],entities[Destination AZ (Used for Diagram Generation)],"",0)</f>
        <v>0</v>
      </c>
      <c r="J373" s="13"/>
    </row>
    <row r="374" spans="1:10" ht="20.25" hidden="1">
      <c r="A374" s="13"/>
      <c r="B374" s="13"/>
      <c r="C374" s="14"/>
      <c r="D374" s="13"/>
      <c r="E374" s="13"/>
      <c r="F374" s="24" t="str">
        <f>IF(AND(B374&lt;&gt;"",E374&lt;&gt;""),B374 &amp; " to " &amp; E374 &amp; CHAR(10) &amp;
IFERROR(IF(ISERROR(--TRIM(MID(SUBSTITUTE(C374,",",REPT(" ",99)),1,99))),VLOOKUP(TRIM(MID(SUBSTITUTE(C374,",",REPT(" ",99)),1,99)),PortProtocols[],4,FALSE),VLOOKUP(--TRIM(MID(SUBSTITUTE(C374,",",REPT(" ",99)),1,99)),PortProtocols[],4,FALSE)),"") &amp;
IF(TRIM(MID(SUBSTITUTE(C374,",",REPT(" ",99)),99,99))&lt;&gt;"",CHAR(10) &amp; IFERROR(IF(ISERROR(--TRIM(MID(SUBSTITUTE(C374,",",REPT(" ",99)),99,99))),VLOOKUP(TRIM(MID(SUBSTITUTE(C374,",",REPT(" ",99)),99,99)),PortProtocols[],4,FALSE),VLOOKUP(--TRIM(MID(SUBSTITUTE(C374,",",REPT(" ",99)),99,99)),PortProtocols[],4,FALSE)),""),"") &amp;
IF(TRIM(MID(SUBSTITUTE(C374,",",REPT(" ",99)),199,99))&lt;&gt;"",CHAR(10) &amp; IFERROR(IF(ISERROR(--TRIM(MID(SUBSTITUTE(C374,",",REPT(" ",99)),199,99))),VLOOKUP(TRIM(MID(SUBSTITUTE(C374,",",REPT(" ",99)),199,99)),PortProtocols[],4,FALSE),VLOOKUP(--TRIM(MID(SUBSTITUTE(C374,",",REPT(" ",99)),199,99)),PortProtocols[],4,FALSE)),""),"") &amp;
IF(TRIM(MID(SUBSTITUTE(C374,",",REPT(" ",99)),299,99))&lt;&gt;"",CHAR(10) &amp; IFERROR(IF(ISERROR(--TRIM(MID(SUBSTITUTE(C374,",",REPT(" ",99)),299,99))),VLOOKUP(TRIM(MID(SUBSTITUTE(C374,",",REPT(" ",99)),299,99)),PortProtocols[],4,FALSE),VLOOKUP(--TRIM(MID(SUBSTITUTE(C374,",",REPT(" ",99)),299,99)),PortProtocols[],4,FALSE)),""),"") &amp;
IF(TRIM(MID(SUBSTITUTE(C374,",",REPT(" ",99)),399,99))&lt;&gt;"",CHAR(10) &amp; IFERROR(IF(ISERROR(--TRIM(MID(SUBSTITUTE(C374,",",REPT(" ",99)),399,99))),VLOOKUP(TRIM(MID(SUBSTITUTE(C374,",",REPT(" ",99)),399,99)),PortProtocols[],4,FALSE),VLOOKUP(--TRIM(MID(SUBSTITUTE(C374,",",REPT(" ",99)),399,99)),PortProtocols[],4,FALSE)),""),"") &amp;
IF(TRIM(MID(SUBSTITUTE(C374,",",REPT(" ",99)),499,99))&lt;&gt;"",CHAR(10) &amp; IFERROR(IF(ISERROR(--TRIM(MID(SUBSTITUTE(C374,",",REPT(" ",99)),499,99))),VLOOKUP(TRIM(MID(SUBSTITUTE(C374,",",REPT(" ",99)),499,99)),PortProtocols[],4,FALSE),VLOOKUP(--TRIM(MID(SUBSTITUTE(C374,",",REPT(" ",99)),499,99)),PortProtocols[],4,FALSE)),""),"") &amp;
IF(TRIM(MID(SUBSTITUTE(C374,",",REPT(" ",99)),599,99))&lt;&gt;"",CHAR(10) &amp; IFERROR(IF(ISERROR(--TRIM(MID(SUBSTITUTE(C374,",",REPT(" ",99)),599,99))),VLOOKUP(TRIM(MID(SUBSTITUTE(C374,",",REPT(" ",99)),599,99)),PortProtocols[],4,FALSE),VLOOKUP(--TRIM(MID(SUBSTITUTE(C374,",",REPT(" ",99)),599,99)),PortProtocols[],4,FALSE)),""),"") &amp;
IF(TRIM(MID(SUBSTITUTE(C374,",",REPT(" ",99)),699,99))&lt;&gt;"",CHAR(10) &amp; IFERROR(IF(ISERROR(--TRIM(MID(SUBSTITUTE(C374,",",REPT(" ",99)),699,99))),VLOOKUP(TRIM(MID(SUBSTITUTE(C374,",",REPT(" ",99)),699,99)),PortProtocols[],4,FALSE),VLOOKUP(--TRIM(MID(SUBSTITUTE(C374,",",REPT(" ",99)),699,99)),PortProtocols[],4,FALSE)),""),"") &amp;
IF(TRIM(MID(SUBSTITUTE(C374,",",REPT(" ",99)),799,99))&lt;&gt;"",CHAR(10) &amp; IFERROR(IF(ISERROR(--TRIM(MID(SUBSTITUTE(C374,",",REPT(" ",99)),799,99))),VLOOKUP(TRIM(MID(SUBSTITUTE(C374,",",REPT(" ",99)),799,99)),PortProtocols[],4,FALSE),VLOOKUP(--TRIM(MID(SUBSTITUTE(C374,",",REPT(" ",99)),799,99)),PortProtocols[],4,FALSE)),""),"") &amp;
IF(TRIM(MID(SUBSTITUTE(C374,",",REPT(" ",99)),899,99))&lt;&gt;"",CHAR(10) &amp; IFERROR(IF(ISERROR(--TRIM(MID(SUBSTITUTE(C374,",",REPT(" ",99)),899,99))),VLOOKUP(TRIM(MID(SUBSTITUTE(C374,",",REPT(" ",99)),899,99)),PortProtocols[],4,FALSE),VLOOKUP(--TRIM(MID(SUBSTITUTE(C374,",",REPT(" ",99)),899,99)),PortProtocols[],4,FALSE)),""),"") &amp;
IF(TRIM(MID(SUBSTITUTE(C374,",",REPT(" ",99)),999,99))&lt;&gt;"",CHAR(10) &amp; IFERROR(IF(ISERROR(--TRIM(MID(SUBSTITUTE(C374,",",REPT(" ",99)),999,99))),VLOOKUP(TRIM(MID(SUBSTITUTE(C374,",",REPT(" ",99)),999,99)),PortProtocols[],4,FALSE),VLOOKUP(--TRIM(MID(SUBSTITUTE(C374,",",REPT(" ",99)),999,99)),PortProtocols[],4,FALSE)),""),"") &amp;
IF(TRIM(MID(SUBSTITUTE(C374,",",REPT(" ",99)),1099,99))&lt;&gt;"",CHAR(10) &amp; IFERROR(IF(ISERROR(--TRIM(MID(SUBSTITUTE(C374,",",REPT(" ",99)),1099,99))),VLOOKUP(TRIM(MID(SUBSTITUTE(C374,",",REPT(" ",99)),1099,99)),PortProtocols[],4,FALSE),VLOOKUP(--TRIM(MID(SUBSTITUTE(C374,",",REPT(" ",99)),1099,99)),PortProtocols[],4,FALSE)),""),"") &amp;
IF(TRIM(MID(SUBSTITUTE(C374,",",REPT(" ",99)),1199,99))&lt;&gt;"",CHAR(10) &amp; IFERROR(IF(ISERROR(--TRIM(MID(SUBSTITUTE(C374,",",REPT(" ",99)),1199,99))),VLOOKUP(TRIM(MID(SUBSTITUTE(C374,",",REPT(" ",99)),1199,99)),PortProtocols[],4,FALSE),VLOOKUP(--TRIM(MID(SUBSTITUTE(C374,",",REPT(" ",99)),1199,99)),PortProtocols[],4,FALSE)),""),"") &amp;
IF(TRIM(MID(SUBSTITUTE(C374,",",REPT(" ",99)),1299,99))&lt;&gt;"",CHAR(10) &amp; IFERROR(IF(ISERROR(--TRIM(MID(SUBSTITUTE(C374,",",REPT(" ",99)),1299,99))),VLOOKUP(TRIM(MID(SUBSTITUTE(C374,",",REPT(" ",99)),1299,99)),PortProtocols[],4,FALSE),VLOOKUP(--TRIM(MID(SUBSTITUTE(C374,",",REPT(" ",99)),1299,99)),PortProtocols[],4,FALSE)),""),"") &amp;
IF(TRIM(MID(SUBSTITUTE(C374,",",REPT(" ",99)),1399,99))&lt;&gt;"",CHAR(10) &amp; IFERROR(IF(ISERROR(--TRIM(MID(SUBSTITUTE(C374,",",REPT(" ",99)),1399,99))),VLOOKUP(TRIM(MID(SUBSTITUTE(C374,",",REPT(" ",99)),1399,99)),PortProtocols[],4,FALSE),VLOOKUP(--TRIM(MID(SUBSTITUTE(C374,",",REPT(" ",99)),1399,99)),PortProtocols[],4,FALSE)),""),"") &amp;
IF(TRIM(MID(SUBSTITUTE(C374,",",REPT(" ",99)),1499,99))&lt;&gt;"",CHAR(10) &amp; IFERROR(IF(ISERROR(--TRIM(MID(SUBSTITUTE(C374,",",REPT(" ",99)),1499,99))),VLOOKUP(TRIM(MID(SUBSTITUTE(C374,",",REPT(" ",99)),1499,99)),PortProtocols[],4,FALSE),VLOOKUP(--TRIM(MID(SUBSTITUTE(C374,",",REPT(" ",99)),1499,99)),PortProtocols[],4,FALSE)),""),"") &amp;
IF(TRIM(MID(SUBSTITUTE(C374,",",REPT(" ",99)),1599,99))&lt;&gt;"",CHAR(10) &amp; IFERROR(IF(ISERROR(--TRIM(MID(SUBSTITUTE(C374,",",REPT(" ",99)),1599,99))),VLOOKUP(TRIM(MID(SUBSTITUTE(C374,",",REPT(" ",99)),1599,99)),PortProtocols[],4,FALSE),VLOOKUP(--TRIM(MID(SUBSTITUTE(C374,",",REPT(" ",99)),1599,99)),PortProtocols[],4,FALSE)),""),"") &amp;
IF(TRIM(MID(SUBSTITUTE(C374,",",REPT(" ",99)),1699,99))&lt;&gt;"",CHAR(10) &amp; IFERROR(IF(ISERROR(--TRIM(MID(SUBSTITUTE(C374,",",REPT(" ",99)),1699,99))),VLOOKUP(TRIM(MID(SUBSTITUTE(C374,",",REPT(" ",99)),1699,99)),PortProtocols[],4,FALSE),VLOOKUP(--TRIM(MID(SUBSTITUTE(C374,",",REPT(" ",99)),1699,99)),PortProtocols[],4,FALSE)),""),"") &amp;
IF(TRIM(MID(SUBSTITUTE(C374,",",REPT(" ",99)),1799,99))&lt;&gt;"",CHAR(10) &amp; IFERROR(IF(ISERROR(--TRIM(MID(SUBSTITUTE(C374,",",REPT(" ",99)),1799,99))),VLOOKUP(TRIM(MID(SUBSTITUTE(C374,",",REPT(" ",99)),1799,99)),PortProtocols[],4,FALSE),VLOOKUP(--TRIM(MID(SUBSTITUTE(C374,",",REPT(" ",99)),1799,99)),PortProtocols[],4,FALSE)),""),"") &amp;
IF(TRIM(MID(SUBSTITUTE(C374,",",REPT(" ",99)),1899,99))&lt;&gt;"",CHAR(10) &amp; IFERROR(IF(ISERROR(--TRIM(MID(SUBSTITUTE(C374,",",REPT(" ",99)),1899,99))),VLOOKUP(TRIM(MID(SUBSTITUTE(C374,",",REPT(" ",99)),1899,99)),PortProtocols[],4,FALSE),VLOOKUP(--TRIM(MID(SUBSTITUTE(C374,",",REPT(" ",99)),1899,99)),PortProtocols[],4,FALSE)),""),""),
"")</f>
        <v/>
      </c>
      <c r="G374" s="15"/>
      <c r="H374" s="13">
        <f>_xlfn.XLOOKUP(ExternalPorts[[#This Row],[Source]],entities[Source],entities[Source AZ (Used for Diagram Generation)],"",0)</f>
        <v>0</v>
      </c>
      <c r="I374" s="13">
        <f>_xlfn.XLOOKUP(ExternalPorts[[#This Row],[Destination]],entities[Destination],entities[Destination AZ (Used for Diagram Generation)],"",0)</f>
        <v>0</v>
      </c>
      <c r="J374" s="13"/>
    </row>
    <row r="375" spans="1:10" ht="20.25" hidden="1">
      <c r="A375" s="13"/>
      <c r="B375" s="13"/>
      <c r="C375" s="14"/>
      <c r="D375" s="13"/>
      <c r="E375" s="13"/>
      <c r="F375" s="24" t="str">
        <f>IF(AND(B375&lt;&gt;"",E375&lt;&gt;""),B375 &amp; " to " &amp; E375 &amp; CHAR(10) &amp;
IFERROR(IF(ISERROR(--TRIM(MID(SUBSTITUTE(C375,",",REPT(" ",99)),1,99))),VLOOKUP(TRIM(MID(SUBSTITUTE(C375,",",REPT(" ",99)),1,99)),PortProtocols[],4,FALSE),VLOOKUP(--TRIM(MID(SUBSTITUTE(C375,",",REPT(" ",99)),1,99)),PortProtocols[],4,FALSE)),"") &amp;
IF(TRIM(MID(SUBSTITUTE(C375,",",REPT(" ",99)),99,99))&lt;&gt;"",CHAR(10) &amp; IFERROR(IF(ISERROR(--TRIM(MID(SUBSTITUTE(C375,",",REPT(" ",99)),99,99))),VLOOKUP(TRIM(MID(SUBSTITUTE(C375,",",REPT(" ",99)),99,99)),PortProtocols[],4,FALSE),VLOOKUP(--TRIM(MID(SUBSTITUTE(C375,",",REPT(" ",99)),99,99)),PortProtocols[],4,FALSE)),""),"") &amp;
IF(TRIM(MID(SUBSTITUTE(C375,",",REPT(" ",99)),199,99))&lt;&gt;"",CHAR(10) &amp; IFERROR(IF(ISERROR(--TRIM(MID(SUBSTITUTE(C375,",",REPT(" ",99)),199,99))),VLOOKUP(TRIM(MID(SUBSTITUTE(C375,",",REPT(" ",99)),199,99)),PortProtocols[],4,FALSE),VLOOKUP(--TRIM(MID(SUBSTITUTE(C375,",",REPT(" ",99)),199,99)),PortProtocols[],4,FALSE)),""),"") &amp;
IF(TRIM(MID(SUBSTITUTE(C375,",",REPT(" ",99)),299,99))&lt;&gt;"",CHAR(10) &amp; IFERROR(IF(ISERROR(--TRIM(MID(SUBSTITUTE(C375,",",REPT(" ",99)),299,99))),VLOOKUP(TRIM(MID(SUBSTITUTE(C375,",",REPT(" ",99)),299,99)),PortProtocols[],4,FALSE),VLOOKUP(--TRIM(MID(SUBSTITUTE(C375,",",REPT(" ",99)),299,99)),PortProtocols[],4,FALSE)),""),"") &amp;
IF(TRIM(MID(SUBSTITUTE(C375,",",REPT(" ",99)),399,99))&lt;&gt;"",CHAR(10) &amp; IFERROR(IF(ISERROR(--TRIM(MID(SUBSTITUTE(C375,",",REPT(" ",99)),399,99))),VLOOKUP(TRIM(MID(SUBSTITUTE(C375,",",REPT(" ",99)),399,99)),PortProtocols[],4,FALSE),VLOOKUP(--TRIM(MID(SUBSTITUTE(C375,",",REPT(" ",99)),399,99)),PortProtocols[],4,FALSE)),""),"") &amp;
IF(TRIM(MID(SUBSTITUTE(C375,",",REPT(" ",99)),499,99))&lt;&gt;"",CHAR(10) &amp; IFERROR(IF(ISERROR(--TRIM(MID(SUBSTITUTE(C375,",",REPT(" ",99)),499,99))),VLOOKUP(TRIM(MID(SUBSTITUTE(C375,",",REPT(" ",99)),499,99)),PortProtocols[],4,FALSE),VLOOKUP(--TRIM(MID(SUBSTITUTE(C375,",",REPT(" ",99)),499,99)),PortProtocols[],4,FALSE)),""),"") &amp;
IF(TRIM(MID(SUBSTITUTE(C375,",",REPT(" ",99)),599,99))&lt;&gt;"",CHAR(10) &amp; IFERROR(IF(ISERROR(--TRIM(MID(SUBSTITUTE(C375,",",REPT(" ",99)),599,99))),VLOOKUP(TRIM(MID(SUBSTITUTE(C375,",",REPT(" ",99)),599,99)),PortProtocols[],4,FALSE),VLOOKUP(--TRIM(MID(SUBSTITUTE(C375,",",REPT(" ",99)),599,99)),PortProtocols[],4,FALSE)),""),"") &amp;
IF(TRIM(MID(SUBSTITUTE(C375,",",REPT(" ",99)),699,99))&lt;&gt;"",CHAR(10) &amp; IFERROR(IF(ISERROR(--TRIM(MID(SUBSTITUTE(C375,",",REPT(" ",99)),699,99))),VLOOKUP(TRIM(MID(SUBSTITUTE(C375,",",REPT(" ",99)),699,99)),PortProtocols[],4,FALSE),VLOOKUP(--TRIM(MID(SUBSTITUTE(C375,",",REPT(" ",99)),699,99)),PortProtocols[],4,FALSE)),""),"") &amp;
IF(TRIM(MID(SUBSTITUTE(C375,",",REPT(" ",99)),799,99))&lt;&gt;"",CHAR(10) &amp; IFERROR(IF(ISERROR(--TRIM(MID(SUBSTITUTE(C375,",",REPT(" ",99)),799,99))),VLOOKUP(TRIM(MID(SUBSTITUTE(C375,",",REPT(" ",99)),799,99)),PortProtocols[],4,FALSE),VLOOKUP(--TRIM(MID(SUBSTITUTE(C375,",",REPT(" ",99)),799,99)),PortProtocols[],4,FALSE)),""),"") &amp;
IF(TRIM(MID(SUBSTITUTE(C375,",",REPT(" ",99)),899,99))&lt;&gt;"",CHAR(10) &amp; IFERROR(IF(ISERROR(--TRIM(MID(SUBSTITUTE(C375,",",REPT(" ",99)),899,99))),VLOOKUP(TRIM(MID(SUBSTITUTE(C375,",",REPT(" ",99)),899,99)),PortProtocols[],4,FALSE),VLOOKUP(--TRIM(MID(SUBSTITUTE(C375,",",REPT(" ",99)),899,99)),PortProtocols[],4,FALSE)),""),"") &amp;
IF(TRIM(MID(SUBSTITUTE(C375,",",REPT(" ",99)),999,99))&lt;&gt;"",CHAR(10) &amp; IFERROR(IF(ISERROR(--TRIM(MID(SUBSTITUTE(C375,",",REPT(" ",99)),999,99))),VLOOKUP(TRIM(MID(SUBSTITUTE(C375,",",REPT(" ",99)),999,99)),PortProtocols[],4,FALSE),VLOOKUP(--TRIM(MID(SUBSTITUTE(C375,",",REPT(" ",99)),999,99)),PortProtocols[],4,FALSE)),""),"") &amp;
IF(TRIM(MID(SUBSTITUTE(C375,",",REPT(" ",99)),1099,99))&lt;&gt;"",CHAR(10) &amp; IFERROR(IF(ISERROR(--TRIM(MID(SUBSTITUTE(C375,",",REPT(" ",99)),1099,99))),VLOOKUP(TRIM(MID(SUBSTITUTE(C375,",",REPT(" ",99)),1099,99)),PortProtocols[],4,FALSE),VLOOKUP(--TRIM(MID(SUBSTITUTE(C375,",",REPT(" ",99)),1099,99)),PortProtocols[],4,FALSE)),""),"") &amp;
IF(TRIM(MID(SUBSTITUTE(C375,",",REPT(" ",99)),1199,99))&lt;&gt;"",CHAR(10) &amp; IFERROR(IF(ISERROR(--TRIM(MID(SUBSTITUTE(C375,",",REPT(" ",99)),1199,99))),VLOOKUP(TRIM(MID(SUBSTITUTE(C375,",",REPT(" ",99)),1199,99)),PortProtocols[],4,FALSE),VLOOKUP(--TRIM(MID(SUBSTITUTE(C375,",",REPT(" ",99)),1199,99)),PortProtocols[],4,FALSE)),""),"") &amp;
IF(TRIM(MID(SUBSTITUTE(C375,",",REPT(" ",99)),1299,99))&lt;&gt;"",CHAR(10) &amp; IFERROR(IF(ISERROR(--TRIM(MID(SUBSTITUTE(C375,",",REPT(" ",99)),1299,99))),VLOOKUP(TRIM(MID(SUBSTITUTE(C375,",",REPT(" ",99)),1299,99)),PortProtocols[],4,FALSE),VLOOKUP(--TRIM(MID(SUBSTITUTE(C375,",",REPT(" ",99)),1299,99)),PortProtocols[],4,FALSE)),""),"") &amp;
IF(TRIM(MID(SUBSTITUTE(C375,",",REPT(" ",99)),1399,99))&lt;&gt;"",CHAR(10) &amp; IFERROR(IF(ISERROR(--TRIM(MID(SUBSTITUTE(C375,",",REPT(" ",99)),1399,99))),VLOOKUP(TRIM(MID(SUBSTITUTE(C375,",",REPT(" ",99)),1399,99)),PortProtocols[],4,FALSE),VLOOKUP(--TRIM(MID(SUBSTITUTE(C375,",",REPT(" ",99)),1399,99)),PortProtocols[],4,FALSE)),""),"") &amp;
IF(TRIM(MID(SUBSTITUTE(C375,",",REPT(" ",99)),1499,99))&lt;&gt;"",CHAR(10) &amp; IFERROR(IF(ISERROR(--TRIM(MID(SUBSTITUTE(C375,",",REPT(" ",99)),1499,99))),VLOOKUP(TRIM(MID(SUBSTITUTE(C375,",",REPT(" ",99)),1499,99)),PortProtocols[],4,FALSE),VLOOKUP(--TRIM(MID(SUBSTITUTE(C375,",",REPT(" ",99)),1499,99)),PortProtocols[],4,FALSE)),""),"") &amp;
IF(TRIM(MID(SUBSTITUTE(C375,",",REPT(" ",99)),1599,99))&lt;&gt;"",CHAR(10) &amp; IFERROR(IF(ISERROR(--TRIM(MID(SUBSTITUTE(C375,",",REPT(" ",99)),1599,99))),VLOOKUP(TRIM(MID(SUBSTITUTE(C375,",",REPT(" ",99)),1599,99)),PortProtocols[],4,FALSE),VLOOKUP(--TRIM(MID(SUBSTITUTE(C375,",",REPT(" ",99)),1599,99)),PortProtocols[],4,FALSE)),""),"") &amp;
IF(TRIM(MID(SUBSTITUTE(C375,",",REPT(" ",99)),1699,99))&lt;&gt;"",CHAR(10) &amp; IFERROR(IF(ISERROR(--TRIM(MID(SUBSTITUTE(C375,",",REPT(" ",99)),1699,99))),VLOOKUP(TRIM(MID(SUBSTITUTE(C375,",",REPT(" ",99)),1699,99)),PortProtocols[],4,FALSE),VLOOKUP(--TRIM(MID(SUBSTITUTE(C375,",",REPT(" ",99)),1699,99)),PortProtocols[],4,FALSE)),""),"") &amp;
IF(TRIM(MID(SUBSTITUTE(C375,",",REPT(" ",99)),1799,99))&lt;&gt;"",CHAR(10) &amp; IFERROR(IF(ISERROR(--TRIM(MID(SUBSTITUTE(C375,",",REPT(" ",99)),1799,99))),VLOOKUP(TRIM(MID(SUBSTITUTE(C375,",",REPT(" ",99)),1799,99)),PortProtocols[],4,FALSE),VLOOKUP(--TRIM(MID(SUBSTITUTE(C375,",",REPT(" ",99)),1799,99)),PortProtocols[],4,FALSE)),""),"") &amp;
IF(TRIM(MID(SUBSTITUTE(C375,",",REPT(" ",99)),1899,99))&lt;&gt;"",CHAR(10) &amp; IFERROR(IF(ISERROR(--TRIM(MID(SUBSTITUTE(C375,",",REPT(" ",99)),1899,99))),VLOOKUP(TRIM(MID(SUBSTITUTE(C375,",",REPT(" ",99)),1899,99)),PortProtocols[],4,FALSE),VLOOKUP(--TRIM(MID(SUBSTITUTE(C375,",",REPT(" ",99)),1899,99)),PortProtocols[],4,FALSE)),""),""),
"")</f>
        <v/>
      </c>
      <c r="G375" s="15"/>
      <c r="H375" s="13">
        <f>_xlfn.XLOOKUP(ExternalPorts[[#This Row],[Source]],entities[Source],entities[Source AZ (Used for Diagram Generation)],"",0)</f>
        <v>0</v>
      </c>
      <c r="I375" s="13">
        <f>_xlfn.XLOOKUP(ExternalPorts[[#This Row],[Destination]],entities[Destination],entities[Destination AZ (Used for Diagram Generation)],"",0)</f>
        <v>0</v>
      </c>
      <c r="J375" s="13"/>
    </row>
    <row r="376" spans="1:10" ht="20.25" hidden="1">
      <c r="A376" s="13"/>
      <c r="B376" s="13"/>
      <c r="C376" s="14"/>
      <c r="D376" s="13"/>
      <c r="E376" s="13"/>
      <c r="F376" s="24" t="str">
        <f>IF(AND(B376&lt;&gt;"",E376&lt;&gt;""),B376 &amp; " to " &amp; E376 &amp; CHAR(10) &amp;
IFERROR(IF(ISERROR(--TRIM(MID(SUBSTITUTE(C376,",",REPT(" ",99)),1,99))),VLOOKUP(TRIM(MID(SUBSTITUTE(C376,",",REPT(" ",99)),1,99)),PortProtocols[],4,FALSE),VLOOKUP(--TRIM(MID(SUBSTITUTE(C376,",",REPT(" ",99)),1,99)),PortProtocols[],4,FALSE)),"") &amp;
IF(TRIM(MID(SUBSTITUTE(C376,",",REPT(" ",99)),99,99))&lt;&gt;"",CHAR(10) &amp; IFERROR(IF(ISERROR(--TRIM(MID(SUBSTITUTE(C376,",",REPT(" ",99)),99,99))),VLOOKUP(TRIM(MID(SUBSTITUTE(C376,",",REPT(" ",99)),99,99)),PortProtocols[],4,FALSE),VLOOKUP(--TRIM(MID(SUBSTITUTE(C376,",",REPT(" ",99)),99,99)),PortProtocols[],4,FALSE)),""),"") &amp;
IF(TRIM(MID(SUBSTITUTE(C376,",",REPT(" ",99)),199,99))&lt;&gt;"",CHAR(10) &amp; IFERROR(IF(ISERROR(--TRIM(MID(SUBSTITUTE(C376,",",REPT(" ",99)),199,99))),VLOOKUP(TRIM(MID(SUBSTITUTE(C376,",",REPT(" ",99)),199,99)),PortProtocols[],4,FALSE),VLOOKUP(--TRIM(MID(SUBSTITUTE(C376,",",REPT(" ",99)),199,99)),PortProtocols[],4,FALSE)),""),"") &amp;
IF(TRIM(MID(SUBSTITUTE(C376,",",REPT(" ",99)),299,99))&lt;&gt;"",CHAR(10) &amp; IFERROR(IF(ISERROR(--TRIM(MID(SUBSTITUTE(C376,",",REPT(" ",99)),299,99))),VLOOKUP(TRIM(MID(SUBSTITUTE(C376,",",REPT(" ",99)),299,99)),PortProtocols[],4,FALSE),VLOOKUP(--TRIM(MID(SUBSTITUTE(C376,",",REPT(" ",99)),299,99)),PortProtocols[],4,FALSE)),""),"") &amp;
IF(TRIM(MID(SUBSTITUTE(C376,",",REPT(" ",99)),399,99))&lt;&gt;"",CHAR(10) &amp; IFERROR(IF(ISERROR(--TRIM(MID(SUBSTITUTE(C376,",",REPT(" ",99)),399,99))),VLOOKUP(TRIM(MID(SUBSTITUTE(C376,",",REPT(" ",99)),399,99)),PortProtocols[],4,FALSE),VLOOKUP(--TRIM(MID(SUBSTITUTE(C376,",",REPT(" ",99)),399,99)),PortProtocols[],4,FALSE)),""),"") &amp;
IF(TRIM(MID(SUBSTITUTE(C376,",",REPT(" ",99)),499,99))&lt;&gt;"",CHAR(10) &amp; IFERROR(IF(ISERROR(--TRIM(MID(SUBSTITUTE(C376,",",REPT(" ",99)),499,99))),VLOOKUP(TRIM(MID(SUBSTITUTE(C376,",",REPT(" ",99)),499,99)),PortProtocols[],4,FALSE),VLOOKUP(--TRIM(MID(SUBSTITUTE(C376,",",REPT(" ",99)),499,99)),PortProtocols[],4,FALSE)),""),"") &amp;
IF(TRIM(MID(SUBSTITUTE(C376,",",REPT(" ",99)),599,99))&lt;&gt;"",CHAR(10) &amp; IFERROR(IF(ISERROR(--TRIM(MID(SUBSTITUTE(C376,",",REPT(" ",99)),599,99))),VLOOKUP(TRIM(MID(SUBSTITUTE(C376,",",REPT(" ",99)),599,99)),PortProtocols[],4,FALSE),VLOOKUP(--TRIM(MID(SUBSTITUTE(C376,",",REPT(" ",99)),599,99)),PortProtocols[],4,FALSE)),""),"") &amp;
IF(TRIM(MID(SUBSTITUTE(C376,",",REPT(" ",99)),699,99))&lt;&gt;"",CHAR(10) &amp; IFERROR(IF(ISERROR(--TRIM(MID(SUBSTITUTE(C376,",",REPT(" ",99)),699,99))),VLOOKUP(TRIM(MID(SUBSTITUTE(C376,",",REPT(" ",99)),699,99)),PortProtocols[],4,FALSE),VLOOKUP(--TRIM(MID(SUBSTITUTE(C376,",",REPT(" ",99)),699,99)),PortProtocols[],4,FALSE)),""),"") &amp;
IF(TRIM(MID(SUBSTITUTE(C376,",",REPT(" ",99)),799,99))&lt;&gt;"",CHAR(10) &amp; IFERROR(IF(ISERROR(--TRIM(MID(SUBSTITUTE(C376,",",REPT(" ",99)),799,99))),VLOOKUP(TRIM(MID(SUBSTITUTE(C376,",",REPT(" ",99)),799,99)),PortProtocols[],4,FALSE),VLOOKUP(--TRIM(MID(SUBSTITUTE(C376,",",REPT(" ",99)),799,99)),PortProtocols[],4,FALSE)),""),"") &amp;
IF(TRIM(MID(SUBSTITUTE(C376,",",REPT(" ",99)),899,99))&lt;&gt;"",CHAR(10) &amp; IFERROR(IF(ISERROR(--TRIM(MID(SUBSTITUTE(C376,",",REPT(" ",99)),899,99))),VLOOKUP(TRIM(MID(SUBSTITUTE(C376,",",REPT(" ",99)),899,99)),PortProtocols[],4,FALSE),VLOOKUP(--TRIM(MID(SUBSTITUTE(C376,",",REPT(" ",99)),899,99)),PortProtocols[],4,FALSE)),""),"") &amp;
IF(TRIM(MID(SUBSTITUTE(C376,",",REPT(" ",99)),999,99))&lt;&gt;"",CHAR(10) &amp; IFERROR(IF(ISERROR(--TRIM(MID(SUBSTITUTE(C376,",",REPT(" ",99)),999,99))),VLOOKUP(TRIM(MID(SUBSTITUTE(C376,",",REPT(" ",99)),999,99)),PortProtocols[],4,FALSE),VLOOKUP(--TRIM(MID(SUBSTITUTE(C376,",",REPT(" ",99)),999,99)),PortProtocols[],4,FALSE)),""),"") &amp;
IF(TRIM(MID(SUBSTITUTE(C376,",",REPT(" ",99)),1099,99))&lt;&gt;"",CHAR(10) &amp; IFERROR(IF(ISERROR(--TRIM(MID(SUBSTITUTE(C376,",",REPT(" ",99)),1099,99))),VLOOKUP(TRIM(MID(SUBSTITUTE(C376,",",REPT(" ",99)),1099,99)),PortProtocols[],4,FALSE),VLOOKUP(--TRIM(MID(SUBSTITUTE(C376,",",REPT(" ",99)),1099,99)),PortProtocols[],4,FALSE)),""),"") &amp;
IF(TRIM(MID(SUBSTITUTE(C376,",",REPT(" ",99)),1199,99))&lt;&gt;"",CHAR(10) &amp; IFERROR(IF(ISERROR(--TRIM(MID(SUBSTITUTE(C376,",",REPT(" ",99)),1199,99))),VLOOKUP(TRIM(MID(SUBSTITUTE(C376,",",REPT(" ",99)),1199,99)),PortProtocols[],4,FALSE),VLOOKUP(--TRIM(MID(SUBSTITUTE(C376,",",REPT(" ",99)),1199,99)),PortProtocols[],4,FALSE)),""),"") &amp;
IF(TRIM(MID(SUBSTITUTE(C376,",",REPT(" ",99)),1299,99))&lt;&gt;"",CHAR(10) &amp; IFERROR(IF(ISERROR(--TRIM(MID(SUBSTITUTE(C376,",",REPT(" ",99)),1299,99))),VLOOKUP(TRIM(MID(SUBSTITUTE(C376,",",REPT(" ",99)),1299,99)),PortProtocols[],4,FALSE),VLOOKUP(--TRIM(MID(SUBSTITUTE(C376,",",REPT(" ",99)),1299,99)),PortProtocols[],4,FALSE)),""),"") &amp;
IF(TRIM(MID(SUBSTITUTE(C376,",",REPT(" ",99)),1399,99))&lt;&gt;"",CHAR(10) &amp; IFERROR(IF(ISERROR(--TRIM(MID(SUBSTITUTE(C376,",",REPT(" ",99)),1399,99))),VLOOKUP(TRIM(MID(SUBSTITUTE(C376,",",REPT(" ",99)),1399,99)),PortProtocols[],4,FALSE),VLOOKUP(--TRIM(MID(SUBSTITUTE(C376,",",REPT(" ",99)),1399,99)),PortProtocols[],4,FALSE)),""),"") &amp;
IF(TRIM(MID(SUBSTITUTE(C376,",",REPT(" ",99)),1499,99))&lt;&gt;"",CHAR(10) &amp; IFERROR(IF(ISERROR(--TRIM(MID(SUBSTITUTE(C376,",",REPT(" ",99)),1499,99))),VLOOKUP(TRIM(MID(SUBSTITUTE(C376,",",REPT(" ",99)),1499,99)),PortProtocols[],4,FALSE),VLOOKUP(--TRIM(MID(SUBSTITUTE(C376,",",REPT(" ",99)),1499,99)),PortProtocols[],4,FALSE)),""),"") &amp;
IF(TRIM(MID(SUBSTITUTE(C376,",",REPT(" ",99)),1599,99))&lt;&gt;"",CHAR(10) &amp; IFERROR(IF(ISERROR(--TRIM(MID(SUBSTITUTE(C376,",",REPT(" ",99)),1599,99))),VLOOKUP(TRIM(MID(SUBSTITUTE(C376,",",REPT(" ",99)),1599,99)),PortProtocols[],4,FALSE),VLOOKUP(--TRIM(MID(SUBSTITUTE(C376,",",REPT(" ",99)),1599,99)),PortProtocols[],4,FALSE)),""),"") &amp;
IF(TRIM(MID(SUBSTITUTE(C376,",",REPT(" ",99)),1699,99))&lt;&gt;"",CHAR(10) &amp; IFERROR(IF(ISERROR(--TRIM(MID(SUBSTITUTE(C376,",",REPT(" ",99)),1699,99))),VLOOKUP(TRIM(MID(SUBSTITUTE(C376,",",REPT(" ",99)),1699,99)),PortProtocols[],4,FALSE),VLOOKUP(--TRIM(MID(SUBSTITUTE(C376,",",REPT(" ",99)),1699,99)),PortProtocols[],4,FALSE)),""),"") &amp;
IF(TRIM(MID(SUBSTITUTE(C376,",",REPT(" ",99)),1799,99))&lt;&gt;"",CHAR(10) &amp; IFERROR(IF(ISERROR(--TRIM(MID(SUBSTITUTE(C376,",",REPT(" ",99)),1799,99))),VLOOKUP(TRIM(MID(SUBSTITUTE(C376,",",REPT(" ",99)),1799,99)),PortProtocols[],4,FALSE),VLOOKUP(--TRIM(MID(SUBSTITUTE(C376,",",REPT(" ",99)),1799,99)),PortProtocols[],4,FALSE)),""),"") &amp;
IF(TRIM(MID(SUBSTITUTE(C376,",",REPT(" ",99)),1899,99))&lt;&gt;"",CHAR(10) &amp; IFERROR(IF(ISERROR(--TRIM(MID(SUBSTITUTE(C376,",",REPT(" ",99)),1899,99))),VLOOKUP(TRIM(MID(SUBSTITUTE(C376,",",REPT(" ",99)),1899,99)),PortProtocols[],4,FALSE),VLOOKUP(--TRIM(MID(SUBSTITUTE(C376,",",REPT(" ",99)),1899,99)),PortProtocols[],4,FALSE)),""),""),
"")</f>
        <v/>
      </c>
      <c r="G376" s="15"/>
      <c r="H376" s="13">
        <f>_xlfn.XLOOKUP(ExternalPorts[[#This Row],[Source]],entities[Source],entities[Source AZ (Used for Diagram Generation)],"",0)</f>
        <v>0</v>
      </c>
      <c r="I376" s="13">
        <f>_xlfn.XLOOKUP(ExternalPorts[[#This Row],[Destination]],entities[Destination],entities[Destination AZ (Used for Diagram Generation)],"",0)</f>
        <v>0</v>
      </c>
      <c r="J376" s="13"/>
    </row>
    <row r="377" spans="1:10" ht="20.25" hidden="1">
      <c r="A377" s="13"/>
      <c r="B377" s="13"/>
      <c r="C377" s="14"/>
      <c r="D377" s="13"/>
      <c r="E377" s="13"/>
      <c r="F377" s="24" t="str">
        <f>IF(AND(B377&lt;&gt;"",E377&lt;&gt;""),B377 &amp; " to " &amp; E377 &amp; CHAR(10) &amp;
IFERROR(IF(ISERROR(--TRIM(MID(SUBSTITUTE(C377,",",REPT(" ",99)),1,99))),VLOOKUP(TRIM(MID(SUBSTITUTE(C377,",",REPT(" ",99)),1,99)),PortProtocols[],4,FALSE),VLOOKUP(--TRIM(MID(SUBSTITUTE(C377,",",REPT(" ",99)),1,99)),PortProtocols[],4,FALSE)),"") &amp;
IF(TRIM(MID(SUBSTITUTE(C377,",",REPT(" ",99)),99,99))&lt;&gt;"",CHAR(10) &amp; IFERROR(IF(ISERROR(--TRIM(MID(SUBSTITUTE(C377,",",REPT(" ",99)),99,99))),VLOOKUP(TRIM(MID(SUBSTITUTE(C377,",",REPT(" ",99)),99,99)),PortProtocols[],4,FALSE),VLOOKUP(--TRIM(MID(SUBSTITUTE(C377,",",REPT(" ",99)),99,99)),PortProtocols[],4,FALSE)),""),"") &amp;
IF(TRIM(MID(SUBSTITUTE(C377,",",REPT(" ",99)),199,99))&lt;&gt;"",CHAR(10) &amp; IFERROR(IF(ISERROR(--TRIM(MID(SUBSTITUTE(C377,",",REPT(" ",99)),199,99))),VLOOKUP(TRIM(MID(SUBSTITUTE(C377,",",REPT(" ",99)),199,99)),PortProtocols[],4,FALSE),VLOOKUP(--TRIM(MID(SUBSTITUTE(C377,",",REPT(" ",99)),199,99)),PortProtocols[],4,FALSE)),""),"") &amp;
IF(TRIM(MID(SUBSTITUTE(C377,",",REPT(" ",99)),299,99))&lt;&gt;"",CHAR(10) &amp; IFERROR(IF(ISERROR(--TRIM(MID(SUBSTITUTE(C377,",",REPT(" ",99)),299,99))),VLOOKUP(TRIM(MID(SUBSTITUTE(C377,",",REPT(" ",99)),299,99)),PortProtocols[],4,FALSE),VLOOKUP(--TRIM(MID(SUBSTITUTE(C377,",",REPT(" ",99)),299,99)),PortProtocols[],4,FALSE)),""),"") &amp;
IF(TRIM(MID(SUBSTITUTE(C377,",",REPT(" ",99)),399,99))&lt;&gt;"",CHAR(10) &amp; IFERROR(IF(ISERROR(--TRIM(MID(SUBSTITUTE(C377,",",REPT(" ",99)),399,99))),VLOOKUP(TRIM(MID(SUBSTITUTE(C377,",",REPT(" ",99)),399,99)),PortProtocols[],4,FALSE),VLOOKUP(--TRIM(MID(SUBSTITUTE(C377,",",REPT(" ",99)),399,99)),PortProtocols[],4,FALSE)),""),"") &amp;
IF(TRIM(MID(SUBSTITUTE(C377,",",REPT(" ",99)),499,99))&lt;&gt;"",CHAR(10) &amp; IFERROR(IF(ISERROR(--TRIM(MID(SUBSTITUTE(C377,",",REPT(" ",99)),499,99))),VLOOKUP(TRIM(MID(SUBSTITUTE(C377,",",REPT(" ",99)),499,99)),PortProtocols[],4,FALSE),VLOOKUP(--TRIM(MID(SUBSTITUTE(C377,",",REPT(" ",99)),499,99)),PortProtocols[],4,FALSE)),""),"") &amp;
IF(TRIM(MID(SUBSTITUTE(C377,",",REPT(" ",99)),599,99))&lt;&gt;"",CHAR(10) &amp; IFERROR(IF(ISERROR(--TRIM(MID(SUBSTITUTE(C377,",",REPT(" ",99)),599,99))),VLOOKUP(TRIM(MID(SUBSTITUTE(C377,",",REPT(" ",99)),599,99)),PortProtocols[],4,FALSE),VLOOKUP(--TRIM(MID(SUBSTITUTE(C377,",",REPT(" ",99)),599,99)),PortProtocols[],4,FALSE)),""),"") &amp;
IF(TRIM(MID(SUBSTITUTE(C377,",",REPT(" ",99)),699,99))&lt;&gt;"",CHAR(10) &amp; IFERROR(IF(ISERROR(--TRIM(MID(SUBSTITUTE(C377,",",REPT(" ",99)),699,99))),VLOOKUP(TRIM(MID(SUBSTITUTE(C377,",",REPT(" ",99)),699,99)),PortProtocols[],4,FALSE),VLOOKUP(--TRIM(MID(SUBSTITUTE(C377,",",REPT(" ",99)),699,99)),PortProtocols[],4,FALSE)),""),"") &amp;
IF(TRIM(MID(SUBSTITUTE(C377,",",REPT(" ",99)),799,99))&lt;&gt;"",CHAR(10) &amp; IFERROR(IF(ISERROR(--TRIM(MID(SUBSTITUTE(C377,",",REPT(" ",99)),799,99))),VLOOKUP(TRIM(MID(SUBSTITUTE(C377,",",REPT(" ",99)),799,99)),PortProtocols[],4,FALSE),VLOOKUP(--TRIM(MID(SUBSTITUTE(C377,",",REPT(" ",99)),799,99)),PortProtocols[],4,FALSE)),""),"") &amp;
IF(TRIM(MID(SUBSTITUTE(C377,",",REPT(" ",99)),899,99))&lt;&gt;"",CHAR(10) &amp; IFERROR(IF(ISERROR(--TRIM(MID(SUBSTITUTE(C377,",",REPT(" ",99)),899,99))),VLOOKUP(TRIM(MID(SUBSTITUTE(C377,",",REPT(" ",99)),899,99)),PortProtocols[],4,FALSE),VLOOKUP(--TRIM(MID(SUBSTITUTE(C377,",",REPT(" ",99)),899,99)),PortProtocols[],4,FALSE)),""),"") &amp;
IF(TRIM(MID(SUBSTITUTE(C377,",",REPT(" ",99)),999,99))&lt;&gt;"",CHAR(10) &amp; IFERROR(IF(ISERROR(--TRIM(MID(SUBSTITUTE(C377,",",REPT(" ",99)),999,99))),VLOOKUP(TRIM(MID(SUBSTITUTE(C377,",",REPT(" ",99)),999,99)),PortProtocols[],4,FALSE),VLOOKUP(--TRIM(MID(SUBSTITUTE(C377,",",REPT(" ",99)),999,99)),PortProtocols[],4,FALSE)),""),"") &amp;
IF(TRIM(MID(SUBSTITUTE(C377,",",REPT(" ",99)),1099,99))&lt;&gt;"",CHAR(10) &amp; IFERROR(IF(ISERROR(--TRIM(MID(SUBSTITUTE(C377,",",REPT(" ",99)),1099,99))),VLOOKUP(TRIM(MID(SUBSTITUTE(C377,",",REPT(" ",99)),1099,99)),PortProtocols[],4,FALSE),VLOOKUP(--TRIM(MID(SUBSTITUTE(C377,",",REPT(" ",99)),1099,99)),PortProtocols[],4,FALSE)),""),"") &amp;
IF(TRIM(MID(SUBSTITUTE(C377,",",REPT(" ",99)),1199,99))&lt;&gt;"",CHAR(10) &amp; IFERROR(IF(ISERROR(--TRIM(MID(SUBSTITUTE(C377,",",REPT(" ",99)),1199,99))),VLOOKUP(TRIM(MID(SUBSTITUTE(C377,",",REPT(" ",99)),1199,99)),PortProtocols[],4,FALSE),VLOOKUP(--TRIM(MID(SUBSTITUTE(C377,",",REPT(" ",99)),1199,99)),PortProtocols[],4,FALSE)),""),"") &amp;
IF(TRIM(MID(SUBSTITUTE(C377,",",REPT(" ",99)),1299,99))&lt;&gt;"",CHAR(10) &amp; IFERROR(IF(ISERROR(--TRIM(MID(SUBSTITUTE(C377,",",REPT(" ",99)),1299,99))),VLOOKUP(TRIM(MID(SUBSTITUTE(C377,",",REPT(" ",99)),1299,99)),PortProtocols[],4,FALSE),VLOOKUP(--TRIM(MID(SUBSTITUTE(C377,",",REPT(" ",99)),1299,99)),PortProtocols[],4,FALSE)),""),"") &amp;
IF(TRIM(MID(SUBSTITUTE(C377,",",REPT(" ",99)),1399,99))&lt;&gt;"",CHAR(10) &amp; IFERROR(IF(ISERROR(--TRIM(MID(SUBSTITUTE(C377,",",REPT(" ",99)),1399,99))),VLOOKUP(TRIM(MID(SUBSTITUTE(C377,",",REPT(" ",99)),1399,99)),PortProtocols[],4,FALSE),VLOOKUP(--TRIM(MID(SUBSTITUTE(C377,",",REPT(" ",99)),1399,99)),PortProtocols[],4,FALSE)),""),"") &amp;
IF(TRIM(MID(SUBSTITUTE(C377,",",REPT(" ",99)),1499,99))&lt;&gt;"",CHAR(10) &amp; IFERROR(IF(ISERROR(--TRIM(MID(SUBSTITUTE(C377,",",REPT(" ",99)),1499,99))),VLOOKUP(TRIM(MID(SUBSTITUTE(C377,",",REPT(" ",99)),1499,99)),PortProtocols[],4,FALSE),VLOOKUP(--TRIM(MID(SUBSTITUTE(C377,",",REPT(" ",99)),1499,99)),PortProtocols[],4,FALSE)),""),"") &amp;
IF(TRIM(MID(SUBSTITUTE(C377,",",REPT(" ",99)),1599,99))&lt;&gt;"",CHAR(10) &amp; IFERROR(IF(ISERROR(--TRIM(MID(SUBSTITUTE(C377,",",REPT(" ",99)),1599,99))),VLOOKUP(TRIM(MID(SUBSTITUTE(C377,",",REPT(" ",99)),1599,99)),PortProtocols[],4,FALSE),VLOOKUP(--TRIM(MID(SUBSTITUTE(C377,",",REPT(" ",99)),1599,99)),PortProtocols[],4,FALSE)),""),"") &amp;
IF(TRIM(MID(SUBSTITUTE(C377,",",REPT(" ",99)),1699,99))&lt;&gt;"",CHAR(10) &amp; IFERROR(IF(ISERROR(--TRIM(MID(SUBSTITUTE(C377,",",REPT(" ",99)),1699,99))),VLOOKUP(TRIM(MID(SUBSTITUTE(C377,",",REPT(" ",99)),1699,99)),PortProtocols[],4,FALSE),VLOOKUP(--TRIM(MID(SUBSTITUTE(C377,",",REPT(" ",99)),1699,99)),PortProtocols[],4,FALSE)),""),"") &amp;
IF(TRIM(MID(SUBSTITUTE(C377,",",REPT(" ",99)),1799,99))&lt;&gt;"",CHAR(10) &amp; IFERROR(IF(ISERROR(--TRIM(MID(SUBSTITUTE(C377,",",REPT(" ",99)),1799,99))),VLOOKUP(TRIM(MID(SUBSTITUTE(C377,",",REPT(" ",99)),1799,99)),PortProtocols[],4,FALSE),VLOOKUP(--TRIM(MID(SUBSTITUTE(C377,",",REPT(" ",99)),1799,99)),PortProtocols[],4,FALSE)),""),"") &amp;
IF(TRIM(MID(SUBSTITUTE(C377,",",REPT(" ",99)),1899,99))&lt;&gt;"",CHAR(10) &amp; IFERROR(IF(ISERROR(--TRIM(MID(SUBSTITUTE(C377,",",REPT(" ",99)),1899,99))),VLOOKUP(TRIM(MID(SUBSTITUTE(C377,",",REPT(" ",99)),1899,99)),PortProtocols[],4,FALSE),VLOOKUP(--TRIM(MID(SUBSTITUTE(C377,",",REPT(" ",99)),1899,99)),PortProtocols[],4,FALSE)),""),""),
"")</f>
        <v/>
      </c>
      <c r="G377" s="15"/>
      <c r="H377" s="13">
        <f>_xlfn.XLOOKUP(ExternalPorts[[#This Row],[Source]],entities[Source],entities[Source AZ (Used for Diagram Generation)],"",0)</f>
        <v>0</v>
      </c>
      <c r="I377" s="13">
        <f>_xlfn.XLOOKUP(ExternalPorts[[#This Row],[Destination]],entities[Destination],entities[Destination AZ (Used for Diagram Generation)],"",0)</f>
        <v>0</v>
      </c>
      <c r="J377" s="13"/>
    </row>
    <row r="378" spans="1:10" ht="20.25" hidden="1">
      <c r="A378" s="13"/>
      <c r="B378" s="13"/>
      <c r="C378" s="14"/>
      <c r="D378" s="13"/>
      <c r="E378" s="13"/>
      <c r="F378" s="24" t="str">
        <f>IF(AND(B378&lt;&gt;"",E378&lt;&gt;""),B378 &amp; " to " &amp; E378 &amp; CHAR(10) &amp;
IFERROR(IF(ISERROR(--TRIM(MID(SUBSTITUTE(C378,",",REPT(" ",99)),1,99))),VLOOKUP(TRIM(MID(SUBSTITUTE(C378,",",REPT(" ",99)),1,99)),PortProtocols[],4,FALSE),VLOOKUP(--TRIM(MID(SUBSTITUTE(C378,",",REPT(" ",99)),1,99)),PortProtocols[],4,FALSE)),"") &amp;
IF(TRIM(MID(SUBSTITUTE(C378,",",REPT(" ",99)),99,99))&lt;&gt;"",CHAR(10) &amp; IFERROR(IF(ISERROR(--TRIM(MID(SUBSTITUTE(C378,",",REPT(" ",99)),99,99))),VLOOKUP(TRIM(MID(SUBSTITUTE(C378,",",REPT(" ",99)),99,99)),PortProtocols[],4,FALSE),VLOOKUP(--TRIM(MID(SUBSTITUTE(C378,",",REPT(" ",99)),99,99)),PortProtocols[],4,FALSE)),""),"") &amp;
IF(TRIM(MID(SUBSTITUTE(C378,",",REPT(" ",99)),199,99))&lt;&gt;"",CHAR(10) &amp; IFERROR(IF(ISERROR(--TRIM(MID(SUBSTITUTE(C378,",",REPT(" ",99)),199,99))),VLOOKUP(TRIM(MID(SUBSTITUTE(C378,",",REPT(" ",99)),199,99)),PortProtocols[],4,FALSE),VLOOKUP(--TRIM(MID(SUBSTITUTE(C378,",",REPT(" ",99)),199,99)),PortProtocols[],4,FALSE)),""),"") &amp;
IF(TRIM(MID(SUBSTITUTE(C378,",",REPT(" ",99)),299,99))&lt;&gt;"",CHAR(10) &amp; IFERROR(IF(ISERROR(--TRIM(MID(SUBSTITUTE(C378,",",REPT(" ",99)),299,99))),VLOOKUP(TRIM(MID(SUBSTITUTE(C378,",",REPT(" ",99)),299,99)),PortProtocols[],4,FALSE),VLOOKUP(--TRIM(MID(SUBSTITUTE(C378,",",REPT(" ",99)),299,99)),PortProtocols[],4,FALSE)),""),"") &amp;
IF(TRIM(MID(SUBSTITUTE(C378,",",REPT(" ",99)),399,99))&lt;&gt;"",CHAR(10) &amp; IFERROR(IF(ISERROR(--TRIM(MID(SUBSTITUTE(C378,",",REPT(" ",99)),399,99))),VLOOKUP(TRIM(MID(SUBSTITUTE(C378,",",REPT(" ",99)),399,99)),PortProtocols[],4,FALSE),VLOOKUP(--TRIM(MID(SUBSTITUTE(C378,",",REPT(" ",99)),399,99)),PortProtocols[],4,FALSE)),""),"") &amp;
IF(TRIM(MID(SUBSTITUTE(C378,",",REPT(" ",99)),499,99))&lt;&gt;"",CHAR(10) &amp; IFERROR(IF(ISERROR(--TRIM(MID(SUBSTITUTE(C378,",",REPT(" ",99)),499,99))),VLOOKUP(TRIM(MID(SUBSTITUTE(C378,",",REPT(" ",99)),499,99)),PortProtocols[],4,FALSE),VLOOKUP(--TRIM(MID(SUBSTITUTE(C378,",",REPT(" ",99)),499,99)),PortProtocols[],4,FALSE)),""),"") &amp;
IF(TRIM(MID(SUBSTITUTE(C378,",",REPT(" ",99)),599,99))&lt;&gt;"",CHAR(10) &amp; IFERROR(IF(ISERROR(--TRIM(MID(SUBSTITUTE(C378,",",REPT(" ",99)),599,99))),VLOOKUP(TRIM(MID(SUBSTITUTE(C378,",",REPT(" ",99)),599,99)),PortProtocols[],4,FALSE),VLOOKUP(--TRIM(MID(SUBSTITUTE(C378,",",REPT(" ",99)),599,99)),PortProtocols[],4,FALSE)),""),"") &amp;
IF(TRIM(MID(SUBSTITUTE(C378,",",REPT(" ",99)),699,99))&lt;&gt;"",CHAR(10) &amp; IFERROR(IF(ISERROR(--TRIM(MID(SUBSTITUTE(C378,",",REPT(" ",99)),699,99))),VLOOKUP(TRIM(MID(SUBSTITUTE(C378,",",REPT(" ",99)),699,99)),PortProtocols[],4,FALSE),VLOOKUP(--TRIM(MID(SUBSTITUTE(C378,",",REPT(" ",99)),699,99)),PortProtocols[],4,FALSE)),""),"") &amp;
IF(TRIM(MID(SUBSTITUTE(C378,",",REPT(" ",99)),799,99))&lt;&gt;"",CHAR(10) &amp; IFERROR(IF(ISERROR(--TRIM(MID(SUBSTITUTE(C378,",",REPT(" ",99)),799,99))),VLOOKUP(TRIM(MID(SUBSTITUTE(C378,",",REPT(" ",99)),799,99)),PortProtocols[],4,FALSE),VLOOKUP(--TRIM(MID(SUBSTITUTE(C378,",",REPT(" ",99)),799,99)),PortProtocols[],4,FALSE)),""),"") &amp;
IF(TRIM(MID(SUBSTITUTE(C378,",",REPT(" ",99)),899,99))&lt;&gt;"",CHAR(10) &amp; IFERROR(IF(ISERROR(--TRIM(MID(SUBSTITUTE(C378,",",REPT(" ",99)),899,99))),VLOOKUP(TRIM(MID(SUBSTITUTE(C378,",",REPT(" ",99)),899,99)),PortProtocols[],4,FALSE),VLOOKUP(--TRIM(MID(SUBSTITUTE(C378,",",REPT(" ",99)),899,99)),PortProtocols[],4,FALSE)),""),"") &amp;
IF(TRIM(MID(SUBSTITUTE(C378,",",REPT(" ",99)),999,99))&lt;&gt;"",CHAR(10) &amp; IFERROR(IF(ISERROR(--TRIM(MID(SUBSTITUTE(C378,",",REPT(" ",99)),999,99))),VLOOKUP(TRIM(MID(SUBSTITUTE(C378,",",REPT(" ",99)),999,99)),PortProtocols[],4,FALSE),VLOOKUP(--TRIM(MID(SUBSTITUTE(C378,",",REPT(" ",99)),999,99)),PortProtocols[],4,FALSE)),""),"") &amp;
IF(TRIM(MID(SUBSTITUTE(C378,",",REPT(" ",99)),1099,99))&lt;&gt;"",CHAR(10) &amp; IFERROR(IF(ISERROR(--TRIM(MID(SUBSTITUTE(C378,",",REPT(" ",99)),1099,99))),VLOOKUP(TRIM(MID(SUBSTITUTE(C378,",",REPT(" ",99)),1099,99)),PortProtocols[],4,FALSE),VLOOKUP(--TRIM(MID(SUBSTITUTE(C378,",",REPT(" ",99)),1099,99)),PortProtocols[],4,FALSE)),""),"") &amp;
IF(TRIM(MID(SUBSTITUTE(C378,",",REPT(" ",99)),1199,99))&lt;&gt;"",CHAR(10) &amp; IFERROR(IF(ISERROR(--TRIM(MID(SUBSTITUTE(C378,",",REPT(" ",99)),1199,99))),VLOOKUP(TRIM(MID(SUBSTITUTE(C378,",",REPT(" ",99)),1199,99)),PortProtocols[],4,FALSE),VLOOKUP(--TRIM(MID(SUBSTITUTE(C378,",",REPT(" ",99)),1199,99)),PortProtocols[],4,FALSE)),""),"") &amp;
IF(TRIM(MID(SUBSTITUTE(C378,",",REPT(" ",99)),1299,99))&lt;&gt;"",CHAR(10) &amp; IFERROR(IF(ISERROR(--TRIM(MID(SUBSTITUTE(C378,",",REPT(" ",99)),1299,99))),VLOOKUP(TRIM(MID(SUBSTITUTE(C378,",",REPT(" ",99)),1299,99)),PortProtocols[],4,FALSE),VLOOKUP(--TRIM(MID(SUBSTITUTE(C378,",",REPT(" ",99)),1299,99)),PortProtocols[],4,FALSE)),""),"") &amp;
IF(TRIM(MID(SUBSTITUTE(C378,",",REPT(" ",99)),1399,99))&lt;&gt;"",CHAR(10) &amp; IFERROR(IF(ISERROR(--TRIM(MID(SUBSTITUTE(C378,",",REPT(" ",99)),1399,99))),VLOOKUP(TRIM(MID(SUBSTITUTE(C378,",",REPT(" ",99)),1399,99)),PortProtocols[],4,FALSE),VLOOKUP(--TRIM(MID(SUBSTITUTE(C378,",",REPT(" ",99)),1399,99)),PortProtocols[],4,FALSE)),""),"") &amp;
IF(TRIM(MID(SUBSTITUTE(C378,",",REPT(" ",99)),1499,99))&lt;&gt;"",CHAR(10) &amp; IFERROR(IF(ISERROR(--TRIM(MID(SUBSTITUTE(C378,",",REPT(" ",99)),1499,99))),VLOOKUP(TRIM(MID(SUBSTITUTE(C378,",",REPT(" ",99)),1499,99)),PortProtocols[],4,FALSE),VLOOKUP(--TRIM(MID(SUBSTITUTE(C378,",",REPT(" ",99)),1499,99)),PortProtocols[],4,FALSE)),""),"") &amp;
IF(TRIM(MID(SUBSTITUTE(C378,",",REPT(" ",99)),1599,99))&lt;&gt;"",CHAR(10) &amp; IFERROR(IF(ISERROR(--TRIM(MID(SUBSTITUTE(C378,",",REPT(" ",99)),1599,99))),VLOOKUP(TRIM(MID(SUBSTITUTE(C378,",",REPT(" ",99)),1599,99)),PortProtocols[],4,FALSE),VLOOKUP(--TRIM(MID(SUBSTITUTE(C378,",",REPT(" ",99)),1599,99)),PortProtocols[],4,FALSE)),""),"") &amp;
IF(TRIM(MID(SUBSTITUTE(C378,",",REPT(" ",99)),1699,99))&lt;&gt;"",CHAR(10) &amp; IFERROR(IF(ISERROR(--TRIM(MID(SUBSTITUTE(C378,",",REPT(" ",99)),1699,99))),VLOOKUP(TRIM(MID(SUBSTITUTE(C378,",",REPT(" ",99)),1699,99)),PortProtocols[],4,FALSE),VLOOKUP(--TRIM(MID(SUBSTITUTE(C378,",",REPT(" ",99)),1699,99)),PortProtocols[],4,FALSE)),""),"") &amp;
IF(TRIM(MID(SUBSTITUTE(C378,",",REPT(" ",99)),1799,99))&lt;&gt;"",CHAR(10) &amp; IFERROR(IF(ISERROR(--TRIM(MID(SUBSTITUTE(C378,",",REPT(" ",99)),1799,99))),VLOOKUP(TRIM(MID(SUBSTITUTE(C378,",",REPT(" ",99)),1799,99)),PortProtocols[],4,FALSE),VLOOKUP(--TRIM(MID(SUBSTITUTE(C378,",",REPT(" ",99)),1799,99)),PortProtocols[],4,FALSE)),""),"") &amp;
IF(TRIM(MID(SUBSTITUTE(C378,",",REPT(" ",99)),1899,99))&lt;&gt;"",CHAR(10) &amp; IFERROR(IF(ISERROR(--TRIM(MID(SUBSTITUTE(C378,",",REPT(" ",99)),1899,99))),VLOOKUP(TRIM(MID(SUBSTITUTE(C378,",",REPT(" ",99)),1899,99)),PortProtocols[],4,FALSE),VLOOKUP(--TRIM(MID(SUBSTITUTE(C378,",",REPT(" ",99)),1899,99)),PortProtocols[],4,FALSE)),""),""),
"")</f>
        <v/>
      </c>
      <c r="G378" s="15"/>
      <c r="H378" s="13">
        <f>_xlfn.XLOOKUP(ExternalPorts[[#This Row],[Source]],entities[Source],entities[Source AZ (Used for Diagram Generation)],"",0)</f>
        <v>0</v>
      </c>
      <c r="I378" s="13">
        <f>_xlfn.XLOOKUP(ExternalPorts[[#This Row],[Destination]],entities[Destination],entities[Destination AZ (Used for Diagram Generation)],"",0)</f>
        <v>0</v>
      </c>
      <c r="J378" s="13"/>
    </row>
    <row r="379" spans="1:10" ht="20.25" hidden="1">
      <c r="A379" s="13"/>
      <c r="B379" s="13"/>
      <c r="C379" s="14"/>
      <c r="D379" s="13"/>
      <c r="E379" s="13"/>
      <c r="F379" s="24" t="str">
        <f>IF(AND(B379&lt;&gt;"",E379&lt;&gt;""),B379 &amp; " to " &amp; E379 &amp; CHAR(10) &amp;
IFERROR(IF(ISERROR(--TRIM(MID(SUBSTITUTE(C379,",",REPT(" ",99)),1,99))),VLOOKUP(TRIM(MID(SUBSTITUTE(C379,",",REPT(" ",99)),1,99)),PortProtocols[],4,FALSE),VLOOKUP(--TRIM(MID(SUBSTITUTE(C379,",",REPT(" ",99)),1,99)),PortProtocols[],4,FALSE)),"") &amp;
IF(TRIM(MID(SUBSTITUTE(C379,",",REPT(" ",99)),99,99))&lt;&gt;"",CHAR(10) &amp; IFERROR(IF(ISERROR(--TRIM(MID(SUBSTITUTE(C379,",",REPT(" ",99)),99,99))),VLOOKUP(TRIM(MID(SUBSTITUTE(C379,",",REPT(" ",99)),99,99)),PortProtocols[],4,FALSE),VLOOKUP(--TRIM(MID(SUBSTITUTE(C379,",",REPT(" ",99)),99,99)),PortProtocols[],4,FALSE)),""),"") &amp;
IF(TRIM(MID(SUBSTITUTE(C379,",",REPT(" ",99)),199,99))&lt;&gt;"",CHAR(10) &amp; IFERROR(IF(ISERROR(--TRIM(MID(SUBSTITUTE(C379,",",REPT(" ",99)),199,99))),VLOOKUP(TRIM(MID(SUBSTITUTE(C379,",",REPT(" ",99)),199,99)),PortProtocols[],4,FALSE),VLOOKUP(--TRIM(MID(SUBSTITUTE(C379,",",REPT(" ",99)),199,99)),PortProtocols[],4,FALSE)),""),"") &amp;
IF(TRIM(MID(SUBSTITUTE(C379,",",REPT(" ",99)),299,99))&lt;&gt;"",CHAR(10) &amp; IFERROR(IF(ISERROR(--TRIM(MID(SUBSTITUTE(C379,",",REPT(" ",99)),299,99))),VLOOKUP(TRIM(MID(SUBSTITUTE(C379,",",REPT(" ",99)),299,99)),PortProtocols[],4,FALSE),VLOOKUP(--TRIM(MID(SUBSTITUTE(C379,",",REPT(" ",99)),299,99)),PortProtocols[],4,FALSE)),""),"") &amp;
IF(TRIM(MID(SUBSTITUTE(C379,",",REPT(" ",99)),399,99))&lt;&gt;"",CHAR(10) &amp; IFERROR(IF(ISERROR(--TRIM(MID(SUBSTITUTE(C379,",",REPT(" ",99)),399,99))),VLOOKUP(TRIM(MID(SUBSTITUTE(C379,",",REPT(" ",99)),399,99)),PortProtocols[],4,FALSE),VLOOKUP(--TRIM(MID(SUBSTITUTE(C379,",",REPT(" ",99)),399,99)),PortProtocols[],4,FALSE)),""),"") &amp;
IF(TRIM(MID(SUBSTITUTE(C379,",",REPT(" ",99)),499,99))&lt;&gt;"",CHAR(10) &amp; IFERROR(IF(ISERROR(--TRIM(MID(SUBSTITUTE(C379,",",REPT(" ",99)),499,99))),VLOOKUP(TRIM(MID(SUBSTITUTE(C379,",",REPT(" ",99)),499,99)),PortProtocols[],4,FALSE),VLOOKUP(--TRIM(MID(SUBSTITUTE(C379,",",REPT(" ",99)),499,99)),PortProtocols[],4,FALSE)),""),"") &amp;
IF(TRIM(MID(SUBSTITUTE(C379,",",REPT(" ",99)),599,99))&lt;&gt;"",CHAR(10) &amp; IFERROR(IF(ISERROR(--TRIM(MID(SUBSTITUTE(C379,",",REPT(" ",99)),599,99))),VLOOKUP(TRIM(MID(SUBSTITUTE(C379,",",REPT(" ",99)),599,99)),PortProtocols[],4,FALSE),VLOOKUP(--TRIM(MID(SUBSTITUTE(C379,",",REPT(" ",99)),599,99)),PortProtocols[],4,FALSE)),""),"") &amp;
IF(TRIM(MID(SUBSTITUTE(C379,",",REPT(" ",99)),699,99))&lt;&gt;"",CHAR(10) &amp; IFERROR(IF(ISERROR(--TRIM(MID(SUBSTITUTE(C379,",",REPT(" ",99)),699,99))),VLOOKUP(TRIM(MID(SUBSTITUTE(C379,",",REPT(" ",99)),699,99)),PortProtocols[],4,FALSE),VLOOKUP(--TRIM(MID(SUBSTITUTE(C379,",",REPT(" ",99)),699,99)),PortProtocols[],4,FALSE)),""),"") &amp;
IF(TRIM(MID(SUBSTITUTE(C379,",",REPT(" ",99)),799,99))&lt;&gt;"",CHAR(10) &amp; IFERROR(IF(ISERROR(--TRIM(MID(SUBSTITUTE(C379,",",REPT(" ",99)),799,99))),VLOOKUP(TRIM(MID(SUBSTITUTE(C379,",",REPT(" ",99)),799,99)),PortProtocols[],4,FALSE),VLOOKUP(--TRIM(MID(SUBSTITUTE(C379,",",REPT(" ",99)),799,99)),PortProtocols[],4,FALSE)),""),"") &amp;
IF(TRIM(MID(SUBSTITUTE(C379,",",REPT(" ",99)),899,99))&lt;&gt;"",CHAR(10) &amp; IFERROR(IF(ISERROR(--TRIM(MID(SUBSTITUTE(C379,",",REPT(" ",99)),899,99))),VLOOKUP(TRIM(MID(SUBSTITUTE(C379,",",REPT(" ",99)),899,99)),PortProtocols[],4,FALSE),VLOOKUP(--TRIM(MID(SUBSTITUTE(C379,",",REPT(" ",99)),899,99)),PortProtocols[],4,FALSE)),""),"") &amp;
IF(TRIM(MID(SUBSTITUTE(C379,",",REPT(" ",99)),999,99))&lt;&gt;"",CHAR(10) &amp; IFERROR(IF(ISERROR(--TRIM(MID(SUBSTITUTE(C379,",",REPT(" ",99)),999,99))),VLOOKUP(TRIM(MID(SUBSTITUTE(C379,",",REPT(" ",99)),999,99)),PortProtocols[],4,FALSE),VLOOKUP(--TRIM(MID(SUBSTITUTE(C379,",",REPT(" ",99)),999,99)),PortProtocols[],4,FALSE)),""),"") &amp;
IF(TRIM(MID(SUBSTITUTE(C379,",",REPT(" ",99)),1099,99))&lt;&gt;"",CHAR(10) &amp; IFERROR(IF(ISERROR(--TRIM(MID(SUBSTITUTE(C379,",",REPT(" ",99)),1099,99))),VLOOKUP(TRIM(MID(SUBSTITUTE(C379,",",REPT(" ",99)),1099,99)),PortProtocols[],4,FALSE),VLOOKUP(--TRIM(MID(SUBSTITUTE(C379,",",REPT(" ",99)),1099,99)),PortProtocols[],4,FALSE)),""),"") &amp;
IF(TRIM(MID(SUBSTITUTE(C379,",",REPT(" ",99)),1199,99))&lt;&gt;"",CHAR(10) &amp; IFERROR(IF(ISERROR(--TRIM(MID(SUBSTITUTE(C379,",",REPT(" ",99)),1199,99))),VLOOKUP(TRIM(MID(SUBSTITUTE(C379,",",REPT(" ",99)),1199,99)),PortProtocols[],4,FALSE),VLOOKUP(--TRIM(MID(SUBSTITUTE(C379,",",REPT(" ",99)),1199,99)),PortProtocols[],4,FALSE)),""),"") &amp;
IF(TRIM(MID(SUBSTITUTE(C379,",",REPT(" ",99)),1299,99))&lt;&gt;"",CHAR(10) &amp; IFERROR(IF(ISERROR(--TRIM(MID(SUBSTITUTE(C379,",",REPT(" ",99)),1299,99))),VLOOKUP(TRIM(MID(SUBSTITUTE(C379,",",REPT(" ",99)),1299,99)),PortProtocols[],4,FALSE),VLOOKUP(--TRIM(MID(SUBSTITUTE(C379,",",REPT(" ",99)),1299,99)),PortProtocols[],4,FALSE)),""),"") &amp;
IF(TRIM(MID(SUBSTITUTE(C379,",",REPT(" ",99)),1399,99))&lt;&gt;"",CHAR(10) &amp; IFERROR(IF(ISERROR(--TRIM(MID(SUBSTITUTE(C379,",",REPT(" ",99)),1399,99))),VLOOKUP(TRIM(MID(SUBSTITUTE(C379,",",REPT(" ",99)),1399,99)),PortProtocols[],4,FALSE),VLOOKUP(--TRIM(MID(SUBSTITUTE(C379,",",REPT(" ",99)),1399,99)),PortProtocols[],4,FALSE)),""),"") &amp;
IF(TRIM(MID(SUBSTITUTE(C379,",",REPT(" ",99)),1499,99))&lt;&gt;"",CHAR(10) &amp; IFERROR(IF(ISERROR(--TRIM(MID(SUBSTITUTE(C379,",",REPT(" ",99)),1499,99))),VLOOKUP(TRIM(MID(SUBSTITUTE(C379,",",REPT(" ",99)),1499,99)),PortProtocols[],4,FALSE),VLOOKUP(--TRIM(MID(SUBSTITUTE(C379,",",REPT(" ",99)),1499,99)),PortProtocols[],4,FALSE)),""),"") &amp;
IF(TRIM(MID(SUBSTITUTE(C379,",",REPT(" ",99)),1599,99))&lt;&gt;"",CHAR(10) &amp; IFERROR(IF(ISERROR(--TRIM(MID(SUBSTITUTE(C379,",",REPT(" ",99)),1599,99))),VLOOKUP(TRIM(MID(SUBSTITUTE(C379,",",REPT(" ",99)),1599,99)),PortProtocols[],4,FALSE),VLOOKUP(--TRIM(MID(SUBSTITUTE(C379,",",REPT(" ",99)),1599,99)),PortProtocols[],4,FALSE)),""),"") &amp;
IF(TRIM(MID(SUBSTITUTE(C379,",",REPT(" ",99)),1699,99))&lt;&gt;"",CHAR(10) &amp; IFERROR(IF(ISERROR(--TRIM(MID(SUBSTITUTE(C379,",",REPT(" ",99)),1699,99))),VLOOKUP(TRIM(MID(SUBSTITUTE(C379,",",REPT(" ",99)),1699,99)),PortProtocols[],4,FALSE),VLOOKUP(--TRIM(MID(SUBSTITUTE(C379,",",REPT(" ",99)),1699,99)),PortProtocols[],4,FALSE)),""),"") &amp;
IF(TRIM(MID(SUBSTITUTE(C379,",",REPT(" ",99)),1799,99))&lt;&gt;"",CHAR(10) &amp; IFERROR(IF(ISERROR(--TRIM(MID(SUBSTITUTE(C379,",",REPT(" ",99)),1799,99))),VLOOKUP(TRIM(MID(SUBSTITUTE(C379,",",REPT(" ",99)),1799,99)),PortProtocols[],4,FALSE),VLOOKUP(--TRIM(MID(SUBSTITUTE(C379,",",REPT(" ",99)),1799,99)),PortProtocols[],4,FALSE)),""),"") &amp;
IF(TRIM(MID(SUBSTITUTE(C379,",",REPT(" ",99)),1899,99))&lt;&gt;"",CHAR(10) &amp; IFERROR(IF(ISERROR(--TRIM(MID(SUBSTITUTE(C379,",",REPT(" ",99)),1899,99))),VLOOKUP(TRIM(MID(SUBSTITUTE(C379,",",REPT(" ",99)),1899,99)),PortProtocols[],4,FALSE),VLOOKUP(--TRIM(MID(SUBSTITUTE(C379,",",REPT(" ",99)),1899,99)),PortProtocols[],4,FALSE)),""),""),
"")</f>
        <v/>
      </c>
      <c r="G379" s="15"/>
      <c r="H379" s="13">
        <f>_xlfn.XLOOKUP(ExternalPorts[[#This Row],[Source]],entities[Source],entities[Source AZ (Used for Diagram Generation)],"",0)</f>
        <v>0</v>
      </c>
      <c r="I379" s="13">
        <f>_xlfn.XLOOKUP(ExternalPorts[[#This Row],[Destination]],entities[Destination],entities[Destination AZ (Used for Diagram Generation)],"",0)</f>
        <v>0</v>
      </c>
      <c r="J379" s="13"/>
    </row>
    <row r="380" spans="1:10" ht="20.25" hidden="1">
      <c r="A380" s="13"/>
      <c r="B380" s="13"/>
      <c r="C380" s="14"/>
      <c r="D380" s="13"/>
      <c r="E380" s="13"/>
      <c r="F380" s="24" t="str">
        <f>IF(AND(B380&lt;&gt;"",E380&lt;&gt;""),B380 &amp; " to " &amp; E380 &amp; CHAR(10) &amp;
IFERROR(IF(ISERROR(--TRIM(MID(SUBSTITUTE(C380,",",REPT(" ",99)),1,99))),VLOOKUP(TRIM(MID(SUBSTITUTE(C380,",",REPT(" ",99)),1,99)),PortProtocols[],4,FALSE),VLOOKUP(--TRIM(MID(SUBSTITUTE(C380,",",REPT(" ",99)),1,99)),PortProtocols[],4,FALSE)),"") &amp;
IF(TRIM(MID(SUBSTITUTE(C380,",",REPT(" ",99)),99,99))&lt;&gt;"",CHAR(10) &amp; IFERROR(IF(ISERROR(--TRIM(MID(SUBSTITUTE(C380,",",REPT(" ",99)),99,99))),VLOOKUP(TRIM(MID(SUBSTITUTE(C380,",",REPT(" ",99)),99,99)),PortProtocols[],4,FALSE),VLOOKUP(--TRIM(MID(SUBSTITUTE(C380,",",REPT(" ",99)),99,99)),PortProtocols[],4,FALSE)),""),"") &amp;
IF(TRIM(MID(SUBSTITUTE(C380,",",REPT(" ",99)),199,99))&lt;&gt;"",CHAR(10) &amp; IFERROR(IF(ISERROR(--TRIM(MID(SUBSTITUTE(C380,",",REPT(" ",99)),199,99))),VLOOKUP(TRIM(MID(SUBSTITUTE(C380,",",REPT(" ",99)),199,99)),PortProtocols[],4,FALSE),VLOOKUP(--TRIM(MID(SUBSTITUTE(C380,",",REPT(" ",99)),199,99)),PortProtocols[],4,FALSE)),""),"") &amp;
IF(TRIM(MID(SUBSTITUTE(C380,",",REPT(" ",99)),299,99))&lt;&gt;"",CHAR(10) &amp; IFERROR(IF(ISERROR(--TRIM(MID(SUBSTITUTE(C380,",",REPT(" ",99)),299,99))),VLOOKUP(TRIM(MID(SUBSTITUTE(C380,",",REPT(" ",99)),299,99)),PortProtocols[],4,FALSE),VLOOKUP(--TRIM(MID(SUBSTITUTE(C380,",",REPT(" ",99)),299,99)),PortProtocols[],4,FALSE)),""),"") &amp;
IF(TRIM(MID(SUBSTITUTE(C380,",",REPT(" ",99)),399,99))&lt;&gt;"",CHAR(10) &amp; IFERROR(IF(ISERROR(--TRIM(MID(SUBSTITUTE(C380,",",REPT(" ",99)),399,99))),VLOOKUP(TRIM(MID(SUBSTITUTE(C380,",",REPT(" ",99)),399,99)),PortProtocols[],4,FALSE),VLOOKUP(--TRIM(MID(SUBSTITUTE(C380,",",REPT(" ",99)),399,99)),PortProtocols[],4,FALSE)),""),"") &amp;
IF(TRIM(MID(SUBSTITUTE(C380,",",REPT(" ",99)),499,99))&lt;&gt;"",CHAR(10) &amp; IFERROR(IF(ISERROR(--TRIM(MID(SUBSTITUTE(C380,",",REPT(" ",99)),499,99))),VLOOKUP(TRIM(MID(SUBSTITUTE(C380,",",REPT(" ",99)),499,99)),PortProtocols[],4,FALSE),VLOOKUP(--TRIM(MID(SUBSTITUTE(C380,",",REPT(" ",99)),499,99)),PortProtocols[],4,FALSE)),""),"") &amp;
IF(TRIM(MID(SUBSTITUTE(C380,",",REPT(" ",99)),599,99))&lt;&gt;"",CHAR(10) &amp; IFERROR(IF(ISERROR(--TRIM(MID(SUBSTITUTE(C380,",",REPT(" ",99)),599,99))),VLOOKUP(TRIM(MID(SUBSTITUTE(C380,",",REPT(" ",99)),599,99)),PortProtocols[],4,FALSE),VLOOKUP(--TRIM(MID(SUBSTITUTE(C380,",",REPT(" ",99)),599,99)),PortProtocols[],4,FALSE)),""),"") &amp;
IF(TRIM(MID(SUBSTITUTE(C380,",",REPT(" ",99)),699,99))&lt;&gt;"",CHAR(10) &amp; IFERROR(IF(ISERROR(--TRIM(MID(SUBSTITUTE(C380,",",REPT(" ",99)),699,99))),VLOOKUP(TRIM(MID(SUBSTITUTE(C380,",",REPT(" ",99)),699,99)),PortProtocols[],4,FALSE),VLOOKUP(--TRIM(MID(SUBSTITUTE(C380,",",REPT(" ",99)),699,99)),PortProtocols[],4,FALSE)),""),"") &amp;
IF(TRIM(MID(SUBSTITUTE(C380,",",REPT(" ",99)),799,99))&lt;&gt;"",CHAR(10) &amp; IFERROR(IF(ISERROR(--TRIM(MID(SUBSTITUTE(C380,",",REPT(" ",99)),799,99))),VLOOKUP(TRIM(MID(SUBSTITUTE(C380,",",REPT(" ",99)),799,99)),PortProtocols[],4,FALSE),VLOOKUP(--TRIM(MID(SUBSTITUTE(C380,",",REPT(" ",99)),799,99)),PortProtocols[],4,FALSE)),""),"") &amp;
IF(TRIM(MID(SUBSTITUTE(C380,",",REPT(" ",99)),899,99))&lt;&gt;"",CHAR(10) &amp; IFERROR(IF(ISERROR(--TRIM(MID(SUBSTITUTE(C380,",",REPT(" ",99)),899,99))),VLOOKUP(TRIM(MID(SUBSTITUTE(C380,",",REPT(" ",99)),899,99)),PortProtocols[],4,FALSE),VLOOKUP(--TRIM(MID(SUBSTITUTE(C380,",",REPT(" ",99)),899,99)),PortProtocols[],4,FALSE)),""),"") &amp;
IF(TRIM(MID(SUBSTITUTE(C380,",",REPT(" ",99)),999,99))&lt;&gt;"",CHAR(10) &amp; IFERROR(IF(ISERROR(--TRIM(MID(SUBSTITUTE(C380,",",REPT(" ",99)),999,99))),VLOOKUP(TRIM(MID(SUBSTITUTE(C380,",",REPT(" ",99)),999,99)),PortProtocols[],4,FALSE),VLOOKUP(--TRIM(MID(SUBSTITUTE(C380,",",REPT(" ",99)),999,99)),PortProtocols[],4,FALSE)),""),"") &amp;
IF(TRIM(MID(SUBSTITUTE(C380,",",REPT(" ",99)),1099,99))&lt;&gt;"",CHAR(10) &amp; IFERROR(IF(ISERROR(--TRIM(MID(SUBSTITUTE(C380,",",REPT(" ",99)),1099,99))),VLOOKUP(TRIM(MID(SUBSTITUTE(C380,",",REPT(" ",99)),1099,99)),PortProtocols[],4,FALSE),VLOOKUP(--TRIM(MID(SUBSTITUTE(C380,",",REPT(" ",99)),1099,99)),PortProtocols[],4,FALSE)),""),"") &amp;
IF(TRIM(MID(SUBSTITUTE(C380,",",REPT(" ",99)),1199,99))&lt;&gt;"",CHAR(10) &amp; IFERROR(IF(ISERROR(--TRIM(MID(SUBSTITUTE(C380,",",REPT(" ",99)),1199,99))),VLOOKUP(TRIM(MID(SUBSTITUTE(C380,",",REPT(" ",99)),1199,99)),PortProtocols[],4,FALSE),VLOOKUP(--TRIM(MID(SUBSTITUTE(C380,",",REPT(" ",99)),1199,99)),PortProtocols[],4,FALSE)),""),"") &amp;
IF(TRIM(MID(SUBSTITUTE(C380,",",REPT(" ",99)),1299,99))&lt;&gt;"",CHAR(10) &amp; IFERROR(IF(ISERROR(--TRIM(MID(SUBSTITUTE(C380,",",REPT(" ",99)),1299,99))),VLOOKUP(TRIM(MID(SUBSTITUTE(C380,",",REPT(" ",99)),1299,99)),PortProtocols[],4,FALSE),VLOOKUP(--TRIM(MID(SUBSTITUTE(C380,",",REPT(" ",99)),1299,99)),PortProtocols[],4,FALSE)),""),"") &amp;
IF(TRIM(MID(SUBSTITUTE(C380,",",REPT(" ",99)),1399,99))&lt;&gt;"",CHAR(10) &amp; IFERROR(IF(ISERROR(--TRIM(MID(SUBSTITUTE(C380,",",REPT(" ",99)),1399,99))),VLOOKUP(TRIM(MID(SUBSTITUTE(C380,",",REPT(" ",99)),1399,99)),PortProtocols[],4,FALSE),VLOOKUP(--TRIM(MID(SUBSTITUTE(C380,",",REPT(" ",99)),1399,99)),PortProtocols[],4,FALSE)),""),"") &amp;
IF(TRIM(MID(SUBSTITUTE(C380,",",REPT(" ",99)),1499,99))&lt;&gt;"",CHAR(10) &amp; IFERROR(IF(ISERROR(--TRIM(MID(SUBSTITUTE(C380,",",REPT(" ",99)),1499,99))),VLOOKUP(TRIM(MID(SUBSTITUTE(C380,",",REPT(" ",99)),1499,99)),PortProtocols[],4,FALSE),VLOOKUP(--TRIM(MID(SUBSTITUTE(C380,",",REPT(" ",99)),1499,99)),PortProtocols[],4,FALSE)),""),"") &amp;
IF(TRIM(MID(SUBSTITUTE(C380,",",REPT(" ",99)),1599,99))&lt;&gt;"",CHAR(10) &amp; IFERROR(IF(ISERROR(--TRIM(MID(SUBSTITUTE(C380,",",REPT(" ",99)),1599,99))),VLOOKUP(TRIM(MID(SUBSTITUTE(C380,",",REPT(" ",99)),1599,99)),PortProtocols[],4,FALSE),VLOOKUP(--TRIM(MID(SUBSTITUTE(C380,",",REPT(" ",99)),1599,99)),PortProtocols[],4,FALSE)),""),"") &amp;
IF(TRIM(MID(SUBSTITUTE(C380,",",REPT(" ",99)),1699,99))&lt;&gt;"",CHAR(10) &amp; IFERROR(IF(ISERROR(--TRIM(MID(SUBSTITUTE(C380,",",REPT(" ",99)),1699,99))),VLOOKUP(TRIM(MID(SUBSTITUTE(C380,",",REPT(" ",99)),1699,99)),PortProtocols[],4,FALSE),VLOOKUP(--TRIM(MID(SUBSTITUTE(C380,",",REPT(" ",99)),1699,99)),PortProtocols[],4,FALSE)),""),"") &amp;
IF(TRIM(MID(SUBSTITUTE(C380,",",REPT(" ",99)),1799,99))&lt;&gt;"",CHAR(10) &amp; IFERROR(IF(ISERROR(--TRIM(MID(SUBSTITUTE(C380,",",REPT(" ",99)),1799,99))),VLOOKUP(TRIM(MID(SUBSTITUTE(C380,",",REPT(" ",99)),1799,99)),PortProtocols[],4,FALSE),VLOOKUP(--TRIM(MID(SUBSTITUTE(C380,",",REPT(" ",99)),1799,99)),PortProtocols[],4,FALSE)),""),"") &amp;
IF(TRIM(MID(SUBSTITUTE(C380,",",REPT(" ",99)),1899,99))&lt;&gt;"",CHAR(10) &amp; IFERROR(IF(ISERROR(--TRIM(MID(SUBSTITUTE(C380,",",REPT(" ",99)),1899,99))),VLOOKUP(TRIM(MID(SUBSTITUTE(C380,",",REPT(" ",99)),1899,99)),PortProtocols[],4,FALSE),VLOOKUP(--TRIM(MID(SUBSTITUTE(C380,",",REPT(" ",99)),1899,99)),PortProtocols[],4,FALSE)),""),""),
"")</f>
        <v/>
      </c>
      <c r="G380" s="15"/>
      <c r="H380" s="13">
        <f>_xlfn.XLOOKUP(ExternalPorts[[#This Row],[Source]],entities[Source],entities[Source AZ (Used for Diagram Generation)],"",0)</f>
        <v>0</v>
      </c>
      <c r="I380" s="13">
        <f>_xlfn.XLOOKUP(ExternalPorts[[#This Row],[Destination]],entities[Destination],entities[Destination AZ (Used for Diagram Generation)],"",0)</f>
        <v>0</v>
      </c>
      <c r="J380" s="13"/>
    </row>
    <row r="381" spans="1:10" ht="20.25" hidden="1">
      <c r="A381" s="13"/>
      <c r="B381" s="13"/>
      <c r="C381" s="14"/>
      <c r="D381" s="13"/>
      <c r="E381" s="13"/>
      <c r="F381" s="24" t="str">
        <f>IF(AND(B381&lt;&gt;"",E381&lt;&gt;""),B381 &amp; " to " &amp; E381 &amp; CHAR(10) &amp;
IFERROR(IF(ISERROR(--TRIM(MID(SUBSTITUTE(C381,",",REPT(" ",99)),1,99))),VLOOKUP(TRIM(MID(SUBSTITUTE(C381,",",REPT(" ",99)),1,99)),PortProtocols[],4,FALSE),VLOOKUP(--TRIM(MID(SUBSTITUTE(C381,",",REPT(" ",99)),1,99)),PortProtocols[],4,FALSE)),"") &amp;
IF(TRIM(MID(SUBSTITUTE(C381,",",REPT(" ",99)),99,99))&lt;&gt;"",CHAR(10) &amp; IFERROR(IF(ISERROR(--TRIM(MID(SUBSTITUTE(C381,",",REPT(" ",99)),99,99))),VLOOKUP(TRIM(MID(SUBSTITUTE(C381,",",REPT(" ",99)),99,99)),PortProtocols[],4,FALSE),VLOOKUP(--TRIM(MID(SUBSTITUTE(C381,",",REPT(" ",99)),99,99)),PortProtocols[],4,FALSE)),""),"") &amp;
IF(TRIM(MID(SUBSTITUTE(C381,",",REPT(" ",99)),199,99))&lt;&gt;"",CHAR(10) &amp; IFERROR(IF(ISERROR(--TRIM(MID(SUBSTITUTE(C381,",",REPT(" ",99)),199,99))),VLOOKUP(TRIM(MID(SUBSTITUTE(C381,",",REPT(" ",99)),199,99)),PortProtocols[],4,FALSE),VLOOKUP(--TRIM(MID(SUBSTITUTE(C381,",",REPT(" ",99)),199,99)),PortProtocols[],4,FALSE)),""),"") &amp;
IF(TRIM(MID(SUBSTITUTE(C381,",",REPT(" ",99)),299,99))&lt;&gt;"",CHAR(10) &amp; IFERROR(IF(ISERROR(--TRIM(MID(SUBSTITUTE(C381,",",REPT(" ",99)),299,99))),VLOOKUP(TRIM(MID(SUBSTITUTE(C381,",",REPT(" ",99)),299,99)),PortProtocols[],4,FALSE),VLOOKUP(--TRIM(MID(SUBSTITUTE(C381,",",REPT(" ",99)),299,99)),PortProtocols[],4,FALSE)),""),"") &amp;
IF(TRIM(MID(SUBSTITUTE(C381,",",REPT(" ",99)),399,99))&lt;&gt;"",CHAR(10) &amp; IFERROR(IF(ISERROR(--TRIM(MID(SUBSTITUTE(C381,",",REPT(" ",99)),399,99))),VLOOKUP(TRIM(MID(SUBSTITUTE(C381,",",REPT(" ",99)),399,99)),PortProtocols[],4,FALSE),VLOOKUP(--TRIM(MID(SUBSTITUTE(C381,",",REPT(" ",99)),399,99)),PortProtocols[],4,FALSE)),""),"") &amp;
IF(TRIM(MID(SUBSTITUTE(C381,",",REPT(" ",99)),499,99))&lt;&gt;"",CHAR(10) &amp; IFERROR(IF(ISERROR(--TRIM(MID(SUBSTITUTE(C381,",",REPT(" ",99)),499,99))),VLOOKUP(TRIM(MID(SUBSTITUTE(C381,",",REPT(" ",99)),499,99)),PortProtocols[],4,FALSE),VLOOKUP(--TRIM(MID(SUBSTITUTE(C381,",",REPT(" ",99)),499,99)),PortProtocols[],4,FALSE)),""),"") &amp;
IF(TRIM(MID(SUBSTITUTE(C381,",",REPT(" ",99)),599,99))&lt;&gt;"",CHAR(10) &amp; IFERROR(IF(ISERROR(--TRIM(MID(SUBSTITUTE(C381,",",REPT(" ",99)),599,99))),VLOOKUP(TRIM(MID(SUBSTITUTE(C381,",",REPT(" ",99)),599,99)),PortProtocols[],4,FALSE),VLOOKUP(--TRIM(MID(SUBSTITUTE(C381,",",REPT(" ",99)),599,99)),PortProtocols[],4,FALSE)),""),"") &amp;
IF(TRIM(MID(SUBSTITUTE(C381,",",REPT(" ",99)),699,99))&lt;&gt;"",CHAR(10) &amp; IFERROR(IF(ISERROR(--TRIM(MID(SUBSTITUTE(C381,",",REPT(" ",99)),699,99))),VLOOKUP(TRIM(MID(SUBSTITUTE(C381,",",REPT(" ",99)),699,99)),PortProtocols[],4,FALSE),VLOOKUP(--TRIM(MID(SUBSTITUTE(C381,",",REPT(" ",99)),699,99)),PortProtocols[],4,FALSE)),""),"") &amp;
IF(TRIM(MID(SUBSTITUTE(C381,",",REPT(" ",99)),799,99))&lt;&gt;"",CHAR(10) &amp; IFERROR(IF(ISERROR(--TRIM(MID(SUBSTITUTE(C381,",",REPT(" ",99)),799,99))),VLOOKUP(TRIM(MID(SUBSTITUTE(C381,",",REPT(" ",99)),799,99)),PortProtocols[],4,FALSE),VLOOKUP(--TRIM(MID(SUBSTITUTE(C381,",",REPT(" ",99)),799,99)),PortProtocols[],4,FALSE)),""),"") &amp;
IF(TRIM(MID(SUBSTITUTE(C381,",",REPT(" ",99)),899,99))&lt;&gt;"",CHAR(10) &amp; IFERROR(IF(ISERROR(--TRIM(MID(SUBSTITUTE(C381,",",REPT(" ",99)),899,99))),VLOOKUP(TRIM(MID(SUBSTITUTE(C381,",",REPT(" ",99)),899,99)),PortProtocols[],4,FALSE),VLOOKUP(--TRIM(MID(SUBSTITUTE(C381,",",REPT(" ",99)),899,99)),PortProtocols[],4,FALSE)),""),"") &amp;
IF(TRIM(MID(SUBSTITUTE(C381,",",REPT(" ",99)),999,99))&lt;&gt;"",CHAR(10) &amp; IFERROR(IF(ISERROR(--TRIM(MID(SUBSTITUTE(C381,",",REPT(" ",99)),999,99))),VLOOKUP(TRIM(MID(SUBSTITUTE(C381,",",REPT(" ",99)),999,99)),PortProtocols[],4,FALSE),VLOOKUP(--TRIM(MID(SUBSTITUTE(C381,",",REPT(" ",99)),999,99)),PortProtocols[],4,FALSE)),""),"") &amp;
IF(TRIM(MID(SUBSTITUTE(C381,",",REPT(" ",99)),1099,99))&lt;&gt;"",CHAR(10) &amp; IFERROR(IF(ISERROR(--TRIM(MID(SUBSTITUTE(C381,",",REPT(" ",99)),1099,99))),VLOOKUP(TRIM(MID(SUBSTITUTE(C381,",",REPT(" ",99)),1099,99)),PortProtocols[],4,FALSE),VLOOKUP(--TRIM(MID(SUBSTITUTE(C381,",",REPT(" ",99)),1099,99)),PortProtocols[],4,FALSE)),""),"") &amp;
IF(TRIM(MID(SUBSTITUTE(C381,",",REPT(" ",99)),1199,99))&lt;&gt;"",CHAR(10) &amp; IFERROR(IF(ISERROR(--TRIM(MID(SUBSTITUTE(C381,",",REPT(" ",99)),1199,99))),VLOOKUP(TRIM(MID(SUBSTITUTE(C381,",",REPT(" ",99)),1199,99)),PortProtocols[],4,FALSE),VLOOKUP(--TRIM(MID(SUBSTITUTE(C381,",",REPT(" ",99)),1199,99)),PortProtocols[],4,FALSE)),""),"") &amp;
IF(TRIM(MID(SUBSTITUTE(C381,",",REPT(" ",99)),1299,99))&lt;&gt;"",CHAR(10) &amp; IFERROR(IF(ISERROR(--TRIM(MID(SUBSTITUTE(C381,",",REPT(" ",99)),1299,99))),VLOOKUP(TRIM(MID(SUBSTITUTE(C381,",",REPT(" ",99)),1299,99)),PortProtocols[],4,FALSE),VLOOKUP(--TRIM(MID(SUBSTITUTE(C381,",",REPT(" ",99)),1299,99)),PortProtocols[],4,FALSE)),""),"") &amp;
IF(TRIM(MID(SUBSTITUTE(C381,",",REPT(" ",99)),1399,99))&lt;&gt;"",CHAR(10) &amp; IFERROR(IF(ISERROR(--TRIM(MID(SUBSTITUTE(C381,",",REPT(" ",99)),1399,99))),VLOOKUP(TRIM(MID(SUBSTITUTE(C381,",",REPT(" ",99)),1399,99)),PortProtocols[],4,FALSE),VLOOKUP(--TRIM(MID(SUBSTITUTE(C381,",",REPT(" ",99)),1399,99)),PortProtocols[],4,FALSE)),""),"") &amp;
IF(TRIM(MID(SUBSTITUTE(C381,",",REPT(" ",99)),1499,99))&lt;&gt;"",CHAR(10) &amp; IFERROR(IF(ISERROR(--TRIM(MID(SUBSTITUTE(C381,",",REPT(" ",99)),1499,99))),VLOOKUP(TRIM(MID(SUBSTITUTE(C381,",",REPT(" ",99)),1499,99)),PortProtocols[],4,FALSE),VLOOKUP(--TRIM(MID(SUBSTITUTE(C381,",",REPT(" ",99)),1499,99)),PortProtocols[],4,FALSE)),""),"") &amp;
IF(TRIM(MID(SUBSTITUTE(C381,",",REPT(" ",99)),1599,99))&lt;&gt;"",CHAR(10) &amp; IFERROR(IF(ISERROR(--TRIM(MID(SUBSTITUTE(C381,",",REPT(" ",99)),1599,99))),VLOOKUP(TRIM(MID(SUBSTITUTE(C381,",",REPT(" ",99)),1599,99)),PortProtocols[],4,FALSE),VLOOKUP(--TRIM(MID(SUBSTITUTE(C381,",",REPT(" ",99)),1599,99)),PortProtocols[],4,FALSE)),""),"") &amp;
IF(TRIM(MID(SUBSTITUTE(C381,",",REPT(" ",99)),1699,99))&lt;&gt;"",CHAR(10) &amp; IFERROR(IF(ISERROR(--TRIM(MID(SUBSTITUTE(C381,",",REPT(" ",99)),1699,99))),VLOOKUP(TRIM(MID(SUBSTITUTE(C381,",",REPT(" ",99)),1699,99)),PortProtocols[],4,FALSE),VLOOKUP(--TRIM(MID(SUBSTITUTE(C381,",",REPT(" ",99)),1699,99)),PortProtocols[],4,FALSE)),""),"") &amp;
IF(TRIM(MID(SUBSTITUTE(C381,",",REPT(" ",99)),1799,99))&lt;&gt;"",CHAR(10) &amp; IFERROR(IF(ISERROR(--TRIM(MID(SUBSTITUTE(C381,",",REPT(" ",99)),1799,99))),VLOOKUP(TRIM(MID(SUBSTITUTE(C381,",",REPT(" ",99)),1799,99)),PortProtocols[],4,FALSE),VLOOKUP(--TRIM(MID(SUBSTITUTE(C381,",",REPT(" ",99)),1799,99)),PortProtocols[],4,FALSE)),""),"") &amp;
IF(TRIM(MID(SUBSTITUTE(C381,",",REPT(" ",99)),1899,99))&lt;&gt;"",CHAR(10) &amp; IFERROR(IF(ISERROR(--TRIM(MID(SUBSTITUTE(C381,",",REPT(" ",99)),1899,99))),VLOOKUP(TRIM(MID(SUBSTITUTE(C381,",",REPT(" ",99)),1899,99)),PortProtocols[],4,FALSE),VLOOKUP(--TRIM(MID(SUBSTITUTE(C381,",",REPT(" ",99)),1899,99)),PortProtocols[],4,FALSE)),""),""),
"")</f>
        <v/>
      </c>
      <c r="G381" s="15"/>
      <c r="H381" s="13">
        <f>_xlfn.XLOOKUP(ExternalPorts[[#This Row],[Source]],entities[Source],entities[Source AZ (Used for Diagram Generation)],"",0)</f>
        <v>0</v>
      </c>
      <c r="I381" s="13">
        <f>_xlfn.XLOOKUP(ExternalPorts[[#This Row],[Destination]],entities[Destination],entities[Destination AZ (Used for Diagram Generation)],"",0)</f>
        <v>0</v>
      </c>
      <c r="J381" s="13"/>
    </row>
    <row r="382" spans="1:10" ht="20.25" hidden="1">
      <c r="A382" s="13"/>
      <c r="B382" s="13"/>
      <c r="C382" s="14"/>
      <c r="D382" s="13"/>
      <c r="E382" s="13"/>
      <c r="F382" s="24" t="str">
        <f>IF(AND(B382&lt;&gt;"",E382&lt;&gt;""),B382 &amp; " to " &amp; E382 &amp; CHAR(10) &amp;
IFERROR(IF(ISERROR(--TRIM(MID(SUBSTITUTE(C382,",",REPT(" ",99)),1,99))),VLOOKUP(TRIM(MID(SUBSTITUTE(C382,",",REPT(" ",99)),1,99)),PortProtocols[],4,FALSE),VLOOKUP(--TRIM(MID(SUBSTITUTE(C382,",",REPT(" ",99)),1,99)),PortProtocols[],4,FALSE)),"") &amp;
IF(TRIM(MID(SUBSTITUTE(C382,",",REPT(" ",99)),99,99))&lt;&gt;"",CHAR(10) &amp; IFERROR(IF(ISERROR(--TRIM(MID(SUBSTITUTE(C382,",",REPT(" ",99)),99,99))),VLOOKUP(TRIM(MID(SUBSTITUTE(C382,",",REPT(" ",99)),99,99)),PortProtocols[],4,FALSE),VLOOKUP(--TRIM(MID(SUBSTITUTE(C382,",",REPT(" ",99)),99,99)),PortProtocols[],4,FALSE)),""),"") &amp;
IF(TRIM(MID(SUBSTITUTE(C382,",",REPT(" ",99)),199,99))&lt;&gt;"",CHAR(10) &amp; IFERROR(IF(ISERROR(--TRIM(MID(SUBSTITUTE(C382,",",REPT(" ",99)),199,99))),VLOOKUP(TRIM(MID(SUBSTITUTE(C382,",",REPT(" ",99)),199,99)),PortProtocols[],4,FALSE),VLOOKUP(--TRIM(MID(SUBSTITUTE(C382,",",REPT(" ",99)),199,99)),PortProtocols[],4,FALSE)),""),"") &amp;
IF(TRIM(MID(SUBSTITUTE(C382,",",REPT(" ",99)),299,99))&lt;&gt;"",CHAR(10) &amp; IFERROR(IF(ISERROR(--TRIM(MID(SUBSTITUTE(C382,",",REPT(" ",99)),299,99))),VLOOKUP(TRIM(MID(SUBSTITUTE(C382,",",REPT(" ",99)),299,99)),PortProtocols[],4,FALSE),VLOOKUP(--TRIM(MID(SUBSTITUTE(C382,",",REPT(" ",99)),299,99)),PortProtocols[],4,FALSE)),""),"") &amp;
IF(TRIM(MID(SUBSTITUTE(C382,",",REPT(" ",99)),399,99))&lt;&gt;"",CHAR(10) &amp; IFERROR(IF(ISERROR(--TRIM(MID(SUBSTITUTE(C382,",",REPT(" ",99)),399,99))),VLOOKUP(TRIM(MID(SUBSTITUTE(C382,",",REPT(" ",99)),399,99)),PortProtocols[],4,FALSE),VLOOKUP(--TRIM(MID(SUBSTITUTE(C382,",",REPT(" ",99)),399,99)),PortProtocols[],4,FALSE)),""),"") &amp;
IF(TRIM(MID(SUBSTITUTE(C382,",",REPT(" ",99)),499,99))&lt;&gt;"",CHAR(10) &amp; IFERROR(IF(ISERROR(--TRIM(MID(SUBSTITUTE(C382,",",REPT(" ",99)),499,99))),VLOOKUP(TRIM(MID(SUBSTITUTE(C382,",",REPT(" ",99)),499,99)),PortProtocols[],4,FALSE),VLOOKUP(--TRIM(MID(SUBSTITUTE(C382,",",REPT(" ",99)),499,99)),PortProtocols[],4,FALSE)),""),"") &amp;
IF(TRIM(MID(SUBSTITUTE(C382,",",REPT(" ",99)),599,99))&lt;&gt;"",CHAR(10) &amp; IFERROR(IF(ISERROR(--TRIM(MID(SUBSTITUTE(C382,",",REPT(" ",99)),599,99))),VLOOKUP(TRIM(MID(SUBSTITUTE(C382,",",REPT(" ",99)),599,99)),PortProtocols[],4,FALSE),VLOOKUP(--TRIM(MID(SUBSTITUTE(C382,",",REPT(" ",99)),599,99)),PortProtocols[],4,FALSE)),""),"") &amp;
IF(TRIM(MID(SUBSTITUTE(C382,",",REPT(" ",99)),699,99))&lt;&gt;"",CHAR(10) &amp; IFERROR(IF(ISERROR(--TRIM(MID(SUBSTITUTE(C382,",",REPT(" ",99)),699,99))),VLOOKUP(TRIM(MID(SUBSTITUTE(C382,",",REPT(" ",99)),699,99)),PortProtocols[],4,FALSE),VLOOKUP(--TRIM(MID(SUBSTITUTE(C382,",",REPT(" ",99)),699,99)),PortProtocols[],4,FALSE)),""),"") &amp;
IF(TRIM(MID(SUBSTITUTE(C382,",",REPT(" ",99)),799,99))&lt;&gt;"",CHAR(10) &amp; IFERROR(IF(ISERROR(--TRIM(MID(SUBSTITUTE(C382,",",REPT(" ",99)),799,99))),VLOOKUP(TRIM(MID(SUBSTITUTE(C382,",",REPT(" ",99)),799,99)),PortProtocols[],4,FALSE),VLOOKUP(--TRIM(MID(SUBSTITUTE(C382,",",REPT(" ",99)),799,99)),PortProtocols[],4,FALSE)),""),"") &amp;
IF(TRIM(MID(SUBSTITUTE(C382,",",REPT(" ",99)),899,99))&lt;&gt;"",CHAR(10) &amp; IFERROR(IF(ISERROR(--TRIM(MID(SUBSTITUTE(C382,",",REPT(" ",99)),899,99))),VLOOKUP(TRIM(MID(SUBSTITUTE(C382,",",REPT(" ",99)),899,99)),PortProtocols[],4,FALSE),VLOOKUP(--TRIM(MID(SUBSTITUTE(C382,",",REPT(" ",99)),899,99)),PortProtocols[],4,FALSE)),""),"") &amp;
IF(TRIM(MID(SUBSTITUTE(C382,",",REPT(" ",99)),999,99))&lt;&gt;"",CHAR(10) &amp; IFERROR(IF(ISERROR(--TRIM(MID(SUBSTITUTE(C382,",",REPT(" ",99)),999,99))),VLOOKUP(TRIM(MID(SUBSTITUTE(C382,",",REPT(" ",99)),999,99)),PortProtocols[],4,FALSE),VLOOKUP(--TRIM(MID(SUBSTITUTE(C382,",",REPT(" ",99)),999,99)),PortProtocols[],4,FALSE)),""),"") &amp;
IF(TRIM(MID(SUBSTITUTE(C382,",",REPT(" ",99)),1099,99))&lt;&gt;"",CHAR(10) &amp; IFERROR(IF(ISERROR(--TRIM(MID(SUBSTITUTE(C382,",",REPT(" ",99)),1099,99))),VLOOKUP(TRIM(MID(SUBSTITUTE(C382,",",REPT(" ",99)),1099,99)),PortProtocols[],4,FALSE),VLOOKUP(--TRIM(MID(SUBSTITUTE(C382,",",REPT(" ",99)),1099,99)),PortProtocols[],4,FALSE)),""),"") &amp;
IF(TRIM(MID(SUBSTITUTE(C382,",",REPT(" ",99)),1199,99))&lt;&gt;"",CHAR(10) &amp; IFERROR(IF(ISERROR(--TRIM(MID(SUBSTITUTE(C382,",",REPT(" ",99)),1199,99))),VLOOKUP(TRIM(MID(SUBSTITUTE(C382,",",REPT(" ",99)),1199,99)),PortProtocols[],4,FALSE),VLOOKUP(--TRIM(MID(SUBSTITUTE(C382,",",REPT(" ",99)),1199,99)),PortProtocols[],4,FALSE)),""),"") &amp;
IF(TRIM(MID(SUBSTITUTE(C382,",",REPT(" ",99)),1299,99))&lt;&gt;"",CHAR(10) &amp; IFERROR(IF(ISERROR(--TRIM(MID(SUBSTITUTE(C382,",",REPT(" ",99)),1299,99))),VLOOKUP(TRIM(MID(SUBSTITUTE(C382,",",REPT(" ",99)),1299,99)),PortProtocols[],4,FALSE),VLOOKUP(--TRIM(MID(SUBSTITUTE(C382,",",REPT(" ",99)),1299,99)),PortProtocols[],4,FALSE)),""),"") &amp;
IF(TRIM(MID(SUBSTITUTE(C382,",",REPT(" ",99)),1399,99))&lt;&gt;"",CHAR(10) &amp; IFERROR(IF(ISERROR(--TRIM(MID(SUBSTITUTE(C382,",",REPT(" ",99)),1399,99))),VLOOKUP(TRIM(MID(SUBSTITUTE(C382,",",REPT(" ",99)),1399,99)),PortProtocols[],4,FALSE),VLOOKUP(--TRIM(MID(SUBSTITUTE(C382,",",REPT(" ",99)),1399,99)),PortProtocols[],4,FALSE)),""),"") &amp;
IF(TRIM(MID(SUBSTITUTE(C382,",",REPT(" ",99)),1499,99))&lt;&gt;"",CHAR(10) &amp; IFERROR(IF(ISERROR(--TRIM(MID(SUBSTITUTE(C382,",",REPT(" ",99)),1499,99))),VLOOKUP(TRIM(MID(SUBSTITUTE(C382,",",REPT(" ",99)),1499,99)),PortProtocols[],4,FALSE),VLOOKUP(--TRIM(MID(SUBSTITUTE(C382,",",REPT(" ",99)),1499,99)),PortProtocols[],4,FALSE)),""),"") &amp;
IF(TRIM(MID(SUBSTITUTE(C382,",",REPT(" ",99)),1599,99))&lt;&gt;"",CHAR(10) &amp; IFERROR(IF(ISERROR(--TRIM(MID(SUBSTITUTE(C382,",",REPT(" ",99)),1599,99))),VLOOKUP(TRIM(MID(SUBSTITUTE(C382,",",REPT(" ",99)),1599,99)),PortProtocols[],4,FALSE),VLOOKUP(--TRIM(MID(SUBSTITUTE(C382,",",REPT(" ",99)),1599,99)),PortProtocols[],4,FALSE)),""),"") &amp;
IF(TRIM(MID(SUBSTITUTE(C382,",",REPT(" ",99)),1699,99))&lt;&gt;"",CHAR(10) &amp; IFERROR(IF(ISERROR(--TRIM(MID(SUBSTITUTE(C382,",",REPT(" ",99)),1699,99))),VLOOKUP(TRIM(MID(SUBSTITUTE(C382,",",REPT(" ",99)),1699,99)),PortProtocols[],4,FALSE),VLOOKUP(--TRIM(MID(SUBSTITUTE(C382,",",REPT(" ",99)),1699,99)),PortProtocols[],4,FALSE)),""),"") &amp;
IF(TRIM(MID(SUBSTITUTE(C382,",",REPT(" ",99)),1799,99))&lt;&gt;"",CHAR(10) &amp; IFERROR(IF(ISERROR(--TRIM(MID(SUBSTITUTE(C382,",",REPT(" ",99)),1799,99))),VLOOKUP(TRIM(MID(SUBSTITUTE(C382,",",REPT(" ",99)),1799,99)),PortProtocols[],4,FALSE),VLOOKUP(--TRIM(MID(SUBSTITUTE(C382,",",REPT(" ",99)),1799,99)),PortProtocols[],4,FALSE)),""),"") &amp;
IF(TRIM(MID(SUBSTITUTE(C382,",",REPT(" ",99)),1899,99))&lt;&gt;"",CHAR(10) &amp; IFERROR(IF(ISERROR(--TRIM(MID(SUBSTITUTE(C382,",",REPT(" ",99)),1899,99))),VLOOKUP(TRIM(MID(SUBSTITUTE(C382,",",REPT(" ",99)),1899,99)),PortProtocols[],4,FALSE),VLOOKUP(--TRIM(MID(SUBSTITUTE(C382,",",REPT(" ",99)),1899,99)),PortProtocols[],4,FALSE)),""),""),
"")</f>
        <v/>
      </c>
      <c r="G382" s="15"/>
      <c r="H382" s="13">
        <f>_xlfn.XLOOKUP(ExternalPorts[[#This Row],[Source]],entities[Source],entities[Source AZ (Used for Diagram Generation)],"",0)</f>
        <v>0</v>
      </c>
      <c r="I382" s="13">
        <f>_xlfn.XLOOKUP(ExternalPorts[[#This Row],[Destination]],entities[Destination],entities[Destination AZ (Used for Diagram Generation)],"",0)</f>
        <v>0</v>
      </c>
      <c r="J382" s="13"/>
    </row>
    <row r="383" spans="1:10" ht="20.25" hidden="1">
      <c r="A383" s="13"/>
      <c r="B383" s="13"/>
      <c r="C383" s="14"/>
      <c r="D383" s="13"/>
      <c r="E383" s="13"/>
      <c r="F383" s="24" t="str">
        <f>IF(AND(B383&lt;&gt;"",E383&lt;&gt;""),B383 &amp; " to " &amp; E383 &amp; CHAR(10) &amp;
IFERROR(IF(ISERROR(--TRIM(MID(SUBSTITUTE(C383,",",REPT(" ",99)),1,99))),VLOOKUP(TRIM(MID(SUBSTITUTE(C383,",",REPT(" ",99)),1,99)),PortProtocols[],4,FALSE),VLOOKUP(--TRIM(MID(SUBSTITUTE(C383,",",REPT(" ",99)),1,99)),PortProtocols[],4,FALSE)),"") &amp;
IF(TRIM(MID(SUBSTITUTE(C383,",",REPT(" ",99)),99,99))&lt;&gt;"",CHAR(10) &amp; IFERROR(IF(ISERROR(--TRIM(MID(SUBSTITUTE(C383,",",REPT(" ",99)),99,99))),VLOOKUP(TRIM(MID(SUBSTITUTE(C383,",",REPT(" ",99)),99,99)),PortProtocols[],4,FALSE),VLOOKUP(--TRIM(MID(SUBSTITUTE(C383,",",REPT(" ",99)),99,99)),PortProtocols[],4,FALSE)),""),"") &amp;
IF(TRIM(MID(SUBSTITUTE(C383,",",REPT(" ",99)),199,99))&lt;&gt;"",CHAR(10) &amp; IFERROR(IF(ISERROR(--TRIM(MID(SUBSTITUTE(C383,",",REPT(" ",99)),199,99))),VLOOKUP(TRIM(MID(SUBSTITUTE(C383,",",REPT(" ",99)),199,99)),PortProtocols[],4,FALSE),VLOOKUP(--TRIM(MID(SUBSTITUTE(C383,",",REPT(" ",99)),199,99)),PortProtocols[],4,FALSE)),""),"") &amp;
IF(TRIM(MID(SUBSTITUTE(C383,",",REPT(" ",99)),299,99))&lt;&gt;"",CHAR(10) &amp; IFERROR(IF(ISERROR(--TRIM(MID(SUBSTITUTE(C383,",",REPT(" ",99)),299,99))),VLOOKUP(TRIM(MID(SUBSTITUTE(C383,",",REPT(" ",99)),299,99)),PortProtocols[],4,FALSE),VLOOKUP(--TRIM(MID(SUBSTITUTE(C383,",",REPT(" ",99)),299,99)),PortProtocols[],4,FALSE)),""),"") &amp;
IF(TRIM(MID(SUBSTITUTE(C383,",",REPT(" ",99)),399,99))&lt;&gt;"",CHAR(10) &amp; IFERROR(IF(ISERROR(--TRIM(MID(SUBSTITUTE(C383,",",REPT(" ",99)),399,99))),VLOOKUP(TRIM(MID(SUBSTITUTE(C383,",",REPT(" ",99)),399,99)),PortProtocols[],4,FALSE),VLOOKUP(--TRIM(MID(SUBSTITUTE(C383,",",REPT(" ",99)),399,99)),PortProtocols[],4,FALSE)),""),"") &amp;
IF(TRIM(MID(SUBSTITUTE(C383,",",REPT(" ",99)),499,99))&lt;&gt;"",CHAR(10) &amp; IFERROR(IF(ISERROR(--TRIM(MID(SUBSTITUTE(C383,",",REPT(" ",99)),499,99))),VLOOKUP(TRIM(MID(SUBSTITUTE(C383,",",REPT(" ",99)),499,99)),PortProtocols[],4,FALSE),VLOOKUP(--TRIM(MID(SUBSTITUTE(C383,",",REPT(" ",99)),499,99)),PortProtocols[],4,FALSE)),""),"") &amp;
IF(TRIM(MID(SUBSTITUTE(C383,",",REPT(" ",99)),599,99))&lt;&gt;"",CHAR(10) &amp; IFERROR(IF(ISERROR(--TRIM(MID(SUBSTITUTE(C383,",",REPT(" ",99)),599,99))),VLOOKUP(TRIM(MID(SUBSTITUTE(C383,",",REPT(" ",99)),599,99)),PortProtocols[],4,FALSE),VLOOKUP(--TRIM(MID(SUBSTITUTE(C383,",",REPT(" ",99)),599,99)),PortProtocols[],4,FALSE)),""),"") &amp;
IF(TRIM(MID(SUBSTITUTE(C383,",",REPT(" ",99)),699,99))&lt;&gt;"",CHAR(10) &amp; IFERROR(IF(ISERROR(--TRIM(MID(SUBSTITUTE(C383,",",REPT(" ",99)),699,99))),VLOOKUP(TRIM(MID(SUBSTITUTE(C383,",",REPT(" ",99)),699,99)),PortProtocols[],4,FALSE),VLOOKUP(--TRIM(MID(SUBSTITUTE(C383,",",REPT(" ",99)),699,99)),PortProtocols[],4,FALSE)),""),"") &amp;
IF(TRIM(MID(SUBSTITUTE(C383,",",REPT(" ",99)),799,99))&lt;&gt;"",CHAR(10) &amp; IFERROR(IF(ISERROR(--TRIM(MID(SUBSTITUTE(C383,",",REPT(" ",99)),799,99))),VLOOKUP(TRIM(MID(SUBSTITUTE(C383,",",REPT(" ",99)),799,99)),PortProtocols[],4,FALSE),VLOOKUP(--TRIM(MID(SUBSTITUTE(C383,",",REPT(" ",99)),799,99)),PortProtocols[],4,FALSE)),""),"") &amp;
IF(TRIM(MID(SUBSTITUTE(C383,",",REPT(" ",99)),899,99))&lt;&gt;"",CHAR(10) &amp; IFERROR(IF(ISERROR(--TRIM(MID(SUBSTITUTE(C383,",",REPT(" ",99)),899,99))),VLOOKUP(TRIM(MID(SUBSTITUTE(C383,",",REPT(" ",99)),899,99)),PortProtocols[],4,FALSE),VLOOKUP(--TRIM(MID(SUBSTITUTE(C383,",",REPT(" ",99)),899,99)),PortProtocols[],4,FALSE)),""),"") &amp;
IF(TRIM(MID(SUBSTITUTE(C383,",",REPT(" ",99)),999,99))&lt;&gt;"",CHAR(10) &amp; IFERROR(IF(ISERROR(--TRIM(MID(SUBSTITUTE(C383,",",REPT(" ",99)),999,99))),VLOOKUP(TRIM(MID(SUBSTITUTE(C383,",",REPT(" ",99)),999,99)),PortProtocols[],4,FALSE),VLOOKUP(--TRIM(MID(SUBSTITUTE(C383,",",REPT(" ",99)),999,99)),PortProtocols[],4,FALSE)),""),"") &amp;
IF(TRIM(MID(SUBSTITUTE(C383,",",REPT(" ",99)),1099,99))&lt;&gt;"",CHAR(10) &amp; IFERROR(IF(ISERROR(--TRIM(MID(SUBSTITUTE(C383,",",REPT(" ",99)),1099,99))),VLOOKUP(TRIM(MID(SUBSTITUTE(C383,",",REPT(" ",99)),1099,99)),PortProtocols[],4,FALSE),VLOOKUP(--TRIM(MID(SUBSTITUTE(C383,",",REPT(" ",99)),1099,99)),PortProtocols[],4,FALSE)),""),"") &amp;
IF(TRIM(MID(SUBSTITUTE(C383,",",REPT(" ",99)),1199,99))&lt;&gt;"",CHAR(10) &amp; IFERROR(IF(ISERROR(--TRIM(MID(SUBSTITUTE(C383,",",REPT(" ",99)),1199,99))),VLOOKUP(TRIM(MID(SUBSTITUTE(C383,",",REPT(" ",99)),1199,99)),PortProtocols[],4,FALSE),VLOOKUP(--TRIM(MID(SUBSTITUTE(C383,",",REPT(" ",99)),1199,99)),PortProtocols[],4,FALSE)),""),"") &amp;
IF(TRIM(MID(SUBSTITUTE(C383,",",REPT(" ",99)),1299,99))&lt;&gt;"",CHAR(10) &amp; IFERROR(IF(ISERROR(--TRIM(MID(SUBSTITUTE(C383,",",REPT(" ",99)),1299,99))),VLOOKUP(TRIM(MID(SUBSTITUTE(C383,",",REPT(" ",99)),1299,99)),PortProtocols[],4,FALSE),VLOOKUP(--TRIM(MID(SUBSTITUTE(C383,",",REPT(" ",99)),1299,99)),PortProtocols[],4,FALSE)),""),"") &amp;
IF(TRIM(MID(SUBSTITUTE(C383,",",REPT(" ",99)),1399,99))&lt;&gt;"",CHAR(10) &amp; IFERROR(IF(ISERROR(--TRIM(MID(SUBSTITUTE(C383,",",REPT(" ",99)),1399,99))),VLOOKUP(TRIM(MID(SUBSTITUTE(C383,",",REPT(" ",99)),1399,99)),PortProtocols[],4,FALSE),VLOOKUP(--TRIM(MID(SUBSTITUTE(C383,",",REPT(" ",99)),1399,99)),PortProtocols[],4,FALSE)),""),"") &amp;
IF(TRIM(MID(SUBSTITUTE(C383,",",REPT(" ",99)),1499,99))&lt;&gt;"",CHAR(10) &amp; IFERROR(IF(ISERROR(--TRIM(MID(SUBSTITUTE(C383,",",REPT(" ",99)),1499,99))),VLOOKUP(TRIM(MID(SUBSTITUTE(C383,",",REPT(" ",99)),1499,99)),PortProtocols[],4,FALSE),VLOOKUP(--TRIM(MID(SUBSTITUTE(C383,",",REPT(" ",99)),1499,99)),PortProtocols[],4,FALSE)),""),"") &amp;
IF(TRIM(MID(SUBSTITUTE(C383,",",REPT(" ",99)),1599,99))&lt;&gt;"",CHAR(10) &amp; IFERROR(IF(ISERROR(--TRIM(MID(SUBSTITUTE(C383,",",REPT(" ",99)),1599,99))),VLOOKUP(TRIM(MID(SUBSTITUTE(C383,",",REPT(" ",99)),1599,99)),PortProtocols[],4,FALSE),VLOOKUP(--TRIM(MID(SUBSTITUTE(C383,",",REPT(" ",99)),1599,99)),PortProtocols[],4,FALSE)),""),"") &amp;
IF(TRIM(MID(SUBSTITUTE(C383,",",REPT(" ",99)),1699,99))&lt;&gt;"",CHAR(10) &amp; IFERROR(IF(ISERROR(--TRIM(MID(SUBSTITUTE(C383,",",REPT(" ",99)),1699,99))),VLOOKUP(TRIM(MID(SUBSTITUTE(C383,",",REPT(" ",99)),1699,99)),PortProtocols[],4,FALSE),VLOOKUP(--TRIM(MID(SUBSTITUTE(C383,",",REPT(" ",99)),1699,99)),PortProtocols[],4,FALSE)),""),"") &amp;
IF(TRIM(MID(SUBSTITUTE(C383,",",REPT(" ",99)),1799,99))&lt;&gt;"",CHAR(10) &amp; IFERROR(IF(ISERROR(--TRIM(MID(SUBSTITUTE(C383,",",REPT(" ",99)),1799,99))),VLOOKUP(TRIM(MID(SUBSTITUTE(C383,",",REPT(" ",99)),1799,99)),PortProtocols[],4,FALSE),VLOOKUP(--TRIM(MID(SUBSTITUTE(C383,",",REPT(" ",99)),1799,99)),PortProtocols[],4,FALSE)),""),"") &amp;
IF(TRIM(MID(SUBSTITUTE(C383,",",REPT(" ",99)),1899,99))&lt;&gt;"",CHAR(10) &amp; IFERROR(IF(ISERROR(--TRIM(MID(SUBSTITUTE(C383,",",REPT(" ",99)),1899,99))),VLOOKUP(TRIM(MID(SUBSTITUTE(C383,",",REPT(" ",99)),1899,99)),PortProtocols[],4,FALSE),VLOOKUP(--TRIM(MID(SUBSTITUTE(C383,",",REPT(" ",99)),1899,99)),PortProtocols[],4,FALSE)),""),""),
"")</f>
        <v/>
      </c>
      <c r="G383" s="15"/>
      <c r="H383" s="13">
        <f>_xlfn.XLOOKUP(ExternalPorts[[#This Row],[Source]],entities[Source],entities[Source AZ (Used for Diagram Generation)],"",0)</f>
        <v>0</v>
      </c>
      <c r="I383" s="13">
        <f>_xlfn.XLOOKUP(ExternalPorts[[#This Row],[Destination]],entities[Destination],entities[Destination AZ (Used for Diagram Generation)],"",0)</f>
        <v>0</v>
      </c>
      <c r="J383" s="13"/>
    </row>
    <row r="384" spans="1:10" ht="20.25" hidden="1">
      <c r="A384" s="13"/>
      <c r="B384" s="13"/>
      <c r="C384" s="14"/>
      <c r="D384" s="13"/>
      <c r="E384" s="13"/>
      <c r="F384" s="24" t="str">
        <f>IF(AND(B384&lt;&gt;"",E384&lt;&gt;""),B384 &amp; " to " &amp; E384 &amp; CHAR(10) &amp;
IFERROR(IF(ISERROR(--TRIM(MID(SUBSTITUTE(C384,",",REPT(" ",99)),1,99))),VLOOKUP(TRIM(MID(SUBSTITUTE(C384,",",REPT(" ",99)),1,99)),PortProtocols[],4,FALSE),VLOOKUP(--TRIM(MID(SUBSTITUTE(C384,",",REPT(" ",99)),1,99)),PortProtocols[],4,FALSE)),"") &amp;
IF(TRIM(MID(SUBSTITUTE(C384,",",REPT(" ",99)),99,99))&lt;&gt;"",CHAR(10) &amp; IFERROR(IF(ISERROR(--TRIM(MID(SUBSTITUTE(C384,",",REPT(" ",99)),99,99))),VLOOKUP(TRIM(MID(SUBSTITUTE(C384,",",REPT(" ",99)),99,99)),PortProtocols[],4,FALSE),VLOOKUP(--TRIM(MID(SUBSTITUTE(C384,",",REPT(" ",99)),99,99)),PortProtocols[],4,FALSE)),""),"") &amp;
IF(TRIM(MID(SUBSTITUTE(C384,",",REPT(" ",99)),199,99))&lt;&gt;"",CHAR(10) &amp; IFERROR(IF(ISERROR(--TRIM(MID(SUBSTITUTE(C384,",",REPT(" ",99)),199,99))),VLOOKUP(TRIM(MID(SUBSTITUTE(C384,",",REPT(" ",99)),199,99)),PortProtocols[],4,FALSE),VLOOKUP(--TRIM(MID(SUBSTITUTE(C384,",",REPT(" ",99)),199,99)),PortProtocols[],4,FALSE)),""),"") &amp;
IF(TRIM(MID(SUBSTITUTE(C384,",",REPT(" ",99)),299,99))&lt;&gt;"",CHAR(10) &amp; IFERROR(IF(ISERROR(--TRIM(MID(SUBSTITUTE(C384,",",REPT(" ",99)),299,99))),VLOOKUP(TRIM(MID(SUBSTITUTE(C384,",",REPT(" ",99)),299,99)),PortProtocols[],4,FALSE),VLOOKUP(--TRIM(MID(SUBSTITUTE(C384,",",REPT(" ",99)),299,99)),PortProtocols[],4,FALSE)),""),"") &amp;
IF(TRIM(MID(SUBSTITUTE(C384,",",REPT(" ",99)),399,99))&lt;&gt;"",CHAR(10) &amp; IFERROR(IF(ISERROR(--TRIM(MID(SUBSTITUTE(C384,",",REPT(" ",99)),399,99))),VLOOKUP(TRIM(MID(SUBSTITUTE(C384,",",REPT(" ",99)),399,99)),PortProtocols[],4,FALSE),VLOOKUP(--TRIM(MID(SUBSTITUTE(C384,",",REPT(" ",99)),399,99)),PortProtocols[],4,FALSE)),""),"") &amp;
IF(TRIM(MID(SUBSTITUTE(C384,",",REPT(" ",99)),499,99))&lt;&gt;"",CHAR(10) &amp; IFERROR(IF(ISERROR(--TRIM(MID(SUBSTITUTE(C384,",",REPT(" ",99)),499,99))),VLOOKUP(TRIM(MID(SUBSTITUTE(C384,",",REPT(" ",99)),499,99)),PortProtocols[],4,FALSE),VLOOKUP(--TRIM(MID(SUBSTITUTE(C384,",",REPT(" ",99)),499,99)),PortProtocols[],4,FALSE)),""),"") &amp;
IF(TRIM(MID(SUBSTITUTE(C384,",",REPT(" ",99)),599,99))&lt;&gt;"",CHAR(10) &amp; IFERROR(IF(ISERROR(--TRIM(MID(SUBSTITUTE(C384,",",REPT(" ",99)),599,99))),VLOOKUP(TRIM(MID(SUBSTITUTE(C384,",",REPT(" ",99)),599,99)),PortProtocols[],4,FALSE),VLOOKUP(--TRIM(MID(SUBSTITUTE(C384,",",REPT(" ",99)),599,99)),PortProtocols[],4,FALSE)),""),"") &amp;
IF(TRIM(MID(SUBSTITUTE(C384,",",REPT(" ",99)),699,99))&lt;&gt;"",CHAR(10) &amp; IFERROR(IF(ISERROR(--TRIM(MID(SUBSTITUTE(C384,",",REPT(" ",99)),699,99))),VLOOKUP(TRIM(MID(SUBSTITUTE(C384,",",REPT(" ",99)),699,99)),PortProtocols[],4,FALSE),VLOOKUP(--TRIM(MID(SUBSTITUTE(C384,",",REPT(" ",99)),699,99)),PortProtocols[],4,FALSE)),""),"") &amp;
IF(TRIM(MID(SUBSTITUTE(C384,",",REPT(" ",99)),799,99))&lt;&gt;"",CHAR(10) &amp; IFERROR(IF(ISERROR(--TRIM(MID(SUBSTITUTE(C384,",",REPT(" ",99)),799,99))),VLOOKUP(TRIM(MID(SUBSTITUTE(C384,",",REPT(" ",99)),799,99)),PortProtocols[],4,FALSE),VLOOKUP(--TRIM(MID(SUBSTITUTE(C384,",",REPT(" ",99)),799,99)),PortProtocols[],4,FALSE)),""),"") &amp;
IF(TRIM(MID(SUBSTITUTE(C384,",",REPT(" ",99)),899,99))&lt;&gt;"",CHAR(10) &amp; IFERROR(IF(ISERROR(--TRIM(MID(SUBSTITUTE(C384,",",REPT(" ",99)),899,99))),VLOOKUP(TRIM(MID(SUBSTITUTE(C384,",",REPT(" ",99)),899,99)),PortProtocols[],4,FALSE),VLOOKUP(--TRIM(MID(SUBSTITUTE(C384,",",REPT(" ",99)),899,99)),PortProtocols[],4,FALSE)),""),"") &amp;
IF(TRIM(MID(SUBSTITUTE(C384,",",REPT(" ",99)),999,99))&lt;&gt;"",CHAR(10) &amp; IFERROR(IF(ISERROR(--TRIM(MID(SUBSTITUTE(C384,",",REPT(" ",99)),999,99))),VLOOKUP(TRIM(MID(SUBSTITUTE(C384,",",REPT(" ",99)),999,99)),PortProtocols[],4,FALSE),VLOOKUP(--TRIM(MID(SUBSTITUTE(C384,",",REPT(" ",99)),999,99)),PortProtocols[],4,FALSE)),""),"") &amp;
IF(TRIM(MID(SUBSTITUTE(C384,",",REPT(" ",99)),1099,99))&lt;&gt;"",CHAR(10) &amp; IFERROR(IF(ISERROR(--TRIM(MID(SUBSTITUTE(C384,",",REPT(" ",99)),1099,99))),VLOOKUP(TRIM(MID(SUBSTITUTE(C384,",",REPT(" ",99)),1099,99)),PortProtocols[],4,FALSE),VLOOKUP(--TRIM(MID(SUBSTITUTE(C384,",",REPT(" ",99)),1099,99)),PortProtocols[],4,FALSE)),""),"") &amp;
IF(TRIM(MID(SUBSTITUTE(C384,",",REPT(" ",99)),1199,99))&lt;&gt;"",CHAR(10) &amp; IFERROR(IF(ISERROR(--TRIM(MID(SUBSTITUTE(C384,",",REPT(" ",99)),1199,99))),VLOOKUP(TRIM(MID(SUBSTITUTE(C384,",",REPT(" ",99)),1199,99)),PortProtocols[],4,FALSE),VLOOKUP(--TRIM(MID(SUBSTITUTE(C384,",",REPT(" ",99)),1199,99)),PortProtocols[],4,FALSE)),""),"") &amp;
IF(TRIM(MID(SUBSTITUTE(C384,",",REPT(" ",99)),1299,99))&lt;&gt;"",CHAR(10) &amp; IFERROR(IF(ISERROR(--TRIM(MID(SUBSTITUTE(C384,",",REPT(" ",99)),1299,99))),VLOOKUP(TRIM(MID(SUBSTITUTE(C384,",",REPT(" ",99)),1299,99)),PortProtocols[],4,FALSE),VLOOKUP(--TRIM(MID(SUBSTITUTE(C384,",",REPT(" ",99)),1299,99)),PortProtocols[],4,FALSE)),""),"") &amp;
IF(TRIM(MID(SUBSTITUTE(C384,",",REPT(" ",99)),1399,99))&lt;&gt;"",CHAR(10) &amp; IFERROR(IF(ISERROR(--TRIM(MID(SUBSTITUTE(C384,",",REPT(" ",99)),1399,99))),VLOOKUP(TRIM(MID(SUBSTITUTE(C384,",",REPT(" ",99)),1399,99)),PortProtocols[],4,FALSE),VLOOKUP(--TRIM(MID(SUBSTITUTE(C384,",",REPT(" ",99)),1399,99)),PortProtocols[],4,FALSE)),""),"") &amp;
IF(TRIM(MID(SUBSTITUTE(C384,",",REPT(" ",99)),1499,99))&lt;&gt;"",CHAR(10) &amp; IFERROR(IF(ISERROR(--TRIM(MID(SUBSTITUTE(C384,",",REPT(" ",99)),1499,99))),VLOOKUP(TRIM(MID(SUBSTITUTE(C384,",",REPT(" ",99)),1499,99)),PortProtocols[],4,FALSE),VLOOKUP(--TRIM(MID(SUBSTITUTE(C384,",",REPT(" ",99)),1499,99)),PortProtocols[],4,FALSE)),""),"") &amp;
IF(TRIM(MID(SUBSTITUTE(C384,",",REPT(" ",99)),1599,99))&lt;&gt;"",CHAR(10) &amp; IFERROR(IF(ISERROR(--TRIM(MID(SUBSTITUTE(C384,",",REPT(" ",99)),1599,99))),VLOOKUP(TRIM(MID(SUBSTITUTE(C384,",",REPT(" ",99)),1599,99)),PortProtocols[],4,FALSE),VLOOKUP(--TRIM(MID(SUBSTITUTE(C384,",",REPT(" ",99)),1599,99)),PortProtocols[],4,FALSE)),""),"") &amp;
IF(TRIM(MID(SUBSTITUTE(C384,",",REPT(" ",99)),1699,99))&lt;&gt;"",CHAR(10) &amp; IFERROR(IF(ISERROR(--TRIM(MID(SUBSTITUTE(C384,",",REPT(" ",99)),1699,99))),VLOOKUP(TRIM(MID(SUBSTITUTE(C384,",",REPT(" ",99)),1699,99)),PortProtocols[],4,FALSE),VLOOKUP(--TRIM(MID(SUBSTITUTE(C384,",",REPT(" ",99)),1699,99)),PortProtocols[],4,FALSE)),""),"") &amp;
IF(TRIM(MID(SUBSTITUTE(C384,",",REPT(" ",99)),1799,99))&lt;&gt;"",CHAR(10) &amp; IFERROR(IF(ISERROR(--TRIM(MID(SUBSTITUTE(C384,",",REPT(" ",99)),1799,99))),VLOOKUP(TRIM(MID(SUBSTITUTE(C384,",",REPT(" ",99)),1799,99)),PortProtocols[],4,FALSE),VLOOKUP(--TRIM(MID(SUBSTITUTE(C384,",",REPT(" ",99)),1799,99)),PortProtocols[],4,FALSE)),""),"") &amp;
IF(TRIM(MID(SUBSTITUTE(C384,",",REPT(" ",99)),1899,99))&lt;&gt;"",CHAR(10) &amp; IFERROR(IF(ISERROR(--TRIM(MID(SUBSTITUTE(C384,",",REPT(" ",99)),1899,99))),VLOOKUP(TRIM(MID(SUBSTITUTE(C384,",",REPT(" ",99)),1899,99)),PortProtocols[],4,FALSE),VLOOKUP(--TRIM(MID(SUBSTITUTE(C384,",",REPT(" ",99)),1899,99)),PortProtocols[],4,FALSE)),""),""),
"")</f>
        <v/>
      </c>
      <c r="G384" s="15"/>
      <c r="H384" s="13">
        <f>_xlfn.XLOOKUP(ExternalPorts[[#This Row],[Source]],entities[Source],entities[Source AZ (Used for Diagram Generation)],"",0)</f>
        <v>0</v>
      </c>
      <c r="I384" s="13">
        <f>_xlfn.XLOOKUP(ExternalPorts[[#This Row],[Destination]],entities[Destination],entities[Destination AZ (Used for Diagram Generation)],"",0)</f>
        <v>0</v>
      </c>
      <c r="J384" s="13"/>
    </row>
    <row r="385" spans="1:10" ht="20.25" hidden="1">
      <c r="A385" s="13"/>
      <c r="B385" s="13"/>
      <c r="C385" s="14"/>
      <c r="D385" s="13"/>
      <c r="E385" s="13"/>
      <c r="F385" s="24" t="str">
        <f>IF(AND(B385&lt;&gt;"",E385&lt;&gt;""),B385 &amp; " to " &amp; E385 &amp; CHAR(10) &amp;
IFERROR(IF(ISERROR(--TRIM(MID(SUBSTITUTE(C385,",",REPT(" ",99)),1,99))),VLOOKUP(TRIM(MID(SUBSTITUTE(C385,",",REPT(" ",99)),1,99)),PortProtocols[],4,FALSE),VLOOKUP(--TRIM(MID(SUBSTITUTE(C385,",",REPT(" ",99)),1,99)),PortProtocols[],4,FALSE)),"") &amp;
IF(TRIM(MID(SUBSTITUTE(C385,",",REPT(" ",99)),99,99))&lt;&gt;"",CHAR(10) &amp; IFERROR(IF(ISERROR(--TRIM(MID(SUBSTITUTE(C385,",",REPT(" ",99)),99,99))),VLOOKUP(TRIM(MID(SUBSTITUTE(C385,",",REPT(" ",99)),99,99)),PortProtocols[],4,FALSE),VLOOKUP(--TRIM(MID(SUBSTITUTE(C385,",",REPT(" ",99)),99,99)),PortProtocols[],4,FALSE)),""),"") &amp;
IF(TRIM(MID(SUBSTITUTE(C385,",",REPT(" ",99)),199,99))&lt;&gt;"",CHAR(10) &amp; IFERROR(IF(ISERROR(--TRIM(MID(SUBSTITUTE(C385,",",REPT(" ",99)),199,99))),VLOOKUP(TRIM(MID(SUBSTITUTE(C385,",",REPT(" ",99)),199,99)),PortProtocols[],4,FALSE),VLOOKUP(--TRIM(MID(SUBSTITUTE(C385,",",REPT(" ",99)),199,99)),PortProtocols[],4,FALSE)),""),"") &amp;
IF(TRIM(MID(SUBSTITUTE(C385,",",REPT(" ",99)),299,99))&lt;&gt;"",CHAR(10) &amp; IFERROR(IF(ISERROR(--TRIM(MID(SUBSTITUTE(C385,",",REPT(" ",99)),299,99))),VLOOKUP(TRIM(MID(SUBSTITUTE(C385,",",REPT(" ",99)),299,99)),PortProtocols[],4,FALSE),VLOOKUP(--TRIM(MID(SUBSTITUTE(C385,",",REPT(" ",99)),299,99)),PortProtocols[],4,FALSE)),""),"") &amp;
IF(TRIM(MID(SUBSTITUTE(C385,",",REPT(" ",99)),399,99))&lt;&gt;"",CHAR(10) &amp; IFERROR(IF(ISERROR(--TRIM(MID(SUBSTITUTE(C385,",",REPT(" ",99)),399,99))),VLOOKUP(TRIM(MID(SUBSTITUTE(C385,",",REPT(" ",99)),399,99)),PortProtocols[],4,FALSE),VLOOKUP(--TRIM(MID(SUBSTITUTE(C385,",",REPT(" ",99)),399,99)),PortProtocols[],4,FALSE)),""),"") &amp;
IF(TRIM(MID(SUBSTITUTE(C385,",",REPT(" ",99)),499,99))&lt;&gt;"",CHAR(10) &amp; IFERROR(IF(ISERROR(--TRIM(MID(SUBSTITUTE(C385,",",REPT(" ",99)),499,99))),VLOOKUP(TRIM(MID(SUBSTITUTE(C385,",",REPT(" ",99)),499,99)),PortProtocols[],4,FALSE),VLOOKUP(--TRIM(MID(SUBSTITUTE(C385,",",REPT(" ",99)),499,99)),PortProtocols[],4,FALSE)),""),"") &amp;
IF(TRIM(MID(SUBSTITUTE(C385,",",REPT(" ",99)),599,99))&lt;&gt;"",CHAR(10) &amp; IFERROR(IF(ISERROR(--TRIM(MID(SUBSTITUTE(C385,",",REPT(" ",99)),599,99))),VLOOKUP(TRIM(MID(SUBSTITUTE(C385,",",REPT(" ",99)),599,99)),PortProtocols[],4,FALSE),VLOOKUP(--TRIM(MID(SUBSTITUTE(C385,",",REPT(" ",99)),599,99)),PortProtocols[],4,FALSE)),""),"") &amp;
IF(TRIM(MID(SUBSTITUTE(C385,",",REPT(" ",99)),699,99))&lt;&gt;"",CHAR(10) &amp; IFERROR(IF(ISERROR(--TRIM(MID(SUBSTITUTE(C385,",",REPT(" ",99)),699,99))),VLOOKUP(TRIM(MID(SUBSTITUTE(C385,",",REPT(" ",99)),699,99)),PortProtocols[],4,FALSE),VLOOKUP(--TRIM(MID(SUBSTITUTE(C385,",",REPT(" ",99)),699,99)),PortProtocols[],4,FALSE)),""),"") &amp;
IF(TRIM(MID(SUBSTITUTE(C385,",",REPT(" ",99)),799,99))&lt;&gt;"",CHAR(10) &amp; IFERROR(IF(ISERROR(--TRIM(MID(SUBSTITUTE(C385,",",REPT(" ",99)),799,99))),VLOOKUP(TRIM(MID(SUBSTITUTE(C385,",",REPT(" ",99)),799,99)),PortProtocols[],4,FALSE),VLOOKUP(--TRIM(MID(SUBSTITUTE(C385,",",REPT(" ",99)),799,99)),PortProtocols[],4,FALSE)),""),"") &amp;
IF(TRIM(MID(SUBSTITUTE(C385,",",REPT(" ",99)),899,99))&lt;&gt;"",CHAR(10) &amp; IFERROR(IF(ISERROR(--TRIM(MID(SUBSTITUTE(C385,",",REPT(" ",99)),899,99))),VLOOKUP(TRIM(MID(SUBSTITUTE(C385,",",REPT(" ",99)),899,99)),PortProtocols[],4,FALSE),VLOOKUP(--TRIM(MID(SUBSTITUTE(C385,",",REPT(" ",99)),899,99)),PortProtocols[],4,FALSE)),""),"") &amp;
IF(TRIM(MID(SUBSTITUTE(C385,",",REPT(" ",99)),999,99))&lt;&gt;"",CHAR(10) &amp; IFERROR(IF(ISERROR(--TRIM(MID(SUBSTITUTE(C385,",",REPT(" ",99)),999,99))),VLOOKUP(TRIM(MID(SUBSTITUTE(C385,",",REPT(" ",99)),999,99)),PortProtocols[],4,FALSE),VLOOKUP(--TRIM(MID(SUBSTITUTE(C385,",",REPT(" ",99)),999,99)),PortProtocols[],4,FALSE)),""),"") &amp;
IF(TRIM(MID(SUBSTITUTE(C385,",",REPT(" ",99)),1099,99))&lt;&gt;"",CHAR(10) &amp; IFERROR(IF(ISERROR(--TRIM(MID(SUBSTITUTE(C385,",",REPT(" ",99)),1099,99))),VLOOKUP(TRIM(MID(SUBSTITUTE(C385,",",REPT(" ",99)),1099,99)),PortProtocols[],4,FALSE),VLOOKUP(--TRIM(MID(SUBSTITUTE(C385,",",REPT(" ",99)),1099,99)),PortProtocols[],4,FALSE)),""),"") &amp;
IF(TRIM(MID(SUBSTITUTE(C385,",",REPT(" ",99)),1199,99))&lt;&gt;"",CHAR(10) &amp; IFERROR(IF(ISERROR(--TRIM(MID(SUBSTITUTE(C385,",",REPT(" ",99)),1199,99))),VLOOKUP(TRIM(MID(SUBSTITUTE(C385,",",REPT(" ",99)),1199,99)),PortProtocols[],4,FALSE),VLOOKUP(--TRIM(MID(SUBSTITUTE(C385,",",REPT(" ",99)),1199,99)),PortProtocols[],4,FALSE)),""),"") &amp;
IF(TRIM(MID(SUBSTITUTE(C385,",",REPT(" ",99)),1299,99))&lt;&gt;"",CHAR(10) &amp; IFERROR(IF(ISERROR(--TRIM(MID(SUBSTITUTE(C385,",",REPT(" ",99)),1299,99))),VLOOKUP(TRIM(MID(SUBSTITUTE(C385,",",REPT(" ",99)),1299,99)),PortProtocols[],4,FALSE),VLOOKUP(--TRIM(MID(SUBSTITUTE(C385,",",REPT(" ",99)),1299,99)),PortProtocols[],4,FALSE)),""),"") &amp;
IF(TRIM(MID(SUBSTITUTE(C385,",",REPT(" ",99)),1399,99))&lt;&gt;"",CHAR(10) &amp; IFERROR(IF(ISERROR(--TRIM(MID(SUBSTITUTE(C385,",",REPT(" ",99)),1399,99))),VLOOKUP(TRIM(MID(SUBSTITUTE(C385,",",REPT(" ",99)),1399,99)),PortProtocols[],4,FALSE),VLOOKUP(--TRIM(MID(SUBSTITUTE(C385,",",REPT(" ",99)),1399,99)),PortProtocols[],4,FALSE)),""),"") &amp;
IF(TRIM(MID(SUBSTITUTE(C385,",",REPT(" ",99)),1499,99))&lt;&gt;"",CHAR(10) &amp; IFERROR(IF(ISERROR(--TRIM(MID(SUBSTITUTE(C385,",",REPT(" ",99)),1499,99))),VLOOKUP(TRIM(MID(SUBSTITUTE(C385,",",REPT(" ",99)),1499,99)),PortProtocols[],4,FALSE),VLOOKUP(--TRIM(MID(SUBSTITUTE(C385,",",REPT(" ",99)),1499,99)),PortProtocols[],4,FALSE)),""),"") &amp;
IF(TRIM(MID(SUBSTITUTE(C385,",",REPT(" ",99)),1599,99))&lt;&gt;"",CHAR(10) &amp; IFERROR(IF(ISERROR(--TRIM(MID(SUBSTITUTE(C385,",",REPT(" ",99)),1599,99))),VLOOKUP(TRIM(MID(SUBSTITUTE(C385,",",REPT(" ",99)),1599,99)),PortProtocols[],4,FALSE),VLOOKUP(--TRIM(MID(SUBSTITUTE(C385,",",REPT(" ",99)),1599,99)),PortProtocols[],4,FALSE)),""),"") &amp;
IF(TRIM(MID(SUBSTITUTE(C385,",",REPT(" ",99)),1699,99))&lt;&gt;"",CHAR(10) &amp; IFERROR(IF(ISERROR(--TRIM(MID(SUBSTITUTE(C385,",",REPT(" ",99)),1699,99))),VLOOKUP(TRIM(MID(SUBSTITUTE(C385,",",REPT(" ",99)),1699,99)),PortProtocols[],4,FALSE),VLOOKUP(--TRIM(MID(SUBSTITUTE(C385,",",REPT(" ",99)),1699,99)),PortProtocols[],4,FALSE)),""),"") &amp;
IF(TRIM(MID(SUBSTITUTE(C385,",",REPT(" ",99)),1799,99))&lt;&gt;"",CHAR(10) &amp; IFERROR(IF(ISERROR(--TRIM(MID(SUBSTITUTE(C385,",",REPT(" ",99)),1799,99))),VLOOKUP(TRIM(MID(SUBSTITUTE(C385,",",REPT(" ",99)),1799,99)),PortProtocols[],4,FALSE),VLOOKUP(--TRIM(MID(SUBSTITUTE(C385,",",REPT(" ",99)),1799,99)),PortProtocols[],4,FALSE)),""),"") &amp;
IF(TRIM(MID(SUBSTITUTE(C385,",",REPT(" ",99)),1899,99))&lt;&gt;"",CHAR(10) &amp; IFERROR(IF(ISERROR(--TRIM(MID(SUBSTITUTE(C385,",",REPT(" ",99)),1899,99))),VLOOKUP(TRIM(MID(SUBSTITUTE(C385,",",REPT(" ",99)),1899,99)),PortProtocols[],4,FALSE),VLOOKUP(--TRIM(MID(SUBSTITUTE(C385,",",REPT(" ",99)),1899,99)),PortProtocols[],4,FALSE)),""),""),
"")</f>
        <v/>
      </c>
      <c r="G385" s="15"/>
      <c r="H385" s="13">
        <f>_xlfn.XLOOKUP(ExternalPorts[[#This Row],[Source]],entities[Source],entities[Source AZ (Used for Diagram Generation)],"",0)</f>
        <v>0</v>
      </c>
      <c r="I385" s="13">
        <f>_xlfn.XLOOKUP(ExternalPorts[[#This Row],[Destination]],entities[Destination],entities[Destination AZ (Used for Diagram Generation)],"",0)</f>
        <v>0</v>
      </c>
      <c r="J385" s="13"/>
    </row>
    <row r="386" spans="1:10" ht="20.25" hidden="1">
      <c r="A386" s="13"/>
      <c r="B386" s="13"/>
      <c r="C386" s="14"/>
      <c r="D386" s="13"/>
      <c r="E386" s="13"/>
      <c r="F386" s="24" t="str">
        <f>IF(AND(B386&lt;&gt;"",E386&lt;&gt;""),B386 &amp; " to " &amp; E386 &amp; CHAR(10) &amp;
IFERROR(IF(ISERROR(--TRIM(MID(SUBSTITUTE(C386,",",REPT(" ",99)),1,99))),VLOOKUP(TRIM(MID(SUBSTITUTE(C386,",",REPT(" ",99)),1,99)),PortProtocols[],4,FALSE),VLOOKUP(--TRIM(MID(SUBSTITUTE(C386,",",REPT(" ",99)),1,99)),PortProtocols[],4,FALSE)),"") &amp;
IF(TRIM(MID(SUBSTITUTE(C386,",",REPT(" ",99)),99,99))&lt;&gt;"",CHAR(10) &amp; IFERROR(IF(ISERROR(--TRIM(MID(SUBSTITUTE(C386,",",REPT(" ",99)),99,99))),VLOOKUP(TRIM(MID(SUBSTITUTE(C386,",",REPT(" ",99)),99,99)),PortProtocols[],4,FALSE),VLOOKUP(--TRIM(MID(SUBSTITUTE(C386,",",REPT(" ",99)),99,99)),PortProtocols[],4,FALSE)),""),"") &amp;
IF(TRIM(MID(SUBSTITUTE(C386,",",REPT(" ",99)),199,99))&lt;&gt;"",CHAR(10) &amp; IFERROR(IF(ISERROR(--TRIM(MID(SUBSTITUTE(C386,",",REPT(" ",99)),199,99))),VLOOKUP(TRIM(MID(SUBSTITUTE(C386,",",REPT(" ",99)),199,99)),PortProtocols[],4,FALSE),VLOOKUP(--TRIM(MID(SUBSTITUTE(C386,",",REPT(" ",99)),199,99)),PortProtocols[],4,FALSE)),""),"") &amp;
IF(TRIM(MID(SUBSTITUTE(C386,",",REPT(" ",99)),299,99))&lt;&gt;"",CHAR(10) &amp; IFERROR(IF(ISERROR(--TRIM(MID(SUBSTITUTE(C386,",",REPT(" ",99)),299,99))),VLOOKUP(TRIM(MID(SUBSTITUTE(C386,",",REPT(" ",99)),299,99)),PortProtocols[],4,FALSE),VLOOKUP(--TRIM(MID(SUBSTITUTE(C386,",",REPT(" ",99)),299,99)),PortProtocols[],4,FALSE)),""),"") &amp;
IF(TRIM(MID(SUBSTITUTE(C386,",",REPT(" ",99)),399,99))&lt;&gt;"",CHAR(10) &amp; IFERROR(IF(ISERROR(--TRIM(MID(SUBSTITUTE(C386,",",REPT(" ",99)),399,99))),VLOOKUP(TRIM(MID(SUBSTITUTE(C386,",",REPT(" ",99)),399,99)),PortProtocols[],4,FALSE),VLOOKUP(--TRIM(MID(SUBSTITUTE(C386,",",REPT(" ",99)),399,99)),PortProtocols[],4,FALSE)),""),"") &amp;
IF(TRIM(MID(SUBSTITUTE(C386,",",REPT(" ",99)),499,99))&lt;&gt;"",CHAR(10) &amp; IFERROR(IF(ISERROR(--TRIM(MID(SUBSTITUTE(C386,",",REPT(" ",99)),499,99))),VLOOKUP(TRIM(MID(SUBSTITUTE(C386,",",REPT(" ",99)),499,99)),PortProtocols[],4,FALSE),VLOOKUP(--TRIM(MID(SUBSTITUTE(C386,",",REPT(" ",99)),499,99)),PortProtocols[],4,FALSE)),""),"") &amp;
IF(TRIM(MID(SUBSTITUTE(C386,",",REPT(" ",99)),599,99))&lt;&gt;"",CHAR(10) &amp; IFERROR(IF(ISERROR(--TRIM(MID(SUBSTITUTE(C386,",",REPT(" ",99)),599,99))),VLOOKUP(TRIM(MID(SUBSTITUTE(C386,",",REPT(" ",99)),599,99)),PortProtocols[],4,FALSE),VLOOKUP(--TRIM(MID(SUBSTITUTE(C386,",",REPT(" ",99)),599,99)),PortProtocols[],4,FALSE)),""),"") &amp;
IF(TRIM(MID(SUBSTITUTE(C386,",",REPT(" ",99)),699,99))&lt;&gt;"",CHAR(10) &amp; IFERROR(IF(ISERROR(--TRIM(MID(SUBSTITUTE(C386,",",REPT(" ",99)),699,99))),VLOOKUP(TRIM(MID(SUBSTITUTE(C386,",",REPT(" ",99)),699,99)),PortProtocols[],4,FALSE),VLOOKUP(--TRIM(MID(SUBSTITUTE(C386,",",REPT(" ",99)),699,99)),PortProtocols[],4,FALSE)),""),"") &amp;
IF(TRIM(MID(SUBSTITUTE(C386,",",REPT(" ",99)),799,99))&lt;&gt;"",CHAR(10) &amp; IFERROR(IF(ISERROR(--TRIM(MID(SUBSTITUTE(C386,",",REPT(" ",99)),799,99))),VLOOKUP(TRIM(MID(SUBSTITUTE(C386,",",REPT(" ",99)),799,99)),PortProtocols[],4,FALSE),VLOOKUP(--TRIM(MID(SUBSTITUTE(C386,",",REPT(" ",99)),799,99)),PortProtocols[],4,FALSE)),""),"") &amp;
IF(TRIM(MID(SUBSTITUTE(C386,",",REPT(" ",99)),899,99))&lt;&gt;"",CHAR(10) &amp; IFERROR(IF(ISERROR(--TRIM(MID(SUBSTITUTE(C386,",",REPT(" ",99)),899,99))),VLOOKUP(TRIM(MID(SUBSTITUTE(C386,",",REPT(" ",99)),899,99)),PortProtocols[],4,FALSE),VLOOKUP(--TRIM(MID(SUBSTITUTE(C386,",",REPT(" ",99)),899,99)),PortProtocols[],4,FALSE)),""),"") &amp;
IF(TRIM(MID(SUBSTITUTE(C386,",",REPT(" ",99)),999,99))&lt;&gt;"",CHAR(10) &amp; IFERROR(IF(ISERROR(--TRIM(MID(SUBSTITUTE(C386,",",REPT(" ",99)),999,99))),VLOOKUP(TRIM(MID(SUBSTITUTE(C386,",",REPT(" ",99)),999,99)),PortProtocols[],4,FALSE),VLOOKUP(--TRIM(MID(SUBSTITUTE(C386,",",REPT(" ",99)),999,99)),PortProtocols[],4,FALSE)),""),"") &amp;
IF(TRIM(MID(SUBSTITUTE(C386,",",REPT(" ",99)),1099,99))&lt;&gt;"",CHAR(10) &amp; IFERROR(IF(ISERROR(--TRIM(MID(SUBSTITUTE(C386,",",REPT(" ",99)),1099,99))),VLOOKUP(TRIM(MID(SUBSTITUTE(C386,",",REPT(" ",99)),1099,99)),PortProtocols[],4,FALSE),VLOOKUP(--TRIM(MID(SUBSTITUTE(C386,",",REPT(" ",99)),1099,99)),PortProtocols[],4,FALSE)),""),"") &amp;
IF(TRIM(MID(SUBSTITUTE(C386,",",REPT(" ",99)),1199,99))&lt;&gt;"",CHAR(10) &amp; IFERROR(IF(ISERROR(--TRIM(MID(SUBSTITUTE(C386,",",REPT(" ",99)),1199,99))),VLOOKUP(TRIM(MID(SUBSTITUTE(C386,",",REPT(" ",99)),1199,99)),PortProtocols[],4,FALSE),VLOOKUP(--TRIM(MID(SUBSTITUTE(C386,",",REPT(" ",99)),1199,99)),PortProtocols[],4,FALSE)),""),"") &amp;
IF(TRIM(MID(SUBSTITUTE(C386,",",REPT(" ",99)),1299,99))&lt;&gt;"",CHAR(10) &amp; IFERROR(IF(ISERROR(--TRIM(MID(SUBSTITUTE(C386,",",REPT(" ",99)),1299,99))),VLOOKUP(TRIM(MID(SUBSTITUTE(C386,",",REPT(" ",99)),1299,99)),PortProtocols[],4,FALSE),VLOOKUP(--TRIM(MID(SUBSTITUTE(C386,",",REPT(" ",99)),1299,99)),PortProtocols[],4,FALSE)),""),"") &amp;
IF(TRIM(MID(SUBSTITUTE(C386,",",REPT(" ",99)),1399,99))&lt;&gt;"",CHAR(10) &amp; IFERROR(IF(ISERROR(--TRIM(MID(SUBSTITUTE(C386,",",REPT(" ",99)),1399,99))),VLOOKUP(TRIM(MID(SUBSTITUTE(C386,",",REPT(" ",99)),1399,99)),PortProtocols[],4,FALSE),VLOOKUP(--TRIM(MID(SUBSTITUTE(C386,",",REPT(" ",99)),1399,99)),PortProtocols[],4,FALSE)),""),"") &amp;
IF(TRIM(MID(SUBSTITUTE(C386,",",REPT(" ",99)),1499,99))&lt;&gt;"",CHAR(10) &amp; IFERROR(IF(ISERROR(--TRIM(MID(SUBSTITUTE(C386,",",REPT(" ",99)),1499,99))),VLOOKUP(TRIM(MID(SUBSTITUTE(C386,",",REPT(" ",99)),1499,99)),PortProtocols[],4,FALSE),VLOOKUP(--TRIM(MID(SUBSTITUTE(C386,",",REPT(" ",99)),1499,99)),PortProtocols[],4,FALSE)),""),"") &amp;
IF(TRIM(MID(SUBSTITUTE(C386,",",REPT(" ",99)),1599,99))&lt;&gt;"",CHAR(10) &amp; IFERROR(IF(ISERROR(--TRIM(MID(SUBSTITUTE(C386,",",REPT(" ",99)),1599,99))),VLOOKUP(TRIM(MID(SUBSTITUTE(C386,",",REPT(" ",99)),1599,99)),PortProtocols[],4,FALSE),VLOOKUP(--TRIM(MID(SUBSTITUTE(C386,",",REPT(" ",99)),1599,99)),PortProtocols[],4,FALSE)),""),"") &amp;
IF(TRIM(MID(SUBSTITUTE(C386,",",REPT(" ",99)),1699,99))&lt;&gt;"",CHAR(10) &amp; IFERROR(IF(ISERROR(--TRIM(MID(SUBSTITUTE(C386,",",REPT(" ",99)),1699,99))),VLOOKUP(TRIM(MID(SUBSTITUTE(C386,",",REPT(" ",99)),1699,99)),PortProtocols[],4,FALSE),VLOOKUP(--TRIM(MID(SUBSTITUTE(C386,",",REPT(" ",99)),1699,99)),PortProtocols[],4,FALSE)),""),"") &amp;
IF(TRIM(MID(SUBSTITUTE(C386,",",REPT(" ",99)),1799,99))&lt;&gt;"",CHAR(10) &amp; IFERROR(IF(ISERROR(--TRIM(MID(SUBSTITUTE(C386,",",REPT(" ",99)),1799,99))),VLOOKUP(TRIM(MID(SUBSTITUTE(C386,",",REPT(" ",99)),1799,99)),PortProtocols[],4,FALSE),VLOOKUP(--TRIM(MID(SUBSTITUTE(C386,",",REPT(" ",99)),1799,99)),PortProtocols[],4,FALSE)),""),"") &amp;
IF(TRIM(MID(SUBSTITUTE(C386,",",REPT(" ",99)),1899,99))&lt;&gt;"",CHAR(10) &amp; IFERROR(IF(ISERROR(--TRIM(MID(SUBSTITUTE(C386,",",REPT(" ",99)),1899,99))),VLOOKUP(TRIM(MID(SUBSTITUTE(C386,",",REPT(" ",99)),1899,99)),PortProtocols[],4,FALSE),VLOOKUP(--TRIM(MID(SUBSTITUTE(C386,",",REPT(" ",99)),1899,99)),PortProtocols[],4,FALSE)),""),""),
"")</f>
        <v/>
      </c>
      <c r="G386" s="15"/>
      <c r="H386" s="13">
        <f>_xlfn.XLOOKUP(ExternalPorts[[#This Row],[Source]],entities[Source],entities[Source AZ (Used for Diagram Generation)],"",0)</f>
        <v>0</v>
      </c>
      <c r="I386" s="13">
        <f>_xlfn.XLOOKUP(ExternalPorts[[#This Row],[Destination]],entities[Destination],entities[Destination AZ (Used for Diagram Generation)],"",0)</f>
        <v>0</v>
      </c>
      <c r="J386" s="13"/>
    </row>
    <row r="387" spans="1:10" ht="20.25" hidden="1">
      <c r="A387" s="13"/>
      <c r="B387" s="13"/>
      <c r="C387" s="14"/>
      <c r="D387" s="13"/>
      <c r="E387" s="13"/>
      <c r="F387" s="24" t="str">
        <f>IF(AND(B387&lt;&gt;"",E387&lt;&gt;""),B387 &amp; " to " &amp; E387 &amp; CHAR(10) &amp;
IFERROR(IF(ISERROR(--TRIM(MID(SUBSTITUTE(C387,",",REPT(" ",99)),1,99))),VLOOKUP(TRIM(MID(SUBSTITUTE(C387,",",REPT(" ",99)),1,99)),PortProtocols[],4,FALSE),VLOOKUP(--TRIM(MID(SUBSTITUTE(C387,",",REPT(" ",99)),1,99)),PortProtocols[],4,FALSE)),"") &amp;
IF(TRIM(MID(SUBSTITUTE(C387,",",REPT(" ",99)),99,99))&lt;&gt;"",CHAR(10) &amp; IFERROR(IF(ISERROR(--TRIM(MID(SUBSTITUTE(C387,",",REPT(" ",99)),99,99))),VLOOKUP(TRIM(MID(SUBSTITUTE(C387,",",REPT(" ",99)),99,99)),PortProtocols[],4,FALSE),VLOOKUP(--TRIM(MID(SUBSTITUTE(C387,",",REPT(" ",99)),99,99)),PortProtocols[],4,FALSE)),""),"") &amp;
IF(TRIM(MID(SUBSTITUTE(C387,",",REPT(" ",99)),199,99))&lt;&gt;"",CHAR(10) &amp; IFERROR(IF(ISERROR(--TRIM(MID(SUBSTITUTE(C387,",",REPT(" ",99)),199,99))),VLOOKUP(TRIM(MID(SUBSTITUTE(C387,",",REPT(" ",99)),199,99)),PortProtocols[],4,FALSE),VLOOKUP(--TRIM(MID(SUBSTITUTE(C387,",",REPT(" ",99)),199,99)),PortProtocols[],4,FALSE)),""),"") &amp;
IF(TRIM(MID(SUBSTITUTE(C387,",",REPT(" ",99)),299,99))&lt;&gt;"",CHAR(10) &amp; IFERROR(IF(ISERROR(--TRIM(MID(SUBSTITUTE(C387,",",REPT(" ",99)),299,99))),VLOOKUP(TRIM(MID(SUBSTITUTE(C387,",",REPT(" ",99)),299,99)),PortProtocols[],4,FALSE),VLOOKUP(--TRIM(MID(SUBSTITUTE(C387,",",REPT(" ",99)),299,99)),PortProtocols[],4,FALSE)),""),"") &amp;
IF(TRIM(MID(SUBSTITUTE(C387,",",REPT(" ",99)),399,99))&lt;&gt;"",CHAR(10) &amp; IFERROR(IF(ISERROR(--TRIM(MID(SUBSTITUTE(C387,",",REPT(" ",99)),399,99))),VLOOKUP(TRIM(MID(SUBSTITUTE(C387,",",REPT(" ",99)),399,99)),PortProtocols[],4,FALSE),VLOOKUP(--TRIM(MID(SUBSTITUTE(C387,",",REPT(" ",99)),399,99)),PortProtocols[],4,FALSE)),""),"") &amp;
IF(TRIM(MID(SUBSTITUTE(C387,",",REPT(" ",99)),499,99))&lt;&gt;"",CHAR(10) &amp; IFERROR(IF(ISERROR(--TRIM(MID(SUBSTITUTE(C387,",",REPT(" ",99)),499,99))),VLOOKUP(TRIM(MID(SUBSTITUTE(C387,",",REPT(" ",99)),499,99)),PortProtocols[],4,FALSE),VLOOKUP(--TRIM(MID(SUBSTITUTE(C387,",",REPT(" ",99)),499,99)),PortProtocols[],4,FALSE)),""),"") &amp;
IF(TRIM(MID(SUBSTITUTE(C387,",",REPT(" ",99)),599,99))&lt;&gt;"",CHAR(10) &amp; IFERROR(IF(ISERROR(--TRIM(MID(SUBSTITUTE(C387,",",REPT(" ",99)),599,99))),VLOOKUP(TRIM(MID(SUBSTITUTE(C387,",",REPT(" ",99)),599,99)),PortProtocols[],4,FALSE),VLOOKUP(--TRIM(MID(SUBSTITUTE(C387,",",REPT(" ",99)),599,99)),PortProtocols[],4,FALSE)),""),"") &amp;
IF(TRIM(MID(SUBSTITUTE(C387,",",REPT(" ",99)),699,99))&lt;&gt;"",CHAR(10) &amp; IFERROR(IF(ISERROR(--TRIM(MID(SUBSTITUTE(C387,",",REPT(" ",99)),699,99))),VLOOKUP(TRIM(MID(SUBSTITUTE(C387,",",REPT(" ",99)),699,99)),PortProtocols[],4,FALSE),VLOOKUP(--TRIM(MID(SUBSTITUTE(C387,",",REPT(" ",99)),699,99)),PortProtocols[],4,FALSE)),""),"") &amp;
IF(TRIM(MID(SUBSTITUTE(C387,",",REPT(" ",99)),799,99))&lt;&gt;"",CHAR(10) &amp; IFERROR(IF(ISERROR(--TRIM(MID(SUBSTITUTE(C387,",",REPT(" ",99)),799,99))),VLOOKUP(TRIM(MID(SUBSTITUTE(C387,",",REPT(" ",99)),799,99)),PortProtocols[],4,FALSE),VLOOKUP(--TRIM(MID(SUBSTITUTE(C387,",",REPT(" ",99)),799,99)),PortProtocols[],4,FALSE)),""),"") &amp;
IF(TRIM(MID(SUBSTITUTE(C387,",",REPT(" ",99)),899,99))&lt;&gt;"",CHAR(10) &amp; IFERROR(IF(ISERROR(--TRIM(MID(SUBSTITUTE(C387,",",REPT(" ",99)),899,99))),VLOOKUP(TRIM(MID(SUBSTITUTE(C387,",",REPT(" ",99)),899,99)),PortProtocols[],4,FALSE),VLOOKUP(--TRIM(MID(SUBSTITUTE(C387,",",REPT(" ",99)),899,99)),PortProtocols[],4,FALSE)),""),"") &amp;
IF(TRIM(MID(SUBSTITUTE(C387,",",REPT(" ",99)),999,99))&lt;&gt;"",CHAR(10) &amp; IFERROR(IF(ISERROR(--TRIM(MID(SUBSTITUTE(C387,",",REPT(" ",99)),999,99))),VLOOKUP(TRIM(MID(SUBSTITUTE(C387,",",REPT(" ",99)),999,99)),PortProtocols[],4,FALSE),VLOOKUP(--TRIM(MID(SUBSTITUTE(C387,",",REPT(" ",99)),999,99)),PortProtocols[],4,FALSE)),""),"") &amp;
IF(TRIM(MID(SUBSTITUTE(C387,",",REPT(" ",99)),1099,99))&lt;&gt;"",CHAR(10) &amp; IFERROR(IF(ISERROR(--TRIM(MID(SUBSTITUTE(C387,",",REPT(" ",99)),1099,99))),VLOOKUP(TRIM(MID(SUBSTITUTE(C387,",",REPT(" ",99)),1099,99)),PortProtocols[],4,FALSE),VLOOKUP(--TRIM(MID(SUBSTITUTE(C387,",",REPT(" ",99)),1099,99)),PortProtocols[],4,FALSE)),""),"") &amp;
IF(TRIM(MID(SUBSTITUTE(C387,",",REPT(" ",99)),1199,99))&lt;&gt;"",CHAR(10) &amp; IFERROR(IF(ISERROR(--TRIM(MID(SUBSTITUTE(C387,",",REPT(" ",99)),1199,99))),VLOOKUP(TRIM(MID(SUBSTITUTE(C387,",",REPT(" ",99)),1199,99)),PortProtocols[],4,FALSE),VLOOKUP(--TRIM(MID(SUBSTITUTE(C387,",",REPT(" ",99)),1199,99)),PortProtocols[],4,FALSE)),""),"") &amp;
IF(TRIM(MID(SUBSTITUTE(C387,",",REPT(" ",99)),1299,99))&lt;&gt;"",CHAR(10) &amp; IFERROR(IF(ISERROR(--TRIM(MID(SUBSTITUTE(C387,",",REPT(" ",99)),1299,99))),VLOOKUP(TRIM(MID(SUBSTITUTE(C387,",",REPT(" ",99)),1299,99)),PortProtocols[],4,FALSE),VLOOKUP(--TRIM(MID(SUBSTITUTE(C387,",",REPT(" ",99)),1299,99)),PortProtocols[],4,FALSE)),""),"") &amp;
IF(TRIM(MID(SUBSTITUTE(C387,",",REPT(" ",99)),1399,99))&lt;&gt;"",CHAR(10) &amp; IFERROR(IF(ISERROR(--TRIM(MID(SUBSTITUTE(C387,",",REPT(" ",99)),1399,99))),VLOOKUP(TRIM(MID(SUBSTITUTE(C387,",",REPT(" ",99)),1399,99)),PortProtocols[],4,FALSE),VLOOKUP(--TRIM(MID(SUBSTITUTE(C387,",",REPT(" ",99)),1399,99)),PortProtocols[],4,FALSE)),""),"") &amp;
IF(TRIM(MID(SUBSTITUTE(C387,",",REPT(" ",99)),1499,99))&lt;&gt;"",CHAR(10) &amp; IFERROR(IF(ISERROR(--TRIM(MID(SUBSTITUTE(C387,",",REPT(" ",99)),1499,99))),VLOOKUP(TRIM(MID(SUBSTITUTE(C387,",",REPT(" ",99)),1499,99)),PortProtocols[],4,FALSE),VLOOKUP(--TRIM(MID(SUBSTITUTE(C387,",",REPT(" ",99)),1499,99)),PortProtocols[],4,FALSE)),""),"") &amp;
IF(TRIM(MID(SUBSTITUTE(C387,",",REPT(" ",99)),1599,99))&lt;&gt;"",CHAR(10) &amp; IFERROR(IF(ISERROR(--TRIM(MID(SUBSTITUTE(C387,",",REPT(" ",99)),1599,99))),VLOOKUP(TRIM(MID(SUBSTITUTE(C387,",",REPT(" ",99)),1599,99)),PortProtocols[],4,FALSE),VLOOKUP(--TRIM(MID(SUBSTITUTE(C387,",",REPT(" ",99)),1599,99)),PortProtocols[],4,FALSE)),""),"") &amp;
IF(TRIM(MID(SUBSTITUTE(C387,",",REPT(" ",99)),1699,99))&lt;&gt;"",CHAR(10) &amp; IFERROR(IF(ISERROR(--TRIM(MID(SUBSTITUTE(C387,",",REPT(" ",99)),1699,99))),VLOOKUP(TRIM(MID(SUBSTITUTE(C387,",",REPT(" ",99)),1699,99)),PortProtocols[],4,FALSE),VLOOKUP(--TRIM(MID(SUBSTITUTE(C387,",",REPT(" ",99)),1699,99)),PortProtocols[],4,FALSE)),""),"") &amp;
IF(TRIM(MID(SUBSTITUTE(C387,",",REPT(" ",99)),1799,99))&lt;&gt;"",CHAR(10) &amp; IFERROR(IF(ISERROR(--TRIM(MID(SUBSTITUTE(C387,",",REPT(" ",99)),1799,99))),VLOOKUP(TRIM(MID(SUBSTITUTE(C387,",",REPT(" ",99)),1799,99)),PortProtocols[],4,FALSE),VLOOKUP(--TRIM(MID(SUBSTITUTE(C387,",",REPT(" ",99)),1799,99)),PortProtocols[],4,FALSE)),""),"") &amp;
IF(TRIM(MID(SUBSTITUTE(C387,",",REPT(" ",99)),1899,99))&lt;&gt;"",CHAR(10) &amp; IFERROR(IF(ISERROR(--TRIM(MID(SUBSTITUTE(C387,",",REPT(" ",99)),1899,99))),VLOOKUP(TRIM(MID(SUBSTITUTE(C387,",",REPT(" ",99)),1899,99)),PortProtocols[],4,FALSE),VLOOKUP(--TRIM(MID(SUBSTITUTE(C387,",",REPT(" ",99)),1899,99)),PortProtocols[],4,FALSE)),""),""),
"")</f>
        <v/>
      </c>
      <c r="G387" s="15"/>
      <c r="H387" s="13">
        <f>_xlfn.XLOOKUP(ExternalPorts[[#This Row],[Source]],entities[Source],entities[Source AZ (Used for Diagram Generation)],"",0)</f>
        <v>0</v>
      </c>
      <c r="I387" s="13">
        <f>_xlfn.XLOOKUP(ExternalPorts[[#This Row],[Destination]],entities[Destination],entities[Destination AZ (Used for Diagram Generation)],"",0)</f>
        <v>0</v>
      </c>
      <c r="J387" s="13"/>
    </row>
    <row r="388" spans="1:10" ht="20.25" hidden="1">
      <c r="A388" s="13"/>
      <c r="B388" s="13"/>
      <c r="C388" s="14"/>
      <c r="D388" s="13"/>
      <c r="E388" s="13"/>
      <c r="F388" s="24" t="str">
        <f>IF(AND(B388&lt;&gt;"",E388&lt;&gt;""),B388 &amp; " to " &amp; E388 &amp; CHAR(10) &amp;
IFERROR(IF(ISERROR(--TRIM(MID(SUBSTITUTE(C388,",",REPT(" ",99)),1,99))),VLOOKUP(TRIM(MID(SUBSTITUTE(C388,",",REPT(" ",99)),1,99)),PortProtocols[],4,FALSE),VLOOKUP(--TRIM(MID(SUBSTITUTE(C388,",",REPT(" ",99)),1,99)),PortProtocols[],4,FALSE)),"") &amp;
IF(TRIM(MID(SUBSTITUTE(C388,",",REPT(" ",99)),99,99))&lt;&gt;"",CHAR(10) &amp; IFERROR(IF(ISERROR(--TRIM(MID(SUBSTITUTE(C388,",",REPT(" ",99)),99,99))),VLOOKUP(TRIM(MID(SUBSTITUTE(C388,",",REPT(" ",99)),99,99)),PortProtocols[],4,FALSE),VLOOKUP(--TRIM(MID(SUBSTITUTE(C388,",",REPT(" ",99)),99,99)),PortProtocols[],4,FALSE)),""),"") &amp;
IF(TRIM(MID(SUBSTITUTE(C388,",",REPT(" ",99)),199,99))&lt;&gt;"",CHAR(10) &amp; IFERROR(IF(ISERROR(--TRIM(MID(SUBSTITUTE(C388,",",REPT(" ",99)),199,99))),VLOOKUP(TRIM(MID(SUBSTITUTE(C388,",",REPT(" ",99)),199,99)),PortProtocols[],4,FALSE),VLOOKUP(--TRIM(MID(SUBSTITUTE(C388,",",REPT(" ",99)),199,99)),PortProtocols[],4,FALSE)),""),"") &amp;
IF(TRIM(MID(SUBSTITUTE(C388,",",REPT(" ",99)),299,99))&lt;&gt;"",CHAR(10) &amp; IFERROR(IF(ISERROR(--TRIM(MID(SUBSTITUTE(C388,",",REPT(" ",99)),299,99))),VLOOKUP(TRIM(MID(SUBSTITUTE(C388,",",REPT(" ",99)),299,99)),PortProtocols[],4,FALSE),VLOOKUP(--TRIM(MID(SUBSTITUTE(C388,",",REPT(" ",99)),299,99)),PortProtocols[],4,FALSE)),""),"") &amp;
IF(TRIM(MID(SUBSTITUTE(C388,",",REPT(" ",99)),399,99))&lt;&gt;"",CHAR(10) &amp; IFERROR(IF(ISERROR(--TRIM(MID(SUBSTITUTE(C388,",",REPT(" ",99)),399,99))),VLOOKUP(TRIM(MID(SUBSTITUTE(C388,",",REPT(" ",99)),399,99)),PortProtocols[],4,FALSE),VLOOKUP(--TRIM(MID(SUBSTITUTE(C388,",",REPT(" ",99)),399,99)),PortProtocols[],4,FALSE)),""),"") &amp;
IF(TRIM(MID(SUBSTITUTE(C388,",",REPT(" ",99)),499,99))&lt;&gt;"",CHAR(10) &amp; IFERROR(IF(ISERROR(--TRIM(MID(SUBSTITUTE(C388,",",REPT(" ",99)),499,99))),VLOOKUP(TRIM(MID(SUBSTITUTE(C388,",",REPT(" ",99)),499,99)),PortProtocols[],4,FALSE),VLOOKUP(--TRIM(MID(SUBSTITUTE(C388,",",REPT(" ",99)),499,99)),PortProtocols[],4,FALSE)),""),"") &amp;
IF(TRIM(MID(SUBSTITUTE(C388,",",REPT(" ",99)),599,99))&lt;&gt;"",CHAR(10) &amp; IFERROR(IF(ISERROR(--TRIM(MID(SUBSTITUTE(C388,",",REPT(" ",99)),599,99))),VLOOKUP(TRIM(MID(SUBSTITUTE(C388,",",REPT(" ",99)),599,99)),PortProtocols[],4,FALSE),VLOOKUP(--TRIM(MID(SUBSTITUTE(C388,",",REPT(" ",99)),599,99)),PortProtocols[],4,FALSE)),""),"") &amp;
IF(TRIM(MID(SUBSTITUTE(C388,",",REPT(" ",99)),699,99))&lt;&gt;"",CHAR(10) &amp; IFERROR(IF(ISERROR(--TRIM(MID(SUBSTITUTE(C388,",",REPT(" ",99)),699,99))),VLOOKUP(TRIM(MID(SUBSTITUTE(C388,",",REPT(" ",99)),699,99)),PortProtocols[],4,FALSE),VLOOKUP(--TRIM(MID(SUBSTITUTE(C388,",",REPT(" ",99)),699,99)),PortProtocols[],4,FALSE)),""),"") &amp;
IF(TRIM(MID(SUBSTITUTE(C388,",",REPT(" ",99)),799,99))&lt;&gt;"",CHAR(10) &amp; IFERROR(IF(ISERROR(--TRIM(MID(SUBSTITUTE(C388,",",REPT(" ",99)),799,99))),VLOOKUP(TRIM(MID(SUBSTITUTE(C388,",",REPT(" ",99)),799,99)),PortProtocols[],4,FALSE),VLOOKUP(--TRIM(MID(SUBSTITUTE(C388,",",REPT(" ",99)),799,99)),PortProtocols[],4,FALSE)),""),"") &amp;
IF(TRIM(MID(SUBSTITUTE(C388,",",REPT(" ",99)),899,99))&lt;&gt;"",CHAR(10) &amp; IFERROR(IF(ISERROR(--TRIM(MID(SUBSTITUTE(C388,",",REPT(" ",99)),899,99))),VLOOKUP(TRIM(MID(SUBSTITUTE(C388,",",REPT(" ",99)),899,99)),PortProtocols[],4,FALSE),VLOOKUP(--TRIM(MID(SUBSTITUTE(C388,",",REPT(" ",99)),899,99)),PortProtocols[],4,FALSE)),""),"") &amp;
IF(TRIM(MID(SUBSTITUTE(C388,",",REPT(" ",99)),999,99))&lt;&gt;"",CHAR(10) &amp; IFERROR(IF(ISERROR(--TRIM(MID(SUBSTITUTE(C388,",",REPT(" ",99)),999,99))),VLOOKUP(TRIM(MID(SUBSTITUTE(C388,",",REPT(" ",99)),999,99)),PortProtocols[],4,FALSE),VLOOKUP(--TRIM(MID(SUBSTITUTE(C388,",",REPT(" ",99)),999,99)),PortProtocols[],4,FALSE)),""),"") &amp;
IF(TRIM(MID(SUBSTITUTE(C388,",",REPT(" ",99)),1099,99))&lt;&gt;"",CHAR(10) &amp; IFERROR(IF(ISERROR(--TRIM(MID(SUBSTITUTE(C388,",",REPT(" ",99)),1099,99))),VLOOKUP(TRIM(MID(SUBSTITUTE(C388,",",REPT(" ",99)),1099,99)),PortProtocols[],4,FALSE),VLOOKUP(--TRIM(MID(SUBSTITUTE(C388,",",REPT(" ",99)),1099,99)),PortProtocols[],4,FALSE)),""),"") &amp;
IF(TRIM(MID(SUBSTITUTE(C388,",",REPT(" ",99)),1199,99))&lt;&gt;"",CHAR(10) &amp; IFERROR(IF(ISERROR(--TRIM(MID(SUBSTITUTE(C388,",",REPT(" ",99)),1199,99))),VLOOKUP(TRIM(MID(SUBSTITUTE(C388,",",REPT(" ",99)),1199,99)),PortProtocols[],4,FALSE),VLOOKUP(--TRIM(MID(SUBSTITUTE(C388,",",REPT(" ",99)),1199,99)),PortProtocols[],4,FALSE)),""),"") &amp;
IF(TRIM(MID(SUBSTITUTE(C388,",",REPT(" ",99)),1299,99))&lt;&gt;"",CHAR(10) &amp; IFERROR(IF(ISERROR(--TRIM(MID(SUBSTITUTE(C388,",",REPT(" ",99)),1299,99))),VLOOKUP(TRIM(MID(SUBSTITUTE(C388,",",REPT(" ",99)),1299,99)),PortProtocols[],4,FALSE),VLOOKUP(--TRIM(MID(SUBSTITUTE(C388,",",REPT(" ",99)),1299,99)),PortProtocols[],4,FALSE)),""),"") &amp;
IF(TRIM(MID(SUBSTITUTE(C388,",",REPT(" ",99)),1399,99))&lt;&gt;"",CHAR(10) &amp; IFERROR(IF(ISERROR(--TRIM(MID(SUBSTITUTE(C388,",",REPT(" ",99)),1399,99))),VLOOKUP(TRIM(MID(SUBSTITUTE(C388,",",REPT(" ",99)),1399,99)),PortProtocols[],4,FALSE),VLOOKUP(--TRIM(MID(SUBSTITUTE(C388,",",REPT(" ",99)),1399,99)),PortProtocols[],4,FALSE)),""),"") &amp;
IF(TRIM(MID(SUBSTITUTE(C388,",",REPT(" ",99)),1499,99))&lt;&gt;"",CHAR(10) &amp; IFERROR(IF(ISERROR(--TRIM(MID(SUBSTITUTE(C388,",",REPT(" ",99)),1499,99))),VLOOKUP(TRIM(MID(SUBSTITUTE(C388,",",REPT(" ",99)),1499,99)),PortProtocols[],4,FALSE),VLOOKUP(--TRIM(MID(SUBSTITUTE(C388,",",REPT(" ",99)),1499,99)),PortProtocols[],4,FALSE)),""),"") &amp;
IF(TRIM(MID(SUBSTITUTE(C388,",",REPT(" ",99)),1599,99))&lt;&gt;"",CHAR(10) &amp; IFERROR(IF(ISERROR(--TRIM(MID(SUBSTITUTE(C388,",",REPT(" ",99)),1599,99))),VLOOKUP(TRIM(MID(SUBSTITUTE(C388,",",REPT(" ",99)),1599,99)),PortProtocols[],4,FALSE),VLOOKUP(--TRIM(MID(SUBSTITUTE(C388,",",REPT(" ",99)),1599,99)),PortProtocols[],4,FALSE)),""),"") &amp;
IF(TRIM(MID(SUBSTITUTE(C388,",",REPT(" ",99)),1699,99))&lt;&gt;"",CHAR(10) &amp; IFERROR(IF(ISERROR(--TRIM(MID(SUBSTITUTE(C388,",",REPT(" ",99)),1699,99))),VLOOKUP(TRIM(MID(SUBSTITUTE(C388,",",REPT(" ",99)),1699,99)),PortProtocols[],4,FALSE),VLOOKUP(--TRIM(MID(SUBSTITUTE(C388,",",REPT(" ",99)),1699,99)),PortProtocols[],4,FALSE)),""),"") &amp;
IF(TRIM(MID(SUBSTITUTE(C388,",",REPT(" ",99)),1799,99))&lt;&gt;"",CHAR(10) &amp; IFERROR(IF(ISERROR(--TRIM(MID(SUBSTITUTE(C388,",",REPT(" ",99)),1799,99))),VLOOKUP(TRIM(MID(SUBSTITUTE(C388,",",REPT(" ",99)),1799,99)),PortProtocols[],4,FALSE),VLOOKUP(--TRIM(MID(SUBSTITUTE(C388,",",REPT(" ",99)),1799,99)),PortProtocols[],4,FALSE)),""),"") &amp;
IF(TRIM(MID(SUBSTITUTE(C388,",",REPT(" ",99)),1899,99))&lt;&gt;"",CHAR(10) &amp; IFERROR(IF(ISERROR(--TRIM(MID(SUBSTITUTE(C388,",",REPT(" ",99)),1899,99))),VLOOKUP(TRIM(MID(SUBSTITUTE(C388,",",REPT(" ",99)),1899,99)),PortProtocols[],4,FALSE),VLOOKUP(--TRIM(MID(SUBSTITUTE(C388,",",REPT(" ",99)),1899,99)),PortProtocols[],4,FALSE)),""),""),
"")</f>
        <v/>
      </c>
      <c r="G388" s="15"/>
      <c r="H388" s="13">
        <f>_xlfn.XLOOKUP(ExternalPorts[[#This Row],[Source]],entities[Source],entities[Source AZ (Used for Diagram Generation)],"",0)</f>
        <v>0</v>
      </c>
      <c r="I388" s="13">
        <f>_xlfn.XLOOKUP(ExternalPorts[[#This Row],[Destination]],entities[Destination],entities[Destination AZ (Used for Diagram Generation)],"",0)</f>
        <v>0</v>
      </c>
      <c r="J388" s="13"/>
    </row>
    <row r="389" spans="1:10" ht="20.25" hidden="1">
      <c r="A389" s="13"/>
      <c r="B389" s="13"/>
      <c r="C389" s="14"/>
      <c r="D389" s="13"/>
      <c r="E389" s="13"/>
      <c r="F389" s="24" t="str">
        <f>IF(AND(B389&lt;&gt;"",E389&lt;&gt;""),B389 &amp; " to " &amp; E389 &amp; CHAR(10) &amp;
IFERROR(IF(ISERROR(--TRIM(MID(SUBSTITUTE(C389,",",REPT(" ",99)),1,99))),VLOOKUP(TRIM(MID(SUBSTITUTE(C389,",",REPT(" ",99)),1,99)),PortProtocols[],4,FALSE),VLOOKUP(--TRIM(MID(SUBSTITUTE(C389,",",REPT(" ",99)),1,99)),PortProtocols[],4,FALSE)),"") &amp;
IF(TRIM(MID(SUBSTITUTE(C389,",",REPT(" ",99)),99,99))&lt;&gt;"",CHAR(10) &amp; IFERROR(IF(ISERROR(--TRIM(MID(SUBSTITUTE(C389,",",REPT(" ",99)),99,99))),VLOOKUP(TRIM(MID(SUBSTITUTE(C389,",",REPT(" ",99)),99,99)),PortProtocols[],4,FALSE),VLOOKUP(--TRIM(MID(SUBSTITUTE(C389,",",REPT(" ",99)),99,99)),PortProtocols[],4,FALSE)),""),"") &amp;
IF(TRIM(MID(SUBSTITUTE(C389,",",REPT(" ",99)),199,99))&lt;&gt;"",CHAR(10) &amp; IFERROR(IF(ISERROR(--TRIM(MID(SUBSTITUTE(C389,",",REPT(" ",99)),199,99))),VLOOKUP(TRIM(MID(SUBSTITUTE(C389,",",REPT(" ",99)),199,99)),PortProtocols[],4,FALSE),VLOOKUP(--TRIM(MID(SUBSTITUTE(C389,",",REPT(" ",99)),199,99)),PortProtocols[],4,FALSE)),""),"") &amp;
IF(TRIM(MID(SUBSTITUTE(C389,",",REPT(" ",99)),299,99))&lt;&gt;"",CHAR(10) &amp; IFERROR(IF(ISERROR(--TRIM(MID(SUBSTITUTE(C389,",",REPT(" ",99)),299,99))),VLOOKUP(TRIM(MID(SUBSTITUTE(C389,",",REPT(" ",99)),299,99)),PortProtocols[],4,FALSE),VLOOKUP(--TRIM(MID(SUBSTITUTE(C389,",",REPT(" ",99)),299,99)),PortProtocols[],4,FALSE)),""),"") &amp;
IF(TRIM(MID(SUBSTITUTE(C389,",",REPT(" ",99)),399,99))&lt;&gt;"",CHAR(10) &amp; IFERROR(IF(ISERROR(--TRIM(MID(SUBSTITUTE(C389,",",REPT(" ",99)),399,99))),VLOOKUP(TRIM(MID(SUBSTITUTE(C389,",",REPT(" ",99)),399,99)),PortProtocols[],4,FALSE),VLOOKUP(--TRIM(MID(SUBSTITUTE(C389,",",REPT(" ",99)),399,99)),PortProtocols[],4,FALSE)),""),"") &amp;
IF(TRIM(MID(SUBSTITUTE(C389,",",REPT(" ",99)),499,99))&lt;&gt;"",CHAR(10) &amp; IFERROR(IF(ISERROR(--TRIM(MID(SUBSTITUTE(C389,",",REPT(" ",99)),499,99))),VLOOKUP(TRIM(MID(SUBSTITUTE(C389,",",REPT(" ",99)),499,99)),PortProtocols[],4,FALSE),VLOOKUP(--TRIM(MID(SUBSTITUTE(C389,",",REPT(" ",99)),499,99)),PortProtocols[],4,FALSE)),""),"") &amp;
IF(TRIM(MID(SUBSTITUTE(C389,",",REPT(" ",99)),599,99))&lt;&gt;"",CHAR(10) &amp; IFERROR(IF(ISERROR(--TRIM(MID(SUBSTITUTE(C389,",",REPT(" ",99)),599,99))),VLOOKUP(TRIM(MID(SUBSTITUTE(C389,",",REPT(" ",99)),599,99)),PortProtocols[],4,FALSE),VLOOKUP(--TRIM(MID(SUBSTITUTE(C389,",",REPT(" ",99)),599,99)),PortProtocols[],4,FALSE)),""),"") &amp;
IF(TRIM(MID(SUBSTITUTE(C389,",",REPT(" ",99)),699,99))&lt;&gt;"",CHAR(10) &amp; IFERROR(IF(ISERROR(--TRIM(MID(SUBSTITUTE(C389,",",REPT(" ",99)),699,99))),VLOOKUP(TRIM(MID(SUBSTITUTE(C389,",",REPT(" ",99)),699,99)),PortProtocols[],4,FALSE),VLOOKUP(--TRIM(MID(SUBSTITUTE(C389,",",REPT(" ",99)),699,99)),PortProtocols[],4,FALSE)),""),"") &amp;
IF(TRIM(MID(SUBSTITUTE(C389,",",REPT(" ",99)),799,99))&lt;&gt;"",CHAR(10) &amp; IFERROR(IF(ISERROR(--TRIM(MID(SUBSTITUTE(C389,",",REPT(" ",99)),799,99))),VLOOKUP(TRIM(MID(SUBSTITUTE(C389,",",REPT(" ",99)),799,99)),PortProtocols[],4,FALSE),VLOOKUP(--TRIM(MID(SUBSTITUTE(C389,",",REPT(" ",99)),799,99)),PortProtocols[],4,FALSE)),""),"") &amp;
IF(TRIM(MID(SUBSTITUTE(C389,",",REPT(" ",99)),899,99))&lt;&gt;"",CHAR(10) &amp; IFERROR(IF(ISERROR(--TRIM(MID(SUBSTITUTE(C389,",",REPT(" ",99)),899,99))),VLOOKUP(TRIM(MID(SUBSTITUTE(C389,",",REPT(" ",99)),899,99)),PortProtocols[],4,FALSE),VLOOKUP(--TRIM(MID(SUBSTITUTE(C389,",",REPT(" ",99)),899,99)),PortProtocols[],4,FALSE)),""),"") &amp;
IF(TRIM(MID(SUBSTITUTE(C389,",",REPT(" ",99)),999,99))&lt;&gt;"",CHAR(10) &amp; IFERROR(IF(ISERROR(--TRIM(MID(SUBSTITUTE(C389,",",REPT(" ",99)),999,99))),VLOOKUP(TRIM(MID(SUBSTITUTE(C389,",",REPT(" ",99)),999,99)),PortProtocols[],4,FALSE),VLOOKUP(--TRIM(MID(SUBSTITUTE(C389,",",REPT(" ",99)),999,99)),PortProtocols[],4,FALSE)),""),"") &amp;
IF(TRIM(MID(SUBSTITUTE(C389,",",REPT(" ",99)),1099,99))&lt;&gt;"",CHAR(10) &amp; IFERROR(IF(ISERROR(--TRIM(MID(SUBSTITUTE(C389,",",REPT(" ",99)),1099,99))),VLOOKUP(TRIM(MID(SUBSTITUTE(C389,",",REPT(" ",99)),1099,99)),PortProtocols[],4,FALSE),VLOOKUP(--TRIM(MID(SUBSTITUTE(C389,",",REPT(" ",99)),1099,99)),PortProtocols[],4,FALSE)),""),"") &amp;
IF(TRIM(MID(SUBSTITUTE(C389,",",REPT(" ",99)),1199,99))&lt;&gt;"",CHAR(10) &amp; IFERROR(IF(ISERROR(--TRIM(MID(SUBSTITUTE(C389,",",REPT(" ",99)),1199,99))),VLOOKUP(TRIM(MID(SUBSTITUTE(C389,",",REPT(" ",99)),1199,99)),PortProtocols[],4,FALSE),VLOOKUP(--TRIM(MID(SUBSTITUTE(C389,",",REPT(" ",99)),1199,99)),PortProtocols[],4,FALSE)),""),"") &amp;
IF(TRIM(MID(SUBSTITUTE(C389,",",REPT(" ",99)),1299,99))&lt;&gt;"",CHAR(10) &amp; IFERROR(IF(ISERROR(--TRIM(MID(SUBSTITUTE(C389,",",REPT(" ",99)),1299,99))),VLOOKUP(TRIM(MID(SUBSTITUTE(C389,",",REPT(" ",99)),1299,99)),PortProtocols[],4,FALSE),VLOOKUP(--TRIM(MID(SUBSTITUTE(C389,",",REPT(" ",99)),1299,99)),PortProtocols[],4,FALSE)),""),"") &amp;
IF(TRIM(MID(SUBSTITUTE(C389,",",REPT(" ",99)),1399,99))&lt;&gt;"",CHAR(10) &amp; IFERROR(IF(ISERROR(--TRIM(MID(SUBSTITUTE(C389,",",REPT(" ",99)),1399,99))),VLOOKUP(TRIM(MID(SUBSTITUTE(C389,",",REPT(" ",99)),1399,99)),PortProtocols[],4,FALSE),VLOOKUP(--TRIM(MID(SUBSTITUTE(C389,",",REPT(" ",99)),1399,99)),PortProtocols[],4,FALSE)),""),"") &amp;
IF(TRIM(MID(SUBSTITUTE(C389,",",REPT(" ",99)),1499,99))&lt;&gt;"",CHAR(10) &amp; IFERROR(IF(ISERROR(--TRIM(MID(SUBSTITUTE(C389,",",REPT(" ",99)),1499,99))),VLOOKUP(TRIM(MID(SUBSTITUTE(C389,",",REPT(" ",99)),1499,99)),PortProtocols[],4,FALSE),VLOOKUP(--TRIM(MID(SUBSTITUTE(C389,",",REPT(" ",99)),1499,99)),PortProtocols[],4,FALSE)),""),"") &amp;
IF(TRIM(MID(SUBSTITUTE(C389,",",REPT(" ",99)),1599,99))&lt;&gt;"",CHAR(10) &amp; IFERROR(IF(ISERROR(--TRIM(MID(SUBSTITUTE(C389,",",REPT(" ",99)),1599,99))),VLOOKUP(TRIM(MID(SUBSTITUTE(C389,",",REPT(" ",99)),1599,99)),PortProtocols[],4,FALSE),VLOOKUP(--TRIM(MID(SUBSTITUTE(C389,",",REPT(" ",99)),1599,99)),PortProtocols[],4,FALSE)),""),"") &amp;
IF(TRIM(MID(SUBSTITUTE(C389,",",REPT(" ",99)),1699,99))&lt;&gt;"",CHAR(10) &amp; IFERROR(IF(ISERROR(--TRIM(MID(SUBSTITUTE(C389,",",REPT(" ",99)),1699,99))),VLOOKUP(TRIM(MID(SUBSTITUTE(C389,",",REPT(" ",99)),1699,99)),PortProtocols[],4,FALSE),VLOOKUP(--TRIM(MID(SUBSTITUTE(C389,",",REPT(" ",99)),1699,99)),PortProtocols[],4,FALSE)),""),"") &amp;
IF(TRIM(MID(SUBSTITUTE(C389,",",REPT(" ",99)),1799,99))&lt;&gt;"",CHAR(10) &amp; IFERROR(IF(ISERROR(--TRIM(MID(SUBSTITUTE(C389,",",REPT(" ",99)),1799,99))),VLOOKUP(TRIM(MID(SUBSTITUTE(C389,",",REPT(" ",99)),1799,99)),PortProtocols[],4,FALSE),VLOOKUP(--TRIM(MID(SUBSTITUTE(C389,",",REPT(" ",99)),1799,99)),PortProtocols[],4,FALSE)),""),"") &amp;
IF(TRIM(MID(SUBSTITUTE(C389,",",REPT(" ",99)),1899,99))&lt;&gt;"",CHAR(10) &amp; IFERROR(IF(ISERROR(--TRIM(MID(SUBSTITUTE(C389,",",REPT(" ",99)),1899,99))),VLOOKUP(TRIM(MID(SUBSTITUTE(C389,",",REPT(" ",99)),1899,99)),PortProtocols[],4,FALSE),VLOOKUP(--TRIM(MID(SUBSTITUTE(C389,",",REPT(" ",99)),1899,99)),PortProtocols[],4,FALSE)),""),""),
"")</f>
        <v/>
      </c>
      <c r="G389" s="15"/>
      <c r="H389" s="13">
        <f>_xlfn.XLOOKUP(ExternalPorts[[#This Row],[Source]],entities[Source],entities[Source AZ (Used for Diagram Generation)],"",0)</f>
        <v>0</v>
      </c>
      <c r="I389" s="13">
        <f>_xlfn.XLOOKUP(ExternalPorts[[#This Row],[Destination]],entities[Destination],entities[Destination AZ (Used for Diagram Generation)],"",0)</f>
        <v>0</v>
      </c>
      <c r="J389" s="13"/>
    </row>
    <row r="390" spans="1:10" ht="20.25" hidden="1">
      <c r="A390" s="13"/>
      <c r="B390" s="13"/>
      <c r="C390" s="14"/>
      <c r="D390" s="13"/>
      <c r="E390" s="13"/>
      <c r="F390" s="24" t="str">
        <f>IF(AND(B390&lt;&gt;"",E390&lt;&gt;""),B390 &amp; " to " &amp; E390 &amp; CHAR(10) &amp;
IFERROR(IF(ISERROR(--TRIM(MID(SUBSTITUTE(C390,",",REPT(" ",99)),1,99))),VLOOKUP(TRIM(MID(SUBSTITUTE(C390,",",REPT(" ",99)),1,99)),PortProtocols[],4,FALSE),VLOOKUP(--TRIM(MID(SUBSTITUTE(C390,",",REPT(" ",99)),1,99)),PortProtocols[],4,FALSE)),"") &amp;
IF(TRIM(MID(SUBSTITUTE(C390,",",REPT(" ",99)),99,99))&lt;&gt;"",CHAR(10) &amp; IFERROR(IF(ISERROR(--TRIM(MID(SUBSTITUTE(C390,",",REPT(" ",99)),99,99))),VLOOKUP(TRIM(MID(SUBSTITUTE(C390,",",REPT(" ",99)),99,99)),PortProtocols[],4,FALSE),VLOOKUP(--TRIM(MID(SUBSTITUTE(C390,",",REPT(" ",99)),99,99)),PortProtocols[],4,FALSE)),""),"") &amp;
IF(TRIM(MID(SUBSTITUTE(C390,",",REPT(" ",99)),199,99))&lt;&gt;"",CHAR(10) &amp; IFERROR(IF(ISERROR(--TRIM(MID(SUBSTITUTE(C390,",",REPT(" ",99)),199,99))),VLOOKUP(TRIM(MID(SUBSTITUTE(C390,",",REPT(" ",99)),199,99)),PortProtocols[],4,FALSE),VLOOKUP(--TRIM(MID(SUBSTITUTE(C390,",",REPT(" ",99)),199,99)),PortProtocols[],4,FALSE)),""),"") &amp;
IF(TRIM(MID(SUBSTITUTE(C390,",",REPT(" ",99)),299,99))&lt;&gt;"",CHAR(10) &amp; IFERROR(IF(ISERROR(--TRIM(MID(SUBSTITUTE(C390,",",REPT(" ",99)),299,99))),VLOOKUP(TRIM(MID(SUBSTITUTE(C390,",",REPT(" ",99)),299,99)),PortProtocols[],4,FALSE),VLOOKUP(--TRIM(MID(SUBSTITUTE(C390,",",REPT(" ",99)),299,99)),PortProtocols[],4,FALSE)),""),"") &amp;
IF(TRIM(MID(SUBSTITUTE(C390,",",REPT(" ",99)),399,99))&lt;&gt;"",CHAR(10) &amp; IFERROR(IF(ISERROR(--TRIM(MID(SUBSTITUTE(C390,",",REPT(" ",99)),399,99))),VLOOKUP(TRIM(MID(SUBSTITUTE(C390,",",REPT(" ",99)),399,99)),PortProtocols[],4,FALSE),VLOOKUP(--TRIM(MID(SUBSTITUTE(C390,",",REPT(" ",99)),399,99)),PortProtocols[],4,FALSE)),""),"") &amp;
IF(TRIM(MID(SUBSTITUTE(C390,",",REPT(" ",99)),499,99))&lt;&gt;"",CHAR(10) &amp; IFERROR(IF(ISERROR(--TRIM(MID(SUBSTITUTE(C390,",",REPT(" ",99)),499,99))),VLOOKUP(TRIM(MID(SUBSTITUTE(C390,",",REPT(" ",99)),499,99)),PortProtocols[],4,FALSE),VLOOKUP(--TRIM(MID(SUBSTITUTE(C390,",",REPT(" ",99)),499,99)),PortProtocols[],4,FALSE)),""),"") &amp;
IF(TRIM(MID(SUBSTITUTE(C390,",",REPT(" ",99)),599,99))&lt;&gt;"",CHAR(10) &amp; IFERROR(IF(ISERROR(--TRIM(MID(SUBSTITUTE(C390,",",REPT(" ",99)),599,99))),VLOOKUP(TRIM(MID(SUBSTITUTE(C390,",",REPT(" ",99)),599,99)),PortProtocols[],4,FALSE),VLOOKUP(--TRIM(MID(SUBSTITUTE(C390,",",REPT(" ",99)),599,99)),PortProtocols[],4,FALSE)),""),"") &amp;
IF(TRIM(MID(SUBSTITUTE(C390,",",REPT(" ",99)),699,99))&lt;&gt;"",CHAR(10) &amp; IFERROR(IF(ISERROR(--TRIM(MID(SUBSTITUTE(C390,",",REPT(" ",99)),699,99))),VLOOKUP(TRIM(MID(SUBSTITUTE(C390,",",REPT(" ",99)),699,99)),PortProtocols[],4,FALSE),VLOOKUP(--TRIM(MID(SUBSTITUTE(C390,",",REPT(" ",99)),699,99)),PortProtocols[],4,FALSE)),""),"") &amp;
IF(TRIM(MID(SUBSTITUTE(C390,",",REPT(" ",99)),799,99))&lt;&gt;"",CHAR(10) &amp; IFERROR(IF(ISERROR(--TRIM(MID(SUBSTITUTE(C390,",",REPT(" ",99)),799,99))),VLOOKUP(TRIM(MID(SUBSTITUTE(C390,",",REPT(" ",99)),799,99)),PortProtocols[],4,FALSE),VLOOKUP(--TRIM(MID(SUBSTITUTE(C390,",",REPT(" ",99)),799,99)),PortProtocols[],4,FALSE)),""),"") &amp;
IF(TRIM(MID(SUBSTITUTE(C390,",",REPT(" ",99)),899,99))&lt;&gt;"",CHAR(10) &amp; IFERROR(IF(ISERROR(--TRIM(MID(SUBSTITUTE(C390,",",REPT(" ",99)),899,99))),VLOOKUP(TRIM(MID(SUBSTITUTE(C390,",",REPT(" ",99)),899,99)),PortProtocols[],4,FALSE),VLOOKUP(--TRIM(MID(SUBSTITUTE(C390,",",REPT(" ",99)),899,99)),PortProtocols[],4,FALSE)),""),"") &amp;
IF(TRIM(MID(SUBSTITUTE(C390,",",REPT(" ",99)),999,99))&lt;&gt;"",CHAR(10) &amp; IFERROR(IF(ISERROR(--TRIM(MID(SUBSTITUTE(C390,",",REPT(" ",99)),999,99))),VLOOKUP(TRIM(MID(SUBSTITUTE(C390,",",REPT(" ",99)),999,99)),PortProtocols[],4,FALSE),VLOOKUP(--TRIM(MID(SUBSTITUTE(C390,",",REPT(" ",99)),999,99)),PortProtocols[],4,FALSE)),""),"") &amp;
IF(TRIM(MID(SUBSTITUTE(C390,",",REPT(" ",99)),1099,99))&lt;&gt;"",CHAR(10) &amp; IFERROR(IF(ISERROR(--TRIM(MID(SUBSTITUTE(C390,",",REPT(" ",99)),1099,99))),VLOOKUP(TRIM(MID(SUBSTITUTE(C390,",",REPT(" ",99)),1099,99)),PortProtocols[],4,FALSE),VLOOKUP(--TRIM(MID(SUBSTITUTE(C390,",",REPT(" ",99)),1099,99)),PortProtocols[],4,FALSE)),""),"") &amp;
IF(TRIM(MID(SUBSTITUTE(C390,",",REPT(" ",99)),1199,99))&lt;&gt;"",CHAR(10) &amp; IFERROR(IF(ISERROR(--TRIM(MID(SUBSTITUTE(C390,",",REPT(" ",99)),1199,99))),VLOOKUP(TRIM(MID(SUBSTITUTE(C390,",",REPT(" ",99)),1199,99)),PortProtocols[],4,FALSE),VLOOKUP(--TRIM(MID(SUBSTITUTE(C390,",",REPT(" ",99)),1199,99)),PortProtocols[],4,FALSE)),""),"") &amp;
IF(TRIM(MID(SUBSTITUTE(C390,",",REPT(" ",99)),1299,99))&lt;&gt;"",CHAR(10) &amp; IFERROR(IF(ISERROR(--TRIM(MID(SUBSTITUTE(C390,",",REPT(" ",99)),1299,99))),VLOOKUP(TRIM(MID(SUBSTITUTE(C390,",",REPT(" ",99)),1299,99)),PortProtocols[],4,FALSE),VLOOKUP(--TRIM(MID(SUBSTITUTE(C390,",",REPT(" ",99)),1299,99)),PortProtocols[],4,FALSE)),""),"") &amp;
IF(TRIM(MID(SUBSTITUTE(C390,",",REPT(" ",99)),1399,99))&lt;&gt;"",CHAR(10) &amp; IFERROR(IF(ISERROR(--TRIM(MID(SUBSTITUTE(C390,",",REPT(" ",99)),1399,99))),VLOOKUP(TRIM(MID(SUBSTITUTE(C390,",",REPT(" ",99)),1399,99)),PortProtocols[],4,FALSE),VLOOKUP(--TRIM(MID(SUBSTITUTE(C390,",",REPT(" ",99)),1399,99)),PortProtocols[],4,FALSE)),""),"") &amp;
IF(TRIM(MID(SUBSTITUTE(C390,",",REPT(" ",99)),1499,99))&lt;&gt;"",CHAR(10) &amp; IFERROR(IF(ISERROR(--TRIM(MID(SUBSTITUTE(C390,",",REPT(" ",99)),1499,99))),VLOOKUP(TRIM(MID(SUBSTITUTE(C390,",",REPT(" ",99)),1499,99)),PortProtocols[],4,FALSE),VLOOKUP(--TRIM(MID(SUBSTITUTE(C390,",",REPT(" ",99)),1499,99)),PortProtocols[],4,FALSE)),""),"") &amp;
IF(TRIM(MID(SUBSTITUTE(C390,",",REPT(" ",99)),1599,99))&lt;&gt;"",CHAR(10) &amp; IFERROR(IF(ISERROR(--TRIM(MID(SUBSTITUTE(C390,",",REPT(" ",99)),1599,99))),VLOOKUP(TRIM(MID(SUBSTITUTE(C390,",",REPT(" ",99)),1599,99)),PortProtocols[],4,FALSE),VLOOKUP(--TRIM(MID(SUBSTITUTE(C390,",",REPT(" ",99)),1599,99)),PortProtocols[],4,FALSE)),""),"") &amp;
IF(TRIM(MID(SUBSTITUTE(C390,",",REPT(" ",99)),1699,99))&lt;&gt;"",CHAR(10) &amp; IFERROR(IF(ISERROR(--TRIM(MID(SUBSTITUTE(C390,",",REPT(" ",99)),1699,99))),VLOOKUP(TRIM(MID(SUBSTITUTE(C390,",",REPT(" ",99)),1699,99)),PortProtocols[],4,FALSE),VLOOKUP(--TRIM(MID(SUBSTITUTE(C390,",",REPT(" ",99)),1699,99)),PortProtocols[],4,FALSE)),""),"") &amp;
IF(TRIM(MID(SUBSTITUTE(C390,",",REPT(" ",99)),1799,99))&lt;&gt;"",CHAR(10) &amp; IFERROR(IF(ISERROR(--TRIM(MID(SUBSTITUTE(C390,",",REPT(" ",99)),1799,99))),VLOOKUP(TRIM(MID(SUBSTITUTE(C390,",",REPT(" ",99)),1799,99)),PortProtocols[],4,FALSE),VLOOKUP(--TRIM(MID(SUBSTITUTE(C390,",",REPT(" ",99)),1799,99)),PortProtocols[],4,FALSE)),""),"") &amp;
IF(TRIM(MID(SUBSTITUTE(C390,",",REPT(" ",99)),1899,99))&lt;&gt;"",CHAR(10) &amp; IFERROR(IF(ISERROR(--TRIM(MID(SUBSTITUTE(C390,",",REPT(" ",99)),1899,99))),VLOOKUP(TRIM(MID(SUBSTITUTE(C390,",",REPT(" ",99)),1899,99)),PortProtocols[],4,FALSE),VLOOKUP(--TRIM(MID(SUBSTITUTE(C390,",",REPT(" ",99)),1899,99)),PortProtocols[],4,FALSE)),""),""),
"")</f>
        <v/>
      </c>
      <c r="G390" s="15"/>
      <c r="H390" s="13">
        <f>_xlfn.XLOOKUP(ExternalPorts[[#This Row],[Source]],entities[Source],entities[Source AZ (Used for Diagram Generation)],"",0)</f>
        <v>0</v>
      </c>
      <c r="I390" s="13">
        <f>_xlfn.XLOOKUP(ExternalPorts[[#This Row],[Destination]],entities[Destination],entities[Destination AZ (Used for Diagram Generation)],"",0)</f>
        <v>0</v>
      </c>
      <c r="J390" s="13"/>
    </row>
    <row r="391" spans="1:10" ht="20.25" hidden="1">
      <c r="A391" s="13"/>
      <c r="B391" s="13"/>
      <c r="C391" s="14"/>
      <c r="D391" s="13"/>
      <c r="E391" s="13"/>
      <c r="F391" s="24" t="str">
        <f>IF(AND(B391&lt;&gt;"",E391&lt;&gt;""),B391 &amp; " to " &amp; E391 &amp; CHAR(10) &amp;
IFERROR(IF(ISERROR(--TRIM(MID(SUBSTITUTE(C391,",",REPT(" ",99)),1,99))),VLOOKUP(TRIM(MID(SUBSTITUTE(C391,",",REPT(" ",99)),1,99)),PortProtocols[],4,FALSE),VLOOKUP(--TRIM(MID(SUBSTITUTE(C391,",",REPT(" ",99)),1,99)),PortProtocols[],4,FALSE)),"") &amp;
IF(TRIM(MID(SUBSTITUTE(C391,",",REPT(" ",99)),99,99))&lt;&gt;"",CHAR(10) &amp; IFERROR(IF(ISERROR(--TRIM(MID(SUBSTITUTE(C391,",",REPT(" ",99)),99,99))),VLOOKUP(TRIM(MID(SUBSTITUTE(C391,",",REPT(" ",99)),99,99)),PortProtocols[],4,FALSE),VLOOKUP(--TRIM(MID(SUBSTITUTE(C391,",",REPT(" ",99)),99,99)),PortProtocols[],4,FALSE)),""),"") &amp;
IF(TRIM(MID(SUBSTITUTE(C391,",",REPT(" ",99)),199,99))&lt;&gt;"",CHAR(10) &amp; IFERROR(IF(ISERROR(--TRIM(MID(SUBSTITUTE(C391,",",REPT(" ",99)),199,99))),VLOOKUP(TRIM(MID(SUBSTITUTE(C391,",",REPT(" ",99)),199,99)),PortProtocols[],4,FALSE),VLOOKUP(--TRIM(MID(SUBSTITUTE(C391,",",REPT(" ",99)),199,99)),PortProtocols[],4,FALSE)),""),"") &amp;
IF(TRIM(MID(SUBSTITUTE(C391,",",REPT(" ",99)),299,99))&lt;&gt;"",CHAR(10) &amp; IFERROR(IF(ISERROR(--TRIM(MID(SUBSTITUTE(C391,",",REPT(" ",99)),299,99))),VLOOKUP(TRIM(MID(SUBSTITUTE(C391,",",REPT(" ",99)),299,99)),PortProtocols[],4,FALSE),VLOOKUP(--TRIM(MID(SUBSTITUTE(C391,",",REPT(" ",99)),299,99)),PortProtocols[],4,FALSE)),""),"") &amp;
IF(TRIM(MID(SUBSTITUTE(C391,",",REPT(" ",99)),399,99))&lt;&gt;"",CHAR(10) &amp; IFERROR(IF(ISERROR(--TRIM(MID(SUBSTITUTE(C391,",",REPT(" ",99)),399,99))),VLOOKUP(TRIM(MID(SUBSTITUTE(C391,",",REPT(" ",99)),399,99)),PortProtocols[],4,FALSE),VLOOKUP(--TRIM(MID(SUBSTITUTE(C391,",",REPT(" ",99)),399,99)),PortProtocols[],4,FALSE)),""),"") &amp;
IF(TRIM(MID(SUBSTITUTE(C391,",",REPT(" ",99)),499,99))&lt;&gt;"",CHAR(10) &amp; IFERROR(IF(ISERROR(--TRIM(MID(SUBSTITUTE(C391,",",REPT(" ",99)),499,99))),VLOOKUP(TRIM(MID(SUBSTITUTE(C391,",",REPT(" ",99)),499,99)),PortProtocols[],4,FALSE),VLOOKUP(--TRIM(MID(SUBSTITUTE(C391,",",REPT(" ",99)),499,99)),PortProtocols[],4,FALSE)),""),"") &amp;
IF(TRIM(MID(SUBSTITUTE(C391,",",REPT(" ",99)),599,99))&lt;&gt;"",CHAR(10) &amp; IFERROR(IF(ISERROR(--TRIM(MID(SUBSTITUTE(C391,",",REPT(" ",99)),599,99))),VLOOKUP(TRIM(MID(SUBSTITUTE(C391,",",REPT(" ",99)),599,99)),PortProtocols[],4,FALSE),VLOOKUP(--TRIM(MID(SUBSTITUTE(C391,",",REPT(" ",99)),599,99)),PortProtocols[],4,FALSE)),""),"") &amp;
IF(TRIM(MID(SUBSTITUTE(C391,",",REPT(" ",99)),699,99))&lt;&gt;"",CHAR(10) &amp; IFERROR(IF(ISERROR(--TRIM(MID(SUBSTITUTE(C391,",",REPT(" ",99)),699,99))),VLOOKUP(TRIM(MID(SUBSTITUTE(C391,",",REPT(" ",99)),699,99)),PortProtocols[],4,FALSE),VLOOKUP(--TRIM(MID(SUBSTITUTE(C391,",",REPT(" ",99)),699,99)),PortProtocols[],4,FALSE)),""),"") &amp;
IF(TRIM(MID(SUBSTITUTE(C391,",",REPT(" ",99)),799,99))&lt;&gt;"",CHAR(10) &amp; IFERROR(IF(ISERROR(--TRIM(MID(SUBSTITUTE(C391,",",REPT(" ",99)),799,99))),VLOOKUP(TRIM(MID(SUBSTITUTE(C391,",",REPT(" ",99)),799,99)),PortProtocols[],4,FALSE),VLOOKUP(--TRIM(MID(SUBSTITUTE(C391,",",REPT(" ",99)),799,99)),PortProtocols[],4,FALSE)),""),"") &amp;
IF(TRIM(MID(SUBSTITUTE(C391,",",REPT(" ",99)),899,99))&lt;&gt;"",CHAR(10) &amp; IFERROR(IF(ISERROR(--TRIM(MID(SUBSTITUTE(C391,",",REPT(" ",99)),899,99))),VLOOKUP(TRIM(MID(SUBSTITUTE(C391,",",REPT(" ",99)),899,99)),PortProtocols[],4,FALSE),VLOOKUP(--TRIM(MID(SUBSTITUTE(C391,",",REPT(" ",99)),899,99)),PortProtocols[],4,FALSE)),""),"") &amp;
IF(TRIM(MID(SUBSTITUTE(C391,",",REPT(" ",99)),999,99))&lt;&gt;"",CHAR(10) &amp; IFERROR(IF(ISERROR(--TRIM(MID(SUBSTITUTE(C391,",",REPT(" ",99)),999,99))),VLOOKUP(TRIM(MID(SUBSTITUTE(C391,",",REPT(" ",99)),999,99)),PortProtocols[],4,FALSE),VLOOKUP(--TRIM(MID(SUBSTITUTE(C391,",",REPT(" ",99)),999,99)),PortProtocols[],4,FALSE)),""),"") &amp;
IF(TRIM(MID(SUBSTITUTE(C391,",",REPT(" ",99)),1099,99))&lt;&gt;"",CHAR(10) &amp; IFERROR(IF(ISERROR(--TRIM(MID(SUBSTITUTE(C391,",",REPT(" ",99)),1099,99))),VLOOKUP(TRIM(MID(SUBSTITUTE(C391,",",REPT(" ",99)),1099,99)),PortProtocols[],4,FALSE),VLOOKUP(--TRIM(MID(SUBSTITUTE(C391,",",REPT(" ",99)),1099,99)),PortProtocols[],4,FALSE)),""),"") &amp;
IF(TRIM(MID(SUBSTITUTE(C391,",",REPT(" ",99)),1199,99))&lt;&gt;"",CHAR(10) &amp; IFERROR(IF(ISERROR(--TRIM(MID(SUBSTITUTE(C391,",",REPT(" ",99)),1199,99))),VLOOKUP(TRIM(MID(SUBSTITUTE(C391,",",REPT(" ",99)),1199,99)),PortProtocols[],4,FALSE),VLOOKUP(--TRIM(MID(SUBSTITUTE(C391,",",REPT(" ",99)),1199,99)),PortProtocols[],4,FALSE)),""),"") &amp;
IF(TRIM(MID(SUBSTITUTE(C391,",",REPT(" ",99)),1299,99))&lt;&gt;"",CHAR(10) &amp; IFERROR(IF(ISERROR(--TRIM(MID(SUBSTITUTE(C391,",",REPT(" ",99)),1299,99))),VLOOKUP(TRIM(MID(SUBSTITUTE(C391,",",REPT(" ",99)),1299,99)),PortProtocols[],4,FALSE),VLOOKUP(--TRIM(MID(SUBSTITUTE(C391,",",REPT(" ",99)),1299,99)),PortProtocols[],4,FALSE)),""),"") &amp;
IF(TRIM(MID(SUBSTITUTE(C391,",",REPT(" ",99)),1399,99))&lt;&gt;"",CHAR(10) &amp; IFERROR(IF(ISERROR(--TRIM(MID(SUBSTITUTE(C391,",",REPT(" ",99)),1399,99))),VLOOKUP(TRIM(MID(SUBSTITUTE(C391,",",REPT(" ",99)),1399,99)),PortProtocols[],4,FALSE),VLOOKUP(--TRIM(MID(SUBSTITUTE(C391,",",REPT(" ",99)),1399,99)),PortProtocols[],4,FALSE)),""),"") &amp;
IF(TRIM(MID(SUBSTITUTE(C391,",",REPT(" ",99)),1499,99))&lt;&gt;"",CHAR(10) &amp; IFERROR(IF(ISERROR(--TRIM(MID(SUBSTITUTE(C391,",",REPT(" ",99)),1499,99))),VLOOKUP(TRIM(MID(SUBSTITUTE(C391,",",REPT(" ",99)),1499,99)),PortProtocols[],4,FALSE),VLOOKUP(--TRIM(MID(SUBSTITUTE(C391,",",REPT(" ",99)),1499,99)),PortProtocols[],4,FALSE)),""),"") &amp;
IF(TRIM(MID(SUBSTITUTE(C391,",",REPT(" ",99)),1599,99))&lt;&gt;"",CHAR(10) &amp; IFERROR(IF(ISERROR(--TRIM(MID(SUBSTITUTE(C391,",",REPT(" ",99)),1599,99))),VLOOKUP(TRIM(MID(SUBSTITUTE(C391,",",REPT(" ",99)),1599,99)),PortProtocols[],4,FALSE),VLOOKUP(--TRIM(MID(SUBSTITUTE(C391,",",REPT(" ",99)),1599,99)),PortProtocols[],4,FALSE)),""),"") &amp;
IF(TRIM(MID(SUBSTITUTE(C391,",",REPT(" ",99)),1699,99))&lt;&gt;"",CHAR(10) &amp; IFERROR(IF(ISERROR(--TRIM(MID(SUBSTITUTE(C391,",",REPT(" ",99)),1699,99))),VLOOKUP(TRIM(MID(SUBSTITUTE(C391,",",REPT(" ",99)),1699,99)),PortProtocols[],4,FALSE),VLOOKUP(--TRIM(MID(SUBSTITUTE(C391,",",REPT(" ",99)),1699,99)),PortProtocols[],4,FALSE)),""),"") &amp;
IF(TRIM(MID(SUBSTITUTE(C391,",",REPT(" ",99)),1799,99))&lt;&gt;"",CHAR(10) &amp; IFERROR(IF(ISERROR(--TRIM(MID(SUBSTITUTE(C391,",",REPT(" ",99)),1799,99))),VLOOKUP(TRIM(MID(SUBSTITUTE(C391,",",REPT(" ",99)),1799,99)),PortProtocols[],4,FALSE),VLOOKUP(--TRIM(MID(SUBSTITUTE(C391,",",REPT(" ",99)),1799,99)),PortProtocols[],4,FALSE)),""),"") &amp;
IF(TRIM(MID(SUBSTITUTE(C391,",",REPT(" ",99)),1899,99))&lt;&gt;"",CHAR(10) &amp; IFERROR(IF(ISERROR(--TRIM(MID(SUBSTITUTE(C391,",",REPT(" ",99)),1899,99))),VLOOKUP(TRIM(MID(SUBSTITUTE(C391,",",REPT(" ",99)),1899,99)),PortProtocols[],4,FALSE),VLOOKUP(--TRIM(MID(SUBSTITUTE(C391,",",REPT(" ",99)),1899,99)),PortProtocols[],4,FALSE)),""),""),
"")</f>
        <v/>
      </c>
      <c r="G391" s="15"/>
      <c r="H391" s="13">
        <f>_xlfn.XLOOKUP(ExternalPorts[[#This Row],[Source]],entities[Source],entities[Source AZ (Used for Diagram Generation)],"",0)</f>
        <v>0</v>
      </c>
      <c r="I391" s="13">
        <f>_xlfn.XLOOKUP(ExternalPorts[[#This Row],[Destination]],entities[Destination],entities[Destination AZ (Used for Diagram Generation)],"",0)</f>
        <v>0</v>
      </c>
      <c r="J391" s="13"/>
    </row>
    <row r="392" spans="1:10" ht="20.25" hidden="1">
      <c r="A392" s="13"/>
      <c r="B392" s="13"/>
      <c r="C392" s="14"/>
      <c r="D392" s="13"/>
      <c r="E392" s="13"/>
      <c r="F392" s="24" t="str">
        <f>IF(AND(B392&lt;&gt;"",E392&lt;&gt;""),B392 &amp; " to " &amp; E392 &amp; CHAR(10) &amp;
IFERROR(IF(ISERROR(--TRIM(MID(SUBSTITUTE(C392,",",REPT(" ",99)),1,99))),VLOOKUP(TRIM(MID(SUBSTITUTE(C392,",",REPT(" ",99)),1,99)),PortProtocols[],4,FALSE),VLOOKUP(--TRIM(MID(SUBSTITUTE(C392,",",REPT(" ",99)),1,99)),PortProtocols[],4,FALSE)),"") &amp;
IF(TRIM(MID(SUBSTITUTE(C392,",",REPT(" ",99)),99,99))&lt;&gt;"",CHAR(10) &amp; IFERROR(IF(ISERROR(--TRIM(MID(SUBSTITUTE(C392,",",REPT(" ",99)),99,99))),VLOOKUP(TRIM(MID(SUBSTITUTE(C392,",",REPT(" ",99)),99,99)),PortProtocols[],4,FALSE),VLOOKUP(--TRIM(MID(SUBSTITUTE(C392,",",REPT(" ",99)),99,99)),PortProtocols[],4,FALSE)),""),"") &amp;
IF(TRIM(MID(SUBSTITUTE(C392,",",REPT(" ",99)),199,99))&lt;&gt;"",CHAR(10) &amp; IFERROR(IF(ISERROR(--TRIM(MID(SUBSTITUTE(C392,",",REPT(" ",99)),199,99))),VLOOKUP(TRIM(MID(SUBSTITUTE(C392,",",REPT(" ",99)),199,99)),PortProtocols[],4,FALSE),VLOOKUP(--TRIM(MID(SUBSTITUTE(C392,",",REPT(" ",99)),199,99)),PortProtocols[],4,FALSE)),""),"") &amp;
IF(TRIM(MID(SUBSTITUTE(C392,",",REPT(" ",99)),299,99))&lt;&gt;"",CHAR(10) &amp; IFERROR(IF(ISERROR(--TRIM(MID(SUBSTITUTE(C392,",",REPT(" ",99)),299,99))),VLOOKUP(TRIM(MID(SUBSTITUTE(C392,",",REPT(" ",99)),299,99)),PortProtocols[],4,FALSE),VLOOKUP(--TRIM(MID(SUBSTITUTE(C392,",",REPT(" ",99)),299,99)),PortProtocols[],4,FALSE)),""),"") &amp;
IF(TRIM(MID(SUBSTITUTE(C392,",",REPT(" ",99)),399,99))&lt;&gt;"",CHAR(10) &amp; IFERROR(IF(ISERROR(--TRIM(MID(SUBSTITUTE(C392,",",REPT(" ",99)),399,99))),VLOOKUP(TRIM(MID(SUBSTITUTE(C392,",",REPT(" ",99)),399,99)),PortProtocols[],4,FALSE),VLOOKUP(--TRIM(MID(SUBSTITUTE(C392,",",REPT(" ",99)),399,99)),PortProtocols[],4,FALSE)),""),"") &amp;
IF(TRIM(MID(SUBSTITUTE(C392,",",REPT(" ",99)),499,99))&lt;&gt;"",CHAR(10) &amp; IFERROR(IF(ISERROR(--TRIM(MID(SUBSTITUTE(C392,",",REPT(" ",99)),499,99))),VLOOKUP(TRIM(MID(SUBSTITUTE(C392,",",REPT(" ",99)),499,99)),PortProtocols[],4,FALSE),VLOOKUP(--TRIM(MID(SUBSTITUTE(C392,",",REPT(" ",99)),499,99)),PortProtocols[],4,FALSE)),""),"") &amp;
IF(TRIM(MID(SUBSTITUTE(C392,",",REPT(" ",99)),599,99))&lt;&gt;"",CHAR(10) &amp; IFERROR(IF(ISERROR(--TRIM(MID(SUBSTITUTE(C392,",",REPT(" ",99)),599,99))),VLOOKUP(TRIM(MID(SUBSTITUTE(C392,",",REPT(" ",99)),599,99)),PortProtocols[],4,FALSE),VLOOKUP(--TRIM(MID(SUBSTITUTE(C392,",",REPT(" ",99)),599,99)),PortProtocols[],4,FALSE)),""),"") &amp;
IF(TRIM(MID(SUBSTITUTE(C392,",",REPT(" ",99)),699,99))&lt;&gt;"",CHAR(10) &amp; IFERROR(IF(ISERROR(--TRIM(MID(SUBSTITUTE(C392,",",REPT(" ",99)),699,99))),VLOOKUP(TRIM(MID(SUBSTITUTE(C392,",",REPT(" ",99)),699,99)),PortProtocols[],4,FALSE),VLOOKUP(--TRIM(MID(SUBSTITUTE(C392,",",REPT(" ",99)),699,99)),PortProtocols[],4,FALSE)),""),"") &amp;
IF(TRIM(MID(SUBSTITUTE(C392,",",REPT(" ",99)),799,99))&lt;&gt;"",CHAR(10) &amp; IFERROR(IF(ISERROR(--TRIM(MID(SUBSTITUTE(C392,",",REPT(" ",99)),799,99))),VLOOKUP(TRIM(MID(SUBSTITUTE(C392,",",REPT(" ",99)),799,99)),PortProtocols[],4,FALSE),VLOOKUP(--TRIM(MID(SUBSTITUTE(C392,",",REPT(" ",99)),799,99)),PortProtocols[],4,FALSE)),""),"") &amp;
IF(TRIM(MID(SUBSTITUTE(C392,",",REPT(" ",99)),899,99))&lt;&gt;"",CHAR(10) &amp; IFERROR(IF(ISERROR(--TRIM(MID(SUBSTITUTE(C392,",",REPT(" ",99)),899,99))),VLOOKUP(TRIM(MID(SUBSTITUTE(C392,",",REPT(" ",99)),899,99)),PortProtocols[],4,FALSE),VLOOKUP(--TRIM(MID(SUBSTITUTE(C392,",",REPT(" ",99)),899,99)),PortProtocols[],4,FALSE)),""),"") &amp;
IF(TRIM(MID(SUBSTITUTE(C392,",",REPT(" ",99)),999,99))&lt;&gt;"",CHAR(10) &amp; IFERROR(IF(ISERROR(--TRIM(MID(SUBSTITUTE(C392,",",REPT(" ",99)),999,99))),VLOOKUP(TRIM(MID(SUBSTITUTE(C392,",",REPT(" ",99)),999,99)),PortProtocols[],4,FALSE),VLOOKUP(--TRIM(MID(SUBSTITUTE(C392,",",REPT(" ",99)),999,99)),PortProtocols[],4,FALSE)),""),"") &amp;
IF(TRIM(MID(SUBSTITUTE(C392,",",REPT(" ",99)),1099,99))&lt;&gt;"",CHAR(10) &amp; IFERROR(IF(ISERROR(--TRIM(MID(SUBSTITUTE(C392,",",REPT(" ",99)),1099,99))),VLOOKUP(TRIM(MID(SUBSTITUTE(C392,",",REPT(" ",99)),1099,99)),PortProtocols[],4,FALSE),VLOOKUP(--TRIM(MID(SUBSTITUTE(C392,",",REPT(" ",99)),1099,99)),PortProtocols[],4,FALSE)),""),"") &amp;
IF(TRIM(MID(SUBSTITUTE(C392,",",REPT(" ",99)),1199,99))&lt;&gt;"",CHAR(10) &amp; IFERROR(IF(ISERROR(--TRIM(MID(SUBSTITUTE(C392,",",REPT(" ",99)),1199,99))),VLOOKUP(TRIM(MID(SUBSTITUTE(C392,",",REPT(" ",99)),1199,99)),PortProtocols[],4,FALSE),VLOOKUP(--TRIM(MID(SUBSTITUTE(C392,",",REPT(" ",99)),1199,99)),PortProtocols[],4,FALSE)),""),"") &amp;
IF(TRIM(MID(SUBSTITUTE(C392,",",REPT(" ",99)),1299,99))&lt;&gt;"",CHAR(10) &amp; IFERROR(IF(ISERROR(--TRIM(MID(SUBSTITUTE(C392,",",REPT(" ",99)),1299,99))),VLOOKUP(TRIM(MID(SUBSTITUTE(C392,",",REPT(" ",99)),1299,99)),PortProtocols[],4,FALSE),VLOOKUP(--TRIM(MID(SUBSTITUTE(C392,",",REPT(" ",99)),1299,99)),PortProtocols[],4,FALSE)),""),"") &amp;
IF(TRIM(MID(SUBSTITUTE(C392,",",REPT(" ",99)),1399,99))&lt;&gt;"",CHAR(10) &amp; IFERROR(IF(ISERROR(--TRIM(MID(SUBSTITUTE(C392,",",REPT(" ",99)),1399,99))),VLOOKUP(TRIM(MID(SUBSTITUTE(C392,",",REPT(" ",99)),1399,99)),PortProtocols[],4,FALSE),VLOOKUP(--TRIM(MID(SUBSTITUTE(C392,",",REPT(" ",99)),1399,99)),PortProtocols[],4,FALSE)),""),"") &amp;
IF(TRIM(MID(SUBSTITUTE(C392,",",REPT(" ",99)),1499,99))&lt;&gt;"",CHAR(10) &amp; IFERROR(IF(ISERROR(--TRIM(MID(SUBSTITUTE(C392,",",REPT(" ",99)),1499,99))),VLOOKUP(TRIM(MID(SUBSTITUTE(C392,",",REPT(" ",99)),1499,99)),PortProtocols[],4,FALSE),VLOOKUP(--TRIM(MID(SUBSTITUTE(C392,",",REPT(" ",99)),1499,99)),PortProtocols[],4,FALSE)),""),"") &amp;
IF(TRIM(MID(SUBSTITUTE(C392,",",REPT(" ",99)),1599,99))&lt;&gt;"",CHAR(10) &amp; IFERROR(IF(ISERROR(--TRIM(MID(SUBSTITUTE(C392,",",REPT(" ",99)),1599,99))),VLOOKUP(TRIM(MID(SUBSTITUTE(C392,",",REPT(" ",99)),1599,99)),PortProtocols[],4,FALSE),VLOOKUP(--TRIM(MID(SUBSTITUTE(C392,",",REPT(" ",99)),1599,99)),PortProtocols[],4,FALSE)),""),"") &amp;
IF(TRIM(MID(SUBSTITUTE(C392,",",REPT(" ",99)),1699,99))&lt;&gt;"",CHAR(10) &amp; IFERROR(IF(ISERROR(--TRIM(MID(SUBSTITUTE(C392,",",REPT(" ",99)),1699,99))),VLOOKUP(TRIM(MID(SUBSTITUTE(C392,",",REPT(" ",99)),1699,99)),PortProtocols[],4,FALSE),VLOOKUP(--TRIM(MID(SUBSTITUTE(C392,",",REPT(" ",99)),1699,99)),PortProtocols[],4,FALSE)),""),"") &amp;
IF(TRIM(MID(SUBSTITUTE(C392,",",REPT(" ",99)),1799,99))&lt;&gt;"",CHAR(10) &amp; IFERROR(IF(ISERROR(--TRIM(MID(SUBSTITUTE(C392,",",REPT(" ",99)),1799,99))),VLOOKUP(TRIM(MID(SUBSTITUTE(C392,",",REPT(" ",99)),1799,99)),PortProtocols[],4,FALSE),VLOOKUP(--TRIM(MID(SUBSTITUTE(C392,",",REPT(" ",99)),1799,99)),PortProtocols[],4,FALSE)),""),"") &amp;
IF(TRIM(MID(SUBSTITUTE(C392,",",REPT(" ",99)),1899,99))&lt;&gt;"",CHAR(10) &amp; IFERROR(IF(ISERROR(--TRIM(MID(SUBSTITUTE(C392,",",REPT(" ",99)),1899,99))),VLOOKUP(TRIM(MID(SUBSTITUTE(C392,",",REPT(" ",99)),1899,99)),PortProtocols[],4,FALSE),VLOOKUP(--TRIM(MID(SUBSTITUTE(C392,",",REPT(" ",99)),1899,99)),PortProtocols[],4,FALSE)),""),""),
"")</f>
        <v/>
      </c>
      <c r="G392" s="15"/>
      <c r="H392" s="13">
        <f>_xlfn.XLOOKUP(ExternalPorts[[#This Row],[Source]],entities[Source],entities[Source AZ (Used for Diagram Generation)],"",0)</f>
        <v>0</v>
      </c>
      <c r="I392" s="13">
        <f>_xlfn.XLOOKUP(ExternalPorts[[#This Row],[Destination]],entities[Destination],entities[Destination AZ (Used for Diagram Generation)],"",0)</f>
        <v>0</v>
      </c>
      <c r="J392" s="13"/>
    </row>
    <row r="393" spans="1:10" ht="20.25" hidden="1">
      <c r="A393" s="13"/>
      <c r="B393" s="13"/>
      <c r="C393" s="14"/>
      <c r="D393" s="13"/>
      <c r="E393" s="13"/>
      <c r="F393" s="24" t="str">
        <f>IF(AND(B393&lt;&gt;"",E393&lt;&gt;""),B393 &amp; " to " &amp; E393 &amp; CHAR(10) &amp;
IFERROR(IF(ISERROR(--TRIM(MID(SUBSTITUTE(C393,",",REPT(" ",99)),1,99))),VLOOKUP(TRIM(MID(SUBSTITUTE(C393,",",REPT(" ",99)),1,99)),PortProtocols[],4,FALSE),VLOOKUP(--TRIM(MID(SUBSTITUTE(C393,",",REPT(" ",99)),1,99)),PortProtocols[],4,FALSE)),"") &amp;
IF(TRIM(MID(SUBSTITUTE(C393,",",REPT(" ",99)),99,99))&lt;&gt;"",CHAR(10) &amp; IFERROR(IF(ISERROR(--TRIM(MID(SUBSTITUTE(C393,",",REPT(" ",99)),99,99))),VLOOKUP(TRIM(MID(SUBSTITUTE(C393,",",REPT(" ",99)),99,99)),PortProtocols[],4,FALSE),VLOOKUP(--TRIM(MID(SUBSTITUTE(C393,",",REPT(" ",99)),99,99)),PortProtocols[],4,FALSE)),""),"") &amp;
IF(TRIM(MID(SUBSTITUTE(C393,",",REPT(" ",99)),199,99))&lt;&gt;"",CHAR(10) &amp; IFERROR(IF(ISERROR(--TRIM(MID(SUBSTITUTE(C393,",",REPT(" ",99)),199,99))),VLOOKUP(TRIM(MID(SUBSTITUTE(C393,",",REPT(" ",99)),199,99)),PortProtocols[],4,FALSE),VLOOKUP(--TRIM(MID(SUBSTITUTE(C393,",",REPT(" ",99)),199,99)),PortProtocols[],4,FALSE)),""),"") &amp;
IF(TRIM(MID(SUBSTITUTE(C393,",",REPT(" ",99)),299,99))&lt;&gt;"",CHAR(10) &amp; IFERROR(IF(ISERROR(--TRIM(MID(SUBSTITUTE(C393,",",REPT(" ",99)),299,99))),VLOOKUP(TRIM(MID(SUBSTITUTE(C393,",",REPT(" ",99)),299,99)),PortProtocols[],4,FALSE),VLOOKUP(--TRIM(MID(SUBSTITUTE(C393,",",REPT(" ",99)),299,99)),PortProtocols[],4,FALSE)),""),"") &amp;
IF(TRIM(MID(SUBSTITUTE(C393,",",REPT(" ",99)),399,99))&lt;&gt;"",CHAR(10) &amp; IFERROR(IF(ISERROR(--TRIM(MID(SUBSTITUTE(C393,",",REPT(" ",99)),399,99))),VLOOKUP(TRIM(MID(SUBSTITUTE(C393,",",REPT(" ",99)),399,99)),PortProtocols[],4,FALSE),VLOOKUP(--TRIM(MID(SUBSTITUTE(C393,",",REPT(" ",99)),399,99)),PortProtocols[],4,FALSE)),""),"") &amp;
IF(TRIM(MID(SUBSTITUTE(C393,",",REPT(" ",99)),499,99))&lt;&gt;"",CHAR(10) &amp; IFERROR(IF(ISERROR(--TRIM(MID(SUBSTITUTE(C393,",",REPT(" ",99)),499,99))),VLOOKUP(TRIM(MID(SUBSTITUTE(C393,",",REPT(" ",99)),499,99)),PortProtocols[],4,FALSE),VLOOKUP(--TRIM(MID(SUBSTITUTE(C393,",",REPT(" ",99)),499,99)),PortProtocols[],4,FALSE)),""),"") &amp;
IF(TRIM(MID(SUBSTITUTE(C393,",",REPT(" ",99)),599,99))&lt;&gt;"",CHAR(10) &amp; IFERROR(IF(ISERROR(--TRIM(MID(SUBSTITUTE(C393,",",REPT(" ",99)),599,99))),VLOOKUP(TRIM(MID(SUBSTITUTE(C393,",",REPT(" ",99)),599,99)),PortProtocols[],4,FALSE),VLOOKUP(--TRIM(MID(SUBSTITUTE(C393,",",REPT(" ",99)),599,99)),PortProtocols[],4,FALSE)),""),"") &amp;
IF(TRIM(MID(SUBSTITUTE(C393,",",REPT(" ",99)),699,99))&lt;&gt;"",CHAR(10) &amp; IFERROR(IF(ISERROR(--TRIM(MID(SUBSTITUTE(C393,",",REPT(" ",99)),699,99))),VLOOKUP(TRIM(MID(SUBSTITUTE(C393,",",REPT(" ",99)),699,99)),PortProtocols[],4,FALSE),VLOOKUP(--TRIM(MID(SUBSTITUTE(C393,",",REPT(" ",99)),699,99)),PortProtocols[],4,FALSE)),""),"") &amp;
IF(TRIM(MID(SUBSTITUTE(C393,",",REPT(" ",99)),799,99))&lt;&gt;"",CHAR(10) &amp; IFERROR(IF(ISERROR(--TRIM(MID(SUBSTITUTE(C393,",",REPT(" ",99)),799,99))),VLOOKUP(TRIM(MID(SUBSTITUTE(C393,",",REPT(" ",99)),799,99)),PortProtocols[],4,FALSE),VLOOKUP(--TRIM(MID(SUBSTITUTE(C393,",",REPT(" ",99)),799,99)),PortProtocols[],4,FALSE)),""),"") &amp;
IF(TRIM(MID(SUBSTITUTE(C393,",",REPT(" ",99)),899,99))&lt;&gt;"",CHAR(10) &amp; IFERROR(IF(ISERROR(--TRIM(MID(SUBSTITUTE(C393,",",REPT(" ",99)),899,99))),VLOOKUP(TRIM(MID(SUBSTITUTE(C393,",",REPT(" ",99)),899,99)),PortProtocols[],4,FALSE),VLOOKUP(--TRIM(MID(SUBSTITUTE(C393,",",REPT(" ",99)),899,99)),PortProtocols[],4,FALSE)),""),"") &amp;
IF(TRIM(MID(SUBSTITUTE(C393,",",REPT(" ",99)),999,99))&lt;&gt;"",CHAR(10) &amp; IFERROR(IF(ISERROR(--TRIM(MID(SUBSTITUTE(C393,",",REPT(" ",99)),999,99))),VLOOKUP(TRIM(MID(SUBSTITUTE(C393,",",REPT(" ",99)),999,99)),PortProtocols[],4,FALSE),VLOOKUP(--TRIM(MID(SUBSTITUTE(C393,",",REPT(" ",99)),999,99)),PortProtocols[],4,FALSE)),""),"") &amp;
IF(TRIM(MID(SUBSTITUTE(C393,",",REPT(" ",99)),1099,99))&lt;&gt;"",CHAR(10) &amp; IFERROR(IF(ISERROR(--TRIM(MID(SUBSTITUTE(C393,",",REPT(" ",99)),1099,99))),VLOOKUP(TRIM(MID(SUBSTITUTE(C393,",",REPT(" ",99)),1099,99)),PortProtocols[],4,FALSE),VLOOKUP(--TRIM(MID(SUBSTITUTE(C393,",",REPT(" ",99)),1099,99)),PortProtocols[],4,FALSE)),""),"") &amp;
IF(TRIM(MID(SUBSTITUTE(C393,",",REPT(" ",99)),1199,99))&lt;&gt;"",CHAR(10) &amp; IFERROR(IF(ISERROR(--TRIM(MID(SUBSTITUTE(C393,",",REPT(" ",99)),1199,99))),VLOOKUP(TRIM(MID(SUBSTITUTE(C393,",",REPT(" ",99)),1199,99)),PortProtocols[],4,FALSE),VLOOKUP(--TRIM(MID(SUBSTITUTE(C393,",",REPT(" ",99)),1199,99)),PortProtocols[],4,FALSE)),""),"") &amp;
IF(TRIM(MID(SUBSTITUTE(C393,",",REPT(" ",99)),1299,99))&lt;&gt;"",CHAR(10) &amp; IFERROR(IF(ISERROR(--TRIM(MID(SUBSTITUTE(C393,",",REPT(" ",99)),1299,99))),VLOOKUP(TRIM(MID(SUBSTITUTE(C393,",",REPT(" ",99)),1299,99)),PortProtocols[],4,FALSE),VLOOKUP(--TRIM(MID(SUBSTITUTE(C393,",",REPT(" ",99)),1299,99)),PortProtocols[],4,FALSE)),""),"") &amp;
IF(TRIM(MID(SUBSTITUTE(C393,",",REPT(" ",99)),1399,99))&lt;&gt;"",CHAR(10) &amp; IFERROR(IF(ISERROR(--TRIM(MID(SUBSTITUTE(C393,",",REPT(" ",99)),1399,99))),VLOOKUP(TRIM(MID(SUBSTITUTE(C393,",",REPT(" ",99)),1399,99)),PortProtocols[],4,FALSE),VLOOKUP(--TRIM(MID(SUBSTITUTE(C393,",",REPT(" ",99)),1399,99)),PortProtocols[],4,FALSE)),""),"") &amp;
IF(TRIM(MID(SUBSTITUTE(C393,",",REPT(" ",99)),1499,99))&lt;&gt;"",CHAR(10) &amp; IFERROR(IF(ISERROR(--TRIM(MID(SUBSTITUTE(C393,",",REPT(" ",99)),1499,99))),VLOOKUP(TRIM(MID(SUBSTITUTE(C393,",",REPT(" ",99)),1499,99)),PortProtocols[],4,FALSE),VLOOKUP(--TRIM(MID(SUBSTITUTE(C393,",",REPT(" ",99)),1499,99)),PortProtocols[],4,FALSE)),""),"") &amp;
IF(TRIM(MID(SUBSTITUTE(C393,",",REPT(" ",99)),1599,99))&lt;&gt;"",CHAR(10) &amp; IFERROR(IF(ISERROR(--TRIM(MID(SUBSTITUTE(C393,",",REPT(" ",99)),1599,99))),VLOOKUP(TRIM(MID(SUBSTITUTE(C393,",",REPT(" ",99)),1599,99)),PortProtocols[],4,FALSE),VLOOKUP(--TRIM(MID(SUBSTITUTE(C393,",",REPT(" ",99)),1599,99)),PortProtocols[],4,FALSE)),""),"") &amp;
IF(TRIM(MID(SUBSTITUTE(C393,",",REPT(" ",99)),1699,99))&lt;&gt;"",CHAR(10) &amp; IFERROR(IF(ISERROR(--TRIM(MID(SUBSTITUTE(C393,",",REPT(" ",99)),1699,99))),VLOOKUP(TRIM(MID(SUBSTITUTE(C393,",",REPT(" ",99)),1699,99)),PortProtocols[],4,FALSE),VLOOKUP(--TRIM(MID(SUBSTITUTE(C393,",",REPT(" ",99)),1699,99)),PortProtocols[],4,FALSE)),""),"") &amp;
IF(TRIM(MID(SUBSTITUTE(C393,",",REPT(" ",99)),1799,99))&lt;&gt;"",CHAR(10) &amp; IFERROR(IF(ISERROR(--TRIM(MID(SUBSTITUTE(C393,",",REPT(" ",99)),1799,99))),VLOOKUP(TRIM(MID(SUBSTITUTE(C393,",",REPT(" ",99)),1799,99)),PortProtocols[],4,FALSE),VLOOKUP(--TRIM(MID(SUBSTITUTE(C393,",",REPT(" ",99)),1799,99)),PortProtocols[],4,FALSE)),""),"") &amp;
IF(TRIM(MID(SUBSTITUTE(C393,",",REPT(" ",99)),1899,99))&lt;&gt;"",CHAR(10) &amp; IFERROR(IF(ISERROR(--TRIM(MID(SUBSTITUTE(C393,",",REPT(" ",99)),1899,99))),VLOOKUP(TRIM(MID(SUBSTITUTE(C393,",",REPT(" ",99)),1899,99)),PortProtocols[],4,FALSE),VLOOKUP(--TRIM(MID(SUBSTITUTE(C393,",",REPT(" ",99)),1899,99)),PortProtocols[],4,FALSE)),""),""),
"")</f>
        <v/>
      </c>
      <c r="G393" s="15"/>
      <c r="H393" s="13">
        <f>_xlfn.XLOOKUP(ExternalPorts[[#This Row],[Source]],entities[Source],entities[Source AZ (Used for Diagram Generation)],"",0)</f>
        <v>0</v>
      </c>
      <c r="I393" s="13">
        <f>_xlfn.XLOOKUP(ExternalPorts[[#This Row],[Destination]],entities[Destination],entities[Destination AZ (Used for Diagram Generation)],"",0)</f>
        <v>0</v>
      </c>
      <c r="J393" s="13"/>
    </row>
    <row r="394" spans="1:10" ht="20.25" hidden="1">
      <c r="A394" s="13"/>
      <c r="B394" s="13"/>
      <c r="C394" s="14"/>
      <c r="D394" s="13"/>
      <c r="E394" s="13"/>
      <c r="F394" s="24" t="str">
        <f>IF(AND(B394&lt;&gt;"",E394&lt;&gt;""),B394 &amp; " to " &amp; E394 &amp; CHAR(10) &amp;
IFERROR(IF(ISERROR(--TRIM(MID(SUBSTITUTE(C394,",",REPT(" ",99)),1,99))),VLOOKUP(TRIM(MID(SUBSTITUTE(C394,",",REPT(" ",99)),1,99)),PortProtocols[],4,FALSE),VLOOKUP(--TRIM(MID(SUBSTITUTE(C394,",",REPT(" ",99)),1,99)),PortProtocols[],4,FALSE)),"") &amp;
IF(TRIM(MID(SUBSTITUTE(C394,",",REPT(" ",99)),99,99))&lt;&gt;"",CHAR(10) &amp; IFERROR(IF(ISERROR(--TRIM(MID(SUBSTITUTE(C394,",",REPT(" ",99)),99,99))),VLOOKUP(TRIM(MID(SUBSTITUTE(C394,",",REPT(" ",99)),99,99)),PortProtocols[],4,FALSE),VLOOKUP(--TRIM(MID(SUBSTITUTE(C394,",",REPT(" ",99)),99,99)),PortProtocols[],4,FALSE)),""),"") &amp;
IF(TRIM(MID(SUBSTITUTE(C394,",",REPT(" ",99)),199,99))&lt;&gt;"",CHAR(10) &amp; IFERROR(IF(ISERROR(--TRIM(MID(SUBSTITUTE(C394,",",REPT(" ",99)),199,99))),VLOOKUP(TRIM(MID(SUBSTITUTE(C394,",",REPT(" ",99)),199,99)),PortProtocols[],4,FALSE),VLOOKUP(--TRIM(MID(SUBSTITUTE(C394,",",REPT(" ",99)),199,99)),PortProtocols[],4,FALSE)),""),"") &amp;
IF(TRIM(MID(SUBSTITUTE(C394,",",REPT(" ",99)),299,99))&lt;&gt;"",CHAR(10) &amp; IFERROR(IF(ISERROR(--TRIM(MID(SUBSTITUTE(C394,",",REPT(" ",99)),299,99))),VLOOKUP(TRIM(MID(SUBSTITUTE(C394,",",REPT(" ",99)),299,99)),PortProtocols[],4,FALSE),VLOOKUP(--TRIM(MID(SUBSTITUTE(C394,",",REPT(" ",99)),299,99)),PortProtocols[],4,FALSE)),""),"") &amp;
IF(TRIM(MID(SUBSTITUTE(C394,",",REPT(" ",99)),399,99))&lt;&gt;"",CHAR(10) &amp; IFERROR(IF(ISERROR(--TRIM(MID(SUBSTITUTE(C394,",",REPT(" ",99)),399,99))),VLOOKUP(TRIM(MID(SUBSTITUTE(C394,",",REPT(" ",99)),399,99)),PortProtocols[],4,FALSE),VLOOKUP(--TRIM(MID(SUBSTITUTE(C394,",",REPT(" ",99)),399,99)),PortProtocols[],4,FALSE)),""),"") &amp;
IF(TRIM(MID(SUBSTITUTE(C394,",",REPT(" ",99)),499,99))&lt;&gt;"",CHAR(10) &amp; IFERROR(IF(ISERROR(--TRIM(MID(SUBSTITUTE(C394,",",REPT(" ",99)),499,99))),VLOOKUP(TRIM(MID(SUBSTITUTE(C394,",",REPT(" ",99)),499,99)),PortProtocols[],4,FALSE),VLOOKUP(--TRIM(MID(SUBSTITUTE(C394,",",REPT(" ",99)),499,99)),PortProtocols[],4,FALSE)),""),"") &amp;
IF(TRIM(MID(SUBSTITUTE(C394,",",REPT(" ",99)),599,99))&lt;&gt;"",CHAR(10) &amp; IFERROR(IF(ISERROR(--TRIM(MID(SUBSTITUTE(C394,",",REPT(" ",99)),599,99))),VLOOKUP(TRIM(MID(SUBSTITUTE(C394,",",REPT(" ",99)),599,99)),PortProtocols[],4,FALSE),VLOOKUP(--TRIM(MID(SUBSTITUTE(C394,",",REPT(" ",99)),599,99)),PortProtocols[],4,FALSE)),""),"") &amp;
IF(TRIM(MID(SUBSTITUTE(C394,",",REPT(" ",99)),699,99))&lt;&gt;"",CHAR(10) &amp; IFERROR(IF(ISERROR(--TRIM(MID(SUBSTITUTE(C394,",",REPT(" ",99)),699,99))),VLOOKUP(TRIM(MID(SUBSTITUTE(C394,",",REPT(" ",99)),699,99)),PortProtocols[],4,FALSE),VLOOKUP(--TRIM(MID(SUBSTITUTE(C394,",",REPT(" ",99)),699,99)),PortProtocols[],4,FALSE)),""),"") &amp;
IF(TRIM(MID(SUBSTITUTE(C394,",",REPT(" ",99)),799,99))&lt;&gt;"",CHAR(10) &amp; IFERROR(IF(ISERROR(--TRIM(MID(SUBSTITUTE(C394,",",REPT(" ",99)),799,99))),VLOOKUP(TRIM(MID(SUBSTITUTE(C394,",",REPT(" ",99)),799,99)),PortProtocols[],4,FALSE),VLOOKUP(--TRIM(MID(SUBSTITUTE(C394,",",REPT(" ",99)),799,99)),PortProtocols[],4,FALSE)),""),"") &amp;
IF(TRIM(MID(SUBSTITUTE(C394,",",REPT(" ",99)),899,99))&lt;&gt;"",CHAR(10) &amp; IFERROR(IF(ISERROR(--TRIM(MID(SUBSTITUTE(C394,",",REPT(" ",99)),899,99))),VLOOKUP(TRIM(MID(SUBSTITUTE(C394,",",REPT(" ",99)),899,99)),PortProtocols[],4,FALSE),VLOOKUP(--TRIM(MID(SUBSTITUTE(C394,",",REPT(" ",99)),899,99)),PortProtocols[],4,FALSE)),""),"") &amp;
IF(TRIM(MID(SUBSTITUTE(C394,",",REPT(" ",99)),999,99))&lt;&gt;"",CHAR(10) &amp; IFERROR(IF(ISERROR(--TRIM(MID(SUBSTITUTE(C394,",",REPT(" ",99)),999,99))),VLOOKUP(TRIM(MID(SUBSTITUTE(C394,",",REPT(" ",99)),999,99)),PortProtocols[],4,FALSE),VLOOKUP(--TRIM(MID(SUBSTITUTE(C394,",",REPT(" ",99)),999,99)),PortProtocols[],4,FALSE)),""),"") &amp;
IF(TRIM(MID(SUBSTITUTE(C394,",",REPT(" ",99)),1099,99))&lt;&gt;"",CHAR(10) &amp; IFERROR(IF(ISERROR(--TRIM(MID(SUBSTITUTE(C394,",",REPT(" ",99)),1099,99))),VLOOKUP(TRIM(MID(SUBSTITUTE(C394,",",REPT(" ",99)),1099,99)),PortProtocols[],4,FALSE),VLOOKUP(--TRIM(MID(SUBSTITUTE(C394,",",REPT(" ",99)),1099,99)),PortProtocols[],4,FALSE)),""),"") &amp;
IF(TRIM(MID(SUBSTITUTE(C394,",",REPT(" ",99)),1199,99))&lt;&gt;"",CHAR(10) &amp; IFERROR(IF(ISERROR(--TRIM(MID(SUBSTITUTE(C394,",",REPT(" ",99)),1199,99))),VLOOKUP(TRIM(MID(SUBSTITUTE(C394,",",REPT(" ",99)),1199,99)),PortProtocols[],4,FALSE),VLOOKUP(--TRIM(MID(SUBSTITUTE(C394,",",REPT(" ",99)),1199,99)),PortProtocols[],4,FALSE)),""),"") &amp;
IF(TRIM(MID(SUBSTITUTE(C394,",",REPT(" ",99)),1299,99))&lt;&gt;"",CHAR(10) &amp; IFERROR(IF(ISERROR(--TRIM(MID(SUBSTITUTE(C394,",",REPT(" ",99)),1299,99))),VLOOKUP(TRIM(MID(SUBSTITUTE(C394,",",REPT(" ",99)),1299,99)),PortProtocols[],4,FALSE),VLOOKUP(--TRIM(MID(SUBSTITUTE(C394,",",REPT(" ",99)),1299,99)),PortProtocols[],4,FALSE)),""),"") &amp;
IF(TRIM(MID(SUBSTITUTE(C394,",",REPT(" ",99)),1399,99))&lt;&gt;"",CHAR(10) &amp; IFERROR(IF(ISERROR(--TRIM(MID(SUBSTITUTE(C394,",",REPT(" ",99)),1399,99))),VLOOKUP(TRIM(MID(SUBSTITUTE(C394,",",REPT(" ",99)),1399,99)),PortProtocols[],4,FALSE),VLOOKUP(--TRIM(MID(SUBSTITUTE(C394,",",REPT(" ",99)),1399,99)),PortProtocols[],4,FALSE)),""),"") &amp;
IF(TRIM(MID(SUBSTITUTE(C394,",",REPT(" ",99)),1499,99))&lt;&gt;"",CHAR(10) &amp; IFERROR(IF(ISERROR(--TRIM(MID(SUBSTITUTE(C394,",",REPT(" ",99)),1499,99))),VLOOKUP(TRIM(MID(SUBSTITUTE(C394,",",REPT(" ",99)),1499,99)),PortProtocols[],4,FALSE),VLOOKUP(--TRIM(MID(SUBSTITUTE(C394,",",REPT(" ",99)),1499,99)),PortProtocols[],4,FALSE)),""),"") &amp;
IF(TRIM(MID(SUBSTITUTE(C394,",",REPT(" ",99)),1599,99))&lt;&gt;"",CHAR(10) &amp; IFERROR(IF(ISERROR(--TRIM(MID(SUBSTITUTE(C394,",",REPT(" ",99)),1599,99))),VLOOKUP(TRIM(MID(SUBSTITUTE(C394,",",REPT(" ",99)),1599,99)),PortProtocols[],4,FALSE),VLOOKUP(--TRIM(MID(SUBSTITUTE(C394,",",REPT(" ",99)),1599,99)),PortProtocols[],4,FALSE)),""),"") &amp;
IF(TRIM(MID(SUBSTITUTE(C394,",",REPT(" ",99)),1699,99))&lt;&gt;"",CHAR(10) &amp; IFERROR(IF(ISERROR(--TRIM(MID(SUBSTITUTE(C394,",",REPT(" ",99)),1699,99))),VLOOKUP(TRIM(MID(SUBSTITUTE(C394,",",REPT(" ",99)),1699,99)),PortProtocols[],4,FALSE),VLOOKUP(--TRIM(MID(SUBSTITUTE(C394,",",REPT(" ",99)),1699,99)),PortProtocols[],4,FALSE)),""),"") &amp;
IF(TRIM(MID(SUBSTITUTE(C394,",",REPT(" ",99)),1799,99))&lt;&gt;"",CHAR(10) &amp; IFERROR(IF(ISERROR(--TRIM(MID(SUBSTITUTE(C394,",",REPT(" ",99)),1799,99))),VLOOKUP(TRIM(MID(SUBSTITUTE(C394,",",REPT(" ",99)),1799,99)),PortProtocols[],4,FALSE),VLOOKUP(--TRIM(MID(SUBSTITUTE(C394,",",REPT(" ",99)),1799,99)),PortProtocols[],4,FALSE)),""),"") &amp;
IF(TRIM(MID(SUBSTITUTE(C394,",",REPT(" ",99)),1899,99))&lt;&gt;"",CHAR(10) &amp; IFERROR(IF(ISERROR(--TRIM(MID(SUBSTITUTE(C394,",",REPT(" ",99)),1899,99))),VLOOKUP(TRIM(MID(SUBSTITUTE(C394,",",REPT(" ",99)),1899,99)),PortProtocols[],4,FALSE),VLOOKUP(--TRIM(MID(SUBSTITUTE(C394,",",REPT(" ",99)),1899,99)),PortProtocols[],4,FALSE)),""),""),
"")</f>
        <v/>
      </c>
      <c r="G394" s="15"/>
      <c r="H394" s="13">
        <f>_xlfn.XLOOKUP(ExternalPorts[[#This Row],[Source]],entities[Source],entities[Source AZ (Used for Diagram Generation)],"",0)</f>
        <v>0</v>
      </c>
      <c r="I394" s="13">
        <f>_xlfn.XLOOKUP(ExternalPorts[[#This Row],[Destination]],entities[Destination],entities[Destination AZ (Used for Diagram Generation)],"",0)</f>
        <v>0</v>
      </c>
      <c r="J394" s="13"/>
    </row>
    <row r="395" spans="1:10" ht="20.25" hidden="1">
      <c r="A395" s="13"/>
      <c r="B395" s="13"/>
      <c r="C395" s="14"/>
      <c r="D395" s="13"/>
      <c r="E395" s="13"/>
      <c r="F395" s="24" t="str">
        <f>IF(AND(B395&lt;&gt;"",E395&lt;&gt;""),B395 &amp; " to " &amp; E395 &amp; CHAR(10) &amp;
IFERROR(IF(ISERROR(--TRIM(MID(SUBSTITUTE(C395,",",REPT(" ",99)),1,99))),VLOOKUP(TRIM(MID(SUBSTITUTE(C395,",",REPT(" ",99)),1,99)),PortProtocols[],4,FALSE),VLOOKUP(--TRIM(MID(SUBSTITUTE(C395,",",REPT(" ",99)),1,99)),PortProtocols[],4,FALSE)),"") &amp;
IF(TRIM(MID(SUBSTITUTE(C395,",",REPT(" ",99)),99,99))&lt;&gt;"",CHAR(10) &amp; IFERROR(IF(ISERROR(--TRIM(MID(SUBSTITUTE(C395,",",REPT(" ",99)),99,99))),VLOOKUP(TRIM(MID(SUBSTITUTE(C395,",",REPT(" ",99)),99,99)),PortProtocols[],4,FALSE),VLOOKUP(--TRIM(MID(SUBSTITUTE(C395,",",REPT(" ",99)),99,99)),PortProtocols[],4,FALSE)),""),"") &amp;
IF(TRIM(MID(SUBSTITUTE(C395,",",REPT(" ",99)),199,99))&lt;&gt;"",CHAR(10) &amp; IFERROR(IF(ISERROR(--TRIM(MID(SUBSTITUTE(C395,",",REPT(" ",99)),199,99))),VLOOKUP(TRIM(MID(SUBSTITUTE(C395,",",REPT(" ",99)),199,99)),PortProtocols[],4,FALSE),VLOOKUP(--TRIM(MID(SUBSTITUTE(C395,",",REPT(" ",99)),199,99)),PortProtocols[],4,FALSE)),""),"") &amp;
IF(TRIM(MID(SUBSTITUTE(C395,",",REPT(" ",99)),299,99))&lt;&gt;"",CHAR(10) &amp; IFERROR(IF(ISERROR(--TRIM(MID(SUBSTITUTE(C395,",",REPT(" ",99)),299,99))),VLOOKUP(TRIM(MID(SUBSTITUTE(C395,",",REPT(" ",99)),299,99)),PortProtocols[],4,FALSE),VLOOKUP(--TRIM(MID(SUBSTITUTE(C395,",",REPT(" ",99)),299,99)),PortProtocols[],4,FALSE)),""),"") &amp;
IF(TRIM(MID(SUBSTITUTE(C395,",",REPT(" ",99)),399,99))&lt;&gt;"",CHAR(10) &amp; IFERROR(IF(ISERROR(--TRIM(MID(SUBSTITUTE(C395,",",REPT(" ",99)),399,99))),VLOOKUP(TRIM(MID(SUBSTITUTE(C395,",",REPT(" ",99)),399,99)),PortProtocols[],4,FALSE),VLOOKUP(--TRIM(MID(SUBSTITUTE(C395,",",REPT(" ",99)),399,99)),PortProtocols[],4,FALSE)),""),"") &amp;
IF(TRIM(MID(SUBSTITUTE(C395,",",REPT(" ",99)),499,99))&lt;&gt;"",CHAR(10) &amp; IFERROR(IF(ISERROR(--TRIM(MID(SUBSTITUTE(C395,",",REPT(" ",99)),499,99))),VLOOKUP(TRIM(MID(SUBSTITUTE(C395,",",REPT(" ",99)),499,99)),PortProtocols[],4,FALSE),VLOOKUP(--TRIM(MID(SUBSTITUTE(C395,",",REPT(" ",99)),499,99)),PortProtocols[],4,FALSE)),""),"") &amp;
IF(TRIM(MID(SUBSTITUTE(C395,",",REPT(" ",99)),599,99))&lt;&gt;"",CHAR(10) &amp; IFERROR(IF(ISERROR(--TRIM(MID(SUBSTITUTE(C395,",",REPT(" ",99)),599,99))),VLOOKUP(TRIM(MID(SUBSTITUTE(C395,",",REPT(" ",99)),599,99)),PortProtocols[],4,FALSE),VLOOKUP(--TRIM(MID(SUBSTITUTE(C395,",",REPT(" ",99)),599,99)),PortProtocols[],4,FALSE)),""),"") &amp;
IF(TRIM(MID(SUBSTITUTE(C395,",",REPT(" ",99)),699,99))&lt;&gt;"",CHAR(10) &amp; IFERROR(IF(ISERROR(--TRIM(MID(SUBSTITUTE(C395,",",REPT(" ",99)),699,99))),VLOOKUP(TRIM(MID(SUBSTITUTE(C395,",",REPT(" ",99)),699,99)),PortProtocols[],4,FALSE),VLOOKUP(--TRIM(MID(SUBSTITUTE(C395,",",REPT(" ",99)),699,99)),PortProtocols[],4,FALSE)),""),"") &amp;
IF(TRIM(MID(SUBSTITUTE(C395,",",REPT(" ",99)),799,99))&lt;&gt;"",CHAR(10) &amp; IFERROR(IF(ISERROR(--TRIM(MID(SUBSTITUTE(C395,",",REPT(" ",99)),799,99))),VLOOKUP(TRIM(MID(SUBSTITUTE(C395,",",REPT(" ",99)),799,99)),PortProtocols[],4,FALSE),VLOOKUP(--TRIM(MID(SUBSTITUTE(C395,",",REPT(" ",99)),799,99)),PortProtocols[],4,FALSE)),""),"") &amp;
IF(TRIM(MID(SUBSTITUTE(C395,",",REPT(" ",99)),899,99))&lt;&gt;"",CHAR(10) &amp; IFERROR(IF(ISERROR(--TRIM(MID(SUBSTITUTE(C395,",",REPT(" ",99)),899,99))),VLOOKUP(TRIM(MID(SUBSTITUTE(C395,",",REPT(" ",99)),899,99)),PortProtocols[],4,FALSE),VLOOKUP(--TRIM(MID(SUBSTITUTE(C395,",",REPT(" ",99)),899,99)),PortProtocols[],4,FALSE)),""),"") &amp;
IF(TRIM(MID(SUBSTITUTE(C395,",",REPT(" ",99)),999,99))&lt;&gt;"",CHAR(10) &amp; IFERROR(IF(ISERROR(--TRIM(MID(SUBSTITUTE(C395,",",REPT(" ",99)),999,99))),VLOOKUP(TRIM(MID(SUBSTITUTE(C395,",",REPT(" ",99)),999,99)),PortProtocols[],4,FALSE),VLOOKUP(--TRIM(MID(SUBSTITUTE(C395,",",REPT(" ",99)),999,99)),PortProtocols[],4,FALSE)),""),"") &amp;
IF(TRIM(MID(SUBSTITUTE(C395,",",REPT(" ",99)),1099,99))&lt;&gt;"",CHAR(10) &amp; IFERROR(IF(ISERROR(--TRIM(MID(SUBSTITUTE(C395,",",REPT(" ",99)),1099,99))),VLOOKUP(TRIM(MID(SUBSTITUTE(C395,",",REPT(" ",99)),1099,99)),PortProtocols[],4,FALSE),VLOOKUP(--TRIM(MID(SUBSTITUTE(C395,",",REPT(" ",99)),1099,99)),PortProtocols[],4,FALSE)),""),"") &amp;
IF(TRIM(MID(SUBSTITUTE(C395,",",REPT(" ",99)),1199,99))&lt;&gt;"",CHAR(10) &amp; IFERROR(IF(ISERROR(--TRIM(MID(SUBSTITUTE(C395,",",REPT(" ",99)),1199,99))),VLOOKUP(TRIM(MID(SUBSTITUTE(C395,",",REPT(" ",99)),1199,99)),PortProtocols[],4,FALSE),VLOOKUP(--TRIM(MID(SUBSTITUTE(C395,",",REPT(" ",99)),1199,99)),PortProtocols[],4,FALSE)),""),"") &amp;
IF(TRIM(MID(SUBSTITUTE(C395,",",REPT(" ",99)),1299,99))&lt;&gt;"",CHAR(10) &amp; IFERROR(IF(ISERROR(--TRIM(MID(SUBSTITUTE(C395,",",REPT(" ",99)),1299,99))),VLOOKUP(TRIM(MID(SUBSTITUTE(C395,",",REPT(" ",99)),1299,99)),PortProtocols[],4,FALSE),VLOOKUP(--TRIM(MID(SUBSTITUTE(C395,",",REPT(" ",99)),1299,99)),PortProtocols[],4,FALSE)),""),"") &amp;
IF(TRIM(MID(SUBSTITUTE(C395,",",REPT(" ",99)),1399,99))&lt;&gt;"",CHAR(10) &amp; IFERROR(IF(ISERROR(--TRIM(MID(SUBSTITUTE(C395,",",REPT(" ",99)),1399,99))),VLOOKUP(TRIM(MID(SUBSTITUTE(C395,",",REPT(" ",99)),1399,99)),PortProtocols[],4,FALSE),VLOOKUP(--TRIM(MID(SUBSTITUTE(C395,",",REPT(" ",99)),1399,99)),PortProtocols[],4,FALSE)),""),"") &amp;
IF(TRIM(MID(SUBSTITUTE(C395,",",REPT(" ",99)),1499,99))&lt;&gt;"",CHAR(10) &amp; IFERROR(IF(ISERROR(--TRIM(MID(SUBSTITUTE(C395,",",REPT(" ",99)),1499,99))),VLOOKUP(TRIM(MID(SUBSTITUTE(C395,",",REPT(" ",99)),1499,99)),PortProtocols[],4,FALSE),VLOOKUP(--TRIM(MID(SUBSTITUTE(C395,",",REPT(" ",99)),1499,99)),PortProtocols[],4,FALSE)),""),"") &amp;
IF(TRIM(MID(SUBSTITUTE(C395,",",REPT(" ",99)),1599,99))&lt;&gt;"",CHAR(10) &amp; IFERROR(IF(ISERROR(--TRIM(MID(SUBSTITUTE(C395,",",REPT(" ",99)),1599,99))),VLOOKUP(TRIM(MID(SUBSTITUTE(C395,",",REPT(" ",99)),1599,99)),PortProtocols[],4,FALSE),VLOOKUP(--TRIM(MID(SUBSTITUTE(C395,",",REPT(" ",99)),1599,99)),PortProtocols[],4,FALSE)),""),"") &amp;
IF(TRIM(MID(SUBSTITUTE(C395,",",REPT(" ",99)),1699,99))&lt;&gt;"",CHAR(10) &amp; IFERROR(IF(ISERROR(--TRIM(MID(SUBSTITUTE(C395,",",REPT(" ",99)),1699,99))),VLOOKUP(TRIM(MID(SUBSTITUTE(C395,",",REPT(" ",99)),1699,99)),PortProtocols[],4,FALSE),VLOOKUP(--TRIM(MID(SUBSTITUTE(C395,",",REPT(" ",99)),1699,99)),PortProtocols[],4,FALSE)),""),"") &amp;
IF(TRIM(MID(SUBSTITUTE(C395,",",REPT(" ",99)),1799,99))&lt;&gt;"",CHAR(10) &amp; IFERROR(IF(ISERROR(--TRIM(MID(SUBSTITUTE(C395,",",REPT(" ",99)),1799,99))),VLOOKUP(TRIM(MID(SUBSTITUTE(C395,",",REPT(" ",99)),1799,99)),PortProtocols[],4,FALSE),VLOOKUP(--TRIM(MID(SUBSTITUTE(C395,",",REPT(" ",99)),1799,99)),PortProtocols[],4,FALSE)),""),"") &amp;
IF(TRIM(MID(SUBSTITUTE(C395,",",REPT(" ",99)),1899,99))&lt;&gt;"",CHAR(10) &amp; IFERROR(IF(ISERROR(--TRIM(MID(SUBSTITUTE(C395,",",REPT(" ",99)),1899,99))),VLOOKUP(TRIM(MID(SUBSTITUTE(C395,",",REPT(" ",99)),1899,99)),PortProtocols[],4,FALSE),VLOOKUP(--TRIM(MID(SUBSTITUTE(C395,",",REPT(" ",99)),1899,99)),PortProtocols[],4,FALSE)),""),""),
"")</f>
        <v/>
      </c>
      <c r="G395" s="15"/>
      <c r="H395" s="13">
        <f>_xlfn.XLOOKUP(ExternalPorts[[#This Row],[Source]],entities[Source],entities[Source AZ (Used for Diagram Generation)],"",0)</f>
        <v>0</v>
      </c>
      <c r="I395" s="13">
        <f>_xlfn.XLOOKUP(ExternalPorts[[#This Row],[Destination]],entities[Destination],entities[Destination AZ (Used for Diagram Generation)],"",0)</f>
        <v>0</v>
      </c>
      <c r="J395" s="13"/>
    </row>
    <row r="396" spans="1:10" ht="20.25" hidden="1">
      <c r="A396" s="13"/>
      <c r="B396" s="13"/>
      <c r="C396" s="14"/>
      <c r="D396" s="13"/>
      <c r="E396" s="13"/>
      <c r="F396" s="24" t="str">
        <f>IF(AND(B396&lt;&gt;"",E396&lt;&gt;""),B396 &amp; " to " &amp; E396 &amp; CHAR(10) &amp;
IFERROR(IF(ISERROR(--TRIM(MID(SUBSTITUTE(C396,",",REPT(" ",99)),1,99))),VLOOKUP(TRIM(MID(SUBSTITUTE(C396,",",REPT(" ",99)),1,99)),PortProtocols[],4,FALSE),VLOOKUP(--TRIM(MID(SUBSTITUTE(C396,",",REPT(" ",99)),1,99)),PortProtocols[],4,FALSE)),"") &amp;
IF(TRIM(MID(SUBSTITUTE(C396,",",REPT(" ",99)),99,99))&lt;&gt;"",CHAR(10) &amp; IFERROR(IF(ISERROR(--TRIM(MID(SUBSTITUTE(C396,",",REPT(" ",99)),99,99))),VLOOKUP(TRIM(MID(SUBSTITUTE(C396,",",REPT(" ",99)),99,99)),PortProtocols[],4,FALSE),VLOOKUP(--TRIM(MID(SUBSTITUTE(C396,",",REPT(" ",99)),99,99)),PortProtocols[],4,FALSE)),""),"") &amp;
IF(TRIM(MID(SUBSTITUTE(C396,",",REPT(" ",99)),199,99))&lt;&gt;"",CHAR(10) &amp; IFERROR(IF(ISERROR(--TRIM(MID(SUBSTITUTE(C396,",",REPT(" ",99)),199,99))),VLOOKUP(TRIM(MID(SUBSTITUTE(C396,",",REPT(" ",99)),199,99)),PortProtocols[],4,FALSE),VLOOKUP(--TRIM(MID(SUBSTITUTE(C396,",",REPT(" ",99)),199,99)),PortProtocols[],4,FALSE)),""),"") &amp;
IF(TRIM(MID(SUBSTITUTE(C396,",",REPT(" ",99)),299,99))&lt;&gt;"",CHAR(10) &amp; IFERROR(IF(ISERROR(--TRIM(MID(SUBSTITUTE(C396,",",REPT(" ",99)),299,99))),VLOOKUP(TRIM(MID(SUBSTITUTE(C396,",",REPT(" ",99)),299,99)),PortProtocols[],4,FALSE),VLOOKUP(--TRIM(MID(SUBSTITUTE(C396,",",REPT(" ",99)),299,99)),PortProtocols[],4,FALSE)),""),"") &amp;
IF(TRIM(MID(SUBSTITUTE(C396,",",REPT(" ",99)),399,99))&lt;&gt;"",CHAR(10) &amp; IFERROR(IF(ISERROR(--TRIM(MID(SUBSTITUTE(C396,",",REPT(" ",99)),399,99))),VLOOKUP(TRIM(MID(SUBSTITUTE(C396,",",REPT(" ",99)),399,99)),PortProtocols[],4,FALSE),VLOOKUP(--TRIM(MID(SUBSTITUTE(C396,",",REPT(" ",99)),399,99)),PortProtocols[],4,FALSE)),""),"") &amp;
IF(TRIM(MID(SUBSTITUTE(C396,",",REPT(" ",99)),499,99))&lt;&gt;"",CHAR(10) &amp; IFERROR(IF(ISERROR(--TRIM(MID(SUBSTITUTE(C396,",",REPT(" ",99)),499,99))),VLOOKUP(TRIM(MID(SUBSTITUTE(C396,",",REPT(" ",99)),499,99)),PortProtocols[],4,FALSE),VLOOKUP(--TRIM(MID(SUBSTITUTE(C396,",",REPT(" ",99)),499,99)),PortProtocols[],4,FALSE)),""),"") &amp;
IF(TRIM(MID(SUBSTITUTE(C396,",",REPT(" ",99)),599,99))&lt;&gt;"",CHAR(10) &amp; IFERROR(IF(ISERROR(--TRIM(MID(SUBSTITUTE(C396,",",REPT(" ",99)),599,99))),VLOOKUP(TRIM(MID(SUBSTITUTE(C396,",",REPT(" ",99)),599,99)),PortProtocols[],4,FALSE),VLOOKUP(--TRIM(MID(SUBSTITUTE(C396,",",REPT(" ",99)),599,99)),PortProtocols[],4,FALSE)),""),"") &amp;
IF(TRIM(MID(SUBSTITUTE(C396,",",REPT(" ",99)),699,99))&lt;&gt;"",CHAR(10) &amp; IFERROR(IF(ISERROR(--TRIM(MID(SUBSTITUTE(C396,",",REPT(" ",99)),699,99))),VLOOKUP(TRIM(MID(SUBSTITUTE(C396,",",REPT(" ",99)),699,99)),PortProtocols[],4,FALSE),VLOOKUP(--TRIM(MID(SUBSTITUTE(C396,",",REPT(" ",99)),699,99)),PortProtocols[],4,FALSE)),""),"") &amp;
IF(TRIM(MID(SUBSTITUTE(C396,",",REPT(" ",99)),799,99))&lt;&gt;"",CHAR(10) &amp; IFERROR(IF(ISERROR(--TRIM(MID(SUBSTITUTE(C396,",",REPT(" ",99)),799,99))),VLOOKUP(TRIM(MID(SUBSTITUTE(C396,",",REPT(" ",99)),799,99)),PortProtocols[],4,FALSE),VLOOKUP(--TRIM(MID(SUBSTITUTE(C396,",",REPT(" ",99)),799,99)),PortProtocols[],4,FALSE)),""),"") &amp;
IF(TRIM(MID(SUBSTITUTE(C396,",",REPT(" ",99)),899,99))&lt;&gt;"",CHAR(10) &amp; IFERROR(IF(ISERROR(--TRIM(MID(SUBSTITUTE(C396,",",REPT(" ",99)),899,99))),VLOOKUP(TRIM(MID(SUBSTITUTE(C396,",",REPT(" ",99)),899,99)),PortProtocols[],4,FALSE),VLOOKUP(--TRIM(MID(SUBSTITUTE(C396,",",REPT(" ",99)),899,99)),PortProtocols[],4,FALSE)),""),"") &amp;
IF(TRIM(MID(SUBSTITUTE(C396,",",REPT(" ",99)),999,99))&lt;&gt;"",CHAR(10) &amp; IFERROR(IF(ISERROR(--TRIM(MID(SUBSTITUTE(C396,",",REPT(" ",99)),999,99))),VLOOKUP(TRIM(MID(SUBSTITUTE(C396,",",REPT(" ",99)),999,99)),PortProtocols[],4,FALSE),VLOOKUP(--TRIM(MID(SUBSTITUTE(C396,",",REPT(" ",99)),999,99)),PortProtocols[],4,FALSE)),""),"") &amp;
IF(TRIM(MID(SUBSTITUTE(C396,",",REPT(" ",99)),1099,99))&lt;&gt;"",CHAR(10) &amp; IFERROR(IF(ISERROR(--TRIM(MID(SUBSTITUTE(C396,",",REPT(" ",99)),1099,99))),VLOOKUP(TRIM(MID(SUBSTITUTE(C396,",",REPT(" ",99)),1099,99)),PortProtocols[],4,FALSE),VLOOKUP(--TRIM(MID(SUBSTITUTE(C396,",",REPT(" ",99)),1099,99)),PortProtocols[],4,FALSE)),""),"") &amp;
IF(TRIM(MID(SUBSTITUTE(C396,",",REPT(" ",99)),1199,99))&lt;&gt;"",CHAR(10) &amp; IFERROR(IF(ISERROR(--TRIM(MID(SUBSTITUTE(C396,",",REPT(" ",99)),1199,99))),VLOOKUP(TRIM(MID(SUBSTITUTE(C396,",",REPT(" ",99)),1199,99)),PortProtocols[],4,FALSE),VLOOKUP(--TRIM(MID(SUBSTITUTE(C396,",",REPT(" ",99)),1199,99)),PortProtocols[],4,FALSE)),""),"") &amp;
IF(TRIM(MID(SUBSTITUTE(C396,",",REPT(" ",99)),1299,99))&lt;&gt;"",CHAR(10) &amp; IFERROR(IF(ISERROR(--TRIM(MID(SUBSTITUTE(C396,",",REPT(" ",99)),1299,99))),VLOOKUP(TRIM(MID(SUBSTITUTE(C396,",",REPT(" ",99)),1299,99)),PortProtocols[],4,FALSE),VLOOKUP(--TRIM(MID(SUBSTITUTE(C396,",",REPT(" ",99)),1299,99)),PortProtocols[],4,FALSE)),""),"") &amp;
IF(TRIM(MID(SUBSTITUTE(C396,",",REPT(" ",99)),1399,99))&lt;&gt;"",CHAR(10) &amp; IFERROR(IF(ISERROR(--TRIM(MID(SUBSTITUTE(C396,",",REPT(" ",99)),1399,99))),VLOOKUP(TRIM(MID(SUBSTITUTE(C396,",",REPT(" ",99)),1399,99)),PortProtocols[],4,FALSE),VLOOKUP(--TRIM(MID(SUBSTITUTE(C396,",",REPT(" ",99)),1399,99)),PortProtocols[],4,FALSE)),""),"") &amp;
IF(TRIM(MID(SUBSTITUTE(C396,",",REPT(" ",99)),1499,99))&lt;&gt;"",CHAR(10) &amp; IFERROR(IF(ISERROR(--TRIM(MID(SUBSTITUTE(C396,",",REPT(" ",99)),1499,99))),VLOOKUP(TRIM(MID(SUBSTITUTE(C396,",",REPT(" ",99)),1499,99)),PortProtocols[],4,FALSE),VLOOKUP(--TRIM(MID(SUBSTITUTE(C396,",",REPT(" ",99)),1499,99)),PortProtocols[],4,FALSE)),""),"") &amp;
IF(TRIM(MID(SUBSTITUTE(C396,",",REPT(" ",99)),1599,99))&lt;&gt;"",CHAR(10) &amp; IFERROR(IF(ISERROR(--TRIM(MID(SUBSTITUTE(C396,",",REPT(" ",99)),1599,99))),VLOOKUP(TRIM(MID(SUBSTITUTE(C396,",",REPT(" ",99)),1599,99)),PortProtocols[],4,FALSE),VLOOKUP(--TRIM(MID(SUBSTITUTE(C396,",",REPT(" ",99)),1599,99)),PortProtocols[],4,FALSE)),""),"") &amp;
IF(TRIM(MID(SUBSTITUTE(C396,",",REPT(" ",99)),1699,99))&lt;&gt;"",CHAR(10) &amp; IFERROR(IF(ISERROR(--TRIM(MID(SUBSTITUTE(C396,",",REPT(" ",99)),1699,99))),VLOOKUP(TRIM(MID(SUBSTITUTE(C396,",",REPT(" ",99)),1699,99)),PortProtocols[],4,FALSE),VLOOKUP(--TRIM(MID(SUBSTITUTE(C396,",",REPT(" ",99)),1699,99)),PortProtocols[],4,FALSE)),""),"") &amp;
IF(TRIM(MID(SUBSTITUTE(C396,",",REPT(" ",99)),1799,99))&lt;&gt;"",CHAR(10) &amp; IFERROR(IF(ISERROR(--TRIM(MID(SUBSTITUTE(C396,",",REPT(" ",99)),1799,99))),VLOOKUP(TRIM(MID(SUBSTITUTE(C396,",",REPT(" ",99)),1799,99)),PortProtocols[],4,FALSE),VLOOKUP(--TRIM(MID(SUBSTITUTE(C396,",",REPT(" ",99)),1799,99)),PortProtocols[],4,FALSE)),""),"") &amp;
IF(TRIM(MID(SUBSTITUTE(C396,",",REPT(" ",99)),1899,99))&lt;&gt;"",CHAR(10) &amp; IFERROR(IF(ISERROR(--TRIM(MID(SUBSTITUTE(C396,",",REPT(" ",99)),1899,99))),VLOOKUP(TRIM(MID(SUBSTITUTE(C396,",",REPT(" ",99)),1899,99)),PortProtocols[],4,FALSE),VLOOKUP(--TRIM(MID(SUBSTITUTE(C396,",",REPT(" ",99)),1899,99)),PortProtocols[],4,FALSE)),""),""),
"")</f>
        <v/>
      </c>
      <c r="G396" s="15"/>
      <c r="H396" s="13">
        <f>_xlfn.XLOOKUP(ExternalPorts[[#This Row],[Source]],entities[Source],entities[Source AZ (Used for Diagram Generation)],"",0)</f>
        <v>0</v>
      </c>
      <c r="I396" s="13">
        <f>_xlfn.XLOOKUP(ExternalPorts[[#This Row],[Destination]],entities[Destination],entities[Destination AZ (Used for Diagram Generation)],"",0)</f>
        <v>0</v>
      </c>
      <c r="J396" s="13"/>
    </row>
    <row r="397" spans="1:10" ht="20.25" hidden="1">
      <c r="A397" s="13"/>
      <c r="B397" s="13"/>
      <c r="C397" s="14"/>
      <c r="D397" s="13"/>
      <c r="E397" s="13"/>
      <c r="F397" s="24" t="str">
        <f>IF(AND(B397&lt;&gt;"",E397&lt;&gt;""),B397 &amp; " to " &amp; E397 &amp; CHAR(10) &amp;
IFERROR(IF(ISERROR(--TRIM(MID(SUBSTITUTE(C397,",",REPT(" ",99)),1,99))),VLOOKUP(TRIM(MID(SUBSTITUTE(C397,",",REPT(" ",99)),1,99)),PortProtocols[],4,FALSE),VLOOKUP(--TRIM(MID(SUBSTITUTE(C397,",",REPT(" ",99)),1,99)),PortProtocols[],4,FALSE)),"") &amp;
IF(TRIM(MID(SUBSTITUTE(C397,",",REPT(" ",99)),99,99))&lt;&gt;"",CHAR(10) &amp; IFERROR(IF(ISERROR(--TRIM(MID(SUBSTITUTE(C397,",",REPT(" ",99)),99,99))),VLOOKUP(TRIM(MID(SUBSTITUTE(C397,",",REPT(" ",99)),99,99)),PortProtocols[],4,FALSE),VLOOKUP(--TRIM(MID(SUBSTITUTE(C397,",",REPT(" ",99)),99,99)),PortProtocols[],4,FALSE)),""),"") &amp;
IF(TRIM(MID(SUBSTITUTE(C397,",",REPT(" ",99)),199,99))&lt;&gt;"",CHAR(10) &amp; IFERROR(IF(ISERROR(--TRIM(MID(SUBSTITUTE(C397,",",REPT(" ",99)),199,99))),VLOOKUP(TRIM(MID(SUBSTITUTE(C397,",",REPT(" ",99)),199,99)),PortProtocols[],4,FALSE),VLOOKUP(--TRIM(MID(SUBSTITUTE(C397,",",REPT(" ",99)),199,99)),PortProtocols[],4,FALSE)),""),"") &amp;
IF(TRIM(MID(SUBSTITUTE(C397,",",REPT(" ",99)),299,99))&lt;&gt;"",CHAR(10) &amp; IFERROR(IF(ISERROR(--TRIM(MID(SUBSTITUTE(C397,",",REPT(" ",99)),299,99))),VLOOKUP(TRIM(MID(SUBSTITUTE(C397,",",REPT(" ",99)),299,99)),PortProtocols[],4,FALSE),VLOOKUP(--TRIM(MID(SUBSTITUTE(C397,",",REPT(" ",99)),299,99)),PortProtocols[],4,FALSE)),""),"") &amp;
IF(TRIM(MID(SUBSTITUTE(C397,",",REPT(" ",99)),399,99))&lt;&gt;"",CHAR(10) &amp; IFERROR(IF(ISERROR(--TRIM(MID(SUBSTITUTE(C397,",",REPT(" ",99)),399,99))),VLOOKUP(TRIM(MID(SUBSTITUTE(C397,",",REPT(" ",99)),399,99)),PortProtocols[],4,FALSE),VLOOKUP(--TRIM(MID(SUBSTITUTE(C397,",",REPT(" ",99)),399,99)),PortProtocols[],4,FALSE)),""),"") &amp;
IF(TRIM(MID(SUBSTITUTE(C397,",",REPT(" ",99)),499,99))&lt;&gt;"",CHAR(10) &amp; IFERROR(IF(ISERROR(--TRIM(MID(SUBSTITUTE(C397,",",REPT(" ",99)),499,99))),VLOOKUP(TRIM(MID(SUBSTITUTE(C397,",",REPT(" ",99)),499,99)),PortProtocols[],4,FALSE),VLOOKUP(--TRIM(MID(SUBSTITUTE(C397,",",REPT(" ",99)),499,99)),PortProtocols[],4,FALSE)),""),"") &amp;
IF(TRIM(MID(SUBSTITUTE(C397,",",REPT(" ",99)),599,99))&lt;&gt;"",CHAR(10) &amp; IFERROR(IF(ISERROR(--TRIM(MID(SUBSTITUTE(C397,",",REPT(" ",99)),599,99))),VLOOKUP(TRIM(MID(SUBSTITUTE(C397,",",REPT(" ",99)),599,99)),PortProtocols[],4,FALSE),VLOOKUP(--TRIM(MID(SUBSTITUTE(C397,",",REPT(" ",99)),599,99)),PortProtocols[],4,FALSE)),""),"") &amp;
IF(TRIM(MID(SUBSTITUTE(C397,",",REPT(" ",99)),699,99))&lt;&gt;"",CHAR(10) &amp; IFERROR(IF(ISERROR(--TRIM(MID(SUBSTITUTE(C397,",",REPT(" ",99)),699,99))),VLOOKUP(TRIM(MID(SUBSTITUTE(C397,",",REPT(" ",99)),699,99)),PortProtocols[],4,FALSE),VLOOKUP(--TRIM(MID(SUBSTITUTE(C397,",",REPT(" ",99)),699,99)),PortProtocols[],4,FALSE)),""),"") &amp;
IF(TRIM(MID(SUBSTITUTE(C397,",",REPT(" ",99)),799,99))&lt;&gt;"",CHAR(10) &amp; IFERROR(IF(ISERROR(--TRIM(MID(SUBSTITUTE(C397,",",REPT(" ",99)),799,99))),VLOOKUP(TRIM(MID(SUBSTITUTE(C397,",",REPT(" ",99)),799,99)),PortProtocols[],4,FALSE),VLOOKUP(--TRIM(MID(SUBSTITUTE(C397,",",REPT(" ",99)),799,99)),PortProtocols[],4,FALSE)),""),"") &amp;
IF(TRIM(MID(SUBSTITUTE(C397,",",REPT(" ",99)),899,99))&lt;&gt;"",CHAR(10) &amp; IFERROR(IF(ISERROR(--TRIM(MID(SUBSTITUTE(C397,",",REPT(" ",99)),899,99))),VLOOKUP(TRIM(MID(SUBSTITUTE(C397,",",REPT(" ",99)),899,99)),PortProtocols[],4,FALSE),VLOOKUP(--TRIM(MID(SUBSTITUTE(C397,",",REPT(" ",99)),899,99)),PortProtocols[],4,FALSE)),""),"") &amp;
IF(TRIM(MID(SUBSTITUTE(C397,",",REPT(" ",99)),999,99))&lt;&gt;"",CHAR(10) &amp; IFERROR(IF(ISERROR(--TRIM(MID(SUBSTITUTE(C397,",",REPT(" ",99)),999,99))),VLOOKUP(TRIM(MID(SUBSTITUTE(C397,",",REPT(" ",99)),999,99)),PortProtocols[],4,FALSE),VLOOKUP(--TRIM(MID(SUBSTITUTE(C397,",",REPT(" ",99)),999,99)),PortProtocols[],4,FALSE)),""),"") &amp;
IF(TRIM(MID(SUBSTITUTE(C397,",",REPT(" ",99)),1099,99))&lt;&gt;"",CHAR(10) &amp; IFERROR(IF(ISERROR(--TRIM(MID(SUBSTITUTE(C397,",",REPT(" ",99)),1099,99))),VLOOKUP(TRIM(MID(SUBSTITUTE(C397,",",REPT(" ",99)),1099,99)),PortProtocols[],4,FALSE),VLOOKUP(--TRIM(MID(SUBSTITUTE(C397,",",REPT(" ",99)),1099,99)),PortProtocols[],4,FALSE)),""),"") &amp;
IF(TRIM(MID(SUBSTITUTE(C397,",",REPT(" ",99)),1199,99))&lt;&gt;"",CHAR(10) &amp; IFERROR(IF(ISERROR(--TRIM(MID(SUBSTITUTE(C397,",",REPT(" ",99)),1199,99))),VLOOKUP(TRIM(MID(SUBSTITUTE(C397,",",REPT(" ",99)),1199,99)),PortProtocols[],4,FALSE),VLOOKUP(--TRIM(MID(SUBSTITUTE(C397,",",REPT(" ",99)),1199,99)),PortProtocols[],4,FALSE)),""),"") &amp;
IF(TRIM(MID(SUBSTITUTE(C397,",",REPT(" ",99)),1299,99))&lt;&gt;"",CHAR(10) &amp; IFERROR(IF(ISERROR(--TRIM(MID(SUBSTITUTE(C397,",",REPT(" ",99)),1299,99))),VLOOKUP(TRIM(MID(SUBSTITUTE(C397,",",REPT(" ",99)),1299,99)),PortProtocols[],4,FALSE),VLOOKUP(--TRIM(MID(SUBSTITUTE(C397,",",REPT(" ",99)),1299,99)),PortProtocols[],4,FALSE)),""),"") &amp;
IF(TRIM(MID(SUBSTITUTE(C397,",",REPT(" ",99)),1399,99))&lt;&gt;"",CHAR(10) &amp; IFERROR(IF(ISERROR(--TRIM(MID(SUBSTITUTE(C397,",",REPT(" ",99)),1399,99))),VLOOKUP(TRIM(MID(SUBSTITUTE(C397,",",REPT(" ",99)),1399,99)),PortProtocols[],4,FALSE),VLOOKUP(--TRIM(MID(SUBSTITUTE(C397,",",REPT(" ",99)),1399,99)),PortProtocols[],4,FALSE)),""),"") &amp;
IF(TRIM(MID(SUBSTITUTE(C397,",",REPT(" ",99)),1499,99))&lt;&gt;"",CHAR(10) &amp; IFERROR(IF(ISERROR(--TRIM(MID(SUBSTITUTE(C397,",",REPT(" ",99)),1499,99))),VLOOKUP(TRIM(MID(SUBSTITUTE(C397,",",REPT(" ",99)),1499,99)),PortProtocols[],4,FALSE),VLOOKUP(--TRIM(MID(SUBSTITUTE(C397,",",REPT(" ",99)),1499,99)),PortProtocols[],4,FALSE)),""),"") &amp;
IF(TRIM(MID(SUBSTITUTE(C397,",",REPT(" ",99)),1599,99))&lt;&gt;"",CHAR(10) &amp; IFERROR(IF(ISERROR(--TRIM(MID(SUBSTITUTE(C397,",",REPT(" ",99)),1599,99))),VLOOKUP(TRIM(MID(SUBSTITUTE(C397,",",REPT(" ",99)),1599,99)),PortProtocols[],4,FALSE),VLOOKUP(--TRIM(MID(SUBSTITUTE(C397,",",REPT(" ",99)),1599,99)),PortProtocols[],4,FALSE)),""),"") &amp;
IF(TRIM(MID(SUBSTITUTE(C397,",",REPT(" ",99)),1699,99))&lt;&gt;"",CHAR(10) &amp; IFERROR(IF(ISERROR(--TRIM(MID(SUBSTITUTE(C397,",",REPT(" ",99)),1699,99))),VLOOKUP(TRIM(MID(SUBSTITUTE(C397,",",REPT(" ",99)),1699,99)),PortProtocols[],4,FALSE),VLOOKUP(--TRIM(MID(SUBSTITUTE(C397,",",REPT(" ",99)),1699,99)),PortProtocols[],4,FALSE)),""),"") &amp;
IF(TRIM(MID(SUBSTITUTE(C397,",",REPT(" ",99)),1799,99))&lt;&gt;"",CHAR(10) &amp; IFERROR(IF(ISERROR(--TRIM(MID(SUBSTITUTE(C397,",",REPT(" ",99)),1799,99))),VLOOKUP(TRIM(MID(SUBSTITUTE(C397,",",REPT(" ",99)),1799,99)),PortProtocols[],4,FALSE),VLOOKUP(--TRIM(MID(SUBSTITUTE(C397,",",REPT(" ",99)),1799,99)),PortProtocols[],4,FALSE)),""),"") &amp;
IF(TRIM(MID(SUBSTITUTE(C397,",",REPT(" ",99)),1899,99))&lt;&gt;"",CHAR(10) &amp; IFERROR(IF(ISERROR(--TRIM(MID(SUBSTITUTE(C397,",",REPT(" ",99)),1899,99))),VLOOKUP(TRIM(MID(SUBSTITUTE(C397,",",REPT(" ",99)),1899,99)),PortProtocols[],4,FALSE),VLOOKUP(--TRIM(MID(SUBSTITUTE(C397,",",REPT(" ",99)),1899,99)),PortProtocols[],4,FALSE)),""),""),
"")</f>
        <v/>
      </c>
      <c r="G397" s="15"/>
      <c r="H397" s="13">
        <f>_xlfn.XLOOKUP(ExternalPorts[[#This Row],[Source]],entities[Source],entities[Source AZ (Used for Diagram Generation)],"",0)</f>
        <v>0</v>
      </c>
      <c r="I397" s="13">
        <f>_xlfn.XLOOKUP(ExternalPorts[[#This Row],[Destination]],entities[Destination],entities[Destination AZ (Used for Diagram Generation)],"",0)</f>
        <v>0</v>
      </c>
      <c r="J397" s="13"/>
    </row>
    <row r="398" spans="1:10" ht="20.25" hidden="1">
      <c r="A398" s="13"/>
      <c r="B398" s="13"/>
      <c r="C398" s="14"/>
      <c r="D398" s="13"/>
      <c r="E398" s="13"/>
      <c r="F398" s="24" t="str">
        <f>IF(AND(B398&lt;&gt;"",E398&lt;&gt;""),B398 &amp; " to " &amp; E398 &amp; CHAR(10) &amp;
IFERROR(IF(ISERROR(--TRIM(MID(SUBSTITUTE(C398,",",REPT(" ",99)),1,99))),VLOOKUP(TRIM(MID(SUBSTITUTE(C398,",",REPT(" ",99)),1,99)),PortProtocols[],4,FALSE),VLOOKUP(--TRIM(MID(SUBSTITUTE(C398,",",REPT(" ",99)),1,99)),PortProtocols[],4,FALSE)),"") &amp;
IF(TRIM(MID(SUBSTITUTE(C398,",",REPT(" ",99)),99,99))&lt;&gt;"",CHAR(10) &amp; IFERROR(IF(ISERROR(--TRIM(MID(SUBSTITUTE(C398,",",REPT(" ",99)),99,99))),VLOOKUP(TRIM(MID(SUBSTITUTE(C398,",",REPT(" ",99)),99,99)),PortProtocols[],4,FALSE),VLOOKUP(--TRIM(MID(SUBSTITUTE(C398,",",REPT(" ",99)),99,99)),PortProtocols[],4,FALSE)),""),"") &amp;
IF(TRIM(MID(SUBSTITUTE(C398,",",REPT(" ",99)),199,99))&lt;&gt;"",CHAR(10) &amp; IFERROR(IF(ISERROR(--TRIM(MID(SUBSTITUTE(C398,",",REPT(" ",99)),199,99))),VLOOKUP(TRIM(MID(SUBSTITUTE(C398,",",REPT(" ",99)),199,99)),PortProtocols[],4,FALSE),VLOOKUP(--TRIM(MID(SUBSTITUTE(C398,",",REPT(" ",99)),199,99)),PortProtocols[],4,FALSE)),""),"") &amp;
IF(TRIM(MID(SUBSTITUTE(C398,",",REPT(" ",99)),299,99))&lt;&gt;"",CHAR(10) &amp; IFERROR(IF(ISERROR(--TRIM(MID(SUBSTITUTE(C398,",",REPT(" ",99)),299,99))),VLOOKUP(TRIM(MID(SUBSTITUTE(C398,",",REPT(" ",99)),299,99)),PortProtocols[],4,FALSE),VLOOKUP(--TRIM(MID(SUBSTITUTE(C398,",",REPT(" ",99)),299,99)),PortProtocols[],4,FALSE)),""),"") &amp;
IF(TRIM(MID(SUBSTITUTE(C398,",",REPT(" ",99)),399,99))&lt;&gt;"",CHAR(10) &amp; IFERROR(IF(ISERROR(--TRIM(MID(SUBSTITUTE(C398,",",REPT(" ",99)),399,99))),VLOOKUP(TRIM(MID(SUBSTITUTE(C398,",",REPT(" ",99)),399,99)),PortProtocols[],4,FALSE),VLOOKUP(--TRIM(MID(SUBSTITUTE(C398,",",REPT(" ",99)),399,99)),PortProtocols[],4,FALSE)),""),"") &amp;
IF(TRIM(MID(SUBSTITUTE(C398,",",REPT(" ",99)),499,99))&lt;&gt;"",CHAR(10) &amp; IFERROR(IF(ISERROR(--TRIM(MID(SUBSTITUTE(C398,",",REPT(" ",99)),499,99))),VLOOKUP(TRIM(MID(SUBSTITUTE(C398,",",REPT(" ",99)),499,99)),PortProtocols[],4,FALSE),VLOOKUP(--TRIM(MID(SUBSTITUTE(C398,",",REPT(" ",99)),499,99)),PortProtocols[],4,FALSE)),""),"") &amp;
IF(TRIM(MID(SUBSTITUTE(C398,",",REPT(" ",99)),599,99))&lt;&gt;"",CHAR(10) &amp; IFERROR(IF(ISERROR(--TRIM(MID(SUBSTITUTE(C398,",",REPT(" ",99)),599,99))),VLOOKUP(TRIM(MID(SUBSTITUTE(C398,",",REPT(" ",99)),599,99)),PortProtocols[],4,FALSE),VLOOKUP(--TRIM(MID(SUBSTITUTE(C398,",",REPT(" ",99)),599,99)),PortProtocols[],4,FALSE)),""),"") &amp;
IF(TRIM(MID(SUBSTITUTE(C398,",",REPT(" ",99)),699,99))&lt;&gt;"",CHAR(10) &amp; IFERROR(IF(ISERROR(--TRIM(MID(SUBSTITUTE(C398,",",REPT(" ",99)),699,99))),VLOOKUP(TRIM(MID(SUBSTITUTE(C398,",",REPT(" ",99)),699,99)),PortProtocols[],4,FALSE),VLOOKUP(--TRIM(MID(SUBSTITUTE(C398,",",REPT(" ",99)),699,99)),PortProtocols[],4,FALSE)),""),"") &amp;
IF(TRIM(MID(SUBSTITUTE(C398,",",REPT(" ",99)),799,99))&lt;&gt;"",CHAR(10) &amp; IFERROR(IF(ISERROR(--TRIM(MID(SUBSTITUTE(C398,",",REPT(" ",99)),799,99))),VLOOKUP(TRIM(MID(SUBSTITUTE(C398,",",REPT(" ",99)),799,99)),PortProtocols[],4,FALSE),VLOOKUP(--TRIM(MID(SUBSTITUTE(C398,",",REPT(" ",99)),799,99)),PortProtocols[],4,FALSE)),""),"") &amp;
IF(TRIM(MID(SUBSTITUTE(C398,",",REPT(" ",99)),899,99))&lt;&gt;"",CHAR(10) &amp; IFERROR(IF(ISERROR(--TRIM(MID(SUBSTITUTE(C398,",",REPT(" ",99)),899,99))),VLOOKUP(TRIM(MID(SUBSTITUTE(C398,",",REPT(" ",99)),899,99)),PortProtocols[],4,FALSE),VLOOKUP(--TRIM(MID(SUBSTITUTE(C398,",",REPT(" ",99)),899,99)),PortProtocols[],4,FALSE)),""),"") &amp;
IF(TRIM(MID(SUBSTITUTE(C398,",",REPT(" ",99)),999,99))&lt;&gt;"",CHAR(10) &amp; IFERROR(IF(ISERROR(--TRIM(MID(SUBSTITUTE(C398,",",REPT(" ",99)),999,99))),VLOOKUP(TRIM(MID(SUBSTITUTE(C398,",",REPT(" ",99)),999,99)),PortProtocols[],4,FALSE),VLOOKUP(--TRIM(MID(SUBSTITUTE(C398,",",REPT(" ",99)),999,99)),PortProtocols[],4,FALSE)),""),"") &amp;
IF(TRIM(MID(SUBSTITUTE(C398,",",REPT(" ",99)),1099,99))&lt;&gt;"",CHAR(10) &amp; IFERROR(IF(ISERROR(--TRIM(MID(SUBSTITUTE(C398,",",REPT(" ",99)),1099,99))),VLOOKUP(TRIM(MID(SUBSTITUTE(C398,",",REPT(" ",99)),1099,99)),PortProtocols[],4,FALSE),VLOOKUP(--TRIM(MID(SUBSTITUTE(C398,",",REPT(" ",99)),1099,99)),PortProtocols[],4,FALSE)),""),"") &amp;
IF(TRIM(MID(SUBSTITUTE(C398,",",REPT(" ",99)),1199,99))&lt;&gt;"",CHAR(10) &amp; IFERROR(IF(ISERROR(--TRIM(MID(SUBSTITUTE(C398,",",REPT(" ",99)),1199,99))),VLOOKUP(TRIM(MID(SUBSTITUTE(C398,",",REPT(" ",99)),1199,99)),PortProtocols[],4,FALSE),VLOOKUP(--TRIM(MID(SUBSTITUTE(C398,",",REPT(" ",99)),1199,99)),PortProtocols[],4,FALSE)),""),"") &amp;
IF(TRIM(MID(SUBSTITUTE(C398,",",REPT(" ",99)),1299,99))&lt;&gt;"",CHAR(10) &amp; IFERROR(IF(ISERROR(--TRIM(MID(SUBSTITUTE(C398,",",REPT(" ",99)),1299,99))),VLOOKUP(TRIM(MID(SUBSTITUTE(C398,",",REPT(" ",99)),1299,99)),PortProtocols[],4,FALSE),VLOOKUP(--TRIM(MID(SUBSTITUTE(C398,",",REPT(" ",99)),1299,99)),PortProtocols[],4,FALSE)),""),"") &amp;
IF(TRIM(MID(SUBSTITUTE(C398,",",REPT(" ",99)),1399,99))&lt;&gt;"",CHAR(10) &amp; IFERROR(IF(ISERROR(--TRIM(MID(SUBSTITUTE(C398,",",REPT(" ",99)),1399,99))),VLOOKUP(TRIM(MID(SUBSTITUTE(C398,",",REPT(" ",99)),1399,99)),PortProtocols[],4,FALSE),VLOOKUP(--TRIM(MID(SUBSTITUTE(C398,",",REPT(" ",99)),1399,99)),PortProtocols[],4,FALSE)),""),"") &amp;
IF(TRIM(MID(SUBSTITUTE(C398,",",REPT(" ",99)),1499,99))&lt;&gt;"",CHAR(10) &amp; IFERROR(IF(ISERROR(--TRIM(MID(SUBSTITUTE(C398,",",REPT(" ",99)),1499,99))),VLOOKUP(TRIM(MID(SUBSTITUTE(C398,",",REPT(" ",99)),1499,99)),PortProtocols[],4,FALSE),VLOOKUP(--TRIM(MID(SUBSTITUTE(C398,",",REPT(" ",99)),1499,99)),PortProtocols[],4,FALSE)),""),"") &amp;
IF(TRIM(MID(SUBSTITUTE(C398,",",REPT(" ",99)),1599,99))&lt;&gt;"",CHAR(10) &amp; IFERROR(IF(ISERROR(--TRIM(MID(SUBSTITUTE(C398,",",REPT(" ",99)),1599,99))),VLOOKUP(TRIM(MID(SUBSTITUTE(C398,",",REPT(" ",99)),1599,99)),PortProtocols[],4,FALSE),VLOOKUP(--TRIM(MID(SUBSTITUTE(C398,",",REPT(" ",99)),1599,99)),PortProtocols[],4,FALSE)),""),"") &amp;
IF(TRIM(MID(SUBSTITUTE(C398,",",REPT(" ",99)),1699,99))&lt;&gt;"",CHAR(10) &amp; IFERROR(IF(ISERROR(--TRIM(MID(SUBSTITUTE(C398,",",REPT(" ",99)),1699,99))),VLOOKUP(TRIM(MID(SUBSTITUTE(C398,",",REPT(" ",99)),1699,99)),PortProtocols[],4,FALSE),VLOOKUP(--TRIM(MID(SUBSTITUTE(C398,",",REPT(" ",99)),1699,99)),PortProtocols[],4,FALSE)),""),"") &amp;
IF(TRIM(MID(SUBSTITUTE(C398,",",REPT(" ",99)),1799,99))&lt;&gt;"",CHAR(10) &amp; IFERROR(IF(ISERROR(--TRIM(MID(SUBSTITUTE(C398,",",REPT(" ",99)),1799,99))),VLOOKUP(TRIM(MID(SUBSTITUTE(C398,",",REPT(" ",99)),1799,99)),PortProtocols[],4,FALSE),VLOOKUP(--TRIM(MID(SUBSTITUTE(C398,",",REPT(" ",99)),1799,99)),PortProtocols[],4,FALSE)),""),"") &amp;
IF(TRIM(MID(SUBSTITUTE(C398,",",REPT(" ",99)),1899,99))&lt;&gt;"",CHAR(10) &amp; IFERROR(IF(ISERROR(--TRIM(MID(SUBSTITUTE(C398,",",REPT(" ",99)),1899,99))),VLOOKUP(TRIM(MID(SUBSTITUTE(C398,",",REPT(" ",99)),1899,99)),PortProtocols[],4,FALSE),VLOOKUP(--TRIM(MID(SUBSTITUTE(C398,",",REPT(" ",99)),1899,99)),PortProtocols[],4,FALSE)),""),""),
"")</f>
        <v/>
      </c>
      <c r="G398" s="15"/>
      <c r="H398" s="13">
        <f>_xlfn.XLOOKUP(ExternalPorts[[#This Row],[Source]],entities[Source],entities[Source AZ (Used for Diagram Generation)],"",0)</f>
        <v>0</v>
      </c>
      <c r="I398" s="13">
        <f>_xlfn.XLOOKUP(ExternalPorts[[#This Row],[Destination]],entities[Destination],entities[Destination AZ (Used for Diagram Generation)],"",0)</f>
        <v>0</v>
      </c>
      <c r="J398" s="13"/>
    </row>
    <row r="399" spans="1:10" ht="20.25" hidden="1">
      <c r="A399" s="13"/>
      <c r="B399" s="13"/>
      <c r="C399" s="14"/>
      <c r="D399" s="13"/>
      <c r="E399" s="13"/>
      <c r="F399" s="24" t="str">
        <f>IF(AND(B399&lt;&gt;"",E399&lt;&gt;""),B399 &amp; " to " &amp; E399 &amp; CHAR(10) &amp;
IFERROR(IF(ISERROR(--TRIM(MID(SUBSTITUTE(C399,",",REPT(" ",99)),1,99))),VLOOKUP(TRIM(MID(SUBSTITUTE(C399,",",REPT(" ",99)),1,99)),PortProtocols[],4,FALSE),VLOOKUP(--TRIM(MID(SUBSTITUTE(C399,",",REPT(" ",99)),1,99)),PortProtocols[],4,FALSE)),"") &amp;
IF(TRIM(MID(SUBSTITUTE(C399,",",REPT(" ",99)),99,99))&lt;&gt;"",CHAR(10) &amp; IFERROR(IF(ISERROR(--TRIM(MID(SUBSTITUTE(C399,",",REPT(" ",99)),99,99))),VLOOKUP(TRIM(MID(SUBSTITUTE(C399,",",REPT(" ",99)),99,99)),PortProtocols[],4,FALSE),VLOOKUP(--TRIM(MID(SUBSTITUTE(C399,",",REPT(" ",99)),99,99)),PortProtocols[],4,FALSE)),""),"") &amp;
IF(TRIM(MID(SUBSTITUTE(C399,",",REPT(" ",99)),199,99))&lt;&gt;"",CHAR(10) &amp; IFERROR(IF(ISERROR(--TRIM(MID(SUBSTITUTE(C399,",",REPT(" ",99)),199,99))),VLOOKUP(TRIM(MID(SUBSTITUTE(C399,",",REPT(" ",99)),199,99)),PortProtocols[],4,FALSE),VLOOKUP(--TRIM(MID(SUBSTITUTE(C399,",",REPT(" ",99)),199,99)),PortProtocols[],4,FALSE)),""),"") &amp;
IF(TRIM(MID(SUBSTITUTE(C399,",",REPT(" ",99)),299,99))&lt;&gt;"",CHAR(10) &amp; IFERROR(IF(ISERROR(--TRIM(MID(SUBSTITUTE(C399,",",REPT(" ",99)),299,99))),VLOOKUP(TRIM(MID(SUBSTITUTE(C399,",",REPT(" ",99)),299,99)),PortProtocols[],4,FALSE),VLOOKUP(--TRIM(MID(SUBSTITUTE(C399,",",REPT(" ",99)),299,99)),PortProtocols[],4,FALSE)),""),"") &amp;
IF(TRIM(MID(SUBSTITUTE(C399,",",REPT(" ",99)),399,99))&lt;&gt;"",CHAR(10) &amp; IFERROR(IF(ISERROR(--TRIM(MID(SUBSTITUTE(C399,",",REPT(" ",99)),399,99))),VLOOKUP(TRIM(MID(SUBSTITUTE(C399,",",REPT(" ",99)),399,99)),PortProtocols[],4,FALSE),VLOOKUP(--TRIM(MID(SUBSTITUTE(C399,",",REPT(" ",99)),399,99)),PortProtocols[],4,FALSE)),""),"") &amp;
IF(TRIM(MID(SUBSTITUTE(C399,",",REPT(" ",99)),499,99))&lt;&gt;"",CHAR(10) &amp; IFERROR(IF(ISERROR(--TRIM(MID(SUBSTITUTE(C399,",",REPT(" ",99)),499,99))),VLOOKUP(TRIM(MID(SUBSTITUTE(C399,",",REPT(" ",99)),499,99)),PortProtocols[],4,FALSE),VLOOKUP(--TRIM(MID(SUBSTITUTE(C399,",",REPT(" ",99)),499,99)),PortProtocols[],4,FALSE)),""),"") &amp;
IF(TRIM(MID(SUBSTITUTE(C399,",",REPT(" ",99)),599,99))&lt;&gt;"",CHAR(10) &amp; IFERROR(IF(ISERROR(--TRIM(MID(SUBSTITUTE(C399,",",REPT(" ",99)),599,99))),VLOOKUP(TRIM(MID(SUBSTITUTE(C399,",",REPT(" ",99)),599,99)),PortProtocols[],4,FALSE),VLOOKUP(--TRIM(MID(SUBSTITUTE(C399,",",REPT(" ",99)),599,99)),PortProtocols[],4,FALSE)),""),"") &amp;
IF(TRIM(MID(SUBSTITUTE(C399,",",REPT(" ",99)),699,99))&lt;&gt;"",CHAR(10) &amp; IFERROR(IF(ISERROR(--TRIM(MID(SUBSTITUTE(C399,",",REPT(" ",99)),699,99))),VLOOKUP(TRIM(MID(SUBSTITUTE(C399,",",REPT(" ",99)),699,99)),PortProtocols[],4,FALSE),VLOOKUP(--TRIM(MID(SUBSTITUTE(C399,",",REPT(" ",99)),699,99)),PortProtocols[],4,FALSE)),""),"") &amp;
IF(TRIM(MID(SUBSTITUTE(C399,",",REPT(" ",99)),799,99))&lt;&gt;"",CHAR(10) &amp; IFERROR(IF(ISERROR(--TRIM(MID(SUBSTITUTE(C399,",",REPT(" ",99)),799,99))),VLOOKUP(TRIM(MID(SUBSTITUTE(C399,",",REPT(" ",99)),799,99)),PortProtocols[],4,FALSE),VLOOKUP(--TRIM(MID(SUBSTITUTE(C399,",",REPT(" ",99)),799,99)),PortProtocols[],4,FALSE)),""),"") &amp;
IF(TRIM(MID(SUBSTITUTE(C399,",",REPT(" ",99)),899,99))&lt;&gt;"",CHAR(10) &amp; IFERROR(IF(ISERROR(--TRIM(MID(SUBSTITUTE(C399,",",REPT(" ",99)),899,99))),VLOOKUP(TRIM(MID(SUBSTITUTE(C399,",",REPT(" ",99)),899,99)),PortProtocols[],4,FALSE),VLOOKUP(--TRIM(MID(SUBSTITUTE(C399,",",REPT(" ",99)),899,99)),PortProtocols[],4,FALSE)),""),"") &amp;
IF(TRIM(MID(SUBSTITUTE(C399,",",REPT(" ",99)),999,99))&lt;&gt;"",CHAR(10) &amp; IFERROR(IF(ISERROR(--TRIM(MID(SUBSTITUTE(C399,",",REPT(" ",99)),999,99))),VLOOKUP(TRIM(MID(SUBSTITUTE(C399,",",REPT(" ",99)),999,99)),PortProtocols[],4,FALSE),VLOOKUP(--TRIM(MID(SUBSTITUTE(C399,",",REPT(" ",99)),999,99)),PortProtocols[],4,FALSE)),""),"") &amp;
IF(TRIM(MID(SUBSTITUTE(C399,",",REPT(" ",99)),1099,99))&lt;&gt;"",CHAR(10) &amp; IFERROR(IF(ISERROR(--TRIM(MID(SUBSTITUTE(C399,",",REPT(" ",99)),1099,99))),VLOOKUP(TRIM(MID(SUBSTITUTE(C399,",",REPT(" ",99)),1099,99)),PortProtocols[],4,FALSE),VLOOKUP(--TRIM(MID(SUBSTITUTE(C399,",",REPT(" ",99)),1099,99)),PortProtocols[],4,FALSE)),""),"") &amp;
IF(TRIM(MID(SUBSTITUTE(C399,",",REPT(" ",99)),1199,99))&lt;&gt;"",CHAR(10) &amp; IFERROR(IF(ISERROR(--TRIM(MID(SUBSTITUTE(C399,",",REPT(" ",99)),1199,99))),VLOOKUP(TRIM(MID(SUBSTITUTE(C399,",",REPT(" ",99)),1199,99)),PortProtocols[],4,FALSE),VLOOKUP(--TRIM(MID(SUBSTITUTE(C399,",",REPT(" ",99)),1199,99)),PortProtocols[],4,FALSE)),""),"") &amp;
IF(TRIM(MID(SUBSTITUTE(C399,",",REPT(" ",99)),1299,99))&lt;&gt;"",CHAR(10) &amp; IFERROR(IF(ISERROR(--TRIM(MID(SUBSTITUTE(C399,",",REPT(" ",99)),1299,99))),VLOOKUP(TRIM(MID(SUBSTITUTE(C399,",",REPT(" ",99)),1299,99)),PortProtocols[],4,FALSE),VLOOKUP(--TRIM(MID(SUBSTITUTE(C399,",",REPT(" ",99)),1299,99)),PortProtocols[],4,FALSE)),""),"") &amp;
IF(TRIM(MID(SUBSTITUTE(C399,",",REPT(" ",99)),1399,99))&lt;&gt;"",CHAR(10) &amp; IFERROR(IF(ISERROR(--TRIM(MID(SUBSTITUTE(C399,",",REPT(" ",99)),1399,99))),VLOOKUP(TRIM(MID(SUBSTITUTE(C399,",",REPT(" ",99)),1399,99)),PortProtocols[],4,FALSE),VLOOKUP(--TRIM(MID(SUBSTITUTE(C399,",",REPT(" ",99)),1399,99)),PortProtocols[],4,FALSE)),""),"") &amp;
IF(TRIM(MID(SUBSTITUTE(C399,",",REPT(" ",99)),1499,99))&lt;&gt;"",CHAR(10) &amp; IFERROR(IF(ISERROR(--TRIM(MID(SUBSTITUTE(C399,",",REPT(" ",99)),1499,99))),VLOOKUP(TRIM(MID(SUBSTITUTE(C399,",",REPT(" ",99)),1499,99)),PortProtocols[],4,FALSE),VLOOKUP(--TRIM(MID(SUBSTITUTE(C399,",",REPT(" ",99)),1499,99)),PortProtocols[],4,FALSE)),""),"") &amp;
IF(TRIM(MID(SUBSTITUTE(C399,",",REPT(" ",99)),1599,99))&lt;&gt;"",CHAR(10) &amp; IFERROR(IF(ISERROR(--TRIM(MID(SUBSTITUTE(C399,",",REPT(" ",99)),1599,99))),VLOOKUP(TRIM(MID(SUBSTITUTE(C399,",",REPT(" ",99)),1599,99)),PortProtocols[],4,FALSE),VLOOKUP(--TRIM(MID(SUBSTITUTE(C399,",",REPT(" ",99)),1599,99)),PortProtocols[],4,FALSE)),""),"") &amp;
IF(TRIM(MID(SUBSTITUTE(C399,",",REPT(" ",99)),1699,99))&lt;&gt;"",CHAR(10) &amp; IFERROR(IF(ISERROR(--TRIM(MID(SUBSTITUTE(C399,",",REPT(" ",99)),1699,99))),VLOOKUP(TRIM(MID(SUBSTITUTE(C399,",",REPT(" ",99)),1699,99)),PortProtocols[],4,FALSE),VLOOKUP(--TRIM(MID(SUBSTITUTE(C399,",",REPT(" ",99)),1699,99)),PortProtocols[],4,FALSE)),""),"") &amp;
IF(TRIM(MID(SUBSTITUTE(C399,",",REPT(" ",99)),1799,99))&lt;&gt;"",CHAR(10) &amp; IFERROR(IF(ISERROR(--TRIM(MID(SUBSTITUTE(C399,",",REPT(" ",99)),1799,99))),VLOOKUP(TRIM(MID(SUBSTITUTE(C399,",",REPT(" ",99)),1799,99)),PortProtocols[],4,FALSE),VLOOKUP(--TRIM(MID(SUBSTITUTE(C399,",",REPT(" ",99)),1799,99)),PortProtocols[],4,FALSE)),""),"") &amp;
IF(TRIM(MID(SUBSTITUTE(C399,",",REPT(" ",99)),1899,99))&lt;&gt;"",CHAR(10) &amp; IFERROR(IF(ISERROR(--TRIM(MID(SUBSTITUTE(C399,",",REPT(" ",99)),1899,99))),VLOOKUP(TRIM(MID(SUBSTITUTE(C399,",",REPT(" ",99)),1899,99)),PortProtocols[],4,FALSE),VLOOKUP(--TRIM(MID(SUBSTITUTE(C399,",",REPT(" ",99)),1899,99)),PortProtocols[],4,FALSE)),""),""),
"")</f>
        <v/>
      </c>
      <c r="G399" s="15"/>
      <c r="H399" s="13">
        <f>_xlfn.XLOOKUP(ExternalPorts[[#This Row],[Source]],entities[Source],entities[Source AZ (Used for Diagram Generation)],"",0)</f>
        <v>0</v>
      </c>
      <c r="I399" s="13">
        <f>_xlfn.XLOOKUP(ExternalPorts[[#This Row],[Destination]],entities[Destination],entities[Destination AZ (Used for Diagram Generation)],"",0)</f>
        <v>0</v>
      </c>
      <c r="J399" s="13"/>
    </row>
    <row r="400" spans="1:10" ht="20.25" hidden="1">
      <c r="A400" s="13"/>
      <c r="B400" s="13"/>
      <c r="C400" s="14"/>
      <c r="D400" s="13"/>
      <c r="E400" s="13"/>
      <c r="F400" s="24" t="str">
        <f>IF(AND(B400&lt;&gt;"",E400&lt;&gt;""),B400 &amp; " to " &amp; E400 &amp; CHAR(10) &amp;
IFERROR(IF(ISERROR(--TRIM(MID(SUBSTITUTE(C400,",",REPT(" ",99)),1,99))),VLOOKUP(TRIM(MID(SUBSTITUTE(C400,",",REPT(" ",99)),1,99)),PortProtocols[],4,FALSE),VLOOKUP(--TRIM(MID(SUBSTITUTE(C400,",",REPT(" ",99)),1,99)),PortProtocols[],4,FALSE)),"") &amp;
IF(TRIM(MID(SUBSTITUTE(C400,",",REPT(" ",99)),99,99))&lt;&gt;"",CHAR(10) &amp; IFERROR(IF(ISERROR(--TRIM(MID(SUBSTITUTE(C400,",",REPT(" ",99)),99,99))),VLOOKUP(TRIM(MID(SUBSTITUTE(C400,",",REPT(" ",99)),99,99)),PortProtocols[],4,FALSE),VLOOKUP(--TRIM(MID(SUBSTITUTE(C400,",",REPT(" ",99)),99,99)),PortProtocols[],4,FALSE)),""),"") &amp;
IF(TRIM(MID(SUBSTITUTE(C400,",",REPT(" ",99)),199,99))&lt;&gt;"",CHAR(10) &amp; IFERROR(IF(ISERROR(--TRIM(MID(SUBSTITUTE(C400,",",REPT(" ",99)),199,99))),VLOOKUP(TRIM(MID(SUBSTITUTE(C400,",",REPT(" ",99)),199,99)),PortProtocols[],4,FALSE),VLOOKUP(--TRIM(MID(SUBSTITUTE(C400,",",REPT(" ",99)),199,99)),PortProtocols[],4,FALSE)),""),"") &amp;
IF(TRIM(MID(SUBSTITUTE(C400,",",REPT(" ",99)),299,99))&lt;&gt;"",CHAR(10) &amp; IFERROR(IF(ISERROR(--TRIM(MID(SUBSTITUTE(C400,",",REPT(" ",99)),299,99))),VLOOKUP(TRIM(MID(SUBSTITUTE(C400,",",REPT(" ",99)),299,99)),PortProtocols[],4,FALSE),VLOOKUP(--TRIM(MID(SUBSTITUTE(C400,",",REPT(" ",99)),299,99)),PortProtocols[],4,FALSE)),""),"") &amp;
IF(TRIM(MID(SUBSTITUTE(C400,",",REPT(" ",99)),399,99))&lt;&gt;"",CHAR(10) &amp; IFERROR(IF(ISERROR(--TRIM(MID(SUBSTITUTE(C400,",",REPT(" ",99)),399,99))),VLOOKUP(TRIM(MID(SUBSTITUTE(C400,",",REPT(" ",99)),399,99)),PortProtocols[],4,FALSE),VLOOKUP(--TRIM(MID(SUBSTITUTE(C400,",",REPT(" ",99)),399,99)),PortProtocols[],4,FALSE)),""),"") &amp;
IF(TRIM(MID(SUBSTITUTE(C400,",",REPT(" ",99)),499,99))&lt;&gt;"",CHAR(10) &amp; IFERROR(IF(ISERROR(--TRIM(MID(SUBSTITUTE(C400,",",REPT(" ",99)),499,99))),VLOOKUP(TRIM(MID(SUBSTITUTE(C400,",",REPT(" ",99)),499,99)),PortProtocols[],4,FALSE),VLOOKUP(--TRIM(MID(SUBSTITUTE(C400,",",REPT(" ",99)),499,99)),PortProtocols[],4,FALSE)),""),"") &amp;
IF(TRIM(MID(SUBSTITUTE(C400,",",REPT(" ",99)),599,99))&lt;&gt;"",CHAR(10) &amp; IFERROR(IF(ISERROR(--TRIM(MID(SUBSTITUTE(C400,",",REPT(" ",99)),599,99))),VLOOKUP(TRIM(MID(SUBSTITUTE(C400,",",REPT(" ",99)),599,99)),PortProtocols[],4,FALSE),VLOOKUP(--TRIM(MID(SUBSTITUTE(C400,",",REPT(" ",99)),599,99)),PortProtocols[],4,FALSE)),""),"") &amp;
IF(TRIM(MID(SUBSTITUTE(C400,",",REPT(" ",99)),699,99))&lt;&gt;"",CHAR(10) &amp; IFERROR(IF(ISERROR(--TRIM(MID(SUBSTITUTE(C400,",",REPT(" ",99)),699,99))),VLOOKUP(TRIM(MID(SUBSTITUTE(C400,",",REPT(" ",99)),699,99)),PortProtocols[],4,FALSE),VLOOKUP(--TRIM(MID(SUBSTITUTE(C400,",",REPT(" ",99)),699,99)),PortProtocols[],4,FALSE)),""),"") &amp;
IF(TRIM(MID(SUBSTITUTE(C400,",",REPT(" ",99)),799,99))&lt;&gt;"",CHAR(10) &amp; IFERROR(IF(ISERROR(--TRIM(MID(SUBSTITUTE(C400,",",REPT(" ",99)),799,99))),VLOOKUP(TRIM(MID(SUBSTITUTE(C400,",",REPT(" ",99)),799,99)),PortProtocols[],4,FALSE),VLOOKUP(--TRIM(MID(SUBSTITUTE(C400,",",REPT(" ",99)),799,99)),PortProtocols[],4,FALSE)),""),"") &amp;
IF(TRIM(MID(SUBSTITUTE(C400,",",REPT(" ",99)),899,99))&lt;&gt;"",CHAR(10) &amp; IFERROR(IF(ISERROR(--TRIM(MID(SUBSTITUTE(C400,",",REPT(" ",99)),899,99))),VLOOKUP(TRIM(MID(SUBSTITUTE(C400,",",REPT(" ",99)),899,99)),PortProtocols[],4,FALSE),VLOOKUP(--TRIM(MID(SUBSTITUTE(C400,",",REPT(" ",99)),899,99)),PortProtocols[],4,FALSE)),""),"") &amp;
IF(TRIM(MID(SUBSTITUTE(C400,",",REPT(" ",99)),999,99))&lt;&gt;"",CHAR(10) &amp; IFERROR(IF(ISERROR(--TRIM(MID(SUBSTITUTE(C400,",",REPT(" ",99)),999,99))),VLOOKUP(TRIM(MID(SUBSTITUTE(C400,",",REPT(" ",99)),999,99)),PortProtocols[],4,FALSE),VLOOKUP(--TRIM(MID(SUBSTITUTE(C400,",",REPT(" ",99)),999,99)),PortProtocols[],4,FALSE)),""),"") &amp;
IF(TRIM(MID(SUBSTITUTE(C400,",",REPT(" ",99)),1099,99))&lt;&gt;"",CHAR(10) &amp; IFERROR(IF(ISERROR(--TRIM(MID(SUBSTITUTE(C400,",",REPT(" ",99)),1099,99))),VLOOKUP(TRIM(MID(SUBSTITUTE(C400,",",REPT(" ",99)),1099,99)),PortProtocols[],4,FALSE),VLOOKUP(--TRIM(MID(SUBSTITUTE(C400,",",REPT(" ",99)),1099,99)),PortProtocols[],4,FALSE)),""),"") &amp;
IF(TRIM(MID(SUBSTITUTE(C400,",",REPT(" ",99)),1199,99))&lt;&gt;"",CHAR(10) &amp; IFERROR(IF(ISERROR(--TRIM(MID(SUBSTITUTE(C400,",",REPT(" ",99)),1199,99))),VLOOKUP(TRIM(MID(SUBSTITUTE(C400,",",REPT(" ",99)),1199,99)),PortProtocols[],4,FALSE),VLOOKUP(--TRIM(MID(SUBSTITUTE(C400,",",REPT(" ",99)),1199,99)),PortProtocols[],4,FALSE)),""),"") &amp;
IF(TRIM(MID(SUBSTITUTE(C400,",",REPT(" ",99)),1299,99))&lt;&gt;"",CHAR(10) &amp; IFERROR(IF(ISERROR(--TRIM(MID(SUBSTITUTE(C400,",",REPT(" ",99)),1299,99))),VLOOKUP(TRIM(MID(SUBSTITUTE(C400,",",REPT(" ",99)),1299,99)),PortProtocols[],4,FALSE),VLOOKUP(--TRIM(MID(SUBSTITUTE(C400,",",REPT(" ",99)),1299,99)),PortProtocols[],4,FALSE)),""),"") &amp;
IF(TRIM(MID(SUBSTITUTE(C400,",",REPT(" ",99)),1399,99))&lt;&gt;"",CHAR(10) &amp; IFERROR(IF(ISERROR(--TRIM(MID(SUBSTITUTE(C400,",",REPT(" ",99)),1399,99))),VLOOKUP(TRIM(MID(SUBSTITUTE(C400,",",REPT(" ",99)),1399,99)),PortProtocols[],4,FALSE),VLOOKUP(--TRIM(MID(SUBSTITUTE(C400,",",REPT(" ",99)),1399,99)),PortProtocols[],4,FALSE)),""),"") &amp;
IF(TRIM(MID(SUBSTITUTE(C400,",",REPT(" ",99)),1499,99))&lt;&gt;"",CHAR(10) &amp; IFERROR(IF(ISERROR(--TRIM(MID(SUBSTITUTE(C400,",",REPT(" ",99)),1499,99))),VLOOKUP(TRIM(MID(SUBSTITUTE(C400,",",REPT(" ",99)),1499,99)),PortProtocols[],4,FALSE),VLOOKUP(--TRIM(MID(SUBSTITUTE(C400,",",REPT(" ",99)),1499,99)),PortProtocols[],4,FALSE)),""),"") &amp;
IF(TRIM(MID(SUBSTITUTE(C400,",",REPT(" ",99)),1599,99))&lt;&gt;"",CHAR(10) &amp; IFERROR(IF(ISERROR(--TRIM(MID(SUBSTITUTE(C400,",",REPT(" ",99)),1599,99))),VLOOKUP(TRIM(MID(SUBSTITUTE(C400,",",REPT(" ",99)),1599,99)),PortProtocols[],4,FALSE),VLOOKUP(--TRIM(MID(SUBSTITUTE(C400,",",REPT(" ",99)),1599,99)),PortProtocols[],4,FALSE)),""),"") &amp;
IF(TRIM(MID(SUBSTITUTE(C400,",",REPT(" ",99)),1699,99))&lt;&gt;"",CHAR(10) &amp; IFERROR(IF(ISERROR(--TRIM(MID(SUBSTITUTE(C400,",",REPT(" ",99)),1699,99))),VLOOKUP(TRIM(MID(SUBSTITUTE(C400,",",REPT(" ",99)),1699,99)),PortProtocols[],4,FALSE),VLOOKUP(--TRIM(MID(SUBSTITUTE(C400,",",REPT(" ",99)),1699,99)),PortProtocols[],4,FALSE)),""),"") &amp;
IF(TRIM(MID(SUBSTITUTE(C400,",",REPT(" ",99)),1799,99))&lt;&gt;"",CHAR(10) &amp; IFERROR(IF(ISERROR(--TRIM(MID(SUBSTITUTE(C400,",",REPT(" ",99)),1799,99))),VLOOKUP(TRIM(MID(SUBSTITUTE(C400,",",REPT(" ",99)),1799,99)),PortProtocols[],4,FALSE),VLOOKUP(--TRIM(MID(SUBSTITUTE(C400,",",REPT(" ",99)),1799,99)),PortProtocols[],4,FALSE)),""),"") &amp;
IF(TRIM(MID(SUBSTITUTE(C400,",",REPT(" ",99)),1899,99))&lt;&gt;"",CHAR(10) &amp; IFERROR(IF(ISERROR(--TRIM(MID(SUBSTITUTE(C400,",",REPT(" ",99)),1899,99))),VLOOKUP(TRIM(MID(SUBSTITUTE(C400,",",REPT(" ",99)),1899,99)),PortProtocols[],4,FALSE),VLOOKUP(--TRIM(MID(SUBSTITUTE(C400,",",REPT(" ",99)),1899,99)),PortProtocols[],4,FALSE)),""),""),
"")</f>
        <v/>
      </c>
      <c r="G400" s="15"/>
      <c r="H400" s="13">
        <f>_xlfn.XLOOKUP(ExternalPorts[[#This Row],[Source]],entities[Source],entities[Source AZ (Used for Diagram Generation)],"",0)</f>
        <v>0</v>
      </c>
      <c r="I400" s="13">
        <f>_xlfn.XLOOKUP(ExternalPorts[[#This Row],[Destination]],entities[Destination],entities[Destination AZ (Used for Diagram Generation)],"",0)</f>
        <v>0</v>
      </c>
      <c r="J400" s="13"/>
    </row>
    <row r="401" spans="1:10" ht="20.25" hidden="1">
      <c r="A401" s="13"/>
      <c r="B401" s="13"/>
      <c r="C401" s="14"/>
      <c r="D401" s="13"/>
      <c r="E401" s="13"/>
      <c r="F401" s="24" t="str">
        <f>IF(AND(B401&lt;&gt;"",E401&lt;&gt;""),B401 &amp; " to " &amp; E401 &amp; CHAR(10) &amp;
IFERROR(IF(ISERROR(--TRIM(MID(SUBSTITUTE(C401,",",REPT(" ",99)),1,99))),VLOOKUP(TRIM(MID(SUBSTITUTE(C401,",",REPT(" ",99)),1,99)),PortProtocols[],4,FALSE),VLOOKUP(--TRIM(MID(SUBSTITUTE(C401,",",REPT(" ",99)),1,99)),PortProtocols[],4,FALSE)),"") &amp;
IF(TRIM(MID(SUBSTITUTE(C401,",",REPT(" ",99)),99,99))&lt;&gt;"",CHAR(10) &amp; IFERROR(IF(ISERROR(--TRIM(MID(SUBSTITUTE(C401,",",REPT(" ",99)),99,99))),VLOOKUP(TRIM(MID(SUBSTITUTE(C401,",",REPT(" ",99)),99,99)),PortProtocols[],4,FALSE),VLOOKUP(--TRIM(MID(SUBSTITUTE(C401,",",REPT(" ",99)),99,99)),PortProtocols[],4,FALSE)),""),"") &amp;
IF(TRIM(MID(SUBSTITUTE(C401,",",REPT(" ",99)),199,99))&lt;&gt;"",CHAR(10) &amp; IFERROR(IF(ISERROR(--TRIM(MID(SUBSTITUTE(C401,",",REPT(" ",99)),199,99))),VLOOKUP(TRIM(MID(SUBSTITUTE(C401,",",REPT(" ",99)),199,99)),PortProtocols[],4,FALSE),VLOOKUP(--TRIM(MID(SUBSTITUTE(C401,",",REPT(" ",99)),199,99)),PortProtocols[],4,FALSE)),""),"") &amp;
IF(TRIM(MID(SUBSTITUTE(C401,",",REPT(" ",99)),299,99))&lt;&gt;"",CHAR(10) &amp; IFERROR(IF(ISERROR(--TRIM(MID(SUBSTITUTE(C401,",",REPT(" ",99)),299,99))),VLOOKUP(TRIM(MID(SUBSTITUTE(C401,",",REPT(" ",99)),299,99)),PortProtocols[],4,FALSE),VLOOKUP(--TRIM(MID(SUBSTITUTE(C401,",",REPT(" ",99)),299,99)),PortProtocols[],4,FALSE)),""),"") &amp;
IF(TRIM(MID(SUBSTITUTE(C401,",",REPT(" ",99)),399,99))&lt;&gt;"",CHAR(10) &amp; IFERROR(IF(ISERROR(--TRIM(MID(SUBSTITUTE(C401,",",REPT(" ",99)),399,99))),VLOOKUP(TRIM(MID(SUBSTITUTE(C401,",",REPT(" ",99)),399,99)),PortProtocols[],4,FALSE),VLOOKUP(--TRIM(MID(SUBSTITUTE(C401,",",REPT(" ",99)),399,99)),PortProtocols[],4,FALSE)),""),"") &amp;
IF(TRIM(MID(SUBSTITUTE(C401,",",REPT(" ",99)),499,99))&lt;&gt;"",CHAR(10) &amp; IFERROR(IF(ISERROR(--TRIM(MID(SUBSTITUTE(C401,",",REPT(" ",99)),499,99))),VLOOKUP(TRIM(MID(SUBSTITUTE(C401,",",REPT(" ",99)),499,99)),PortProtocols[],4,FALSE),VLOOKUP(--TRIM(MID(SUBSTITUTE(C401,",",REPT(" ",99)),499,99)),PortProtocols[],4,FALSE)),""),"") &amp;
IF(TRIM(MID(SUBSTITUTE(C401,",",REPT(" ",99)),599,99))&lt;&gt;"",CHAR(10) &amp; IFERROR(IF(ISERROR(--TRIM(MID(SUBSTITUTE(C401,",",REPT(" ",99)),599,99))),VLOOKUP(TRIM(MID(SUBSTITUTE(C401,",",REPT(" ",99)),599,99)),PortProtocols[],4,FALSE),VLOOKUP(--TRIM(MID(SUBSTITUTE(C401,",",REPT(" ",99)),599,99)),PortProtocols[],4,FALSE)),""),"") &amp;
IF(TRIM(MID(SUBSTITUTE(C401,",",REPT(" ",99)),699,99))&lt;&gt;"",CHAR(10) &amp; IFERROR(IF(ISERROR(--TRIM(MID(SUBSTITUTE(C401,",",REPT(" ",99)),699,99))),VLOOKUP(TRIM(MID(SUBSTITUTE(C401,",",REPT(" ",99)),699,99)),PortProtocols[],4,FALSE),VLOOKUP(--TRIM(MID(SUBSTITUTE(C401,",",REPT(" ",99)),699,99)),PortProtocols[],4,FALSE)),""),"") &amp;
IF(TRIM(MID(SUBSTITUTE(C401,",",REPT(" ",99)),799,99))&lt;&gt;"",CHAR(10) &amp; IFERROR(IF(ISERROR(--TRIM(MID(SUBSTITUTE(C401,",",REPT(" ",99)),799,99))),VLOOKUP(TRIM(MID(SUBSTITUTE(C401,",",REPT(" ",99)),799,99)),PortProtocols[],4,FALSE),VLOOKUP(--TRIM(MID(SUBSTITUTE(C401,",",REPT(" ",99)),799,99)),PortProtocols[],4,FALSE)),""),"") &amp;
IF(TRIM(MID(SUBSTITUTE(C401,",",REPT(" ",99)),899,99))&lt;&gt;"",CHAR(10) &amp; IFERROR(IF(ISERROR(--TRIM(MID(SUBSTITUTE(C401,",",REPT(" ",99)),899,99))),VLOOKUP(TRIM(MID(SUBSTITUTE(C401,",",REPT(" ",99)),899,99)),PortProtocols[],4,FALSE),VLOOKUP(--TRIM(MID(SUBSTITUTE(C401,",",REPT(" ",99)),899,99)),PortProtocols[],4,FALSE)),""),"") &amp;
IF(TRIM(MID(SUBSTITUTE(C401,",",REPT(" ",99)),999,99))&lt;&gt;"",CHAR(10) &amp; IFERROR(IF(ISERROR(--TRIM(MID(SUBSTITUTE(C401,",",REPT(" ",99)),999,99))),VLOOKUP(TRIM(MID(SUBSTITUTE(C401,",",REPT(" ",99)),999,99)),PortProtocols[],4,FALSE),VLOOKUP(--TRIM(MID(SUBSTITUTE(C401,",",REPT(" ",99)),999,99)),PortProtocols[],4,FALSE)),""),"") &amp;
IF(TRIM(MID(SUBSTITUTE(C401,",",REPT(" ",99)),1099,99))&lt;&gt;"",CHAR(10) &amp; IFERROR(IF(ISERROR(--TRIM(MID(SUBSTITUTE(C401,",",REPT(" ",99)),1099,99))),VLOOKUP(TRIM(MID(SUBSTITUTE(C401,",",REPT(" ",99)),1099,99)),PortProtocols[],4,FALSE),VLOOKUP(--TRIM(MID(SUBSTITUTE(C401,",",REPT(" ",99)),1099,99)),PortProtocols[],4,FALSE)),""),"") &amp;
IF(TRIM(MID(SUBSTITUTE(C401,",",REPT(" ",99)),1199,99))&lt;&gt;"",CHAR(10) &amp; IFERROR(IF(ISERROR(--TRIM(MID(SUBSTITUTE(C401,",",REPT(" ",99)),1199,99))),VLOOKUP(TRIM(MID(SUBSTITUTE(C401,",",REPT(" ",99)),1199,99)),PortProtocols[],4,FALSE),VLOOKUP(--TRIM(MID(SUBSTITUTE(C401,",",REPT(" ",99)),1199,99)),PortProtocols[],4,FALSE)),""),"") &amp;
IF(TRIM(MID(SUBSTITUTE(C401,",",REPT(" ",99)),1299,99))&lt;&gt;"",CHAR(10) &amp; IFERROR(IF(ISERROR(--TRIM(MID(SUBSTITUTE(C401,",",REPT(" ",99)),1299,99))),VLOOKUP(TRIM(MID(SUBSTITUTE(C401,",",REPT(" ",99)),1299,99)),PortProtocols[],4,FALSE),VLOOKUP(--TRIM(MID(SUBSTITUTE(C401,",",REPT(" ",99)),1299,99)),PortProtocols[],4,FALSE)),""),"") &amp;
IF(TRIM(MID(SUBSTITUTE(C401,",",REPT(" ",99)),1399,99))&lt;&gt;"",CHAR(10) &amp; IFERROR(IF(ISERROR(--TRIM(MID(SUBSTITUTE(C401,",",REPT(" ",99)),1399,99))),VLOOKUP(TRIM(MID(SUBSTITUTE(C401,",",REPT(" ",99)),1399,99)),PortProtocols[],4,FALSE),VLOOKUP(--TRIM(MID(SUBSTITUTE(C401,",",REPT(" ",99)),1399,99)),PortProtocols[],4,FALSE)),""),"") &amp;
IF(TRIM(MID(SUBSTITUTE(C401,",",REPT(" ",99)),1499,99))&lt;&gt;"",CHAR(10) &amp; IFERROR(IF(ISERROR(--TRIM(MID(SUBSTITUTE(C401,",",REPT(" ",99)),1499,99))),VLOOKUP(TRIM(MID(SUBSTITUTE(C401,",",REPT(" ",99)),1499,99)),PortProtocols[],4,FALSE),VLOOKUP(--TRIM(MID(SUBSTITUTE(C401,",",REPT(" ",99)),1499,99)),PortProtocols[],4,FALSE)),""),"") &amp;
IF(TRIM(MID(SUBSTITUTE(C401,",",REPT(" ",99)),1599,99))&lt;&gt;"",CHAR(10) &amp; IFERROR(IF(ISERROR(--TRIM(MID(SUBSTITUTE(C401,",",REPT(" ",99)),1599,99))),VLOOKUP(TRIM(MID(SUBSTITUTE(C401,",",REPT(" ",99)),1599,99)),PortProtocols[],4,FALSE),VLOOKUP(--TRIM(MID(SUBSTITUTE(C401,",",REPT(" ",99)),1599,99)),PortProtocols[],4,FALSE)),""),"") &amp;
IF(TRIM(MID(SUBSTITUTE(C401,",",REPT(" ",99)),1699,99))&lt;&gt;"",CHAR(10) &amp; IFERROR(IF(ISERROR(--TRIM(MID(SUBSTITUTE(C401,",",REPT(" ",99)),1699,99))),VLOOKUP(TRIM(MID(SUBSTITUTE(C401,",",REPT(" ",99)),1699,99)),PortProtocols[],4,FALSE),VLOOKUP(--TRIM(MID(SUBSTITUTE(C401,",",REPT(" ",99)),1699,99)),PortProtocols[],4,FALSE)),""),"") &amp;
IF(TRIM(MID(SUBSTITUTE(C401,",",REPT(" ",99)),1799,99))&lt;&gt;"",CHAR(10) &amp; IFERROR(IF(ISERROR(--TRIM(MID(SUBSTITUTE(C401,",",REPT(" ",99)),1799,99))),VLOOKUP(TRIM(MID(SUBSTITUTE(C401,",",REPT(" ",99)),1799,99)),PortProtocols[],4,FALSE),VLOOKUP(--TRIM(MID(SUBSTITUTE(C401,",",REPT(" ",99)),1799,99)),PortProtocols[],4,FALSE)),""),"") &amp;
IF(TRIM(MID(SUBSTITUTE(C401,",",REPT(" ",99)),1899,99))&lt;&gt;"",CHAR(10) &amp; IFERROR(IF(ISERROR(--TRIM(MID(SUBSTITUTE(C401,",",REPT(" ",99)),1899,99))),VLOOKUP(TRIM(MID(SUBSTITUTE(C401,",",REPT(" ",99)),1899,99)),PortProtocols[],4,FALSE),VLOOKUP(--TRIM(MID(SUBSTITUTE(C401,",",REPT(" ",99)),1899,99)),PortProtocols[],4,FALSE)),""),""),
"")</f>
        <v/>
      </c>
      <c r="G401" s="15"/>
      <c r="H401" s="13">
        <f>_xlfn.XLOOKUP(ExternalPorts[[#This Row],[Source]],entities[Source],entities[Source AZ (Used for Diagram Generation)],"",0)</f>
        <v>0</v>
      </c>
      <c r="I401" s="13">
        <f>_xlfn.XLOOKUP(ExternalPorts[[#This Row],[Destination]],entities[Destination],entities[Destination AZ (Used for Diagram Generation)],"",0)</f>
        <v>0</v>
      </c>
      <c r="J401" s="13"/>
    </row>
    <row r="402" spans="1:10" ht="20.25" hidden="1">
      <c r="A402" s="13"/>
      <c r="B402" s="13"/>
      <c r="C402" s="14"/>
      <c r="D402" s="13"/>
      <c r="E402" s="13"/>
      <c r="F402" s="24" t="str">
        <f>IF(AND(B402&lt;&gt;"",E402&lt;&gt;""),B402 &amp; " to " &amp; E402 &amp; CHAR(10) &amp;
IFERROR(IF(ISERROR(--TRIM(MID(SUBSTITUTE(C402,",",REPT(" ",99)),1,99))),VLOOKUP(TRIM(MID(SUBSTITUTE(C402,",",REPT(" ",99)),1,99)),PortProtocols[],4,FALSE),VLOOKUP(--TRIM(MID(SUBSTITUTE(C402,",",REPT(" ",99)),1,99)),PortProtocols[],4,FALSE)),"") &amp;
IF(TRIM(MID(SUBSTITUTE(C402,",",REPT(" ",99)),99,99))&lt;&gt;"",CHAR(10) &amp; IFERROR(IF(ISERROR(--TRIM(MID(SUBSTITUTE(C402,",",REPT(" ",99)),99,99))),VLOOKUP(TRIM(MID(SUBSTITUTE(C402,",",REPT(" ",99)),99,99)),PortProtocols[],4,FALSE),VLOOKUP(--TRIM(MID(SUBSTITUTE(C402,",",REPT(" ",99)),99,99)),PortProtocols[],4,FALSE)),""),"") &amp;
IF(TRIM(MID(SUBSTITUTE(C402,",",REPT(" ",99)),199,99))&lt;&gt;"",CHAR(10) &amp; IFERROR(IF(ISERROR(--TRIM(MID(SUBSTITUTE(C402,",",REPT(" ",99)),199,99))),VLOOKUP(TRIM(MID(SUBSTITUTE(C402,",",REPT(" ",99)),199,99)),PortProtocols[],4,FALSE),VLOOKUP(--TRIM(MID(SUBSTITUTE(C402,",",REPT(" ",99)),199,99)),PortProtocols[],4,FALSE)),""),"") &amp;
IF(TRIM(MID(SUBSTITUTE(C402,",",REPT(" ",99)),299,99))&lt;&gt;"",CHAR(10) &amp; IFERROR(IF(ISERROR(--TRIM(MID(SUBSTITUTE(C402,",",REPT(" ",99)),299,99))),VLOOKUP(TRIM(MID(SUBSTITUTE(C402,",",REPT(" ",99)),299,99)),PortProtocols[],4,FALSE),VLOOKUP(--TRIM(MID(SUBSTITUTE(C402,",",REPT(" ",99)),299,99)),PortProtocols[],4,FALSE)),""),"") &amp;
IF(TRIM(MID(SUBSTITUTE(C402,",",REPT(" ",99)),399,99))&lt;&gt;"",CHAR(10) &amp; IFERROR(IF(ISERROR(--TRIM(MID(SUBSTITUTE(C402,",",REPT(" ",99)),399,99))),VLOOKUP(TRIM(MID(SUBSTITUTE(C402,",",REPT(" ",99)),399,99)),PortProtocols[],4,FALSE),VLOOKUP(--TRIM(MID(SUBSTITUTE(C402,",",REPT(" ",99)),399,99)),PortProtocols[],4,FALSE)),""),"") &amp;
IF(TRIM(MID(SUBSTITUTE(C402,",",REPT(" ",99)),499,99))&lt;&gt;"",CHAR(10) &amp; IFERROR(IF(ISERROR(--TRIM(MID(SUBSTITUTE(C402,",",REPT(" ",99)),499,99))),VLOOKUP(TRIM(MID(SUBSTITUTE(C402,",",REPT(" ",99)),499,99)),PortProtocols[],4,FALSE),VLOOKUP(--TRIM(MID(SUBSTITUTE(C402,",",REPT(" ",99)),499,99)),PortProtocols[],4,FALSE)),""),"") &amp;
IF(TRIM(MID(SUBSTITUTE(C402,",",REPT(" ",99)),599,99))&lt;&gt;"",CHAR(10) &amp; IFERROR(IF(ISERROR(--TRIM(MID(SUBSTITUTE(C402,",",REPT(" ",99)),599,99))),VLOOKUP(TRIM(MID(SUBSTITUTE(C402,",",REPT(" ",99)),599,99)),PortProtocols[],4,FALSE),VLOOKUP(--TRIM(MID(SUBSTITUTE(C402,",",REPT(" ",99)),599,99)),PortProtocols[],4,FALSE)),""),"") &amp;
IF(TRIM(MID(SUBSTITUTE(C402,",",REPT(" ",99)),699,99))&lt;&gt;"",CHAR(10) &amp; IFERROR(IF(ISERROR(--TRIM(MID(SUBSTITUTE(C402,",",REPT(" ",99)),699,99))),VLOOKUP(TRIM(MID(SUBSTITUTE(C402,",",REPT(" ",99)),699,99)),PortProtocols[],4,FALSE),VLOOKUP(--TRIM(MID(SUBSTITUTE(C402,",",REPT(" ",99)),699,99)),PortProtocols[],4,FALSE)),""),"") &amp;
IF(TRIM(MID(SUBSTITUTE(C402,",",REPT(" ",99)),799,99))&lt;&gt;"",CHAR(10) &amp; IFERROR(IF(ISERROR(--TRIM(MID(SUBSTITUTE(C402,",",REPT(" ",99)),799,99))),VLOOKUP(TRIM(MID(SUBSTITUTE(C402,",",REPT(" ",99)),799,99)),PortProtocols[],4,FALSE),VLOOKUP(--TRIM(MID(SUBSTITUTE(C402,",",REPT(" ",99)),799,99)),PortProtocols[],4,FALSE)),""),"") &amp;
IF(TRIM(MID(SUBSTITUTE(C402,",",REPT(" ",99)),899,99))&lt;&gt;"",CHAR(10) &amp; IFERROR(IF(ISERROR(--TRIM(MID(SUBSTITUTE(C402,",",REPT(" ",99)),899,99))),VLOOKUP(TRIM(MID(SUBSTITUTE(C402,",",REPT(" ",99)),899,99)),PortProtocols[],4,FALSE),VLOOKUP(--TRIM(MID(SUBSTITUTE(C402,",",REPT(" ",99)),899,99)),PortProtocols[],4,FALSE)),""),"") &amp;
IF(TRIM(MID(SUBSTITUTE(C402,",",REPT(" ",99)),999,99))&lt;&gt;"",CHAR(10) &amp; IFERROR(IF(ISERROR(--TRIM(MID(SUBSTITUTE(C402,",",REPT(" ",99)),999,99))),VLOOKUP(TRIM(MID(SUBSTITUTE(C402,",",REPT(" ",99)),999,99)),PortProtocols[],4,FALSE),VLOOKUP(--TRIM(MID(SUBSTITUTE(C402,",",REPT(" ",99)),999,99)),PortProtocols[],4,FALSE)),""),"") &amp;
IF(TRIM(MID(SUBSTITUTE(C402,",",REPT(" ",99)),1099,99))&lt;&gt;"",CHAR(10) &amp; IFERROR(IF(ISERROR(--TRIM(MID(SUBSTITUTE(C402,",",REPT(" ",99)),1099,99))),VLOOKUP(TRIM(MID(SUBSTITUTE(C402,",",REPT(" ",99)),1099,99)),PortProtocols[],4,FALSE),VLOOKUP(--TRIM(MID(SUBSTITUTE(C402,",",REPT(" ",99)),1099,99)),PortProtocols[],4,FALSE)),""),"") &amp;
IF(TRIM(MID(SUBSTITUTE(C402,",",REPT(" ",99)),1199,99))&lt;&gt;"",CHAR(10) &amp; IFERROR(IF(ISERROR(--TRIM(MID(SUBSTITUTE(C402,",",REPT(" ",99)),1199,99))),VLOOKUP(TRIM(MID(SUBSTITUTE(C402,",",REPT(" ",99)),1199,99)),PortProtocols[],4,FALSE),VLOOKUP(--TRIM(MID(SUBSTITUTE(C402,",",REPT(" ",99)),1199,99)),PortProtocols[],4,FALSE)),""),"") &amp;
IF(TRIM(MID(SUBSTITUTE(C402,",",REPT(" ",99)),1299,99))&lt;&gt;"",CHAR(10) &amp; IFERROR(IF(ISERROR(--TRIM(MID(SUBSTITUTE(C402,",",REPT(" ",99)),1299,99))),VLOOKUP(TRIM(MID(SUBSTITUTE(C402,",",REPT(" ",99)),1299,99)),PortProtocols[],4,FALSE),VLOOKUP(--TRIM(MID(SUBSTITUTE(C402,",",REPT(" ",99)),1299,99)),PortProtocols[],4,FALSE)),""),"") &amp;
IF(TRIM(MID(SUBSTITUTE(C402,",",REPT(" ",99)),1399,99))&lt;&gt;"",CHAR(10) &amp; IFERROR(IF(ISERROR(--TRIM(MID(SUBSTITUTE(C402,",",REPT(" ",99)),1399,99))),VLOOKUP(TRIM(MID(SUBSTITUTE(C402,",",REPT(" ",99)),1399,99)),PortProtocols[],4,FALSE),VLOOKUP(--TRIM(MID(SUBSTITUTE(C402,",",REPT(" ",99)),1399,99)),PortProtocols[],4,FALSE)),""),"") &amp;
IF(TRIM(MID(SUBSTITUTE(C402,",",REPT(" ",99)),1499,99))&lt;&gt;"",CHAR(10) &amp; IFERROR(IF(ISERROR(--TRIM(MID(SUBSTITUTE(C402,",",REPT(" ",99)),1499,99))),VLOOKUP(TRIM(MID(SUBSTITUTE(C402,",",REPT(" ",99)),1499,99)),PortProtocols[],4,FALSE),VLOOKUP(--TRIM(MID(SUBSTITUTE(C402,",",REPT(" ",99)),1499,99)),PortProtocols[],4,FALSE)),""),"") &amp;
IF(TRIM(MID(SUBSTITUTE(C402,",",REPT(" ",99)),1599,99))&lt;&gt;"",CHAR(10) &amp; IFERROR(IF(ISERROR(--TRIM(MID(SUBSTITUTE(C402,",",REPT(" ",99)),1599,99))),VLOOKUP(TRIM(MID(SUBSTITUTE(C402,",",REPT(" ",99)),1599,99)),PortProtocols[],4,FALSE),VLOOKUP(--TRIM(MID(SUBSTITUTE(C402,",",REPT(" ",99)),1599,99)),PortProtocols[],4,FALSE)),""),"") &amp;
IF(TRIM(MID(SUBSTITUTE(C402,",",REPT(" ",99)),1699,99))&lt;&gt;"",CHAR(10) &amp; IFERROR(IF(ISERROR(--TRIM(MID(SUBSTITUTE(C402,",",REPT(" ",99)),1699,99))),VLOOKUP(TRIM(MID(SUBSTITUTE(C402,",",REPT(" ",99)),1699,99)),PortProtocols[],4,FALSE),VLOOKUP(--TRIM(MID(SUBSTITUTE(C402,",",REPT(" ",99)),1699,99)),PortProtocols[],4,FALSE)),""),"") &amp;
IF(TRIM(MID(SUBSTITUTE(C402,",",REPT(" ",99)),1799,99))&lt;&gt;"",CHAR(10) &amp; IFERROR(IF(ISERROR(--TRIM(MID(SUBSTITUTE(C402,",",REPT(" ",99)),1799,99))),VLOOKUP(TRIM(MID(SUBSTITUTE(C402,",",REPT(" ",99)),1799,99)),PortProtocols[],4,FALSE),VLOOKUP(--TRIM(MID(SUBSTITUTE(C402,",",REPT(" ",99)),1799,99)),PortProtocols[],4,FALSE)),""),"") &amp;
IF(TRIM(MID(SUBSTITUTE(C402,",",REPT(" ",99)),1899,99))&lt;&gt;"",CHAR(10) &amp; IFERROR(IF(ISERROR(--TRIM(MID(SUBSTITUTE(C402,",",REPT(" ",99)),1899,99))),VLOOKUP(TRIM(MID(SUBSTITUTE(C402,",",REPT(" ",99)),1899,99)),PortProtocols[],4,FALSE),VLOOKUP(--TRIM(MID(SUBSTITUTE(C402,",",REPT(" ",99)),1899,99)),PortProtocols[],4,FALSE)),""),""),
"")</f>
        <v/>
      </c>
      <c r="G402" s="15"/>
      <c r="H402" s="13">
        <f>_xlfn.XLOOKUP(ExternalPorts[[#This Row],[Source]],entities[Source],entities[Source AZ (Used for Diagram Generation)],"",0)</f>
        <v>0</v>
      </c>
      <c r="I402" s="13">
        <f>_xlfn.XLOOKUP(ExternalPorts[[#This Row],[Destination]],entities[Destination],entities[Destination AZ (Used for Diagram Generation)],"",0)</f>
        <v>0</v>
      </c>
      <c r="J402" s="13"/>
    </row>
    <row r="403" spans="1:10" ht="20.25" hidden="1">
      <c r="A403" s="13"/>
      <c r="B403" s="13"/>
      <c r="C403" s="14"/>
      <c r="D403" s="13"/>
      <c r="E403" s="13"/>
      <c r="F403" s="24" t="str">
        <f>IF(AND(B403&lt;&gt;"",E403&lt;&gt;""),B403 &amp; " to " &amp; E403 &amp; CHAR(10) &amp;
IFERROR(IF(ISERROR(--TRIM(MID(SUBSTITUTE(C403,",",REPT(" ",99)),1,99))),VLOOKUP(TRIM(MID(SUBSTITUTE(C403,",",REPT(" ",99)),1,99)),PortProtocols[],4,FALSE),VLOOKUP(--TRIM(MID(SUBSTITUTE(C403,",",REPT(" ",99)),1,99)),PortProtocols[],4,FALSE)),"") &amp;
IF(TRIM(MID(SUBSTITUTE(C403,",",REPT(" ",99)),99,99))&lt;&gt;"",CHAR(10) &amp; IFERROR(IF(ISERROR(--TRIM(MID(SUBSTITUTE(C403,",",REPT(" ",99)),99,99))),VLOOKUP(TRIM(MID(SUBSTITUTE(C403,",",REPT(" ",99)),99,99)),PortProtocols[],4,FALSE),VLOOKUP(--TRIM(MID(SUBSTITUTE(C403,",",REPT(" ",99)),99,99)),PortProtocols[],4,FALSE)),""),"") &amp;
IF(TRIM(MID(SUBSTITUTE(C403,",",REPT(" ",99)),199,99))&lt;&gt;"",CHAR(10) &amp; IFERROR(IF(ISERROR(--TRIM(MID(SUBSTITUTE(C403,",",REPT(" ",99)),199,99))),VLOOKUP(TRIM(MID(SUBSTITUTE(C403,",",REPT(" ",99)),199,99)),PortProtocols[],4,FALSE),VLOOKUP(--TRIM(MID(SUBSTITUTE(C403,",",REPT(" ",99)),199,99)),PortProtocols[],4,FALSE)),""),"") &amp;
IF(TRIM(MID(SUBSTITUTE(C403,",",REPT(" ",99)),299,99))&lt;&gt;"",CHAR(10) &amp; IFERROR(IF(ISERROR(--TRIM(MID(SUBSTITUTE(C403,",",REPT(" ",99)),299,99))),VLOOKUP(TRIM(MID(SUBSTITUTE(C403,",",REPT(" ",99)),299,99)),PortProtocols[],4,FALSE),VLOOKUP(--TRIM(MID(SUBSTITUTE(C403,",",REPT(" ",99)),299,99)),PortProtocols[],4,FALSE)),""),"") &amp;
IF(TRIM(MID(SUBSTITUTE(C403,",",REPT(" ",99)),399,99))&lt;&gt;"",CHAR(10) &amp; IFERROR(IF(ISERROR(--TRIM(MID(SUBSTITUTE(C403,",",REPT(" ",99)),399,99))),VLOOKUP(TRIM(MID(SUBSTITUTE(C403,",",REPT(" ",99)),399,99)),PortProtocols[],4,FALSE),VLOOKUP(--TRIM(MID(SUBSTITUTE(C403,",",REPT(" ",99)),399,99)),PortProtocols[],4,FALSE)),""),"") &amp;
IF(TRIM(MID(SUBSTITUTE(C403,",",REPT(" ",99)),499,99))&lt;&gt;"",CHAR(10) &amp; IFERROR(IF(ISERROR(--TRIM(MID(SUBSTITUTE(C403,",",REPT(" ",99)),499,99))),VLOOKUP(TRIM(MID(SUBSTITUTE(C403,",",REPT(" ",99)),499,99)),PortProtocols[],4,FALSE),VLOOKUP(--TRIM(MID(SUBSTITUTE(C403,",",REPT(" ",99)),499,99)),PortProtocols[],4,FALSE)),""),"") &amp;
IF(TRIM(MID(SUBSTITUTE(C403,",",REPT(" ",99)),599,99))&lt;&gt;"",CHAR(10) &amp; IFERROR(IF(ISERROR(--TRIM(MID(SUBSTITUTE(C403,",",REPT(" ",99)),599,99))),VLOOKUP(TRIM(MID(SUBSTITUTE(C403,",",REPT(" ",99)),599,99)),PortProtocols[],4,FALSE),VLOOKUP(--TRIM(MID(SUBSTITUTE(C403,",",REPT(" ",99)),599,99)),PortProtocols[],4,FALSE)),""),"") &amp;
IF(TRIM(MID(SUBSTITUTE(C403,",",REPT(" ",99)),699,99))&lt;&gt;"",CHAR(10) &amp; IFERROR(IF(ISERROR(--TRIM(MID(SUBSTITUTE(C403,",",REPT(" ",99)),699,99))),VLOOKUP(TRIM(MID(SUBSTITUTE(C403,",",REPT(" ",99)),699,99)),PortProtocols[],4,FALSE),VLOOKUP(--TRIM(MID(SUBSTITUTE(C403,",",REPT(" ",99)),699,99)),PortProtocols[],4,FALSE)),""),"") &amp;
IF(TRIM(MID(SUBSTITUTE(C403,",",REPT(" ",99)),799,99))&lt;&gt;"",CHAR(10) &amp; IFERROR(IF(ISERROR(--TRIM(MID(SUBSTITUTE(C403,",",REPT(" ",99)),799,99))),VLOOKUP(TRIM(MID(SUBSTITUTE(C403,",",REPT(" ",99)),799,99)),PortProtocols[],4,FALSE),VLOOKUP(--TRIM(MID(SUBSTITUTE(C403,",",REPT(" ",99)),799,99)),PortProtocols[],4,FALSE)),""),"") &amp;
IF(TRIM(MID(SUBSTITUTE(C403,",",REPT(" ",99)),899,99))&lt;&gt;"",CHAR(10) &amp; IFERROR(IF(ISERROR(--TRIM(MID(SUBSTITUTE(C403,",",REPT(" ",99)),899,99))),VLOOKUP(TRIM(MID(SUBSTITUTE(C403,",",REPT(" ",99)),899,99)),PortProtocols[],4,FALSE),VLOOKUP(--TRIM(MID(SUBSTITUTE(C403,",",REPT(" ",99)),899,99)),PortProtocols[],4,FALSE)),""),"") &amp;
IF(TRIM(MID(SUBSTITUTE(C403,",",REPT(" ",99)),999,99))&lt;&gt;"",CHAR(10) &amp; IFERROR(IF(ISERROR(--TRIM(MID(SUBSTITUTE(C403,",",REPT(" ",99)),999,99))),VLOOKUP(TRIM(MID(SUBSTITUTE(C403,",",REPT(" ",99)),999,99)),PortProtocols[],4,FALSE),VLOOKUP(--TRIM(MID(SUBSTITUTE(C403,",",REPT(" ",99)),999,99)),PortProtocols[],4,FALSE)),""),"") &amp;
IF(TRIM(MID(SUBSTITUTE(C403,",",REPT(" ",99)),1099,99))&lt;&gt;"",CHAR(10) &amp; IFERROR(IF(ISERROR(--TRIM(MID(SUBSTITUTE(C403,",",REPT(" ",99)),1099,99))),VLOOKUP(TRIM(MID(SUBSTITUTE(C403,",",REPT(" ",99)),1099,99)),PortProtocols[],4,FALSE),VLOOKUP(--TRIM(MID(SUBSTITUTE(C403,",",REPT(" ",99)),1099,99)),PortProtocols[],4,FALSE)),""),"") &amp;
IF(TRIM(MID(SUBSTITUTE(C403,",",REPT(" ",99)),1199,99))&lt;&gt;"",CHAR(10) &amp; IFERROR(IF(ISERROR(--TRIM(MID(SUBSTITUTE(C403,",",REPT(" ",99)),1199,99))),VLOOKUP(TRIM(MID(SUBSTITUTE(C403,",",REPT(" ",99)),1199,99)),PortProtocols[],4,FALSE),VLOOKUP(--TRIM(MID(SUBSTITUTE(C403,",",REPT(" ",99)),1199,99)),PortProtocols[],4,FALSE)),""),"") &amp;
IF(TRIM(MID(SUBSTITUTE(C403,",",REPT(" ",99)),1299,99))&lt;&gt;"",CHAR(10) &amp; IFERROR(IF(ISERROR(--TRIM(MID(SUBSTITUTE(C403,",",REPT(" ",99)),1299,99))),VLOOKUP(TRIM(MID(SUBSTITUTE(C403,",",REPT(" ",99)),1299,99)),PortProtocols[],4,FALSE),VLOOKUP(--TRIM(MID(SUBSTITUTE(C403,",",REPT(" ",99)),1299,99)),PortProtocols[],4,FALSE)),""),"") &amp;
IF(TRIM(MID(SUBSTITUTE(C403,",",REPT(" ",99)),1399,99))&lt;&gt;"",CHAR(10) &amp; IFERROR(IF(ISERROR(--TRIM(MID(SUBSTITUTE(C403,",",REPT(" ",99)),1399,99))),VLOOKUP(TRIM(MID(SUBSTITUTE(C403,",",REPT(" ",99)),1399,99)),PortProtocols[],4,FALSE),VLOOKUP(--TRIM(MID(SUBSTITUTE(C403,",",REPT(" ",99)),1399,99)),PortProtocols[],4,FALSE)),""),"") &amp;
IF(TRIM(MID(SUBSTITUTE(C403,",",REPT(" ",99)),1499,99))&lt;&gt;"",CHAR(10) &amp; IFERROR(IF(ISERROR(--TRIM(MID(SUBSTITUTE(C403,",",REPT(" ",99)),1499,99))),VLOOKUP(TRIM(MID(SUBSTITUTE(C403,",",REPT(" ",99)),1499,99)),PortProtocols[],4,FALSE),VLOOKUP(--TRIM(MID(SUBSTITUTE(C403,",",REPT(" ",99)),1499,99)),PortProtocols[],4,FALSE)),""),"") &amp;
IF(TRIM(MID(SUBSTITUTE(C403,",",REPT(" ",99)),1599,99))&lt;&gt;"",CHAR(10) &amp; IFERROR(IF(ISERROR(--TRIM(MID(SUBSTITUTE(C403,",",REPT(" ",99)),1599,99))),VLOOKUP(TRIM(MID(SUBSTITUTE(C403,",",REPT(" ",99)),1599,99)),PortProtocols[],4,FALSE),VLOOKUP(--TRIM(MID(SUBSTITUTE(C403,",",REPT(" ",99)),1599,99)),PortProtocols[],4,FALSE)),""),"") &amp;
IF(TRIM(MID(SUBSTITUTE(C403,",",REPT(" ",99)),1699,99))&lt;&gt;"",CHAR(10) &amp; IFERROR(IF(ISERROR(--TRIM(MID(SUBSTITUTE(C403,",",REPT(" ",99)),1699,99))),VLOOKUP(TRIM(MID(SUBSTITUTE(C403,",",REPT(" ",99)),1699,99)),PortProtocols[],4,FALSE),VLOOKUP(--TRIM(MID(SUBSTITUTE(C403,",",REPT(" ",99)),1699,99)),PortProtocols[],4,FALSE)),""),"") &amp;
IF(TRIM(MID(SUBSTITUTE(C403,",",REPT(" ",99)),1799,99))&lt;&gt;"",CHAR(10) &amp; IFERROR(IF(ISERROR(--TRIM(MID(SUBSTITUTE(C403,",",REPT(" ",99)),1799,99))),VLOOKUP(TRIM(MID(SUBSTITUTE(C403,",",REPT(" ",99)),1799,99)),PortProtocols[],4,FALSE),VLOOKUP(--TRIM(MID(SUBSTITUTE(C403,",",REPT(" ",99)),1799,99)),PortProtocols[],4,FALSE)),""),"") &amp;
IF(TRIM(MID(SUBSTITUTE(C403,",",REPT(" ",99)),1899,99))&lt;&gt;"",CHAR(10) &amp; IFERROR(IF(ISERROR(--TRIM(MID(SUBSTITUTE(C403,",",REPT(" ",99)),1899,99))),VLOOKUP(TRIM(MID(SUBSTITUTE(C403,",",REPT(" ",99)),1899,99)),PortProtocols[],4,FALSE),VLOOKUP(--TRIM(MID(SUBSTITUTE(C403,",",REPT(" ",99)),1899,99)),PortProtocols[],4,FALSE)),""),""),
"")</f>
        <v/>
      </c>
      <c r="G403" s="15"/>
      <c r="H403" s="13">
        <f>_xlfn.XLOOKUP(ExternalPorts[[#This Row],[Source]],entities[Source],entities[Source AZ (Used for Diagram Generation)],"",0)</f>
        <v>0</v>
      </c>
      <c r="I403" s="13">
        <f>_xlfn.XLOOKUP(ExternalPorts[[#This Row],[Destination]],entities[Destination],entities[Destination AZ (Used for Diagram Generation)],"",0)</f>
        <v>0</v>
      </c>
      <c r="J403" s="13"/>
    </row>
    <row r="404" spans="1:10" ht="20.25" hidden="1">
      <c r="A404" s="13"/>
      <c r="B404" s="13"/>
      <c r="C404" s="14"/>
      <c r="D404" s="13"/>
      <c r="E404" s="13"/>
      <c r="F404" s="24" t="str">
        <f>IF(AND(B404&lt;&gt;"",E404&lt;&gt;""),B404 &amp; " to " &amp; E404 &amp; CHAR(10) &amp;
IFERROR(IF(ISERROR(--TRIM(MID(SUBSTITUTE(C404,",",REPT(" ",99)),1,99))),VLOOKUP(TRIM(MID(SUBSTITUTE(C404,",",REPT(" ",99)),1,99)),PortProtocols[],4,FALSE),VLOOKUP(--TRIM(MID(SUBSTITUTE(C404,",",REPT(" ",99)),1,99)),PortProtocols[],4,FALSE)),"") &amp;
IF(TRIM(MID(SUBSTITUTE(C404,",",REPT(" ",99)),99,99))&lt;&gt;"",CHAR(10) &amp; IFERROR(IF(ISERROR(--TRIM(MID(SUBSTITUTE(C404,",",REPT(" ",99)),99,99))),VLOOKUP(TRIM(MID(SUBSTITUTE(C404,",",REPT(" ",99)),99,99)),PortProtocols[],4,FALSE),VLOOKUP(--TRIM(MID(SUBSTITUTE(C404,",",REPT(" ",99)),99,99)),PortProtocols[],4,FALSE)),""),"") &amp;
IF(TRIM(MID(SUBSTITUTE(C404,",",REPT(" ",99)),199,99))&lt;&gt;"",CHAR(10) &amp; IFERROR(IF(ISERROR(--TRIM(MID(SUBSTITUTE(C404,",",REPT(" ",99)),199,99))),VLOOKUP(TRIM(MID(SUBSTITUTE(C404,",",REPT(" ",99)),199,99)),PortProtocols[],4,FALSE),VLOOKUP(--TRIM(MID(SUBSTITUTE(C404,",",REPT(" ",99)),199,99)),PortProtocols[],4,FALSE)),""),"") &amp;
IF(TRIM(MID(SUBSTITUTE(C404,",",REPT(" ",99)),299,99))&lt;&gt;"",CHAR(10) &amp; IFERROR(IF(ISERROR(--TRIM(MID(SUBSTITUTE(C404,",",REPT(" ",99)),299,99))),VLOOKUP(TRIM(MID(SUBSTITUTE(C404,",",REPT(" ",99)),299,99)),PortProtocols[],4,FALSE),VLOOKUP(--TRIM(MID(SUBSTITUTE(C404,",",REPT(" ",99)),299,99)),PortProtocols[],4,FALSE)),""),"") &amp;
IF(TRIM(MID(SUBSTITUTE(C404,",",REPT(" ",99)),399,99))&lt;&gt;"",CHAR(10) &amp; IFERROR(IF(ISERROR(--TRIM(MID(SUBSTITUTE(C404,",",REPT(" ",99)),399,99))),VLOOKUP(TRIM(MID(SUBSTITUTE(C404,",",REPT(" ",99)),399,99)),PortProtocols[],4,FALSE),VLOOKUP(--TRIM(MID(SUBSTITUTE(C404,",",REPT(" ",99)),399,99)),PortProtocols[],4,FALSE)),""),"") &amp;
IF(TRIM(MID(SUBSTITUTE(C404,",",REPT(" ",99)),499,99))&lt;&gt;"",CHAR(10) &amp; IFERROR(IF(ISERROR(--TRIM(MID(SUBSTITUTE(C404,",",REPT(" ",99)),499,99))),VLOOKUP(TRIM(MID(SUBSTITUTE(C404,",",REPT(" ",99)),499,99)),PortProtocols[],4,FALSE),VLOOKUP(--TRIM(MID(SUBSTITUTE(C404,",",REPT(" ",99)),499,99)),PortProtocols[],4,FALSE)),""),"") &amp;
IF(TRIM(MID(SUBSTITUTE(C404,",",REPT(" ",99)),599,99))&lt;&gt;"",CHAR(10) &amp; IFERROR(IF(ISERROR(--TRIM(MID(SUBSTITUTE(C404,",",REPT(" ",99)),599,99))),VLOOKUP(TRIM(MID(SUBSTITUTE(C404,",",REPT(" ",99)),599,99)),PortProtocols[],4,FALSE),VLOOKUP(--TRIM(MID(SUBSTITUTE(C404,",",REPT(" ",99)),599,99)),PortProtocols[],4,FALSE)),""),"") &amp;
IF(TRIM(MID(SUBSTITUTE(C404,",",REPT(" ",99)),699,99))&lt;&gt;"",CHAR(10) &amp; IFERROR(IF(ISERROR(--TRIM(MID(SUBSTITUTE(C404,",",REPT(" ",99)),699,99))),VLOOKUP(TRIM(MID(SUBSTITUTE(C404,",",REPT(" ",99)),699,99)),PortProtocols[],4,FALSE),VLOOKUP(--TRIM(MID(SUBSTITUTE(C404,",",REPT(" ",99)),699,99)),PortProtocols[],4,FALSE)),""),"") &amp;
IF(TRIM(MID(SUBSTITUTE(C404,",",REPT(" ",99)),799,99))&lt;&gt;"",CHAR(10) &amp; IFERROR(IF(ISERROR(--TRIM(MID(SUBSTITUTE(C404,",",REPT(" ",99)),799,99))),VLOOKUP(TRIM(MID(SUBSTITUTE(C404,",",REPT(" ",99)),799,99)),PortProtocols[],4,FALSE),VLOOKUP(--TRIM(MID(SUBSTITUTE(C404,",",REPT(" ",99)),799,99)),PortProtocols[],4,FALSE)),""),"") &amp;
IF(TRIM(MID(SUBSTITUTE(C404,",",REPT(" ",99)),899,99))&lt;&gt;"",CHAR(10) &amp; IFERROR(IF(ISERROR(--TRIM(MID(SUBSTITUTE(C404,",",REPT(" ",99)),899,99))),VLOOKUP(TRIM(MID(SUBSTITUTE(C404,",",REPT(" ",99)),899,99)),PortProtocols[],4,FALSE),VLOOKUP(--TRIM(MID(SUBSTITUTE(C404,",",REPT(" ",99)),899,99)),PortProtocols[],4,FALSE)),""),"") &amp;
IF(TRIM(MID(SUBSTITUTE(C404,",",REPT(" ",99)),999,99))&lt;&gt;"",CHAR(10) &amp; IFERROR(IF(ISERROR(--TRIM(MID(SUBSTITUTE(C404,",",REPT(" ",99)),999,99))),VLOOKUP(TRIM(MID(SUBSTITUTE(C404,",",REPT(" ",99)),999,99)),PortProtocols[],4,FALSE),VLOOKUP(--TRIM(MID(SUBSTITUTE(C404,",",REPT(" ",99)),999,99)),PortProtocols[],4,FALSE)),""),"") &amp;
IF(TRIM(MID(SUBSTITUTE(C404,",",REPT(" ",99)),1099,99))&lt;&gt;"",CHAR(10) &amp; IFERROR(IF(ISERROR(--TRIM(MID(SUBSTITUTE(C404,",",REPT(" ",99)),1099,99))),VLOOKUP(TRIM(MID(SUBSTITUTE(C404,",",REPT(" ",99)),1099,99)),PortProtocols[],4,FALSE),VLOOKUP(--TRIM(MID(SUBSTITUTE(C404,",",REPT(" ",99)),1099,99)),PortProtocols[],4,FALSE)),""),"") &amp;
IF(TRIM(MID(SUBSTITUTE(C404,",",REPT(" ",99)),1199,99))&lt;&gt;"",CHAR(10) &amp; IFERROR(IF(ISERROR(--TRIM(MID(SUBSTITUTE(C404,",",REPT(" ",99)),1199,99))),VLOOKUP(TRIM(MID(SUBSTITUTE(C404,",",REPT(" ",99)),1199,99)),PortProtocols[],4,FALSE),VLOOKUP(--TRIM(MID(SUBSTITUTE(C404,",",REPT(" ",99)),1199,99)),PortProtocols[],4,FALSE)),""),"") &amp;
IF(TRIM(MID(SUBSTITUTE(C404,",",REPT(" ",99)),1299,99))&lt;&gt;"",CHAR(10) &amp; IFERROR(IF(ISERROR(--TRIM(MID(SUBSTITUTE(C404,",",REPT(" ",99)),1299,99))),VLOOKUP(TRIM(MID(SUBSTITUTE(C404,",",REPT(" ",99)),1299,99)),PortProtocols[],4,FALSE),VLOOKUP(--TRIM(MID(SUBSTITUTE(C404,",",REPT(" ",99)),1299,99)),PortProtocols[],4,FALSE)),""),"") &amp;
IF(TRIM(MID(SUBSTITUTE(C404,",",REPT(" ",99)),1399,99))&lt;&gt;"",CHAR(10) &amp; IFERROR(IF(ISERROR(--TRIM(MID(SUBSTITUTE(C404,",",REPT(" ",99)),1399,99))),VLOOKUP(TRIM(MID(SUBSTITUTE(C404,",",REPT(" ",99)),1399,99)),PortProtocols[],4,FALSE),VLOOKUP(--TRIM(MID(SUBSTITUTE(C404,",",REPT(" ",99)),1399,99)),PortProtocols[],4,FALSE)),""),"") &amp;
IF(TRIM(MID(SUBSTITUTE(C404,",",REPT(" ",99)),1499,99))&lt;&gt;"",CHAR(10) &amp; IFERROR(IF(ISERROR(--TRIM(MID(SUBSTITUTE(C404,",",REPT(" ",99)),1499,99))),VLOOKUP(TRIM(MID(SUBSTITUTE(C404,",",REPT(" ",99)),1499,99)),PortProtocols[],4,FALSE),VLOOKUP(--TRIM(MID(SUBSTITUTE(C404,",",REPT(" ",99)),1499,99)),PortProtocols[],4,FALSE)),""),"") &amp;
IF(TRIM(MID(SUBSTITUTE(C404,",",REPT(" ",99)),1599,99))&lt;&gt;"",CHAR(10) &amp; IFERROR(IF(ISERROR(--TRIM(MID(SUBSTITUTE(C404,",",REPT(" ",99)),1599,99))),VLOOKUP(TRIM(MID(SUBSTITUTE(C404,",",REPT(" ",99)),1599,99)),PortProtocols[],4,FALSE),VLOOKUP(--TRIM(MID(SUBSTITUTE(C404,",",REPT(" ",99)),1599,99)),PortProtocols[],4,FALSE)),""),"") &amp;
IF(TRIM(MID(SUBSTITUTE(C404,",",REPT(" ",99)),1699,99))&lt;&gt;"",CHAR(10) &amp; IFERROR(IF(ISERROR(--TRIM(MID(SUBSTITUTE(C404,",",REPT(" ",99)),1699,99))),VLOOKUP(TRIM(MID(SUBSTITUTE(C404,",",REPT(" ",99)),1699,99)),PortProtocols[],4,FALSE),VLOOKUP(--TRIM(MID(SUBSTITUTE(C404,",",REPT(" ",99)),1699,99)),PortProtocols[],4,FALSE)),""),"") &amp;
IF(TRIM(MID(SUBSTITUTE(C404,",",REPT(" ",99)),1799,99))&lt;&gt;"",CHAR(10) &amp; IFERROR(IF(ISERROR(--TRIM(MID(SUBSTITUTE(C404,",",REPT(" ",99)),1799,99))),VLOOKUP(TRIM(MID(SUBSTITUTE(C404,",",REPT(" ",99)),1799,99)),PortProtocols[],4,FALSE),VLOOKUP(--TRIM(MID(SUBSTITUTE(C404,",",REPT(" ",99)),1799,99)),PortProtocols[],4,FALSE)),""),"") &amp;
IF(TRIM(MID(SUBSTITUTE(C404,",",REPT(" ",99)),1899,99))&lt;&gt;"",CHAR(10) &amp; IFERROR(IF(ISERROR(--TRIM(MID(SUBSTITUTE(C404,",",REPT(" ",99)),1899,99))),VLOOKUP(TRIM(MID(SUBSTITUTE(C404,",",REPT(" ",99)),1899,99)),PortProtocols[],4,FALSE),VLOOKUP(--TRIM(MID(SUBSTITUTE(C404,",",REPT(" ",99)),1899,99)),PortProtocols[],4,FALSE)),""),""),
"")</f>
        <v/>
      </c>
      <c r="G404" s="15"/>
      <c r="H404" s="13">
        <f>_xlfn.XLOOKUP(ExternalPorts[[#This Row],[Source]],entities[Source],entities[Source AZ (Used for Diagram Generation)],"",0)</f>
        <v>0</v>
      </c>
      <c r="I404" s="13">
        <f>_xlfn.XLOOKUP(ExternalPorts[[#This Row],[Destination]],entities[Destination],entities[Destination AZ (Used for Diagram Generation)],"",0)</f>
        <v>0</v>
      </c>
      <c r="J404" s="13"/>
    </row>
    <row r="405" spans="1:10" ht="20.25" hidden="1">
      <c r="A405" s="13"/>
      <c r="B405" s="13"/>
      <c r="C405" s="14"/>
      <c r="D405" s="13"/>
      <c r="E405" s="13"/>
      <c r="F405" s="24" t="str">
        <f>IF(AND(B405&lt;&gt;"",E405&lt;&gt;""),B405 &amp; " to " &amp; E405 &amp; CHAR(10) &amp;
IFERROR(IF(ISERROR(--TRIM(MID(SUBSTITUTE(C405,",",REPT(" ",99)),1,99))),VLOOKUP(TRIM(MID(SUBSTITUTE(C405,",",REPT(" ",99)),1,99)),PortProtocols[],4,FALSE),VLOOKUP(--TRIM(MID(SUBSTITUTE(C405,",",REPT(" ",99)),1,99)),PortProtocols[],4,FALSE)),"") &amp;
IF(TRIM(MID(SUBSTITUTE(C405,",",REPT(" ",99)),99,99))&lt;&gt;"",CHAR(10) &amp; IFERROR(IF(ISERROR(--TRIM(MID(SUBSTITUTE(C405,",",REPT(" ",99)),99,99))),VLOOKUP(TRIM(MID(SUBSTITUTE(C405,",",REPT(" ",99)),99,99)),PortProtocols[],4,FALSE),VLOOKUP(--TRIM(MID(SUBSTITUTE(C405,",",REPT(" ",99)),99,99)),PortProtocols[],4,FALSE)),""),"") &amp;
IF(TRIM(MID(SUBSTITUTE(C405,",",REPT(" ",99)),199,99))&lt;&gt;"",CHAR(10) &amp; IFERROR(IF(ISERROR(--TRIM(MID(SUBSTITUTE(C405,",",REPT(" ",99)),199,99))),VLOOKUP(TRIM(MID(SUBSTITUTE(C405,",",REPT(" ",99)),199,99)),PortProtocols[],4,FALSE),VLOOKUP(--TRIM(MID(SUBSTITUTE(C405,",",REPT(" ",99)),199,99)),PortProtocols[],4,FALSE)),""),"") &amp;
IF(TRIM(MID(SUBSTITUTE(C405,",",REPT(" ",99)),299,99))&lt;&gt;"",CHAR(10) &amp; IFERROR(IF(ISERROR(--TRIM(MID(SUBSTITUTE(C405,",",REPT(" ",99)),299,99))),VLOOKUP(TRIM(MID(SUBSTITUTE(C405,",",REPT(" ",99)),299,99)),PortProtocols[],4,FALSE),VLOOKUP(--TRIM(MID(SUBSTITUTE(C405,",",REPT(" ",99)),299,99)),PortProtocols[],4,FALSE)),""),"") &amp;
IF(TRIM(MID(SUBSTITUTE(C405,",",REPT(" ",99)),399,99))&lt;&gt;"",CHAR(10) &amp; IFERROR(IF(ISERROR(--TRIM(MID(SUBSTITUTE(C405,",",REPT(" ",99)),399,99))),VLOOKUP(TRIM(MID(SUBSTITUTE(C405,",",REPT(" ",99)),399,99)),PortProtocols[],4,FALSE),VLOOKUP(--TRIM(MID(SUBSTITUTE(C405,",",REPT(" ",99)),399,99)),PortProtocols[],4,FALSE)),""),"") &amp;
IF(TRIM(MID(SUBSTITUTE(C405,",",REPT(" ",99)),499,99))&lt;&gt;"",CHAR(10) &amp; IFERROR(IF(ISERROR(--TRIM(MID(SUBSTITUTE(C405,",",REPT(" ",99)),499,99))),VLOOKUP(TRIM(MID(SUBSTITUTE(C405,",",REPT(" ",99)),499,99)),PortProtocols[],4,FALSE),VLOOKUP(--TRIM(MID(SUBSTITUTE(C405,",",REPT(" ",99)),499,99)),PortProtocols[],4,FALSE)),""),"") &amp;
IF(TRIM(MID(SUBSTITUTE(C405,",",REPT(" ",99)),599,99))&lt;&gt;"",CHAR(10) &amp; IFERROR(IF(ISERROR(--TRIM(MID(SUBSTITUTE(C405,",",REPT(" ",99)),599,99))),VLOOKUP(TRIM(MID(SUBSTITUTE(C405,",",REPT(" ",99)),599,99)),PortProtocols[],4,FALSE),VLOOKUP(--TRIM(MID(SUBSTITUTE(C405,",",REPT(" ",99)),599,99)),PortProtocols[],4,FALSE)),""),"") &amp;
IF(TRIM(MID(SUBSTITUTE(C405,",",REPT(" ",99)),699,99))&lt;&gt;"",CHAR(10) &amp; IFERROR(IF(ISERROR(--TRIM(MID(SUBSTITUTE(C405,",",REPT(" ",99)),699,99))),VLOOKUP(TRIM(MID(SUBSTITUTE(C405,",",REPT(" ",99)),699,99)),PortProtocols[],4,FALSE),VLOOKUP(--TRIM(MID(SUBSTITUTE(C405,",",REPT(" ",99)),699,99)),PortProtocols[],4,FALSE)),""),"") &amp;
IF(TRIM(MID(SUBSTITUTE(C405,",",REPT(" ",99)),799,99))&lt;&gt;"",CHAR(10) &amp; IFERROR(IF(ISERROR(--TRIM(MID(SUBSTITUTE(C405,",",REPT(" ",99)),799,99))),VLOOKUP(TRIM(MID(SUBSTITUTE(C405,",",REPT(" ",99)),799,99)),PortProtocols[],4,FALSE),VLOOKUP(--TRIM(MID(SUBSTITUTE(C405,",",REPT(" ",99)),799,99)),PortProtocols[],4,FALSE)),""),"") &amp;
IF(TRIM(MID(SUBSTITUTE(C405,",",REPT(" ",99)),899,99))&lt;&gt;"",CHAR(10) &amp; IFERROR(IF(ISERROR(--TRIM(MID(SUBSTITUTE(C405,",",REPT(" ",99)),899,99))),VLOOKUP(TRIM(MID(SUBSTITUTE(C405,",",REPT(" ",99)),899,99)),PortProtocols[],4,FALSE),VLOOKUP(--TRIM(MID(SUBSTITUTE(C405,",",REPT(" ",99)),899,99)),PortProtocols[],4,FALSE)),""),"") &amp;
IF(TRIM(MID(SUBSTITUTE(C405,",",REPT(" ",99)),999,99))&lt;&gt;"",CHAR(10) &amp; IFERROR(IF(ISERROR(--TRIM(MID(SUBSTITUTE(C405,",",REPT(" ",99)),999,99))),VLOOKUP(TRIM(MID(SUBSTITUTE(C405,",",REPT(" ",99)),999,99)),PortProtocols[],4,FALSE),VLOOKUP(--TRIM(MID(SUBSTITUTE(C405,",",REPT(" ",99)),999,99)),PortProtocols[],4,FALSE)),""),"") &amp;
IF(TRIM(MID(SUBSTITUTE(C405,",",REPT(" ",99)),1099,99))&lt;&gt;"",CHAR(10) &amp; IFERROR(IF(ISERROR(--TRIM(MID(SUBSTITUTE(C405,",",REPT(" ",99)),1099,99))),VLOOKUP(TRIM(MID(SUBSTITUTE(C405,",",REPT(" ",99)),1099,99)),PortProtocols[],4,FALSE),VLOOKUP(--TRIM(MID(SUBSTITUTE(C405,",",REPT(" ",99)),1099,99)),PortProtocols[],4,FALSE)),""),"") &amp;
IF(TRIM(MID(SUBSTITUTE(C405,",",REPT(" ",99)),1199,99))&lt;&gt;"",CHAR(10) &amp; IFERROR(IF(ISERROR(--TRIM(MID(SUBSTITUTE(C405,",",REPT(" ",99)),1199,99))),VLOOKUP(TRIM(MID(SUBSTITUTE(C405,",",REPT(" ",99)),1199,99)),PortProtocols[],4,FALSE),VLOOKUP(--TRIM(MID(SUBSTITUTE(C405,",",REPT(" ",99)),1199,99)),PortProtocols[],4,FALSE)),""),"") &amp;
IF(TRIM(MID(SUBSTITUTE(C405,",",REPT(" ",99)),1299,99))&lt;&gt;"",CHAR(10) &amp; IFERROR(IF(ISERROR(--TRIM(MID(SUBSTITUTE(C405,",",REPT(" ",99)),1299,99))),VLOOKUP(TRIM(MID(SUBSTITUTE(C405,",",REPT(" ",99)),1299,99)),PortProtocols[],4,FALSE),VLOOKUP(--TRIM(MID(SUBSTITUTE(C405,",",REPT(" ",99)),1299,99)),PortProtocols[],4,FALSE)),""),"") &amp;
IF(TRIM(MID(SUBSTITUTE(C405,",",REPT(" ",99)),1399,99))&lt;&gt;"",CHAR(10) &amp; IFERROR(IF(ISERROR(--TRIM(MID(SUBSTITUTE(C405,",",REPT(" ",99)),1399,99))),VLOOKUP(TRIM(MID(SUBSTITUTE(C405,",",REPT(" ",99)),1399,99)),PortProtocols[],4,FALSE),VLOOKUP(--TRIM(MID(SUBSTITUTE(C405,",",REPT(" ",99)),1399,99)),PortProtocols[],4,FALSE)),""),"") &amp;
IF(TRIM(MID(SUBSTITUTE(C405,",",REPT(" ",99)),1499,99))&lt;&gt;"",CHAR(10) &amp; IFERROR(IF(ISERROR(--TRIM(MID(SUBSTITUTE(C405,",",REPT(" ",99)),1499,99))),VLOOKUP(TRIM(MID(SUBSTITUTE(C405,",",REPT(" ",99)),1499,99)),PortProtocols[],4,FALSE),VLOOKUP(--TRIM(MID(SUBSTITUTE(C405,",",REPT(" ",99)),1499,99)),PortProtocols[],4,FALSE)),""),"") &amp;
IF(TRIM(MID(SUBSTITUTE(C405,",",REPT(" ",99)),1599,99))&lt;&gt;"",CHAR(10) &amp; IFERROR(IF(ISERROR(--TRIM(MID(SUBSTITUTE(C405,",",REPT(" ",99)),1599,99))),VLOOKUP(TRIM(MID(SUBSTITUTE(C405,",",REPT(" ",99)),1599,99)),PortProtocols[],4,FALSE),VLOOKUP(--TRIM(MID(SUBSTITUTE(C405,",",REPT(" ",99)),1599,99)),PortProtocols[],4,FALSE)),""),"") &amp;
IF(TRIM(MID(SUBSTITUTE(C405,",",REPT(" ",99)),1699,99))&lt;&gt;"",CHAR(10) &amp; IFERROR(IF(ISERROR(--TRIM(MID(SUBSTITUTE(C405,",",REPT(" ",99)),1699,99))),VLOOKUP(TRIM(MID(SUBSTITUTE(C405,",",REPT(" ",99)),1699,99)),PortProtocols[],4,FALSE),VLOOKUP(--TRIM(MID(SUBSTITUTE(C405,",",REPT(" ",99)),1699,99)),PortProtocols[],4,FALSE)),""),"") &amp;
IF(TRIM(MID(SUBSTITUTE(C405,",",REPT(" ",99)),1799,99))&lt;&gt;"",CHAR(10) &amp; IFERROR(IF(ISERROR(--TRIM(MID(SUBSTITUTE(C405,",",REPT(" ",99)),1799,99))),VLOOKUP(TRIM(MID(SUBSTITUTE(C405,",",REPT(" ",99)),1799,99)),PortProtocols[],4,FALSE),VLOOKUP(--TRIM(MID(SUBSTITUTE(C405,",",REPT(" ",99)),1799,99)),PortProtocols[],4,FALSE)),""),"") &amp;
IF(TRIM(MID(SUBSTITUTE(C405,",",REPT(" ",99)),1899,99))&lt;&gt;"",CHAR(10) &amp; IFERROR(IF(ISERROR(--TRIM(MID(SUBSTITUTE(C405,",",REPT(" ",99)),1899,99))),VLOOKUP(TRIM(MID(SUBSTITUTE(C405,",",REPT(" ",99)),1899,99)),PortProtocols[],4,FALSE),VLOOKUP(--TRIM(MID(SUBSTITUTE(C405,",",REPT(" ",99)),1899,99)),PortProtocols[],4,FALSE)),""),""),
"")</f>
        <v/>
      </c>
      <c r="G405" s="15"/>
      <c r="H405" s="13">
        <f>_xlfn.XLOOKUP(ExternalPorts[[#This Row],[Source]],entities[Source],entities[Source AZ (Used for Diagram Generation)],"",0)</f>
        <v>0</v>
      </c>
      <c r="I405" s="13">
        <f>_xlfn.XLOOKUP(ExternalPorts[[#This Row],[Destination]],entities[Destination],entities[Destination AZ (Used for Diagram Generation)],"",0)</f>
        <v>0</v>
      </c>
      <c r="J405" s="13"/>
    </row>
    <row r="406" spans="1:10" ht="20.25" hidden="1">
      <c r="A406" s="13"/>
      <c r="B406" s="13"/>
      <c r="C406" s="14"/>
      <c r="D406" s="13"/>
      <c r="E406" s="13"/>
      <c r="F406" s="24" t="str">
        <f>IF(AND(B406&lt;&gt;"",E406&lt;&gt;""),B406 &amp; " to " &amp; E406 &amp; CHAR(10) &amp;
IFERROR(IF(ISERROR(--TRIM(MID(SUBSTITUTE(C406,",",REPT(" ",99)),1,99))),VLOOKUP(TRIM(MID(SUBSTITUTE(C406,",",REPT(" ",99)),1,99)),PortProtocols[],4,FALSE),VLOOKUP(--TRIM(MID(SUBSTITUTE(C406,",",REPT(" ",99)),1,99)),PortProtocols[],4,FALSE)),"") &amp;
IF(TRIM(MID(SUBSTITUTE(C406,",",REPT(" ",99)),99,99))&lt;&gt;"",CHAR(10) &amp; IFERROR(IF(ISERROR(--TRIM(MID(SUBSTITUTE(C406,",",REPT(" ",99)),99,99))),VLOOKUP(TRIM(MID(SUBSTITUTE(C406,",",REPT(" ",99)),99,99)),PortProtocols[],4,FALSE),VLOOKUP(--TRIM(MID(SUBSTITUTE(C406,",",REPT(" ",99)),99,99)),PortProtocols[],4,FALSE)),""),"") &amp;
IF(TRIM(MID(SUBSTITUTE(C406,",",REPT(" ",99)),199,99))&lt;&gt;"",CHAR(10) &amp; IFERROR(IF(ISERROR(--TRIM(MID(SUBSTITUTE(C406,",",REPT(" ",99)),199,99))),VLOOKUP(TRIM(MID(SUBSTITUTE(C406,",",REPT(" ",99)),199,99)),PortProtocols[],4,FALSE),VLOOKUP(--TRIM(MID(SUBSTITUTE(C406,",",REPT(" ",99)),199,99)),PortProtocols[],4,FALSE)),""),"") &amp;
IF(TRIM(MID(SUBSTITUTE(C406,",",REPT(" ",99)),299,99))&lt;&gt;"",CHAR(10) &amp; IFERROR(IF(ISERROR(--TRIM(MID(SUBSTITUTE(C406,",",REPT(" ",99)),299,99))),VLOOKUP(TRIM(MID(SUBSTITUTE(C406,",",REPT(" ",99)),299,99)),PortProtocols[],4,FALSE),VLOOKUP(--TRIM(MID(SUBSTITUTE(C406,",",REPT(" ",99)),299,99)),PortProtocols[],4,FALSE)),""),"") &amp;
IF(TRIM(MID(SUBSTITUTE(C406,",",REPT(" ",99)),399,99))&lt;&gt;"",CHAR(10) &amp; IFERROR(IF(ISERROR(--TRIM(MID(SUBSTITUTE(C406,",",REPT(" ",99)),399,99))),VLOOKUP(TRIM(MID(SUBSTITUTE(C406,",",REPT(" ",99)),399,99)),PortProtocols[],4,FALSE),VLOOKUP(--TRIM(MID(SUBSTITUTE(C406,",",REPT(" ",99)),399,99)),PortProtocols[],4,FALSE)),""),"") &amp;
IF(TRIM(MID(SUBSTITUTE(C406,",",REPT(" ",99)),499,99))&lt;&gt;"",CHAR(10) &amp; IFERROR(IF(ISERROR(--TRIM(MID(SUBSTITUTE(C406,",",REPT(" ",99)),499,99))),VLOOKUP(TRIM(MID(SUBSTITUTE(C406,",",REPT(" ",99)),499,99)),PortProtocols[],4,FALSE),VLOOKUP(--TRIM(MID(SUBSTITUTE(C406,",",REPT(" ",99)),499,99)),PortProtocols[],4,FALSE)),""),"") &amp;
IF(TRIM(MID(SUBSTITUTE(C406,",",REPT(" ",99)),599,99))&lt;&gt;"",CHAR(10) &amp; IFERROR(IF(ISERROR(--TRIM(MID(SUBSTITUTE(C406,",",REPT(" ",99)),599,99))),VLOOKUP(TRIM(MID(SUBSTITUTE(C406,",",REPT(" ",99)),599,99)),PortProtocols[],4,FALSE),VLOOKUP(--TRIM(MID(SUBSTITUTE(C406,",",REPT(" ",99)),599,99)),PortProtocols[],4,FALSE)),""),"") &amp;
IF(TRIM(MID(SUBSTITUTE(C406,",",REPT(" ",99)),699,99))&lt;&gt;"",CHAR(10) &amp; IFERROR(IF(ISERROR(--TRIM(MID(SUBSTITUTE(C406,",",REPT(" ",99)),699,99))),VLOOKUP(TRIM(MID(SUBSTITUTE(C406,",",REPT(" ",99)),699,99)),PortProtocols[],4,FALSE),VLOOKUP(--TRIM(MID(SUBSTITUTE(C406,",",REPT(" ",99)),699,99)),PortProtocols[],4,FALSE)),""),"") &amp;
IF(TRIM(MID(SUBSTITUTE(C406,",",REPT(" ",99)),799,99))&lt;&gt;"",CHAR(10) &amp; IFERROR(IF(ISERROR(--TRIM(MID(SUBSTITUTE(C406,",",REPT(" ",99)),799,99))),VLOOKUP(TRIM(MID(SUBSTITUTE(C406,",",REPT(" ",99)),799,99)),PortProtocols[],4,FALSE),VLOOKUP(--TRIM(MID(SUBSTITUTE(C406,",",REPT(" ",99)),799,99)),PortProtocols[],4,FALSE)),""),"") &amp;
IF(TRIM(MID(SUBSTITUTE(C406,",",REPT(" ",99)),899,99))&lt;&gt;"",CHAR(10) &amp; IFERROR(IF(ISERROR(--TRIM(MID(SUBSTITUTE(C406,",",REPT(" ",99)),899,99))),VLOOKUP(TRIM(MID(SUBSTITUTE(C406,",",REPT(" ",99)),899,99)),PortProtocols[],4,FALSE),VLOOKUP(--TRIM(MID(SUBSTITUTE(C406,",",REPT(" ",99)),899,99)),PortProtocols[],4,FALSE)),""),"") &amp;
IF(TRIM(MID(SUBSTITUTE(C406,",",REPT(" ",99)),999,99))&lt;&gt;"",CHAR(10) &amp; IFERROR(IF(ISERROR(--TRIM(MID(SUBSTITUTE(C406,",",REPT(" ",99)),999,99))),VLOOKUP(TRIM(MID(SUBSTITUTE(C406,",",REPT(" ",99)),999,99)),PortProtocols[],4,FALSE),VLOOKUP(--TRIM(MID(SUBSTITUTE(C406,",",REPT(" ",99)),999,99)),PortProtocols[],4,FALSE)),""),"") &amp;
IF(TRIM(MID(SUBSTITUTE(C406,",",REPT(" ",99)),1099,99))&lt;&gt;"",CHAR(10) &amp; IFERROR(IF(ISERROR(--TRIM(MID(SUBSTITUTE(C406,",",REPT(" ",99)),1099,99))),VLOOKUP(TRIM(MID(SUBSTITUTE(C406,",",REPT(" ",99)),1099,99)),PortProtocols[],4,FALSE),VLOOKUP(--TRIM(MID(SUBSTITUTE(C406,",",REPT(" ",99)),1099,99)),PortProtocols[],4,FALSE)),""),"") &amp;
IF(TRIM(MID(SUBSTITUTE(C406,",",REPT(" ",99)),1199,99))&lt;&gt;"",CHAR(10) &amp; IFERROR(IF(ISERROR(--TRIM(MID(SUBSTITUTE(C406,",",REPT(" ",99)),1199,99))),VLOOKUP(TRIM(MID(SUBSTITUTE(C406,",",REPT(" ",99)),1199,99)),PortProtocols[],4,FALSE),VLOOKUP(--TRIM(MID(SUBSTITUTE(C406,",",REPT(" ",99)),1199,99)),PortProtocols[],4,FALSE)),""),"") &amp;
IF(TRIM(MID(SUBSTITUTE(C406,",",REPT(" ",99)),1299,99))&lt;&gt;"",CHAR(10) &amp; IFERROR(IF(ISERROR(--TRIM(MID(SUBSTITUTE(C406,",",REPT(" ",99)),1299,99))),VLOOKUP(TRIM(MID(SUBSTITUTE(C406,",",REPT(" ",99)),1299,99)),PortProtocols[],4,FALSE),VLOOKUP(--TRIM(MID(SUBSTITUTE(C406,",",REPT(" ",99)),1299,99)),PortProtocols[],4,FALSE)),""),"") &amp;
IF(TRIM(MID(SUBSTITUTE(C406,",",REPT(" ",99)),1399,99))&lt;&gt;"",CHAR(10) &amp; IFERROR(IF(ISERROR(--TRIM(MID(SUBSTITUTE(C406,",",REPT(" ",99)),1399,99))),VLOOKUP(TRIM(MID(SUBSTITUTE(C406,",",REPT(" ",99)),1399,99)),PortProtocols[],4,FALSE),VLOOKUP(--TRIM(MID(SUBSTITUTE(C406,",",REPT(" ",99)),1399,99)),PortProtocols[],4,FALSE)),""),"") &amp;
IF(TRIM(MID(SUBSTITUTE(C406,",",REPT(" ",99)),1499,99))&lt;&gt;"",CHAR(10) &amp; IFERROR(IF(ISERROR(--TRIM(MID(SUBSTITUTE(C406,",",REPT(" ",99)),1499,99))),VLOOKUP(TRIM(MID(SUBSTITUTE(C406,",",REPT(" ",99)),1499,99)),PortProtocols[],4,FALSE),VLOOKUP(--TRIM(MID(SUBSTITUTE(C406,",",REPT(" ",99)),1499,99)),PortProtocols[],4,FALSE)),""),"") &amp;
IF(TRIM(MID(SUBSTITUTE(C406,",",REPT(" ",99)),1599,99))&lt;&gt;"",CHAR(10) &amp; IFERROR(IF(ISERROR(--TRIM(MID(SUBSTITUTE(C406,",",REPT(" ",99)),1599,99))),VLOOKUP(TRIM(MID(SUBSTITUTE(C406,",",REPT(" ",99)),1599,99)),PortProtocols[],4,FALSE),VLOOKUP(--TRIM(MID(SUBSTITUTE(C406,",",REPT(" ",99)),1599,99)),PortProtocols[],4,FALSE)),""),"") &amp;
IF(TRIM(MID(SUBSTITUTE(C406,",",REPT(" ",99)),1699,99))&lt;&gt;"",CHAR(10) &amp; IFERROR(IF(ISERROR(--TRIM(MID(SUBSTITUTE(C406,",",REPT(" ",99)),1699,99))),VLOOKUP(TRIM(MID(SUBSTITUTE(C406,",",REPT(" ",99)),1699,99)),PortProtocols[],4,FALSE),VLOOKUP(--TRIM(MID(SUBSTITUTE(C406,",",REPT(" ",99)),1699,99)),PortProtocols[],4,FALSE)),""),"") &amp;
IF(TRIM(MID(SUBSTITUTE(C406,",",REPT(" ",99)),1799,99))&lt;&gt;"",CHAR(10) &amp; IFERROR(IF(ISERROR(--TRIM(MID(SUBSTITUTE(C406,",",REPT(" ",99)),1799,99))),VLOOKUP(TRIM(MID(SUBSTITUTE(C406,",",REPT(" ",99)),1799,99)),PortProtocols[],4,FALSE),VLOOKUP(--TRIM(MID(SUBSTITUTE(C406,",",REPT(" ",99)),1799,99)),PortProtocols[],4,FALSE)),""),"") &amp;
IF(TRIM(MID(SUBSTITUTE(C406,",",REPT(" ",99)),1899,99))&lt;&gt;"",CHAR(10) &amp; IFERROR(IF(ISERROR(--TRIM(MID(SUBSTITUTE(C406,",",REPT(" ",99)),1899,99))),VLOOKUP(TRIM(MID(SUBSTITUTE(C406,",",REPT(" ",99)),1899,99)),PortProtocols[],4,FALSE),VLOOKUP(--TRIM(MID(SUBSTITUTE(C406,",",REPT(" ",99)),1899,99)),PortProtocols[],4,FALSE)),""),""),
"")</f>
        <v/>
      </c>
      <c r="G406" s="15"/>
      <c r="H406" s="13">
        <f>_xlfn.XLOOKUP(ExternalPorts[[#This Row],[Source]],entities[Source],entities[Source AZ (Used for Diagram Generation)],"",0)</f>
        <v>0</v>
      </c>
      <c r="I406" s="13">
        <f>_xlfn.XLOOKUP(ExternalPorts[[#This Row],[Destination]],entities[Destination],entities[Destination AZ (Used for Diagram Generation)],"",0)</f>
        <v>0</v>
      </c>
      <c r="J406" s="13"/>
    </row>
    <row r="407" spans="1:10" ht="20.25" hidden="1">
      <c r="A407" s="13"/>
      <c r="B407" s="13"/>
      <c r="C407" s="14"/>
      <c r="D407" s="13"/>
      <c r="E407" s="13"/>
      <c r="F407" s="24" t="str">
        <f>IF(AND(B407&lt;&gt;"",E407&lt;&gt;""),B407 &amp; " to " &amp; E407 &amp; CHAR(10) &amp;
IFERROR(IF(ISERROR(--TRIM(MID(SUBSTITUTE(C407,",",REPT(" ",99)),1,99))),VLOOKUP(TRIM(MID(SUBSTITUTE(C407,",",REPT(" ",99)),1,99)),PortProtocols[],4,FALSE),VLOOKUP(--TRIM(MID(SUBSTITUTE(C407,",",REPT(" ",99)),1,99)),PortProtocols[],4,FALSE)),"") &amp;
IF(TRIM(MID(SUBSTITUTE(C407,",",REPT(" ",99)),99,99))&lt;&gt;"",CHAR(10) &amp; IFERROR(IF(ISERROR(--TRIM(MID(SUBSTITUTE(C407,",",REPT(" ",99)),99,99))),VLOOKUP(TRIM(MID(SUBSTITUTE(C407,",",REPT(" ",99)),99,99)),PortProtocols[],4,FALSE),VLOOKUP(--TRIM(MID(SUBSTITUTE(C407,",",REPT(" ",99)),99,99)),PortProtocols[],4,FALSE)),""),"") &amp;
IF(TRIM(MID(SUBSTITUTE(C407,",",REPT(" ",99)),199,99))&lt;&gt;"",CHAR(10) &amp; IFERROR(IF(ISERROR(--TRIM(MID(SUBSTITUTE(C407,",",REPT(" ",99)),199,99))),VLOOKUP(TRIM(MID(SUBSTITUTE(C407,",",REPT(" ",99)),199,99)),PortProtocols[],4,FALSE),VLOOKUP(--TRIM(MID(SUBSTITUTE(C407,",",REPT(" ",99)),199,99)),PortProtocols[],4,FALSE)),""),"") &amp;
IF(TRIM(MID(SUBSTITUTE(C407,",",REPT(" ",99)),299,99))&lt;&gt;"",CHAR(10) &amp; IFERROR(IF(ISERROR(--TRIM(MID(SUBSTITUTE(C407,",",REPT(" ",99)),299,99))),VLOOKUP(TRIM(MID(SUBSTITUTE(C407,",",REPT(" ",99)),299,99)),PortProtocols[],4,FALSE),VLOOKUP(--TRIM(MID(SUBSTITUTE(C407,",",REPT(" ",99)),299,99)),PortProtocols[],4,FALSE)),""),"") &amp;
IF(TRIM(MID(SUBSTITUTE(C407,",",REPT(" ",99)),399,99))&lt;&gt;"",CHAR(10) &amp; IFERROR(IF(ISERROR(--TRIM(MID(SUBSTITUTE(C407,",",REPT(" ",99)),399,99))),VLOOKUP(TRIM(MID(SUBSTITUTE(C407,",",REPT(" ",99)),399,99)),PortProtocols[],4,FALSE),VLOOKUP(--TRIM(MID(SUBSTITUTE(C407,",",REPT(" ",99)),399,99)),PortProtocols[],4,FALSE)),""),"") &amp;
IF(TRIM(MID(SUBSTITUTE(C407,",",REPT(" ",99)),499,99))&lt;&gt;"",CHAR(10) &amp; IFERROR(IF(ISERROR(--TRIM(MID(SUBSTITUTE(C407,",",REPT(" ",99)),499,99))),VLOOKUP(TRIM(MID(SUBSTITUTE(C407,",",REPT(" ",99)),499,99)),PortProtocols[],4,FALSE),VLOOKUP(--TRIM(MID(SUBSTITUTE(C407,",",REPT(" ",99)),499,99)),PortProtocols[],4,FALSE)),""),"") &amp;
IF(TRIM(MID(SUBSTITUTE(C407,",",REPT(" ",99)),599,99))&lt;&gt;"",CHAR(10) &amp; IFERROR(IF(ISERROR(--TRIM(MID(SUBSTITUTE(C407,",",REPT(" ",99)),599,99))),VLOOKUP(TRIM(MID(SUBSTITUTE(C407,",",REPT(" ",99)),599,99)),PortProtocols[],4,FALSE),VLOOKUP(--TRIM(MID(SUBSTITUTE(C407,",",REPT(" ",99)),599,99)),PortProtocols[],4,FALSE)),""),"") &amp;
IF(TRIM(MID(SUBSTITUTE(C407,",",REPT(" ",99)),699,99))&lt;&gt;"",CHAR(10) &amp; IFERROR(IF(ISERROR(--TRIM(MID(SUBSTITUTE(C407,",",REPT(" ",99)),699,99))),VLOOKUP(TRIM(MID(SUBSTITUTE(C407,",",REPT(" ",99)),699,99)),PortProtocols[],4,FALSE),VLOOKUP(--TRIM(MID(SUBSTITUTE(C407,",",REPT(" ",99)),699,99)),PortProtocols[],4,FALSE)),""),"") &amp;
IF(TRIM(MID(SUBSTITUTE(C407,",",REPT(" ",99)),799,99))&lt;&gt;"",CHAR(10) &amp; IFERROR(IF(ISERROR(--TRIM(MID(SUBSTITUTE(C407,",",REPT(" ",99)),799,99))),VLOOKUP(TRIM(MID(SUBSTITUTE(C407,",",REPT(" ",99)),799,99)),PortProtocols[],4,FALSE),VLOOKUP(--TRIM(MID(SUBSTITUTE(C407,",",REPT(" ",99)),799,99)),PortProtocols[],4,FALSE)),""),"") &amp;
IF(TRIM(MID(SUBSTITUTE(C407,",",REPT(" ",99)),899,99))&lt;&gt;"",CHAR(10) &amp; IFERROR(IF(ISERROR(--TRIM(MID(SUBSTITUTE(C407,",",REPT(" ",99)),899,99))),VLOOKUP(TRIM(MID(SUBSTITUTE(C407,",",REPT(" ",99)),899,99)),PortProtocols[],4,FALSE),VLOOKUP(--TRIM(MID(SUBSTITUTE(C407,",",REPT(" ",99)),899,99)),PortProtocols[],4,FALSE)),""),"") &amp;
IF(TRIM(MID(SUBSTITUTE(C407,",",REPT(" ",99)),999,99))&lt;&gt;"",CHAR(10) &amp; IFERROR(IF(ISERROR(--TRIM(MID(SUBSTITUTE(C407,",",REPT(" ",99)),999,99))),VLOOKUP(TRIM(MID(SUBSTITUTE(C407,",",REPT(" ",99)),999,99)),PortProtocols[],4,FALSE),VLOOKUP(--TRIM(MID(SUBSTITUTE(C407,",",REPT(" ",99)),999,99)),PortProtocols[],4,FALSE)),""),"") &amp;
IF(TRIM(MID(SUBSTITUTE(C407,",",REPT(" ",99)),1099,99))&lt;&gt;"",CHAR(10) &amp; IFERROR(IF(ISERROR(--TRIM(MID(SUBSTITUTE(C407,",",REPT(" ",99)),1099,99))),VLOOKUP(TRIM(MID(SUBSTITUTE(C407,",",REPT(" ",99)),1099,99)),PortProtocols[],4,FALSE),VLOOKUP(--TRIM(MID(SUBSTITUTE(C407,",",REPT(" ",99)),1099,99)),PortProtocols[],4,FALSE)),""),"") &amp;
IF(TRIM(MID(SUBSTITUTE(C407,",",REPT(" ",99)),1199,99))&lt;&gt;"",CHAR(10) &amp; IFERROR(IF(ISERROR(--TRIM(MID(SUBSTITUTE(C407,",",REPT(" ",99)),1199,99))),VLOOKUP(TRIM(MID(SUBSTITUTE(C407,",",REPT(" ",99)),1199,99)),PortProtocols[],4,FALSE),VLOOKUP(--TRIM(MID(SUBSTITUTE(C407,",",REPT(" ",99)),1199,99)),PortProtocols[],4,FALSE)),""),"") &amp;
IF(TRIM(MID(SUBSTITUTE(C407,",",REPT(" ",99)),1299,99))&lt;&gt;"",CHAR(10) &amp; IFERROR(IF(ISERROR(--TRIM(MID(SUBSTITUTE(C407,",",REPT(" ",99)),1299,99))),VLOOKUP(TRIM(MID(SUBSTITUTE(C407,",",REPT(" ",99)),1299,99)),PortProtocols[],4,FALSE),VLOOKUP(--TRIM(MID(SUBSTITUTE(C407,",",REPT(" ",99)),1299,99)),PortProtocols[],4,FALSE)),""),"") &amp;
IF(TRIM(MID(SUBSTITUTE(C407,",",REPT(" ",99)),1399,99))&lt;&gt;"",CHAR(10) &amp; IFERROR(IF(ISERROR(--TRIM(MID(SUBSTITUTE(C407,",",REPT(" ",99)),1399,99))),VLOOKUP(TRIM(MID(SUBSTITUTE(C407,",",REPT(" ",99)),1399,99)),PortProtocols[],4,FALSE),VLOOKUP(--TRIM(MID(SUBSTITUTE(C407,",",REPT(" ",99)),1399,99)),PortProtocols[],4,FALSE)),""),"") &amp;
IF(TRIM(MID(SUBSTITUTE(C407,",",REPT(" ",99)),1499,99))&lt;&gt;"",CHAR(10) &amp; IFERROR(IF(ISERROR(--TRIM(MID(SUBSTITUTE(C407,",",REPT(" ",99)),1499,99))),VLOOKUP(TRIM(MID(SUBSTITUTE(C407,",",REPT(" ",99)),1499,99)),PortProtocols[],4,FALSE),VLOOKUP(--TRIM(MID(SUBSTITUTE(C407,",",REPT(" ",99)),1499,99)),PortProtocols[],4,FALSE)),""),"") &amp;
IF(TRIM(MID(SUBSTITUTE(C407,",",REPT(" ",99)),1599,99))&lt;&gt;"",CHAR(10) &amp; IFERROR(IF(ISERROR(--TRIM(MID(SUBSTITUTE(C407,",",REPT(" ",99)),1599,99))),VLOOKUP(TRIM(MID(SUBSTITUTE(C407,",",REPT(" ",99)),1599,99)),PortProtocols[],4,FALSE),VLOOKUP(--TRIM(MID(SUBSTITUTE(C407,",",REPT(" ",99)),1599,99)),PortProtocols[],4,FALSE)),""),"") &amp;
IF(TRIM(MID(SUBSTITUTE(C407,",",REPT(" ",99)),1699,99))&lt;&gt;"",CHAR(10) &amp; IFERROR(IF(ISERROR(--TRIM(MID(SUBSTITUTE(C407,",",REPT(" ",99)),1699,99))),VLOOKUP(TRIM(MID(SUBSTITUTE(C407,",",REPT(" ",99)),1699,99)),PortProtocols[],4,FALSE),VLOOKUP(--TRIM(MID(SUBSTITUTE(C407,",",REPT(" ",99)),1699,99)),PortProtocols[],4,FALSE)),""),"") &amp;
IF(TRIM(MID(SUBSTITUTE(C407,",",REPT(" ",99)),1799,99))&lt;&gt;"",CHAR(10) &amp; IFERROR(IF(ISERROR(--TRIM(MID(SUBSTITUTE(C407,",",REPT(" ",99)),1799,99))),VLOOKUP(TRIM(MID(SUBSTITUTE(C407,",",REPT(" ",99)),1799,99)),PortProtocols[],4,FALSE),VLOOKUP(--TRIM(MID(SUBSTITUTE(C407,",",REPT(" ",99)),1799,99)),PortProtocols[],4,FALSE)),""),"") &amp;
IF(TRIM(MID(SUBSTITUTE(C407,",",REPT(" ",99)),1899,99))&lt;&gt;"",CHAR(10) &amp; IFERROR(IF(ISERROR(--TRIM(MID(SUBSTITUTE(C407,",",REPT(" ",99)),1899,99))),VLOOKUP(TRIM(MID(SUBSTITUTE(C407,",",REPT(" ",99)),1899,99)),PortProtocols[],4,FALSE),VLOOKUP(--TRIM(MID(SUBSTITUTE(C407,",",REPT(" ",99)),1899,99)),PortProtocols[],4,FALSE)),""),""),
"")</f>
        <v/>
      </c>
      <c r="G407" s="15"/>
      <c r="H407" s="13">
        <f>_xlfn.XLOOKUP(ExternalPorts[[#This Row],[Source]],entities[Source],entities[Source AZ (Used for Diagram Generation)],"",0)</f>
        <v>0</v>
      </c>
      <c r="I407" s="13">
        <f>_xlfn.XLOOKUP(ExternalPorts[[#This Row],[Destination]],entities[Destination],entities[Destination AZ (Used for Diagram Generation)],"",0)</f>
        <v>0</v>
      </c>
      <c r="J407" s="13"/>
    </row>
    <row r="408" spans="1:10" ht="20.25" hidden="1">
      <c r="A408" s="13"/>
      <c r="B408" s="13"/>
      <c r="C408" s="14"/>
      <c r="D408" s="13"/>
      <c r="E408" s="13"/>
      <c r="F408" s="24" t="str">
        <f>IF(AND(B408&lt;&gt;"",E408&lt;&gt;""),B408 &amp; " to " &amp; E408 &amp; CHAR(10) &amp;
IFERROR(IF(ISERROR(--TRIM(MID(SUBSTITUTE(C408,",",REPT(" ",99)),1,99))),VLOOKUP(TRIM(MID(SUBSTITUTE(C408,",",REPT(" ",99)),1,99)),PortProtocols[],4,FALSE),VLOOKUP(--TRIM(MID(SUBSTITUTE(C408,",",REPT(" ",99)),1,99)),PortProtocols[],4,FALSE)),"") &amp;
IF(TRIM(MID(SUBSTITUTE(C408,",",REPT(" ",99)),99,99))&lt;&gt;"",CHAR(10) &amp; IFERROR(IF(ISERROR(--TRIM(MID(SUBSTITUTE(C408,",",REPT(" ",99)),99,99))),VLOOKUP(TRIM(MID(SUBSTITUTE(C408,",",REPT(" ",99)),99,99)),PortProtocols[],4,FALSE),VLOOKUP(--TRIM(MID(SUBSTITUTE(C408,",",REPT(" ",99)),99,99)),PortProtocols[],4,FALSE)),""),"") &amp;
IF(TRIM(MID(SUBSTITUTE(C408,",",REPT(" ",99)),199,99))&lt;&gt;"",CHAR(10) &amp; IFERROR(IF(ISERROR(--TRIM(MID(SUBSTITUTE(C408,",",REPT(" ",99)),199,99))),VLOOKUP(TRIM(MID(SUBSTITUTE(C408,",",REPT(" ",99)),199,99)),PortProtocols[],4,FALSE),VLOOKUP(--TRIM(MID(SUBSTITUTE(C408,",",REPT(" ",99)),199,99)),PortProtocols[],4,FALSE)),""),"") &amp;
IF(TRIM(MID(SUBSTITUTE(C408,",",REPT(" ",99)),299,99))&lt;&gt;"",CHAR(10) &amp; IFERROR(IF(ISERROR(--TRIM(MID(SUBSTITUTE(C408,",",REPT(" ",99)),299,99))),VLOOKUP(TRIM(MID(SUBSTITUTE(C408,",",REPT(" ",99)),299,99)),PortProtocols[],4,FALSE),VLOOKUP(--TRIM(MID(SUBSTITUTE(C408,",",REPT(" ",99)),299,99)),PortProtocols[],4,FALSE)),""),"") &amp;
IF(TRIM(MID(SUBSTITUTE(C408,",",REPT(" ",99)),399,99))&lt;&gt;"",CHAR(10) &amp; IFERROR(IF(ISERROR(--TRIM(MID(SUBSTITUTE(C408,",",REPT(" ",99)),399,99))),VLOOKUP(TRIM(MID(SUBSTITUTE(C408,",",REPT(" ",99)),399,99)),PortProtocols[],4,FALSE),VLOOKUP(--TRIM(MID(SUBSTITUTE(C408,",",REPT(" ",99)),399,99)),PortProtocols[],4,FALSE)),""),"") &amp;
IF(TRIM(MID(SUBSTITUTE(C408,",",REPT(" ",99)),499,99))&lt;&gt;"",CHAR(10) &amp; IFERROR(IF(ISERROR(--TRIM(MID(SUBSTITUTE(C408,",",REPT(" ",99)),499,99))),VLOOKUP(TRIM(MID(SUBSTITUTE(C408,",",REPT(" ",99)),499,99)),PortProtocols[],4,FALSE),VLOOKUP(--TRIM(MID(SUBSTITUTE(C408,",",REPT(" ",99)),499,99)),PortProtocols[],4,FALSE)),""),"") &amp;
IF(TRIM(MID(SUBSTITUTE(C408,",",REPT(" ",99)),599,99))&lt;&gt;"",CHAR(10) &amp; IFERROR(IF(ISERROR(--TRIM(MID(SUBSTITUTE(C408,",",REPT(" ",99)),599,99))),VLOOKUP(TRIM(MID(SUBSTITUTE(C408,",",REPT(" ",99)),599,99)),PortProtocols[],4,FALSE),VLOOKUP(--TRIM(MID(SUBSTITUTE(C408,",",REPT(" ",99)),599,99)),PortProtocols[],4,FALSE)),""),"") &amp;
IF(TRIM(MID(SUBSTITUTE(C408,",",REPT(" ",99)),699,99))&lt;&gt;"",CHAR(10) &amp; IFERROR(IF(ISERROR(--TRIM(MID(SUBSTITUTE(C408,",",REPT(" ",99)),699,99))),VLOOKUP(TRIM(MID(SUBSTITUTE(C408,",",REPT(" ",99)),699,99)),PortProtocols[],4,FALSE),VLOOKUP(--TRIM(MID(SUBSTITUTE(C408,",",REPT(" ",99)),699,99)),PortProtocols[],4,FALSE)),""),"") &amp;
IF(TRIM(MID(SUBSTITUTE(C408,",",REPT(" ",99)),799,99))&lt;&gt;"",CHAR(10) &amp; IFERROR(IF(ISERROR(--TRIM(MID(SUBSTITUTE(C408,",",REPT(" ",99)),799,99))),VLOOKUP(TRIM(MID(SUBSTITUTE(C408,",",REPT(" ",99)),799,99)),PortProtocols[],4,FALSE),VLOOKUP(--TRIM(MID(SUBSTITUTE(C408,",",REPT(" ",99)),799,99)),PortProtocols[],4,FALSE)),""),"") &amp;
IF(TRIM(MID(SUBSTITUTE(C408,",",REPT(" ",99)),899,99))&lt;&gt;"",CHAR(10) &amp; IFERROR(IF(ISERROR(--TRIM(MID(SUBSTITUTE(C408,",",REPT(" ",99)),899,99))),VLOOKUP(TRIM(MID(SUBSTITUTE(C408,",",REPT(" ",99)),899,99)),PortProtocols[],4,FALSE),VLOOKUP(--TRIM(MID(SUBSTITUTE(C408,",",REPT(" ",99)),899,99)),PortProtocols[],4,FALSE)),""),"") &amp;
IF(TRIM(MID(SUBSTITUTE(C408,",",REPT(" ",99)),999,99))&lt;&gt;"",CHAR(10) &amp; IFERROR(IF(ISERROR(--TRIM(MID(SUBSTITUTE(C408,",",REPT(" ",99)),999,99))),VLOOKUP(TRIM(MID(SUBSTITUTE(C408,",",REPT(" ",99)),999,99)),PortProtocols[],4,FALSE),VLOOKUP(--TRIM(MID(SUBSTITUTE(C408,",",REPT(" ",99)),999,99)),PortProtocols[],4,FALSE)),""),"") &amp;
IF(TRIM(MID(SUBSTITUTE(C408,",",REPT(" ",99)),1099,99))&lt;&gt;"",CHAR(10) &amp; IFERROR(IF(ISERROR(--TRIM(MID(SUBSTITUTE(C408,",",REPT(" ",99)),1099,99))),VLOOKUP(TRIM(MID(SUBSTITUTE(C408,",",REPT(" ",99)),1099,99)),PortProtocols[],4,FALSE),VLOOKUP(--TRIM(MID(SUBSTITUTE(C408,",",REPT(" ",99)),1099,99)),PortProtocols[],4,FALSE)),""),"") &amp;
IF(TRIM(MID(SUBSTITUTE(C408,",",REPT(" ",99)),1199,99))&lt;&gt;"",CHAR(10) &amp; IFERROR(IF(ISERROR(--TRIM(MID(SUBSTITUTE(C408,",",REPT(" ",99)),1199,99))),VLOOKUP(TRIM(MID(SUBSTITUTE(C408,",",REPT(" ",99)),1199,99)),PortProtocols[],4,FALSE),VLOOKUP(--TRIM(MID(SUBSTITUTE(C408,",",REPT(" ",99)),1199,99)),PortProtocols[],4,FALSE)),""),"") &amp;
IF(TRIM(MID(SUBSTITUTE(C408,",",REPT(" ",99)),1299,99))&lt;&gt;"",CHAR(10) &amp; IFERROR(IF(ISERROR(--TRIM(MID(SUBSTITUTE(C408,",",REPT(" ",99)),1299,99))),VLOOKUP(TRIM(MID(SUBSTITUTE(C408,",",REPT(" ",99)),1299,99)),PortProtocols[],4,FALSE),VLOOKUP(--TRIM(MID(SUBSTITUTE(C408,",",REPT(" ",99)),1299,99)),PortProtocols[],4,FALSE)),""),"") &amp;
IF(TRIM(MID(SUBSTITUTE(C408,",",REPT(" ",99)),1399,99))&lt;&gt;"",CHAR(10) &amp; IFERROR(IF(ISERROR(--TRIM(MID(SUBSTITUTE(C408,",",REPT(" ",99)),1399,99))),VLOOKUP(TRIM(MID(SUBSTITUTE(C408,",",REPT(" ",99)),1399,99)),PortProtocols[],4,FALSE),VLOOKUP(--TRIM(MID(SUBSTITUTE(C408,",",REPT(" ",99)),1399,99)),PortProtocols[],4,FALSE)),""),"") &amp;
IF(TRIM(MID(SUBSTITUTE(C408,",",REPT(" ",99)),1499,99))&lt;&gt;"",CHAR(10) &amp; IFERROR(IF(ISERROR(--TRIM(MID(SUBSTITUTE(C408,",",REPT(" ",99)),1499,99))),VLOOKUP(TRIM(MID(SUBSTITUTE(C408,",",REPT(" ",99)),1499,99)),PortProtocols[],4,FALSE),VLOOKUP(--TRIM(MID(SUBSTITUTE(C408,",",REPT(" ",99)),1499,99)),PortProtocols[],4,FALSE)),""),"") &amp;
IF(TRIM(MID(SUBSTITUTE(C408,",",REPT(" ",99)),1599,99))&lt;&gt;"",CHAR(10) &amp; IFERROR(IF(ISERROR(--TRIM(MID(SUBSTITUTE(C408,",",REPT(" ",99)),1599,99))),VLOOKUP(TRIM(MID(SUBSTITUTE(C408,",",REPT(" ",99)),1599,99)),PortProtocols[],4,FALSE),VLOOKUP(--TRIM(MID(SUBSTITUTE(C408,",",REPT(" ",99)),1599,99)),PortProtocols[],4,FALSE)),""),"") &amp;
IF(TRIM(MID(SUBSTITUTE(C408,",",REPT(" ",99)),1699,99))&lt;&gt;"",CHAR(10) &amp; IFERROR(IF(ISERROR(--TRIM(MID(SUBSTITUTE(C408,",",REPT(" ",99)),1699,99))),VLOOKUP(TRIM(MID(SUBSTITUTE(C408,",",REPT(" ",99)),1699,99)),PortProtocols[],4,FALSE),VLOOKUP(--TRIM(MID(SUBSTITUTE(C408,",",REPT(" ",99)),1699,99)),PortProtocols[],4,FALSE)),""),"") &amp;
IF(TRIM(MID(SUBSTITUTE(C408,",",REPT(" ",99)),1799,99))&lt;&gt;"",CHAR(10) &amp; IFERROR(IF(ISERROR(--TRIM(MID(SUBSTITUTE(C408,",",REPT(" ",99)),1799,99))),VLOOKUP(TRIM(MID(SUBSTITUTE(C408,",",REPT(" ",99)),1799,99)),PortProtocols[],4,FALSE),VLOOKUP(--TRIM(MID(SUBSTITUTE(C408,",",REPT(" ",99)),1799,99)),PortProtocols[],4,FALSE)),""),"") &amp;
IF(TRIM(MID(SUBSTITUTE(C408,",",REPT(" ",99)),1899,99))&lt;&gt;"",CHAR(10) &amp; IFERROR(IF(ISERROR(--TRIM(MID(SUBSTITUTE(C408,",",REPT(" ",99)),1899,99))),VLOOKUP(TRIM(MID(SUBSTITUTE(C408,",",REPT(" ",99)),1899,99)),PortProtocols[],4,FALSE),VLOOKUP(--TRIM(MID(SUBSTITUTE(C408,",",REPT(" ",99)),1899,99)),PortProtocols[],4,FALSE)),""),""),
"")</f>
        <v/>
      </c>
      <c r="G408" s="15"/>
      <c r="H408" s="13">
        <f>_xlfn.XLOOKUP(ExternalPorts[[#This Row],[Source]],entities[Source],entities[Source AZ (Used for Diagram Generation)],"",0)</f>
        <v>0</v>
      </c>
      <c r="I408" s="13">
        <f>_xlfn.XLOOKUP(ExternalPorts[[#This Row],[Destination]],entities[Destination],entities[Destination AZ (Used for Diagram Generation)],"",0)</f>
        <v>0</v>
      </c>
      <c r="J408" s="13"/>
    </row>
    <row r="409" spans="1:10" ht="20.25" hidden="1">
      <c r="A409" s="13"/>
      <c r="B409" s="13"/>
      <c r="C409" s="14"/>
      <c r="D409" s="13"/>
      <c r="E409" s="13"/>
      <c r="F409" s="24" t="str">
        <f>IF(AND(B409&lt;&gt;"",E409&lt;&gt;""),B409 &amp; " to " &amp; E409 &amp; CHAR(10) &amp;
IFERROR(IF(ISERROR(--TRIM(MID(SUBSTITUTE(C409,",",REPT(" ",99)),1,99))),VLOOKUP(TRIM(MID(SUBSTITUTE(C409,",",REPT(" ",99)),1,99)),PortProtocols[],4,FALSE),VLOOKUP(--TRIM(MID(SUBSTITUTE(C409,",",REPT(" ",99)),1,99)),PortProtocols[],4,FALSE)),"") &amp;
IF(TRIM(MID(SUBSTITUTE(C409,",",REPT(" ",99)),99,99))&lt;&gt;"",CHAR(10) &amp; IFERROR(IF(ISERROR(--TRIM(MID(SUBSTITUTE(C409,",",REPT(" ",99)),99,99))),VLOOKUP(TRIM(MID(SUBSTITUTE(C409,",",REPT(" ",99)),99,99)),PortProtocols[],4,FALSE),VLOOKUP(--TRIM(MID(SUBSTITUTE(C409,",",REPT(" ",99)),99,99)),PortProtocols[],4,FALSE)),""),"") &amp;
IF(TRIM(MID(SUBSTITUTE(C409,",",REPT(" ",99)),199,99))&lt;&gt;"",CHAR(10) &amp; IFERROR(IF(ISERROR(--TRIM(MID(SUBSTITUTE(C409,",",REPT(" ",99)),199,99))),VLOOKUP(TRIM(MID(SUBSTITUTE(C409,",",REPT(" ",99)),199,99)),PortProtocols[],4,FALSE),VLOOKUP(--TRIM(MID(SUBSTITUTE(C409,",",REPT(" ",99)),199,99)),PortProtocols[],4,FALSE)),""),"") &amp;
IF(TRIM(MID(SUBSTITUTE(C409,",",REPT(" ",99)),299,99))&lt;&gt;"",CHAR(10) &amp; IFERROR(IF(ISERROR(--TRIM(MID(SUBSTITUTE(C409,",",REPT(" ",99)),299,99))),VLOOKUP(TRIM(MID(SUBSTITUTE(C409,",",REPT(" ",99)),299,99)),PortProtocols[],4,FALSE),VLOOKUP(--TRIM(MID(SUBSTITUTE(C409,",",REPT(" ",99)),299,99)),PortProtocols[],4,FALSE)),""),"") &amp;
IF(TRIM(MID(SUBSTITUTE(C409,",",REPT(" ",99)),399,99))&lt;&gt;"",CHAR(10) &amp; IFERROR(IF(ISERROR(--TRIM(MID(SUBSTITUTE(C409,",",REPT(" ",99)),399,99))),VLOOKUP(TRIM(MID(SUBSTITUTE(C409,",",REPT(" ",99)),399,99)),PortProtocols[],4,FALSE),VLOOKUP(--TRIM(MID(SUBSTITUTE(C409,",",REPT(" ",99)),399,99)),PortProtocols[],4,FALSE)),""),"") &amp;
IF(TRIM(MID(SUBSTITUTE(C409,",",REPT(" ",99)),499,99))&lt;&gt;"",CHAR(10) &amp; IFERROR(IF(ISERROR(--TRIM(MID(SUBSTITUTE(C409,",",REPT(" ",99)),499,99))),VLOOKUP(TRIM(MID(SUBSTITUTE(C409,",",REPT(" ",99)),499,99)),PortProtocols[],4,FALSE),VLOOKUP(--TRIM(MID(SUBSTITUTE(C409,",",REPT(" ",99)),499,99)),PortProtocols[],4,FALSE)),""),"") &amp;
IF(TRIM(MID(SUBSTITUTE(C409,",",REPT(" ",99)),599,99))&lt;&gt;"",CHAR(10) &amp; IFERROR(IF(ISERROR(--TRIM(MID(SUBSTITUTE(C409,",",REPT(" ",99)),599,99))),VLOOKUP(TRIM(MID(SUBSTITUTE(C409,",",REPT(" ",99)),599,99)),PortProtocols[],4,FALSE),VLOOKUP(--TRIM(MID(SUBSTITUTE(C409,",",REPT(" ",99)),599,99)),PortProtocols[],4,FALSE)),""),"") &amp;
IF(TRIM(MID(SUBSTITUTE(C409,",",REPT(" ",99)),699,99))&lt;&gt;"",CHAR(10) &amp; IFERROR(IF(ISERROR(--TRIM(MID(SUBSTITUTE(C409,",",REPT(" ",99)),699,99))),VLOOKUP(TRIM(MID(SUBSTITUTE(C409,",",REPT(" ",99)),699,99)),PortProtocols[],4,FALSE),VLOOKUP(--TRIM(MID(SUBSTITUTE(C409,",",REPT(" ",99)),699,99)),PortProtocols[],4,FALSE)),""),"") &amp;
IF(TRIM(MID(SUBSTITUTE(C409,",",REPT(" ",99)),799,99))&lt;&gt;"",CHAR(10) &amp; IFERROR(IF(ISERROR(--TRIM(MID(SUBSTITUTE(C409,",",REPT(" ",99)),799,99))),VLOOKUP(TRIM(MID(SUBSTITUTE(C409,",",REPT(" ",99)),799,99)),PortProtocols[],4,FALSE),VLOOKUP(--TRIM(MID(SUBSTITUTE(C409,",",REPT(" ",99)),799,99)),PortProtocols[],4,FALSE)),""),"") &amp;
IF(TRIM(MID(SUBSTITUTE(C409,",",REPT(" ",99)),899,99))&lt;&gt;"",CHAR(10) &amp; IFERROR(IF(ISERROR(--TRIM(MID(SUBSTITUTE(C409,",",REPT(" ",99)),899,99))),VLOOKUP(TRIM(MID(SUBSTITUTE(C409,",",REPT(" ",99)),899,99)),PortProtocols[],4,FALSE),VLOOKUP(--TRIM(MID(SUBSTITUTE(C409,",",REPT(" ",99)),899,99)),PortProtocols[],4,FALSE)),""),"") &amp;
IF(TRIM(MID(SUBSTITUTE(C409,",",REPT(" ",99)),999,99))&lt;&gt;"",CHAR(10) &amp; IFERROR(IF(ISERROR(--TRIM(MID(SUBSTITUTE(C409,",",REPT(" ",99)),999,99))),VLOOKUP(TRIM(MID(SUBSTITUTE(C409,",",REPT(" ",99)),999,99)),PortProtocols[],4,FALSE),VLOOKUP(--TRIM(MID(SUBSTITUTE(C409,",",REPT(" ",99)),999,99)),PortProtocols[],4,FALSE)),""),"") &amp;
IF(TRIM(MID(SUBSTITUTE(C409,",",REPT(" ",99)),1099,99))&lt;&gt;"",CHAR(10) &amp; IFERROR(IF(ISERROR(--TRIM(MID(SUBSTITUTE(C409,",",REPT(" ",99)),1099,99))),VLOOKUP(TRIM(MID(SUBSTITUTE(C409,",",REPT(" ",99)),1099,99)),PortProtocols[],4,FALSE),VLOOKUP(--TRIM(MID(SUBSTITUTE(C409,",",REPT(" ",99)),1099,99)),PortProtocols[],4,FALSE)),""),"") &amp;
IF(TRIM(MID(SUBSTITUTE(C409,",",REPT(" ",99)),1199,99))&lt;&gt;"",CHAR(10) &amp; IFERROR(IF(ISERROR(--TRIM(MID(SUBSTITUTE(C409,",",REPT(" ",99)),1199,99))),VLOOKUP(TRIM(MID(SUBSTITUTE(C409,",",REPT(" ",99)),1199,99)),PortProtocols[],4,FALSE),VLOOKUP(--TRIM(MID(SUBSTITUTE(C409,",",REPT(" ",99)),1199,99)),PortProtocols[],4,FALSE)),""),"") &amp;
IF(TRIM(MID(SUBSTITUTE(C409,",",REPT(" ",99)),1299,99))&lt;&gt;"",CHAR(10) &amp; IFERROR(IF(ISERROR(--TRIM(MID(SUBSTITUTE(C409,",",REPT(" ",99)),1299,99))),VLOOKUP(TRIM(MID(SUBSTITUTE(C409,",",REPT(" ",99)),1299,99)),PortProtocols[],4,FALSE),VLOOKUP(--TRIM(MID(SUBSTITUTE(C409,",",REPT(" ",99)),1299,99)),PortProtocols[],4,FALSE)),""),"") &amp;
IF(TRIM(MID(SUBSTITUTE(C409,",",REPT(" ",99)),1399,99))&lt;&gt;"",CHAR(10) &amp; IFERROR(IF(ISERROR(--TRIM(MID(SUBSTITUTE(C409,",",REPT(" ",99)),1399,99))),VLOOKUP(TRIM(MID(SUBSTITUTE(C409,",",REPT(" ",99)),1399,99)),PortProtocols[],4,FALSE),VLOOKUP(--TRIM(MID(SUBSTITUTE(C409,",",REPT(" ",99)),1399,99)),PortProtocols[],4,FALSE)),""),"") &amp;
IF(TRIM(MID(SUBSTITUTE(C409,",",REPT(" ",99)),1499,99))&lt;&gt;"",CHAR(10) &amp; IFERROR(IF(ISERROR(--TRIM(MID(SUBSTITUTE(C409,",",REPT(" ",99)),1499,99))),VLOOKUP(TRIM(MID(SUBSTITUTE(C409,",",REPT(" ",99)),1499,99)),PortProtocols[],4,FALSE),VLOOKUP(--TRIM(MID(SUBSTITUTE(C409,",",REPT(" ",99)),1499,99)),PortProtocols[],4,FALSE)),""),"") &amp;
IF(TRIM(MID(SUBSTITUTE(C409,",",REPT(" ",99)),1599,99))&lt;&gt;"",CHAR(10) &amp; IFERROR(IF(ISERROR(--TRIM(MID(SUBSTITUTE(C409,",",REPT(" ",99)),1599,99))),VLOOKUP(TRIM(MID(SUBSTITUTE(C409,",",REPT(" ",99)),1599,99)),PortProtocols[],4,FALSE),VLOOKUP(--TRIM(MID(SUBSTITUTE(C409,",",REPT(" ",99)),1599,99)),PortProtocols[],4,FALSE)),""),"") &amp;
IF(TRIM(MID(SUBSTITUTE(C409,",",REPT(" ",99)),1699,99))&lt;&gt;"",CHAR(10) &amp; IFERROR(IF(ISERROR(--TRIM(MID(SUBSTITUTE(C409,",",REPT(" ",99)),1699,99))),VLOOKUP(TRIM(MID(SUBSTITUTE(C409,",",REPT(" ",99)),1699,99)),PortProtocols[],4,FALSE),VLOOKUP(--TRIM(MID(SUBSTITUTE(C409,",",REPT(" ",99)),1699,99)),PortProtocols[],4,FALSE)),""),"") &amp;
IF(TRIM(MID(SUBSTITUTE(C409,",",REPT(" ",99)),1799,99))&lt;&gt;"",CHAR(10) &amp; IFERROR(IF(ISERROR(--TRIM(MID(SUBSTITUTE(C409,",",REPT(" ",99)),1799,99))),VLOOKUP(TRIM(MID(SUBSTITUTE(C409,",",REPT(" ",99)),1799,99)),PortProtocols[],4,FALSE),VLOOKUP(--TRIM(MID(SUBSTITUTE(C409,",",REPT(" ",99)),1799,99)),PortProtocols[],4,FALSE)),""),"") &amp;
IF(TRIM(MID(SUBSTITUTE(C409,",",REPT(" ",99)),1899,99))&lt;&gt;"",CHAR(10) &amp; IFERROR(IF(ISERROR(--TRIM(MID(SUBSTITUTE(C409,",",REPT(" ",99)),1899,99))),VLOOKUP(TRIM(MID(SUBSTITUTE(C409,",",REPT(" ",99)),1899,99)),PortProtocols[],4,FALSE),VLOOKUP(--TRIM(MID(SUBSTITUTE(C409,",",REPT(" ",99)),1899,99)),PortProtocols[],4,FALSE)),""),""),
"")</f>
        <v/>
      </c>
      <c r="G409" s="15"/>
      <c r="H409" s="13">
        <f>_xlfn.XLOOKUP(ExternalPorts[[#This Row],[Source]],entities[Source],entities[Source AZ (Used for Diagram Generation)],"",0)</f>
        <v>0</v>
      </c>
      <c r="I409" s="13">
        <f>_xlfn.XLOOKUP(ExternalPorts[[#This Row],[Destination]],entities[Destination],entities[Destination AZ (Used for Diagram Generation)],"",0)</f>
        <v>0</v>
      </c>
      <c r="J409" s="13"/>
    </row>
    <row r="410" spans="1:10" ht="20.25" hidden="1">
      <c r="A410" s="13"/>
      <c r="B410" s="13"/>
      <c r="C410" s="14"/>
      <c r="D410" s="13"/>
      <c r="E410" s="13"/>
      <c r="F410" s="24" t="str">
        <f>IF(AND(B410&lt;&gt;"",E410&lt;&gt;""),B410 &amp; " to " &amp; E410 &amp; CHAR(10) &amp;
IFERROR(IF(ISERROR(--TRIM(MID(SUBSTITUTE(C410,",",REPT(" ",99)),1,99))),VLOOKUP(TRIM(MID(SUBSTITUTE(C410,",",REPT(" ",99)),1,99)),PortProtocols[],4,FALSE),VLOOKUP(--TRIM(MID(SUBSTITUTE(C410,",",REPT(" ",99)),1,99)),PortProtocols[],4,FALSE)),"") &amp;
IF(TRIM(MID(SUBSTITUTE(C410,",",REPT(" ",99)),99,99))&lt;&gt;"",CHAR(10) &amp; IFERROR(IF(ISERROR(--TRIM(MID(SUBSTITUTE(C410,",",REPT(" ",99)),99,99))),VLOOKUP(TRIM(MID(SUBSTITUTE(C410,",",REPT(" ",99)),99,99)),PortProtocols[],4,FALSE),VLOOKUP(--TRIM(MID(SUBSTITUTE(C410,",",REPT(" ",99)),99,99)),PortProtocols[],4,FALSE)),""),"") &amp;
IF(TRIM(MID(SUBSTITUTE(C410,",",REPT(" ",99)),199,99))&lt;&gt;"",CHAR(10) &amp; IFERROR(IF(ISERROR(--TRIM(MID(SUBSTITUTE(C410,",",REPT(" ",99)),199,99))),VLOOKUP(TRIM(MID(SUBSTITUTE(C410,",",REPT(" ",99)),199,99)),PortProtocols[],4,FALSE),VLOOKUP(--TRIM(MID(SUBSTITUTE(C410,",",REPT(" ",99)),199,99)),PortProtocols[],4,FALSE)),""),"") &amp;
IF(TRIM(MID(SUBSTITUTE(C410,",",REPT(" ",99)),299,99))&lt;&gt;"",CHAR(10) &amp; IFERROR(IF(ISERROR(--TRIM(MID(SUBSTITUTE(C410,",",REPT(" ",99)),299,99))),VLOOKUP(TRIM(MID(SUBSTITUTE(C410,",",REPT(" ",99)),299,99)),PortProtocols[],4,FALSE),VLOOKUP(--TRIM(MID(SUBSTITUTE(C410,",",REPT(" ",99)),299,99)),PortProtocols[],4,FALSE)),""),"") &amp;
IF(TRIM(MID(SUBSTITUTE(C410,",",REPT(" ",99)),399,99))&lt;&gt;"",CHAR(10) &amp; IFERROR(IF(ISERROR(--TRIM(MID(SUBSTITUTE(C410,",",REPT(" ",99)),399,99))),VLOOKUP(TRIM(MID(SUBSTITUTE(C410,",",REPT(" ",99)),399,99)),PortProtocols[],4,FALSE),VLOOKUP(--TRIM(MID(SUBSTITUTE(C410,",",REPT(" ",99)),399,99)),PortProtocols[],4,FALSE)),""),"") &amp;
IF(TRIM(MID(SUBSTITUTE(C410,",",REPT(" ",99)),499,99))&lt;&gt;"",CHAR(10) &amp; IFERROR(IF(ISERROR(--TRIM(MID(SUBSTITUTE(C410,",",REPT(" ",99)),499,99))),VLOOKUP(TRIM(MID(SUBSTITUTE(C410,",",REPT(" ",99)),499,99)),PortProtocols[],4,FALSE),VLOOKUP(--TRIM(MID(SUBSTITUTE(C410,",",REPT(" ",99)),499,99)),PortProtocols[],4,FALSE)),""),"") &amp;
IF(TRIM(MID(SUBSTITUTE(C410,",",REPT(" ",99)),599,99))&lt;&gt;"",CHAR(10) &amp; IFERROR(IF(ISERROR(--TRIM(MID(SUBSTITUTE(C410,",",REPT(" ",99)),599,99))),VLOOKUP(TRIM(MID(SUBSTITUTE(C410,",",REPT(" ",99)),599,99)),PortProtocols[],4,FALSE),VLOOKUP(--TRIM(MID(SUBSTITUTE(C410,",",REPT(" ",99)),599,99)),PortProtocols[],4,FALSE)),""),"") &amp;
IF(TRIM(MID(SUBSTITUTE(C410,",",REPT(" ",99)),699,99))&lt;&gt;"",CHAR(10) &amp; IFERROR(IF(ISERROR(--TRIM(MID(SUBSTITUTE(C410,",",REPT(" ",99)),699,99))),VLOOKUP(TRIM(MID(SUBSTITUTE(C410,",",REPT(" ",99)),699,99)),PortProtocols[],4,FALSE),VLOOKUP(--TRIM(MID(SUBSTITUTE(C410,",",REPT(" ",99)),699,99)),PortProtocols[],4,FALSE)),""),"") &amp;
IF(TRIM(MID(SUBSTITUTE(C410,",",REPT(" ",99)),799,99))&lt;&gt;"",CHAR(10) &amp; IFERROR(IF(ISERROR(--TRIM(MID(SUBSTITUTE(C410,",",REPT(" ",99)),799,99))),VLOOKUP(TRIM(MID(SUBSTITUTE(C410,",",REPT(" ",99)),799,99)),PortProtocols[],4,FALSE),VLOOKUP(--TRIM(MID(SUBSTITUTE(C410,",",REPT(" ",99)),799,99)),PortProtocols[],4,FALSE)),""),"") &amp;
IF(TRIM(MID(SUBSTITUTE(C410,",",REPT(" ",99)),899,99))&lt;&gt;"",CHAR(10) &amp; IFERROR(IF(ISERROR(--TRIM(MID(SUBSTITUTE(C410,",",REPT(" ",99)),899,99))),VLOOKUP(TRIM(MID(SUBSTITUTE(C410,",",REPT(" ",99)),899,99)),PortProtocols[],4,FALSE),VLOOKUP(--TRIM(MID(SUBSTITUTE(C410,",",REPT(" ",99)),899,99)),PortProtocols[],4,FALSE)),""),"") &amp;
IF(TRIM(MID(SUBSTITUTE(C410,",",REPT(" ",99)),999,99))&lt;&gt;"",CHAR(10) &amp; IFERROR(IF(ISERROR(--TRIM(MID(SUBSTITUTE(C410,",",REPT(" ",99)),999,99))),VLOOKUP(TRIM(MID(SUBSTITUTE(C410,",",REPT(" ",99)),999,99)),PortProtocols[],4,FALSE),VLOOKUP(--TRIM(MID(SUBSTITUTE(C410,",",REPT(" ",99)),999,99)),PortProtocols[],4,FALSE)),""),"") &amp;
IF(TRIM(MID(SUBSTITUTE(C410,",",REPT(" ",99)),1099,99))&lt;&gt;"",CHAR(10) &amp; IFERROR(IF(ISERROR(--TRIM(MID(SUBSTITUTE(C410,",",REPT(" ",99)),1099,99))),VLOOKUP(TRIM(MID(SUBSTITUTE(C410,",",REPT(" ",99)),1099,99)),PortProtocols[],4,FALSE),VLOOKUP(--TRIM(MID(SUBSTITUTE(C410,",",REPT(" ",99)),1099,99)),PortProtocols[],4,FALSE)),""),"") &amp;
IF(TRIM(MID(SUBSTITUTE(C410,",",REPT(" ",99)),1199,99))&lt;&gt;"",CHAR(10) &amp; IFERROR(IF(ISERROR(--TRIM(MID(SUBSTITUTE(C410,",",REPT(" ",99)),1199,99))),VLOOKUP(TRIM(MID(SUBSTITUTE(C410,",",REPT(" ",99)),1199,99)),PortProtocols[],4,FALSE),VLOOKUP(--TRIM(MID(SUBSTITUTE(C410,",",REPT(" ",99)),1199,99)),PortProtocols[],4,FALSE)),""),"") &amp;
IF(TRIM(MID(SUBSTITUTE(C410,",",REPT(" ",99)),1299,99))&lt;&gt;"",CHAR(10) &amp; IFERROR(IF(ISERROR(--TRIM(MID(SUBSTITUTE(C410,",",REPT(" ",99)),1299,99))),VLOOKUP(TRIM(MID(SUBSTITUTE(C410,",",REPT(" ",99)),1299,99)),PortProtocols[],4,FALSE),VLOOKUP(--TRIM(MID(SUBSTITUTE(C410,",",REPT(" ",99)),1299,99)),PortProtocols[],4,FALSE)),""),"") &amp;
IF(TRIM(MID(SUBSTITUTE(C410,",",REPT(" ",99)),1399,99))&lt;&gt;"",CHAR(10) &amp; IFERROR(IF(ISERROR(--TRIM(MID(SUBSTITUTE(C410,",",REPT(" ",99)),1399,99))),VLOOKUP(TRIM(MID(SUBSTITUTE(C410,",",REPT(" ",99)),1399,99)),PortProtocols[],4,FALSE),VLOOKUP(--TRIM(MID(SUBSTITUTE(C410,",",REPT(" ",99)),1399,99)),PortProtocols[],4,FALSE)),""),"") &amp;
IF(TRIM(MID(SUBSTITUTE(C410,",",REPT(" ",99)),1499,99))&lt;&gt;"",CHAR(10) &amp; IFERROR(IF(ISERROR(--TRIM(MID(SUBSTITUTE(C410,",",REPT(" ",99)),1499,99))),VLOOKUP(TRIM(MID(SUBSTITUTE(C410,",",REPT(" ",99)),1499,99)),PortProtocols[],4,FALSE),VLOOKUP(--TRIM(MID(SUBSTITUTE(C410,",",REPT(" ",99)),1499,99)),PortProtocols[],4,FALSE)),""),"") &amp;
IF(TRIM(MID(SUBSTITUTE(C410,",",REPT(" ",99)),1599,99))&lt;&gt;"",CHAR(10) &amp; IFERROR(IF(ISERROR(--TRIM(MID(SUBSTITUTE(C410,",",REPT(" ",99)),1599,99))),VLOOKUP(TRIM(MID(SUBSTITUTE(C410,",",REPT(" ",99)),1599,99)),PortProtocols[],4,FALSE),VLOOKUP(--TRIM(MID(SUBSTITUTE(C410,",",REPT(" ",99)),1599,99)),PortProtocols[],4,FALSE)),""),"") &amp;
IF(TRIM(MID(SUBSTITUTE(C410,",",REPT(" ",99)),1699,99))&lt;&gt;"",CHAR(10) &amp; IFERROR(IF(ISERROR(--TRIM(MID(SUBSTITUTE(C410,",",REPT(" ",99)),1699,99))),VLOOKUP(TRIM(MID(SUBSTITUTE(C410,",",REPT(" ",99)),1699,99)),PortProtocols[],4,FALSE),VLOOKUP(--TRIM(MID(SUBSTITUTE(C410,",",REPT(" ",99)),1699,99)),PortProtocols[],4,FALSE)),""),"") &amp;
IF(TRIM(MID(SUBSTITUTE(C410,",",REPT(" ",99)),1799,99))&lt;&gt;"",CHAR(10) &amp; IFERROR(IF(ISERROR(--TRIM(MID(SUBSTITUTE(C410,",",REPT(" ",99)),1799,99))),VLOOKUP(TRIM(MID(SUBSTITUTE(C410,",",REPT(" ",99)),1799,99)),PortProtocols[],4,FALSE),VLOOKUP(--TRIM(MID(SUBSTITUTE(C410,",",REPT(" ",99)),1799,99)),PortProtocols[],4,FALSE)),""),"") &amp;
IF(TRIM(MID(SUBSTITUTE(C410,",",REPT(" ",99)),1899,99))&lt;&gt;"",CHAR(10) &amp; IFERROR(IF(ISERROR(--TRIM(MID(SUBSTITUTE(C410,",",REPT(" ",99)),1899,99))),VLOOKUP(TRIM(MID(SUBSTITUTE(C410,",",REPT(" ",99)),1899,99)),PortProtocols[],4,FALSE),VLOOKUP(--TRIM(MID(SUBSTITUTE(C410,",",REPT(" ",99)),1899,99)),PortProtocols[],4,FALSE)),""),""),
"")</f>
        <v/>
      </c>
      <c r="G410" s="15"/>
      <c r="H410" s="13">
        <f>_xlfn.XLOOKUP(ExternalPorts[[#This Row],[Source]],entities[Source],entities[Source AZ (Used for Diagram Generation)],"",0)</f>
        <v>0</v>
      </c>
      <c r="I410" s="13">
        <f>_xlfn.XLOOKUP(ExternalPorts[[#This Row],[Destination]],entities[Destination],entities[Destination AZ (Used for Diagram Generation)],"",0)</f>
        <v>0</v>
      </c>
      <c r="J410" s="13"/>
    </row>
    <row r="411" spans="1:10" ht="20.25" hidden="1">
      <c r="A411" s="13"/>
      <c r="B411" s="13"/>
      <c r="C411" s="14"/>
      <c r="D411" s="13"/>
      <c r="E411" s="13"/>
      <c r="F411" s="24" t="str">
        <f>IF(AND(B411&lt;&gt;"",E411&lt;&gt;""),B411 &amp; " to " &amp; E411 &amp; CHAR(10) &amp;
IFERROR(IF(ISERROR(--TRIM(MID(SUBSTITUTE(C411,",",REPT(" ",99)),1,99))),VLOOKUP(TRIM(MID(SUBSTITUTE(C411,",",REPT(" ",99)),1,99)),PortProtocols[],4,FALSE),VLOOKUP(--TRIM(MID(SUBSTITUTE(C411,",",REPT(" ",99)),1,99)),PortProtocols[],4,FALSE)),"") &amp;
IF(TRIM(MID(SUBSTITUTE(C411,",",REPT(" ",99)),99,99))&lt;&gt;"",CHAR(10) &amp; IFERROR(IF(ISERROR(--TRIM(MID(SUBSTITUTE(C411,",",REPT(" ",99)),99,99))),VLOOKUP(TRIM(MID(SUBSTITUTE(C411,",",REPT(" ",99)),99,99)),PortProtocols[],4,FALSE),VLOOKUP(--TRIM(MID(SUBSTITUTE(C411,",",REPT(" ",99)),99,99)),PortProtocols[],4,FALSE)),""),"") &amp;
IF(TRIM(MID(SUBSTITUTE(C411,",",REPT(" ",99)),199,99))&lt;&gt;"",CHAR(10) &amp; IFERROR(IF(ISERROR(--TRIM(MID(SUBSTITUTE(C411,",",REPT(" ",99)),199,99))),VLOOKUP(TRIM(MID(SUBSTITUTE(C411,",",REPT(" ",99)),199,99)),PortProtocols[],4,FALSE),VLOOKUP(--TRIM(MID(SUBSTITUTE(C411,",",REPT(" ",99)),199,99)),PortProtocols[],4,FALSE)),""),"") &amp;
IF(TRIM(MID(SUBSTITUTE(C411,",",REPT(" ",99)),299,99))&lt;&gt;"",CHAR(10) &amp; IFERROR(IF(ISERROR(--TRIM(MID(SUBSTITUTE(C411,",",REPT(" ",99)),299,99))),VLOOKUP(TRIM(MID(SUBSTITUTE(C411,",",REPT(" ",99)),299,99)),PortProtocols[],4,FALSE),VLOOKUP(--TRIM(MID(SUBSTITUTE(C411,",",REPT(" ",99)),299,99)),PortProtocols[],4,FALSE)),""),"") &amp;
IF(TRIM(MID(SUBSTITUTE(C411,",",REPT(" ",99)),399,99))&lt;&gt;"",CHAR(10) &amp; IFERROR(IF(ISERROR(--TRIM(MID(SUBSTITUTE(C411,",",REPT(" ",99)),399,99))),VLOOKUP(TRIM(MID(SUBSTITUTE(C411,",",REPT(" ",99)),399,99)),PortProtocols[],4,FALSE),VLOOKUP(--TRIM(MID(SUBSTITUTE(C411,",",REPT(" ",99)),399,99)),PortProtocols[],4,FALSE)),""),"") &amp;
IF(TRIM(MID(SUBSTITUTE(C411,",",REPT(" ",99)),499,99))&lt;&gt;"",CHAR(10) &amp; IFERROR(IF(ISERROR(--TRIM(MID(SUBSTITUTE(C411,",",REPT(" ",99)),499,99))),VLOOKUP(TRIM(MID(SUBSTITUTE(C411,",",REPT(" ",99)),499,99)),PortProtocols[],4,FALSE),VLOOKUP(--TRIM(MID(SUBSTITUTE(C411,",",REPT(" ",99)),499,99)),PortProtocols[],4,FALSE)),""),"") &amp;
IF(TRIM(MID(SUBSTITUTE(C411,",",REPT(" ",99)),599,99))&lt;&gt;"",CHAR(10) &amp; IFERROR(IF(ISERROR(--TRIM(MID(SUBSTITUTE(C411,",",REPT(" ",99)),599,99))),VLOOKUP(TRIM(MID(SUBSTITUTE(C411,",",REPT(" ",99)),599,99)),PortProtocols[],4,FALSE),VLOOKUP(--TRIM(MID(SUBSTITUTE(C411,",",REPT(" ",99)),599,99)),PortProtocols[],4,FALSE)),""),"") &amp;
IF(TRIM(MID(SUBSTITUTE(C411,",",REPT(" ",99)),699,99))&lt;&gt;"",CHAR(10) &amp; IFERROR(IF(ISERROR(--TRIM(MID(SUBSTITUTE(C411,",",REPT(" ",99)),699,99))),VLOOKUP(TRIM(MID(SUBSTITUTE(C411,",",REPT(" ",99)),699,99)),PortProtocols[],4,FALSE),VLOOKUP(--TRIM(MID(SUBSTITUTE(C411,",",REPT(" ",99)),699,99)),PortProtocols[],4,FALSE)),""),"") &amp;
IF(TRIM(MID(SUBSTITUTE(C411,",",REPT(" ",99)),799,99))&lt;&gt;"",CHAR(10) &amp; IFERROR(IF(ISERROR(--TRIM(MID(SUBSTITUTE(C411,",",REPT(" ",99)),799,99))),VLOOKUP(TRIM(MID(SUBSTITUTE(C411,",",REPT(" ",99)),799,99)),PortProtocols[],4,FALSE),VLOOKUP(--TRIM(MID(SUBSTITUTE(C411,",",REPT(" ",99)),799,99)),PortProtocols[],4,FALSE)),""),"") &amp;
IF(TRIM(MID(SUBSTITUTE(C411,",",REPT(" ",99)),899,99))&lt;&gt;"",CHAR(10) &amp; IFERROR(IF(ISERROR(--TRIM(MID(SUBSTITUTE(C411,",",REPT(" ",99)),899,99))),VLOOKUP(TRIM(MID(SUBSTITUTE(C411,",",REPT(" ",99)),899,99)),PortProtocols[],4,FALSE),VLOOKUP(--TRIM(MID(SUBSTITUTE(C411,",",REPT(" ",99)),899,99)),PortProtocols[],4,FALSE)),""),"") &amp;
IF(TRIM(MID(SUBSTITUTE(C411,",",REPT(" ",99)),999,99))&lt;&gt;"",CHAR(10) &amp; IFERROR(IF(ISERROR(--TRIM(MID(SUBSTITUTE(C411,",",REPT(" ",99)),999,99))),VLOOKUP(TRIM(MID(SUBSTITUTE(C411,",",REPT(" ",99)),999,99)),PortProtocols[],4,FALSE),VLOOKUP(--TRIM(MID(SUBSTITUTE(C411,",",REPT(" ",99)),999,99)),PortProtocols[],4,FALSE)),""),"") &amp;
IF(TRIM(MID(SUBSTITUTE(C411,",",REPT(" ",99)),1099,99))&lt;&gt;"",CHAR(10) &amp; IFERROR(IF(ISERROR(--TRIM(MID(SUBSTITUTE(C411,",",REPT(" ",99)),1099,99))),VLOOKUP(TRIM(MID(SUBSTITUTE(C411,",",REPT(" ",99)),1099,99)),PortProtocols[],4,FALSE),VLOOKUP(--TRIM(MID(SUBSTITUTE(C411,",",REPT(" ",99)),1099,99)),PortProtocols[],4,FALSE)),""),"") &amp;
IF(TRIM(MID(SUBSTITUTE(C411,",",REPT(" ",99)),1199,99))&lt;&gt;"",CHAR(10) &amp; IFERROR(IF(ISERROR(--TRIM(MID(SUBSTITUTE(C411,",",REPT(" ",99)),1199,99))),VLOOKUP(TRIM(MID(SUBSTITUTE(C411,",",REPT(" ",99)),1199,99)),PortProtocols[],4,FALSE),VLOOKUP(--TRIM(MID(SUBSTITUTE(C411,",",REPT(" ",99)),1199,99)),PortProtocols[],4,FALSE)),""),"") &amp;
IF(TRIM(MID(SUBSTITUTE(C411,",",REPT(" ",99)),1299,99))&lt;&gt;"",CHAR(10) &amp; IFERROR(IF(ISERROR(--TRIM(MID(SUBSTITUTE(C411,",",REPT(" ",99)),1299,99))),VLOOKUP(TRIM(MID(SUBSTITUTE(C411,",",REPT(" ",99)),1299,99)),PortProtocols[],4,FALSE),VLOOKUP(--TRIM(MID(SUBSTITUTE(C411,",",REPT(" ",99)),1299,99)),PortProtocols[],4,FALSE)),""),"") &amp;
IF(TRIM(MID(SUBSTITUTE(C411,",",REPT(" ",99)),1399,99))&lt;&gt;"",CHAR(10) &amp; IFERROR(IF(ISERROR(--TRIM(MID(SUBSTITUTE(C411,",",REPT(" ",99)),1399,99))),VLOOKUP(TRIM(MID(SUBSTITUTE(C411,",",REPT(" ",99)),1399,99)),PortProtocols[],4,FALSE),VLOOKUP(--TRIM(MID(SUBSTITUTE(C411,",",REPT(" ",99)),1399,99)),PortProtocols[],4,FALSE)),""),"") &amp;
IF(TRIM(MID(SUBSTITUTE(C411,",",REPT(" ",99)),1499,99))&lt;&gt;"",CHAR(10) &amp; IFERROR(IF(ISERROR(--TRIM(MID(SUBSTITUTE(C411,",",REPT(" ",99)),1499,99))),VLOOKUP(TRIM(MID(SUBSTITUTE(C411,",",REPT(" ",99)),1499,99)),PortProtocols[],4,FALSE),VLOOKUP(--TRIM(MID(SUBSTITUTE(C411,",",REPT(" ",99)),1499,99)),PortProtocols[],4,FALSE)),""),"") &amp;
IF(TRIM(MID(SUBSTITUTE(C411,",",REPT(" ",99)),1599,99))&lt;&gt;"",CHAR(10) &amp; IFERROR(IF(ISERROR(--TRIM(MID(SUBSTITUTE(C411,",",REPT(" ",99)),1599,99))),VLOOKUP(TRIM(MID(SUBSTITUTE(C411,",",REPT(" ",99)),1599,99)),PortProtocols[],4,FALSE),VLOOKUP(--TRIM(MID(SUBSTITUTE(C411,",",REPT(" ",99)),1599,99)),PortProtocols[],4,FALSE)),""),"") &amp;
IF(TRIM(MID(SUBSTITUTE(C411,",",REPT(" ",99)),1699,99))&lt;&gt;"",CHAR(10) &amp; IFERROR(IF(ISERROR(--TRIM(MID(SUBSTITUTE(C411,",",REPT(" ",99)),1699,99))),VLOOKUP(TRIM(MID(SUBSTITUTE(C411,",",REPT(" ",99)),1699,99)),PortProtocols[],4,FALSE),VLOOKUP(--TRIM(MID(SUBSTITUTE(C411,",",REPT(" ",99)),1699,99)),PortProtocols[],4,FALSE)),""),"") &amp;
IF(TRIM(MID(SUBSTITUTE(C411,",",REPT(" ",99)),1799,99))&lt;&gt;"",CHAR(10) &amp; IFERROR(IF(ISERROR(--TRIM(MID(SUBSTITUTE(C411,",",REPT(" ",99)),1799,99))),VLOOKUP(TRIM(MID(SUBSTITUTE(C411,",",REPT(" ",99)),1799,99)),PortProtocols[],4,FALSE),VLOOKUP(--TRIM(MID(SUBSTITUTE(C411,",",REPT(" ",99)),1799,99)),PortProtocols[],4,FALSE)),""),"") &amp;
IF(TRIM(MID(SUBSTITUTE(C411,",",REPT(" ",99)),1899,99))&lt;&gt;"",CHAR(10) &amp; IFERROR(IF(ISERROR(--TRIM(MID(SUBSTITUTE(C411,",",REPT(" ",99)),1899,99))),VLOOKUP(TRIM(MID(SUBSTITUTE(C411,",",REPT(" ",99)),1899,99)),PortProtocols[],4,FALSE),VLOOKUP(--TRIM(MID(SUBSTITUTE(C411,",",REPT(" ",99)),1899,99)),PortProtocols[],4,FALSE)),""),""),
"")</f>
        <v/>
      </c>
      <c r="G411" s="15"/>
      <c r="H411" s="13">
        <f>_xlfn.XLOOKUP(ExternalPorts[[#This Row],[Source]],entities[Source],entities[Source AZ (Used for Diagram Generation)],"",0)</f>
        <v>0</v>
      </c>
      <c r="I411" s="13">
        <f>_xlfn.XLOOKUP(ExternalPorts[[#This Row],[Destination]],entities[Destination],entities[Destination AZ (Used for Diagram Generation)],"",0)</f>
        <v>0</v>
      </c>
      <c r="J411" s="13"/>
    </row>
    <row r="412" spans="1:10" ht="20.25" hidden="1">
      <c r="A412" s="13"/>
      <c r="B412" s="13"/>
      <c r="C412" s="14"/>
      <c r="D412" s="13"/>
      <c r="E412" s="13"/>
      <c r="F412" s="24" t="str">
        <f>IF(AND(B412&lt;&gt;"",E412&lt;&gt;""),B412 &amp; " to " &amp; E412 &amp; CHAR(10) &amp;
IFERROR(IF(ISERROR(--TRIM(MID(SUBSTITUTE(C412,",",REPT(" ",99)),1,99))),VLOOKUP(TRIM(MID(SUBSTITUTE(C412,",",REPT(" ",99)),1,99)),PortProtocols[],4,FALSE),VLOOKUP(--TRIM(MID(SUBSTITUTE(C412,",",REPT(" ",99)),1,99)),PortProtocols[],4,FALSE)),"") &amp;
IF(TRIM(MID(SUBSTITUTE(C412,",",REPT(" ",99)),99,99))&lt;&gt;"",CHAR(10) &amp; IFERROR(IF(ISERROR(--TRIM(MID(SUBSTITUTE(C412,",",REPT(" ",99)),99,99))),VLOOKUP(TRIM(MID(SUBSTITUTE(C412,",",REPT(" ",99)),99,99)),PortProtocols[],4,FALSE),VLOOKUP(--TRIM(MID(SUBSTITUTE(C412,",",REPT(" ",99)),99,99)),PortProtocols[],4,FALSE)),""),"") &amp;
IF(TRIM(MID(SUBSTITUTE(C412,",",REPT(" ",99)),199,99))&lt;&gt;"",CHAR(10) &amp; IFERROR(IF(ISERROR(--TRIM(MID(SUBSTITUTE(C412,",",REPT(" ",99)),199,99))),VLOOKUP(TRIM(MID(SUBSTITUTE(C412,",",REPT(" ",99)),199,99)),PortProtocols[],4,FALSE),VLOOKUP(--TRIM(MID(SUBSTITUTE(C412,",",REPT(" ",99)),199,99)),PortProtocols[],4,FALSE)),""),"") &amp;
IF(TRIM(MID(SUBSTITUTE(C412,",",REPT(" ",99)),299,99))&lt;&gt;"",CHAR(10) &amp; IFERROR(IF(ISERROR(--TRIM(MID(SUBSTITUTE(C412,",",REPT(" ",99)),299,99))),VLOOKUP(TRIM(MID(SUBSTITUTE(C412,",",REPT(" ",99)),299,99)),PortProtocols[],4,FALSE),VLOOKUP(--TRIM(MID(SUBSTITUTE(C412,",",REPT(" ",99)),299,99)),PortProtocols[],4,FALSE)),""),"") &amp;
IF(TRIM(MID(SUBSTITUTE(C412,",",REPT(" ",99)),399,99))&lt;&gt;"",CHAR(10) &amp; IFERROR(IF(ISERROR(--TRIM(MID(SUBSTITUTE(C412,",",REPT(" ",99)),399,99))),VLOOKUP(TRIM(MID(SUBSTITUTE(C412,",",REPT(" ",99)),399,99)),PortProtocols[],4,FALSE),VLOOKUP(--TRIM(MID(SUBSTITUTE(C412,",",REPT(" ",99)),399,99)),PortProtocols[],4,FALSE)),""),"") &amp;
IF(TRIM(MID(SUBSTITUTE(C412,",",REPT(" ",99)),499,99))&lt;&gt;"",CHAR(10) &amp; IFERROR(IF(ISERROR(--TRIM(MID(SUBSTITUTE(C412,",",REPT(" ",99)),499,99))),VLOOKUP(TRIM(MID(SUBSTITUTE(C412,",",REPT(" ",99)),499,99)),PortProtocols[],4,FALSE),VLOOKUP(--TRIM(MID(SUBSTITUTE(C412,",",REPT(" ",99)),499,99)),PortProtocols[],4,FALSE)),""),"") &amp;
IF(TRIM(MID(SUBSTITUTE(C412,",",REPT(" ",99)),599,99))&lt;&gt;"",CHAR(10) &amp; IFERROR(IF(ISERROR(--TRIM(MID(SUBSTITUTE(C412,",",REPT(" ",99)),599,99))),VLOOKUP(TRIM(MID(SUBSTITUTE(C412,",",REPT(" ",99)),599,99)),PortProtocols[],4,FALSE),VLOOKUP(--TRIM(MID(SUBSTITUTE(C412,",",REPT(" ",99)),599,99)),PortProtocols[],4,FALSE)),""),"") &amp;
IF(TRIM(MID(SUBSTITUTE(C412,",",REPT(" ",99)),699,99))&lt;&gt;"",CHAR(10) &amp; IFERROR(IF(ISERROR(--TRIM(MID(SUBSTITUTE(C412,",",REPT(" ",99)),699,99))),VLOOKUP(TRIM(MID(SUBSTITUTE(C412,",",REPT(" ",99)),699,99)),PortProtocols[],4,FALSE),VLOOKUP(--TRIM(MID(SUBSTITUTE(C412,",",REPT(" ",99)),699,99)),PortProtocols[],4,FALSE)),""),"") &amp;
IF(TRIM(MID(SUBSTITUTE(C412,",",REPT(" ",99)),799,99))&lt;&gt;"",CHAR(10) &amp; IFERROR(IF(ISERROR(--TRIM(MID(SUBSTITUTE(C412,",",REPT(" ",99)),799,99))),VLOOKUP(TRIM(MID(SUBSTITUTE(C412,",",REPT(" ",99)),799,99)),PortProtocols[],4,FALSE),VLOOKUP(--TRIM(MID(SUBSTITUTE(C412,",",REPT(" ",99)),799,99)),PortProtocols[],4,FALSE)),""),"") &amp;
IF(TRIM(MID(SUBSTITUTE(C412,",",REPT(" ",99)),899,99))&lt;&gt;"",CHAR(10) &amp; IFERROR(IF(ISERROR(--TRIM(MID(SUBSTITUTE(C412,",",REPT(" ",99)),899,99))),VLOOKUP(TRIM(MID(SUBSTITUTE(C412,",",REPT(" ",99)),899,99)),PortProtocols[],4,FALSE),VLOOKUP(--TRIM(MID(SUBSTITUTE(C412,",",REPT(" ",99)),899,99)),PortProtocols[],4,FALSE)),""),"") &amp;
IF(TRIM(MID(SUBSTITUTE(C412,",",REPT(" ",99)),999,99))&lt;&gt;"",CHAR(10) &amp; IFERROR(IF(ISERROR(--TRIM(MID(SUBSTITUTE(C412,",",REPT(" ",99)),999,99))),VLOOKUP(TRIM(MID(SUBSTITUTE(C412,",",REPT(" ",99)),999,99)),PortProtocols[],4,FALSE),VLOOKUP(--TRIM(MID(SUBSTITUTE(C412,",",REPT(" ",99)),999,99)),PortProtocols[],4,FALSE)),""),"") &amp;
IF(TRIM(MID(SUBSTITUTE(C412,",",REPT(" ",99)),1099,99))&lt;&gt;"",CHAR(10) &amp; IFERROR(IF(ISERROR(--TRIM(MID(SUBSTITUTE(C412,",",REPT(" ",99)),1099,99))),VLOOKUP(TRIM(MID(SUBSTITUTE(C412,",",REPT(" ",99)),1099,99)),PortProtocols[],4,FALSE),VLOOKUP(--TRIM(MID(SUBSTITUTE(C412,",",REPT(" ",99)),1099,99)),PortProtocols[],4,FALSE)),""),"") &amp;
IF(TRIM(MID(SUBSTITUTE(C412,",",REPT(" ",99)),1199,99))&lt;&gt;"",CHAR(10) &amp; IFERROR(IF(ISERROR(--TRIM(MID(SUBSTITUTE(C412,",",REPT(" ",99)),1199,99))),VLOOKUP(TRIM(MID(SUBSTITUTE(C412,",",REPT(" ",99)),1199,99)),PortProtocols[],4,FALSE),VLOOKUP(--TRIM(MID(SUBSTITUTE(C412,",",REPT(" ",99)),1199,99)),PortProtocols[],4,FALSE)),""),"") &amp;
IF(TRIM(MID(SUBSTITUTE(C412,",",REPT(" ",99)),1299,99))&lt;&gt;"",CHAR(10) &amp; IFERROR(IF(ISERROR(--TRIM(MID(SUBSTITUTE(C412,",",REPT(" ",99)),1299,99))),VLOOKUP(TRIM(MID(SUBSTITUTE(C412,",",REPT(" ",99)),1299,99)),PortProtocols[],4,FALSE),VLOOKUP(--TRIM(MID(SUBSTITUTE(C412,",",REPT(" ",99)),1299,99)),PortProtocols[],4,FALSE)),""),"") &amp;
IF(TRIM(MID(SUBSTITUTE(C412,",",REPT(" ",99)),1399,99))&lt;&gt;"",CHAR(10) &amp; IFERROR(IF(ISERROR(--TRIM(MID(SUBSTITUTE(C412,",",REPT(" ",99)),1399,99))),VLOOKUP(TRIM(MID(SUBSTITUTE(C412,",",REPT(" ",99)),1399,99)),PortProtocols[],4,FALSE),VLOOKUP(--TRIM(MID(SUBSTITUTE(C412,",",REPT(" ",99)),1399,99)),PortProtocols[],4,FALSE)),""),"") &amp;
IF(TRIM(MID(SUBSTITUTE(C412,",",REPT(" ",99)),1499,99))&lt;&gt;"",CHAR(10) &amp; IFERROR(IF(ISERROR(--TRIM(MID(SUBSTITUTE(C412,",",REPT(" ",99)),1499,99))),VLOOKUP(TRIM(MID(SUBSTITUTE(C412,",",REPT(" ",99)),1499,99)),PortProtocols[],4,FALSE),VLOOKUP(--TRIM(MID(SUBSTITUTE(C412,",",REPT(" ",99)),1499,99)),PortProtocols[],4,FALSE)),""),"") &amp;
IF(TRIM(MID(SUBSTITUTE(C412,",",REPT(" ",99)),1599,99))&lt;&gt;"",CHAR(10) &amp; IFERROR(IF(ISERROR(--TRIM(MID(SUBSTITUTE(C412,",",REPT(" ",99)),1599,99))),VLOOKUP(TRIM(MID(SUBSTITUTE(C412,",",REPT(" ",99)),1599,99)),PortProtocols[],4,FALSE),VLOOKUP(--TRIM(MID(SUBSTITUTE(C412,",",REPT(" ",99)),1599,99)),PortProtocols[],4,FALSE)),""),"") &amp;
IF(TRIM(MID(SUBSTITUTE(C412,",",REPT(" ",99)),1699,99))&lt;&gt;"",CHAR(10) &amp; IFERROR(IF(ISERROR(--TRIM(MID(SUBSTITUTE(C412,",",REPT(" ",99)),1699,99))),VLOOKUP(TRIM(MID(SUBSTITUTE(C412,",",REPT(" ",99)),1699,99)),PortProtocols[],4,FALSE),VLOOKUP(--TRIM(MID(SUBSTITUTE(C412,",",REPT(" ",99)),1699,99)),PortProtocols[],4,FALSE)),""),"") &amp;
IF(TRIM(MID(SUBSTITUTE(C412,",",REPT(" ",99)),1799,99))&lt;&gt;"",CHAR(10) &amp; IFERROR(IF(ISERROR(--TRIM(MID(SUBSTITUTE(C412,",",REPT(" ",99)),1799,99))),VLOOKUP(TRIM(MID(SUBSTITUTE(C412,",",REPT(" ",99)),1799,99)),PortProtocols[],4,FALSE),VLOOKUP(--TRIM(MID(SUBSTITUTE(C412,",",REPT(" ",99)),1799,99)),PortProtocols[],4,FALSE)),""),"") &amp;
IF(TRIM(MID(SUBSTITUTE(C412,",",REPT(" ",99)),1899,99))&lt;&gt;"",CHAR(10) &amp; IFERROR(IF(ISERROR(--TRIM(MID(SUBSTITUTE(C412,",",REPT(" ",99)),1899,99))),VLOOKUP(TRIM(MID(SUBSTITUTE(C412,",",REPT(" ",99)),1899,99)),PortProtocols[],4,FALSE),VLOOKUP(--TRIM(MID(SUBSTITUTE(C412,",",REPT(" ",99)),1899,99)),PortProtocols[],4,FALSE)),""),""),
"")</f>
        <v/>
      </c>
      <c r="G412" s="15"/>
      <c r="H412" s="13">
        <f>_xlfn.XLOOKUP(ExternalPorts[[#This Row],[Source]],entities[Source],entities[Source AZ (Used for Diagram Generation)],"",0)</f>
        <v>0</v>
      </c>
      <c r="I412" s="13">
        <f>_xlfn.XLOOKUP(ExternalPorts[[#This Row],[Destination]],entities[Destination],entities[Destination AZ (Used for Diagram Generation)],"",0)</f>
        <v>0</v>
      </c>
      <c r="J412" s="13"/>
    </row>
    <row r="413" spans="1:10" ht="20.25" hidden="1">
      <c r="A413" s="13"/>
      <c r="B413" s="13"/>
      <c r="C413" s="14"/>
      <c r="D413" s="13"/>
      <c r="E413" s="13"/>
      <c r="F413" s="24" t="str">
        <f>IF(AND(B413&lt;&gt;"",E413&lt;&gt;""),B413 &amp; " to " &amp; E413 &amp; CHAR(10) &amp;
IFERROR(IF(ISERROR(--TRIM(MID(SUBSTITUTE(C413,",",REPT(" ",99)),1,99))),VLOOKUP(TRIM(MID(SUBSTITUTE(C413,",",REPT(" ",99)),1,99)),PortProtocols[],4,FALSE),VLOOKUP(--TRIM(MID(SUBSTITUTE(C413,",",REPT(" ",99)),1,99)),PortProtocols[],4,FALSE)),"") &amp;
IF(TRIM(MID(SUBSTITUTE(C413,",",REPT(" ",99)),99,99))&lt;&gt;"",CHAR(10) &amp; IFERROR(IF(ISERROR(--TRIM(MID(SUBSTITUTE(C413,",",REPT(" ",99)),99,99))),VLOOKUP(TRIM(MID(SUBSTITUTE(C413,",",REPT(" ",99)),99,99)),PortProtocols[],4,FALSE),VLOOKUP(--TRIM(MID(SUBSTITUTE(C413,",",REPT(" ",99)),99,99)),PortProtocols[],4,FALSE)),""),"") &amp;
IF(TRIM(MID(SUBSTITUTE(C413,",",REPT(" ",99)),199,99))&lt;&gt;"",CHAR(10) &amp; IFERROR(IF(ISERROR(--TRIM(MID(SUBSTITUTE(C413,",",REPT(" ",99)),199,99))),VLOOKUP(TRIM(MID(SUBSTITUTE(C413,",",REPT(" ",99)),199,99)),PortProtocols[],4,FALSE),VLOOKUP(--TRIM(MID(SUBSTITUTE(C413,",",REPT(" ",99)),199,99)),PortProtocols[],4,FALSE)),""),"") &amp;
IF(TRIM(MID(SUBSTITUTE(C413,",",REPT(" ",99)),299,99))&lt;&gt;"",CHAR(10) &amp; IFERROR(IF(ISERROR(--TRIM(MID(SUBSTITUTE(C413,",",REPT(" ",99)),299,99))),VLOOKUP(TRIM(MID(SUBSTITUTE(C413,",",REPT(" ",99)),299,99)),PortProtocols[],4,FALSE),VLOOKUP(--TRIM(MID(SUBSTITUTE(C413,",",REPT(" ",99)),299,99)),PortProtocols[],4,FALSE)),""),"") &amp;
IF(TRIM(MID(SUBSTITUTE(C413,",",REPT(" ",99)),399,99))&lt;&gt;"",CHAR(10) &amp; IFERROR(IF(ISERROR(--TRIM(MID(SUBSTITUTE(C413,",",REPT(" ",99)),399,99))),VLOOKUP(TRIM(MID(SUBSTITUTE(C413,",",REPT(" ",99)),399,99)),PortProtocols[],4,FALSE),VLOOKUP(--TRIM(MID(SUBSTITUTE(C413,",",REPT(" ",99)),399,99)),PortProtocols[],4,FALSE)),""),"") &amp;
IF(TRIM(MID(SUBSTITUTE(C413,",",REPT(" ",99)),499,99))&lt;&gt;"",CHAR(10) &amp; IFERROR(IF(ISERROR(--TRIM(MID(SUBSTITUTE(C413,",",REPT(" ",99)),499,99))),VLOOKUP(TRIM(MID(SUBSTITUTE(C413,",",REPT(" ",99)),499,99)),PortProtocols[],4,FALSE),VLOOKUP(--TRIM(MID(SUBSTITUTE(C413,",",REPT(" ",99)),499,99)),PortProtocols[],4,FALSE)),""),"") &amp;
IF(TRIM(MID(SUBSTITUTE(C413,",",REPT(" ",99)),599,99))&lt;&gt;"",CHAR(10) &amp; IFERROR(IF(ISERROR(--TRIM(MID(SUBSTITUTE(C413,",",REPT(" ",99)),599,99))),VLOOKUP(TRIM(MID(SUBSTITUTE(C413,",",REPT(" ",99)),599,99)),PortProtocols[],4,FALSE),VLOOKUP(--TRIM(MID(SUBSTITUTE(C413,",",REPT(" ",99)),599,99)),PortProtocols[],4,FALSE)),""),"") &amp;
IF(TRIM(MID(SUBSTITUTE(C413,",",REPT(" ",99)),699,99))&lt;&gt;"",CHAR(10) &amp; IFERROR(IF(ISERROR(--TRIM(MID(SUBSTITUTE(C413,",",REPT(" ",99)),699,99))),VLOOKUP(TRIM(MID(SUBSTITUTE(C413,",",REPT(" ",99)),699,99)),PortProtocols[],4,FALSE),VLOOKUP(--TRIM(MID(SUBSTITUTE(C413,",",REPT(" ",99)),699,99)),PortProtocols[],4,FALSE)),""),"") &amp;
IF(TRIM(MID(SUBSTITUTE(C413,",",REPT(" ",99)),799,99))&lt;&gt;"",CHAR(10) &amp; IFERROR(IF(ISERROR(--TRIM(MID(SUBSTITUTE(C413,",",REPT(" ",99)),799,99))),VLOOKUP(TRIM(MID(SUBSTITUTE(C413,",",REPT(" ",99)),799,99)),PortProtocols[],4,FALSE),VLOOKUP(--TRIM(MID(SUBSTITUTE(C413,",",REPT(" ",99)),799,99)),PortProtocols[],4,FALSE)),""),"") &amp;
IF(TRIM(MID(SUBSTITUTE(C413,",",REPT(" ",99)),899,99))&lt;&gt;"",CHAR(10) &amp; IFERROR(IF(ISERROR(--TRIM(MID(SUBSTITUTE(C413,",",REPT(" ",99)),899,99))),VLOOKUP(TRIM(MID(SUBSTITUTE(C413,",",REPT(" ",99)),899,99)),PortProtocols[],4,FALSE),VLOOKUP(--TRIM(MID(SUBSTITUTE(C413,",",REPT(" ",99)),899,99)),PortProtocols[],4,FALSE)),""),"") &amp;
IF(TRIM(MID(SUBSTITUTE(C413,",",REPT(" ",99)),999,99))&lt;&gt;"",CHAR(10) &amp; IFERROR(IF(ISERROR(--TRIM(MID(SUBSTITUTE(C413,",",REPT(" ",99)),999,99))),VLOOKUP(TRIM(MID(SUBSTITUTE(C413,",",REPT(" ",99)),999,99)),PortProtocols[],4,FALSE),VLOOKUP(--TRIM(MID(SUBSTITUTE(C413,",",REPT(" ",99)),999,99)),PortProtocols[],4,FALSE)),""),"") &amp;
IF(TRIM(MID(SUBSTITUTE(C413,",",REPT(" ",99)),1099,99))&lt;&gt;"",CHAR(10) &amp; IFERROR(IF(ISERROR(--TRIM(MID(SUBSTITUTE(C413,",",REPT(" ",99)),1099,99))),VLOOKUP(TRIM(MID(SUBSTITUTE(C413,",",REPT(" ",99)),1099,99)),PortProtocols[],4,FALSE),VLOOKUP(--TRIM(MID(SUBSTITUTE(C413,",",REPT(" ",99)),1099,99)),PortProtocols[],4,FALSE)),""),"") &amp;
IF(TRIM(MID(SUBSTITUTE(C413,",",REPT(" ",99)),1199,99))&lt;&gt;"",CHAR(10) &amp; IFERROR(IF(ISERROR(--TRIM(MID(SUBSTITUTE(C413,",",REPT(" ",99)),1199,99))),VLOOKUP(TRIM(MID(SUBSTITUTE(C413,",",REPT(" ",99)),1199,99)),PortProtocols[],4,FALSE),VLOOKUP(--TRIM(MID(SUBSTITUTE(C413,",",REPT(" ",99)),1199,99)),PortProtocols[],4,FALSE)),""),"") &amp;
IF(TRIM(MID(SUBSTITUTE(C413,",",REPT(" ",99)),1299,99))&lt;&gt;"",CHAR(10) &amp; IFERROR(IF(ISERROR(--TRIM(MID(SUBSTITUTE(C413,",",REPT(" ",99)),1299,99))),VLOOKUP(TRIM(MID(SUBSTITUTE(C413,",",REPT(" ",99)),1299,99)),PortProtocols[],4,FALSE),VLOOKUP(--TRIM(MID(SUBSTITUTE(C413,",",REPT(" ",99)),1299,99)),PortProtocols[],4,FALSE)),""),"") &amp;
IF(TRIM(MID(SUBSTITUTE(C413,",",REPT(" ",99)),1399,99))&lt;&gt;"",CHAR(10) &amp; IFERROR(IF(ISERROR(--TRIM(MID(SUBSTITUTE(C413,",",REPT(" ",99)),1399,99))),VLOOKUP(TRIM(MID(SUBSTITUTE(C413,",",REPT(" ",99)),1399,99)),PortProtocols[],4,FALSE),VLOOKUP(--TRIM(MID(SUBSTITUTE(C413,",",REPT(" ",99)),1399,99)),PortProtocols[],4,FALSE)),""),"") &amp;
IF(TRIM(MID(SUBSTITUTE(C413,",",REPT(" ",99)),1499,99))&lt;&gt;"",CHAR(10) &amp; IFERROR(IF(ISERROR(--TRIM(MID(SUBSTITUTE(C413,",",REPT(" ",99)),1499,99))),VLOOKUP(TRIM(MID(SUBSTITUTE(C413,",",REPT(" ",99)),1499,99)),PortProtocols[],4,FALSE),VLOOKUP(--TRIM(MID(SUBSTITUTE(C413,",",REPT(" ",99)),1499,99)),PortProtocols[],4,FALSE)),""),"") &amp;
IF(TRIM(MID(SUBSTITUTE(C413,",",REPT(" ",99)),1599,99))&lt;&gt;"",CHAR(10) &amp; IFERROR(IF(ISERROR(--TRIM(MID(SUBSTITUTE(C413,",",REPT(" ",99)),1599,99))),VLOOKUP(TRIM(MID(SUBSTITUTE(C413,",",REPT(" ",99)),1599,99)),PortProtocols[],4,FALSE),VLOOKUP(--TRIM(MID(SUBSTITUTE(C413,",",REPT(" ",99)),1599,99)),PortProtocols[],4,FALSE)),""),"") &amp;
IF(TRIM(MID(SUBSTITUTE(C413,",",REPT(" ",99)),1699,99))&lt;&gt;"",CHAR(10) &amp; IFERROR(IF(ISERROR(--TRIM(MID(SUBSTITUTE(C413,",",REPT(" ",99)),1699,99))),VLOOKUP(TRIM(MID(SUBSTITUTE(C413,",",REPT(" ",99)),1699,99)),PortProtocols[],4,FALSE),VLOOKUP(--TRIM(MID(SUBSTITUTE(C413,",",REPT(" ",99)),1699,99)),PortProtocols[],4,FALSE)),""),"") &amp;
IF(TRIM(MID(SUBSTITUTE(C413,",",REPT(" ",99)),1799,99))&lt;&gt;"",CHAR(10) &amp; IFERROR(IF(ISERROR(--TRIM(MID(SUBSTITUTE(C413,",",REPT(" ",99)),1799,99))),VLOOKUP(TRIM(MID(SUBSTITUTE(C413,",",REPT(" ",99)),1799,99)),PortProtocols[],4,FALSE),VLOOKUP(--TRIM(MID(SUBSTITUTE(C413,",",REPT(" ",99)),1799,99)),PortProtocols[],4,FALSE)),""),"") &amp;
IF(TRIM(MID(SUBSTITUTE(C413,",",REPT(" ",99)),1899,99))&lt;&gt;"",CHAR(10) &amp; IFERROR(IF(ISERROR(--TRIM(MID(SUBSTITUTE(C413,",",REPT(" ",99)),1899,99))),VLOOKUP(TRIM(MID(SUBSTITUTE(C413,",",REPT(" ",99)),1899,99)),PortProtocols[],4,FALSE),VLOOKUP(--TRIM(MID(SUBSTITUTE(C413,",",REPT(" ",99)),1899,99)),PortProtocols[],4,FALSE)),""),""),
"")</f>
        <v/>
      </c>
      <c r="G413" s="15"/>
      <c r="H413" s="13">
        <f>_xlfn.XLOOKUP(ExternalPorts[[#This Row],[Source]],entities[Source],entities[Source AZ (Used for Diagram Generation)],"",0)</f>
        <v>0</v>
      </c>
      <c r="I413" s="13">
        <f>_xlfn.XLOOKUP(ExternalPorts[[#This Row],[Destination]],entities[Destination],entities[Destination AZ (Used for Diagram Generation)],"",0)</f>
        <v>0</v>
      </c>
      <c r="J413" s="13"/>
    </row>
    <row r="414" spans="1:10" ht="20.25" hidden="1">
      <c r="A414" s="13"/>
      <c r="B414" s="13"/>
      <c r="C414" s="14"/>
      <c r="D414" s="13"/>
      <c r="E414" s="13"/>
      <c r="F414" s="24" t="str">
        <f>IF(AND(B414&lt;&gt;"",E414&lt;&gt;""),B414 &amp; " to " &amp; E414 &amp; CHAR(10) &amp;
IFERROR(IF(ISERROR(--TRIM(MID(SUBSTITUTE(C414,",",REPT(" ",99)),1,99))),VLOOKUP(TRIM(MID(SUBSTITUTE(C414,",",REPT(" ",99)),1,99)),PortProtocols[],4,FALSE),VLOOKUP(--TRIM(MID(SUBSTITUTE(C414,",",REPT(" ",99)),1,99)),PortProtocols[],4,FALSE)),"") &amp;
IF(TRIM(MID(SUBSTITUTE(C414,",",REPT(" ",99)),99,99))&lt;&gt;"",CHAR(10) &amp; IFERROR(IF(ISERROR(--TRIM(MID(SUBSTITUTE(C414,",",REPT(" ",99)),99,99))),VLOOKUP(TRIM(MID(SUBSTITUTE(C414,",",REPT(" ",99)),99,99)),PortProtocols[],4,FALSE),VLOOKUP(--TRIM(MID(SUBSTITUTE(C414,",",REPT(" ",99)),99,99)),PortProtocols[],4,FALSE)),""),"") &amp;
IF(TRIM(MID(SUBSTITUTE(C414,",",REPT(" ",99)),199,99))&lt;&gt;"",CHAR(10) &amp; IFERROR(IF(ISERROR(--TRIM(MID(SUBSTITUTE(C414,",",REPT(" ",99)),199,99))),VLOOKUP(TRIM(MID(SUBSTITUTE(C414,",",REPT(" ",99)),199,99)),PortProtocols[],4,FALSE),VLOOKUP(--TRIM(MID(SUBSTITUTE(C414,",",REPT(" ",99)),199,99)),PortProtocols[],4,FALSE)),""),"") &amp;
IF(TRIM(MID(SUBSTITUTE(C414,",",REPT(" ",99)),299,99))&lt;&gt;"",CHAR(10) &amp; IFERROR(IF(ISERROR(--TRIM(MID(SUBSTITUTE(C414,",",REPT(" ",99)),299,99))),VLOOKUP(TRIM(MID(SUBSTITUTE(C414,",",REPT(" ",99)),299,99)),PortProtocols[],4,FALSE),VLOOKUP(--TRIM(MID(SUBSTITUTE(C414,",",REPT(" ",99)),299,99)),PortProtocols[],4,FALSE)),""),"") &amp;
IF(TRIM(MID(SUBSTITUTE(C414,",",REPT(" ",99)),399,99))&lt;&gt;"",CHAR(10) &amp; IFERROR(IF(ISERROR(--TRIM(MID(SUBSTITUTE(C414,",",REPT(" ",99)),399,99))),VLOOKUP(TRIM(MID(SUBSTITUTE(C414,",",REPT(" ",99)),399,99)),PortProtocols[],4,FALSE),VLOOKUP(--TRIM(MID(SUBSTITUTE(C414,",",REPT(" ",99)),399,99)),PortProtocols[],4,FALSE)),""),"") &amp;
IF(TRIM(MID(SUBSTITUTE(C414,",",REPT(" ",99)),499,99))&lt;&gt;"",CHAR(10) &amp; IFERROR(IF(ISERROR(--TRIM(MID(SUBSTITUTE(C414,",",REPT(" ",99)),499,99))),VLOOKUP(TRIM(MID(SUBSTITUTE(C414,",",REPT(" ",99)),499,99)),PortProtocols[],4,FALSE),VLOOKUP(--TRIM(MID(SUBSTITUTE(C414,",",REPT(" ",99)),499,99)),PortProtocols[],4,FALSE)),""),"") &amp;
IF(TRIM(MID(SUBSTITUTE(C414,",",REPT(" ",99)),599,99))&lt;&gt;"",CHAR(10) &amp; IFERROR(IF(ISERROR(--TRIM(MID(SUBSTITUTE(C414,",",REPT(" ",99)),599,99))),VLOOKUP(TRIM(MID(SUBSTITUTE(C414,",",REPT(" ",99)),599,99)),PortProtocols[],4,FALSE),VLOOKUP(--TRIM(MID(SUBSTITUTE(C414,",",REPT(" ",99)),599,99)),PortProtocols[],4,FALSE)),""),"") &amp;
IF(TRIM(MID(SUBSTITUTE(C414,",",REPT(" ",99)),699,99))&lt;&gt;"",CHAR(10) &amp; IFERROR(IF(ISERROR(--TRIM(MID(SUBSTITUTE(C414,",",REPT(" ",99)),699,99))),VLOOKUP(TRIM(MID(SUBSTITUTE(C414,",",REPT(" ",99)),699,99)),PortProtocols[],4,FALSE),VLOOKUP(--TRIM(MID(SUBSTITUTE(C414,",",REPT(" ",99)),699,99)),PortProtocols[],4,FALSE)),""),"") &amp;
IF(TRIM(MID(SUBSTITUTE(C414,",",REPT(" ",99)),799,99))&lt;&gt;"",CHAR(10) &amp; IFERROR(IF(ISERROR(--TRIM(MID(SUBSTITUTE(C414,",",REPT(" ",99)),799,99))),VLOOKUP(TRIM(MID(SUBSTITUTE(C414,",",REPT(" ",99)),799,99)),PortProtocols[],4,FALSE),VLOOKUP(--TRIM(MID(SUBSTITUTE(C414,",",REPT(" ",99)),799,99)),PortProtocols[],4,FALSE)),""),"") &amp;
IF(TRIM(MID(SUBSTITUTE(C414,",",REPT(" ",99)),899,99))&lt;&gt;"",CHAR(10) &amp; IFERROR(IF(ISERROR(--TRIM(MID(SUBSTITUTE(C414,",",REPT(" ",99)),899,99))),VLOOKUP(TRIM(MID(SUBSTITUTE(C414,",",REPT(" ",99)),899,99)),PortProtocols[],4,FALSE),VLOOKUP(--TRIM(MID(SUBSTITUTE(C414,",",REPT(" ",99)),899,99)),PortProtocols[],4,FALSE)),""),"") &amp;
IF(TRIM(MID(SUBSTITUTE(C414,",",REPT(" ",99)),999,99))&lt;&gt;"",CHAR(10) &amp; IFERROR(IF(ISERROR(--TRIM(MID(SUBSTITUTE(C414,",",REPT(" ",99)),999,99))),VLOOKUP(TRIM(MID(SUBSTITUTE(C414,",",REPT(" ",99)),999,99)),PortProtocols[],4,FALSE),VLOOKUP(--TRIM(MID(SUBSTITUTE(C414,",",REPT(" ",99)),999,99)),PortProtocols[],4,FALSE)),""),"") &amp;
IF(TRIM(MID(SUBSTITUTE(C414,",",REPT(" ",99)),1099,99))&lt;&gt;"",CHAR(10) &amp; IFERROR(IF(ISERROR(--TRIM(MID(SUBSTITUTE(C414,",",REPT(" ",99)),1099,99))),VLOOKUP(TRIM(MID(SUBSTITUTE(C414,",",REPT(" ",99)),1099,99)),PortProtocols[],4,FALSE),VLOOKUP(--TRIM(MID(SUBSTITUTE(C414,",",REPT(" ",99)),1099,99)),PortProtocols[],4,FALSE)),""),"") &amp;
IF(TRIM(MID(SUBSTITUTE(C414,",",REPT(" ",99)),1199,99))&lt;&gt;"",CHAR(10) &amp; IFERROR(IF(ISERROR(--TRIM(MID(SUBSTITUTE(C414,",",REPT(" ",99)),1199,99))),VLOOKUP(TRIM(MID(SUBSTITUTE(C414,",",REPT(" ",99)),1199,99)),PortProtocols[],4,FALSE),VLOOKUP(--TRIM(MID(SUBSTITUTE(C414,",",REPT(" ",99)),1199,99)),PortProtocols[],4,FALSE)),""),"") &amp;
IF(TRIM(MID(SUBSTITUTE(C414,",",REPT(" ",99)),1299,99))&lt;&gt;"",CHAR(10) &amp; IFERROR(IF(ISERROR(--TRIM(MID(SUBSTITUTE(C414,",",REPT(" ",99)),1299,99))),VLOOKUP(TRIM(MID(SUBSTITUTE(C414,",",REPT(" ",99)),1299,99)),PortProtocols[],4,FALSE),VLOOKUP(--TRIM(MID(SUBSTITUTE(C414,",",REPT(" ",99)),1299,99)),PortProtocols[],4,FALSE)),""),"") &amp;
IF(TRIM(MID(SUBSTITUTE(C414,",",REPT(" ",99)),1399,99))&lt;&gt;"",CHAR(10) &amp; IFERROR(IF(ISERROR(--TRIM(MID(SUBSTITUTE(C414,",",REPT(" ",99)),1399,99))),VLOOKUP(TRIM(MID(SUBSTITUTE(C414,",",REPT(" ",99)),1399,99)),PortProtocols[],4,FALSE),VLOOKUP(--TRIM(MID(SUBSTITUTE(C414,",",REPT(" ",99)),1399,99)),PortProtocols[],4,FALSE)),""),"") &amp;
IF(TRIM(MID(SUBSTITUTE(C414,",",REPT(" ",99)),1499,99))&lt;&gt;"",CHAR(10) &amp; IFERROR(IF(ISERROR(--TRIM(MID(SUBSTITUTE(C414,",",REPT(" ",99)),1499,99))),VLOOKUP(TRIM(MID(SUBSTITUTE(C414,",",REPT(" ",99)),1499,99)),PortProtocols[],4,FALSE),VLOOKUP(--TRIM(MID(SUBSTITUTE(C414,",",REPT(" ",99)),1499,99)),PortProtocols[],4,FALSE)),""),"") &amp;
IF(TRIM(MID(SUBSTITUTE(C414,",",REPT(" ",99)),1599,99))&lt;&gt;"",CHAR(10) &amp; IFERROR(IF(ISERROR(--TRIM(MID(SUBSTITUTE(C414,",",REPT(" ",99)),1599,99))),VLOOKUP(TRIM(MID(SUBSTITUTE(C414,",",REPT(" ",99)),1599,99)),PortProtocols[],4,FALSE),VLOOKUP(--TRIM(MID(SUBSTITUTE(C414,",",REPT(" ",99)),1599,99)),PortProtocols[],4,FALSE)),""),"") &amp;
IF(TRIM(MID(SUBSTITUTE(C414,",",REPT(" ",99)),1699,99))&lt;&gt;"",CHAR(10) &amp; IFERROR(IF(ISERROR(--TRIM(MID(SUBSTITUTE(C414,",",REPT(" ",99)),1699,99))),VLOOKUP(TRIM(MID(SUBSTITUTE(C414,",",REPT(" ",99)),1699,99)),PortProtocols[],4,FALSE),VLOOKUP(--TRIM(MID(SUBSTITUTE(C414,",",REPT(" ",99)),1699,99)),PortProtocols[],4,FALSE)),""),"") &amp;
IF(TRIM(MID(SUBSTITUTE(C414,",",REPT(" ",99)),1799,99))&lt;&gt;"",CHAR(10) &amp; IFERROR(IF(ISERROR(--TRIM(MID(SUBSTITUTE(C414,",",REPT(" ",99)),1799,99))),VLOOKUP(TRIM(MID(SUBSTITUTE(C414,",",REPT(" ",99)),1799,99)),PortProtocols[],4,FALSE),VLOOKUP(--TRIM(MID(SUBSTITUTE(C414,",",REPT(" ",99)),1799,99)),PortProtocols[],4,FALSE)),""),"") &amp;
IF(TRIM(MID(SUBSTITUTE(C414,",",REPT(" ",99)),1899,99))&lt;&gt;"",CHAR(10) &amp; IFERROR(IF(ISERROR(--TRIM(MID(SUBSTITUTE(C414,",",REPT(" ",99)),1899,99))),VLOOKUP(TRIM(MID(SUBSTITUTE(C414,",",REPT(" ",99)),1899,99)),PortProtocols[],4,FALSE),VLOOKUP(--TRIM(MID(SUBSTITUTE(C414,",",REPT(" ",99)),1899,99)),PortProtocols[],4,FALSE)),""),""),
"")</f>
        <v/>
      </c>
      <c r="G414" s="15"/>
      <c r="H414" s="13">
        <f>_xlfn.XLOOKUP(ExternalPorts[[#This Row],[Source]],entities[Source],entities[Source AZ (Used for Diagram Generation)],"",0)</f>
        <v>0</v>
      </c>
      <c r="I414" s="13">
        <f>_xlfn.XLOOKUP(ExternalPorts[[#This Row],[Destination]],entities[Destination],entities[Destination AZ (Used for Diagram Generation)],"",0)</f>
        <v>0</v>
      </c>
      <c r="J414" s="13"/>
    </row>
    <row r="415" spans="1:10" ht="20.25" hidden="1">
      <c r="A415" s="13"/>
      <c r="B415" s="13"/>
      <c r="C415" s="14"/>
      <c r="D415" s="13"/>
      <c r="E415" s="13"/>
      <c r="F415" s="24" t="str">
        <f>IF(AND(B415&lt;&gt;"",E415&lt;&gt;""),B415 &amp; " to " &amp; E415 &amp; CHAR(10) &amp;
IFERROR(IF(ISERROR(--TRIM(MID(SUBSTITUTE(C415,",",REPT(" ",99)),1,99))),VLOOKUP(TRIM(MID(SUBSTITUTE(C415,",",REPT(" ",99)),1,99)),PortProtocols[],4,FALSE),VLOOKUP(--TRIM(MID(SUBSTITUTE(C415,",",REPT(" ",99)),1,99)),PortProtocols[],4,FALSE)),"") &amp;
IF(TRIM(MID(SUBSTITUTE(C415,",",REPT(" ",99)),99,99))&lt;&gt;"",CHAR(10) &amp; IFERROR(IF(ISERROR(--TRIM(MID(SUBSTITUTE(C415,",",REPT(" ",99)),99,99))),VLOOKUP(TRIM(MID(SUBSTITUTE(C415,",",REPT(" ",99)),99,99)),PortProtocols[],4,FALSE),VLOOKUP(--TRIM(MID(SUBSTITUTE(C415,",",REPT(" ",99)),99,99)),PortProtocols[],4,FALSE)),""),"") &amp;
IF(TRIM(MID(SUBSTITUTE(C415,",",REPT(" ",99)),199,99))&lt;&gt;"",CHAR(10) &amp; IFERROR(IF(ISERROR(--TRIM(MID(SUBSTITUTE(C415,",",REPT(" ",99)),199,99))),VLOOKUP(TRIM(MID(SUBSTITUTE(C415,",",REPT(" ",99)),199,99)),PortProtocols[],4,FALSE),VLOOKUP(--TRIM(MID(SUBSTITUTE(C415,",",REPT(" ",99)),199,99)),PortProtocols[],4,FALSE)),""),"") &amp;
IF(TRIM(MID(SUBSTITUTE(C415,",",REPT(" ",99)),299,99))&lt;&gt;"",CHAR(10) &amp; IFERROR(IF(ISERROR(--TRIM(MID(SUBSTITUTE(C415,",",REPT(" ",99)),299,99))),VLOOKUP(TRIM(MID(SUBSTITUTE(C415,",",REPT(" ",99)),299,99)),PortProtocols[],4,FALSE),VLOOKUP(--TRIM(MID(SUBSTITUTE(C415,",",REPT(" ",99)),299,99)),PortProtocols[],4,FALSE)),""),"") &amp;
IF(TRIM(MID(SUBSTITUTE(C415,",",REPT(" ",99)),399,99))&lt;&gt;"",CHAR(10) &amp; IFERROR(IF(ISERROR(--TRIM(MID(SUBSTITUTE(C415,",",REPT(" ",99)),399,99))),VLOOKUP(TRIM(MID(SUBSTITUTE(C415,",",REPT(" ",99)),399,99)),PortProtocols[],4,FALSE),VLOOKUP(--TRIM(MID(SUBSTITUTE(C415,",",REPT(" ",99)),399,99)),PortProtocols[],4,FALSE)),""),"") &amp;
IF(TRIM(MID(SUBSTITUTE(C415,",",REPT(" ",99)),499,99))&lt;&gt;"",CHAR(10) &amp; IFERROR(IF(ISERROR(--TRIM(MID(SUBSTITUTE(C415,",",REPT(" ",99)),499,99))),VLOOKUP(TRIM(MID(SUBSTITUTE(C415,",",REPT(" ",99)),499,99)),PortProtocols[],4,FALSE),VLOOKUP(--TRIM(MID(SUBSTITUTE(C415,",",REPT(" ",99)),499,99)),PortProtocols[],4,FALSE)),""),"") &amp;
IF(TRIM(MID(SUBSTITUTE(C415,",",REPT(" ",99)),599,99))&lt;&gt;"",CHAR(10) &amp; IFERROR(IF(ISERROR(--TRIM(MID(SUBSTITUTE(C415,",",REPT(" ",99)),599,99))),VLOOKUP(TRIM(MID(SUBSTITUTE(C415,",",REPT(" ",99)),599,99)),PortProtocols[],4,FALSE),VLOOKUP(--TRIM(MID(SUBSTITUTE(C415,",",REPT(" ",99)),599,99)),PortProtocols[],4,FALSE)),""),"") &amp;
IF(TRIM(MID(SUBSTITUTE(C415,",",REPT(" ",99)),699,99))&lt;&gt;"",CHAR(10) &amp; IFERROR(IF(ISERROR(--TRIM(MID(SUBSTITUTE(C415,",",REPT(" ",99)),699,99))),VLOOKUP(TRIM(MID(SUBSTITUTE(C415,",",REPT(" ",99)),699,99)),PortProtocols[],4,FALSE),VLOOKUP(--TRIM(MID(SUBSTITUTE(C415,",",REPT(" ",99)),699,99)),PortProtocols[],4,FALSE)),""),"") &amp;
IF(TRIM(MID(SUBSTITUTE(C415,",",REPT(" ",99)),799,99))&lt;&gt;"",CHAR(10) &amp; IFERROR(IF(ISERROR(--TRIM(MID(SUBSTITUTE(C415,",",REPT(" ",99)),799,99))),VLOOKUP(TRIM(MID(SUBSTITUTE(C415,",",REPT(" ",99)),799,99)),PortProtocols[],4,FALSE),VLOOKUP(--TRIM(MID(SUBSTITUTE(C415,",",REPT(" ",99)),799,99)),PortProtocols[],4,FALSE)),""),"") &amp;
IF(TRIM(MID(SUBSTITUTE(C415,",",REPT(" ",99)),899,99))&lt;&gt;"",CHAR(10) &amp; IFERROR(IF(ISERROR(--TRIM(MID(SUBSTITUTE(C415,",",REPT(" ",99)),899,99))),VLOOKUP(TRIM(MID(SUBSTITUTE(C415,",",REPT(" ",99)),899,99)),PortProtocols[],4,FALSE),VLOOKUP(--TRIM(MID(SUBSTITUTE(C415,",",REPT(" ",99)),899,99)),PortProtocols[],4,FALSE)),""),"") &amp;
IF(TRIM(MID(SUBSTITUTE(C415,",",REPT(" ",99)),999,99))&lt;&gt;"",CHAR(10) &amp; IFERROR(IF(ISERROR(--TRIM(MID(SUBSTITUTE(C415,",",REPT(" ",99)),999,99))),VLOOKUP(TRIM(MID(SUBSTITUTE(C415,",",REPT(" ",99)),999,99)),PortProtocols[],4,FALSE),VLOOKUP(--TRIM(MID(SUBSTITUTE(C415,",",REPT(" ",99)),999,99)),PortProtocols[],4,FALSE)),""),"") &amp;
IF(TRIM(MID(SUBSTITUTE(C415,",",REPT(" ",99)),1099,99))&lt;&gt;"",CHAR(10) &amp; IFERROR(IF(ISERROR(--TRIM(MID(SUBSTITUTE(C415,",",REPT(" ",99)),1099,99))),VLOOKUP(TRIM(MID(SUBSTITUTE(C415,",",REPT(" ",99)),1099,99)),PortProtocols[],4,FALSE),VLOOKUP(--TRIM(MID(SUBSTITUTE(C415,",",REPT(" ",99)),1099,99)),PortProtocols[],4,FALSE)),""),"") &amp;
IF(TRIM(MID(SUBSTITUTE(C415,",",REPT(" ",99)),1199,99))&lt;&gt;"",CHAR(10) &amp; IFERROR(IF(ISERROR(--TRIM(MID(SUBSTITUTE(C415,",",REPT(" ",99)),1199,99))),VLOOKUP(TRIM(MID(SUBSTITUTE(C415,",",REPT(" ",99)),1199,99)),PortProtocols[],4,FALSE),VLOOKUP(--TRIM(MID(SUBSTITUTE(C415,",",REPT(" ",99)),1199,99)),PortProtocols[],4,FALSE)),""),"") &amp;
IF(TRIM(MID(SUBSTITUTE(C415,",",REPT(" ",99)),1299,99))&lt;&gt;"",CHAR(10) &amp; IFERROR(IF(ISERROR(--TRIM(MID(SUBSTITUTE(C415,",",REPT(" ",99)),1299,99))),VLOOKUP(TRIM(MID(SUBSTITUTE(C415,",",REPT(" ",99)),1299,99)),PortProtocols[],4,FALSE),VLOOKUP(--TRIM(MID(SUBSTITUTE(C415,",",REPT(" ",99)),1299,99)),PortProtocols[],4,FALSE)),""),"") &amp;
IF(TRIM(MID(SUBSTITUTE(C415,",",REPT(" ",99)),1399,99))&lt;&gt;"",CHAR(10) &amp; IFERROR(IF(ISERROR(--TRIM(MID(SUBSTITUTE(C415,",",REPT(" ",99)),1399,99))),VLOOKUP(TRIM(MID(SUBSTITUTE(C415,",",REPT(" ",99)),1399,99)),PortProtocols[],4,FALSE),VLOOKUP(--TRIM(MID(SUBSTITUTE(C415,",",REPT(" ",99)),1399,99)),PortProtocols[],4,FALSE)),""),"") &amp;
IF(TRIM(MID(SUBSTITUTE(C415,",",REPT(" ",99)),1499,99))&lt;&gt;"",CHAR(10) &amp; IFERROR(IF(ISERROR(--TRIM(MID(SUBSTITUTE(C415,",",REPT(" ",99)),1499,99))),VLOOKUP(TRIM(MID(SUBSTITUTE(C415,",",REPT(" ",99)),1499,99)),PortProtocols[],4,FALSE),VLOOKUP(--TRIM(MID(SUBSTITUTE(C415,",",REPT(" ",99)),1499,99)),PortProtocols[],4,FALSE)),""),"") &amp;
IF(TRIM(MID(SUBSTITUTE(C415,",",REPT(" ",99)),1599,99))&lt;&gt;"",CHAR(10) &amp; IFERROR(IF(ISERROR(--TRIM(MID(SUBSTITUTE(C415,",",REPT(" ",99)),1599,99))),VLOOKUP(TRIM(MID(SUBSTITUTE(C415,",",REPT(" ",99)),1599,99)),PortProtocols[],4,FALSE),VLOOKUP(--TRIM(MID(SUBSTITUTE(C415,",",REPT(" ",99)),1599,99)),PortProtocols[],4,FALSE)),""),"") &amp;
IF(TRIM(MID(SUBSTITUTE(C415,",",REPT(" ",99)),1699,99))&lt;&gt;"",CHAR(10) &amp; IFERROR(IF(ISERROR(--TRIM(MID(SUBSTITUTE(C415,",",REPT(" ",99)),1699,99))),VLOOKUP(TRIM(MID(SUBSTITUTE(C415,",",REPT(" ",99)),1699,99)),PortProtocols[],4,FALSE),VLOOKUP(--TRIM(MID(SUBSTITUTE(C415,",",REPT(" ",99)),1699,99)),PortProtocols[],4,FALSE)),""),"") &amp;
IF(TRIM(MID(SUBSTITUTE(C415,",",REPT(" ",99)),1799,99))&lt;&gt;"",CHAR(10) &amp; IFERROR(IF(ISERROR(--TRIM(MID(SUBSTITUTE(C415,",",REPT(" ",99)),1799,99))),VLOOKUP(TRIM(MID(SUBSTITUTE(C415,",",REPT(" ",99)),1799,99)),PortProtocols[],4,FALSE),VLOOKUP(--TRIM(MID(SUBSTITUTE(C415,",",REPT(" ",99)),1799,99)),PortProtocols[],4,FALSE)),""),"") &amp;
IF(TRIM(MID(SUBSTITUTE(C415,",",REPT(" ",99)),1899,99))&lt;&gt;"",CHAR(10) &amp; IFERROR(IF(ISERROR(--TRIM(MID(SUBSTITUTE(C415,",",REPT(" ",99)),1899,99))),VLOOKUP(TRIM(MID(SUBSTITUTE(C415,",",REPT(" ",99)),1899,99)),PortProtocols[],4,FALSE),VLOOKUP(--TRIM(MID(SUBSTITUTE(C415,",",REPT(" ",99)),1899,99)),PortProtocols[],4,FALSE)),""),""),
"")</f>
        <v/>
      </c>
      <c r="G415" s="15"/>
      <c r="H415" s="13">
        <f>_xlfn.XLOOKUP(ExternalPorts[[#This Row],[Source]],entities[Source],entities[Source AZ (Used for Diagram Generation)],"",0)</f>
        <v>0</v>
      </c>
      <c r="I415" s="13">
        <f>_xlfn.XLOOKUP(ExternalPorts[[#This Row],[Destination]],entities[Destination],entities[Destination AZ (Used for Diagram Generation)],"",0)</f>
        <v>0</v>
      </c>
      <c r="J415" s="13"/>
    </row>
    <row r="416" spans="1:10" ht="20.25" hidden="1">
      <c r="A416" s="13"/>
      <c r="B416" s="13"/>
      <c r="C416" s="14"/>
      <c r="D416" s="13"/>
      <c r="E416" s="13"/>
      <c r="F416" s="24" t="str">
        <f>IF(AND(B416&lt;&gt;"",E416&lt;&gt;""),B416 &amp; " to " &amp; E416 &amp; CHAR(10) &amp;
IFERROR(IF(ISERROR(--TRIM(MID(SUBSTITUTE(C416,",",REPT(" ",99)),1,99))),VLOOKUP(TRIM(MID(SUBSTITUTE(C416,",",REPT(" ",99)),1,99)),PortProtocols[],4,FALSE),VLOOKUP(--TRIM(MID(SUBSTITUTE(C416,",",REPT(" ",99)),1,99)),PortProtocols[],4,FALSE)),"") &amp;
IF(TRIM(MID(SUBSTITUTE(C416,",",REPT(" ",99)),99,99))&lt;&gt;"",CHAR(10) &amp; IFERROR(IF(ISERROR(--TRIM(MID(SUBSTITUTE(C416,",",REPT(" ",99)),99,99))),VLOOKUP(TRIM(MID(SUBSTITUTE(C416,",",REPT(" ",99)),99,99)),PortProtocols[],4,FALSE),VLOOKUP(--TRIM(MID(SUBSTITUTE(C416,",",REPT(" ",99)),99,99)),PortProtocols[],4,FALSE)),""),"") &amp;
IF(TRIM(MID(SUBSTITUTE(C416,",",REPT(" ",99)),199,99))&lt;&gt;"",CHAR(10) &amp; IFERROR(IF(ISERROR(--TRIM(MID(SUBSTITUTE(C416,",",REPT(" ",99)),199,99))),VLOOKUP(TRIM(MID(SUBSTITUTE(C416,",",REPT(" ",99)),199,99)),PortProtocols[],4,FALSE),VLOOKUP(--TRIM(MID(SUBSTITUTE(C416,",",REPT(" ",99)),199,99)),PortProtocols[],4,FALSE)),""),"") &amp;
IF(TRIM(MID(SUBSTITUTE(C416,",",REPT(" ",99)),299,99))&lt;&gt;"",CHAR(10) &amp; IFERROR(IF(ISERROR(--TRIM(MID(SUBSTITUTE(C416,",",REPT(" ",99)),299,99))),VLOOKUP(TRIM(MID(SUBSTITUTE(C416,",",REPT(" ",99)),299,99)),PortProtocols[],4,FALSE),VLOOKUP(--TRIM(MID(SUBSTITUTE(C416,",",REPT(" ",99)),299,99)),PortProtocols[],4,FALSE)),""),"") &amp;
IF(TRIM(MID(SUBSTITUTE(C416,",",REPT(" ",99)),399,99))&lt;&gt;"",CHAR(10) &amp; IFERROR(IF(ISERROR(--TRIM(MID(SUBSTITUTE(C416,",",REPT(" ",99)),399,99))),VLOOKUP(TRIM(MID(SUBSTITUTE(C416,",",REPT(" ",99)),399,99)),PortProtocols[],4,FALSE),VLOOKUP(--TRIM(MID(SUBSTITUTE(C416,",",REPT(" ",99)),399,99)),PortProtocols[],4,FALSE)),""),"") &amp;
IF(TRIM(MID(SUBSTITUTE(C416,",",REPT(" ",99)),499,99))&lt;&gt;"",CHAR(10) &amp; IFERROR(IF(ISERROR(--TRIM(MID(SUBSTITUTE(C416,",",REPT(" ",99)),499,99))),VLOOKUP(TRIM(MID(SUBSTITUTE(C416,",",REPT(" ",99)),499,99)),PortProtocols[],4,FALSE),VLOOKUP(--TRIM(MID(SUBSTITUTE(C416,",",REPT(" ",99)),499,99)),PortProtocols[],4,FALSE)),""),"") &amp;
IF(TRIM(MID(SUBSTITUTE(C416,",",REPT(" ",99)),599,99))&lt;&gt;"",CHAR(10) &amp; IFERROR(IF(ISERROR(--TRIM(MID(SUBSTITUTE(C416,",",REPT(" ",99)),599,99))),VLOOKUP(TRIM(MID(SUBSTITUTE(C416,",",REPT(" ",99)),599,99)),PortProtocols[],4,FALSE),VLOOKUP(--TRIM(MID(SUBSTITUTE(C416,",",REPT(" ",99)),599,99)),PortProtocols[],4,FALSE)),""),"") &amp;
IF(TRIM(MID(SUBSTITUTE(C416,",",REPT(" ",99)),699,99))&lt;&gt;"",CHAR(10) &amp; IFERROR(IF(ISERROR(--TRIM(MID(SUBSTITUTE(C416,",",REPT(" ",99)),699,99))),VLOOKUP(TRIM(MID(SUBSTITUTE(C416,",",REPT(" ",99)),699,99)),PortProtocols[],4,FALSE),VLOOKUP(--TRIM(MID(SUBSTITUTE(C416,",",REPT(" ",99)),699,99)),PortProtocols[],4,FALSE)),""),"") &amp;
IF(TRIM(MID(SUBSTITUTE(C416,",",REPT(" ",99)),799,99))&lt;&gt;"",CHAR(10) &amp; IFERROR(IF(ISERROR(--TRIM(MID(SUBSTITUTE(C416,",",REPT(" ",99)),799,99))),VLOOKUP(TRIM(MID(SUBSTITUTE(C416,",",REPT(" ",99)),799,99)),PortProtocols[],4,FALSE),VLOOKUP(--TRIM(MID(SUBSTITUTE(C416,",",REPT(" ",99)),799,99)),PortProtocols[],4,FALSE)),""),"") &amp;
IF(TRIM(MID(SUBSTITUTE(C416,",",REPT(" ",99)),899,99))&lt;&gt;"",CHAR(10) &amp; IFERROR(IF(ISERROR(--TRIM(MID(SUBSTITUTE(C416,",",REPT(" ",99)),899,99))),VLOOKUP(TRIM(MID(SUBSTITUTE(C416,",",REPT(" ",99)),899,99)),PortProtocols[],4,FALSE),VLOOKUP(--TRIM(MID(SUBSTITUTE(C416,",",REPT(" ",99)),899,99)),PortProtocols[],4,FALSE)),""),"") &amp;
IF(TRIM(MID(SUBSTITUTE(C416,",",REPT(" ",99)),999,99))&lt;&gt;"",CHAR(10) &amp; IFERROR(IF(ISERROR(--TRIM(MID(SUBSTITUTE(C416,",",REPT(" ",99)),999,99))),VLOOKUP(TRIM(MID(SUBSTITUTE(C416,",",REPT(" ",99)),999,99)),PortProtocols[],4,FALSE),VLOOKUP(--TRIM(MID(SUBSTITUTE(C416,",",REPT(" ",99)),999,99)),PortProtocols[],4,FALSE)),""),"") &amp;
IF(TRIM(MID(SUBSTITUTE(C416,",",REPT(" ",99)),1099,99))&lt;&gt;"",CHAR(10) &amp; IFERROR(IF(ISERROR(--TRIM(MID(SUBSTITUTE(C416,",",REPT(" ",99)),1099,99))),VLOOKUP(TRIM(MID(SUBSTITUTE(C416,",",REPT(" ",99)),1099,99)),PortProtocols[],4,FALSE),VLOOKUP(--TRIM(MID(SUBSTITUTE(C416,",",REPT(" ",99)),1099,99)),PortProtocols[],4,FALSE)),""),"") &amp;
IF(TRIM(MID(SUBSTITUTE(C416,",",REPT(" ",99)),1199,99))&lt;&gt;"",CHAR(10) &amp; IFERROR(IF(ISERROR(--TRIM(MID(SUBSTITUTE(C416,",",REPT(" ",99)),1199,99))),VLOOKUP(TRIM(MID(SUBSTITUTE(C416,",",REPT(" ",99)),1199,99)),PortProtocols[],4,FALSE),VLOOKUP(--TRIM(MID(SUBSTITUTE(C416,",",REPT(" ",99)),1199,99)),PortProtocols[],4,FALSE)),""),"") &amp;
IF(TRIM(MID(SUBSTITUTE(C416,",",REPT(" ",99)),1299,99))&lt;&gt;"",CHAR(10) &amp; IFERROR(IF(ISERROR(--TRIM(MID(SUBSTITUTE(C416,",",REPT(" ",99)),1299,99))),VLOOKUP(TRIM(MID(SUBSTITUTE(C416,",",REPT(" ",99)),1299,99)),PortProtocols[],4,FALSE),VLOOKUP(--TRIM(MID(SUBSTITUTE(C416,",",REPT(" ",99)),1299,99)),PortProtocols[],4,FALSE)),""),"") &amp;
IF(TRIM(MID(SUBSTITUTE(C416,",",REPT(" ",99)),1399,99))&lt;&gt;"",CHAR(10) &amp; IFERROR(IF(ISERROR(--TRIM(MID(SUBSTITUTE(C416,",",REPT(" ",99)),1399,99))),VLOOKUP(TRIM(MID(SUBSTITUTE(C416,",",REPT(" ",99)),1399,99)),PortProtocols[],4,FALSE),VLOOKUP(--TRIM(MID(SUBSTITUTE(C416,",",REPT(" ",99)),1399,99)),PortProtocols[],4,FALSE)),""),"") &amp;
IF(TRIM(MID(SUBSTITUTE(C416,",",REPT(" ",99)),1499,99))&lt;&gt;"",CHAR(10) &amp; IFERROR(IF(ISERROR(--TRIM(MID(SUBSTITUTE(C416,",",REPT(" ",99)),1499,99))),VLOOKUP(TRIM(MID(SUBSTITUTE(C416,",",REPT(" ",99)),1499,99)),PortProtocols[],4,FALSE),VLOOKUP(--TRIM(MID(SUBSTITUTE(C416,",",REPT(" ",99)),1499,99)),PortProtocols[],4,FALSE)),""),"") &amp;
IF(TRIM(MID(SUBSTITUTE(C416,",",REPT(" ",99)),1599,99))&lt;&gt;"",CHAR(10) &amp; IFERROR(IF(ISERROR(--TRIM(MID(SUBSTITUTE(C416,",",REPT(" ",99)),1599,99))),VLOOKUP(TRIM(MID(SUBSTITUTE(C416,",",REPT(" ",99)),1599,99)),PortProtocols[],4,FALSE),VLOOKUP(--TRIM(MID(SUBSTITUTE(C416,",",REPT(" ",99)),1599,99)),PortProtocols[],4,FALSE)),""),"") &amp;
IF(TRIM(MID(SUBSTITUTE(C416,",",REPT(" ",99)),1699,99))&lt;&gt;"",CHAR(10) &amp; IFERROR(IF(ISERROR(--TRIM(MID(SUBSTITUTE(C416,",",REPT(" ",99)),1699,99))),VLOOKUP(TRIM(MID(SUBSTITUTE(C416,",",REPT(" ",99)),1699,99)),PortProtocols[],4,FALSE),VLOOKUP(--TRIM(MID(SUBSTITUTE(C416,",",REPT(" ",99)),1699,99)),PortProtocols[],4,FALSE)),""),"") &amp;
IF(TRIM(MID(SUBSTITUTE(C416,",",REPT(" ",99)),1799,99))&lt;&gt;"",CHAR(10) &amp; IFERROR(IF(ISERROR(--TRIM(MID(SUBSTITUTE(C416,",",REPT(" ",99)),1799,99))),VLOOKUP(TRIM(MID(SUBSTITUTE(C416,",",REPT(" ",99)),1799,99)),PortProtocols[],4,FALSE),VLOOKUP(--TRIM(MID(SUBSTITUTE(C416,",",REPT(" ",99)),1799,99)),PortProtocols[],4,FALSE)),""),"") &amp;
IF(TRIM(MID(SUBSTITUTE(C416,",",REPT(" ",99)),1899,99))&lt;&gt;"",CHAR(10) &amp; IFERROR(IF(ISERROR(--TRIM(MID(SUBSTITUTE(C416,",",REPT(" ",99)),1899,99))),VLOOKUP(TRIM(MID(SUBSTITUTE(C416,",",REPT(" ",99)),1899,99)),PortProtocols[],4,FALSE),VLOOKUP(--TRIM(MID(SUBSTITUTE(C416,",",REPT(" ",99)),1899,99)),PortProtocols[],4,FALSE)),""),""),
"")</f>
        <v/>
      </c>
      <c r="G416" s="15"/>
      <c r="H416" s="13">
        <f>_xlfn.XLOOKUP(ExternalPorts[[#This Row],[Source]],entities[Source],entities[Source AZ (Used for Diagram Generation)],"",0)</f>
        <v>0</v>
      </c>
      <c r="I416" s="13">
        <f>_xlfn.XLOOKUP(ExternalPorts[[#This Row],[Destination]],entities[Destination],entities[Destination AZ (Used for Diagram Generation)],"",0)</f>
        <v>0</v>
      </c>
      <c r="J416" s="13"/>
    </row>
    <row r="417" spans="1:10" ht="20.25" hidden="1">
      <c r="A417" s="13"/>
      <c r="B417" s="13"/>
      <c r="C417" s="14"/>
      <c r="D417" s="13"/>
      <c r="E417" s="13"/>
      <c r="F417" s="24" t="str">
        <f>IF(AND(B417&lt;&gt;"",E417&lt;&gt;""),B417 &amp; " to " &amp; E417 &amp; CHAR(10) &amp;
IFERROR(IF(ISERROR(--TRIM(MID(SUBSTITUTE(C417,",",REPT(" ",99)),1,99))),VLOOKUP(TRIM(MID(SUBSTITUTE(C417,",",REPT(" ",99)),1,99)),PortProtocols[],4,FALSE),VLOOKUP(--TRIM(MID(SUBSTITUTE(C417,",",REPT(" ",99)),1,99)),PortProtocols[],4,FALSE)),"") &amp;
IF(TRIM(MID(SUBSTITUTE(C417,",",REPT(" ",99)),99,99))&lt;&gt;"",CHAR(10) &amp; IFERROR(IF(ISERROR(--TRIM(MID(SUBSTITUTE(C417,",",REPT(" ",99)),99,99))),VLOOKUP(TRIM(MID(SUBSTITUTE(C417,",",REPT(" ",99)),99,99)),PortProtocols[],4,FALSE),VLOOKUP(--TRIM(MID(SUBSTITUTE(C417,",",REPT(" ",99)),99,99)),PortProtocols[],4,FALSE)),""),"") &amp;
IF(TRIM(MID(SUBSTITUTE(C417,",",REPT(" ",99)),199,99))&lt;&gt;"",CHAR(10) &amp; IFERROR(IF(ISERROR(--TRIM(MID(SUBSTITUTE(C417,",",REPT(" ",99)),199,99))),VLOOKUP(TRIM(MID(SUBSTITUTE(C417,",",REPT(" ",99)),199,99)),PortProtocols[],4,FALSE),VLOOKUP(--TRIM(MID(SUBSTITUTE(C417,",",REPT(" ",99)),199,99)),PortProtocols[],4,FALSE)),""),"") &amp;
IF(TRIM(MID(SUBSTITUTE(C417,",",REPT(" ",99)),299,99))&lt;&gt;"",CHAR(10) &amp; IFERROR(IF(ISERROR(--TRIM(MID(SUBSTITUTE(C417,",",REPT(" ",99)),299,99))),VLOOKUP(TRIM(MID(SUBSTITUTE(C417,",",REPT(" ",99)),299,99)),PortProtocols[],4,FALSE),VLOOKUP(--TRIM(MID(SUBSTITUTE(C417,",",REPT(" ",99)),299,99)),PortProtocols[],4,FALSE)),""),"") &amp;
IF(TRIM(MID(SUBSTITUTE(C417,",",REPT(" ",99)),399,99))&lt;&gt;"",CHAR(10) &amp; IFERROR(IF(ISERROR(--TRIM(MID(SUBSTITUTE(C417,",",REPT(" ",99)),399,99))),VLOOKUP(TRIM(MID(SUBSTITUTE(C417,",",REPT(" ",99)),399,99)),PortProtocols[],4,FALSE),VLOOKUP(--TRIM(MID(SUBSTITUTE(C417,",",REPT(" ",99)),399,99)),PortProtocols[],4,FALSE)),""),"") &amp;
IF(TRIM(MID(SUBSTITUTE(C417,",",REPT(" ",99)),499,99))&lt;&gt;"",CHAR(10) &amp; IFERROR(IF(ISERROR(--TRIM(MID(SUBSTITUTE(C417,",",REPT(" ",99)),499,99))),VLOOKUP(TRIM(MID(SUBSTITUTE(C417,",",REPT(" ",99)),499,99)),PortProtocols[],4,FALSE),VLOOKUP(--TRIM(MID(SUBSTITUTE(C417,",",REPT(" ",99)),499,99)),PortProtocols[],4,FALSE)),""),"") &amp;
IF(TRIM(MID(SUBSTITUTE(C417,",",REPT(" ",99)),599,99))&lt;&gt;"",CHAR(10) &amp; IFERROR(IF(ISERROR(--TRIM(MID(SUBSTITUTE(C417,",",REPT(" ",99)),599,99))),VLOOKUP(TRIM(MID(SUBSTITUTE(C417,",",REPT(" ",99)),599,99)),PortProtocols[],4,FALSE),VLOOKUP(--TRIM(MID(SUBSTITUTE(C417,",",REPT(" ",99)),599,99)),PortProtocols[],4,FALSE)),""),"") &amp;
IF(TRIM(MID(SUBSTITUTE(C417,",",REPT(" ",99)),699,99))&lt;&gt;"",CHAR(10) &amp; IFERROR(IF(ISERROR(--TRIM(MID(SUBSTITUTE(C417,",",REPT(" ",99)),699,99))),VLOOKUP(TRIM(MID(SUBSTITUTE(C417,",",REPT(" ",99)),699,99)),PortProtocols[],4,FALSE),VLOOKUP(--TRIM(MID(SUBSTITUTE(C417,",",REPT(" ",99)),699,99)),PortProtocols[],4,FALSE)),""),"") &amp;
IF(TRIM(MID(SUBSTITUTE(C417,",",REPT(" ",99)),799,99))&lt;&gt;"",CHAR(10) &amp; IFERROR(IF(ISERROR(--TRIM(MID(SUBSTITUTE(C417,",",REPT(" ",99)),799,99))),VLOOKUP(TRIM(MID(SUBSTITUTE(C417,",",REPT(" ",99)),799,99)),PortProtocols[],4,FALSE),VLOOKUP(--TRIM(MID(SUBSTITUTE(C417,",",REPT(" ",99)),799,99)),PortProtocols[],4,FALSE)),""),"") &amp;
IF(TRIM(MID(SUBSTITUTE(C417,",",REPT(" ",99)),899,99))&lt;&gt;"",CHAR(10) &amp; IFERROR(IF(ISERROR(--TRIM(MID(SUBSTITUTE(C417,",",REPT(" ",99)),899,99))),VLOOKUP(TRIM(MID(SUBSTITUTE(C417,",",REPT(" ",99)),899,99)),PortProtocols[],4,FALSE),VLOOKUP(--TRIM(MID(SUBSTITUTE(C417,",",REPT(" ",99)),899,99)),PortProtocols[],4,FALSE)),""),"") &amp;
IF(TRIM(MID(SUBSTITUTE(C417,",",REPT(" ",99)),999,99))&lt;&gt;"",CHAR(10) &amp; IFERROR(IF(ISERROR(--TRIM(MID(SUBSTITUTE(C417,",",REPT(" ",99)),999,99))),VLOOKUP(TRIM(MID(SUBSTITUTE(C417,",",REPT(" ",99)),999,99)),PortProtocols[],4,FALSE),VLOOKUP(--TRIM(MID(SUBSTITUTE(C417,",",REPT(" ",99)),999,99)),PortProtocols[],4,FALSE)),""),"") &amp;
IF(TRIM(MID(SUBSTITUTE(C417,",",REPT(" ",99)),1099,99))&lt;&gt;"",CHAR(10) &amp; IFERROR(IF(ISERROR(--TRIM(MID(SUBSTITUTE(C417,",",REPT(" ",99)),1099,99))),VLOOKUP(TRIM(MID(SUBSTITUTE(C417,",",REPT(" ",99)),1099,99)),PortProtocols[],4,FALSE),VLOOKUP(--TRIM(MID(SUBSTITUTE(C417,",",REPT(" ",99)),1099,99)),PortProtocols[],4,FALSE)),""),"") &amp;
IF(TRIM(MID(SUBSTITUTE(C417,",",REPT(" ",99)),1199,99))&lt;&gt;"",CHAR(10) &amp; IFERROR(IF(ISERROR(--TRIM(MID(SUBSTITUTE(C417,",",REPT(" ",99)),1199,99))),VLOOKUP(TRIM(MID(SUBSTITUTE(C417,",",REPT(" ",99)),1199,99)),PortProtocols[],4,FALSE),VLOOKUP(--TRIM(MID(SUBSTITUTE(C417,",",REPT(" ",99)),1199,99)),PortProtocols[],4,FALSE)),""),"") &amp;
IF(TRIM(MID(SUBSTITUTE(C417,",",REPT(" ",99)),1299,99))&lt;&gt;"",CHAR(10) &amp; IFERROR(IF(ISERROR(--TRIM(MID(SUBSTITUTE(C417,",",REPT(" ",99)),1299,99))),VLOOKUP(TRIM(MID(SUBSTITUTE(C417,",",REPT(" ",99)),1299,99)),PortProtocols[],4,FALSE),VLOOKUP(--TRIM(MID(SUBSTITUTE(C417,",",REPT(" ",99)),1299,99)),PortProtocols[],4,FALSE)),""),"") &amp;
IF(TRIM(MID(SUBSTITUTE(C417,",",REPT(" ",99)),1399,99))&lt;&gt;"",CHAR(10) &amp; IFERROR(IF(ISERROR(--TRIM(MID(SUBSTITUTE(C417,",",REPT(" ",99)),1399,99))),VLOOKUP(TRIM(MID(SUBSTITUTE(C417,",",REPT(" ",99)),1399,99)),PortProtocols[],4,FALSE),VLOOKUP(--TRIM(MID(SUBSTITUTE(C417,",",REPT(" ",99)),1399,99)),PortProtocols[],4,FALSE)),""),"") &amp;
IF(TRIM(MID(SUBSTITUTE(C417,",",REPT(" ",99)),1499,99))&lt;&gt;"",CHAR(10) &amp; IFERROR(IF(ISERROR(--TRIM(MID(SUBSTITUTE(C417,",",REPT(" ",99)),1499,99))),VLOOKUP(TRIM(MID(SUBSTITUTE(C417,",",REPT(" ",99)),1499,99)),PortProtocols[],4,FALSE),VLOOKUP(--TRIM(MID(SUBSTITUTE(C417,",",REPT(" ",99)),1499,99)),PortProtocols[],4,FALSE)),""),"") &amp;
IF(TRIM(MID(SUBSTITUTE(C417,",",REPT(" ",99)),1599,99))&lt;&gt;"",CHAR(10) &amp; IFERROR(IF(ISERROR(--TRIM(MID(SUBSTITUTE(C417,",",REPT(" ",99)),1599,99))),VLOOKUP(TRIM(MID(SUBSTITUTE(C417,",",REPT(" ",99)),1599,99)),PortProtocols[],4,FALSE),VLOOKUP(--TRIM(MID(SUBSTITUTE(C417,",",REPT(" ",99)),1599,99)),PortProtocols[],4,FALSE)),""),"") &amp;
IF(TRIM(MID(SUBSTITUTE(C417,",",REPT(" ",99)),1699,99))&lt;&gt;"",CHAR(10) &amp; IFERROR(IF(ISERROR(--TRIM(MID(SUBSTITUTE(C417,",",REPT(" ",99)),1699,99))),VLOOKUP(TRIM(MID(SUBSTITUTE(C417,",",REPT(" ",99)),1699,99)),PortProtocols[],4,FALSE),VLOOKUP(--TRIM(MID(SUBSTITUTE(C417,",",REPT(" ",99)),1699,99)),PortProtocols[],4,FALSE)),""),"") &amp;
IF(TRIM(MID(SUBSTITUTE(C417,",",REPT(" ",99)),1799,99))&lt;&gt;"",CHAR(10) &amp; IFERROR(IF(ISERROR(--TRIM(MID(SUBSTITUTE(C417,",",REPT(" ",99)),1799,99))),VLOOKUP(TRIM(MID(SUBSTITUTE(C417,",",REPT(" ",99)),1799,99)),PortProtocols[],4,FALSE),VLOOKUP(--TRIM(MID(SUBSTITUTE(C417,",",REPT(" ",99)),1799,99)),PortProtocols[],4,FALSE)),""),"") &amp;
IF(TRIM(MID(SUBSTITUTE(C417,",",REPT(" ",99)),1899,99))&lt;&gt;"",CHAR(10) &amp; IFERROR(IF(ISERROR(--TRIM(MID(SUBSTITUTE(C417,",",REPT(" ",99)),1899,99))),VLOOKUP(TRIM(MID(SUBSTITUTE(C417,",",REPT(" ",99)),1899,99)),PortProtocols[],4,FALSE),VLOOKUP(--TRIM(MID(SUBSTITUTE(C417,",",REPT(" ",99)),1899,99)),PortProtocols[],4,FALSE)),""),""),
"")</f>
        <v/>
      </c>
      <c r="G417" s="15"/>
      <c r="H417" s="13">
        <f>_xlfn.XLOOKUP(ExternalPorts[[#This Row],[Source]],entities[Source],entities[Source AZ (Used for Diagram Generation)],"",0)</f>
        <v>0</v>
      </c>
      <c r="I417" s="13">
        <f>_xlfn.XLOOKUP(ExternalPorts[[#This Row],[Destination]],entities[Destination],entities[Destination AZ (Used for Diagram Generation)],"",0)</f>
        <v>0</v>
      </c>
      <c r="J417" s="13"/>
    </row>
    <row r="418" spans="1:10" ht="20.25" hidden="1">
      <c r="A418" s="13"/>
      <c r="B418" s="13"/>
      <c r="C418" s="14"/>
      <c r="D418" s="13"/>
      <c r="E418" s="13"/>
      <c r="F418" s="24" t="str">
        <f>IF(AND(B418&lt;&gt;"",E418&lt;&gt;""),B418 &amp; " to " &amp; E418 &amp; CHAR(10) &amp;
IFERROR(IF(ISERROR(--TRIM(MID(SUBSTITUTE(C418,",",REPT(" ",99)),1,99))),VLOOKUP(TRIM(MID(SUBSTITUTE(C418,",",REPT(" ",99)),1,99)),PortProtocols[],4,FALSE),VLOOKUP(--TRIM(MID(SUBSTITUTE(C418,",",REPT(" ",99)),1,99)),PortProtocols[],4,FALSE)),"") &amp;
IF(TRIM(MID(SUBSTITUTE(C418,",",REPT(" ",99)),99,99))&lt;&gt;"",CHAR(10) &amp; IFERROR(IF(ISERROR(--TRIM(MID(SUBSTITUTE(C418,",",REPT(" ",99)),99,99))),VLOOKUP(TRIM(MID(SUBSTITUTE(C418,",",REPT(" ",99)),99,99)),PortProtocols[],4,FALSE),VLOOKUP(--TRIM(MID(SUBSTITUTE(C418,",",REPT(" ",99)),99,99)),PortProtocols[],4,FALSE)),""),"") &amp;
IF(TRIM(MID(SUBSTITUTE(C418,",",REPT(" ",99)),199,99))&lt;&gt;"",CHAR(10) &amp; IFERROR(IF(ISERROR(--TRIM(MID(SUBSTITUTE(C418,",",REPT(" ",99)),199,99))),VLOOKUP(TRIM(MID(SUBSTITUTE(C418,",",REPT(" ",99)),199,99)),PortProtocols[],4,FALSE),VLOOKUP(--TRIM(MID(SUBSTITUTE(C418,",",REPT(" ",99)),199,99)),PortProtocols[],4,FALSE)),""),"") &amp;
IF(TRIM(MID(SUBSTITUTE(C418,",",REPT(" ",99)),299,99))&lt;&gt;"",CHAR(10) &amp; IFERROR(IF(ISERROR(--TRIM(MID(SUBSTITUTE(C418,",",REPT(" ",99)),299,99))),VLOOKUP(TRIM(MID(SUBSTITUTE(C418,",",REPT(" ",99)),299,99)),PortProtocols[],4,FALSE),VLOOKUP(--TRIM(MID(SUBSTITUTE(C418,",",REPT(" ",99)),299,99)),PortProtocols[],4,FALSE)),""),"") &amp;
IF(TRIM(MID(SUBSTITUTE(C418,",",REPT(" ",99)),399,99))&lt;&gt;"",CHAR(10) &amp; IFERROR(IF(ISERROR(--TRIM(MID(SUBSTITUTE(C418,",",REPT(" ",99)),399,99))),VLOOKUP(TRIM(MID(SUBSTITUTE(C418,",",REPT(" ",99)),399,99)),PortProtocols[],4,FALSE),VLOOKUP(--TRIM(MID(SUBSTITUTE(C418,",",REPT(" ",99)),399,99)),PortProtocols[],4,FALSE)),""),"") &amp;
IF(TRIM(MID(SUBSTITUTE(C418,",",REPT(" ",99)),499,99))&lt;&gt;"",CHAR(10) &amp; IFERROR(IF(ISERROR(--TRIM(MID(SUBSTITUTE(C418,",",REPT(" ",99)),499,99))),VLOOKUP(TRIM(MID(SUBSTITUTE(C418,",",REPT(" ",99)),499,99)),PortProtocols[],4,FALSE),VLOOKUP(--TRIM(MID(SUBSTITUTE(C418,",",REPT(" ",99)),499,99)),PortProtocols[],4,FALSE)),""),"") &amp;
IF(TRIM(MID(SUBSTITUTE(C418,",",REPT(" ",99)),599,99))&lt;&gt;"",CHAR(10) &amp; IFERROR(IF(ISERROR(--TRIM(MID(SUBSTITUTE(C418,",",REPT(" ",99)),599,99))),VLOOKUP(TRIM(MID(SUBSTITUTE(C418,",",REPT(" ",99)),599,99)),PortProtocols[],4,FALSE),VLOOKUP(--TRIM(MID(SUBSTITUTE(C418,",",REPT(" ",99)),599,99)),PortProtocols[],4,FALSE)),""),"") &amp;
IF(TRIM(MID(SUBSTITUTE(C418,",",REPT(" ",99)),699,99))&lt;&gt;"",CHAR(10) &amp; IFERROR(IF(ISERROR(--TRIM(MID(SUBSTITUTE(C418,",",REPT(" ",99)),699,99))),VLOOKUP(TRIM(MID(SUBSTITUTE(C418,",",REPT(" ",99)),699,99)),PortProtocols[],4,FALSE),VLOOKUP(--TRIM(MID(SUBSTITUTE(C418,",",REPT(" ",99)),699,99)),PortProtocols[],4,FALSE)),""),"") &amp;
IF(TRIM(MID(SUBSTITUTE(C418,",",REPT(" ",99)),799,99))&lt;&gt;"",CHAR(10) &amp; IFERROR(IF(ISERROR(--TRIM(MID(SUBSTITUTE(C418,",",REPT(" ",99)),799,99))),VLOOKUP(TRIM(MID(SUBSTITUTE(C418,",",REPT(" ",99)),799,99)),PortProtocols[],4,FALSE),VLOOKUP(--TRIM(MID(SUBSTITUTE(C418,",",REPT(" ",99)),799,99)),PortProtocols[],4,FALSE)),""),"") &amp;
IF(TRIM(MID(SUBSTITUTE(C418,",",REPT(" ",99)),899,99))&lt;&gt;"",CHAR(10) &amp; IFERROR(IF(ISERROR(--TRIM(MID(SUBSTITUTE(C418,",",REPT(" ",99)),899,99))),VLOOKUP(TRIM(MID(SUBSTITUTE(C418,",",REPT(" ",99)),899,99)),PortProtocols[],4,FALSE),VLOOKUP(--TRIM(MID(SUBSTITUTE(C418,",",REPT(" ",99)),899,99)),PortProtocols[],4,FALSE)),""),"") &amp;
IF(TRIM(MID(SUBSTITUTE(C418,",",REPT(" ",99)),999,99))&lt;&gt;"",CHAR(10) &amp; IFERROR(IF(ISERROR(--TRIM(MID(SUBSTITUTE(C418,",",REPT(" ",99)),999,99))),VLOOKUP(TRIM(MID(SUBSTITUTE(C418,",",REPT(" ",99)),999,99)),PortProtocols[],4,FALSE),VLOOKUP(--TRIM(MID(SUBSTITUTE(C418,",",REPT(" ",99)),999,99)),PortProtocols[],4,FALSE)),""),"") &amp;
IF(TRIM(MID(SUBSTITUTE(C418,",",REPT(" ",99)),1099,99))&lt;&gt;"",CHAR(10) &amp; IFERROR(IF(ISERROR(--TRIM(MID(SUBSTITUTE(C418,",",REPT(" ",99)),1099,99))),VLOOKUP(TRIM(MID(SUBSTITUTE(C418,",",REPT(" ",99)),1099,99)),PortProtocols[],4,FALSE),VLOOKUP(--TRIM(MID(SUBSTITUTE(C418,",",REPT(" ",99)),1099,99)),PortProtocols[],4,FALSE)),""),"") &amp;
IF(TRIM(MID(SUBSTITUTE(C418,",",REPT(" ",99)),1199,99))&lt;&gt;"",CHAR(10) &amp; IFERROR(IF(ISERROR(--TRIM(MID(SUBSTITUTE(C418,",",REPT(" ",99)),1199,99))),VLOOKUP(TRIM(MID(SUBSTITUTE(C418,",",REPT(" ",99)),1199,99)),PortProtocols[],4,FALSE),VLOOKUP(--TRIM(MID(SUBSTITUTE(C418,",",REPT(" ",99)),1199,99)),PortProtocols[],4,FALSE)),""),"") &amp;
IF(TRIM(MID(SUBSTITUTE(C418,",",REPT(" ",99)),1299,99))&lt;&gt;"",CHAR(10) &amp; IFERROR(IF(ISERROR(--TRIM(MID(SUBSTITUTE(C418,",",REPT(" ",99)),1299,99))),VLOOKUP(TRIM(MID(SUBSTITUTE(C418,",",REPT(" ",99)),1299,99)),PortProtocols[],4,FALSE),VLOOKUP(--TRIM(MID(SUBSTITUTE(C418,",",REPT(" ",99)),1299,99)),PortProtocols[],4,FALSE)),""),"") &amp;
IF(TRIM(MID(SUBSTITUTE(C418,",",REPT(" ",99)),1399,99))&lt;&gt;"",CHAR(10) &amp; IFERROR(IF(ISERROR(--TRIM(MID(SUBSTITUTE(C418,",",REPT(" ",99)),1399,99))),VLOOKUP(TRIM(MID(SUBSTITUTE(C418,",",REPT(" ",99)),1399,99)),PortProtocols[],4,FALSE),VLOOKUP(--TRIM(MID(SUBSTITUTE(C418,",",REPT(" ",99)),1399,99)),PortProtocols[],4,FALSE)),""),"") &amp;
IF(TRIM(MID(SUBSTITUTE(C418,",",REPT(" ",99)),1499,99))&lt;&gt;"",CHAR(10) &amp; IFERROR(IF(ISERROR(--TRIM(MID(SUBSTITUTE(C418,",",REPT(" ",99)),1499,99))),VLOOKUP(TRIM(MID(SUBSTITUTE(C418,",",REPT(" ",99)),1499,99)),PortProtocols[],4,FALSE),VLOOKUP(--TRIM(MID(SUBSTITUTE(C418,",",REPT(" ",99)),1499,99)),PortProtocols[],4,FALSE)),""),"") &amp;
IF(TRIM(MID(SUBSTITUTE(C418,",",REPT(" ",99)),1599,99))&lt;&gt;"",CHAR(10) &amp; IFERROR(IF(ISERROR(--TRIM(MID(SUBSTITUTE(C418,",",REPT(" ",99)),1599,99))),VLOOKUP(TRIM(MID(SUBSTITUTE(C418,",",REPT(" ",99)),1599,99)),PortProtocols[],4,FALSE),VLOOKUP(--TRIM(MID(SUBSTITUTE(C418,",",REPT(" ",99)),1599,99)),PortProtocols[],4,FALSE)),""),"") &amp;
IF(TRIM(MID(SUBSTITUTE(C418,",",REPT(" ",99)),1699,99))&lt;&gt;"",CHAR(10) &amp; IFERROR(IF(ISERROR(--TRIM(MID(SUBSTITUTE(C418,",",REPT(" ",99)),1699,99))),VLOOKUP(TRIM(MID(SUBSTITUTE(C418,",",REPT(" ",99)),1699,99)),PortProtocols[],4,FALSE),VLOOKUP(--TRIM(MID(SUBSTITUTE(C418,",",REPT(" ",99)),1699,99)),PortProtocols[],4,FALSE)),""),"") &amp;
IF(TRIM(MID(SUBSTITUTE(C418,",",REPT(" ",99)),1799,99))&lt;&gt;"",CHAR(10) &amp; IFERROR(IF(ISERROR(--TRIM(MID(SUBSTITUTE(C418,",",REPT(" ",99)),1799,99))),VLOOKUP(TRIM(MID(SUBSTITUTE(C418,",",REPT(" ",99)),1799,99)),PortProtocols[],4,FALSE),VLOOKUP(--TRIM(MID(SUBSTITUTE(C418,",",REPT(" ",99)),1799,99)),PortProtocols[],4,FALSE)),""),"") &amp;
IF(TRIM(MID(SUBSTITUTE(C418,",",REPT(" ",99)),1899,99))&lt;&gt;"",CHAR(10) &amp; IFERROR(IF(ISERROR(--TRIM(MID(SUBSTITUTE(C418,",",REPT(" ",99)),1899,99))),VLOOKUP(TRIM(MID(SUBSTITUTE(C418,",",REPT(" ",99)),1899,99)),PortProtocols[],4,FALSE),VLOOKUP(--TRIM(MID(SUBSTITUTE(C418,",",REPT(" ",99)),1899,99)),PortProtocols[],4,FALSE)),""),""),
"")</f>
        <v/>
      </c>
      <c r="G418" s="15"/>
      <c r="H418" s="13">
        <f>_xlfn.XLOOKUP(ExternalPorts[[#This Row],[Source]],entities[Source],entities[Source AZ (Used for Diagram Generation)],"",0)</f>
        <v>0</v>
      </c>
      <c r="I418" s="13">
        <f>_xlfn.XLOOKUP(ExternalPorts[[#This Row],[Destination]],entities[Destination],entities[Destination AZ (Used for Diagram Generation)],"",0)</f>
        <v>0</v>
      </c>
      <c r="J418" s="13"/>
    </row>
    <row r="419" spans="1:10" ht="20.25" hidden="1">
      <c r="A419" s="13"/>
      <c r="B419" s="13"/>
      <c r="C419" s="14"/>
      <c r="D419" s="13"/>
      <c r="E419" s="13"/>
      <c r="F419" s="24" t="str">
        <f>IF(AND(B419&lt;&gt;"",E419&lt;&gt;""),B419 &amp; " to " &amp; E419 &amp; CHAR(10) &amp;
IFERROR(IF(ISERROR(--TRIM(MID(SUBSTITUTE(C419,",",REPT(" ",99)),1,99))),VLOOKUP(TRIM(MID(SUBSTITUTE(C419,",",REPT(" ",99)),1,99)),PortProtocols[],4,FALSE),VLOOKUP(--TRIM(MID(SUBSTITUTE(C419,",",REPT(" ",99)),1,99)),PortProtocols[],4,FALSE)),"") &amp;
IF(TRIM(MID(SUBSTITUTE(C419,",",REPT(" ",99)),99,99))&lt;&gt;"",CHAR(10) &amp; IFERROR(IF(ISERROR(--TRIM(MID(SUBSTITUTE(C419,",",REPT(" ",99)),99,99))),VLOOKUP(TRIM(MID(SUBSTITUTE(C419,",",REPT(" ",99)),99,99)),PortProtocols[],4,FALSE),VLOOKUP(--TRIM(MID(SUBSTITUTE(C419,",",REPT(" ",99)),99,99)),PortProtocols[],4,FALSE)),""),"") &amp;
IF(TRIM(MID(SUBSTITUTE(C419,",",REPT(" ",99)),199,99))&lt;&gt;"",CHAR(10) &amp; IFERROR(IF(ISERROR(--TRIM(MID(SUBSTITUTE(C419,",",REPT(" ",99)),199,99))),VLOOKUP(TRIM(MID(SUBSTITUTE(C419,",",REPT(" ",99)),199,99)),PortProtocols[],4,FALSE),VLOOKUP(--TRIM(MID(SUBSTITUTE(C419,",",REPT(" ",99)),199,99)),PortProtocols[],4,FALSE)),""),"") &amp;
IF(TRIM(MID(SUBSTITUTE(C419,",",REPT(" ",99)),299,99))&lt;&gt;"",CHAR(10) &amp; IFERROR(IF(ISERROR(--TRIM(MID(SUBSTITUTE(C419,",",REPT(" ",99)),299,99))),VLOOKUP(TRIM(MID(SUBSTITUTE(C419,",",REPT(" ",99)),299,99)),PortProtocols[],4,FALSE),VLOOKUP(--TRIM(MID(SUBSTITUTE(C419,",",REPT(" ",99)),299,99)),PortProtocols[],4,FALSE)),""),"") &amp;
IF(TRIM(MID(SUBSTITUTE(C419,",",REPT(" ",99)),399,99))&lt;&gt;"",CHAR(10) &amp; IFERROR(IF(ISERROR(--TRIM(MID(SUBSTITUTE(C419,",",REPT(" ",99)),399,99))),VLOOKUP(TRIM(MID(SUBSTITUTE(C419,",",REPT(" ",99)),399,99)),PortProtocols[],4,FALSE),VLOOKUP(--TRIM(MID(SUBSTITUTE(C419,",",REPT(" ",99)),399,99)),PortProtocols[],4,FALSE)),""),"") &amp;
IF(TRIM(MID(SUBSTITUTE(C419,",",REPT(" ",99)),499,99))&lt;&gt;"",CHAR(10) &amp; IFERROR(IF(ISERROR(--TRIM(MID(SUBSTITUTE(C419,",",REPT(" ",99)),499,99))),VLOOKUP(TRIM(MID(SUBSTITUTE(C419,",",REPT(" ",99)),499,99)),PortProtocols[],4,FALSE),VLOOKUP(--TRIM(MID(SUBSTITUTE(C419,",",REPT(" ",99)),499,99)),PortProtocols[],4,FALSE)),""),"") &amp;
IF(TRIM(MID(SUBSTITUTE(C419,",",REPT(" ",99)),599,99))&lt;&gt;"",CHAR(10) &amp; IFERROR(IF(ISERROR(--TRIM(MID(SUBSTITUTE(C419,",",REPT(" ",99)),599,99))),VLOOKUP(TRIM(MID(SUBSTITUTE(C419,",",REPT(" ",99)),599,99)),PortProtocols[],4,FALSE),VLOOKUP(--TRIM(MID(SUBSTITUTE(C419,",",REPT(" ",99)),599,99)),PortProtocols[],4,FALSE)),""),"") &amp;
IF(TRIM(MID(SUBSTITUTE(C419,",",REPT(" ",99)),699,99))&lt;&gt;"",CHAR(10) &amp; IFERROR(IF(ISERROR(--TRIM(MID(SUBSTITUTE(C419,",",REPT(" ",99)),699,99))),VLOOKUP(TRIM(MID(SUBSTITUTE(C419,",",REPT(" ",99)),699,99)),PortProtocols[],4,FALSE),VLOOKUP(--TRIM(MID(SUBSTITUTE(C419,",",REPT(" ",99)),699,99)),PortProtocols[],4,FALSE)),""),"") &amp;
IF(TRIM(MID(SUBSTITUTE(C419,",",REPT(" ",99)),799,99))&lt;&gt;"",CHAR(10) &amp; IFERROR(IF(ISERROR(--TRIM(MID(SUBSTITUTE(C419,",",REPT(" ",99)),799,99))),VLOOKUP(TRIM(MID(SUBSTITUTE(C419,",",REPT(" ",99)),799,99)),PortProtocols[],4,FALSE),VLOOKUP(--TRIM(MID(SUBSTITUTE(C419,",",REPT(" ",99)),799,99)),PortProtocols[],4,FALSE)),""),"") &amp;
IF(TRIM(MID(SUBSTITUTE(C419,",",REPT(" ",99)),899,99))&lt;&gt;"",CHAR(10) &amp; IFERROR(IF(ISERROR(--TRIM(MID(SUBSTITUTE(C419,",",REPT(" ",99)),899,99))),VLOOKUP(TRIM(MID(SUBSTITUTE(C419,",",REPT(" ",99)),899,99)),PortProtocols[],4,FALSE),VLOOKUP(--TRIM(MID(SUBSTITUTE(C419,",",REPT(" ",99)),899,99)),PortProtocols[],4,FALSE)),""),"") &amp;
IF(TRIM(MID(SUBSTITUTE(C419,",",REPT(" ",99)),999,99))&lt;&gt;"",CHAR(10) &amp; IFERROR(IF(ISERROR(--TRIM(MID(SUBSTITUTE(C419,",",REPT(" ",99)),999,99))),VLOOKUP(TRIM(MID(SUBSTITUTE(C419,",",REPT(" ",99)),999,99)),PortProtocols[],4,FALSE),VLOOKUP(--TRIM(MID(SUBSTITUTE(C419,",",REPT(" ",99)),999,99)),PortProtocols[],4,FALSE)),""),"") &amp;
IF(TRIM(MID(SUBSTITUTE(C419,",",REPT(" ",99)),1099,99))&lt;&gt;"",CHAR(10) &amp; IFERROR(IF(ISERROR(--TRIM(MID(SUBSTITUTE(C419,",",REPT(" ",99)),1099,99))),VLOOKUP(TRIM(MID(SUBSTITUTE(C419,",",REPT(" ",99)),1099,99)),PortProtocols[],4,FALSE),VLOOKUP(--TRIM(MID(SUBSTITUTE(C419,",",REPT(" ",99)),1099,99)),PortProtocols[],4,FALSE)),""),"") &amp;
IF(TRIM(MID(SUBSTITUTE(C419,",",REPT(" ",99)),1199,99))&lt;&gt;"",CHAR(10) &amp; IFERROR(IF(ISERROR(--TRIM(MID(SUBSTITUTE(C419,",",REPT(" ",99)),1199,99))),VLOOKUP(TRIM(MID(SUBSTITUTE(C419,",",REPT(" ",99)),1199,99)),PortProtocols[],4,FALSE),VLOOKUP(--TRIM(MID(SUBSTITUTE(C419,",",REPT(" ",99)),1199,99)),PortProtocols[],4,FALSE)),""),"") &amp;
IF(TRIM(MID(SUBSTITUTE(C419,",",REPT(" ",99)),1299,99))&lt;&gt;"",CHAR(10) &amp; IFERROR(IF(ISERROR(--TRIM(MID(SUBSTITUTE(C419,",",REPT(" ",99)),1299,99))),VLOOKUP(TRIM(MID(SUBSTITUTE(C419,",",REPT(" ",99)),1299,99)),PortProtocols[],4,FALSE),VLOOKUP(--TRIM(MID(SUBSTITUTE(C419,",",REPT(" ",99)),1299,99)),PortProtocols[],4,FALSE)),""),"") &amp;
IF(TRIM(MID(SUBSTITUTE(C419,",",REPT(" ",99)),1399,99))&lt;&gt;"",CHAR(10) &amp; IFERROR(IF(ISERROR(--TRIM(MID(SUBSTITUTE(C419,",",REPT(" ",99)),1399,99))),VLOOKUP(TRIM(MID(SUBSTITUTE(C419,",",REPT(" ",99)),1399,99)),PortProtocols[],4,FALSE),VLOOKUP(--TRIM(MID(SUBSTITUTE(C419,",",REPT(" ",99)),1399,99)),PortProtocols[],4,FALSE)),""),"") &amp;
IF(TRIM(MID(SUBSTITUTE(C419,",",REPT(" ",99)),1499,99))&lt;&gt;"",CHAR(10) &amp; IFERROR(IF(ISERROR(--TRIM(MID(SUBSTITUTE(C419,",",REPT(" ",99)),1499,99))),VLOOKUP(TRIM(MID(SUBSTITUTE(C419,",",REPT(" ",99)),1499,99)),PortProtocols[],4,FALSE),VLOOKUP(--TRIM(MID(SUBSTITUTE(C419,",",REPT(" ",99)),1499,99)),PortProtocols[],4,FALSE)),""),"") &amp;
IF(TRIM(MID(SUBSTITUTE(C419,",",REPT(" ",99)),1599,99))&lt;&gt;"",CHAR(10) &amp; IFERROR(IF(ISERROR(--TRIM(MID(SUBSTITUTE(C419,",",REPT(" ",99)),1599,99))),VLOOKUP(TRIM(MID(SUBSTITUTE(C419,",",REPT(" ",99)),1599,99)),PortProtocols[],4,FALSE),VLOOKUP(--TRIM(MID(SUBSTITUTE(C419,",",REPT(" ",99)),1599,99)),PortProtocols[],4,FALSE)),""),"") &amp;
IF(TRIM(MID(SUBSTITUTE(C419,",",REPT(" ",99)),1699,99))&lt;&gt;"",CHAR(10) &amp; IFERROR(IF(ISERROR(--TRIM(MID(SUBSTITUTE(C419,",",REPT(" ",99)),1699,99))),VLOOKUP(TRIM(MID(SUBSTITUTE(C419,",",REPT(" ",99)),1699,99)),PortProtocols[],4,FALSE),VLOOKUP(--TRIM(MID(SUBSTITUTE(C419,",",REPT(" ",99)),1699,99)),PortProtocols[],4,FALSE)),""),"") &amp;
IF(TRIM(MID(SUBSTITUTE(C419,",",REPT(" ",99)),1799,99))&lt;&gt;"",CHAR(10) &amp; IFERROR(IF(ISERROR(--TRIM(MID(SUBSTITUTE(C419,",",REPT(" ",99)),1799,99))),VLOOKUP(TRIM(MID(SUBSTITUTE(C419,",",REPT(" ",99)),1799,99)),PortProtocols[],4,FALSE),VLOOKUP(--TRIM(MID(SUBSTITUTE(C419,",",REPT(" ",99)),1799,99)),PortProtocols[],4,FALSE)),""),"") &amp;
IF(TRIM(MID(SUBSTITUTE(C419,",",REPT(" ",99)),1899,99))&lt;&gt;"",CHAR(10) &amp; IFERROR(IF(ISERROR(--TRIM(MID(SUBSTITUTE(C419,",",REPT(" ",99)),1899,99))),VLOOKUP(TRIM(MID(SUBSTITUTE(C419,",",REPT(" ",99)),1899,99)),PortProtocols[],4,FALSE),VLOOKUP(--TRIM(MID(SUBSTITUTE(C419,",",REPT(" ",99)),1899,99)),PortProtocols[],4,FALSE)),""),""),
"")</f>
        <v/>
      </c>
      <c r="G419" s="15"/>
      <c r="H419" s="13">
        <f>_xlfn.XLOOKUP(ExternalPorts[[#This Row],[Source]],entities[Source],entities[Source AZ (Used for Diagram Generation)],"",0)</f>
        <v>0</v>
      </c>
      <c r="I419" s="13">
        <f>_xlfn.XLOOKUP(ExternalPorts[[#This Row],[Destination]],entities[Destination],entities[Destination AZ (Used for Diagram Generation)],"",0)</f>
        <v>0</v>
      </c>
      <c r="J419" s="13"/>
    </row>
    <row r="420" spans="1:10" ht="20.25" hidden="1">
      <c r="A420" s="13"/>
      <c r="B420" s="13"/>
      <c r="C420" s="14"/>
      <c r="D420" s="13"/>
      <c r="E420" s="13"/>
      <c r="F420" s="24" t="str">
        <f>IF(AND(B420&lt;&gt;"",E420&lt;&gt;""),B420 &amp; " to " &amp; E420 &amp; CHAR(10) &amp;
IFERROR(IF(ISERROR(--TRIM(MID(SUBSTITUTE(C420,",",REPT(" ",99)),1,99))),VLOOKUP(TRIM(MID(SUBSTITUTE(C420,",",REPT(" ",99)),1,99)),PortProtocols[],4,FALSE),VLOOKUP(--TRIM(MID(SUBSTITUTE(C420,",",REPT(" ",99)),1,99)),PortProtocols[],4,FALSE)),"") &amp;
IF(TRIM(MID(SUBSTITUTE(C420,",",REPT(" ",99)),99,99))&lt;&gt;"",CHAR(10) &amp; IFERROR(IF(ISERROR(--TRIM(MID(SUBSTITUTE(C420,",",REPT(" ",99)),99,99))),VLOOKUP(TRIM(MID(SUBSTITUTE(C420,",",REPT(" ",99)),99,99)),PortProtocols[],4,FALSE),VLOOKUP(--TRIM(MID(SUBSTITUTE(C420,",",REPT(" ",99)),99,99)),PortProtocols[],4,FALSE)),""),"") &amp;
IF(TRIM(MID(SUBSTITUTE(C420,",",REPT(" ",99)),199,99))&lt;&gt;"",CHAR(10) &amp; IFERROR(IF(ISERROR(--TRIM(MID(SUBSTITUTE(C420,",",REPT(" ",99)),199,99))),VLOOKUP(TRIM(MID(SUBSTITUTE(C420,",",REPT(" ",99)),199,99)),PortProtocols[],4,FALSE),VLOOKUP(--TRIM(MID(SUBSTITUTE(C420,",",REPT(" ",99)),199,99)),PortProtocols[],4,FALSE)),""),"") &amp;
IF(TRIM(MID(SUBSTITUTE(C420,",",REPT(" ",99)),299,99))&lt;&gt;"",CHAR(10) &amp; IFERROR(IF(ISERROR(--TRIM(MID(SUBSTITUTE(C420,",",REPT(" ",99)),299,99))),VLOOKUP(TRIM(MID(SUBSTITUTE(C420,",",REPT(" ",99)),299,99)),PortProtocols[],4,FALSE),VLOOKUP(--TRIM(MID(SUBSTITUTE(C420,",",REPT(" ",99)),299,99)),PortProtocols[],4,FALSE)),""),"") &amp;
IF(TRIM(MID(SUBSTITUTE(C420,",",REPT(" ",99)),399,99))&lt;&gt;"",CHAR(10) &amp; IFERROR(IF(ISERROR(--TRIM(MID(SUBSTITUTE(C420,",",REPT(" ",99)),399,99))),VLOOKUP(TRIM(MID(SUBSTITUTE(C420,",",REPT(" ",99)),399,99)),PortProtocols[],4,FALSE),VLOOKUP(--TRIM(MID(SUBSTITUTE(C420,",",REPT(" ",99)),399,99)),PortProtocols[],4,FALSE)),""),"") &amp;
IF(TRIM(MID(SUBSTITUTE(C420,",",REPT(" ",99)),499,99))&lt;&gt;"",CHAR(10) &amp; IFERROR(IF(ISERROR(--TRIM(MID(SUBSTITUTE(C420,",",REPT(" ",99)),499,99))),VLOOKUP(TRIM(MID(SUBSTITUTE(C420,",",REPT(" ",99)),499,99)),PortProtocols[],4,FALSE),VLOOKUP(--TRIM(MID(SUBSTITUTE(C420,",",REPT(" ",99)),499,99)),PortProtocols[],4,FALSE)),""),"") &amp;
IF(TRIM(MID(SUBSTITUTE(C420,",",REPT(" ",99)),599,99))&lt;&gt;"",CHAR(10) &amp; IFERROR(IF(ISERROR(--TRIM(MID(SUBSTITUTE(C420,",",REPT(" ",99)),599,99))),VLOOKUP(TRIM(MID(SUBSTITUTE(C420,",",REPT(" ",99)),599,99)),PortProtocols[],4,FALSE),VLOOKUP(--TRIM(MID(SUBSTITUTE(C420,",",REPT(" ",99)),599,99)),PortProtocols[],4,FALSE)),""),"") &amp;
IF(TRIM(MID(SUBSTITUTE(C420,",",REPT(" ",99)),699,99))&lt;&gt;"",CHAR(10) &amp; IFERROR(IF(ISERROR(--TRIM(MID(SUBSTITUTE(C420,",",REPT(" ",99)),699,99))),VLOOKUP(TRIM(MID(SUBSTITUTE(C420,",",REPT(" ",99)),699,99)),PortProtocols[],4,FALSE),VLOOKUP(--TRIM(MID(SUBSTITUTE(C420,",",REPT(" ",99)),699,99)),PortProtocols[],4,FALSE)),""),"") &amp;
IF(TRIM(MID(SUBSTITUTE(C420,",",REPT(" ",99)),799,99))&lt;&gt;"",CHAR(10) &amp; IFERROR(IF(ISERROR(--TRIM(MID(SUBSTITUTE(C420,",",REPT(" ",99)),799,99))),VLOOKUP(TRIM(MID(SUBSTITUTE(C420,",",REPT(" ",99)),799,99)),PortProtocols[],4,FALSE),VLOOKUP(--TRIM(MID(SUBSTITUTE(C420,",",REPT(" ",99)),799,99)),PortProtocols[],4,FALSE)),""),"") &amp;
IF(TRIM(MID(SUBSTITUTE(C420,",",REPT(" ",99)),899,99))&lt;&gt;"",CHAR(10) &amp; IFERROR(IF(ISERROR(--TRIM(MID(SUBSTITUTE(C420,",",REPT(" ",99)),899,99))),VLOOKUP(TRIM(MID(SUBSTITUTE(C420,",",REPT(" ",99)),899,99)),PortProtocols[],4,FALSE),VLOOKUP(--TRIM(MID(SUBSTITUTE(C420,",",REPT(" ",99)),899,99)),PortProtocols[],4,FALSE)),""),"") &amp;
IF(TRIM(MID(SUBSTITUTE(C420,",",REPT(" ",99)),999,99))&lt;&gt;"",CHAR(10) &amp; IFERROR(IF(ISERROR(--TRIM(MID(SUBSTITUTE(C420,",",REPT(" ",99)),999,99))),VLOOKUP(TRIM(MID(SUBSTITUTE(C420,",",REPT(" ",99)),999,99)),PortProtocols[],4,FALSE),VLOOKUP(--TRIM(MID(SUBSTITUTE(C420,",",REPT(" ",99)),999,99)),PortProtocols[],4,FALSE)),""),"") &amp;
IF(TRIM(MID(SUBSTITUTE(C420,",",REPT(" ",99)),1099,99))&lt;&gt;"",CHAR(10) &amp; IFERROR(IF(ISERROR(--TRIM(MID(SUBSTITUTE(C420,",",REPT(" ",99)),1099,99))),VLOOKUP(TRIM(MID(SUBSTITUTE(C420,",",REPT(" ",99)),1099,99)),PortProtocols[],4,FALSE),VLOOKUP(--TRIM(MID(SUBSTITUTE(C420,",",REPT(" ",99)),1099,99)),PortProtocols[],4,FALSE)),""),"") &amp;
IF(TRIM(MID(SUBSTITUTE(C420,",",REPT(" ",99)),1199,99))&lt;&gt;"",CHAR(10) &amp; IFERROR(IF(ISERROR(--TRIM(MID(SUBSTITUTE(C420,",",REPT(" ",99)),1199,99))),VLOOKUP(TRIM(MID(SUBSTITUTE(C420,",",REPT(" ",99)),1199,99)),PortProtocols[],4,FALSE),VLOOKUP(--TRIM(MID(SUBSTITUTE(C420,",",REPT(" ",99)),1199,99)),PortProtocols[],4,FALSE)),""),"") &amp;
IF(TRIM(MID(SUBSTITUTE(C420,",",REPT(" ",99)),1299,99))&lt;&gt;"",CHAR(10) &amp; IFERROR(IF(ISERROR(--TRIM(MID(SUBSTITUTE(C420,",",REPT(" ",99)),1299,99))),VLOOKUP(TRIM(MID(SUBSTITUTE(C420,",",REPT(" ",99)),1299,99)),PortProtocols[],4,FALSE),VLOOKUP(--TRIM(MID(SUBSTITUTE(C420,",",REPT(" ",99)),1299,99)),PortProtocols[],4,FALSE)),""),"") &amp;
IF(TRIM(MID(SUBSTITUTE(C420,",",REPT(" ",99)),1399,99))&lt;&gt;"",CHAR(10) &amp; IFERROR(IF(ISERROR(--TRIM(MID(SUBSTITUTE(C420,",",REPT(" ",99)),1399,99))),VLOOKUP(TRIM(MID(SUBSTITUTE(C420,",",REPT(" ",99)),1399,99)),PortProtocols[],4,FALSE),VLOOKUP(--TRIM(MID(SUBSTITUTE(C420,",",REPT(" ",99)),1399,99)),PortProtocols[],4,FALSE)),""),"") &amp;
IF(TRIM(MID(SUBSTITUTE(C420,",",REPT(" ",99)),1499,99))&lt;&gt;"",CHAR(10) &amp; IFERROR(IF(ISERROR(--TRIM(MID(SUBSTITUTE(C420,",",REPT(" ",99)),1499,99))),VLOOKUP(TRIM(MID(SUBSTITUTE(C420,",",REPT(" ",99)),1499,99)),PortProtocols[],4,FALSE),VLOOKUP(--TRIM(MID(SUBSTITUTE(C420,",",REPT(" ",99)),1499,99)),PortProtocols[],4,FALSE)),""),"") &amp;
IF(TRIM(MID(SUBSTITUTE(C420,",",REPT(" ",99)),1599,99))&lt;&gt;"",CHAR(10) &amp; IFERROR(IF(ISERROR(--TRIM(MID(SUBSTITUTE(C420,",",REPT(" ",99)),1599,99))),VLOOKUP(TRIM(MID(SUBSTITUTE(C420,",",REPT(" ",99)),1599,99)),PortProtocols[],4,FALSE),VLOOKUP(--TRIM(MID(SUBSTITUTE(C420,",",REPT(" ",99)),1599,99)),PortProtocols[],4,FALSE)),""),"") &amp;
IF(TRIM(MID(SUBSTITUTE(C420,",",REPT(" ",99)),1699,99))&lt;&gt;"",CHAR(10) &amp; IFERROR(IF(ISERROR(--TRIM(MID(SUBSTITUTE(C420,",",REPT(" ",99)),1699,99))),VLOOKUP(TRIM(MID(SUBSTITUTE(C420,",",REPT(" ",99)),1699,99)),PortProtocols[],4,FALSE),VLOOKUP(--TRIM(MID(SUBSTITUTE(C420,",",REPT(" ",99)),1699,99)),PortProtocols[],4,FALSE)),""),"") &amp;
IF(TRIM(MID(SUBSTITUTE(C420,",",REPT(" ",99)),1799,99))&lt;&gt;"",CHAR(10) &amp; IFERROR(IF(ISERROR(--TRIM(MID(SUBSTITUTE(C420,",",REPT(" ",99)),1799,99))),VLOOKUP(TRIM(MID(SUBSTITUTE(C420,",",REPT(" ",99)),1799,99)),PortProtocols[],4,FALSE),VLOOKUP(--TRIM(MID(SUBSTITUTE(C420,",",REPT(" ",99)),1799,99)),PortProtocols[],4,FALSE)),""),"") &amp;
IF(TRIM(MID(SUBSTITUTE(C420,",",REPT(" ",99)),1899,99))&lt;&gt;"",CHAR(10) &amp; IFERROR(IF(ISERROR(--TRIM(MID(SUBSTITUTE(C420,",",REPT(" ",99)),1899,99))),VLOOKUP(TRIM(MID(SUBSTITUTE(C420,",",REPT(" ",99)),1899,99)),PortProtocols[],4,FALSE),VLOOKUP(--TRIM(MID(SUBSTITUTE(C420,",",REPT(" ",99)),1899,99)),PortProtocols[],4,FALSE)),""),""),
"")</f>
        <v/>
      </c>
      <c r="G420" s="15"/>
      <c r="H420" s="13">
        <f>_xlfn.XLOOKUP(ExternalPorts[[#This Row],[Source]],entities[Source],entities[Source AZ (Used for Diagram Generation)],"",0)</f>
        <v>0</v>
      </c>
      <c r="I420" s="13">
        <f>_xlfn.XLOOKUP(ExternalPorts[[#This Row],[Destination]],entities[Destination],entities[Destination AZ (Used for Diagram Generation)],"",0)</f>
        <v>0</v>
      </c>
      <c r="J420" s="13"/>
    </row>
    <row r="421" spans="1:10" ht="20.25" hidden="1">
      <c r="A421" s="13"/>
      <c r="B421" s="13"/>
      <c r="C421" s="14"/>
      <c r="D421" s="13"/>
      <c r="E421" s="13"/>
      <c r="F421" s="24" t="str">
        <f>IF(AND(B421&lt;&gt;"",E421&lt;&gt;""),B421 &amp; " to " &amp; E421 &amp; CHAR(10) &amp;
IFERROR(IF(ISERROR(--TRIM(MID(SUBSTITUTE(C421,",",REPT(" ",99)),1,99))),VLOOKUP(TRIM(MID(SUBSTITUTE(C421,",",REPT(" ",99)),1,99)),PortProtocols[],4,FALSE),VLOOKUP(--TRIM(MID(SUBSTITUTE(C421,",",REPT(" ",99)),1,99)),PortProtocols[],4,FALSE)),"") &amp;
IF(TRIM(MID(SUBSTITUTE(C421,",",REPT(" ",99)),99,99))&lt;&gt;"",CHAR(10) &amp; IFERROR(IF(ISERROR(--TRIM(MID(SUBSTITUTE(C421,",",REPT(" ",99)),99,99))),VLOOKUP(TRIM(MID(SUBSTITUTE(C421,",",REPT(" ",99)),99,99)),PortProtocols[],4,FALSE),VLOOKUP(--TRIM(MID(SUBSTITUTE(C421,",",REPT(" ",99)),99,99)),PortProtocols[],4,FALSE)),""),"") &amp;
IF(TRIM(MID(SUBSTITUTE(C421,",",REPT(" ",99)),199,99))&lt;&gt;"",CHAR(10) &amp; IFERROR(IF(ISERROR(--TRIM(MID(SUBSTITUTE(C421,",",REPT(" ",99)),199,99))),VLOOKUP(TRIM(MID(SUBSTITUTE(C421,",",REPT(" ",99)),199,99)),PortProtocols[],4,FALSE),VLOOKUP(--TRIM(MID(SUBSTITUTE(C421,",",REPT(" ",99)),199,99)),PortProtocols[],4,FALSE)),""),"") &amp;
IF(TRIM(MID(SUBSTITUTE(C421,",",REPT(" ",99)),299,99))&lt;&gt;"",CHAR(10) &amp; IFERROR(IF(ISERROR(--TRIM(MID(SUBSTITUTE(C421,",",REPT(" ",99)),299,99))),VLOOKUP(TRIM(MID(SUBSTITUTE(C421,",",REPT(" ",99)),299,99)),PortProtocols[],4,FALSE),VLOOKUP(--TRIM(MID(SUBSTITUTE(C421,",",REPT(" ",99)),299,99)),PortProtocols[],4,FALSE)),""),"") &amp;
IF(TRIM(MID(SUBSTITUTE(C421,",",REPT(" ",99)),399,99))&lt;&gt;"",CHAR(10) &amp; IFERROR(IF(ISERROR(--TRIM(MID(SUBSTITUTE(C421,",",REPT(" ",99)),399,99))),VLOOKUP(TRIM(MID(SUBSTITUTE(C421,",",REPT(" ",99)),399,99)),PortProtocols[],4,FALSE),VLOOKUP(--TRIM(MID(SUBSTITUTE(C421,",",REPT(" ",99)),399,99)),PortProtocols[],4,FALSE)),""),"") &amp;
IF(TRIM(MID(SUBSTITUTE(C421,",",REPT(" ",99)),499,99))&lt;&gt;"",CHAR(10) &amp; IFERROR(IF(ISERROR(--TRIM(MID(SUBSTITUTE(C421,",",REPT(" ",99)),499,99))),VLOOKUP(TRIM(MID(SUBSTITUTE(C421,",",REPT(" ",99)),499,99)),PortProtocols[],4,FALSE),VLOOKUP(--TRIM(MID(SUBSTITUTE(C421,",",REPT(" ",99)),499,99)),PortProtocols[],4,FALSE)),""),"") &amp;
IF(TRIM(MID(SUBSTITUTE(C421,",",REPT(" ",99)),599,99))&lt;&gt;"",CHAR(10) &amp; IFERROR(IF(ISERROR(--TRIM(MID(SUBSTITUTE(C421,",",REPT(" ",99)),599,99))),VLOOKUP(TRIM(MID(SUBSTITUTE(C421,",",REPT(" ",99)),599,99)),PortProtocols[],4,FALSE),VLOOKUP(--TRIM(MID(SUBSTITUTE(C421,",",REPT(" ",99)),599,99)),PortProtocols[],4,FALSE)),""),"") &amp;
IF(TRIM(MID(SUBSTITUTE(C421,",",REPT(" ",99)),699,99))&lt;&gt;"",CHAR(10) &amp; IFERROR(IF(ISERROR(--TRIM(MID(SUBSTITUTE(C421,",",REPT(" ",99)),699,99))),VLOOKUP(TRIM(MID(SUBSTITUTE(C421,",",REPT(" ",99)),699,99)),PortProtocols[],4,FALSE),VLOOKUP(--TRIM(MID(SUBSTITUTE(C421,",",REPT(" ",99)),699,99)),PortProtocols[],4,FALSE)),""),"") &amp;
IF(TRIM(MID(SUBSTITUTE(C421,",",REPT(" ",99)),799,99))&lt;&gt;"",CHAR(10) &amp; IFERROR(IF(ISERROR(--TRIM(MID(SUBSTITUTE(C421,",",REPT(" ",99)),799,99))),VLOOKUP(TRIM(MID(SUBSTITUTE(C421,",",REPT(" ",99)),799,99)),PortProtocols[],4,FALSE),VLOOKUP(--TRIM(MID(SUBSTITUTE(C421,",",REPT(" ",99)),799,99)),PortProtocols[],4,FALSE)),""),"") &amp;
IF(TRIM(MID(SUBSTITUTE(C421,",",REPT(" ",99)),899,99))&lt;&gt;"",CHAR(10) &amp; IFERROR(IF(ISERROR(--TRIM(MID(SUBSTITUTE(C421,",",REPT(" ",99)),899,99))),VLOOKUP(TRIM(MID(SUBSTITUTE(C421,",",REPT(" ",99)),899,99)),PortProtocols[],4,FALSE),VLOOKUP(--TRIM(MID(SUBSTITUTE(C421,",",REPT(" ",99)),899,99)),PortProtocols[],4,FALSE)),""),"") &amp;
IF(TRIM(MID(SUBSTITUTE(C421,",",REPT(" ",99)),999,99))&lt;&gt;"",CHAR(10) &amp; IFERROR(IF(ISERROR(--TRIM(MID(SUBSTITUTE(C421,",",REPT(" ",99)),999,99))),VLOOKUP(TRIM(MID(SUBSTITUTE(C421,",",REPT(" ",99)),999,99)),PortProtocols[],4,FALSE),VLOOKUP(--TRIM(MID(SUBSTITUTE(C421,",",REPT(" ",99)),999,99)),PortProtocols[],4,FALSE)),""),"") &amp;
IF(TRIM(MID(SUBSTITUTE(C421,",",REPT(" ",99)),1099,99))&lt;&gt;"",CHAR(10) &amp; IFERROR(IF(ISERROR(--TRIM(MID(SUBSTITUTE(C421,",",REPT(" ",99)),1099,99))),VLOOKUP(TRIM(MID(SUBSTITUTE(C421,",",REPT(" ",99)),1099,99)),PortProtocols[],4,FALSE),VLOOKUP(--TRIM(MID(SUBSTITUTE(C421,",",REPT(" ",99)),1099,99)),PortProtocols[],4,FALSE)),""),"") &amp;
IF(TRIM(MID(SUBSTITUTE(C421,",",REPT(" ",99)),1199,99))&lt;&gt;"",CHAR(10) &amp; IFERROR(IF(ISERROR(--TRIM(MID(SUBSTITUTE(C421,",",REPT(" ",99)),1199,99))),VLOOKUP(TRIM(MID(SUBSTITUTE(C421,",",REPT(" ",99)),1199,99)),PortProtocols[],4,FALSE),VLOOKUP(--TRIM(MID(SUBSTITUTE(C421,",",REPT(" ",99)),1199,99)),PortProtocols[],4,FALSE)),""),"") &amp;
IF(TRIM(MID(SUBSTITUTE(C421,",",REPT(" ",99)),1299,99))&lt;&gt;"",CHAR(10) &amp; IFERROR(IF(ISERROR(--TRIM(MID(SUBSTITUTE(C421,",",REPT(" ",99)),1299,99))),VLOOKUP(TRIM(MID(SUBSTITUTE(C421,",",REPT(" ",99)),1299,99)),PortProtocols[],4,FALSE),VLOOKUP(--TRIM(MID(SUBSTITUTE(C421,",",REPT(" ",99)),1299,99)),PortProtocols[],4,FALSE)),""),"") &amp;
IF(TRIM(MID(SUBSTITUTE(C421,",",REPT(" ",99)),1399,99))&lt;&gt;"",CHAR(10) &amp; IFERROR(IF(ISERROR(--TRIM(MID(SUBSTITUTE(C421,",",REPT(" ",99)),1399,99))),VLOOKUP(TRIM(MID(SUBSTITUTE(C421,",",REPT(" ",99)),1399,99)),PortProtocols[],4,FALSE),VLOOKUP(--TRIM(MID(SUBSTITUTE(C421,",",REPT(" ",99)),1399,99)),PortProtocols[],4,FALSE)),""),"") &amp;
IF(TRIM(MID(SUBSTITUTE(C421,",",REPT(" ",99)),1499,99))&lt;&gt;"",CHAR(10) &amp; IFERROR(IF(ISERROR(--TRIM(MID(SUBSTITUTE(C421,",",REPT(" ",99)),1499,99))),VLOOKUP(TRIM(MID(SUBSTITUTE(C421,",",REPT(" ",99)),1499,99)),PortProtocols[],4,FALSE),VLOOKUP(--TRIM(MID(SUBSTITUTE(C421,",",REPT(" ",99)),1499,99)),PortProtocols[],4,FALSE)),""),"") &amp;
IF(TRIM(MID(SUBSTITUTE(C421,",",REPT(" ",99)),1599,99))&lt;&gt;"",CHAR(10) &amp; IFERROR(IF(ISERROR(--TRIM(MID(SUBSTITUTE(C421,",",REPT(" ",99)),1599,99))),VLOOKUP(TRIM(MID(SUBSTITUTE(C421,",",REPT(" ",99)),1599,99)),PortProtocols[],4,FALSE),VLOOKUP(--TRIM(MID(SUBSTITUTE(C421,",",REPT(" ",99)),1599,99)),PortProtocols[],4,FALSE)),""),"") &amp;
IF(TRIM(MID(SUBSTITUTE(C421,",",REPT(" ",99)),1699,99))&lt;&gt;"",CHAR(10) &amp; IFERROR(IF(ISERROR(--TRIM(MID(SUBSTITUTE(C421,",",REPT(" ",99)),1699,99))),VLOOKUP(TRIM(MID(SUBSTITUTE(C421,",",REPT(" ",99)),1699,99)),PortProtocols[],4,FALSE),VLOOKUP(--TRIM(MID(SUBSTITUTE(C421,",",REPT(" ",99)),1699,99)),PortProtocols[],4,FALSE)),""),"") &amp;
IF(TRIM(MID(SUBSTITUTE(C421,",",REPT(" ",99)),1799,99))&lt;&gt;"",CHAR(10) &amp; IFERROR(IF(ISERROR(--TRIM(MID(SUBSTITUTE(C421,",",REPT(" ",99)),1799,99))),VLOOKUP(TRIM(MID(SUBSTITUTE(C421,",",REPT(" ",99)),1799,99)),PortProtocols[],4,FALSE),VLOOKUP(--TRIM(MID(SUBSTITUTE(C421,",",REPT(" ",99)),1799,99)),PortProtocols[],4,FALSE)),""),"") &amp;
IF(TRIM(MID(SUBSTITUTE(C421,",",REPT(" ",99)),1899,99))&lt;&gt;"",CHAR(10) &amp; IFERROR(IF(ISERROR(--TRIM(MID(SUBSTITUTE(C421,",",REPT(" ",99)),1899,99))),VLOOKUP(TRIM(MID(SUBSTITUTE(C421,",",REPT(" ",99)),1899,99)),PortProtocols[],4,FALSE),VLOOKUP(--TRIM(MID(SUBSTITUTE(C421,",",REPT(" ",99)),1899,99)),PortProtocols[],4,FALSE)),""),""),
"")</f>
        <v/>
      </c>
      <c r="G421" s="15"/>
      <c r="H421" s="13">
        <f>_xlfn.XLOOKUP(ExternalPorts[[#This Row],[Source]],entities[Source],entities[Source AZ (Used for Diagram Generation)],"",0)</f>
        <v>0</v>
      </c>
      <c r="I421" s="13">
        <f>_xlfn.XLOOKUP(ExternalPorts[[#This Row],[Destination]],entities[Destination],entities[Destination AZ (Used for Diagram Generation)],"",0)</f>
        <v>0</v>
      </c>
      <c r="J421" s="13"/>
    </row>
    <row r="422" spans="1:10" ht="20.25" hidden="1">
      <c r="A422" s="13"/>
      <c r="B422" s="13"/>
      <c r="C422" s="14"/>
      <c r="D422" s="13"/>
      <c r="E422" s="13"/>
      <c r="F422" s="24" t="str">
        <f>IF(AND(B422&lt;&gt;"",E422&lt;&gt;""),B422 &amp; " to " &amp; E422 &amp; CHAR(10) &amp;
IFERROR(IF(ISERROR(--TRIM(MID(SUBSTITUTE(C422,",",REPT(" ",99)),1,99))),VLOOKUP(TRIM(MID(SUBSTITUTE(C422,",",REPT(" ",99)),1,99)),PortProtocols[],4,FALSE),VLOOKUP(--TRIM(MID(SUBSTITUTE(C422,",",REPT(" ",99)),1,99)),PortProtocols[],4,FALSE)),"") &amp;
IF(TRIM(MID(SUBSTITUTE(C422,",",REPT(" ",99)),99,99))&lt;&gt;"",CHAR(10) &amp; IFERROR(IF(ISERROR(--TRIM(MID(SUBSTITUTE(C422,",",REPT(" ",99)),99,99))),VLOOKUP(TRIM(MID(SUBSTITUTE(C422,",",REPT(" ",99)),99,99)),PortProtocols[],4,FALSE),VLOOKUP(--TRIM(MID(SUBSTITUTE(C422,",",REPT(" ",99)),99,99)),PortProtocols[],4,FALSE)),""),"") &amp;
IF(TRIM(MID(SUBSTITUTE(C422,",",REPT(" ",99)),199,99))&lt;&gt;"",CHAR(10) &amp; IFERROR(IF(ISERROR(--TRIM(MID(SUBSTITUTE(C422,",",REPT(" ",99)),199,99))),VLOOKUP(TRIM(MID(SUBSTITUTE(C422,",",REPT(" ",99)),199,99)),PortProtocols[],4,FALSE),VLOOKUP(--TRIM(MID(SUBSTITUTE(C422,",",REPT(" ",99)),199,99)),PortProtocols[],4,FALSE)),""),"") &amp;
IF(TRIM(MID(SUBSTITUTE(C422,",",REPT(" ",99)),299,99))&lt;&gt;"",CHAR(10) &amp; IFERROR(IF(ISERROR(--TRIM(MID(SUBSTITUTE(C422,",",REPT(" ",99)),299,99))),VLOOKUP(TRIM(MID(SUBSTITUTE(C422,",",REPT(" ",99)),299,99)),PortProtocols[],4,FALSE),VLOOKUP(--TRIM(MID(SUBSTITUTE(C422,",",REPT(" ",99)),299,99)),PortProtocols[],4,FALSE)),""),"") &amp;
IF(TRIM(MID(SUBSTITUTE(C422,",",REPT(" ",99)),399,99))&lt;&gt;"",CHAR(10) &amp; IFERROR(IF(ISERROR(--TRIM(MID(SUBSTITUTE(C422,",",REPT(" ",99)),399,99))),VLOOKUP(TRIM(MID(SUBSTITUTE(C422,",",REPT(" ",99)),399,99)),PortProtocols[],4,FALSE),VLOOKUP(--TRIM(MID(SUBSTITUTE(C422,",",REPT(" ",99)),399,99)),PortProtocols[],4,FALSE)),""),"") &amp;
IF(TRIM(MID(SUBSTITUTE(C422,",",REPT(" ",99)),499,99))&lt;&gt;"",CHAR(10) &amp; IFERROR(IF(ISERROR(--TRIM(MID(SUBSTITUTE(C422,",",REPT(" ",99)),499,99))),VLOOKUP(TRIM(MID(SUBSTITUTE(C422,",",REPT(" ",99)),499,99)),PortProtocols[],4,FALSE),VLOOKUP(--TRIM(MID(SUBSTITUTE(C422,",",REPT(" ",99)),499,99)),PortProtocols[],4,FALSE)),""),"") &amp;
IF(TRIM(MID(SUBSTITUTE(C422,",",REPT(" ",99)),599,99))&lt;&gt;"",CHAR(10) &amp; IFERROR(IF(ISERROR(--TRIM(MID(SUBSTITUTE(C422,",",REPT(" ",99)),599,99))),VLOOKUP(TRIM(MID(SUBSTITUTE(C422,",",REPT(" ",99)),599,99)),PortProtocols[],4,FALSE),VLOOKUP(--TRIM(MID(SUBSTITUTE(C422,",",REPT(" ",99)),599,99)),PortProtocols[],4,FALSE)),""),"") &amp;
IF(TRIM(MID(SUBSTITUTE(C422,",",REPT(" ",99)),699,99))&lt;&gt;"",CHAR(10) &amp; IFERROR(IF(ISERROR(--TRIM(MID(SUBSTITUTE(C422,",",REPT(" ",99)),699,99))),VLOOKUP(TRIM(MID(SUBSTITUTE(C422,",",REPT(" ",99)),699,99)),PortProtocols[],4,FALSE),VLOOKUP(--TRIM(MID(SUBSTITUTE(C422,",",REPT(" ",99)),699,99)),PortProtocols[],4,FALSE)),""),"") &amp;
IF(TRIM(MID(SUBSTITUTE(C422,",",REPT(" ",99)),799,99))&lt;&gt;"",CHAR(10) &amp; IFERROR(IF(ISERROR(--TRIM(MID(SUBSTITUTE(C422,",",REPT(" ",99)),799,99))),VLOOKUP(TRIM(MID(SUBSTITUTE(C422,",",REPT(" ",99)),799,99)),PortProtocols[],4,FALSE),VLOOKUP(--TRIM(MID(SUBSTITUTE(C422,",",REPT(" ",99)),799,99)),PortProtocols[],4,FALSE)),""),"") &amp;
IF(TRIM(MID(SUBSTITUTE(C422,",",REPT(" ",99)),899,99))&lt;&gt;"",CHAR(10) &amp; IFERROR(IF(ISERROR(--TRIM(MID(SUBSTITUTE(C422,",",REPT(" ",99)),899,99))),VLOOKUP(TRIM(MID(SUBSTITUTE(C422,",",REPT(" ",99)),899,99)),PortProtocols[],4,FALSE),VLOOKUP(--TRIM(MID(SUBSTITUTE(C422,",",REPT(" ",99)),899,99)),PortProtocols[],4,FALSE)),""),"") &amp;
IF(TRIM(MID(SUBSTITUTE(C422,",",REPT(" ",99)),999,99))&lt;&gt;"",CHAR(10) &amp; IFERROR(IF(ISERROR(--TRIM(MID(SUBSTITUTE(C422,",",REPT(" ",99)),999,99))),VLOOKUP(TRIM(MID(SUBSTITUTE(C422,",",REPT(" ",99)),999,99)),PortProtocols[],4,FALSE),VLOOKUP(--TRIM(MID(SUBSTITUTE(C422,",",REPT(" ",99)),999,99)),PortProtocols[],4,FALSE)),""),"") &amp;
IF(TRIM(MID(SUBSTITUTE(C422,",",REPT(" ",99)),1099,99))&lt;&gt;"",CHAR(10) &amp; IFERROR(IF(ISERROR(--TRIM(MID(SUBSTITUTE(C422,",",REPT(" ",99)),1099,99))),VLOOKUP(TRIM(MID(SUBSTITUTE(C422,",",REPT(" ",99)),1099,99)),PortProtocols[],4,FALSE),VLOOKUP(--TRIM(MID(SUBSTITUTE(C422,",",REPT(" ",99)),1099,99)),PortProtocols[],4,FALSE)),""),"") &amp;
IF(TRIM(MID(SUBSTITUTE(C422,",",REPT(" ",99)),1199,99))&lt;&gt;"",CHAR(10) &amp; IFERROR(IF(ISERROR(--TRIM(MID(SUBSTITUTE(C422,",",REPT(" ",99)),1199,99))),VLOOKUP(TRIM(MID(SUBSTITUTE(C422,",",REPT(" ",99)),1199,99)),PortProtocols[],4,FALSE),VLOOKUP(--TRIM(MID(SUBSTITUTE(C422,",",REPT(" ",99)),1199,99)),PortProtocols[],4,FALSE)),""),"") &amp;
IF(TRIM(MID(SUBSTITUTE(C422,",",REPT(" ",99)),1299,99))&lt;&gt;"",CHAR(10) &amp; IFERROR(IF(ISERROR(--TRIM(MID(SUBSTITUTE(C422,",",REPT(" ",99)),1299,99))),VLOOKUP(TRIM(MID(SUBSTITUTE(C422,",",REPT(" ",99)),1299,99)),PortProtocols[],4,FALSE),VLOOKUP(--TRIM(MID(SUBSTITUTE(C422,",",REPT(" ",99)),1299,99)),PortProtocols[],4,FALSE)),""),"") &amp;
IF(TRIM(MID(SUBSTITUTE(C422,",",REPT(" ",99)),1399,99))&lt;&gt;"",CHAR(10) &amp; IFERROR(IF(ISERROR(--TRIM(MID(SUBSTITUTE(C422,",",REPT(" ",99)),1399,99))),VLOOKUP(TRIM(MID(SUBSTITUTE(C422,",",REPT(" ",99)),1399,99)),PortProtocols[],4,FALSE),VLOOKUP(--TRIM(MID(SUBSTITUTE(C422,",",REPT(" ",99)),1399,99)),PortProtocols[],4,FALSE)),""),"") &amp;
IF(TRIM(MID(SUBSTITUTE(C422,",",REPT(" ",99)),1499,99))&lt;&gt;"",CHAR(10) &amp; IFERROR(IF(ISERROR(--TRIM(MID(SUBSTITUTE(C422,",",REPT(" ",99)),1499,99))),VLOOKUP(TRIM(MID(SUBSTITUTE(C422,",",REPT(" ",99)),1499,99)),PortProtocols[],4,FALSE),VLOOKUP(--TRIM(MID(SUBSTITUTE(C422,",",REPT(" ",99)),1499,99)),PortProtocols[],4,FALSE)),""),"") &amp;
IF(TRIM(MID(SUBSTITUTE(C422,",",REPT(" ",99)),1599,99))&lt;&gt;"",CHAR(10) &amp; IFERROR(IF(ISERROR(--TRIM(MID(SUBSTITUTE(C422,",",REPT(" ",99)),1599,99))),VLOOKUP(TRIM(MID(SUBSTITUTE(C422,",",REPT(" ",99)),1599,99)),PortProtocols[],4,FALSE),VLOOKUP(--TRIM(MID(SUBSTITUTE(C422,",",REPT(" ",99)),1599,99)),PortProtocols[],4,FALSE)),""),"") &amp;
IF(TRIM(MID(SUBSTITUTE(C422,",",REPT(" ",99)),1699,99))&lt;&gt;"",CHAR(10) &amp; IFERROR(IF(ISERROR(--TRIM(MID(SUBSTITUTE(C422,",",REPT(" ",99)),1699,99))),VLOOKUP(TRIM(MID(SUBSTITUTE(C422,",",REPT(" ",99)),1699,99)),PortProtocols[],4,FALSE),VLOOKUP(--TRIM(MID(SUBSTITUTE(C422,",",REPT(" ",99)),1699,99)),PortProtocols[],4,FALSE)),""),"") &amp;
IF(TRIM(MID(SUBSTITUTE(C422,",",REPT(" ",99)),1799,99))&lt;&gt;"",CHAR(10) &amp; IFERROR(IF(ISERROR(--TRIM(MID(SUBSTITUTE(C422,",",REPT(" ",99)),1799,99))),VLOOKUP(TRIM(MID(SUBSTITUTE(C422,",",REPT(" ",99)),1799,99)),PortProtocols[],4,FALSE),VLOOKUP(--TRIM(MID(SUBSTITUTE(C422,",",REPT(" ",99)),1799,99)),PortProtocols[],4,FALSE)),""),"") &amp;
IF(TRIM(MID(SUBSTITUTE(C422,",",REPT(" ",99)),1899,99))&lt;&gt;"",CHAR(10) &amp; IFERROR(IF(ISERROR(--TRIM(MID(SUBSTITUTE(C422,",",REPT(" ",99)),1899,99))),VLOOKUP(TRIM(MID(SUBSTITUTE(C422,",",REPT(" ",99)),1899,99)),PortProtocols[],4,FALSE),VLOOKUP(--TRIM(MID(SUBSTITUTE(C422,",",REPT(" ",99)),1899,99)),PortProtocols[],4,FALSE)),""),""),
"")</f>
        <v/>
      </c>
      <c r="G422" s="15"/>
      <c r="H422" s="13">
        <f>_xlfn.XLOOKUP(ExternalPorts[[#This Row],[Source]],entities[Source],entities[Source AZ (Used for Diagram Generation)],"",0)</f>
        <v>0</v>
      </c>
      <c r="I422" s="13">
        <f>_xlfn.XLOOKUP(ExternalPorts[[#This Row],[Destination]],entities[Destination],entities[Destination AZ (Used for Diagram Generation)],"",0)</f>
        <v>0</v>
      </c>
      <c r="J422" s="13"/>
    </row>
    <row r="423" spans="1:10" ht="20.25" hidden="1">
      <c r="A423" s="13"/>
      <c r="B423" s="13"/>
      <c r="C423" s="14"/>
      <c r="D423" s="13"/>
      <c r="E423" s="13"/>
      <c r="F423" s="24" t="str">
        <f>IF(AND(B423&lt;&gt;"",E423&lt;&gt;""),B423 &amp; " to " &amp; E423 &amp; CHAR(10) &amp;
IFERROR(IF(ISERROR(--TRIM(MID(SUBSTITUTE(C423,",",REPT(" ",99)),1,99))),VLOOKUP(TRIM(MID(SUBSTITUTE(C423,",",REPT(" ",99)),1,99)),PortProtocols[],4,FALSE),VLOOKUP(--TRIM(MID(SUBSTITUTE(C423,",",REPT(" ",99)),1,99)),PortProtocols[],4,FALSE)),"") &amp;
IF(TRIM(MID(SUBSTITUTE(C423,",",REPT(" ",99)),99,99))&lt;&gt;"",CHAR(10) &amp; IFERROR(IF(ISERROR(--TRIM(MID(SUBSTITUTE(C423,",",REPT(" ",99)),99,99))),VLOOKUP(TRIM(MID(SUBSTITUTE(C423,",",REPT(" ",99)),99,99)),PortProtocols[],4,FALSE),VLOOKUP(--TRIM(MID(SUBSTITUTE(C423,",",REPT(" ",99)),99,99)),PortProtocols[],4,FALSE)),""),"") &amp;
IF(TRIM(MID(SUBSTITUTE(C423,",",REPT(" ",99)),199,99))&lt;&gt;"",CHAR(10) &amp; IFERROR(IF(ISERROR(--TRIM(MID(SUBSTITUTE(C423,",",REPT(" ",99)),199,99))),VLOOKUP(TRIM(MID(SUBSTITUTE(C423,",",REPT(" ",99)),199,99)),PortProtocols[],4,FALSE),VLOOKUP(--TRIM(MID(SUBSTITUTE(C423,",",REPT(" ",99)),199,99)),PortProtocols[],4,FALSE)),""),"") &amp;
IF(TRIM(MID(SUBSTITUTE(C423,",",REPT(" ",99)),299,99))&lt;&gt;"",CHAR(10) &amp; IFERROR(IF(ISERROR(--TRIM(MID(SUBSTITUTE(C423,",",REPT(" ",99)),299,99))),VLOOKUP(TRIM(MID(SUBSTITUTE(C423,",",REPT(" ",99)),299,99)),PortProtocols[],4,FALSE),VLOOKUP(--TRIM(MID(SUBSTITUTE(C423,",",REPT(" ",99)),299,99)),PortProtocols[],4,FALSE)),""),"") &amp;
IF(TRIM(MID(SUBSTITUTE(C423,",",REPT(" ",99)),399,99))&lt;&gt;"",CHAR(10) &amp; IFERROR(IF(ISERROR(--TRIM(MID(SUBSTITUTE(C423,",",REPT(" ",99)),399,99))),VLOOKUP(TRIM(MID(SUBSTITUTE(C423,",",REPT(" ",99)),399,99)),PortProtocols[],4,FALSE),VLOOKUP(--TRIM(MID(SUBSTITUTE(C423,",",REPT(" ",99)),399,99)),PortProtocols[],4,FALSE)),""),"") &amp;
IF(TRIM(MID(SUBSTITUTE(C423,",",REPT(" ",99)),499,99))&lt;&gt;"",CHAR(10) &amp; IFERROR(IF(ISERROR(--TRIM(MID(SUBSTITUTE(C423,",",REPT(" ",99)),499,99))),VLOOKUP(TRIM(MID(SUBSTITUTE(C423,",",REPT(" ",99)),499,99)),PortProtocols[],4,FALSE),VLOOKUP(--TRIM(MID(SUBSTITUTE(C423,",",REPT(" ",99)),499,99)),PortProtocols[],4,FALSE)),""),"") &amp;
IF(TRIM(MID(SUBSTITUTE(C423,",",REPT(" ",99)),599,99))&lt;&gt;"",CHAR(10) &amp; IFERROR(IF(ISERROR(--TRIM(MID(SUBSTITUTE(C423,",",REPT(" ",99)),599,99))),VLOOKUP(TRIM(MID(SUBSTITUTE(C423,",",REPT(" ",99)),599,99)),PortProtocols[],4,FALSE),VLOOKUP(--TRIM(MID(SUBSTITUTE(C423,",",REPT(" ",99)),599,99)),PortProtocols[],4,FALSE)),""),"") &amp;
IF(TRIM(MID(SUBSTITUTE(C423,",",REPT(" ",99)),699,99))&lt;&gt;"",CHAR(10) &amp; IFERROR(IF(ISERROR(--TRIM(MID(SUBSTITUTE(C423,",",REPT(" ",99)),699,99))),VLOOKUP(TRIM(MID(SUBSTITUTE(C423,",",REPT(" ",99)),699,99)),PortProtocols[],4,FALSE),VLOOKUP(--TRIM(MID(SUBSTITUTE(C423,",",REPT(" ",99)),699,99)),PortProtocols[],4,FALSE)),""),"") &amp;
IF(TRIM(MID(SUBSTITUTE(C423,",",REPT(" ",99)),799,99))&lt;&gt;"",CHAR(10) &amp; IFERROR(IF(ISERROR(--TRIM(MID(SUBSTITUTE(C423,",",REPT(" ",99)),799,99))),VLOOKUP(TRIM(MID(SUBSTITUTE(C423,",",REPT(" ",99)),799,99)),PortProtocols[],4,FALSE),VLOOKUP(--TRIM(MID(SUBSTITUTE(C423,",",REPT(" ",99)),799,99)),PortProtocols[],4,FALSE)),""),"") &amp;
IF(TRIM(MID(SUBSTITUTE(C423,",",REPT(" ",99)),899,99))&lt;&gt;"",CHAR(10) &amp; IFERROR(IF(ISERROR(--TRIM(MID(SUBSTITUTE(C423,",",REPT(" ",99)),899,99))),VLOOKUP(TRIM(MID(SUBSTITUTE(C423,",",REPT(" ",99)),899,99)),PortProtocols[],4,FALSE),VLOOKUP(--TRIM(MID(SUBSTITUTE(C423,",",REPT(" ",99)),899,99)),PortProtocols[],4,FALSE)),""),"") &amp;
IF(TRIM(MID(SUBSTITUTE(C423,",",REPT(" ",99)),999,99))&lt;&gt;"",CHAR(10) &amp; IFERROR(IF(ISERROR(--TRIM(MID(SUBSTITUTE(C423,",",REPT(" ",99)),999,99))),VLOOKUP(TRIM(MID(SUBSTITUTE(C423,",",REPT(" ",99)),999,99)),PortProtocols[],4,FALSE),VLOOKUP(--TRIM(MID(SUBSTITUTE(C423,",",REPT(" ",99)),999,99)),PortProtocols[],4,FALSE)),""),"") &amp;
IF(TRIM(MID(SUBSTITUTE(C423,",",REPT(" ",99)),1099,99))&lt;&gt;"",CHAR(10) &amp; IFERROR(IF(ISERROR(--TRIM(MID(SUBSTITUTE(C423,",",REPT(" ",99)),1099,99))),VLOOKUP(TRIM(MID(SUBSTITUTE(C423,",",REPT(" ",99)),1099,99)),PortProtocols[],4,FALSE),VLOOKUP(--TRIM(MID(SUBSTITUTE(C423,",",REPT(" ",99)),1099,99)),PortProtocols[],4,FALSE)),""),"") &amp;
IF(TRIM(MID(SUBSTITUTE(C423,",",REPT(" ",99)),1199,99))&lt;&gt;"",CHAR(10) &amp; IFERROR(IF(ISERROR(--TRIM(MID(SUBSTITUTE(C423,",",REPT(" ",99)),1199,99))),VLOOKUP(TRIM(MID(SUBSTITUTE(C423,",",REPT(" ",99)),1199,99)),PortProtocols[],4,FALSE),VLOOKUP(--TRIM(MID(SUBSTITUTE(C423,",",REPT(" ",99)),1199,99)),PortProtocols[],4,FALSE)),""),"") &amp;
IF(TRIM(MID(SUBSTITUTE(C423,",",REPT(" ",99)),1299,99))&lt;&gt;"",CHAR(10) &amp; IFERROR(IF(ISERROR(--TRIM(MID(SUBSTITUTE(C423,",",REPT(" ",99)),1299,99))),VLOOKUP(TRIM(MID(SUBSTITUTE(C423,",",REPT(" ",99)),1299,99)),PortProtocols[],4,FALSE),VLOOKUP(--TRIM(MID(SUBSTITUTE(C423,",",REPT(" ",99)),1299,99)),PortProtocols[],4,FALSE)),""),"") &amp;
IF(TRIM(MID(SUBSTITUTE(C423,",",REPT(" ",99)),1399,99))&lt;&gt;"",CHAR(10) &amp; IFERROR(IF(ISERROR(--TRIM(MID(SUBSTITUTE(C423,",",REPT(" ",99)),1399,99))),VLOOKUP(TRIM(MID(SUBSTITUTE(C423,",",REPT(" ",99)),1399,99)),PortProtocols[],4,FALSE),VLOOKUP(--TRIM(MID(SUBSTITUTE(C423,",",REPT(" ",99)),1399,99)),PortProtocols[],4,FALSE)),""),"") &amp;
IF(TRIM(MID(SUBSTITUTE(C423,",",REPT(" ",99)),1499,99))&lt;&gt;"",CHAR(10) &amp; IFERROR(IF(ISERROR(--TRIM(MID(SUBSTITUTE(C423,",",REPT(" ",99)),1499,99))),VLOOKUP(TRIM(MID(SUBSTITUTE(C423,",",REPT(" ",99)),1499,99)),PortProtocols[],4,FALSE),VLOOKUP(--TRIM(MID(SUBSTITUTE(C423,",",REPT(" ",99)),1499,99)),PortProtocols[],4,FALSE)),""),"") &amp;
IF(TRIM(MID(SUBSTITUTE(C423,",",REPT(" ",99)),1599,99))&lt;&gt;"",CHAR(10) &amp; IFERROR(IF(ISERROR(--TRIM(MID(SUBSTITUTE(C423,",",REPT(" ",99)),1599,99))),VLOOKUP(TRIM(MID(SUBSTITUTE(C423,",",REPT(" ",99)),1599,99)),PortProtocols[],4,FALSE),VLOOKUP(--TRIM(MID(SUBSTITUTE(C423,",",REPT(" ",99)),1599,99)),PortProtocols[],4,FALSE)),""),"") &amp;
IF(TRIM(MID(SUBSTITUTE(C423,",",REPT(" ",99)),1699,99))&lt;&gt;"",CHAR(10) &amp; IFERROR(IF(ISERROR(--TRIM(MID(SUBSTITUTE(C423,",",REPT(" ",99)),1699,99))),VLOOKUP(TRIM(MID(SUBSTITUTE(C423,",",REPT(" ",99)),1699,99)),PortProtocols[],4,FALSE),VLOOKUP(--TRIM(MID(SUBSTITUTE(C423,",",REPT(" ",99)),1699,99)),PortProtocols[],4,FALSE)),""),"") &amp;
IF(TRIM(MID(SUBSTITUTE(C423,",",REPT(" ",99)),1799,99))&lt;&gt;"",CHAR(10) &amp; IFERROR(IF(ISERROR(--TRIM(MID(SUBSTITUTE(C423,",",REPT(" ",99)),1799,99))),VLOOKUP(TRIM(MID(SUBSTITUTE(C423,",",REPT(" ",99)),1799,99)),PortProtocols[],4,FALSE),VLOOKUP(--TRIM(MID(SUBSTITUTE(C423,",",REPT(" ",99)),1799,99)),PortProtocols[],4,FALSE)),""),"") &amp;
IF(TRIM(MID(SUBSTITUTE(C423,",",REPT(" ",99)),1899,99))&lt;&gt;"",CHAR(10) &amp; IFERROR(IF(ISERROR(--TRIM(MID(SUBSTITUTE(C423,",",REPT(" ",99)),1899,99))),VLOOKUP(TRIM(MID(SUBSTITUTE(C423,",",REPT(" ",99)),1899,99)),PortProtocols[],4,FALSE),VLOOKUP(--TRIM(MID(SUBSTITUTE(C423,",",REPT(" ",99)),1899,99)),PortProtocols[],4,FALSE)),""),""),
"")</f>
        <v/>
      </c>
      <c r="G423" s="15"/>
      <c r="H423" s="13">
        <f>_xlfn.XLOOKUP(ExternalPorts[[#This Row],[Source]],entities[Source],entities[Source AZ (Used for Diagram Generation)],"",0)</f>
        <v>0</v>
      </c>
      <c r="I423" s="13">
        <f>_xlfn.XLOOKUP(ExternalPorts[[#This Row],[Destination]],entities[Destination],entities[Destination AZ (Used for Diagram Generation)],"",0)</f>
        <v>0</v>
      </c>
      <c r="J423" s="13"/>
    </row>
    <row r="424" spans="1:10" ht="20.25" hidden="1">
      <c r="A424" s="13"/>
      <c r="B424" s="13"/>
      <c r="C424" s="14"/>
      <c r="D424" s="13"/>
      <c r="E424" s="13"/>
      <c r="F424" s="24" t="str">
        <f>IF(AND(B424&lt;&gt;"",E424&lt;&gt;""),B424 &amp; " to " &amp; E424 &amp; CHAR(10) &amp;
IFERROR(IF(ISERROR(--TRIM(MID(SUBSTITUTE(C424,",",REPT(" ",99)),1,99))),VLOOKUP(TRIM(MID(SUBSTITUTE(C424,",",REPT(" ",99)),1,99)),PortProtocols[],4,FALSE),VLOOKUP(--TRIM(MID(SUBSTITUTE(C424,",",REPT(" ",99)),1,99)),PortProtocols[],4,FALSE)),"") &amp;
IF(TRIM(MID(SUBSTITUTE(C424,",",REPT(" ",99)),99,99))&lt;&gt;"",CHAR(10) &amp; IFERROR(IF(ISERROR(--TRIM(MID(SUBSTITUTE(C424,",",REPT(" ",99)),99,99))),VLOOKUP(TRIM(MID(SUBSTITUTE(C424,",",REPT(" ",99)),99,99)),PortProtocols[],4,FALSE),VLOOKUP(--TRIM(MID(SUBSTITUTE(C424,",",REPT(" ",99)),99,99)),PortProtocols[],4,FALSE)),""),"") &amp;
IF(TRIM(MID(SUBSTITUTE(C424,",",REPT(" ",99)),199,99))&lt;&gt;"",CHAR(10) &amp; IFERROR(IF(ISERROR(--TRIM(MID(SUBSTITUTE(C424,",",REPT(" ",99)),199,99))),VLOOKUP(TRIM(MID(SUBSTITUTE(C424,",",REPT(" ",99)),199,99)),PortProtocols[],4,FALSE),VLOOKUP(--TRIM(MID(SUBSTITUTE(C424,",",REPT(" ",99)),199,99)),PortProtocols[],4,FALSE)),""),"") &amp;
IF(TRIM(MID(SUBSTITUTE(C424,",",REPT(" ",99)),299,99))&lt;&gt;"",CHAR(10) &amp; IFERROR(IF(ISERROR(--TRIM(MID(SUBSTITUTE(C424,",",REPT(" ",99)),299,99))),VLOOKUP(TRIM(MID(SUBSTITUTE(C424,",",REPT(" ",99)),299,99)),PortProtocols[],4,FALSE),VLOOKUP(--TRIM(MID(SUBSTITUTE(C424,",",REPT(" ",99)),299,99)),PortProtocols[],4,FALSE)),""),"") &amp;
IF(TRIM(MID(SUBSTITUTE(C424,",",REPT(" ",99)),399,99))&lt;&gt;"",CHAR(10) &amp; IFERROR(IF(ISERROR(--TRIM(MID(SUBSTITUTE(C424,",",REPT(" ",99)),399,99))),VLOOKUP(TRIM(MID(SUBSTITUTE(C424,",",REPT(" ",99)),399,99)),PortProtocols[],4,FALSE),VLOOKUP(--TRIM(MID(SUBSTITUTE(C424,",",REPT(" ",99)),399,99)),PortProtocols[],4,FALSE)),""),"") &amp;
IF(TRIM(MID(SUBSTITUTE(C424,",",REPT(" ",99)),499,99))&lt;&gt;"",CHAR(10) &amp; IFERROR(IF(ISERROR(--TRIM(MID(SUBSTITUTE(C424,",",REPT(" ",99)),499,99))),VLOOKUP(TRIM(MID(SUBSTITUTE(C424,",",REPT(" ",99)),499,99)),PortProtocols[],4,FALSE),VLOOKUP(--TRIM(MID(SUBSTITUTE(C424,",",REPT(" ",99)),499,99)),PortProtocols[],4,FALSE)),""),"") &amp;
IF(TRIM(MID(SUBSTITUTE(C424,",",REPT(" ",99)),599,99))&lt;&gt;"",CHAR(10) &amp; IFERROR(IF(ISERROR(--TRIM(MID(SUBSTITUTE(C424,",",REPT(" ",99)),599,99))),VLOOKUP(TRIM(MID(SUBSTITUTE(C424,",",REPT(" ",99)),599,99)),PortProtocols[],4,FALSE),VLOOKUP(--TRIM(MID(SUBSTITUTE(C424,",",REPT(" ",99)),599,99)),PortProtocols[],4,FALSE)),""),"") &amp;
IF(TRIM(MID(SUBSTITUTE(C424,",",REPT(" ",99)),699,99))&lt;&gt;"",CHAR(10) &amp; IFERROR(IF(ISERROR(--TRIM(MID(SUBSTITUTE(C424,",",REPT(" ",99)),699,99))),VLOOKUP(TRIM(MID(SUBSTITUTE(C424,",",REPT(" ",99)),699,99)),PortProtocols[],4,FALSE),VLOOKUP(--TRIM(MID(SUBSTITUTE(C424,",",REPT(" ",99)),699,99)),PortProtocols[],4,FALSE)),""),"") &amp;
IF(TRIM(MID(SUBSTITUTE(C424,",",REPT(" ",99)),799,99))&lt;&gt;"",CHAR(10) &amp; IFERROR(IF(ISERROR(--TRIM(MID(SUBSTITUTE(C424,",",REPT(" ",99)),799,99))),VLOOKUP(TRIM(MID(SUBSTITUTE(C424,",",REPT(" ",99)),799,99)),PortProtocols[],4,FALSE),VLOOKUP(--TRIM(MID(SUBSTITUTE(C424,",",REPT(" ",99)),799,99)),PortProtocols[],4,FALSE)),""),"") &amp;
IF(TRIM(MID(SUBSTITUTE(C424,",",REPT(" ",99)),899,99))&lt;&gt;"",CHAR(10) &amp; IFERROR(IF(ISERROR(--TRIM(MID(SUBSTITUTE(C424,",",REPT(" ",99)),899,99))),VLOOKUP(TRIM(MID(SUBSTITUTE(C424,",",REPT(" ",99)),899,99)),PortProtocols[],4,FALSE),VLOOKUP(--TRIM(MID(SUBSTITUTE(C424,",",REPT(" ",99)),899,99)),PortProtocols[],4,FALSE)),""),"") &amp;
IF(TRIM(MID(SUBSTITUTE(C424,",",REPT(" ",99)),999,99))&lt;&gt;"",CHAR(10) &amp; IFERROR(IF(ISERROR(--TRIM(MID(SUBSTITUTE(C424,",",REPT(" ",99)),999,99))),VLOOKUP(TRIM(MID(SUBSTITUTE(C424,",",REPT(" ",99)),999,99)),PortProtocols[],4,FALSE),VLOOKUP(--TRIM(MID(SUBSTITUTE(C424,",",REPT(" ",99)),999,99)),PortProtocols[],4,FALSE)),""),"") &amp;
IF(TRIM(MID(SUBSTITUTE(C424,",",REPT(" ",99)),1099,99))&lt;&gt;"",CHAR(10) &amp; IFERROR(IF(ISERROR(--TRIM(MID(SUBSTITUTE(C424,",",REPT(" ",99)),1099,99))),VLOOKUP(TRIM(MID(SUBSTITUTE(C424,",",REPT(" ",99)),1099,99)),PortProtocols[],4,FALSE),VLOOKUP(--TRIM(MID(SUBSTITUTE(C424,",",REPT(" ",99)),1099,99)),PortProtocols[],4,FALSE)),""),"") &amp;
IF(TRIM(MID(SUBSTITUTE(C424,",",REPT(" ",99)),1199,99))&lt;&gt;"",CHAR(10) &amp; IFERROR(IF(ISERROR(--TRIM(MID(SUBSTITUTE(C424,",",REPT(" ",99)),1199,99))),VLOOKUP(TRIM(MID(SUBSTITUTE(C424,",",REPT(" ",99)),1199,99)),PortProtocols[],4,FALSE),VLOOKUP(--TRIM(MID(SUBSTITUTE(C424,",",REPT(" ",99)),1199,99)),PortProtocols[],4,FALSE)),""),"") &amp;
IF(TRIM(MID(SUBSTITUTE(C424,",",REPT(" ",99)),1299,99))&lt;&gt;"",CHAR(10) &amp; IFERROR(IF(ISERROR(--TRIM(MID(SUBSTITUTE(C424,",",REPT(" ",99)),1299,99))),VLOOKUP(TRIM(MID(SUBSTITUTE(C424,",",REPT(" ",99)),1299,99)),PortProtocols[],4,FALSE),VLOOKUP(--TRIM(MID(SUBSTITUTE(C424,",",REPT(" ",99)),1299,99)),PortProtocols[],4,FALSE)),""),"") &amp;
IF(TRIM(MID(SUBSTITUTE(C424,",",REPT(" ",99)),1399,99))&lt;&gt;"",CHAR(10) &amp; IFERROR(IF(ISERROR(--TRIM(MID(SUBSTITUTE(C424,",",REPT(" ",99)),1399,99))),VLOOKUP(TRIM(MID(SUBSTITUTE(C424,",",REPT(" ",99)),1399,99)),PortProtocols[],4,FALSE),VLOOKUP(--TRIM(MID(SUBSTITUTE(C424,",",REPT(" ",99)),1399,99)),PortProtocols[],4,FALSE)),""),"") &amp;
IF(TRIM(MID(SUBSTITUTE(C424,",",REPT(" ",99)),1499,99))&lt;&gt;"",CHAR(10) &amp; IFERROR(IF(ISERROR(--TRIM(MID(SUBSTITUTE(C424,",",REPT(" ",99)),1499,99))),VLOOKUP(TRIM(MID(SUBSTITUTE(C424,",",REPT(" ",99)),1499,99)),PortProtocols[],4,FALSE),VLOOKUP(--TRIM(MID(SUBSTITUTE(C424,",",REPT(" ",99)),1499,99)),PortProtocols[],4,FALSE)),""),"") &amp;
IF(TRIM(MID(SUBSTITUTE(C424,",",REPT(" ",99)),1599,99))&lt;&gt;"",CHAR(10) &amp; IFERROR(IF(ISERROR(--TRIM(MID(SUBSTITUTE(C424,",",REPT(" ",99)),1599,99))),VLOOKUP(TRIM(MID(SUBSTITUTE(C424,",",REPT(" ",99)),1599,99)),PortProtocols[],4,FALSE),VLOOKUP(--TRIM(MID(SUBSTITUTE(C424,",",REPT(" ",99)),1599,99)),PortProtocols[],4,FALSE)),""),"") &amp;
IF(TRIM(MID(SUBSTITUTE(C424,",",REPT(" ",99)),1699,99))&lt;&gt;"",CHAR(10) &amp; IFERROR(IF(ISERROR(--TRIM(MID(SUBSTITUTE(C424,",",REPT(" ",99)),1699,99))),VLOOKUP(TRIM(MID(SUBSTITUTE(C424,",",REPT(" ",99)),1699,99)),PortProtocols[],4,FALSE),VLOOKUP(--TRIM(MID(SUBSTITUTE(C424,",",REPT(" ",99)),1699,99)),PortProtocols[],4,FALSE)),""),"") &amp;
IF(TRIM(MID(SUBSTITUTE(C424,",",REPT(" ",99)),1799,99))&lt;&gt;"",CHAR(10) &amp; IFERROR(IF(ISERROR(--TRIM(MID(SUBSTITUTE(C424,",",REPT(" ",99)),1799,99))),VLOOKUP(TRIM(MID(SUBSTITUTE(C424,",",REPT(" ",99)),1799,99)),PortProtocols[],4,FALSE),VLOOKUP(--TRIM(MID(SUBSTITUTE(C424,",",REPT(" ",99)),1799,99)),PortProtocols[],4,FALSE)),""),"") &amp;
IF(TRIM(MID(SUBSTITUTE(C424,",",REPT(" ",99)),1899,99))&lt;&gt;"",CHAR(10) &amp; IFERROR(IF(ISERROR(--TRIM(MID(SUBSTITUTE(C424,",",REPT(" ",99)),1899,99))),VLOOKUP(TRIM(MID(SUBSTITUTE(C424,",",REPT(" ",99)),1899,99)),PortProtocols[],4,FALSE),VLOOKUP(--TRIM(MID(SUBSTITUTE(C424,",",REPT(" ",99)),1899,99)),PortProtocols[],4,FALSE)),""),""),
"")</f>
        <v/>
      </c>
      <c r="G424" s="15"/>
      <c r="H424" s="13">
        <f>_xlfn.XLOOKUP(ExternalPorts[[#This Row],[Source]],entities[Source],entities[Source AZ (Used for Diagram Generation)],"",0)</f>
        <v>0</v>
      </c>
      <c r="I424" s="13">
        <f>_xlfn.XLOOKUP(ExternalPorts[[#This Row],[Destination]],entities[Destination],entities[Destination AZ (Used for Diagram Generation)],"",0)</f>
        <v>0</v>
      </c>
      <c r="J424" s="13"/>
    </row>
    <row r="425" spans="1:10" ht="20.25" hidden="1">
      <c r="A425" s="13"/>
      <c r="B425" s="13"/>
      <c r="C425" s="14"/>
      <c r="D425" s="13"/>
      <c r="E425" s="13"/>
      <c r="F425" s="24" t="str">
        <f>IF(AND(B425&lt;&gt;"",E425&lt;&gt;""),B425 &amp; " to " &amp; E425 &amp; CHAR(10) &amp;
IFERROR(IF(ISERROR(--TRIM(MID(SUBSTITUTE(C425,",",REPT(" ",99)),1,99))),VLOOKUP(TRIM(MID(SUBSTITUTE(C425,",",REPT(" ",99)),1,99)),PortProtocols[],4,FALSE),VLOOKUP(--TRIM(MID(SUBSTITUTE(C425,",",REPT(" ",99)),1,99)),PortProtocols[],4,FALSE)),"") &amp;
IF(TRIM(MID(SUBSTITUTE(C425,",",REPT(" ",99)),99,99))&lt;&gt;"",CHAR(10) &amp; IFERROR(IF(ISERROR(--TRIM(MID(SUBSTITUTE(C425,",",REPT(" ",99)),99,99))),VLOOKUP(TRIM(MID(SUBSTITUTE(C425,",",REPT(" ",99)),99,99)),PortProtocols[],4,FALSE),VLOOKUP(--TRIM(MID(SUBSTITUTE(C425,",",REPT(" ",99)),99,99)),PortProtocols[],4,FALSE)),""),"") &amp;
IF(TRIM(MID(SUBSTITUTE(C425,",",REPT(" ",99)),199,99))&lt;&gt;"",CHAR(10) &amp; IFERROR(IF(ISERROR(--TRIM(MID(SUBSTITUTE(C425,",",REPT(" ",99)),199,99))),VLOOKUP(TRIM(MID(SUBSTITUTE(C425,",",REPT(" ",99)),199,99)),PortProtocols[],4,FALSE),VLOOKUP(--TRIM(MID(SUBSTITUTE(C425,",",REPT(" ",99)),199,99)),PortProtocols[],4,FALSE)),""),"") &amp;
IF(TRIM(MID(SUBSTITUTE(C425,",",REPT(" ",99)),299,99))&lt;&gt;"",CHAR(10) &amp; IFERROR(IF(ISERROR(--TRIM(MID(SUBSTITUTE(C425,",",REPT(" ",99)),299,99))),VLOOKUP(TRIM(MID(SUBSTITUTE(C425,",",REPT(" ",99)),299,99)),PortProtocols[],4,FALSE),VLOOKUP(--TRIM(MID(SUBSTITUTE(C425,",",REPT(" ",99)),299,99)),PortProtocols[],4,FALSE)),""),"") &amp;
IF(TRIM(MID(SUBSTITUTE(C425,",",REPT(" ",99)),399,99))&lt;&gt;"",CHAR(10) &amp; IFERROR(IF(ISERROR(--TRIM(MID(SUBSTITUTE(C425,",",REPT(" ",99)),399,99))),VLOOKUP(TRIM(MID(SUBSTITUTE(C425,",",REPT(" ",99)),399,99)),PortProtocols[],4,FALSE),VLOOKUP(--TRIM(MID(SUBSTITUTE(C425,",",REPT(" ",99)),399,99)),PortProtocols[],4,FALSE)),""),"") &amp;
IF(TRIM(MID(SUBSTITUTE(C425,",",REPT(" ",99)),499,99))&lt;&gt;"",CHAR(10) &amp; IFERROR(IF(ISERROR(--TRIM(MID(SUBSTITUTE(C425,",",REPT(" ",99)),499,99))),VLOOKUP(TRIM(MID(SUBSTITUTE(C425,",",REPT(" ",99)),499,99)),PortProtocols[],4,FALSE),VLOOKUP(--TRIM(MID(SUBSTITUTE(C425,",",REPT(" ",99)),499,99)),PortProtocols[],4,FALSE)),""),"") &amp;
IF(TRIM(MID(SUBSTITUTE(C425,",",REPT(" ",99)),599,99))&lt;&gt;"",CHAR(10) &amp; IFERROR(IF(ISERROR(--TRIM(MID(SUBSTITUTE(C425,",",REPT(" ",99)),599,99))),VLOOKUP(TRIM(MID(SUBSTITUTE(C425,",",REPT(" ",99)),599,99)),PortProtocols[],4,FALSE),VLOOKUP(--TRIM(MID(SUBSTITUTE(C425,",",REPT(" ",99)),599,99)),PortProtocols[],4,FALSE)),""),"") &amp;
IF(TRIM(MID(SUBSTITUTE(C425,",",REPT(" ",99)),699,99))&lt;&gt;"",CHAR(10) &amp; IFERROR(IF(ISERROR(--TRIM(MID(SUBSTITUTE(C425,",",REPT(" ",99)),699,99))),VLOOKUP(TRIM(MID(SUBSTITUTE(C425,",",REPT(" ",99)),699,99)),PortProtocols[],4,FALSE),VLOOKUP(--TRIM(MID(SUBSTITUTE(C425,",",REPT(" ",99)),699,99)),PortProtocols[],4,FALSE)),""),"") &amp;
IF(TRIM(MID(SUBSTITUTE(C425,",",REPT(" ",99)),799,99))&lt;&gt;"",CHAR(10) &amp; IFERROR(IF(ISERROR(--TRIM(MID(SUBSTITUTE(C425,",",REPT(" ",99)),799,99))),VLOOKUP(TRIM(MID(SUBSTITUTE(C425,",",REPT(" ",99)),799,99)),PortProtocols[],4,FALSE),VLOOKUP(--TRIM(MID(SUBSTITUTE(C425,",",REPT(" ",99)),799,99)),PortProtocols[],4,FALSE)),""),"") &amp;
IF(TRIM(MID(SUBSTITUTE(C425,",",REPT(" ",99)),899,99))&lt;&gt;"",CHAR(10) &amp; IFERROR(IF(ISERROR(--TRIM(MID(SUBSTITUTE(C425,",",REPT(" ",99)),899,99))),VLOOKUP(TRIM(MID(SUBSTITUTE(C425,",",REPT(" ",99)),899,99)),PortProtocols[],4,FALSE),VLOOKUP(--TRIM(MID(SUBSTITUTE(C425,",",REPT(" ",99)),899,99)),PortProtocols[],4,FALSE)),""),"") &amp;
IF(TRIM(MID(SUBSTITUTE(C425,",",REPT(" ",99)),999,99))&lt;&gt;"",CHAR(10) &amp; IFERROR(IF(ISERROR(--TRIM(MID(SUBSTITUTE(C425,",",REPT(" ",99)),999,99))),VLOOKUP(TRIM(MID(SUBSTITUTE(C425,",",REPT(" ",99)),999,99)),PortProtocols[],4,FALSE),VLOOKUP(--TRIM(MID(SUBSTITUTE(C425,",",REPT(" ",99)),999,99)),PortProtocols[],4,FALSE)),""),"") &amp;
IF(TRIM(MID(SUBSTITUTE(C425,",",REPT(" ",99)),1099,99))&lt;&gt;"",CHAR(10) &amp; IFERROR(IF(ISERROR(--TRIM(MID(SUBSTITUTE(C425,",",REPT(" ",99)),1099,99))),VLOOKUP(TRIM(MID(SUBSTITUTE(C425,",",REPT(" ",99)),1099,99)),PortProtocols[],4,FALSE),VLOOKUP(--TRIM(MID(SUBSTITUTE(C425,",",REPT(" ",99)),1099,99)),PortProtocols[],4,FALSE)),""),"") &amp;
IF(TRIM(MID(SUBSTITUTE(C425,",",REPT(" ",99)),1199,99))&lt;&gt;"",CHAR(10) &amp; IFERROR(IF(ISERROR(--TRIM(MID(SUBSTITUTE(C425,",",REPT(" ",99)),1199,99))),VLOOKUP(TRIM(MID(SUBSTITUTE(C425,",",REPT(" ",99)),1199,99)),PortProtocols[],4,FALSE),VLOOKUP(--TRIM(MID(SUBSTITUTE(C425,",",REPT(" ",99)),1199,99)),PortProtocols[],4,FALSE)),""),"") &amp;
IF(TRIM(MID(SUBSTITUTE(C425,",",REPT(" ",99)),1299,99))&lt;&gt;"",CHAR(10) &amp; IFERROR(IF(ISERROR(--TRIM(MID(SUBSTITUTE(C425,",",REPT(" ",99)),1299,99))),VLOOKUP(TRIM(MID(SUBSTITUTE(C425,",",REPT(" ",99)),1299,99)),PortProtocols[],4,FALSE),VLOOKUP(--TRIM(MID(SUBSTITUTE(C425,",",REPT(" ",99)),1299,99)),PortProtocols[],4,FALSE)),""),"") &amp;
IF(TRIM(MID(SUBSTITUTE(C425,",",REPT(" ",99)),1399,99))&lt;&gt;"",CHAR(10) &amp; IFERROR(IF(ISERROR(--TRIM(MID(SUBSTITUTE(C425,",",REPT(" ",99)),1399,99))),VLOOKUP(TRIM(MID(SUBSTITUTE(C425,",",REPT(" ",99)),1399,99)),PortProtocols[],4,FALSE),VLOOKUP(--TRIM(MID(SUBSTITUTE(C425,",",REPT(" ",99)),1399,99)),PortProtocols[],4,FALSE)),""),"") &amp;
IF(TRIM(MID(SUBSTITUTE(C425,",",REPT(" ",99)),1499,99))&lt;&gt;"",CHAR(10) &amp; IFERROR(IF(ISERROR(--TRIM(MID(SUBSTITUTE(C425,",",REPT(" ",99)),1499,99))),VLOOKUP(TRIM(MID(SUBSTITUTE(C425,",",REPT(" ",99)),1499,99)),PortProtocols[],4,FALSE),VLOOKUP(--TRIM(MID(SUBSTITUTE(C425,",",REPT(" ",99)),1499,99)),PortProtocols[],4,FALSE)),""),"") &amp;
IF(TRIM(MID(SUBSTITUTE(C425,",",REPT(" ",99)),1599,99))&lt;&gt;"",CHAR(10) &amp; IFERROR(IF(ISERROR(--TRIM(MID(SUBSTITUTE(C425,",",REPT(" ",99)),1599,99))),VLOOKUP(TRIM(MID(SUBSTITUTE(C425,",",REPT(" ",99)),1599,99)),PortProtocols[],4,FALSE),VLOOKUP(--TRIM(MID(SUBSTITUTE(C425,",",REPT(" ",99)),1599,99)),PortProtocols[],4,FALSE)),""),"") &amp;
IF(TRIM(MID(SUBSTITUTE(C425,",",REPT(" ",99)),1699,99))&lt;&gt;"",CHAR(10) &amp; IFERROR(IF(ISERROR(--TRIM(MID(SUBSTITUTE(C425,",",REPT(" ",99)),1699,99))),VLOOKUP(TRIM(MID(SUBSTITUTE(C425,",",REPT(" ",99)),1699,99)),PortProtocols[],4,FALSE),VLOOKUP(--TRIM(MID(SUBSTITUTE(C425,",",REPT(" ",99)),1699,99)),PortProtocols[],4,FALSE)),""),"") &amp;
IF(TRIM(MID(SUBSTITUTE(C425,",",REPT(" ",99)),1799,99))&lt;&gt;"",CHAR(10) &amp; IFERROR(IF(ISERROR(--TRIM(MID(SUBSTITUTE(C425,",",REPT(" ",99)),1799,99))),VLOOKUP(TRIM(MID(SUBSTITUTE(C425,",",REPT(" ",99)),1799,99)),PortProtocols[],4,FALSE),VLOOKUP(--TRIM(MID(SUBSTITUTE(C425,",",REPT(" ",99)),1799,99)),PortProtocols[],4,FALSE)),""),"") &amp;
IF(TRIM(MID(SUBSTITUTE(C425,",",REPT(" ",99)),1899,99))&lt;&gt;"",CHAR(10) &amp; IFERROR(IF(ISERROR(--TRIM(MID(SUBSTITUTE(C425,",",REPT(" ",99)),1899,99))),VLOOKUP(TRIM(MID(SUBSTITUTE(C425,",",REPT(" ",99)),1899,99)),PortProtocols[],4,FALSE),VLOOKUP(--TRIM(MID(SUBSTITUTE(C425,",",REPT(" ",99)),1899,99)),PortProtocols[],4,FALSE)),""),""),
"")</f>
        <v/>
      </c>
      <c r="G425" s="15"/>
      <c r="H425" s="13">
        <f>_xlfn.XLOOKUP(ExternalPorts[[#This Row],[Source]],entities[Source],entities[Source AZ (Used for Diagram Generation)],"",0)</f>
        <v>0</v>
      </c>
      <c r="I425" s="13">
        <f>_xlfn.XLOOKUP(ExternalPorts[[#This Row],[Destination]],entities[Destination],entities[Destination AZ (Used for Diagram Generation)],"",0)</f>
        <v>0</v>
      </c>
      <c r="J425" s="13"/>
    </row>
    <row r="426" spans="1:10" ht="20.25" hidden="1">
      <c r="A426" s="13"/>
      <c r="B426" s="13"/>
      <c r="C426" s="14"/>
      <c r="D426" s="13"/>
      <c r="E426" s="13"/>
      <c r="F426" s="24" t="str">
        <f>IF(AND(B426&lt;&gt;"",E426&lt;&gt;""),B426 &amp; " to " &amp; E426 &amp; CHAR(10) &amp;
IFERROR(IF(ISERROR(--TRIM(MID(SUBSTITUTE(C426,",",REPT(" ",99)),1,99))),VLOOKUP(TRIM(MID(SUBSTITUTE(C426,",",REPT(" ",99)),1,99)),PortProtocols[],4,FALSE),VLOOKUP(--TRIM(MID(SUBSTITUTE(C426,",",REPT(" ",99)),1,99)),PortProtocols[],4,FALSE)),"") &amp;
IF(TRIM(MID(SUBSTITUTE(C426,",",REPT(" ",99)),99,99))&lt;&gt;"",CHAR(10) &amp; IFERROR(IF(ISERROR(--TRIM(MID(SUBSTITUTE(C426,",",REPT(" ",99)),99,99))),VLOOKUP(TRIM(MID(SUBSTITUTE(C426,",",REPT(" ",99)),99,99)),PortProtocols[],4,FALSE),VLOOKUP(--TRIM(MID(SUBSTITUTE(C426,",",REPT(" ",99)),99,99)),PortProtocols[],4,FALSE)),""),"") &amp;
IF(TRIM(MID(SUBSTITUTE(C426,",",REPT(" ",99)),199,99))&lt;&gt;"",CHAR(10) &amp; IFERROR(IF(ISERROR(--TRIM(MID(SUBSTITUTE(C426,",",REPT(" ",99)),199,99))),VLOOKUP(TRIM(MID(SUBSTITUTE(C426,",",REPT(" ",99)),199,99)),PortProtocols[],4,FALSE),VLOOKUP(--TRIM(MID(SUBSTITUTE(C426,",",REPT(" ",99)),199,99)),PortProtocols[],4,FALSE)),""),"") &amp;
IF(TRIM(MID(SUBSTITUTE(C426,",",REPT(" ",99)),299,99))&lt;&gt;"",CHAR(10) &amp; IFERROR(IF(ISERROR(--TRIM(MID(SUBSTITUTE(C426,",",REPT(" ",99)),299,99))),VLOOKUP(TRIM(MID(SUBSTITUTE(C426,",",REPT(" ",99)),299,99)),PortProtocols[],4,FALSE),VLOOKUP(--TRIM(MID(SUBSTITUTE(C426,",",REPT(" ",99)),299,99)),PortProtocols[],4,FALSE)),""),"") &amp;
IF(TRIM(MID(SUBSTITUTE(C426,",",REPT(" ",99)),399,99))&lt;&gt;"",CHAR(10) &amp; IFERROR(IF(ISERROR(--TRIM(MID(SUBSTITUTE(C426,",",REPT(" ",99)),399,99))),VLOOKUP(TRIM(MID(SUBSTITUTE(C426,",",REPT(" ",99)),399,99)),PortProtocols[],4,FALSE),VLOOKUP(--TRIM(MID(SUBSTITUTE(C426,",",REPT(" ",99)),399,99)),PortProtocols[],4,FALSE)),""),"") &amp;
IF(TRIM(MID(SUBSTITUTE(C426,",",REPT(" ",99)),499,99))&lt;&gt;"",CHAR(10) &amp; IFERROR(IF(ISERROR(--TRIM(MID(SUBSTITUTE(C426,",",REPT(" ",99)),499,99))),VLOOKUP(TRIM(MID(SUBSTITUTE(C426,",",REPT(" ",99)),499,99)),PortProtocols[],4,FALSE),VLOOKUP(--TRIM(MID(SUBSTITUTE(C426,",",REPT(" ",99)),499,99)),PortProtocols[],4,FALSE)),""),"") &amp;
IF(TRIM(MID(SUBSTITUTE(C426,",",REPT(" ",99)),599,99))&lt;&gt;"",CHAR(10) &amp; IFERROR(IF(ISERROR(--TRIM(MID(SUBSTITUTE(C426,",",REPT(" ",99)),599,99))),VLOOKUP(TRIM(MID(SUBSTITUTE(C426,",",REPT(" ",99)),599,99)),PortProtocols[],4,FALSE),VLOOKUP(--TRIM(MID(SUBSTITUTE(C426,",",REPT(" ",99)),599,99)),PortProtocols[],4,FALSE)),""),"") &amp;
IF(TRIM(MID(SUBSTITUTE(C426,",",REPT(" ",99)),699,99))&lt;&gt;"",CHAR(10) &amp; IFERROR(IF(ISERROR(--TRIM(MID(SUBSTITUTE(C426,",",REPT(" ",99)),699,99))),VLOOKUP(TRIM(MID(SUBSTITUTE(C426,",",REPT(" ",99)),699,99)),PortProtocols[],4,FALSE),VLOOKUP(--TRIM(MID(SUBSTITUTE(C426,",",REPT(" ",99)),699,99)),PortProtocols[],4,FALSE)),""),"") &amp;
IF(TRIM(MID(SUBSTITUTE(C426,",",REPT(" ",99)),799,99))&lt;&gt;"",CHAR(10) &amp; IFERROR(IF(ISERROR(--TRIM(MID(SUBSTITUTE(C426,",",REPT(" ",99)),799,99))),VLOOKUP(TRIM(MID(SUBSTITUTE(C426,",",REPT(" ",99)),799,99)),PortProtocols[],4,FALSE),VLOOKUP(--TRIM(MID(SUBSTITUTE(C426,",",REPT(" ",99)),799,99)),PortProtocols[],4,FALSE)),""),"") &amp;
IF(TRIM(MID(SUBSTITUTE(C426,",",REPT(" ",99)),899,99))&lt;&gt;"",CHAR(10) &amp; IFERROR(IF(ISERROR(--TRIM(MID(SUBSTITUTE(C426,",",REPT(" ",99)),899,99))),VLOOKUP(TRIM(MID(SUBSTITUTE(C426,",",REPT(" ",99)),899,99)),PortProtocols[],4,FALSE),VLOOKUP(--TRIM(MID(SUBSTITUTE(C426,",",REPT(" ",99)),899,99)),PortProtocols[],4,FALSE)),""),"") &amp;
IF(TRIM(MID(SUBSTITUTE(C426,",",REPT(" ",99)),999,99))&lt;&gt;"",CHAR(10) &amp; IFERROR(IF(ISERROR(--TRIM(MID(SUBSTITUTE(C426,",",REPT(" ",99)),999,99))),VLOOKUP(TRIM(MID(SUBSTITUTE(C426,",",REPT(" ",99)),999,99)),PortProtocols[],4,FALSE),VLOOKUP(--TRIM(MID(SUBSTITUTE(C426,",",REPT(" ",99)),999,99)),PortProtocols[],4,FALSE)),""),"") &amp;
IF(TRIM(MID(SUBSTITUTE(C426,",",REPT(" ",99)),1099,99))&lt;&gt;"",CHAR(10) &amp; IFERROR(IF(ISERROR(--TRIM(MID(SUBSTITUTE(C426,",",REPT(" ",99)),1099,99))),VLOOKUP(TRIM(MID(SUBSTITUTE(C426,",",REPT(" ",99)),1099,99)),PortProtocols[],4,FALSE),VLOOKUP(--TRIM(MID(SUBSTITUTE(C426,",",REPT(" ",99)),1099,99)),PortProtocols[],4,FALSE)),""),"") &amp;
IF(TRIM(MID(SUBSTITUTE(C426,",",REPT(" ",99)),1199,99))&lt;&gt;"",CHAR(10) &amp; IFERROR(IF(ISERROR(--TRIM(MID(SUBSTITUTE(C426,",",REPT(" ",99)),1199,99))),VLOOKUP(TRIM(MID(SUBSTITUTE(C426,",",REPT(" ",99)),1199,99)),PortProtocols[],4,FALSE),VLOOKUP(--TRIM(MID(SUBSTITUTE(C426,",",REPT(" ",99)),1199,99)),PortProtocols[],4,FALSE)),""),"") &amp;
IF(TRIM(MID(SUBSTITUTE(C426,",",REPT(" ",99)),1299,99))&lt;&gt;"",CHAR(10) &amp; IFERROR(IF(ISERROR(--TRIM(MID(SUBSTITUTE(C426,",",REPT(" ",99)),1299,99))),VLOOKUP(TRIM(MID(SUBSTITUTE(C426,",",REPT(" ",99)),1299,99)),PortProtocols[],4,FALSE),VLOOKUP(--TRIM(MID(SUBSTITUTE(C426,",",REPT(" ",99)),1299,99)),PortProtocols[],4,FALSE)),""),"") &amp;
IF(TRIM(MID(SUBSTITUTE(C426,",",REPT(" ",99)),1399,99))&lt;&gt;"",CHAR(10) &amp; IFERROR(IF(ISERROR(--TRIM(MID(SUBSTITUTE(C426,",",REPT(" ",99)),1399,99))),VLOOKUP(TRIM(MID(SUBSTITUTE(C426,",",REPT(" ",99)),1399,99)),PortProtocols[],4,FALSE),VLOOKUP(--TRIM(MID(SUBSTITUTE(C426,",",REPT(" ",99)),1399,99)),PortProtocols[],4,FALSE)),""),"") &amp;
IF(TRIM(MID(SUBSTITUTE(C426,",",REPT(" ",99)),1499,99))&lt;&gt;"",CHAR(10) &amp; IFERROR(IF(ISERROR(--TRIM(MID(SUBSTITUTE(C426,",",REPT(" ",99)),1499,99))),VLOOKUP(TRIM(MID(SUBSTITUTE(C426,",",REPT(" ",99)),1499,99)),PortProtocols[],4,FALSE),VLOOKUP(--TRIM(MID(SUBSTITUTE(C426,",",REPT(" ",99)),1499,99)),PortProtocols[],4,FALSE)),""),"") &amp;
IF(TRIM(MID(SUBSTITUTE(C426,",",REPT(" ",99)),1599,99))&lt;&gt;"",CHAR(10) &amp; IFERROR(IF(ISERROR(--TRIM(MID(SUBSTITUTE(C426,",",REPT(" ",99)),1599,99))),VLOOKUP(TRIM(MID(SUBSTITUTE(C426,",",REPT(" ",99)),1599,99)),PortProtocols[],4,FALSE),VLOOKUP(--TRIM(MID(SUBSTITUTE(C426,",",REPT(" ",99)),1599,99)),PortProtocols[],4,FALSE)),""),"") &amp;
IF(TRIM(MID(SUBSTITUTE(C426,",",REPT(" ",99)),1699,99))&lt;&gt;"",CHAR(10) &amp; IFERROR(IF(ISERROR(--TRIM(MID(SUBSTITUTE(C426,",",REPT(" ",99)),1699,99))),VLOOKUP(TRIM(MID(SUBSTITUTE(C426,",",REPT(" ",99)),1699,99)),PortProtocols[],4,FALSE),VLOOKUP(--TRIM(MID(SUBSTITUTE(C426,",",REPT(" ",99)),1699,99)),PortProtocols[],4,FALSE)),""),"") &amp;
IF(TRIM(MID(SUBSTITUTE(C426,",",REPT(" ",99)),1799,99))&lt;&gt;"",CHAR(10) &amp; IFERROR(IF(ISERROR(--TRIM(MID(SUBSTITUTE(C426,",",REPT(" ",99)),1799,99))),VLOOKUP(TRIM(MID(SUBSTITUTE(C426,",",REPT(" ",99)),1799,99)),PortProtocols[],4,FALSE),VLOOKUP(--TRIM(MID(SUBSTITUTE(C426,",",REPT(" ",99)),1799,99)),PortProtocols[],4,FALSE)),""),"") &amp;
IF(TRIM(MID(SUBSTITUTE(C426,",",REPT(" ",99)),1899,99))&lt;&gt;"",CHAR(10) &amp; IFERROR(IF(ISERROR(--TRIM(MID(SUBSTITUTE(C426,",",REPT(" ",99)),1899,99))),VLOOKUP(TRIM(MID(SUBSTITUTE(C426,",",REPT(" ",99)),1899,99)),PortProtocols[],4,FALSE),VLOOKUP(--TRIM(MID(SUBSTITUTE(C426,",",REPT(" ",99)),1899,99)),PortProtocols[],4,FALSE)),""),""),
"")</f>
        <v/>
      </c>
      <c r="G426" s="15"/>
      <c r="H426" s="13">
        <f>_xlfn.XLOOKUP(ExternalPorts[[#This Row],[Source]],entities[Source],entities[Source AZ (Used for Diagram Generation)],"",0)</f>
        <v>0</v>
      </c>
      <c r="I426" s="13">
        <f>_xlfn.XLOOKUP(ExternalPorts[[#This Row],[Destination]],entities[Destination],entities[Destination AZ (Used for Diagram Generation)],"",0)</f>
        <v>0</v>
      </c>
      <c r="J426" s="13"/>
    </row>
    <row r="427" spans="1:10" ht="20.25" hidden="1">
      <c r="A427" s="13"/>
      <c r="B427" s="13"/>
      <c r="C427" s="14"/>
      <c r="D427" s="13"/>
      <c r="E427" s="13"/>
      <c r="F427" s="24" t="str">
        <f>IF(AND(B427&lt;&gt;"",E427&lt;&gt;""),B427 &amp; " to " &amp; E427 &amp; CHAR(10) &amp;
IFERROR(IF(ISERROR(--TRIM(MID(SUBSTITUTE(C427,",",REPT(" ",99)),1,99))),VLOOKUP(TRIM(MID(SUBSTITUTE(C427,",",REPT(" ",99)),1,99)),PortProtocols[],4,FALSE),VLOOKUP(--TRIM(MID(SUBSTITUTE(C427,",",REPT(" ",99)),1,99)),PortProtocols[],4,FALSE)),"") &amp;
IF(TRIM(MID(SUBSTITUTE(C427,",",REPT(" ",99)),99,99))&lt;&gt;"",CHAR(10) &amp; IFERROR(IF(ISERROR(--TRIM(MID(SUBSTITUTE(C427,",",REPT(" ",99)),99,99))),VLOOKUP(TRIM(MID(SUBSTITUTE(C427,",",REPT(" ",99)),99,99)),PortProtocols[],4,FALSE),VLOOKUP(--TRIM(MID(SUBSTITUTE(C427,",",REPT(" ",99)),99,99)),PortProtocols[],4,FALSE)),""),"") &amp;
IF(TRIM(MID(SUBSTITUTE(C427,",",REPT(" ",99)),199,99))&lt;&gt;"",CHAR(10) &amp; IFERROR(IF(ISERROR(--TRIM(MID(SUBSTITUTE(C427,",",REPT(" ",99)),199,99))),VLOOKUP(TRIM(MID(SUBSTITUTE(C427,",",REPT(" ",99)),199,99)),PortProtocols[],4,FALSE),VLOOKUP(--TRIM(MID(SUBSTITUTE(C427,",",REPT(" ",99)),199,99)),PortProtocols[],4,FALSE)),""),"") &amp;
IF(TRIM(MID(SUBSTITUTE(C427,",",REPT(" ",99)),299,99))&lt;&gt;"",CHAR(10) &amp; IFERROR(IF(ISERROR(--TRIM(MID(SUBSTITUTE(C427,",",REPT(" ",99)),299,99))),VLOOKUP(TRIM(MID(SUBSTITUTE(C427,",",REPT(" ",99)),299,99)),PortProtocols[],4,FALSE),VLOOKUP(--TRIM(MID(SUBSTITUTE(C427,",",REPT(" ",99)),299,99)),PortProtocols[],4,FALSE)),""),"") &amp;
IF(TRIM(MID(SUBSTITUTE(C427,",",REPT(" ",99)),399,99))&lt;&gt;"",CHAR(10) &amp; IFERROR(IF(ISERROR(--TRIM(MID(SUBSTITUTE(C427,",",REPT(" ",99)),399,99))),VLOOKUP(TRIM(MID(SUBSTITUTE(C427,",",REPT(" ",99)),399,99)),PortProtocols[],4,FALSE),VLOOKUP(--TRIM(MID(SUBSTITUTE(C427,",",REPT(" ",99)),399,99)),PortProtocols[],4,FALSE)),""),"") &amp;
IF(TRIM(MID(SUBSTITUTE(C427,",",REPT(" ",99)),499,99))&lt;&gt;"",CHAR(10) &amp; IFERROR(IF(ISERROR(--TRIM(MID(SUBSTITUTE(C427,",",REPT(" ",99)),499,99))),VLOOKUP(TRIM(MID(SUBSTITUTE(C427,",",REPT(" ",99)),499,99)),PortProtocols[],4,FALSE),VLOOKUP(--TRIM(MID(SUBSTITUTE(C427,",",REPT(" ",99)),499,99)),PortProtocols[],4,FALSE)),""),"") &amp;
IF(TRIM(MID(SUBSTITUTE(C427,",",REPT(" ",99)),599,99))&lt;&gt;"",CHAR(10) &amp; IFERROR(IF(ISERROR(--TRIM(MID(SUBSTITUTE(C427,",",REPT(" ",99)),599,99))),VLOOKUP(TRIM(MID(SUBSTITUTE(C427,",",REPT(" ",99)),599,99)),PortProtocols[],4,FALSE),VLOOKUP(--TRIM(MID(SUBSTITUTE(C427,",",REPT(" ",99)),599,99)),PortProtocols[],4,FALSE)),""),"") &amp;
IF(TRIM(MID(SUBSTITUTE(C427,",",REPT(" ",99)),699,99))&lt;&gt;"",CHAR(10) &amp; IFERROR(IF(ISERROR(--TRIM(MID(SUBSTITUTE(C427,",",REPT(" ",99)),699,99))),VLOOKUP(TRIM(MID(SUBSTITUTE(C427,",",REPT(" ",99)),699,99)),PortProtocols[],4,FALSE),VLOOKUP(--TRIM(MID(SUBSTITUTE(C427,",",REPT(" ",99)),699,99)),PortProtocols[],4,FALSE)),""),"") &amp;
IF(TRIM(MID(SUBSTITUTE(C427,",",REPT(" ",99)),799,99))&lt;&gt;"",CHAR(10) &amp; IFERROR(IF(ISERROR(--TRIM(MID(SUBSTITUTE(C427,",",REPT(" ",99)),799,99))),VLOOKUP(TRIM(MID(SUBSTITUTE(C427,",",REPT(" ",99)),799,99)),PortProtocols[],4,FALSE),VLOOKUP(--TRIM(MID(SUBSTITUTE(C427,",",REPT(" ",99)),799,99)),PortProtocols[],4,FALSE)),""),"") &amp;
IF(TRIM(MID(SUBSTITUTE(C427,",",REPT(" ",99)),899,99))&lt;&gt;"",CHAR(10) &amp; IFERROR(IF(ISERROR(--TRIM(MID(SUBSTITUTE(C427,",",REPT(" ",99)),899,99))),VLOOKUP(TRIM(MID(SUBSTITUTE(C427,",",REPT(" ",99)),899,99)),PortProtocols[],4,FALSE),VLOOKUP(--TRIM(MID(SUBSTITUTE(C427,",",REPT(" ",99)),899,99)),PortProtocols[],4,FALSE)),""),"") &amp;
IF(TRIM(MID(SUBSTITUTE(C427,",",REPT(" ",99)),999,99))&lt;&gt;"",CHAR(10) &amp; IFERROR(IF(ISERROR(--TRIM(MID(SUBSTITUTE(C427,",",REPT(" ",99)),999,99))),VLOOKUP(TRIM(MID(SUBSTITUTE(C427,",",REPT(" ",99)),999,99)),PortProtocols[],4,FALSE),VLOOKUP(--TRIM(MID(SUBSTITUTE(C427,",",REPT(" ",99)),999,99)),PortProtocols[],4,FALSE)),""),"") &amp;
IF(TRIM(MID(SUBSTITUTE(C427,",",REPT(" ",99)),1099,99))&lt;&gt;"",CHAR(10) &amp; IFERROR(IF(ISERROR(--TRIM(MID(SUBSTITUTE(C427,",",REPT(" ",99)),1099,99))),VLOOKUP(TRIM(MID(SUBSTITUTE(C427,",",REPT(" ",99)),1099,99)),PortProtocols[],4,FALSE),VLOOKUP(--TRIM(MID(SUBSTITUTE(C427,",",REPT(" ",99)),1099,99)),PortProtocols[],4,FALSE)),""),"") &amp;
IF(TRIM(MID(SUBSTITUTE(C427,",",REPT(" ",99)),1199,99))&lt;&gt;"",CHAR(10) &amp; IFERROR(IF(ISERROR(--TRIM(MID(SUBSTITUTE(C427,",",REPT(" ",99)),1199,99))),VLOOKUP(TRIM(MID(SUBSTITUTE(C427,",",REPT(" ",99)),1199,99)),PortProtocols[],4,FALSE),VLOOKUP(--TRIM(MID(SUBSTITUTE(C427,",",REPT(" ",99)),1199,99)),PortProtocols[],4,FALSE)),""),"") &amp;
IF(TRIM(MID(SUBSTITUTE(C427,",",REPT(" ",99)),1299,99))&lt;&gt;"",CHAR(10) &amp; IFERROR(IF(ISERROR(--TRIM(MID(SUBSTITUTE(C427,",",REPT(" ",99)),1299,99))),VLOOKUP(TRIM(MID(SUBSTITUTE(C427,",",REPT(" ",99)),1299,99)),PortProtocols[],4,FALSE),VLOOKUP(--TRIM(MID(SUBSTITUTE(C427,",",REPT(" ",99)),1299,99)),PortProtocols[],4,FALSE)),""),"") &amp;
IF(TRIM(MID(SUBSTITUTE(C427,",",REPT(" ",99)),1399,99))&lt;&gt;"",CHAR(10) &amp; IFERROR(IF(ISERROR(--TRIM(MID(SUBSTITUTE(C427,",",REPT(" ",99)),1399,99))),VLOOKUP(TRIM(MID(SUBSTITUTE(C427,",",REPT(" ",99)),1399,99)),PortProtocols[],4,FALSE),VLOOKUP(--TRIM(MID(SUBSTITUTE(C427,",",REPT(" ",99)),1399,99)),PortProtocols[],4,FALSE)),""),"") &amp;
IF(TRIM(MID(SUBSTITUTE(C427,",",REPT(" ",99)),1499,99))&lt;&gt;"",CHAR(10) &amp; IFERROR(IF(ISERROR(--TRIM(MID(SUBSTITUTE(C427,",",REPT(" ",99)),1499,99))),VLOOKUP(TRIM(MID(SUBSTITUTE(C427,",",REPT(" ",99)),1499,99)),PortProtocols[],4,FALSE),VLOOKUP(--TRIM(MID(SUBSTITUTE(C427,",",REPT(" ",99)),1499,99)),PortProtocols[],4,FALSE)),""),"") &amp;
IF(TRIM(MID(SUBSTITUTE(C427,",",REPT(" ",99)),1599,99))&lt;&gt;"",CHAR(10) &amp; IFERROR(IF(ISERROR(--TRIM(MID(SUBSTITUTE(C427,",",REPT(" ",99)),1599,99))),VLOOKUP(TRIM(MID(SUBSTITUTE(C427,",",REPT(" ",99)),1599,99)),PortProtocols[],4,FALSE),VLOOKUP(--TRIM(MID(SUBSTITUTE(C427,",",REPT(" ",99)),1599,99)),PortProtocols[],4,FALSE)),""),"") &amp;
IF(TRIM(MID(SUBSTITUTE(C427,",",REPT(" ",99)),1699,99))&lt;&gt;"",CHAR(10) &amp; IFERROR(IF(ISERROR(--TRIM(MID(SUBSTITUTE(C427,",",REPT(" ",99)),1699,99))),VLOOKUP(TRIM(MID(SUBSTITUTE(C427,",",REPT(" ",99)),1699,99)),PortProtocols[],4,FALSE),VLOOKUP(--TRIM(MID(SUBSTITUTE(C427,",",REPT(" ",99)),1699,99)),PortProtocols[],4,FALSE)),""),"") &amp;
IF(TRIM(MID(SUBSTITUTE(C427,",",REPT(" ",99)),1799,99))&lt;&gt;"",CHAR(10) &amp; IFERROR(IF(ISERROR(--TRIM(MID(SUBSTITUTE(C427,",",REPT(" ",99)),1799,99))),VLOOKUP(TRIM(MID(SUBSTITUTE(C427,",",REPT(" ",99)),1799,99)),PortProtocols[],4,FALSE),VLOOKUP(--TRIM(MID(SUBSTITUTE(C427,",",REPT(" ",99)),1799,99)),PortProtocols[],4,FALSE)),""),"") &amp;
IF(TRIM(MID(SUBSTITUTE(C427,",",REPT(" ",99)),1899,99))&lt;&gt;"",CHAR(10) &amp; IFERROR(IF(ISERROR(--TRIM(MID(SUBSTITUTE(C427,",",REPT(" ",99)),1899,99))),VLOOKUP(TRIM(MID(SUBSTITUTE(C427,",",REPT(" ",99)),1899,99)),PortProtocols[],4,FALSE),VLOOKUP(--TRIM(MID(SUBSTITUTE(C427,",",REPT(" ",99)),1899,99)),PortProtocols[],4,FALSE)),""),""),
"")</f>
        <v/>
      </c>
      <c r="G427" s="15"/>
      <c r="H427" s="13">
        <f>_xlfn.XLOOKUP(ExternalPorts[[#This Row],[Source]],entities[Source],entities[Source AZ (Used for Diagram Generation)],"",0)</f>
        <v>0</v>
      </c>
      <c r="I427" s="13">
        <f>_xlfn.XLOOKUP(ExternalPorts[[#This Row],[Destination]],entities[Destination],entities[Destination AZ (Used for Diagram Generation)],"",0)</f>
        <v>0</v>
      </c>
      <c r="J427" s="13"/>
    </row>
    <row r="428" spans="1:10" ht="20.25" hidden="1">
      <c r="A428" s="13"/>
      <c r="B428" s="13"/>
      <c r="C428" s="14"/>
      <c r="D428" s="13"/>
      <c r="E428" s="13"/>
      <c r="F428" s="24" t="str">
        <f>IF(AND(B428&lt;&gt;"",E428&lt;&gt;""),B428 &amp; " to " &amp; E428 &amp; CHAR(10) &amp;
IFERROR(IF(ISERROR(--TRIM(MID(SUBSTITUTE(C428,",",REPT(" ",99)),1,99))),VLOOKUP(TRIM(MID(SUBSTITUTE(C428,",",REPT(" ",99)),1,99)),PortProtocols[],4,FALSE),VLOOKUP(--TRIM(MID(SUBSTITUTE(C428,",",REPT(" ",99)),1,99)),PortProtocols[],4,FALSE)),"") &amp;
IF(TRIM(MID(SUBSTITUTE(C428,",",REPT(" ",99)),99,99))&lt;&gt;"",CHAR(10) &amp; IFERROR(IF(ISERROR(--TRIM(MID(SUBSTITUTE(C428,",",REPT(" ",99)),99,99))),VLOOKUP(TRIM(MID(SUBSTITUTE(C428,",",REPT(" ",99)),99,99)),PortProtocols[],4,FALSE),VLOOKUP(--TRIM(MID(SUBSTITUTE(C428,",",REPT(" ",99)),99,99)),PortProtocols[],4,FALSE)),""),"") &amp;
IF(TRIM(MID(SUBSTITUTE(C428,",",REPT(" ",99)),199,99))&lt;&gt;"",CHAR(10) &amp; IFERROR(IF(ISERROR(--TRIM(MID(SUBSTITUTE(C428,",",REPT(" ",99)),199,99))),VLOOKUP(TRIM(MID(SUBSTITUTE(C428,",",REPT(" ",99)),199,99)),PortProtocols[],4,FALSE),VLOOKUP(--TRIM(MID(SUBSTITUTE(C428,",",REPT(" ",99)),199,99)),PortProtocols[],4,FALSE)),""),"") &amp;
IF(TRIM(MID(SUBSTITUTE(C428,",",REPT(" ",99)),299,99))&lt;&gt;"",CHAR(10) &amp; IFERROR(IF(ISERROR(--TRIM(MID(SUBSTITUTE(C428,",",REPT(" ",99)),299,99))),VLOOKUP(TRIM(MID(SUBSTITUTE(C428,",",REPT(" ",99)),299,99)),PortProtocols[],4,FALSE),VLOOKUP(--TRIM(MID(SUBSTITUTE(C428,",",REPT(" ",99)),299,99)),PortProtocols[],4,FALSE)),""),"") &amp;
IF(TRIM(MID(SUBSTITUTE(C428,",",REPT(" ",99)),399,99))&lt;&gt;"",CHAR(10) &amp; IFERROR(IF(ISERROR(--TRIM(MID(SUBSTITUTE(C428,",",REPT(" ",99)),399,99))),VLOOKUP(TRIM(MID(SUBSTITUTE(C428,",",REPT(" ",99)),399,99)),PortProtocols[],4,FALSE),VLOOKUP(--TRIM(MID(SUBSTITUTE(C428,",",REPT(" ",99)),399,99)),PortProtocols[],4,FALSE)),""),"") &amp;
IF(TRIM(MID(SUBSTITUTE(C428,",",REPT(" ",99)),499,99))&lt;&gt;"",CHAR(10) &amp; IFERROR(IF(ISERROR(--TRIM(MID(SUBSTITUTE(C428,",",REPT(" ",99)),499,99))),VLOOKUP(TRIM(MID(SUBSTITUTE(C428,",",REPT(" ",99)),499,99)),PortProtocols[],4,FALSE),VLOOKUP(--TRIM(MID(SUBSTITUTE(C428,",",REPT(" ",99)),499,99)),PortProtocols[],4,FALSE)),""),"") &amp;
IF(TRIM(MID(SUBSTITUTE(C428,",",REPT(" ",99)),599,99))&lt;&gt;"",CHAR(10) &amp; IFERROR(IF(ISERROR(--TRIM(MID(SUBSTITUTE(C428,",",REPT(" ",99)),599,99))),VLOOKUP(TRIM(MID(SUBSTITUTE(C428,",",REPT(" ",99)),599,99)),PortProtocols[],4,FALSE),VLOOKUP(--TRIM(MID(SUBSTITUTE(C428,",",REPT(" ",99)),599,99)),PortProtocols[],4,FALSE)),""),"") &amp;
IF(TRIM(MID(SUBSTITUTE(C428,",",REPT(" ",99)),699,99))&lt;&gt;"",CHAR(10) &amp; IFERROR(IF(ISERROR(--TRIM(MID(SUBSTITUTE(C428,",",REPT(" ",99)),699,99))),VLOOKUP(TRIM(MID(SUBSTITUTE(C428,",",REPT(" ",99)),699,99)),PortProtocols[],4,FALSE),VLOOKUP(--TRIM(MID(SUBSTITUTE(C428,",",REPT(" ",99)),699,99)),PortProtocols[],4,FALSE)),""),"") &amp;
IF(TRIM(MID(SUBSTITUTE(C428,",",REPT(" ",99)),799,99))&lt;&gt;"",CHAR(10) &amp; IFERROR(IF(ISERROR(--TRIM(MID(SUBSTITUTE(C428,",",REPT(" ",99)),799,99))),VLOOKUP(TRIM(MID(SUBSTITUTE(C428,",",REPT(" ",99)),799,99)),PortProtocols[],4,FALSE),VLOOKUP(--TRIM(MID(SUBSTITUTE(C428,",",REPT(" ",99)),799,99)),PortProtocols[],4,FALSE)),""),"") &amp;
IF(TRIM(MID(SUBSTITUTE(C428,",",REPT(" ",99)),899,99))&lt;&gt;"",CHAR(10) &amp; IFERROR(IF(ISERROR(--TRIM(MID(SUBSTITUTE(C428,",",REPT(" ",99)),899,99))),VLOOKUP(TRIM(MID(SUBSTITUTE(C428,",",REPT(" ",99)),899,99)),PortProtocols[],4,FALSE),VLOOKUP(--TRIM(MID(SUBSTITUTE(C428,",",REPT(" ",99)),899,99)),PortProtocols[],4,FALSE)),""),"") &amp;
IF(TRIM(MID(SUBSTITUTE(C428,",",REPT(" ",99)),999,99))&lt;&gt;"",CHAR(10) &amp; IFERROR(IF(ISERROR(--TRIM(MID(SUBSTITUTE(C428,",",REPT(" ",99)),999,99))),VLOOKUP(TRIM(MID(SUBSTITUTE(C428,",",REPT(" ",99)),999,99)),PortProtocols[],4,FALSE),VLOOKUP(--TRIM(MID(SUBSTITUTE(C428,",",REPT(" ",99)),999,99)),PortProtocols[],4,FALSE)),""),"") &amp;
IF(TRIM(MID(SUBSTITUTE(C428,",",REPT(" ",99)),1099,99))&lt;&gt;"",CHAR(10) &amp; IFERROR(IF(ISERROR(--TRIM(MID(SUBSTITUTE(C428,",",REPT(" ",99)),1099,99))),VLOOKUP(TRIM(MID(SUBSTITUTE(C428,",",REPT(" ",99)),1099,99)),PortProtocols[],4,FALSE),VLOOKUP(--TRIM(MID(SUBSTITUTE(C428,",",REPT(" ",99)),1099,99)),PortProtocols[],4,FALSE)),""),"") &amp;
IF(TRIM(MID(SUBSTITUTE(C428,",",REPT(" ",99)),1199,99))&lt;&gt;"",CHAR(10) &amp; IFERROR(IF(ISERROR(--TRIM(MID(SUBSTITUTE(C428,",",REPT(" ",99)),1199,99))),VLOOKUP(TRIM(MID(SUBSTITUTE(C428,",",REPT(" ",99)),1199,99)),PortProtocols[],4,FALSE),VLOOKUP(--TRIM(MID(SUBSTITUTE(C428,",",REPT(" ",99)),1199,99)),PortProtocols[],4,FALSE)),""),"") &amp;
IF(TRIM(MID(SUBSTITUTE(C428,",",REPT(" ",99)),1299,99))&lt;&gt;"",CHAR(10) &amp; IFERROR(IF(ISERROR(--TRIM(MID(SUBSTITUTE(C428,",",REPT(" ",99)),1299,99))),VLOOKUP(TRIM(MID(SUBSTITUTE(C428,",",REPT(" ",99)),1299,99)),PortProtocols[],4,FALSE),VLOOKUP(--TRIM(MID(SUBSTITUTE(C428,",",REPT(" ",99)),1299,99)),PortProtocols[],4,FALSE)),""),"") &amp;
IF(TRIM(MID(SUBSTITUTE(C428,",",REPT(" ",99)),1399,99))&lt;&gt;"",CHAR(10) &amp; IFERROR(IF(ISERROR(--TRIM(MID(SUBSTITUTE(C428,",",REPT(" ",99)),1399,99))),VLOOKUP(TRIM(MID(SUBSTITUTE(C428,",",REPT(" ",99)),1399,99)),PortProtocols[],4,FALSE),VLOOKUP(--TRIM(MID(SUBSTITUTE(C428,",",REPT(" ",99)),1399,99)),PortProtocols[],4,FALSE)),""),"") &amp;
IF(TRIM(MID(SUBSTITUTE(C428,",",REPT(" ",99)),1499,99))&lt;&gt;"",CHAR(10) &amp; IFERROR(IF(ISERROR(--TRIM(MID(SUBSTITUTE(C428,",",REPT(" ",99)),1499,99))),VLOOKUP(TRIM(MID(SUBSTITUTE(C428,",",REPT(" ",99)),1499,99)),PortProtocols[],4,FALSE),VLOOKUP(--TRIM(MID(SUBSTITUTE(C428,",",REPT(" ",99)),1499,99)),PortProtocols[],4,FALSE)),""),"") &amp;
IF(TRIM(MID(SUBSTITUTE(C428,",",REPT(" ",99)),1599,99))&lt;&gt;"",CHAR(10) &amp; IFERROR(IF(ISERROR(--TRIM(MID(SUBSTITUTE(C428,",",REPT(" ",99)),1599,99))),VLOOKUP(TRIM(MID(SUBSTITUTE(C428,",",REPT(" ",99)),1599,99)),PortProtocols[],4,FALSE),VLOOKUP(--TRIM(MID(SUBSTITUTE(C428,",",REPT(" ",99)),1599,99)),PortProtocols[],4,FALSE)),""),"") &amp;
IF(TRIM(MID(SUBSTITUTE(C428,",",REPT(" ",99)),1699,99))&lt;&gt;"",CHAR(10) &amp; IFERROR(IF(ISERROR(--TRIM(MID(SUBSTITUTE(C428,",",REPT(" ",99)),1699,99))),VLOOKUP(TRIM(MID(SUBSTITUTE(C428,",",REPT(" ",99)),1699,99)),PortProtocols[],4,FALSE),VLOOKUP(--TRIM(MID(SUBSTITUTE(C428,",",REPT(" ",99)),1699,99)),PortProtocols[],4,FALSE)),""),"") &amp;
IF(TRIM(MID(SUBSTITUTE(C428,",",REPT(" ",99)),1799,99))&lt;&gt;"",CHAR(10) &amp; IFERROR(IF(ISERROR(--TRIM(MID(SUBSTITUTE(C428,",",REPT(" ",99)),1799,99))),VLOOKUP(TRIM(MID(SUBSTITUTE(C428,",",REPT(" ",99)),1799,99)),PortProtocols[],4,FALSE),VLOOKUP(--TRIM(MID(SUBSTITUTE(C428,",",REPT(" ",99)),1799,99)),PortProtocols[],4,FALSE)),""),"") &amp;
IF(TRIM(MID(SUBSTITUTE(C428,",",REPT(" ",99)),1899,99))&lt;&gt;"",CHAR(10) &amp; IFERROR(IF(ISERROR(--TRIM(MID(SUBSTITUTE(C428,",",REPT(" ",99)),1899,99))),VLOOKUP(TRIM(MID(SUBSTITUTE(C428,",",REPT(" ",99)),1899,99)),PortProtocols[],4,FALSE),VLOOKUP(--TRIM(MID(SUBSTITUTE(C428,",",REPT(" ",99)),1899,99)),PortProtocols[],4,FALSE)),""),""),
"")</f>
        <v/>
      </c>
      <c r="G428" s="15"/>
      <c r="H428" s="13">
        <f>_xlfn.XLOOKUP(ExternalPorts[[#This Row],[Source]],entities[Source],entities[Source AZ (Used for Diagram Generation)],"",0)</f>
        <v>0</v>
      </c>
      <c r="I428" s="13">
        <f>_xlfn.XLOOKUP(ExternalPorts[[#This Row],[Destination]],entities[Destination],entities[Destination AZ (Used for Diagram Generation)],"",0)</f>
        <v>0</v>
      </c>
      <c r="J428" s="13"/>
    </row>
    <row r="429" spans="1:10" ht="20.25" hidden="1">
      <c r="A429" s="13"/>
      <c r="B429" s="13"/>
      <c r="C429" s="14"/>
      <c r="D429" s="13"/>
      <c r="E429" s="13"/>
      <c r="F429" s="24" t="str">
        <f>IF(AND(B429&lt;&gt;"",E429&lt;&gt;""),B429 &amp; " to " &amp; E429 &amp; CHAR(10) &amp;
IFERROR(IF(ISERROR(--TRIM(MID(SUBSTITUTE(C429,",",REPT(" ",99)),1,99))),VLOOKUP(TRIM(MID(SUBSTITUTE(C429,",",REPT(" ",99)),1,99)),PortProtocols[],4,FALSE),VLOOKUP(--TRIM(MID(SUBSTITUTE(C429,",",REPT(" ",99)),1,99)),PortProtocols[],4,FALSE)),"") &amp;
IF(TRIM(MID(SUBSTITUTE(C429,",",REPT(" ",99)),99,99))&lt;&gt;"",CHAR(10) &amp; IFERROR(IF(ISERROR(--TRIM(MID(SUBSTITUTE(C429,",",REPT(" ",99)),99,99))),VLOOKUP(TRIM(MID(SUBSTITUTE(C429,",",REPT(" ",99)),99,99)),PortProtocols[],4,FALSE),VLOOKUP(--TRIM(MID(SUBSTITUTE(C429,",",REPT(" ",99)),99,99)),PortProtocols[],4,FALSE)),""),"") &amp;
IF(TRIM(MID(SUBSTITUTE(C429,",",REPT(" ",99)),199,99))&lt;&gt;"",CHAR(10) &amp; IFERROR(IF(ISERROR(--TRIM(MID(SUBSTITUTE(C429,",",REPT(" ",99)),199,99))),VLOOKUP(TRIM(MID(SUBSTITUTE(C429,",",REPT(" ",99)),199,99)),PortProtocols[],4,FALSE),VLOOKUP(--TRIM(MID(SUBSTITUTE(C429,",",REPT(" ",99)),199,99)),PortProtocols[],4,FALSE)),""),"") &amp;
IF(TRIM(MID(SUBSTITUTE(C429,",",REPT(" ",99)),299,99))&lt;&gt;"",CHAR(10) &amp; IFERROR(IF(ISERROR(--TRIM(MID(SUBSTITUTE(C429,",",REPT(" ",99)),299,99))),VLOOKUP(TRIM(MID(SUBSTITUTE(C429,",",REPT(" ",99)),299,99)),PortProtocols[],4,FALSE),VLOOKUP(--TRIM(MID(SUBSTITUTE(C429,",",REPT(" ",99)),299,99)),PortProtocols[],4,FALSE)),""),"") &amp;
IF(TRIM(MID(SUBSTITUTE(C429,",",REPT(" ",99)),399,99))&lt;&gt;"",CHAR(10) &amp; IFERROR(IF(ISERROR(--TRIM(MID(SUBSTITUTE(C429,",",REPT(" ",99)),399,99))),VLOOKUP(TRIM(MID(SUBSTITUTE(C429,",",REPT(" ",99)),399,99)),PortProtocols[],4,FALSE),VLOOKUP(--TRIM(MID(SUBSTITUTE(C429,",",REPT(" ",99)),399,99)),PortProtocols[],4,FALSE)),""),"") &amp;
IF(TRIM(MID(SUBSTITUTE(C429,",",REPT(" ",99)),499,99))&lt;&gt;"",CHAR(10) &amp; IFERROR(IF(ISERROR(--TRIM(MID(SUBSTITUTE(C429,",",REPT(" ",99)),499,99))),VLOOKUP(TRIM(MID(SUBSTITUTE(C429,",",REPT(" ",99)),499,99)),PortProtocols[],4,FALSE),VLOOKUP(--TRIM(MID(SUBSTITUTE(C429,",",REPT(" ",99)),499,99)),PortProtocols[],4,FALSE)),""),"") &amp;
IF(TRIM(MID(SUBSTITUTE(C429,",",REPT(" ",99)),599,99))&lt;&gt;"",CHAR(10) &amp; IFERROR(IF(ISERROR(--TRIM(MID(SUBSTITUTE(C429,",",REPT(" ",99)),599,99))),VLOOKUP(TRIM(MID(SUBSTITUTE(C429,",",REPT(" ",99)),599,99)),PortProtocols[],4,FALSE),VLOOKUP(--TRIM(MID(SUBSTITUTE(C429,",",REPT(" ",99)),599,99)),PortProtocols[],4,FALSE)),""),"") &amp;
IF(TRIM(MID(SUBSTITUTE(C429,",",REPT(" ",99)),699,99))&lt;&gt;"",CHAR(10) &amp; IFERROR(IF(ISERROR(--TRIM(MID(SUBSTITUTE(C429,",",REPT(" ",99)),699,99))),VLOOKUP(TRIM(MID(SUBSTITUTE(C429,",",REPT(" ",99)),699,99)),PortProtocols[],4,FALSE),VLOOKUP(--TRIM(MID(SUBSTITUTE(C429,",",REPT(" ",99)),699,99)),PortProtocols[],4,FALSE)),""),"") &amp;
IF(TRIM(MID(SUBSTITUTE(C429,",",REPT(" ",99)),799,99))&lt;&gt;"",CHAR(10) &amp; IFERROR(IF(ISERROR(--TRIM(MID(SUBSTITUTE(C429,",",REPT(" ",99)),799,99))),VLOOKUP(TRIM(MID(SUBSTITUTE(C429,",",REPT(" ",99)),799,99)),PortProtocols[],4,FALSE),VLOOKUP(--TRIM(MID(SUBSTITUTE(C429,",",REPT(" ",99)),799,99)),PortProtocols[],4,FALSE)),""),"") &amp;
IF(TRIM(MID(SUBSTITUTE(C429,",",REPT(" ",99)),899,99))&lt;&gt;"",CHAR(10) &amp; IFERROR(IF(ISERROR(--TRIM(MID(SUBSTITUTE(C429,",",REPT(" ",99)),899,99))),VLOOKUP(TRIM(MID(SUBSTITUTE(C429,",",REPT(" ",99)),899,99)),PortProtocols[],4,FALSE),VLOOKUP(--TRIM(MID(SUBSTITUTE(C429,",",REPT(" ",99)),899,99)),PortProtocols[],4,FALSE)),""),"") &amp;
IF(TRIM(MID(SUBSTITUTE(C429,",",REPT(" ",99)),999,99))&lt;&gt;"",CHAR(10) &amp; IFERROR(IF(ISERROR(--TRIM(MID(SUBSTITUTE(C429,",",REPT(" ",99)),999,99))),VLOOKUP(TRIM(MID(SUBSTITUTE(C429,",",REPT(" ",99)),999,99)),PortProtocols[],4,FALSE),VLOOKUP(--TRIM(MID(SUBSTITUTE(C429,",",REPT(" ",99)),999,99)),PortProtocols[],4,FALSE)),""),"") &amp;
IF(TRIM(MID(SUBSTITUTE(C429,",",REPT(" ",99)),1099,99))&lt;&gt;"",CHAR(10) &amp; IFERROR(IF(ISERROR(--TRIM(MID(SUBSTITUTE(C429,",",REPT(" ",99)),1099,99))),VLOOKUP(TRIM(MID(SUBSTITUTE(C429,",",REPT(" ",99)),1099,99)),PortProtocols[],4,FALSE),VLOOKUP(--TRIM(MID(SUBSTITUTE(C429,",",REPT(" ",99)),1099,99)),PortProtocols[],4,FALSE)),""),"") &amp;
IF(TRIM(MID(SUBSTITUTE(C429,",",REPT(" ",99)),1199,99))&lt;&gt;"",CHAR(10) &amp; IFERROR(IF(ISERROR(--TRIM(MID(SUBSTITUTE(C429,",",REPT(" ",99)),1199,99))),VLOOKUP(TRIM(MID(SUBSTITUTE(C429,",",REPT(" ",99)),1199,99)),PortProtocols[],4,FALSE),VLOOKUP(--TRIM(MID(SUBSTITUTE(C429,",",REPT(" ",99)),1199,99)),PortProtocols[],4,FALSE)),""),"") &amp;
IF(TRIM(MID(SUBSTITUTE(C429,",",REPT(" ",99)),1299,99))&lt;&gt;"",CHAR(10) &amp; IFERROR(IF(ISERROR(--TRIM(MID(SUBSTITUTE(C429,",",REPT(" ",99)),1299,99))),VLOOKUP(TRIM(MID(SUBSTITUTE(C429,",",REPT(" ",99)),1299,99)),PortProtocols[],4,FALSE),VLOOKUP(--TRIM(MID(SUBSTITUTE(C429,",",REPT(" ",99)),1299,99)),PortProtocols[],4,FALSE)),""),"") &amp;
IF(TRIM(MID(SUBSTITUTE(C429,",",REPT(" ",99)),1399,99))&lt;&gt;"",CHAR(10) &amp; IFERROR(IF(ISERROR(--TRIM(MID(SUBSTITUTE(C429,",",REPT(" ",99)),1399,99))),VLOOKUP(TRIM(MID(SUBSTITUTE(C429,",",REPT(" ",99)),1399,99)),PortProtocols[],4,FALSE),VLOOKUP(--TRIM(MID(SUBSTITUTE(C429,",",REPT(" ",99)),1399,99)),PortProtocols[],4,FALSE)),""),"") &amp;
IF(TRIM(MID(SUBSTITUTE(C429,",",REPT(" ",99)),1499,99))&lt;&gt;"",CHAR(10) &amp; IFERROR(IF(ISERROR(--TRIM(MID(SUBSTITUTE(C429,",",REPT(" ",99)),1499,99))),VLOOKUP(TRIM(MID(SUBSTITUTE(C429,",",REPT(" ",99)),1499,99)),PortProtocols[],4,FALSE),VLOOKUP(--TRIM(MID(SUBSTITUTE(C429,",",REPT(" ",99)),1499,99)),PortProtocols[],4,FALSE)),""),"") &amp;
IF(TRIM(MID(SUBSTITUTE(C429,",",REPT(" ",99)),1599,99))&lt;&gt;"",CHAR(10) &amp; IFERROR(IF(ISERROR(--TRIM(MID(SUBSTITUTE(C429,",",REPT(" ",99)),1599,99))),VLOOKUP(TRIM(MID(SUBSTITUTE(C429,",",REPT(" ",99)),1599,99)),PortProtocols[],4,FALSE),VLOOKUP(--TRIM(MID(SUBSTITUTE(C429,",",REPT(" ",99)),1599,99)),PortProtocols[],4,FALSE)),""),"") &amp;
IF(TRIM(MID(SUBSTITUTE(C429,",",REPT(" ",99)),1699,99))&lt;&gt;"",CHAR(10) &amp; IFERROR(IF(ISERROR(--TRIM(MID(SUBSTITUTE(C429,",",REPT(" ",99)),1699,99))),VLOOKUP(TRIM(MID(SUBSTITUTE(C429,",",REPT(" ",99)),1699,99)),PortProtocols[],4,FALSE),VLOOKUP(--TRIM(MID(SUBSTITUTE(C429,",",REPT(" ",99)),1699,99)),PortProtocols[],4,FALSE)),""),"") &amp;
IF(TRIM(MID(SUBSTITUTE(C429,",",REPT(" ",99)),1799,99))&lt;&gt;"",CHAR(10) &amp; IFERROR(IF(ISERROR(--TRIM(MID(SUBSTITUTE(C429,",",REPT(" ",99)),1799,99))),VLOOKUP(TRIM(MID(SUBSTITUTE(C429,",",REPT(" ",99)),1799,99)),PortProtocols[],4,FALSE),VLOOKUP(--TRIM(MID(SUBSTITUTE(C429,",",REPT(" ",99)),1799,99)),PortProtocols[],4,FALSE)),""),"") &amp;
IF(TRIM(MID(SUBSTITUTE(C429,",",REPT(" ",99)),1899,99))&lt;&gt;"",CHAR(10) &amp; IFERROR(IF(ISERROR(--TRIM(MID(SUBSTITUTE(C429,",",REPT(" ",99)),1899,99))),VLOOKUP(TRIM(MID(SUBSTITUTE(C429,",",REPT(" ",99)),1899,99)),PortProtocols[],4,FALSE),VLOOKUP(--TRIM(MID(SUBSTITUTE(C429,",",REPT(" ",99)),1899,99)),PortProtocols[],4,FALSE)),""),""),
"")</f>
        <v/>
      </c>
      <c r="G429" s="15"/>
      <c r="H429" s="13">
        <f>_xlfn.XLOOKUP(ExternalPorts[[#This Row],[Source]],entities[Source],entities[Source AZ (Used for Diagram Generation)],"",0)</f>
        <v>0</v>
      </c>
      <c r="I429" s="13">
        <f>_xlfn.XLOOKUP(ExternalPorts[[#This Row],[Destination]],entities[Destination],entities[Destination AZ (Used for Diagram Generation)],"",0)</f>
        <v>0</v>
      </c>
      <c r="J429" s="13"/>
    </row>
    <row r="430" spans="1:10" ht="20.25" hidden="1">
      <c r="A430" s="13"/>
      <c r="B430" s="13"/>
      <c r="C430" s="14"/>
      <c r="D430" s="13"/>
      <c r="E430" s="13"/>
      <c r="F430" s="24" t="str">
        <f>IF(AND(B430&lt;&gt;"",E430&lt;&gt;""),B430 &amp; " to " &amp; E430 &amp; CHAR(10) &amp;
IFERROR(IF(ISERROR(--TRIM(MID(SUBSTITUTE(C430,",",REPT(" ",99)),1,99))),VLOOKUP(TRIM(MID(SUBSTITUTE(C430,",",REPT(" ",99)),1,99)),PortProtocols[],4,FALSE),VLOOKUP(--TRIM(MID(SUBSTITUTE(C430,",",REPT(" ",99)),1,99)),PortProtocols[],4,FALSE)),"") &amp;
IF(TRIM(MID(SUBSTITUTE(C430,",",REPT(" ",99)),99,99))&lt;&gt;"",CHAR(10) &amp; IFERROR(IF(ISERROR(--TRIM(MID(SUBSTITUTE(C430,",",REPT(" ",99)),99,99))),VLOOKUP(TRIM(MID(SUBSTITUTE(C430,",",REPT(" ",99)),99,99)),PortProtocols[],4,FALSE),VLOOKUP(--TRIM(MID(SUBSTITUTE(C430,",",REPT(" ",99)),99,99)),PortProtocols[],4,FALSE)),""),"") &amp;
IF(TRIM(MID(SUBSTITUTE(C430,",",REPT(" ",99)),199,99))&lt;&gt;"",CHAR(10) &amp; IFERROR(IF(ISERROR(--TRIM(MID(SUBSTITUTE(C430,",",REPT(" ",99)),199,99))),VLOOKUP(TRIM(MID(SUBSTITUTE(C430,",",REPT(" ",99)),199,99)),PortProtocols[],4,FALSE),VLOOKUP(--TRIM(MID(SUBSTITUTE(C430,",",REPT(" ",99)),199,99)),PortProtocols[],4,FALSE)),""),"") &amp;
IF(TRIM(MID(SUBSTITUTE(C430,",",REPT(" ",99)),299,99))&lt;&gt;"",CHAR(10) &amp; IFERROR(IF(ISERROR(--TRIM(MID(SUBSTITUTE(C430,",",REPT(" ",99)),299,99))),VLOOKUP(TRIM(MID(SUBSTITUTE(C430,",",REPT(" ",99)),299,99)),PortProtocols[],4,FALSE),VLOOKUP(--TRIM(MID(SUBSTITUTE(C430,",",REPT(" ",99)),299,99)),PortProtocols[],4,FALSE)),""),"") &amp;
IF(TRIM(MID(SUBSTITUTE(C430,",",REPT(" ",99)),399,99))&lt;&gt;"",CHAR(10) &amp; IFERROR(IF(ISERROR(--TRIM(MID(SUBSTITUTE(C430,",",REPT(" ",99)),399,99))),VLOOKUP(TRIM(MID(SUBSTITUTE(C430,",",REPT(" ",99)),399,99)),PortProtocols[],4,FALSE),VLOOKUP(--TRIM(MID(SUBSTITUTE(C430,",",REPT(" ",99)),399,99)),PortProtocols[],4,FALSE)),""),"") &amp;
IF(TRIM(MID(SUBSTITUTE(C430,",",REPT(" ",99)),499,99))&lt;&gt;"",CHAR(10) &amp; IFERROR(IF(ISERROR(--TRIM(MID(SUBSTITUTE(C430,",",REPT(" ",99)),499,99))),VLOOKUP(TRIM(MID(SUBSTITUTE(C430,",",REPT(" ",99)),499,99)),PortProtocols[],4,FALSE),VLOOKUP(--TRIM(MID(SUBSTITUTE(C430,",",REPT(" ",99)),499,99)),PortProtocols[],4,FALSE)),""),"") &amp;
IF(TRIM(MID(SUBSTITUTE(C430,",",REPT(" ",99)),599,99))&lt;&gt;"",CHAR(10) &amp; IFERROR(IF(ISERROR(--TRIM(MID(SUBSTITUTE(C430,",",REPT(" ",99)),599,99))),VLOOKUP(TRIM(MID(SUBSTITUTE(C430,",",REPT(" ",99)),599,99)),PortProtocols[],4,FALSE),VLOOKUP(--TRIM(MID(SUBSTITUTE(C430,",",REPT(" ",99)),599,99)),PortProtocols[],4,FALSE)),""),"") &amp;
IF(TRIM(MID(SUBSTITUTE(C430,",",REPT(" ",99)),699,99))&lt;&gt;"",CHAR(10) &amp; IFERROR(IF(ISERROR(--TRIM(MID(SUBSTITUTE(C430,",",REPT(" ",99)),699,99))),VLOOKUP(TRIM(MID(SUBSTITUTE(C430,",",REPT(" ",99)),699,99)),PortProtocols[],4,FALSE),VLOOKUP(--TRIM(MID(SUBSTITUTE(C430,",",REPT(" ",99)),699,99)),PortProtocols[],4,FALSE)),""),"") &amp;
IF(TRIM(MID(SUBSTITUTE(C430,",",REPT(" ",99)),799,99))&lt;&gt;"",CHAR(10) &amp; IFERROR(IF(ISERROR(--TRIM(MID(SUBSTITUTE(C430,",",REPT(" ",99)),799,99))),VLOOKUP(TRIM(MID(SUBSTITUTE(C430,",",REPT(" ",99)),799,99)),PortProtocols[],4,FALSE),VLOOKUP(--TRIM(MID(SUBSTITUTE(C430,",",REPT(" ",99)),799,99)),PortProtocols[],4,FALSE)),""),"") &amp;
IF(TRIM(MID(SUBSTITUTE(C430,",",REPT(" ",99)),899,99))&lt;&gt;"",CHAR(10) &amp; IFERROR(IF(ISERROR(--TRIM(MID(SUBSTITUTE(C430,",",REPT(" ",99)),899,99))),VLOOKUP(TRIM(MID(SUBSTITUTE(C430,",",REPT(" ",99)),899,99)),PortProtocols[],4,FALSE),VLOOKUP(--TRIM(MID(SUBSTITUTE(C430,",",REPT(" ",99)),899,99)),PortProtocols[],4,FALSE)),""),"") &amp;
IF(TRIM(MID(SUBSTITUTE(C430,",",REPT(" ",99)),999,99))&lt;&gt;"",CHAR(10) &amp; IFERROR(IF(ISERROR(--TRIM(MID(SUBSTITUTE(C430,",",REPT(" ",99)),999,99))),VLOOKUP(TRIM(MID(SUBSTITUTE(C430,",",REPT(" ",99)),999,99)),PortProtocols[],4,FALSE),VLOOKUP(--TRIM(MID(SUBSTITUTE(C430,",",REPT(" ",99)),999,99)),PortProtocols[],4,FALSE)),""),"") &amp;
IF(TRIM(MID(SUBSTITUTE(C430,",",REPT(" ",99)),1099,99))&lt;&gt;"",CHAR(10) &amp; IFERROR(IF(ISERROR(--TRIM(MID(SUBSTITUTE(C430,",",REPT(" ",99)),1099,99))),VLOOKUP(TRIM(MID(SUBSTITUTE(C430,",",REPT(" ",99)),1099,99)),PortProtocols[],4,FALSE),VLOOKUP(--TRIM(MID(SUBSTITUTE(C430,",",REPT(" ",99)),1099,99)),PortProtocols[],4,FALSE)),""),"") &amp;
IF(TRIM(MID(SUBSTITUTE(C430,",",REPT(" ",99)),1199,99))&lt;&gt;"",CHAR(10) &amp; IFERROR(IF(ISERROR(--TRIM(MID(SUBSTITUTE(C430,",",REPT(" ",99)),1199,99))),VLOOKUP(TRIM(MID(SUBSTITUTE(C430,",",REPT(" ",99)),1199,99)),PortProtocols[],4,FALSE),VLOOKUP(--TRIM(MID(SUBSTITUTE(C430,",",REPT(" ",99)),1199,99)),PortProtocols[],4,FALSE)),""),"") &amp;
IF(TRIM(MID(SUBSTITUTE(C430,",",REPT(" ",99)),1299,99))&lt;&gt;"",CHAR(10) &amp; IFERROR(IF(ISERROR(--TRIM(MID(SUBSTITUTE(C430,",",REPT(" ",99)),1299,99))),VLOOKUP(TRIM(MID(SUBSTITUTE(C430,",",REPT(" ",99)),1299,99)),PortProtocols[],4,FALSE),VLOOKUP(--TRIM(MID(SUBSTITUTE(C430,",",REPT(" ",99)),1299,99)),PortProtocols[],4,FALSE)),""),"") &amp;
IF(TRIM(MID(SUBSTITUTE(C430,",",REPT(" ",99)),1399,99))&lt;&gt;"",CHAR(10) &amp; IFERROR(IF(ISERROR(--TRIM(MID(SUBSTITUTE(C430,",",REPT(" ",99)),1399,99))),VLOOKUP(TRIM(MID(SUBSTITUTE(C430,",",REPT(" ",99)),1399,99)),PortProtocols[],4,FALSE),VLOOKUP(--TRIM(MID(SUBSTITUTE(C430,",",REPT(" ",99)),1399,99)),PortProtocols[],4,FALSE)),""),"") &amp;
IF(TRIM(MID(SUBSTITUTE(C430,",",REPT(" ",99)),1499,99))&lt;&gt;"",CHAR(10) &amp; IFERROR(IF(ISERROR(--TRIM(MID(SUBSTITUTE(C430,",",REPT(" ",99)),1499,99))),VLOOKUP(TRIM(MID(SUBSTITUTE(C430,",",REPT(" ",99)),1499,99)),PortProtocols[],4,FALSE),VLOOKUP(--TRIM(MID(SUBSTITUTE(C430,",",REPT(" ",99)),1499,99)),PortProtocols[],4,FALSE)),""),"") &amp;
IF(TRIM(MID(SUBSTITUTE(C430,",",REPT(" ",99)),1599,99))&lt;&gt;"",CHAR(10) &amp; IFERROR(IF(ISERROR(--TRIM(MID(SUBSTITUTE(C430,",",REPT(" ",99)),1599,99))),VLOOKUP(TRIM(MID(SUBSTITUTE(C430,",",REPT(" ",99)),1599,99)),PortProtocols[],4,FALSE),VLOOKUP(--TRIM(MID(SUBSTITUTE(C430,",",REPT(" ",99)),1599,99)),PortProtocols[],4,FALSE)),""),"") &amp;
IF(TRIM(MID(SUBSTITUTE(C430,",",REPT(" ",99)),1699,99))&lt;&gt;"",CHAR(10) &amp; IFERROR(IF(ISERROR(--TRIM(MID(SUBSTITUTE(C430,",",REPT(" ",99)),1699,99))),VLOOKUP(TRIM(MID(SUBSTITUTE(C430,",",REPT(" ",99)),1699,99)),PortProtocols[],4,FALSE),VLOOKUP(--TRIM(MID(SUBSTITUTE(C430,",",REPT(" ",99)),1699,99)),PortProtocols[],4,FALSE)),""),"") &amp;
IF(TRIM(MID(SUBSTITUTE(C430,",",REPT(" ",99)),1799,99))&lt;&gt;"",CHAR(10) &amp; IFERROR(IF(ISERROR(--TRIM(MID(SUBSTITUTE(C430,",",REPT(" ",99)),1799,99))),VLOOKUP(TRIM(MID(SUBSTITUTE(C430,",",REPT(" ",99)),1799,99)),PortProtocols[],4,FALSE),VLOOKUP(--TRIM(MID(SUBSTITUTE(C430,",",REPT(" ",99)),1799,99)),PortProtocols[],4,FALSE)),""),"") &amp;
IF(TRIM(MID(SUBSTITUTE(C430,",",REPT(" ",99)),1899,99))&lt;&gt;"",CHAR(10) &amp; IFERROR(IF(ISERROR(--TRIM(MID(SUBSTITUTE(C430,",",REPT(" ",99)),1899,99))),VLOOKUP(TRIM(MID(SUBSTITUTE(C430,",",REPT(" ",99)),1899,99)),PortProtocols[],4,FALSE),VLOOKUP(--TRIM(MID(SUBSTITUTE(C430,",",REPT(" ",99)),1899,99)),PortProtocols[],4,FALSE)),""),""),
"")</f>
        <v/>
      </c>
      <c r="G430" s="15"/>
      <c r="H430" s="13">
        <f>_xlfn.XLOOKUP(ExternalPorts[[#This Row],[Source]],entities[Source],entities[Source AZ (Used for Diagram Generation)],"",0)</f>
        <v>0</v>
      </c>
      <c r="I430" s="13">
        <f>_xlfn.XLOOKUP(ExternalPorts[[#This Row],[Destination]],entities[Destination],entities[Destination AZ (Used for Diagram Generation)],"",0)</f>
        <v>0</v>
      </c>
      <c r="J430" s="13"/>
    </row>
    <row r="431" spans="1:10" ht="20.25" hidden="1">
      <c r="A431" s="13"/>
      <c r="B431" s="13"/>
      <c r="C431" s="14"/>
      <c r="D431" s="13"/>
      <c r="E431" s="13"/>
      <c r="F431" s="24" t="str">
        <f>IF(AND(B431&lt;&gt;"",E431&lt;&gt;""),B431 &amp; " to " &amp; E431 &amp; CHAR(10) &amp;
IFERROR(IF(ISERROR(--TRIM(MID(SUBSTITUTE(C431,",",REPT(" ",99)),1,99))),VLOOKUP(TRIM(MID(SUBSTITUTE(C431,",",REPT(" ",99)),1,99)),PortProtocols[],4,FALSE),VLOOKUP(--TRIM(MID(SUBSTITUTE(C431,",",REPT(" ",99)),1,99)),PortProtocols[],4,FALSE)),"") &amp;
IF(TRIM(MID(SUBSTITUTE(C431,",",REPT(" ",99)),99,99))&lt;&gt;"",CHAR(10) &amp; IFERROR(IF(ISERROR(--TRIM(MID(SUBSTITUTE(C431,",",REPT(" ",99)),99,99))),VLOOKUP(TRIM(MID(SUBSTITUTE(C431,",",REPT(" ",99)),99,99)),PortProtocols[],4,FALSE),VLOOKUP(--TRIM(MID(SUBSTITUTE(C431,",",REPT(" ",99)),99,99)),PortProtocols[],4,FALSE)),""),"") &amp;
IF(TRIM(MID(SUBSTITUTE(C431,",",REPT(" ",99)),199,99))&lt;&gt;"",CHAR(10) &amp; IFERROR(IF(ISERROR(--TRIM(MID(SUBSTITUTE(C431,",",REPT(" ",99)),199,99))),VLOOKUP(TRIM(MID(SUBSTITUTE(C431,",",REPT(" ",99)),199,99)),PortProtocols[],4,FALSE),VLOOKUP(--TRIM(MID(SUBSTITUTE(C431,",",REPT(" ",99)),199,99)),PortProtocols[],4,FALSE)),""),"") &amp;
IF(TRIM(MID(SUBSTITUTE(C431,",",REPT(" ",99)),299,99))&lt;&gt;"",CHAR(10) &amp; IFERROR(IF(ISERROR(--TRIM(MID(SUBSTITUTE(C431,",",REPT(" ",99)),299,99))),VLOOKUP(TRIM(MID(SUBSTITUTE(C431,",",REPT(" ",99)),299,99)),PortProtocols[],4,FALSE),VLOOKUP(--TRIM(MID(SUBSTITUTE(C431,",",REPT(" ",99)),299,99)),PortProtocols[],4,FALSE)),""),"") &amp;
IF(TRIM(MID(SUBSTITUTE(C431,",",REPT(" ",99)),399,99))&lt;&gt;"",CHAR(10) &amp; IFERROR(IF(ISERROR(--TRIM(MID(SUBSTITUTE(C431,",",REPT(" ",99)),399,99))),VLOOKUP(TRIM(MID(SUBSTITUTE(C431,",",REPT(" ",99)),399,99)),PortProtocols[],4,FALSE),VLOOKUP(--TRIM(MID(SUBSTITUTE(C431,",",REPT(" ",99)),399,99)),PortProtocols[],4,FALSE)),""),"") &amp;
IF(TRIM(MID(SUBSTITUTE(C431,",",REPT(" ",99)),499,99))&lt;&gt;"",CHAR(10) &amp; IFERROR(IF(ISERROR(--TRIM(MID(SUBSTITUTE(C431,",",REPT(" ",99)),499,99))),VLOOKUP(TRIM(MID(SUBSTITUTE(C431,",",REPT(" ",99)),499,99)),PortProtocols[],4,FALSE),VLOOKUP(--TRIM(MID(SUBSTITUTE(C431,",",REPT(" ",99)),499,99)),PortProtocols[],4,FALSE)),""),"") &amp;
IF(TRIM(MID(SUBSTITUTE(C431,",",REPT(" ",99)),599,99))&lt;&gt;"",CHAR(10) &amp; IFERROR(IF(ISERROR(--TRIM(MID(SUBSTITUTE(C431,",",REPT(" ",99)),599,99))),VLOOKUP(TRIM(MID(SUBSTITUTE(C431,",",REPT(" ",99)),599,99)),PortProtocols[],4,FALSE),VLOOKUP(--TRIM(MID(SUBSTITUTE(C431,",",REPT(" ",99)),599,99)),PortProtocols[],4,FALSE)),""),"") &amp;
IF(TRIM(MID(SUBSTITUTE(C431,",",REPT(" ",99)),699,99))&lt;&gt;"",CHAR(10) &amp; IFERROR(IF(ISERROR(--TRIM(MID(SUBSTITUTE(C431,",",REPT(" ",99)),699,99))),VLOOKUP(TRIM(MID(SUBSTITUTE(C431,",",REPT(" ",99)),699,99)),PortProtocols[],4,FALSE),VLOOKUP(--TRIM(MID(SUBSTITUTE(C431,",",REPT(" ",99)),699,99)),PortProtocols[],4,FALSE)),""),"") &amp;
IF(TRIM(MID(SUBSTITUTE(C431,",",REPT(" ",99)),799,99))&lt;&gt;"",CHAR(10) &amp; IFERROR(IF(ISERROR(--TRIM(MID(SUBSTITUTE(C431,",",REPT(" ",99)),799,99))),VLOOKUP(TRIM(MID(SUBSTITUTE(C431,",",REPT(" ",99)),799,99)),PortProtocols[],4,FALSE),VLOOKUP(--TRIM(MID(SUBSTITUTE(C431,",",REPT(" ",99)),799,99)),PortProtocols[],4,FALSE)),""),"") &amp;
IF(TRIM(MID(SUBSTITUTE(C431,",",REPT(" ",99)),899,99))&lt;&gt;"",CHAR(10) &amp; IFERROR(IF(ISERROR(--TRIM(MID(SUBSTITUTE(C431,",",REPT(" ",99)),899,99))),VLOOKUP(TRIM(MID(SUBSTITUTE(C431,",",REPT(" ",99)),899,99)),PortProtocols[],4,FALSE),VLOOKUP(--TRIM(MID(SUBSTITUTE(C431,",",REPT(" ",99)),899,99)),PortProtocols[],4,FALSE)),""),"") &amp;
IF(TRIM(MID(SUBSTITUTE(C431,",",REPT(" ",99)),999,99))&lt;&gt;"",CHAR(10) &amp; IFERROR(IF(ISERROR(--TRIM(MID(SUBSTITUTE(C431,",",REPT(" ",99)),999,99))),VLOOKUP(TRIM(MID(SUBSTITUTE(C431,",",REPT(" ",99)),999,99)),PortProtocols[],4,FALSE),VLOOKUP(--TRIM(MID(SUBSTITUTE(C431,",",REPT(" ",99)),999,99)),PortProtocols[],4,FALSE)),""),"") &amp;
IF(TRIM(MID(SUBSTITUTE(C431,",",REPT(" ",99)),1099,99))&lt;&gt;"",CHAR(10) &amp; IFERROR(IF(ISERROR(--TRIM(MID(SUBSTITUTE(C431,",",REPT(" ",99)),1099,99))),VLOOKUP(TRIM(MID(SUBSTITUTE(C431,",",REPT(" ",99)),1099,99)),PortProtocols[],4,FALSE),VLOOKUP(--TRIM(MID(SUBSTITUTE(C431,",",REPT(" ",99)),1099,99)),PortProtocols[],4,FALSE)),""),"") &amp;
IF(TRIM(MID(SUBSTITUTE(C431,",",REPT(" ",99)),1199,99))&lt;&gt;"",CHAR(10) &amp; IFERROR(IF(ISERROR(--TRIM(MID(SUBSTITUTE(C431,",",REPT(" ",99)),1199,99))),VLOOKUP(TRIM(MID(SUBSTITUTE(C431,",",REPT(" ",99)),1199,99)),PortProtocols[],4,FALSE),VLOOKUP(--TRIM(MID(SUBSTITUTE(C431,",",REPT(" ",99)),1199,99)),PortProtocols[],4,FALSE)),""),"") &amp;
IF(TRIM(MID(SUBSTITUTE(C431,",",REPT(" ",99)),1299,99))&lt;&gt;"",CHAR(10) &amp; IFERROR(IF(ISERROR(--TRIM(MID(SUBSTITUTE(C431,",",REPT(" ",99)),1299,99))),VLOOKUP(TRIM(MID(SUBSTITUTE(C431,",",REPT(" ",99)),1299,99)),PortProtocols[],4,FALSE),VLOOKUP(--TRIM(MID(SUBSTITUTE(C431,",",REPT(" ",99)),1299,99)),PortProtocols[],4,FALSE)),""),"") &amp;
IF(TRIM(MID(SUBSTITUTE(C431,",",REPT(" ",99)),1399,99))&lt;&gt;"",CHAR(10) &amp; IFERROR(IF(ISERROR(--TRIM(MID(SUBSTITUTE(C431,",",REPT(" ",99)),1399,99))),VLOOKUP(TRIM(MID(SUBSTITUTE(C431,",",REPT(" ",99)),1399,99)),PortProtocols[],4,FALSE),VLOOKUP(--TRIM(MID(SUBSTITUTE(C431,",",REPT(" ",99)),1399,99)),PortProtocols[],4,FALSE)),""),"") &amp;
IF(TRIM(MID(SUBSTITUTE(C431,",",REPT(" ",99)),1499,99))&lt;&gt;"",CHAR(10) &amp; IFERROR(IF(ISERROR(--TRIM(MID(SUBSTITUTE(C431,",",REPT(" ",99)),1499,99))),VLOOKUP(TRIM(MID(SUBSTITUTE(C431,",",REPT(" ",99)),1499,99)),PortProtocols[],4,FALSE),VLOOKUP(--TRIM(MID(SUBSTITUTE(C431,",",REPT(" ",99)),1499,99)),PortProtocols[],4,FALSE)),""),"") &amp;
IF(TRIM(MID(SUBSTITUTE(C431,",",REPT(" ",99)),1599,99))&lt;&gt;"",CHAR(10) &amp; IFERROR(IF(ISERROR(--TRIM(MID(SUBSTITUTE(C431,",",REPT(" ",99)),1599,99))),VLOOKUP(TRIM(MID(SUBSTITUTE(C431,",",REPT(" ",99)),1599,99)),PortProtocols[],4,FALSE),VLOOKUP(--TRIM(MID(SUBSTITUTE(C431,",",REPT(" ",99)),1599,99)),PortProtocols[],4,FALSE)),""),"") &amp;
IF(TRIM(MID(SUBSTITUTE(C431,",",REPT(" ",99)),1699,99))&lt;&gt;"",CHAR(10) &amp; IFERROR(IF(ISERROR(--TRIM(MID(SUBSTITUTE(C431,",",REPT(" ",99)),1699,99))),VLOOKUP(TRIM(MID(SUBSTITUTE(C431,",",REPT(" ",99)),1699,99)),PortProtocols[],4,FALSE),VLOOKUP(--TRIM(MID(SUBSTITUTE(C431,",",REPT(" ",99)),1699,99)),PortProtocols[],4,FALSE)),""),"") &amp;
IF(TRIM(MID(SUBSTITUTE(C431,",",REPT(" ",99)),1799,99))&lt;&gt;"",CHAR(10) &amp; IFERROR(IF(ISERROR(--TRIM(MID(SUBSTITUTE(C431,",",REPT(" ",99)),1799,99))),VLOOKUP(TRIM(MID(SUBSTITUTE(C431,",",REPT(" ",99)),1799,99)),PortProtocols[],4,FALSE),VLOOKUP(--TRIM(MID(SUBSTITUTE(C431,",",REPT(" ",99)),1799,99)),PortProtocols[],4,FALSE)),""),"") &amp;
IF(TRIM(MID(SUBSTITUTE(C431,",",REPT(" ",99)),1899,99))&lt;&gt;"",CHAR(10) &amp; IFERROR(IF(ISERROR(--TRIM(MID(SUBSTITUTE(C431,",",REPT(" ",99)),1899,99))),VLOOKUP(TRIM(MID(SUBSTITUTE(C431,",",REPT(" ",99)),1899,99)),PortProtocols[],4,FALSE),VLOOKUP(--TRIM(MID(SUBSTITUTE(C431,",",REPT(" ",99)),1899,99)),PortProtocols[],4,FALSE)),""),""),
"")</f>
        <v/>
      </c>
      <c r="G431" s="15"/>
      <c r="H431" s="13">
        <f>_xlfn.XLOOKUP(ExternalPorts[[#This Row],[Source]],entities[Source],entities[Source AZ (Used for Diagram Generation)],"",0)</f>
        <v>0</v>
      </c>
      <c r="I431" s="13">
        <f>_xlfn.XLOOKUP(ExternalPorts[[#This Row],[Destination]],entities[Destination],entities[Destination AZ (Used for Diagram Generation)],"",0)</f>
        <v>0</v>
      </c>
      <c r="J431" s="13"/>
    </row>
    <row r="432" spans="1:10" ht="20.25" hidden="1">
      <c r="A432" s="13"/>
      <c r="B432" s="13"/>
      <c r="C432" s="14"/>
      <c r="D432" s="13"/>
      <c r="E432" s="13"/>
      <c r="F432" s="24" t="str">
        <f>IF(AND(B432&lt;&gt;"",E432&lt;&gt;""),B432 &amp; " to " &amp; E432 &amp; CHAR(10) &amp;
IFERROR(IF(ISERROR(--TRIM(MID(SUBSTITUTE(C432,",",REPT(" ",99)),1,99))),VLOOKUP(TRIM(MID(SUBSTITUTE(C432,",",REPT(" ",99)),1,99)),PortProtocols[],4,FALSE),VLOOKUP(--TRIM(MID(SUBSTITUTE(C432,",",REPT(" ",99)),1,99)),PortProtocols[],4,FALSE)),"") &amp;
IF(TRIM(MID(SUBSTITUTE(C432,",",REPT(" ",99)),99,99))&lt;&gt;"",CHAR(10) &amp; IFERROR(IF(ISERROR(--TRIM(MID(SUBSTITUTE(C432,",",REPT(" ",99)),99,99))),VLOOKUP(TRIM(MID(SUBSTITUTE(C432,",",REPT(" ",99)),99,99)),PortProtocols[],4,FALSE),VLOOKUP(--TRIM(MID(SUBSTITUTE(C432,",",REPT(" ",99)),99,99)),PortProtocols[],4,FALSE)),""),"") &amp;
IF(TRIM(MID(SUBSTITUTE(C432,",",REPT(" ",99)),199,99))&lt;&gt;"",CHAR(10) &amp; IFERROR(IF(ISERROR(--TRIM(MID(SUBSTITUTE(C432,",",REPT(" ",99)),199,99))),VLOOKUP(TRIM(MID(SUBSTITUTE(C432,",",REPT(" ",99)),199,99)),PortProtocols[],4,FALSE),VLOOKUP(--TRIM(MID(SUBSTITUTE(C432,",",REPT(" ",99)),199,99)),PortProtocols[],4,FALSE)),""),"") &amp;
IF(TRIM(MID(SUBSTITUTE(C432,",",REPT(" ",99)),299,99))&lt;&gt;"",CHAR(10) &amp; IFERROR(IF(ISERROR(--TRIM(MID(SUBSTITUTE(C432,",",REPT(" ",99)),299,99))),VLOOKUP(TRIM(MID(SUBSTITUTE(C432,",",REPT(" ",99)),299,99)),PortProtocols[],4,FALSE),VLOOKUP(--TRIM(MID(SUBSTITUTE(C432,",",REPT(" ",99)),299,99)),PortProtocols[],4,FALSE)),""),"") &amp;
IF(TRIM(MID(SUBSTITUTE(C432,",",REPT(" ",99)),399,99))&lt;&gt;"",CHAR(10) &amp; IFERROR(IF(ISERROR(--TRIM(MID(SUBSTITUTE(C432,",",REPT(" ",99)),399,99))),VLOOKUP(TRIM(MID(SUBSTITUTE(C432,",",REPT(" ",99)),399,99)),PortProtocols[],4,FALSE),VLOOKUP(--TRIM(MID(SUBSTITUTE(C432,",",REPT(" ",99)),399,99)),PortProtocols[],4,FALSE)),""),"") &amp;
IF(TRIM(MID(SUBSTITUTE(C432,",",REPT(" ",99)),499,99))&lt;&gt;"",CHAR(10) &amp; IFERROR(IF(ISERROR(--TRIM(MID(SUBSTITUTE(C432,",",REPT(" ",99)),499,99))),VLOOKUP(TRIM(MID(SUBSTITUTE(C432,",",REPT(" ",99)),499,99)),PortProtocols[],4,FALSE),VLOOKUP(--TRIM(MID(SUBSTITUTE(C432,",",REPT(" ",99)),499,99)),PortProtocols[],4,FALSE)),""),"") &amp;
IF(TRIM(MID(SUBSTITUTE(C432,",",REPT(" ",99)),599,99))&lt;&gt;"",CHAR(10) &amp; IFERROR(IF(ISERROR(--TRIM(MID(SUBSTITUTE(C432,",",REPT(" ",99)),599,99))),VLOOKUP(TRIM(MID(SUBSTITUTE(C432,",",REPT(" ",99)),599,99)),PortProtocols[],4,FALSE),VLOOKUP(--TRIM(MID(SUBSTITUTE(C432,",",REPT(" ",99)),599,99)),PortProtocols[],4,FALSE)),""),"") &amp;
IF(TRIM(MID(SUBSTITUTE(C432,",",REPT(" ",99)),699,99))&lt;&gt;"",CHAR(10) &amp; IFERROR(IF(ISERROR(--TRIM(MID(SUBSTITUTE(C432,",",REPT(" ",99)),699,99))),VLOOKUP(TRIM(MID(SUBSTITUTE(C432,",",REPT(" ",99)),699,99)),PortProtocols[],4,FALSE),VLOOKUP(--TRIM(MID(SUBSTITUTE(C432,",",REPT(" ",99)),699,99)),PortProtocols[],4,FALSE)),""),"") &amp;
IF(TRIM(MID(SUBSTITUTE(C432,",",REPT(" ",99)),799,99))&lt;&gt;"",CHAR(10) &amp; IFERROR(IF(ISERROR(--TRIM(MID(SUBSTITUTE(C432,",",REPT(" ",99)),799,99))),VLOOKUP(TRIM(MID(SUBSTITUTE(C432,",",REPT(" ",99)),799,99)),PortProtocols[],4,FALSE),VLOOKUP(--TRIM(MID(SUBSTITUTE(C432,",",REPT(" ",99)),799,99)),PortProtocols[],4,FALSE)),""),"") &amp;
IF(TRIM(MID(SUBSTITUTE(C432,",",REPT(" ",99)),899,99))&lt;&gt;"",CHAR(10) &amp; IFERROR(IF(ISERROR(--TRIM(MID(SUBSTITUTE(C432,",",REPT(" ",99)),899,99))),VLOOKUP(TRIM(MID(SUBSTITUTE(C432,",",REPT(" ",99)),899,99)),PortProtocols[],4,FALSE),VLOOKUP(--TRIM(MID(SUBSTITUTE(C432,",",REPT(" ",99)),899,99)),PortProtocols[],4,FALSE)),""),"") &amp;
IF(TRIM(MID(SUBSTITUTE(C432,",",REPT(" ",99)),999,99))&lt;&gt;"",CHAR(10) &amp; IFERROR(IF(ISERROR(--TRIM(MID(SUBSTITUTE(C432,",",REPT(" ",99)),999,99))),VLOOKUP(TRIM(MID(SUBSTITUTE(C432,",",REPT(" ",99)),999,99)),PortProtocols[],4,FALSE),VLOOKUP(--TRIM(MID(SUBSTITUTE(C432,",",REPT(" ",99)),999,99)),PortProtocols[],4,FALSE)),""),"") &amp;
IF(TRIM(MID(SUBSTITUTE(C432,",",REPT(" ",99)),1099,99))&lt;&gt;"",CHAR(10) &amp; IFERROR(IF(ISERROR(--TRIM(MID(SUBSTITUTE(C432,",",REPT(" ",99)),1099,99))),VLOOKUP(TRIM(MID(SUBSTITUTE(C432,",",REPT(" ",99)),1099,99)),PortProtocols[],4,FALSE),VLOOKUP(--TRIM(MID(SUBSTITUTE(C432,",",REPT(" ",99)),1099,99)),PortProtocols[],4,FALSE)),""),"") &amp;
IF(TRIM(MID(SUBSTITUTE(C432,",",REPT(" ",99)),1199,99))&lt;&gt;"",CHAR(10) &amp; IFERROR(IF(ISERROR(--TRIM(MID(SUBSTITUTE(C432,",",REPT(" ",99)),1199,99))),VLOOKUP(TRIM(MID(SUBSTITUTE(C432,",",REPT(" ",99)),1199,99)),PortProtocols[],4,FALSE),VLOOKUP(--TRIM(MID(SUBSTITUTE(C432,",",REPT(" ",99)),1199,99)),PortProtocols[],4,FALSE)),""),"") &amp;
IF(TRIM(MID(SUBSTITUTE(C432,",",REPT(" ",99)),1299,99))&lt;&gt;"",CHAR(10) &amp; IFERROR(IF(ISERROR(--TRIM(MID(SUBSTITUTE(C432,",",REPT(" ",99)),1299,99))),VLOOKUP(TRIM(MID(SUBSTITUTE(C432,",",REPT(" ",99)),1299,99)),PortProtocols[],4,FALSE),VLOOKUP(--TRIM(MID(SUBSTITUTE(C432,",",REPT(" ",99)),1299,99)),PortProtocols[],4,FALSE)),""),"") &amp;
IF(TRIM(MID(SUBSTITUTE(C432,",",REPT(" ",99)),1399,99))&lt;&gt;"",CHAR(10) &amp; IFERROR(IF(ISERROR(--TRIM(MID(SUBSTITUTE(C432,",",REPT(" ",99)),1399,99))),VLOOKUP(TRIM(MID(SUBSTITUTE(C432,",",REPT(" ",99)),1399,99)),PortProtocols[],4,FALSE),VLOOKUP(--TRIM(MID(SUBSTITUTE(C432,",",REPT(" ",99)),1399,99)),PortProtocols[],4,FALSE)),""),"") &amp;
IF(TRIM(MID(SUBSTITUTE(C432,",",REPT(" ",99)),1499,99))&lt;&gt;"",CHAR(10) &amp; IFERROR(IF(ISERROR(--TRIM(MID(SUBSTITUTE(C432,",",REPT(" ",99)),1499,99))),VLOOKUP(TRIM(MID(SUBSTITUTE(C432,",",REPT(" ",99)),1499,99)),PortProtocols[],4,FALSE),VLOOKUP(--TRIM(MID(SUBSTITUTE(C432,",",REPT(" ",99)),1499,99)),PortProtocols[],4,FALSE)),""),"") &amp;
IF(TRIM(MID(SUBSTITUTE(C432,",",REPT(" ",99)),1599,99))&lt;&gt;"",CHAR(10) &amp; IFERROR(IF(ISERROR(--TRIM(MID(SUBSTITUTE(C432,",",REPT(" ",99)),1599,99))),VLOOKUP(TRIM(MID(SUBSTITUTE(C432,",",REPT(" ",99)),1599,99)),PortProtocols[],4,FALSE),VLOOKUP(--TRIM(MID(SUBSTITUTE(C432,",",REPT(" ",99)),1599,99)),PortProtocols[],4,FALSE)),""),"") &amp;
IF(TRIM(MID(SUBSTITUTE(C432,",",REPT(" ",99)),1699,99))&lt;&gt;"",CHAR(10) &amp; IFERROR(IF(ISERROR(--TRIM(MID(SUBSTITUTE(C432,",",REPT(" ",99)),1699,99))),VLOOKUP(TRIM(MID(SUBSTITUTE(C432,",",REPT(" ",99)),1699,99)),PortProtocols[],4,FALSE),VLOOKUP(--TRIM(MID(SUBSTITUTE(C432,",",REPT(" ",99)),1699,99)),PortProtocols[],4,FALSE)),""),"") &amp;
IF(TRIM(MID(SUBSTITUTE(C432,",",REPT(" ",99)),1799,99))&lt;&gt;"",CHAR(10) &amp; IFERROR(IF(ISERROR(--TRIM(MID(SUBSTITUTE(C432,",",REPT(" ",99)),1799,99))),VLOOKUP(TRIM(MID(SUBSTITUTE(C432,",",REPT(" ",99)),1799,99)),PortProtocols[],4,FALSE),VLOOKUP(--TRIM(MID(SUBSTITUTE(C432,",",REPT(" ",99)),1799,99)),PortProtocols[],4,FALSE)),""),"") &amp;
IF(TRIM(MID(SUBSTITUTE(C432,",",REPT(" ",99)),1899,99))&lt;&gt;"",CHAR(10) &amp; IFERROR(IF(ISERROR(--TRIM(MID(SUBSTITUTE(C432,",",REPT(" ",99)),1899,99))),VLOOKUP(TRIM(MID(SUBSTITUTE(C432,",",REPT(" ",99)),1899,99)),PortProtocols[],4,FALSE),VLOOKUP(--TRIM(MID(SUBSTITUTE(C432,",",REPT(" ",99)),1899,99)),PortProtocols[],4,FALSE)),""),""),
"")</f>
        <v/>
      </c>
      <c r="G432" s="15"/>
      <c r="H432" s="13">
        <f>_xlfn.XLOOKUP(ExternalPorts[[#This Row],[Source]],entities[Source],entities[Source AZ (Used for Diagram Generation)],"",0)</f>
        <v>0</v>
      </c>
      <c r="I432" s="13">
        <f>_xlfn.XLOOKUP(ExternalPorts[[#This Row],[Destination]],entities[Destination],entities[Destination AZ (Used for Diagram Generation)],"",0)</f>
        <v>0</v>
      </c>
      <c r="J432" s="13"/>
    </row>
    <row r="433" spans="1:10" ht="20.25" hidden="1">
      <c r="A433" s="13"/>
      <c r="B433" s="13"/>
      <c r="C433" s="14"/>
      <c r="D433" s="13"/>
      <c r="E433" s="13"/>
      <c r="F433" s="24" t="str">
        <f>IF(AND(B433&lt;&gt;"",E433&lt;&gt;""),B433 &amp; " to " &amp; E433 &amp; CHAR(10) &amp;
IFERROR(IF(ISERROR(--TRIM(MID(SUBSTITUTE(C433,",",REPT(" ",99)),1,99))),VLOOKUP(TRIM(MID(SUBSTITUTE(C433,",",REPT(" ",99)),1,99)),PortProtocols[],4,FALSE),VLOOKUP(--TRIM(MID(SUBSTITUTE(C433,",",REPT(" ",99)),1,99)),PortProtocols[],4,FALSE)),"") &amp;
IF(TRIM(MID(SUBSTITUTE(C433,",",REPT(" ",99)),99,99))&lt;&gt;"",CHAR(10) &amp; IFERROR(IF(ISERROR(--TRIM(MID(SUBSTITUTE(C433,",",REPT(" ",99)),99,99))),VLOOKUP(TRIM(MID(SUBSTITUTE(C433,",",REPT(" ",99)),99,99)),PortProtocols[],4,FALSE),VLOOKUP(--TRIM(MID(SUBSTITUTE(C433,",",REPT(" ",99)),99,99)),PortProtocols[],4,FALSE)),""),"") &amp;
IF(TRIM(MID(SUBSTITUTE(C433,",",REPT(" ",99)),199,99))&lt;&gt;"",CHAR(10) &amp; IFERROR(IF(ISERROR(--TRIM(MID(SUBSTITUTE(C433,",",REPT(" ",99)),199,99))),VLOOKUP(TRIM(MID(SUBSTITUTE(C433,",",REPT(" ",99)),199,99)),PortProtocols[],4,FALSE),VLOOKUP(--TRIM(MID(SUBSTITUTE(C433,",",REPT(" ",99)),199,99)),PortProtocols[],4,FALSE)),""),"") &amp;
IF(TRIM(MID(SUBSTITUTE(C433,",",REPT(" ",99)),299,99))&lt;&gt;"",CHAR(10) &amp; IFERROR(IF(ISERROR(--TRIM(MID(SUBSTITUTE(C433,",",REPT(" ",99)),299,99))),VLOOKUP(TRIM(MID(SUBSTITUTE(C433,",",REPT(" ",99)),299,99)),PortProtocols[],4,FALSE),VLOOKUP(--TRIM(MID(SUBSTITUTE(C433,",",REPT(" ",99)),299,99)),PortProtocols[],4,FALSE)),""),"") &amp;
IF(TRIM(MID(SUBSTITUTE(C433,",",REPT(" ",99)),399,99))&lt;&gt;"",CHAR(10) &amp; IFERROR(IF(ISERROR(--TRIM(MID(SUBSTITUTE(C433,",",REPT(" ",99)),399,99))),VLOOKUP(TRIM(MID(SUBSTITUTE(C433,",",REPT(" ",99)),399,99)),PortProtocols[],4,FALSE),VLOOKUP(--TRIM(MID(SUBSTITUTE(C433,",",REPT(" ",99)),399,99)),PortProtocols[],4,FALSE)),""),"") &amp;
IF(TRIM(MID(SUBSTITUTE(C433,",",REPT(" ",99)),499,99))&lt;&gt;"",CHAR(10) &amp; IFERROR(IF(ISERROR(--TRIM(MID(SUBSTITUTE(C433,",",REPT(" ",99)),499,99))),VLOOKUP(TRIM(MID(SUBSTITUTE(C433,",",REPT(" ",99)),499,99)),PortProtocols[],4,FALSE),VLOOKUP(--TRIM(MID(SUBSTITUTE(C433,",",REPT(" ",99)),499,99)),PortProtocols[],4,FALSE)),""),"") &amp;
IF(TRIM(MID(SUBSTITUTE(C433,",",REPT(" ",99)),599,99))&lt;&gt;"",CHAR(10) &amp; IFERROR(IF(ISERROR(--TRIM(MID(SUBSTITUTE(C433,",",REPT(" ",99)),599,99))),VLOOKUP(TRIM(MID(SUBSTITUTE(C433,",",REPT(" ",99)),599,99)),PortProtocols[],4,FALSE),VLOOKUP(--TRIM(MID(SUBSTITUTE(C433,",",REPT(" ",99)),599,99)),PortProtocols[],4,FALSE)),""),"") &amp;
IF(TRIM(MID(SUBSTITUTE(C433,",",REPT(" ",99)),699,99))&lt;&gt;"",CHAR(10) &amp; IFERROR(IF(ISERROR(--TRIM(MID(SUBSTITUTE(C433,",",REPT(" ",99)),699,99))),VLOOKUP(TRIM(MID(SUBSTITUTE(C433,",",REPT(" ",99)),699,99)),PortProtocols[],4,FALSE),VLOOKUP(--TRIM(MID(SUBSTITUTE(C433,",",REPT(" ",99)),699,99)),PortProtocols[],4,FALSE)),""),"") &amp;
IF(TRIM(MID(SUBSTITUTE(C433,",",REPT(" ",99)),799,99))&lt;&gt;"",CHAR(10) &amp; IFERROR(IF(ISERROR(--TRIM(MID(SUBSTITUTE(C433,",",REPT(" ",99)),799,99))),VLOOKUP(TRIM(MID(SUBSTITUTE(C433,",",REPT(" ",99)),799,99)),PortProtocols[],4,FALSE),VLOOKUP(--TRIM(MID(SUBSTITUTE(C433,",",REPT(" ",99)),799,99)),PortProtocols[],4,FALSE)),""),"") &amp;
IF(TRIM(MID(SUBSTITUTE(C433,",",REPT(" ",99)),899,99))&lt;&gt;"",CHAR(10) &amp; IFERROR(IF(ISERROR(--TRIM(MID(SUBSTITUTE(C433,",",REPT(" ",99)),899,99))),VLOOKUP(TRIM(MID(SUBSTITUTE(C433,",",REPT(" ",99)),899,99)),PortProtocols[],4,FALSE),VLOOKUP(--TRIM(MID(SUBSTITUTE(C433,",",REPT(" ",99)),899,99)),PortProtocols[],4,FALSE)),""),"") &amp;
IF(TRIM(MID(SUBSTITUTE(C433,",",REPT(" ",99)),999,99))&lt;&gt;"",CHAR(10) &amp; IFERROR(IF(ISERROR(--TRIM(MID(SUBSTITUTE(C433,",",REPT(" ",99)),999,99))),VLOOKUP(TRIM(MID(SUBSTITUTE(C433,",",REPT(" ",99)),999,99)),PortProtocols[],4,FALSE),VLOOKUP(--TRIM(MID(SUBSTITUTE(C433,",",REPT(" ",99)),999,99)),PortProtocols[],4,FALSE)),""),"") &amp;
IF(TRIM(MID(SUBSTITUTE(C433,",",REPT(" ",99)),1099,99))&lt;&gt;"",CHAR(10) &amp; IFERROR(IF(ISERROR(--TRIM(MID(SUBSTITUTE(C433,",",REPT(" ",99)),1099,99))),VLOOKUP(TRIM(MID(SUBSTITUTE(C433,",",REPT(" ",99)),1099,99)),PortProtocols[],4,FALSE),VLOOKUP(--TRIM(MID(SUBSTITUTE(C433,",",REPT(" ",99)),1099,99)),PortProtocols[],4,FALSE)),""),"") &amp;
IF(TRIM(MID(SUBSTITUTE(C433,",",REPT(" ",99)),1199,99))&lt;&gt;"",CHAR(10) &amp; IFERROR(IF(ISERROR(--TRIM(MID(SUBSTITUTE(C433,",",REPT(" ",99)),1199,99))),VLOOKUP(TRIM(MID(SUBSTITUTE(C433,",",REPT(" ",99)),1199,99)),PortProtocols[],4,FALSE),VLOOKUP(--TRIM(MID(SUBSTITUTE(C433,",",REPT(" ",99)),1199,99)),PortProtocols[],4,FALSE)),""),"") &amp;
IF(TRIM(MID(SUBSTITUTE(C433,",",REPT(" ",99)),1299,99))&lt;&gt;"",CHAR(10) &amp; IFERROR(IF(ISERROR(--TRIM(MID(SUBSTITUTE(C433,",",REPT(" ",99)),1299,99))),VLOOKUP(TRIM(MID(SUBSTITUTE(C433,",",REPT(" ",99)),1299,99)),PortProtocols[],4,FALSE),VLOOKUP(--TRIM(MID(SUBSTITUTE(C433,",",REPT(" ",99)),1299,99)),PortProtocols[],4,FALSE)),""),"") &amp;
IF(TRIM(MID(SUBSTITUTE(C433,",",REPT(" ",99)),1399,99))&lt;&gt;"",CHAR(10) &amp; IFERROR(IF(ISERROR(--TRIM(MID(SUBSTITUTE(C433,",",REPT(" ",99)),1399,99))),VLOOKUP(TRIM(MID(SUBSTITUTE(C433,",",REPT(" ",99)),1399,99)),PortProtocols[],4,FALSE),VLOOKUP(--TRIM(MID(SUBSTITUTE(C433,",",REPT(" ",99)),1399,99)),PortProtocols[],4,FALSE)),""),"") &amp;
IF(TRIM(MID(SUBSTITUTE(C433,",",REPT(" ",99)),1499,99))&lt;&gt;"",CHAR(10) &amp; IFERROR(IF(ISERROR(--TRIM(MID(SUBSTITUTE(C433,",",REPT(" ",99)),1499,99))),VLOOKUP(TRIM(MID(SUBSTITUTE(C433,",",REPT(" ",99)),1499,99)),PortProtocols[],4,FALSE),VLOOKUP(--TRIM(MID(SUBSTITUTE(C433,",",REPT(" ",99)),1499,99)),PortProtocols[],4,FALSE)),""),"") &amp;
IF(TRIM(MID(SUBSTITUTE(C433,",",REPT(" ",99)),1599,99))&lt;&gt;"",CHAR(10) &amp; IFERROR(IF(ISERROR(--TRIM(MID(SUBSTITUTE(C433,",",REPT(" ",99)),1599,99))),VLOOKUP(TRIM(MID(SUBSTITUTE(C433,",",REPT(" ",99)),1599,99)),PortProtocols[],4,FALSE),VLOOKUP(--TRIM(MID(SUBSTITUTE(C433,",",REPT(" ",99)),1599,99)),PortProtocols[],4,FALSE)),""),"") &amp;
IF(TRIM(MID(SUBSTITUTE(C433,",",REPT(" ",99)),1699,99))&lt;&gt;"",CHAR(10) &amp; IFERROR(IF(ISERROR(--TRIM(MID(SUBSTITUTE(C433,",",REPT(" ",99)),1699,99))),VLOOKUP(TRIM(MID(SUBSTITUTE(C433,",",REPT(" ",99)),1699,99)),PortProtocols[],4,FALSE),VLOOKUP(--TRIM(MID(SUBSTITUTE(C433,",",REPT(" ",99)),1699,99)),PortProtocols[],4,FALSE)),""),"") &amp;
IF(TRIM(MID(SUBSTITUTE(C433,",",REPT(" ",99)),1799,99))&lt;&gt;"",CHAR(10) &amp; IFERROR(IF(ISERROR(--TRIM(MID(SUBSTITUTE(C433,",",REPT(" ",99)),1799,99))),VLOOKUP(TRIM(MID(SUBSTITUTE(C433,",",REPT(" ",99)),1799,99)),PortProtocols[],4,FALSE),VLOOKUP(--TRIM(MID(SUBSTITUTE(C433,",",REPT(" ",99)),1799,99)),PortProtocols[],4,FALSE)),""),"") &amp;
IF(TRIM(MID(SUBSTITUTE(C433,",",REPT(" ",99)),1899,99))&lt;&gt;"",CHAR(10) &amp; IFERROR(IF(ISERROR(--TRIM(MID(SUBSTITUTE(C433,",",REPT(" ",99)),1899,99))),VLOOKUP(TRIM(MID(SUBSTITUTE(C433,",",REPT(" ",99)),1899,99)),PortProtocols[],4,FALSE),VLOOKUP(--TRIM(MID(SUBSTITUTE(C433,",",REPT(" ",99)),1899,99)),PortProtocols[],4,FALSE)),""),""),
"")</f>
        <v/>
      </c>
      <c r="G433" s="15"/>
      <c r="H433" s="13">
        <f>_xlfn.XLOOKUP(ExternalPorts[[#This Row],[Source]],entities[Source],entities[Source AZ (Used for Diagram Generation)],"",0)</f>
        <v>0</v>
      </c>
      <c r="I433" s="13">
        <f>_xlfn.XLOOKUP(ExternalPorts[[#This Row],[Destination]],entities[Destination],entities[Destination AZ (Used for Diagram Generation)],"",0)</f>
        <v>0</v>
      </c>
      <c r="J433" s="13"/>
    </row>
    <row r="434" spans="1:10" ht="20.25" hidden="1">
      <c r="A434" s="13"/>
      <c r="B434" s="13"/>
      <c r="C434" s="14"/>
      <c r="D434" s="13"/>
      <c r="E434" s="13"/>
      <c r="F434" s="24" t="str">
        <f>IF(AND(B434&lt;&gt;"",E434&lt;&gt;""),B434 &amp; " to " &amp; E434 &amp; CHAR(10) &amp;
IFERROR(IF(ISERROR(--TRIM(MID(SUBSTITUTE(C434,",",REPT(" ",99)),1,99))),VLOOKUP(TRIM(MID(SUBSTITUTE(C434,",",REPT(" ",99)),1,99)),PortProtocols[],4,FALSE),VLOOKUP(--TRIM(MID(SUBSTITUTE(C434,",",REPT(" ",99)),1,99)),PortProtocols[],4,FALSE)),"") &amp;
IF(TRIM(MID(SUBSTITUTE(C434,",",REPT(" ",99)),99,99))&lt;&gt;"",CHAR(10) &amp; IFERROR(IF(ISERROR(--TRIM(MID(SUBSTITUTE(C434,",",REPT(" ",99)),99,99))),VLOOKUP(TRIM(MID(SUBSTITUTE(C434,",",REPT(" ",99)),99,99)),PortProtocols[],4,FALSE),VLOOKUP(--TRIM(MID(SUBSTITUTE(C434,",",REPT(" ",99)),99,99)),PortProtocols[],4,FALSE)),""),"") &amp;
IF(TRIM(MID(SUBSTITUTE(C434,",",REPT(" ",99)),199,99))&lt;&gt;"",CHAR(10) &amp; IFERROR(IF(ISERROR(--TRIM(MID(SUBSTITUTE(C434,",",REPT(" ",99)),199,99))),VLOOKUP(TRIM(MID(SUBSTITUTE(C434,",",REPT(" ",99)),199,99)),PortProtocols[],4,FALSE),VLOOKUP(--TRIM(MID(SUBSTITUTE(C434,",",REPT(" ",99)),199,99)),PortProtocols[],4,FALSE)),""),"") &amp;
IF(TRIM(MID(SUBSTITUTE(C434,",",REPT(" ",99)),299,99))&lt;&gt;"",CHAR(10) &amp; IFERROR(IF(ISERROR(--TRIM(MID(SUBSTITUTE(C434,",",REPT(" ",99)),299,99))),VLOOKUP(TRIM(MID(SUBSTITUTE(C434,",",REPT(" ",99)),299,99)),PortProtocols[],4,FALSE),VLOOKUP(--TRIM(MID(SUBSTITUTE(C434,",",REPT(" ",99)),299,99)),PortProtocols[],4,FALSE)),""),"") &amp;
IF(TRIM(MID(SUBSTITUTE(C434,",",REPT(" ",99)),399,99))&lt;&gt;"",CHAR(10) &amp; IFERROR(IF(ISERROR(--TRIM(MID(SUBSTITUTE(C434,",",REPT(" ",99)),399,99))),VLOOKUP(TRIM(MID(SUBSTITUTE(C434,",",REPT(" ",99)),399,99)),PortProtocols[],4,FALSE),VLOOKUP(--TRIM(MID(SUBSTITUTE(C434,",",REPT(" ",99)),399,99)),PortProtocols[],4,FALSE)),""),"") &amp;
IF(TRIM(MID(SUBSTITUTE(C434,",",REPT(" ",99)),499,99))&lt;&gt;"",CHAR(10) &amp; IFERROR(IF(ISERROR(--TRIM(MID(SUBSTITUTE(C434,",",REPT(" ",99)),499,99))),VLOOKUP(TRIM(MID(SUBSTITUTE(C434,",",REPT(" ",99)),499,99)),PortProtocols[],4,FALSE),VLOOKUP(--TRIM(MID(SUBSTITUTE(C434,",",REPT(" ",99)),499,99)),PortProtocols[],4,FALSE)),""),"") &amp;
IF(TRIM(MID(SUBSTITUTE(C434,",",REPT(" ",99)),599,99))&lt;&gt;"",CHAR(10) &amp; IFERROR(IF(ISERROR(--TRIM(MID(SUBSTITUTE(C434,",",REPT(" ",99)),599,99))),VLOOKUP(TRIM(MID(SUBSTITUTE(C434,",",REPT(" ",99)),599,99)),PortProtocols[],4,FALSE),VLOOKUP(--TRIM(MID(SUBSTITUTE(C434,",",REPT(" ",99)),599,99)),PortProtocols[],4,FALSE)),""),"") &amp;
IF(TRIM(MID(SUBSTITUTE(C434,",",REPT(" ",99)),699,99))&lt;&gt;"",CHAR(10) &amp; IFERROR(IF(ISERROR(--TRIM(MID(SUBSTITUTE(C434,",",REPT(" ",99)),699,99))),VLOOKUP(TRIM(MID(SUBSTITUTE(C434,",",REPT(" ",99)),699,99)),PortProtocols[],4,FALSE),VLOOKUP(--TRIM(MID(SUBSTITUTE(C434,",",REPT(" ",99)),699,99)),PortProtocols[],4,FALSE)),""),"") &amp;
IF(TRIM(MID(SUBSTITUTE(C434,",",REPT(" ",99)),799,99))&lt;&gt;"",CHAR(10) &amp; IFERROR(IF(ISERROR(--TRIM(MID(SUBSTITUTE(C434,",",REPT(" ",99)),799,99))),VLOOKUP(TRIM(MID(SUBSTITUTE(C434,",",REPT(" ",99)),799,99)),PortProtocols[],4,FALSE),VLOOKUP(--TRIM(MID(SUBSTITUTE(C434,",",REPT(" ",99)),799,99)),PortProtocols[],4,FALSE)),""),"") &amp;
IF(TRIM(MID(SUBSTITUTE(C434,",",REPT(" ",99)),899,99))&lt;&gt;"",CHAR(10) &amp; IFERROR(IF(ISERROR(--TRIM(MID(SUBSTITUTE(C434,",",REPT(" ",99)),899,99))),VLOOKUP(TRIM(MID(SUBSTITUTE(C434,",",REPT(" ",99)),899,99)),PortProtocols[],4,FALSE),VLOOKUP(--TRIM(MID(SUBSTITUTE(C434,",",REPT(" ",99)),899,99)),PortProtocols[],4,FALSE)),""),"") &amp;
IF(TRIM(MID(SUBSTITUTE(C434,",",REPT(" ",99)),999,99))&lt;&gt;"",CHAR(10) &amp; IFERROR(IF(ISERROR(--TRIM(MID(SUBSTITUTE(C434,",",REPT(" ",99)),999,99))),VLOOKUP(TRIM(MID(SUBSTITUTE(C434,",",REPT(" ",99)),999,99)),PortProtocols[],4,FALSE),VLOOKUP(--TRIM(MID(SUBSTITUTE(C434,",",REPT(" ",99)),999,99)),PortProtocols[],4,FALSE)),""),"") &amp;
IF(TRIM(MID(SUBSTITUTE(C434,",",REPT(" ",99)),1099,99))&lt;&gt;"",CHAR(10) &amp; IFERROR(IF(ISERROR(--TRIM(MID(SUBSTITUTE(C434,",",REPT(" ",99)),1099,99))),VLOOKUP(TRIM(MID(SUBSTITUTE(C434,",",REPT(" ",99)),1099,99)),PortProtocols[],4,FALSE),VLOOKUP(--TRIM(MID(SUBSTITUTE(C434,",",REPT(" ",99)),1099,99)),PortProtocols[],4,FALSE)),""),"") &amp;
IF(TRIM(MID(SUBSTITUTE(C434,",",REPT(" ",99)),1199,99))&lt;&gt;"",CHAR(10) &amp; IFERROR(IF(ISERROR(--TRIM(MID(SUBSTITUTE(C434,",",REPT(" ",99)),1199,99))),VLOOKUP(TRIM(MID(SUBSTITUTE(C434,",",REPT(" ",99)),1199,99)),PortProtocols[],4,FALSE),VLOOKUP(--TRIM(MID(SUBSTITUTE(C434,",",REPT(" ",99)),1199,99)),PortProtocols[],4,FALSE)),""),"") &amp;
IF(TRIM(MID(SUBSTITUTE(C434,",",REPT(" ",99)),1299,99))&lt;&gt;"",CHAR(10) &amp; IFERROR(IF(ISERROR(--TRIM(MID(SUBSTITUTE(C434,",",REPT(" ",99)),1299,99))),VLOOKUP(TRIM(MID(SUBSTITUTE(C434,",",REPT(" ",99)),1299,99)),PortProtocols[],4,FALSE),VLOOKUP(--TRIM(MID(SUBSTITUTE(C434,",",REPT(" ",99)),1299,99)),PortProtocols[],4,FALSE)),""),"") &amp;
IF(TRIM(MID(SUBSTITUTE(C434,",",REPT(" ",99)),1399,99))&lt;&gt;"",CHAR(10) &amp; IFERROR(IF(ISERROR(--TRIM(MID(SUBSTITUTE(C434,",",REPT(" ",99)),1399,99))),VLOOKUP(TRIM(MID(SUBSTITUTE(C434,",",REPT(" ",99)),1399,99)),PortProtocols[],4,FALSE),VLOOKUP(--TRIM(MID(SUBSTITUTE(C434,",",REPT(" ",99)),1399,99)),PortProtocols[],4,FALSE)),""),"") &amp;
IF(TRIM(MID(SUBSTITUTE(C434,",",REPT(" ",99)),1499,99))&lt;&gt;"",CHAR(10) &amp; IFERROR(IF(ISERROR(--TRIM(MID(SUBSTITUTE(C434,",",REPT(" ",99)),1499,99))),VLOOKUP(TRIM(MID(SUBSTITUTE(C434,",",REPT(" ",99)),1499,99)),PortProtocols[],4,FALSE),VLOOKUP(--TRIM(MID(SUBSTITUTE(C434,",",REPT(" ",99)),1499,99)),PortProtocols[],4,FALSE)),""),"") &amp;
IF(TRIM(MID(SUBSTITUTE(C434,",",REPT(" ",99)),1599,99))&lt;&gt;"",CHAR(10) &amp; IFERROR(IF(ISERROR(--TRIM(MID(SUBSTITUTE(C434,",",REPT(" ",99)),1599,99))),VLOOKUP(TRIM(MID(SUBSTITUTE(C434,",",REPT(" ",99)),1599,99)),PortProtocols[],4,FALSE),VLOOKUP(--TRIM(MID(SUBSTITUTE(C434,",",REPT(" ",99)),1599,99)),PortProtocols[],4,FALSE)),""),"") &amp;
IF(TRIM(MID(SUBSTITUTE(C434,",",REPT(" ",99)),1699,99))&lt;&gt;"",CHAR(10) &amp; IFERROR(IF(ISERROR(--TRIM(MID(SUBSTITUTE(C434,",",REPT(" ",99)),1699,99))),VLOOKUP(TRIM(MID(SUBSTITUTE(C434,",",REPT(" ",99)),1699,99)),PortProtocols[],4,FALSE),VLOOKUP(--TRIM(MID(SUBSTITUTE(C434,",",REPT(" ",99)),1699,99)),PortProtocols[],4,FALSE)),""),"") &amp;
IF(TRIM(MID(SUBSTITUTE(C434,",",REPT(" ",99)),1799,99))&lt;&gt;"",CHAR(10) &amp; IFERROR(IF(ISERROR(--TRIM(MID(SUBSTITUTE(C434,",",REPT(" ",99)),1799,99))),VLOOKUP(TRIM(MID(SUBSTITUTE(C434,",",REPT(" ",99)),1799,99)),PortProtocols[],4,FALSE),VLOOKUP(--TRIM(MID(SUBSTITUTE(C434,",",REPT(" ",99)),1799,99)),PortProtocols[],4,FALSE)),""),"") &amp;
IF(TRIM(MID(SUBSTITUTE(C434,",",REPT(" ",99)),1899,99))&lt;&gt;"",CHAR(10) &amp; IFERROR(IF(ISERROR(--TRIM(MID(SUBSTITUTE(C434,",",REPT(" ",99)),1899,99))),VLOOKUP(TRIM(MID(SUBSTITUTE(C434,",",REPT(" ",99)),1899,99)),PortProtocols[],4,FALSE),VLOOKUP(--TRIM(MID(SUBSTITUTE(C434,",",REPT(" ",99)),1899,99)),PortProtocols[],4,FALSE)),""),""),
"")</f>
        <v/>
      </c>
      <c r="G434" s="15"/>
      <c r="H434" s="13">
        <f>_xlfn.XLOOKUP(ExternalPorts[[#This Row],[Source]],entities[Source],entities[Source AZ (Used for Diagram Generation)],"",0)</f>
        <v>0</v>
      </c>
      <c r="I434" s="13">
        <f>_xlfn.XLOOKUP(ExternalPorts[[#This Row],[Destination]],entities[Destination],entities[Destination AZ (Used for Diagram Generation)],"",0)</f>
        <v>0</v>
      </c>
      <c r="J434" s="13"/>
    </row>
    <row r="435" spans="1:10" ht="20.25" hidden="1">
      <c r="A435" s="13"/>
      <c r="B435" s="13"/>
      <c r="C435" s="14"/>
      <c r="D435" s="13"/>
      <c r="E435" s="13"/>
      <c r="F435" s="24" t="str">
        <f>IF(AND(B435&lt;&gt;"",E435&lt;&gt;""),B435 &amp; " to " &amp; E435 &amp; CHAR(10) &amp;
IFERROR(IF(ISERROR(--TRIM(MID(SUBSTITUTE(C435,",",REPT(" ",99)),1,99))),VLOOKUP(TRIM(MID(SUBSTITUTE(C435,",",REPT(" ",99)),1,99)),PortProtocols[],4,FALSE),VLOOKUP(--TRIM(MID(SUBSTITUTE(C435,",",REPT(" ",99)),1,99)),PortProtocols[],4,FALSE)),"") &amp;
IF(TRIM(MID(SUBSTITUTE(C435,",",REPT(" ",99)),99,99))&lt;&gt;"",CHAR(10) &amp; IFERROR(IF(ISERROR(--TRIM(MID(SUBSTITUTE(C435,",",REPT(" ",99)),99,99))),VLOOKUP(TRIM(MID(SUBSTITUTE(C435,",",REPT(" ",99)),99,99)),PortProtocols[],4,FALSE),VLOOKUP(--TRIM(MID(SUBSTITUTE(C435,",",REPT(" ",99)),99,99)),PortProtocols[],4,FALSE)),""),"") &amp;
IF(TRIM(MID(SUBSTITUTE(C435,",",REPT(" ",99)),199,99))&lt;&gt;"",CHAR(10) &amp; IFERROR(IF(ISERROR(--TRIM(MID(SUBSTITUTE(C435,",",REPT(" ",99)),199,99))),VLOOKUP(TRIM(MID(SUBSTITUTE(C435,",",REPT(" ",99)),199,99)),PortProtocols[],4,FALSE),VLOOKUP(--TRIM(MID(SUBSTITUTE(C435,",",REPT(" ",99)),199,99)),PortProtocols[],4,FALSE)),""),"") &amp;
IF(TRIM(MID(SUBSTITUTE(C435,",",REPT(" ",99)),299,99))&lt;&gt;"",CHAR(10) &amp; IFERROR(IF(ISERROR(--TRIM(MID(SUBSTITUTE(C435,",",REPT(" ",99)),299,99))),VLOOKUP(TRIM(MID(SUBSTITUTE(C435,",",REPT(" ",99)),299,99)),PortProtocols[],4,FALSE),VLOOKUP(--TRIM(MID(SUBSTITUTE(C435,",",REPT(" ",99)),299,99)),PortProtocols[],4,FALSE)),""),"") &amp;
IF(TRIM(MID(SUBSTITUTE(C435,",",REPT(" ",99)),399,99))&lt;&gt;"",CHAR(10) &amp; IFERROR(IF(ISERROR(--TRIM(MID(SUBSTITUTE(C435,",",REPT(" ",99)),399,99))),VLOOKUP(TRIM(MID(SUBSTITUTE(C435,",",REPT(" ",99)),399,99)),PortProtocols[],4,FALSE),VLOOKUP(--TRIM(MID(SUBSTITUTE(C435,",",REPT(" ",99)),399,99)),PortProtocols[],4,FALSE)),""),"") &amp;
IF(TRIM(MID(SUBSTITUTE(C435,",",REPT(" ",99)),499,99))&lt;&gt;"",CHAR(10) &amp; IFERROR(IF(ISERROR(--TRIM(MID(SUBSTITUTE(C435,",",REPT(" ",99)),499,99))),VLOOKUP(TRIM(MID(SUBSTITUTE(C435,",",REPT(" ",99)),499,99)),PortProtocols[],4,FALSE),VLOOKUP(--TRIM(MID(SUBSTITUTE(C435,",",REPT(" ",99)),499,99)),PortProtocols[],4,FALSE)),""),"") &amp;
IF(TRIM(MID(SUBSTITUTE(C435,",",REPT(" ",99)),599,99))&lt;&gt;"",CHAR(10) &amp; IFERROR(IF(ISERROR(--TRIM(MID(SUBSTITUTE(C435,",",REPT(" ",99)),599,99))),VLOOKUP(TRIM(MID(SUBSTITUTE(C435,",",REPT(" ",99)),599,99)),PortProtocols[],4,FALSE),VLOOKUP(--TRIM(MID(SUBSTITUTE(C435,",",REPT(" ",99)),599,99)),PortProtocols[],4,FALSE)),""),"") &amp;
IF(TRIM(MID(SUBSTITUTE(C435,",",REPT(" ",99)),699,99))&lt;&gt;"",CHAR(10) &amp; IFERROR(IF(ISERROR(--TRIM(MID(SUBSTITUTE(C435,",",REPT(" ",99)),699,99))),VLOOKUP(TRIM(MID(SUBSTITUTE(C435,",",REPT(" ",99)),699,99)),PortProtocols[],4,FALSE),VLOOKUP(--TRIM(MID(SUBSTITUTE(C435,",",REPT(" ",99)),699,99)),PortProtocols[],4,FALSE)),""),"") &amp;
IF(TRIM(MID(SUBSTITUTE(C435,",",REPT(" ",99)),799,99))&lt;&gt;"",CHAR(10) &amp; IFERROR(IF(ISERROR(--TRIM(MID(SUBSTITUTE(C435,",",REPT(" ",99)),799,99))),VLOOKUP(TRIM(MID(SUBSTITUTE(C435,",",REPT(" ",99)),799,99)),PortProtocols[],4,FALSE),VLOOKUP(--TRIM(MID(SUBSTITUTE(C435,",",REPT(" ",99)),799,99)),PortProtocols[],4,FALSE)),""),"") &amp;
IF(TRIM(MID(SUBSTITUTE(C435,",",REPT(" ",99)),899,99))&lt;&gt;"",CHAR(10) &amp; IFERROR(IF(ISERROR(--TRIM(MID(SUBSTITUTE(C435,",",REPT(" ",99)),899,99))),VLOOKUP(TRIM(MID(SUBSTITUTE(C435,",",REPT(" ",99)),899,99)),PortProtocols[],4,FALSE),VLOOKUP(--TRIM(MID(SUBSTITUTE(C435,",",REPT(" ",99)),899,99)),PortProtocols[],4,FALSE)),""),"") &amp;
IF(TRIM(MID(SUBSTITUTE(C435,",",REPT(" ",99)),999,99))&lt;&gt;"",CHAR(10) &amp; IFERROR(IF(ISERROR(--TRIM(MID(SUBSTITUTE(C435,",",REPT(" ",99)),999,99))),VLOOKUP(TRIM(MID(SUBSTITUTE(C435,",",REPT(" ",99)),999,99)),PortProtocols[],4,FALSE),VLOOKUP(--TRIM(MID(SUBSTITUTE(C435,",",REPT(" ",99)),999,99)),PortProtocols[],4,FALSE)),""),"") &amp;
IF(TRIM(MID(SUBSTITUTE(C435,",",REPT(" ",99)),1099,99))&lt;&gt;"",CHAR(10) &amp; IFERROR(IF(ISERROR(--TRIM(MID(SUBSTITUTE(C435,",",REPT(" ",99)),1099,99))),VLOOKUP(TRIM(MID(SUBSTITUTE(C435,",",REPT(" ",99)),1099,99)),PortProtocols[],4,FALSE),VLOOKUP(--TRIM(MID(SUBSTITUTE(C435,",",REPT(" ",99)),1099,99)),PortProtocols[],4,FALSE)),""),"") &amp;
IF(TRIM(MID(SUBSTITUTE(C435,",",REPT(" ",99)),1199,99))&lt;&gt;"",CHAR(10) &amp; IFERROR(IF(ISERROR(--TRIM(MID(SUBSTITUTE(C435,",",REPT(" ",99)),1199,99))),VLOOKUP(TRIM(MID(SUBSTITUTE(C435,",",REPT(" ",99)),1199,99)),PortProtocols[],4,FALSE),VLOOKUP(--TRIM(MID(SUBSTITUTE(C435,",",REPT(" ",99)),1199,99)),PortProtocols[],4,FALSE)),""),"") &amp;
IF(TRIM(MID(SUBSTITUTE(C435,",",REPT(" ",99)),1299,99))&lt;&gt;"",CHAR(10) &amp; IFERROR(IF(ISERROR(--TRIM(MID(SUBSTITUTE(C435,",",REPT(" ",99)),1299,99))),VLOOKUP(TRIM(MID(SUBSTITUTE(C435,",",REPT(" ",99)),1299,99)),PortProtocols[],4,FALSE),VLOOKUP(--TRIM(MID(SUBSTITUTE(C435,",",REPT(" ",99)),1299,99)),PortProtocols[],4,FALSE)),""),"") &amp;
IF(TRIM(MID(SUBSTITUTE(C435,",",REPT(" ",99)),1399,99))&lt;&gt;"",CHAR(10) &amp; IFERROR(IF(ISERROR(--TRIM(MID(SUBSTITUTE(C435,",",REPT(" ",99)),1399,99))),VLOOKUP(TRIM(MID(SUBSTITUTE(C435,",",REPT(" ",99)),1399,99)),PortProtocols[],4,FALSE),VLOOKUP(--TRIM(MID(SUBSTITUTE(C435,",",REPT(" ",99)),1399,99)),PortProtocols[],4,FALSE)),""),"") &amp;
IF(TRIM(MID(SUBSTITUTE(C435,",",REPT(" ",99)),1499,99))&lt;&gt;"",CHAR(10) &amp; IFERROR(IF(ISERROR(--TRIM(MID(SUBSTITUTE(C435,",",REPT(" ",99)),1499,99))),VLOOKUP(TRIM(MID(SUBSTITUTE(C435,",",REPT(" ",99)),1499,99)),PortProtocols[],4,FALSE),VLOOKUP(--TRIM(MID(SUBSTITUTE(C435,",",REPT(" ",99)),1499,99)),PortProtocols[],4,FALSE)),""),"") &amp;
IF(TRIM(MID(SUBSTITUTE(C435,",",REPT(" ",99)),1599,99))&lt;&gt;"",CHAR(10) &amp; IFERROR(IF(ISERROR(--TRIM(MID(SUBSTITUTE(C435,",",REPT(" ",99)),1599,99))),VLOOKUP(TRIM(MID(SUBSTITUTE(C435,",",REPT(" ",99)),1599,99)),PortProtocols[],4,FALSE),VLOOKUP(--TRIM(MID(SUBSTITUTE(C435,",",REPT(" ",99)),1599,99)),PortProtocols[],4,FALSE)),""),"") &amp;
IF(TRIM(MID(SUBSTITUTE(C435,",",REPT(" ",99)),1699,99))&lt;&gt;"",CHAR(10) &amp; IFERROR(IF(ISERROR(--TRIM(MID(SUBSTITUTE(C435,",",REPT(" ",99)),1699,99))),VLOOKUP(TRIM(MID(SUBSTITUTE(C435,",",REPT(" ",99)),1699,99)),PortProtocols[],4,FALSE),VLOOKUP(--TRIM(MID(SUBSTITUTE(C435,",",REPT(" ",99)),1699,99)),PortProtocols[],4,FALSE)),""),"") &amp;
IF(TRIM(MID(SUBSTITUTE(C435,",",REPT(" ",99)),1799,99))&lt;&gt;"",CHAR(10) &amp; IFERROR(IF(ISERROR(--TRIM(MID(SUBSTITUTE(C435,",",REPT(" ",99)),1799,99))),VLOOKUP(TRIM(MID(SUBSTITUTE(C435,",",REPT(" ",99)),1799,99)),PortProtocols[],4,FALSE),VLOOKUP(--TRIM(MID(SUBSTITUTE(C435,",",REPT(" ",99)),1799,99)),PortProtocols[],4,FALSE)),""),"") &amp;
IF(TRIM(MID(SUBSTITUTE(C435,",",REPT(" ",99)),1899,99))&lt;&gt;"",CHAR(10) &amp; IFERROR(IF(ISERROR(--TRIM(MID(SUBSTITUTE(C435,",",REPT(" ",99)),1899,99))),VLOOKUP(TRIM(MID(SUBSTITUTE(C435,",",REPT(" ",99)),1899,99)),PortProtocols[],4,FALSE),VLOOKUP(--TRIM(MID(SUBSTITUTE(C435,",",REPT(" ",99)),1899,99)),PortProtocols[],4,FALSE)),""),""),
"")</f>
        <v/>
      </c>
      <c r="G435" s="15"/>
      <c r="H435" s="13">
        <f>_xlfn.XLOOKUP(ExternalPorts[[#This Row],[Source]],entities[Source],entities[Source AZ (Used for Diagram Generation)],"",0)</f>
        <v>0</v>
      </c>
      <c r="I435" s="13">
        <f>_xlfn.XLOOKUP(ExternalPorts[[#This Row],[Destination]],entities[Destination],entities[Destination AZ (Used for Diagram Generation)],"",0)</f>
        <v>0</v>
      </c>
      <c r="J435" s="13"/>
    </row>
    <row r="436" spans="1:10" ht="20.25" hidden="1">
      <c r="A436" s="13"/>
      <c r="B436" s="13"/>
      <c r="C436" s="14"/>
      <c r="D436" s="13"/>
      <c r="E436" s="13"/>
      <c r="F436" s="24" t="str">
        <f>IF(AND(B436&lt;&gt;"",E436&lt;&gt;""),B436 &amp; " to " &amp; E436 &amp; CHAR(10) &amp;
IFERROR(IF(ISERROR(--TRIM(MID(SUBSTITUTE(C436,",",REPT(" ",99)),1,99))),VLOOKUP(TRIM(MID(SUBSTITUTE(C436,",",REPT(" ",99)),1,99)),PortProtocols[],4,FALSE),VLOOKUP(--TRIM(MID(SUBSTITUTE(C436,",",REPT(" ",99)),1,99)),PortProtocols[],4,FALSE)),"") &amp;
IF(TRIM(MID(SUBSTITUTE(C436,",",REPT(" ",99)),99,99))&lt;&gt;"",CHAR(10) &amp; IFERROR(IF(ISERROR(--TRIM(MID(SUBSTITUTE(C436,",",REPT(" ",99)),99,99))),VLOOKUP(TRIM(MID(SUBSTITUTE(C436,",",REPT(" ",99)),99,99)),PortProtocols[],4,FALSE),VLOOKUP(--TRIM(MID(SUBSTITUTE(C436,",",REPT(" ",99)),99,99)),PortProtocols[],4,FALSE)),""),"") &amp;
IF(TRIM(MID(SUBSTITUTE(C436,",",REPT(" ",99)),199,99))&lt;&gt;"",CHAR(10) &amp; IFERROR(IF(ISERROR(--TRIM(MID(SUBSTITUTE(C436,",",REPT(" ",99)),199,99))),VLOOKUP(TRIM(MID(SUBSTITUTE(C436,",",REPT(" ",99)),199,99)),PortProtocols[],4,FALSE),VLOOKUP(--TRIM(MID(SUBSTITUTE(C436,",",REPT(" ",99)),199,99)),PortProtocols[],4,FALSE)),""),"") &amp;
IF(TRIM(MID(SUBSTITUTE(C436,",",REPT(" ",99)),299,99))&lt;&gt;"",CHAR(10) &amp; IFERROR(IF(ISERROR(--TRIM(MID(SUBSTITUTE(C436,",",REPT(" ",99)),299,99))),VLOOKUP(TRIM(MID(SUBSTITUTE(C436,",",REPT(" ",99)),299,99)),PortProtocols[],4,FALSE),VLOOKUP(--TRIM(MID(SUBSTITUTE(C436,",",REPT(" ",99)),299,99)),PortProtocols[],4,FALSE)),""),"") &amp;
IF(TRIM(MID(SUBSTITUTE(C436,",",REPT(" ",99)),399,99))&lt;&gt;"",CHAR(10) &amp; IFERROR(IF(ISERROR(--TRIM(MID(SUBSTITUTE(C436,",",REPT(" ",99)),399,99))),VLOOKUP(TRIM(MID(SUBSTITUTE(C436,",",REPT(" ",99)),399,99)),PortProtocols[],4,FALSE),VLOOKUP(--TRIM(MID(SUBSTITUTE(C436,",",REPT(" ",99)),399,99)),PortProtocols[],4,FALSE)),""),"") &amp;
IF(TRIM(MID(SUBSTITUTE(C436,",",REPT(" ",99)),499,99))&lt;&gt;"",CHAR(10) &amp; IFERROR(IF(ISERROR(--TRIM(MID(SUBSTITUTE(C436,",",REPT(" ",99)),499,99))),VLOOKUP(TRIM(MID(SUBSTITUTE(C436,",",REPT(" ",99)),499,99)),PortProtocols[],4,FALSE),VLOOKUP(--TRIM(MID(SUBSTITUTE(C436,",",REPT(" ",99)),499,99)),PortProtocols[],4,FALSE)),""),"") &amp;
IF(TRIM(MID(SUBSTITUTE(C436,",",REPT(" ",99)),599,99))&lt;&gt;"",CHAR(10) &amp; IFERROR(IF(ISERROR(--TRIM(MID(SUBSTITUTE(C436,",",REPT(" ",99)),599,99))),VLOOKUP(TRIM(MID(SUBSTITUTE(C436,",",REPT(" ",99)),599,99)),PortProtocols[],4,FALSE),VLOOKUP(--TRIM(MID(SUBSTITUTE(C436,",",REPT(" ",99)),599,99)),PortProtocols[],4,FALSE)),""),"") &amp;
IF(TRIM(MID(SUBSTITUTE(C436,",",REPT(" ",99)),699,99))&lt;&gt;"",CHAR(10) &amp; IFERROR(IF(ISERROR(--TRIM(MID(SUBSTITUTE(C436,",",REPT(" ",99)),699,99))),VLOOKUP(TRIM(MID(SUBSTITUTE(C436,",",REPT(" ",99)),699,99)),PortProtocols[],4,FALSE),VLOOKUP(--TRIM(MID(SUBSTITUTE(C436,",",REPT(" ",99)),699,99)),PortProtocols[],4,FALSE)),""),"") &amp;
IF(TRIM(MID(SUBSTITUTE(C436,",",REPT(" ",99)),799,99))&lt;&gt;"",CHAR(10) &amp; IFERROR(IF(ISERROR(--TRIM(MID(SUBSTITUTE(C436,",",REPT(" ",99)),799,99))),VLOOKUP(TRIM(MID(SUBSTITUTE(C436,",",REPT(" ",99)),799,99)),PortProtocols[],4,FALSE),VLOOKUP(--TRIM(MID(SUBSTITUTE(C436,",",REPT(" ",99)),799,99)),PortProtocols[],4,FALSE)),""),"") &amp;
IF(TRIM(MID(SUBSTITUTE(C436,",",REPT(" ",99)),899,99))&lt;&gt;"",CHAR(10) &amp; IFERROR(IF(ISERROR(--TRIM(MID(SUBSTITUTE(C436,",",REPT(" ",99)),899,99))),VLOOKUP(TRIM(MID(SUBSTITUTE(C436,",",REPT(" ",99)),899,99)),PortProtocols[],4,FALSE),VLOOKUP(--TRIM(MID(SUBSTITUTE(C436,",",REPT(" ",99)),899,99)),PortProtocols[],4,FALSE)),""),"") &amp;
IF(TRIM(MID(SUBSTITUTE(C436,",",REPT(" ",99)),999,99))&lt;&gt;"",CHAR(10) &amp; IFERROR(IF(ISERROR(--TRIM(MID(SUBSTITUTE(C436,",",REPT(" ",99)),999,99))),VLOOKUP(TRIM(MID(SUBSTITUTE(C436,",",REPT(" ",99)),999,99)),PortProtocols[],4,FALSE),VLOOKUP(--TRIM(MID(SUBSTITUTE(C436,",",REPT(" ",99)),999,99)),PortProtocols[],4,FALSE)),""),"") &amp;
IF(TRIM(MID(SUBSTITUTE(C436,",",REPT(" ",99)),1099,99))&lt;&gt;"",CHAR(10) &amp; IFERROR(IF(ISERROR(--TRIM(MID(SUBSTITUTE(C436,",",REPT(" ",99)),1099,99))),VLOOKUP(TRIM(MID(SUBSTITUTE(C436,",",REPT(" ",99)),1099,99)),PortProtocols[],4,FALSE),VLOOKUP(--TRIM(MID(SUBSTITUTE(C436,",",REPT(" ",99)),1099,99)),PortProtocols[],4,FALSE)),""),"") &amp;
IF(TRIM(MID(SUBSTITUTE(C436,",",REPT(" ",99)),1199,99))&lt;&gt;"",CHAR(10) &amp; IFERROR(IF(ISERROR(--TRIM(MID(SUBSTITUTE(C436,",",REPT(" ",99)),1199,99))),VLOOKUP(TRIM(MID(SUBSTITUTE(C436,",",REPT(" ",99)),1199,99)),PortProtocols[],4,FALSE),VLOOKUP(--TRIM(MID(SUBSTITUTE(C436,",",REPT(" ",99)),1199,99)),PortProtocols[],4,FALSE)),""),"") &amp;
IF(TRIM(MID(SUBSTITUTE(C436,",",REPT(" ",99)),1299,99))&lt;&gt;"",CHAR(10) &amp; IFERROR(IF(ISERROR(--TRIM(MID(SUBSTITUTE(C436,",",REPT(" ",99)),1299,99))),VLOOKUP(TRIM(MID(SUBSTITUTE(C436,",",REPT(" ",99)),1299,99)),PortProtocols[],4,FALSE),VLOOKUP(--TRIM(MID(SUBSTITUTE(C436,",",REPT(" ",99)),1299,99)),PortProtocols[],4,FALSE)),""),"") &amp;
IF(TRIM(MID(SUBSTITUTE(C436,",",REPT(" ",99)),1399,99))&lt;&gt;"",CHAR(10) &amp; IFERROR(IF(ISERROR(--TRIM(MID(SUBSTITUTE(C436,",",REPT(" ",99)),1399,99))),VLOOKUP(TRIM(MID(SUBSTITUTE(C436,",",REPT(" ",99)),1399,99)),PortProtocols[],4,FALSE),VLOOKUP(--TRIM(MID(SUBSTITUTE(C436,",",REPT(" ",99)),1399,99)),PortProtocols[],4,FALSE)),""),"") &amp;
IF(TRIM(MID(SUBSTITUTE(C436,",",REPT(" ",99)),1499,99))&lt;&gt;"",CHAR(10) &amp; IFERROR(IF(ISERROR(--TRIM(MID(SUBSTITUTE(C436,",",REPT(" ",99)),1499,99))),VLOOKUP(TRIM(MID(SUBSTITUTE(C436,",",REPT(" ",99)),1499,99)),PortProtocols[],4,FALSE),VLOOKUP(--TRIM(MID(SUBSTITUTE(C436,",",REPT(" ",99)),1499,99)),PortProtocols[],4,FALSE)),""),"") &amp;
IF(TRIM(MID(SUBSTITUTE(C436,",",REPT(" ",99)),1599,99))&lt;&gt;"",CHAR(10) &amp; IFERROR(IF(ISERROR(--TRIM(MID(SUBSTITUTE(C436,",",REPT(" ",99)),1599,99))),VLOOKUP(TRIM(MID(SUBSTITUTE(C436,",",REPT(" ",99)),1599,99)),PortProtocols[],4,FALSE),VLOOKUP(--TRIM(MID(SUBSTITUTE(C436,",",REPT(" ",99)),1599,99)),PortProtocols[],4,FALSE)),""),"") &amp;
IF(TRIM(MID(SUBSTITUTE(C436,",",REPT(" ",99)),1699,99))&lt;&gt;"",CHAR(10) &amp; IFERROR(IF(ISERROR(--TRIM(MID(SUBSTITUTE(C436,",",REPT(" ",99)),1699,99))),VLOOKUP(TRIM(MID(SUBSTITUTE(C436,",",REPT(" ",99)),1699,99)),PortProtocols[],4,FALSE),VLOOKUP(--TRIM(MID(SUBSTITUTE(C436,",",REPT(" ",99)),1699,99)),PortProtocols[],4,FALSE)),""),"") &amp;
IF(TRIM(MID(SUBSTITUTE(C436,",",REPT(" ",99)),1799,99))&lt;&gt;"",CHAR(10) &amp; IFERROR(IF(ISERROR(--TRIM(MID(SUBSTITUTE(C436,",",REPT(" ",99)),1799,99))),VLOOKUP(TRIM(MID(SUBSTITUTE(C436,",",REPT(" ",99)),1799,99)),PortProtocols[],4,FALSE),VLOOKUP(--TRIM(MID(SUBSTITUTE(C436,",",REPT(" ",99)),1799,99)),PortProtocols[],4,FALSE)),""),"") &amp;
IF(TRIM(MID(SUBSTITUTE(C436,",",REPT(" ",99)),1899,99))&lt;&gt;"",CHAR(10) &amp; IFERROR(IF(ISERROR(--TRIM(MID(SUBSTITUTE(C436,",",REPT(" ",99)),1899,99))),VLOOKUP(TRIM(MID(SUBSTITUTE(C436,",",REPT(" ",99)),1899,99)),PortProtocols[],4,FALSE),VLOOKUP(--TRIM(MID(SUBSTITUTE(C436,",",REPT(" ",99)),1899,99)),PortProtocols[],4,FALSE)),""),""),
"")</f>
        <v/>
      </c>
      <c r="G436" s="15"/>
      <c r="H436" s="13">
        <f>_xlfn.XLOOKUP(ExternalPorts[[#This Row],[Source]],entities[Source],entities[Source AZ (Used for Diagram Generation)],"",0)</f>
        <v>0</v>
      </c>
      <c r="I436" s="13">
        <f>_xlfn.XLOOKUP(ExternalPorts[[#This Row],[Destination]],entities[Destination],entities[Destination AZ (Used for Diagram Generation)],"",0)</f>
        <v>0</v>
      </c>
      <c r="J436" s="13"/>
    </row>
    <row r="437" spans="1:10" ht="20.25" hidden="1">
      <c r="A437" s="13"/>
      <c r="B437" s="13"/>
      <c r="C437" s="14"/>
      <c r="D437" s="13"/>
      <c r="E437" s="13"/>
      <c r="F437" s="24" t="str">
        <f>IF(AND(B437&lt;&gt;"",E437&lt;&gt;""),B437 &amp; " to " &amp; E437 &amp; CHAR(10) &amp;
IFERROR(IF(ISERROR(--TRIM(MID(SUBSTITUTE(C437,",",REPT(" ",99)),1,99))),VLOOKUP(TRIM(MID(SUBSTITUTE(C437,",",REPT(" ",99)),1,99)),PortProtocols[],4,FALSE),VLOOKUP(--TRIM(MID(SUBSTITUTE(C437,",",REPT(" ",99)),1,99)),PortProtocols[],4,FALSE)),"") &amp;
IF(TRIM(MID(SUBSTITUTE(C437,",",REPT(" ",99)),99,99))&lt;&gt;"",CHAR(10) &amp; IFERROR(IF(ISERROR(--TRIM(MID(SUBSTITUTE(C437,",",REPT(" ",99)),99,99))),VLOOKUP(TRIM(MID(SUBSTITUTE(C437,",",REPT(" ",99)),99,99)),PortProtocols[],4,FALSE),VLOOKUP(--TRIM(MID(SUBSTITUTE(C437,",",REPT(" ",99)),99,99)),PortProtocols[],4,FALSE)),""),"") &amp;
IF(TRIM(MID(SUBSTITUTE(C437,",",REPT(" ",99)),199,99))&lt;&gt;"",CHAR(10) &amp; IFERROR(IF(ISERROR(--TRIM(MID(SUBSTITUTE(C437,",",REPT(" ",99)),199,99))),VLOOKUP(TRIM(MID(SUBSTITUTE(C437,",",REPT(" ",99)),199,99)),PortProtocols[],4,FALSE),VLOOKUP(--TRIM(MID(SUBSTITUTE(C437,",",REPT(" ",99)),199,99)),PortProtocols[],4,FALSE)),""),"") &amp;
IF(TRIM(MID(SUBSTITUTE(C437,",",REPT(" ",99)),299,99))&lt;&gt;"",CHAR(10) &amp; IFERROR(IF(ISERROR(--TRIM(MID(SUBSTITUTE(C437,",",REPT(" ",99)),299,99))),VLOOKUP(TRIM(MID(SUBSTITUTE(C437,",",REPT(" ",99)),299,99)),PortProtocols[],4,FALSE),VLOOKUP(--TRIM(MID(SUBSTITUTE(C437,",",REPT(" ",99)),299,99)),PortProtocols[],4,FALSE)),""),"") &amp;
IF(TRIM(MID(SUBSTITUTE(C437,",",REPT(" ",99)),399,99))&lt;&gt;"",CHAR(10) &amp; IFERROR(IF(ISERROR(--TRIM(MID(SUBSTITUTE(C437,",",REPT(" ",99)),399,99))),VLOOKUP(TRIM(MID(SUBSTITUTE(C437,",",REPT(" ",99)),399,99)),PortProtocols[],4,FALSE),VLOOKUP(--TRIM(MID(SUBSTITUTE(C437,",",REPT(" ",99)),399,99)),PortProtocols[],4,FALSE)),""),"") &amp;
IF(TRIM(MID(SUBSTITUTE(C437,",",REPT(" ",99)),499,99))&lt;&gt;"",CHAR(10) &amp; IFERROR(IF(ISERROR(--TRIM(MID(SUBSTITUTE(C437,",",REPT(" ",99)),499,99))),VLOOKUP(TRIM(MID(SUBSTITUTE(C437,",",REPT(" ",99)),499,99)),PortProtocols[],4,FALSE),VLOOKUP(--TRIM(MID(SUBSTITUTE(C437,",",REPT(" ",99)),499,99)),PortProtocols[],4,FALSE)),""),"") &amp;
IF(TRIM(MID(SUBSTITUTE(C437,",",REPT(" ",99)),599,99))&lt;&gt;"",CHAR(10) &amp; IFERROR(IF(ISERROR(--TRIM(MID(SUBSTITUTE(C437,",",REPT(" ",99)),599,99))),VLOOKUP(TRIM(MID(SUBSTITUTE(C437,",",REPT(" ",99)),599,99)),PortProtocols[],4,FALSE),VLOOKUP(--TRIM(MID(SUBSTITUTE(C437,",",REPT(" ",99)),599,99)),PortProtocols[],4,FALSE)),""),"") &amp;
IF(TRIM(MID(SUBSTITUTE(C437,",",REPT(" ",99)),699,99))&lt;&gt;"",CHAR(10) &amp; IFERROR(IF(ISERROR(--TRIM(MID(SUBSTITUTE(C437,",",REPT(" ",99)),699,99))),VLOOKUP(TRIM(MID(SUBSTITUTE(C437,",",REPT(" ",99)),699,99)),PortProtocols[],4,FALSE),VLOOKUP(--TRIM(MID(SUBSTITUTE(C437,",",REPT(" ",99)),699,99)),PortProtocols[],4,FALSE)),""),"") &amp;
IF(TRIM(MID(SUBSTITUTE(C437,",",REPT(" ",99)),799,99))&lt;&gt;"",CHAR(10) &amp; IFERROR(IF(ISERROR(--TRIM(MID(SUBSTITUTE(C437,",",REPT(" ",99)),799,99))),VLOOKUP(TRIM(MID(SUBSTITUTE(C437,",",REPT(" ",99)),799,99)),PortProtocols[],4,FALSE),VLOOKUP(--TRIM(MID(SUBSTITUTE(C437,",",REPT(" ",99)),799,99)),PortProtocols[],4,FALSE)),""),"") &amp;
IF(TRIM(MID(SUBSTITUTE(C437,",",REPT(" ",99)),899,99))&lt;&gt;"",CHAR(10) &amp; IFERROR(IF(ISERROR(--TRIM(MID(SUBSTITUTE(C437,",",REPT(" ",99)),899,99))),VLOOKUP(TRIM(MID(SUBSTITUTE(C437,",",REPT(" ",99)),899,99)),PortProtocols[],4,FALSE),VLOOKUP(--TRIM(MID(SUBSTITUTE(C437,",",REPT(" ",99)),899,99)),PortProtocols[],4,FALSE)),""),"") &amp;
IF(TRIM(MID(SUBSTITUTE(C437,",",REPT(" ",99)),999,99))&lt;&gt;"",CHAR(10) &amp; IFERROR(IF(ISERROR(--TRIM(MID(SUBSTITUTE(C437,",",REPT(" ",99)),999,99))),VLOOKUP(TRIM(MID(SUBSTITUTE(C437,",",REPT(" ",99)),999,99)),PortProtocols[],4,FALSE),VLOOKUP(--TRIM(MID(SUBSTITUTE(C437,",",REPT(" ",99)),999,99)),PortProtocols[],4,FALSE)),""),"") &amp;
IF(TRIM(MID(SUBSTITUTE(C437,",",REPT(" ",99)),1099,99))&lt;&gt;"",CHAR(10) &amp; IFERROR(IF(ISERROR(--TRIM(MID(SUBSTITUTE(C437,",",REPT(" ",99)),1099,99))),VLOOKUP(TRIM(MID(SUBSTITUTE(C437,",",REPT(" ",99)),1099,99)),PortProtocols[],4,FALSE),VLOOKUP(--TRIM(MID(SUBSTITUTE(C437,",",REPT(" ",99)),1099,99)),PortProtocols[],4,FALSE)),""),"") &amp;
IF(TRIM(MID(SUBSTITUTE(C437,",",REPT(" ",99)),1199,99))&lt;&gt;"",CHAR(10) &amp; IFERROR(IF(ISERROR(--TRIM(MID(SUBSTITUTE(C437,",",REPT(" ",99)),1199,99))),VLOOKUP(TRIM(MID(SUBSTITUTE(C437,",",REPT(" ",99)),1199,99)),PortProtocols[],4,FALSE),VLOOKUP(--TRIM(MID(SUBSTITUTE(C437,",",REPT(" ",99)),1199,99)),PortProtocols[],4,FALSE)),""),"") &amp;
IF(TRIM(MID(SUBSTITUTE(C437,",",REPT(" ",99)),1299,99))&lt;&gt;"",CHAR(10) &amp; IFERROR(IF(ISERROR(--TRIM(MID(SUBSTITUTE(C437,",",REPT(" ",99)),1299,99))),VLOOKUP(TRIM(MID(SUBSTITUTE(C437,",",REPT(" ",99)),1299,99)),PortProtocols[],4,FALSE),VLOOKUP(--TRIM(MID(SUBSTITUTE(C437,",",REPT(" ",99)),1299,99)),PortProtocols[],4,FALSE)),""),"") &amp;
IF(TRIM(MID(SUBSTITUTE(C437,",",REPT(" ",99)),1399,99))&lt;&gt;"",CHAR(10) &amp; IFERROR(IF(ISERROR(--TRIM(MID(SUBSTITUTE(C437,",",REPT(" ",99)),1399,99))),VLOOKUP(TRIM(MID(SUBSTITUTE(C437,",",REPT(" ",99)),1399,99)),PortProtocols[],4,FALSE),VLOOKUP(--TRIM(MID(SUBSTITUTE(C437,",",REPT(" ",99)),1399,99)),PortProtocols[],4,FALSE)),""),"") &amp;
IF(TRIM(MID(SUBSTITUTE(C437,",",REPT(" ",99)),1499,99))&lt;&gt;"",CHAR(10) &amp; IFERROR(IF(ISERROR(--TRIM(MID(SUBSTITUTE(C437,",",REPT(" ",99)),1499,99))),VLOOKUP(TRIM(MID(SUBSTITUTE(C437,",",REPT(" ",99)),1499,99)),PortProtocols[],4,FALSE),VLOOKUP(--TRIM(MID(SUBSTITUTE(C437,",",REPT(" ",99)),1499,99)),PortProtocols[],4,FALSE)),""),"") &amp;
IF(TRIM(MID(SUBSTITUTE(C437,",",REPT(" ",99)),1599,99))&lt;&gt;"",CHAR(10) &amp; IFERROR(IF(ISERROR(--TRIM(MID(SUBSTITUTE(C437,",",REPT(" ",99)),1599,99))),VLOOKUP(TRIM(MID(SUBSTITUTE(C437,",",REPT(" ",99)),1599,99)),PortProtocols[],4,FALSE),VLOOKUP(--TRIM(MID(SUBSTITUTE(C437,",",REPT(" ",99)),1599,99)),PortProtocols[],4,FALSE)),""),"") &amp;
IF(TRIM(MID(SUBSTITUTE(C437,",",REPT(" ",99)),1699,99))&lt;&gt;"",CHAR(10) &amp; IFERROR(IF(ISERROR(--TRIM(MID(SUBSTITUTE(C437,",",REPT(" ",99)),1699,99))),VLOOKUP(TRIM(MID(SUBSTITUTE(C437,",",REPT(" ",99)),1699,99)),PortProtocols[],4,FALSE),VLOOKUP(--TRIM(MID(SUBSTITUTE(C437,",",REPT(" ",99)),1699,99)),PortProtocols[],4,FALSE)),""),"") &amp;
IF(TRIM(MID(SUBSTITUTE(C437,",",REPT(" ",99)),1799,99))&lt;&gt;"",CHAR(10) &amp; IFERROR(IF(ISERROR(--TRIM(MID(SUBSTITUTE(C437,",",REPT(" ",99)),1799,99))),VLOOKUP(TRIM(MID(SUBSTITUTE(C437,",",REPT(" ",99)),1799,99)),PortProtocols[],4,FALSE),VLOOKUP(--TRIM(MID(SUBSTITUTE(C437,",",REPT(" ",99)),1799,99)),PortProtocols[],4,FALSE)),""),"") &amp;
IF(TRIM(MID(SUBSTITUTE(C437,",",REPT(" ",99)),1899,99))&lt;&gt;"",CHAR(10) &amp; IFERROR(IF(ISERROR(--TRIM(MID(SUBSTITUTE(C437,",",REPT(" ",99)),1899,99))),VLOOKUP(TRIM(MID(SUBSTITUTE(C437,",",REPT(" ",99)),1899,99)),PortProtocols[],4,FALSE),VLOOKUP(--TRIM(MID(SUBSTITUTE(C437,",",REPT(" ",99)),1899,99)),PortProtocols[],4,FALSE)),""),""),
"")</f>
        <v/>
      </c>
      <c r="G437" s="15"/>
      <c r="H437" s="13"/>
      <c r="I437" s="13">
        <f>_xlfn.XLOOKUP(ExternalPorts[[#This Row],[Destination]],entities[Destination],entities[Destination AZ (Used for Diagram Generation)],"",0)</f>
        <v>0</v>
      </c>
      <c r="J437" s="13"/>
    </row>
    <row r="438" spans="1:10" ht="20.25" hidden="1">
      <c r="A438" s="13"/>
      <c r="B438" s="13"/>
      <c r="C438" s="14"/>
      <c r="D438" s="13"/>
      <c r="E438" s="13"/>
      <c r="F438" s="24" t="str">
        <f>IF(AND(B438&lt;&gt;"",E438&lt;&gt;""),B438 &amp; " to " &amp; E438 &amp; CHAR(10) &amp;
IFERROR(IF(ISERROR(--TRIM(MID(SUBSTITUTE(C438,",",REPT(" ",99)),1,99))),VLOOKUP(TRIM(MID(SUBSTITUTE(C438,",",REPT(" ",99)),1,99)),PortProtocols[],4,FALSE),VLOOKUP(--TRIM(MID(SUBSTITUTE(C438,",",REPT(" ",99)),1,99)),PortProtocols[],4,FALSE)),"") &amp;
IF(TRIM(MID(SUBSTITUTE(C438,",",REPT(" ",99)),99,99))&lt;&gt;"",CHAR(10) &amp; IFERROR(IF(ISERROR(--TRIM(MID(SUBSTITUTE(C438,",",REPT(" ",99)),99,99))),VLOOKUP(TRIM(MID(SUBSTITUTE(C438,",",REPT(" ",99)),99,99)),PortProtocols[],4,FALSE),VLOOKUP(--TRIM(MID(SUBSTITUTE(C438,",",REPT(" ",99)),99,99)),PortProtocols[],4,FALSE)),""),"") &amp;
IF(TRIM(MID(SUBSTITUTE(C438,",",REPT(" ",99)),199,99))&lt;&gt;"",CHAR(10) &amp; IFERROR(IF(ISERROR(--TRIM(MID(SUBSTITUTE(C438,",",REPT(" ",99)),199,99))),VLOOKUP(TRIM(MID(SUBSTITUTE(C438,",",REPT(" ",99)),199,99)),PortProtocols[],4,FALSE),VLOOKUP(--TRIM(MID(SUBSTITUTE(C438,",",REPT(" ",99)),199,99)),PortProtocols[],4,FALSE)),""),"") &amp;
IF(TRIM(MID(SUBSTITUTE(C438,",",REPT(" ",99)),299,99))&lt;&gt;"",CHAR(10) &amp; IFERROR(IF(ISERROR(--TRIM(MID(SUBSTITUTE(C438,",",REPT(" ",99)),299,99))),VLOOKUP(TRIM(MID(SUBSTITUTE(C438,",",REPT(" ",99)),299,99)),PortProtocols[],4,FALSE),VLOOKUP(--TRIM(MID(SUBSTITUTE(C438,",",REPT(" ",99)),299,99)),PortProtocols[],4,FALSE)),""),"") &amp;
IF(TRIM(MID(SUBSTITUTE(C438,",",REPT(" ",99)),399,99))&lt;&gt;"",CHAR(10) &amp; IFERROR(IF(ISERROR(--TRIM(MID(SUBSTITUTE(C438,",",REPT(" ",99)),399,99))),VLOOKUP(TRIM(MID(SUBSTITUTE(C438,",",REPT(" ",99)),399,99)),PortProtocols[],4,FALSE),VLOOKUP(--TRIM(MID(SUBSTITUTE(C438,",",REPT(" ",99)),399,99)),PortProtocols[],4,FALSE)),""),"") &amp;
IF(TRIM(MID(SUBSTITUTE(C438,",",REPT(" ",99)),499,99))&lt;&gt;"",CHAR(10) &amp; IFERROR(IF(ISERROR(--TRIM(MID(SUBSTITUTE(C438,",",REPT(" ",99)),499,99))),VLOOKUP(TRIM(MID(SUBSTITUTE(C438,",",REPT(" ",99)),499,99)),PortProtocols[],4,FALSE),VLOOKUP(--TRIM(MID(SUBSTITUTE(C438,",",REPT(" ",99)),499,99)),PortProtocols[],4,FALSE)),""),"") &amp;
IF(TRIM(MID(SUBSTITUTE(C438,",",REPT(" ",99)),599,99))&lt;&gt;"",CHAR(10) &amp; IFERROR(IF(ISERROR(--TRIM(MID(SUBSTITUTE(C438,",",REPT(" ",99)),599,99))),VLOOKUP(TRIM(MID(SUBSTITUTE(C438,",",REPT(" ",99)),599,99)),PortProtocols[],4,FALSE),VLOOKUP(--TRIM(MID(SUBSTITUTE(C438,",",REPT(" ",99)),599,99)),PortProtocols[],4,FALSE)),""),"") &amp;
IF(TRIM(MID(SUBSTITUTE(C438,",",REPT(" ",99)),699,99))&lt;&gt;"",CHAR(10) &amp; IFERROR(IF(ISERROR(--TRIM(MID(SUBSTITUTE(C438,",",REPT(" ",99)),699,99))),VLOOKUP(TRIM(MID(SUBSTITUTE(C438,",",REPT(" ",99)),699,99)),PortProtocols[],4,FALSE),VLOOKUP(--TRIM(MID(SUBSTITUTE(C438,",",REPT(" ",99)),699,99)),PortProtocols[],4,FALSE)),""),"") &amp;
IF(TRIM(MID(SUBSTITUTE(C438,",",REPT(" ",99)),799,99))&lt;&gt;"",CHAR(10) &amp; IFERROR(IF(ISERROR(--TRIM(MID(SUBSTITUTE(C438,",",REPT(" ",99)),799,99))),VLOOKUP(TRIM(MID(SUBSTITUTE(C438,",",REPT(" ",99)),799,99)),PortProtocols[],4,FALSE),VLOOKUP(--TRIM(MID(SUBSTITUTE(C438,",",REPT(" ",99)),799,99)),PortProtocols[],4,FALSE)),""),"") &amp;
IF(TRIM(MID(SUBSTITUTE(C438,",",REPT(" ",99)),899,99))&lt;&gt;"",CHAR(10) &amp; IFERROR(IF(ISERROR(--TRIM(MID(SUBSTITUTE(C438,",",REPT(" ",99)),899,99))),VLOOKUP(TRIM(MID(SUBSTITUTE(C438,",",REPT(" ",99)),899,99)),PortProtocols[],4,FALSE),VLOOKUP(--TRIM(MID(SUBSTITUTE(C438,",",REPT(" ",99)),899,99)),PortProtocols[],4,FALSE)),""),"") &amp;
IF(TRIM(MID(SUBSTITUTE(C438,",",REPT(" ",99)),999,99))&lt;&gt;"",CHAR(10) &amp; IFERROR(IF(ISERROR(--TRIM(MID(SUBSTITUTE(C438,",",REPT(" ",99)),999,99))),VLOOKUP(TRIM(MID(SUBSTITUTE(C438,",",REPT(" ",99)),999,99)),PortProtocols[],4,FALSE),VLOOKUP(--TRIM(MID(SUBSTITUTE(C438,",",REPT(" ",99)),999,99)),PortProtocols[],4,FALSE)),""),"") &amp;
IF(TRIM(MID(SUBSTITUTE(C438,",",REPT(" ",99)),1099,99))&lt;&gt;"",CHAR(10) &amp; IFERROR(IF(ISERROR(--TRIM(MID(SUBSTITUTE(C438,",",REPT(" ",99)),1099,99))),VLOOKUP(TRIM(MID(SUBSTITUTE(C438,",",REPT(" ",99)),1099,99)),PortProtocols[],4,FALSE),VLOOKUP(--TRIM(MID(SUBSTITUTE(C438,",",REPT(" ",99)),1099,99)),PortProtocols[],4,FALSE)),""),"") &amp;
IF(TRIM(MID(SUBSTITUTE(C438,",",REPT(" ",99)),1199,99))&lt;&gt;"",CHAR(10) &amp; IFERROR(IF(ISERROR(--TRIM(MID(SUBSTITUTE(C438,",",REPT(" ",99)),1199,99))),VLOOKUP(TRIM(MID(SUBSTITUTE(C438,",",REPT(" ",99)),1199,99)),PortProtocols[],4,FALSE),VLOOKUP(--TRIM(MID(SUBSTITUTE(C438,",",REPT(" ",99)),1199,99)),PortProtocols[],4,FALSE)),""),"") &amp;
IF(TRIM(MID(SUBSTITUTE(C438,",",REPT(" ",99)),1299,99))&lt;&gt;"",CHAR(10) &amp; IFERROR(IF(ISERROR(--TRIM(MID(SUBSTITUTE(C438,",",REPT(" ",99)),1299,99))),VLOOKUP(TRIM(MID(SUBSTITUTE(C438,",",REPT(" ",99)),1299,99)),PortProtocols[],4,FALSE),VLOOKUP(--TRIM(MID(SUBSTITUTE(C438,",",REPT(" ",99)),1299,99)),PortProtocols[],4,FALSE)),""),"") &amp;
IF(TRIM(MID(SUBSTITUTE(C438,",",REPT(" ",99)),1399,99))&lt;&gt;"",CHAR(10) &amp; IFERROR(IF(ISERROR(--TRIM(MID(SUBSTITUTE(C438,",",REPT(" ",99)),1399,99))),VLOOKUP(TRIM(MID(SUBSTITUTE(C438,",",REPT(" ",99)),1399,99)),PortProtocols[],4,FALSE),VLOOKUP(--TRIM(MID(SUBSTITUTE(C438,",",REPT(" ",99)),1399,99)),PortProtocols[],4,FALSE)),""),"") &amp;
IF(TRIM(MID(SUBSTITUTE(C438,",",REPT(" ",99)),1499,99))&lt;&gt;"",CHAR(10) &amp; IFERROR(IF(ISERROR(--TRIM(MID(SUBSTITUTE(C438,",",REPT(" ",99)),1499,99))),VLOOKUP(TRIM(MID(SUBSTITUTE(C438,",",REPT(" ",99)),1499,99)),PortProtocols[],4,FALSE),VLOOKUP(--TRIM(MID(SUBSTITUTE(C438,",",REPT(" ",99)),1499,99)),PortProtocols[],4,FALSE)),""),"") &amp;
IF(TRIM(MID(SUBSTITUTE(C438,",",REPT(" ",99)),1599,99))&lt;&gt;"",CHAR(10) &amp; IFERROR(IF(ISERROR(--TRIM(MID(SUBSTITUTE(C438,",",REPT(" ",99)),1599,99))),VLOOKUP(TRIM(MID(SUBSTITUTE(C438,",",REPT(" ",99)),1599,99)),PortProtocols[],4,FALSE),VLOOKUP(--TRIM(MID(SUBSTITUTE(C438,",",REPT(" ",99)),1599,99)),PortProtocols[],4,FALSE)),""),"") &amp;
IF(TRIM(MID(SUBSTITUTE(C438,",",REPT(" ",99)),1699,99))&lt;&gt;"",CHAR(10) &amp; IFERROR(IF(ISERROR(--TRIM(MID(SUBSTITUTE(C438,",",REPT(" ",99)),1699,99))),VLOOKUP(TRIM(MID(SUBSTITUTE(C438,",",REPT(" ",99)),1699,99)),PortProtocols[],4,FALSE),VLOOKUP(--TRIM(MID(SUBSTITUTE(C438,",",REPT(" ",99)),1699,99)),PortProtocols[],4,FALSE)),""),"") &amp;
IF(TRIM(MID(SUBSTITUTE(C438,",",REPT(" ",99)),1799,99))&lt;&gt;"",CHAR(10) &amp; IFERROR(IF(ISERROR(--TRIM(MID(SUBSTITUTE(C438,",",REPT(" ",99)),1799,99))),VLOOKUP(TRIM(MID(SUBSTITUTE(C438,",",REPT(" ",99)),1799,99)),PortProtocols[],4,FALSE),VLOOKUP(--TRIM(MID(SUBSTITUTE(C438,",",REPT(" ",99)),1799,99)),PortProtocols[],4,FALSE)),""),"") &amp;
IF(TRIM(MID(SUBSTITUTE(C438,",",REPT(" ",99)),1899,99))&lt;&gt;"",CHAR(10) &amp; IFERROR(IF(ISERROR(--TRIM(MID(SUBSTITUTE(C438,",",REPT(" ",99)),1899,99))),VLOOKUP(TRIM(MID(SUBSTITUTE(C438,",",REPT(" ",99)),1899,99)),PortProtocols[],4,FALSE),VLOOKUP(--TRIM(MID(SUBSTITUTE(C438,",",REPT(" ",99)),1899,99)),PortProtocols[],4,FALSE)),""),""),
"")</f>
        <v/>
      </c>
      <c r="G438" s="15"/>
      <c r="H438" s="13"/>
      <c r="I438" s="13">
        <f>_xlfn.XLOOKUP(ExternalPorts[[#This Row],[Destination]],entities[Destination],entities[Destination AZ (Used for Diagram Generation)],"",0)</f>
        <v>0</v>
      </c>
      <c r="J438" s="13"/>
    </row>
    <row r="439" spans="1:10" ht="20.25" hidden="1">
      <c r="A439" s="13"/>
      <c r="B439" s="13"/>
      <c r="C439" s="14"/>
      <c r="D439" s="13"/>
      <c r="E439" s="13"/>
      <c r="F439" s="24" t="str">
        <f>IF(AND(B439&lt;&gt;"",E439&lt;&gt;""),B439 &amp; " to " &amp; E439 &amp; CHAR(10) &amp;
IFERROR(IF(ISERROR(--TRIM(MID(SUBSTITUTE(C439,",",REPT(" ",99)),1,99))),VLOOKUP(TRIM(MID(SUBSTITUTE(C439,",",REPT(" ",99)),1,99)),PortProtocols[],4,FALSE),VLOOKUP(--TRIM(MID(SUBSTITUTE(C439,",",REPT(" ",99)),1,99)),PortProtocols[],4,FALSE)),"") &amp;
IF(TRIM(MID(SUBSTITUTE(C439,",",REPT(" ",99)),99,99))&lt;&gt;"",CHAR(10) &amp; IFERROR(IF(ISERROR(--TRIM(MID(SUBSTITUTE(C439,",",REPT(" ",99)),99,99))),VLOOKUP(TRIM(MID(SUBSTITUTE(C439,",",REPT(" ",99)),99,99)),PortProtocols[],4,FALSE),VLOOKUP(--TRIM(MID(SUBSTITUTE(C439,",",REPT(" ",99)),99,99)),PortProtocols[],4,FALSE)),""),"") &amp;
IF(TRIM(MID(SUBSTITUTE(C439,",",REPT(" ",99)),199,99))&lt;&gt;"",CHAR(10) &amp; IFERROR(IF(ISERROR(--TRIM(MID(SUBSTITUTE(C439,",",REPT(" ",99)),199,99))),VLOOKUP(TRIM(MID(SUBSTITUTE(C439,",",REPT(" ",99)),199,99)),PortProtocols[],4,FALSE),VLOOKUP(--TRIM(MID(SUBSTITUTE(C439,",",REPT(" ",99)),199,99)),PortProtocols[],4,FALSE)),""),"") &amp;
IF(TRIM(MID(SUBSTITUTE(C439,",",REPT(" ",99)),299,99))&lt;&gt;"",CHAR(10) &amp; IFERROR(IF(ISERROR(--TRIM(MID(SUBSTITUTE(C439,",",REPT(" ",99)),299,99))),VLOOKUP(TRIM(MID(SUBSTITUTE(C439,",",REPT(" ",99)),299,99)),PortProtocols[],4,FALSE),VLOOKUP(--TRIM(MID(SUBSTITUTE(C439,",",REPT(" ",99)),299,99)),PortProtocols[],4,FALSE)),""),"") &amp;
IF(TRIM(MID(SUBSTITUTE(C439,",",REPT(" ",99)),399,99))&lt;&gt;"",CHAR(10) &amp; IFERROR(IF(ISERROR(--TRIM(MID(SUBSTITUTE(C439,",",REPT(" ",99)),399,99))),VLOOKUP(TRIM(MID(SUBSTITUTE(C439,",",REPT(" ",99)),399,99)),PortProtocols[],4,FALSE),VLOOKUP(--TRIM(MID(SUBSTITUTE(C439,",",REPT(" ",99)),399,99)),PortProtocols[],4,FALSE)),""),"") &amp;
IF(TRIM(MID(SUBSTITUTE(C439,",",REPT(" ",99)),499,99))&lt;&gt;"",CHAR(10) &amp; IFERROR(IF(ISERROR(--TRIM(MID(SUBSTITUTE(C439,",",REPT(" ",99)),499,99))),VLOOKUP(TRIM(MID(SUBSTITUTE(C439,",",REPT(" ",99)),499,99)),PortProtocols[],4,FALSE),VLOOKUP(--TRIM(MID(SUBSTITUTE(C439,",",REPT(" ",99)),499,99)),PortProtocols[],4,FALSE)),""),"") &amp;
IF(TRIM(MID(SUBSTITUTE(C439,",",REPT(" ",99)),599,99))&lt;&gt;"",CHAR(10) &amp; IFERROR(IF(ISERROR(--TRIM(MID(SUBSTITUTE(C439,",",REPT(" ",99)),599,99))),VLOOKUP(TRIM(MID(SUBSTITUTE(C439,",",REPT(" ",99)),599,99)),PortProtocols[],4,FALSE),VLOOKUP(--TRIM(MID(SUBSTITUTE(C439,",",REPT(" ",99)),599,99)),PortProtocols[],4,FALSE)),""),"") &amp;
IF(TRIM(MID(SUBSTITUTE(C439,",",REPT(" ",99)),699,99))&lt;&gt;"",CHAR(10) &amp; IFERROR(IF(ISERROR(--TRIM(MID(SUBSTITUTE(C439,",",REPT(" ",99)),699,99))),VLOOKUP(TRIM(MID(SUBSTITUTE(C439,",",REPT(" ",99)),699,99)),PortProtocols[],4,FALSE),VLOOKUP(--TRIM(MID(SUBSTITUTE(C439,",",REPT(" ",99)),699,99)),PortProtocols[],4,FALSE)),""),"") &amp;
IF(TRIM(MID(SUBSTITUTE(C439,",",REPT(" ",99)),799,99))&lt;&gt;"",CHAR(10) &amp; IFERROR(IF(ISERROR(--TRIM(MID(SUBSTITUTE(C439,",",REPT(" ",99)),799,99))),VLOOKUP(TRIM(MID(SUBSTITUTE(C439,",",REPT(" ",99)),799,99)),PortProtocols[],4,FALSE),VLOOKUP(--TRIM(MID(SUBSTITUTE(C439,",",REPT(" ",99)),799,99)),PortProtocols[],4,FALSE)),""),"") &amp;
IF(TRIM(MID(SUBSTITUTE(C439,",",REPT(" ",99)),899,99))&lt;&gt;"",CHAR(10) &amp; IFERROR(IF(ISERROR(--TRIM(MID(SUBSTITUTE(C439,",",REPT(" ",99)),899,99))),VLOOKUP(TRIM(MID(SUBSTITUTE(C439,",",REPT(" ",99)),899,99)),PortProtocols[],4,FALSE),VLOOKUP(--TRIM(MID(SUBSTITUTE(C439,",",REPT(" ",99)),899,99)),PortProtocols[],4,FALSE)),""),"") &amp;
IF(TRIM(MID(SUBSTITUTE(C439,",",REPT(" ",99)),999,99))&lt;&gt;"",CHAR(10) &amp; IFERROR(IF(ISERROR(--TRIM(MID(SUBSTITUTE(C439,",",REPT(" ",99)),999,99))),VLOOKUP(TRIM(MID(SUBSTITUTE(C439,",",REPT(" ",99)),999,99)),PortProtocols[],4,FALSE),VLOOKUP(--TRIM(MID(SUBSTITUTE(C439,",",REPT(" ",99)),999,99)),PortProtocols[],4,FALSE)),""),"") &amp;
IF(TRIM(MID(SUBSTITUTE(C439,",",REPT(" ",99)),1099,99))&lt;&gt;"",CHAR(10) &amp; IFERROR(IF(ISERROR(--TRIM(MID(SUBSTITUTE(C439,",",REPT(" ",99)),1099,99))),VLOOKUP(TRIM(MID(SUBSTITUTE(C439,",",REPT(" ",99)),1099,99)),PortProtocols[],4,FALSE),VLOOKUP(--TRIM(MID(SUBSTITUTE(C439,",",REPT(" ",99)),1099,99)),PortProtocols[],4,FALSE)),""),"") &amp;
IF(TRIM(MID(SUBSTITUTE(C439,",",REPT(" ",99)),1199,99))&lt;&gt;"",CHAR(10) &amp; IFERROR(IF(ISERROR(--TRIM(MID(SUBSTITUTE(C439,",",REPT(" ",99)),1199,99))),VLOOKUP(TRIM(MID(SUBSTITUTE(C439,",",REPT(" ",99)),1199,99)),PortProtocols[],4,FALSE),VLOOKUP(--TRIM(MID(SUBSTITUTE(C439,",",REPT(" ",99)),1199,99)),PortProtocols[],4,FALSE)),""),"") &amp;
IF(TRIM(MID(SUBSTITUTE(C439,",",REPT(" ",99)),1299,99))&lt;&gt;"",CHAR(10) &amp; IFERROR(IF(ISERROR(--TRIM(MID(SUBSTITUTE(C439,",",REPT(" ",99)),1299,99))),VLOOKUP(TRIM(MID(SUBSTITUTE(C439,",",REPT(" ",99)),1299,99)),PortProtocols[],4,FALSE),VLOOKUP(--TRIM(MID(SUBSTITUTE(C439,",",REPT(" ",99)),1299,99)),PortProtocols[],4,FALSE)),""),"") &amp;
IF(TRIM(MID(SUBSTITUTE(C439,",",REPT(" ",99)),1399,99))&lt;&gt;"",CHAR(10) &amp; IFERROR(IF(ISERROR(--TRIM(MID(SUBSTITUTE(C439,",",REPT(" ",99)),1399,99))),VLOOKUP(TRIM(MID(SUBSTITUTE(C439,",",REPT(" ",99)),1399,99)),PortProtocols[],4,FALSE),VLOOKUP(--TRIM(MID(SUBSTITUTE(C439,",",REPT(" ",99)),1399,99)),PortProtocols[],4,FALSE)),""),"") &amp;
IF(TRIM(MID(SUBSTITUTE(C439,",",REPT(" ",99)),1499,99))&lt;&gt;"",CHAR(10) &amp; IFERROR(IF(ISERROR(--TRIM(MID(SUBSTITUTE(C439,",",REPT(" ",99)),1499,99))),VLOOKUP(TRIM(MID(SUBSTITUTE(C439,",",REPT(" ",99)),1499,99)),PortProtocols[],4,FALSE),VLOOKUP(--TRIM(MID(SUBSTITUTE(C439,",",REPT(" ",99)),1499,99)),PortProtocols[],4,FALSE)),""),"") &amp;
IF(TRIM(MID(SUBSTITUTE(C439,",",REPT(" ",99)),1599,99))&lt;&gt;"",CHAR(10) &amp; IFERROR(IF(ISERROR(--TRIM(MID(SUBSTITUTE(C439,",",REPT(" ",99)),1599,99))),VLOOKUP(TRIM(MID(SUBSTITUTE(C439,",",REPT(" ",99)),1599,99)),PortProtocols[],4,FALSE),VLOOKUP(--TRIM(MID(SUBSTITUTE(C439,",",REPT(" ",99)),1599,99)),PortProtocols[],4,FALSE)),""),"") &amp;
IF(TRIM(MID(SUBSTITUTE(C439,",",REPT(" ",99)),1699,99))&lt;&gt;"",CHAR(10) &amp; IFERROR(IF(ISERROR(--TRIM(MID(SUBSTITUTE(C439,",",REPT(" ",99)),1699,99))),VLOOKUP(TRIM(MID(SUBSTITUTE(C439,",",REPT(" ",99)),1699,99)),PortProtocols[],4,FALSE),VLOOKUP(--TRIM(MID(SUBSTITUTE(C439,",",REPT(" ",99)),1699,99)),PortProtocols[],4,FALSE)),""),"") &amp;
IF(TRIM(MID(SUBSTITUTE(C439,",",REPT(" ",99)),1799,99))&lt;&gt;"",CHAR(10) &amp; IFERROR(IF(ISERROR(--TRIM(MID(SUBSTITUTE(C439,",",REPT(" ",99)),1799,99))),VLOOKUP(TRIM(MID(SUBSTITUTE(C439,",",REPT(" ",99)),1799,99)),PortProtocols[],4,FALSE),VLOOKUP(--TRIM(MID(SUBSTITUTE(C439,",",REPT(" ",99)),1799,99)),PortProtocols[],4,FALSE)),""),"") &amp;
IF(TRIM(MID(SUBSTITUTE(C439,",",REPT(" ",99)),1899,99))&lt;&gt;"",CHAR(10) &amp; IFERROR(IF(ISERROR(--TRIM(MID(SUBSTITUTE(C439,",",REPT(" ",99)),1899,99))),VLOOKUP(TRIM(MID(SUBSTITUTE(C439,",",REPT(" ",99)),1899,99)),PortProtocols[],4,FALSE),VLOOKUP(--TRIM(MID(SUBSTITUTE(C439,",",REPT(" ",99)),1899,99)),PortProtocols[],4,FALSE)),""),""),
"")</f>
        <v/>
      </c>
      <c r="G439" s="15"/>
      <c r="H439" s="13"/>
      <c r="I439" s="13">
        <f>_xlfn.XLOOKUP(ExternalPorts[[#This Row],[Destination]],entities[Destination],entities[Destination AZ (Used for Diagram Generation)],"",0)</f>
        <v>0</v>
      </c>
      <c r="J439" s="13"/>
    </row>
    <row r="440" spans="1:10" ht="20.25" hidden="1">
      <c r="A440" s="13"/>
      <c r="B440" s="13"/>
      <c r="C440" s="14"/>
      <c r="D440" s="13"/>
      <c r="E440" s="13"/>
      <c r="F440" s="24" t="str">
        <f>IF(AND(B440&lt;&gt;"",E440&lt;&gt;""),B440 &amp; " to " &amp; E440 &amp; CHAR(10) &amp;
IFERROR(IF(ISERROR(--TRIM(MID(SUBSTITUTE(C440,",",REPT(" ",99)),1,99))),VLOOKUP(TRIM(MID(SUBSTITUTE(C440,",",REPT(" ",99)),1,99)),PortProtocols[],4,FALSE),VLOOKUP(--TRIM(MID(SUBSTITUTE(C440,",",REPT(" ",99)),1,99)),PortProtocols[],4,FALSE)),"") &amp;
IF(TRIM(MID(SUBSTITUTE(C440,",",REPT(" ",99)),99,99))&lt;&gt;"",CHAR(10) &amp; IFERROR(IF(ISERROR(--TRIM(MID(SUBSTITUTE(C440,",",REPT(" ",99)),99,99))),VLOOKUP(TRIM(MID(SUBSTITUTE(C440,",",REPT(" ",99)),99,99)),PortProtocols[],4,FALSE),VLOOKUP(--TRIM(MID(SUBSTITUTE(C440,",",REPT(" ",99)),99,99)),PortProtocols[],4,FALSE)),""),"") &amp;
IF(TRIM(MID(SUBSTITUTE(C440,",",REPT(" ",99)),199,99))&lt;&gt;"",CHAR(10) &amp; IFERROR(IF(ISERROR(--TRIM(MID(SUBSTITUTE(C440,",",REPT(" ",99)),199,99))),VLOOKUP(TRIM(MID(SUBSTITUTE(C440,",",REPT(" ",99)),199,99)),PortProtocols[],4,FALSE),VLOOKUP(--TRIM(MID(SUBSTITUTE(C440,",",REPT(" ",99)),199,99)),PortProtocols[],4,FALSE)),""),"") &amp;
IF(TRIM(MID(SUBSTITUTE(C440,",",REPT(" ",99)),299,99))&lt;&gt;"",CHAR(10) &amp; IFERROR(IF(ISERROR(--TRIM(MID(SUBSTITUTE(C440,",",REPT(" ",99)),299,99))),VLOOKUP(TRIM(MID(SUBSTITUTE(C440,",",REPT(" ",99)),299,99)),PortProtocols[],4,FALSE),VLOOKUP(--TRIM(MID(SUBSTITUTE(C440,",",REPT(" ",99)),299,99)),PortProtocols[],4,FALSE)),""),"") &amp;
IF(TRIM(MID(SUBSTITUTE(C440,",",REPT(" ",99)),399,99))&lt;&gt;"",CHAR(10) &amp; IFERROR(IF(ISERROR(--TRIM(MID(SUBSTITUTE(C440,",",REPT(" ",99)),399,99))),VLOOKUP(TRIM(MID(SUBSTITUTE(C440,",",REPT(" ",99)),399,99)),PortProtocols[],4,FALSE),VLOOKUP(--TRIM(MID(SUBSTITUTE(C440,",",REPT(" ",99)),399,99)),PortProtocols[],4,FALSE)),""),"") &amp;
IF(TRIM(MID(SUBSTITUTE(C440,",",REPT(" ",99)),499,99))&lt;&gt;"",CHAR(10) &amp; IFERROR(IF(ISERROR(--TRIM(MID(SUBSTITUTE(C440,",",REPT(" ",99)),499,99))),VLOOKUP(TRIM(MID(SUBSTITUTE(C440,",",REPT(" ",99)),499,99)),PortProtocols[],4,FALSE),VLOOKUP(--TRIM(MID(SUBSTITUTE(C440,",",REPT(" ",99)),499,99)),PortProtocols[],4,FALSE)),""),"") &amp;
IF(TRIM(MID(SUBSTITUTE(C440,",",REPT(" ",99)),599,99))&lt;&gt;"",CHAR(10) &amp; IFERROR(IF(ISERROR(--TRIM(MID(SUBSTITUTE(C440,",",REPT(" ",99)),599,99))),VLOOKUP(TRIM(MID(SUBSTITUTE(C440,",",REPT(" ",99)),599,99)),PortProtocols[],4,FALSE),VLOOKUP(--TRIM(MID(SUBSTITUTE(C440,",",REPT(" ",99)),599,99)),PortProtocols[],4,FALSE)),""),"") &amp;
IF(TRIM(MID(SUBSTITUTE(C440,",",REPT(" ",99)),699,99))&lt;&gt;"",CHAR(10) &amp; IFERROR(IF(ISERROR(--TRIM(MID(SUBSTITUTE(C440,",",REPT(" ",99)),699,99))),VLOOKUP(TRIM(MID(SUBSTITUTE(C440,",",REPT(" ",99)),699,99)),PortProtocols[],4,FALSE),VLOOKUP(--TRIM(MID(SUBSTITUTE(C440,",",REPT(" ",99)),699,99)),PortProtocols[],4,FALSE)),""),"") &amp;
IF(TRIM(MID(SUBSTITUTE(C440,",",REPT(" ",99)),799,99))&lt;&gt;"",CHAR(10) &amp; IFERROR(IF(ISERROR(--TRIM(MID(SUBSTITUTE(C440,",",REPT(" ",99)),799,99))),VLOOKUP(TRIM(MID(SUBSTITUTE(C440,",",REPT(" ",99)),799,99)),PortProtocols[],4,FALSE),VLOOKUP(--TRIM(MID(SUBSTITUTE(C440,",",REPT(" ",99)),799,99)),PortProtocols[],4,FALSE)),""),"") &amp;
IF(TRIM(MID(SUBSTITUTE(C440,",",REPT(" ",99)),899,99))&lt;&gt;"",CHAR(10) &amp; IFERROR(IF(ISERROR(--TRIM(MID(SUBSTITUTE(C440,",",REPT(" ",99)),899,99))),VLOOKUP(TRIM(MID(SUBSTITUTE(C440,",",REPT(" ",99)),899,99)),PortProtocols[],4,FALSE),VLOOKUP(--TRIM(MID(SUBSTITUTE(C440,",",REPT(" ",99)),899,99)),PortProtocols[],4,FALSE)),""),"") &amp;
IF(TRIM(MID(SUBSTITUTE(C440,",",REPT(" ",99)),999,99))&lt;&gt;"",CHAR(10) &amp; IFERROR(IF(ISERROR(--TRIM(MID(SUBSTITUTE(C440,",",REPT(" ",99)),999,99))),VLOOKUP(TRIM(MID(SUBSTITUTE(C440,",",REPT(" ",99)),999,99)),PortProtocols[],4,FALSE),VLOOKUP(--TRIM(MID(SUBSTITUTE(C440,",",REPT(" ",99)),999,99)),PortProtocols[],4,FALSE)),""),"") &amp;
IF(TRIM(MID(SUBSTITUTE(C440,",",REPT(" ",99)),1099,99))&lt;&gt;"",CHAR(10) &amp; IFERROR(IF(ISERROR(--TRIM(MID(SUBSTITUTE(C440,",",REPT(" ",99)),1099,99))),VLOOKUP(TRIM(MID(SUBSTITUTE(C440,",",REPT(" ",99)),1099,99)),PortProtocols[],4,FALSE),VLOOKUP(--TRIM(MID(SUBSTITUTE(C440,",",REPT(" ",99)),1099,99)),PortProtocols[],4,FALSE)),""),"") &amp;
IF(TRIM(MID(SUBSTITUTE(C440,",",REPT(" ",99)),1199,99))&lt;&gt;"",CHAR(10) &amp; IFERROR(IF(ISERROR(--TRIM(MID(SUBSTITUTE(C440,",",REPT(" ",99)),1199,99))),VLOOKUP(TRIM(MID(SUBSTITUTE(C440,",",REPT(" ",99)),1199,99)),PortProtocols[],4,FALSE),VLOOKUP(--TRIM(MID(SUBSTITUTE(C440,",",REPT(" ",99)),1199,99)),PortProtocols[],4,FALSE)),""),"") &amp;
IF(TRIM(MID(SUBSTITUTE(C440,",",REPT(" ",99)),1299,99))&lt;&gt;"",CHAR(10) &amp; IFERROR(IF(ISERROR(--TRIM(MID(SUBSTITUTE(C440,",",REPT(" ",99)),1299,99))),VLOOKUP(TRIM(MID(SUBSTITUTE(C440,",",REPT(" ",99)),1299,99)),PortProtocols[],4,FALSE),VLOOKUP(--TRIM(MID(SUBSTITUTE(C440,",",REPT(" ",99)),1299,99)),PortProtocols[],4,FALSE)),""),"") &amp;
IF(TRIM(MID(SUBSTITUTE(C440,",",REPT(" ",99)),1399,99))&lt;&gt;"",CHAR(10) &amp; IFERROR(IF(ISERROR(--TRIM(MID(SUBSTITUTE(C440,",",REPT(" ",99)),1399,99))),VLOOKUP(TRIM(MID(SUBSTITUTE(C440,",",REPT(" ",99)),1399,99)),PortProtocols[],4,FALSE),VLOOKUP(--TRIM(MID(SUBSTITUTE(C440,",",REPT(" ",99)),1399,99)),PortProtocols[],4,FALSE)),""),"") &amp;
IF(TRIM(MID(SUBSTITUTE(C440,",",REPT(" ",99)),1499,99))&lt;&gt;"",CHAR(10) &amp; IFERROR(IF(ISERROR(--TRIM(MID(SUBSTITUTE(C440,",",REPT(" ",99)),1499,99))),VLOOKUP(TRIM(MID(SUBSTITUTE(C440,",",REPT(" ",99)),1499,99)),PortProtocols[],4,FALSE),VLOOKUP(--TRIM(MID(SUBSTITUTE(C440,",",REPT(" ",99)),1499,99)),PortProtocols[],4,FALSE)),""),"") &amp;
IF(TRIM(MID(SUBSTITUTE(C440,",",REPT(" ",99)),1599,99))&lt;&gt;"",CHAR(10) &amp; IFERROR(IF(ISERROR(--TRIM(MID(SUBSTITUTE(C440,",",REPT(" ",99)),1599,99))),VLOOKUP(TRIM(MID(SUBSTITUTE(C440,",",REPT(" ",99)),1599,99)),PortProtocols[],4,FALSE),VLOOKUP(--TRIM(MID(SUBSTITUTE(C440,",",REPT(" ",99)),1599,99)),PortProtocols[],4,FALSE)),""),"") &amp;
IF(TRIM(MID(SUBSTITUTE(C440,",",REPT(" ",99)),1699,99))&lt;&gt;"",CHAR(10) &amp; IFERROR(IF(ISERROR(--TRIM(MID(SUBSTITUTE(C440,",",REPT(" ",99)),1699,99))),VLOOKUP(TRIM(MID(SUBSTITUTE(C440,",",REPT(" ",99)),1699,99)),PortProtocols[],4,FALSE),VLOOKUP(--TRIM(MID(SUBSTITUTE(C440,",",REPT(" ",99)),1699,99)),PortProtocols[],4,FALSE)),""),"") &amp;
IF(TRIM(MID(SUBSTITUTE(C440,",",REPT(" ",99)),1799,99))&lt;&gt;"",CHAR(10) &amp; IFERROR(IF(ISERROR(--TRIM(MID(SUBSTITUTE(C440,",",REPT(" ",99)),1799,99))),VLOOKUP(TRIM(MID(SUBSTITUTE(C440,",",REPT(" ",99)),1799,99)),PortProtocols[],4,FALSE),VLOOKUP(--TRIM(MID(SUBSTITUTE(C440,",",REPT(" ",99)),1799,99)),PortProtocols[],4,FALSE)),""),"") &amp;
IF(TRIM(MID(SUBSTITUTE(C440,",",REPT(" ",99)),1899,99))&lt;&gt;"",CHAR(10) &amp; IFERROR(IF(ISERROR(--TRIM(MID(SUBSTITUTE(C440,",",REPT(" ",99)),1899,99))),VLOOKUP(TRIM(MID(SUBSTITUTE(C440,",",REPT(" ",99)),1899,99)),PortProtocols[],4,FALSE),VLOOKUP(--TRIM(MID(SUBSTITUTE(C440,",",REPT(" ",99)),1899,99)),PortProtocols[],4,FALSE)),""),""),
"")</f>
        <v/>
      </c>
      <c r="G440" s="15"/>
      <c r="H440" s="13"/>
      <c r="I440" s="13">
        <f>_xlfn.XLOOKUP(ExternalPorts[[#This Row],[Destination]],entities[Destination],entities[Destination AZ (Used for Diagram Generation)],"",0)</f>
        <v>0</v>
      </c>
      <c r="J440" s="13"/>
    </row>
    <row r="441" spans="1:10" ht="20.25" hidden="1">
      <c r="A441" s="13"/>
      <c r="B441" s="13"/>
      <c r="C441" s="14"/>
      <c r="D441" s="13"/>
      <c r="E441" s="13"/>
      <c r="F441" s="24" t="str">
        <f>IF(AND(B441&lt;&gt;"",E441&lt;&gt;""),B441 &amp; " to " &amp; E441 &amp; CHAR(10) &amp;
IFERROR(IF(ISERROR(--TRIM(MID(SUBSTITUTE(C441,",",REPT(" ",99)),1,99))),VLOOKUP(TRIM(MID(SUBSTITUTE(C441,",",REPT(" ",99)),1,99)),PortProtocols[],4,FALSE),VLOOKUP(--TRIM(MID(SUBSTITUTE(C441,",",REPT(" ",99)),1,99)),PortProtocols[],4,FALSE)),"") &amp;
IF(TRIM(MID(SUBSTITUTE(C441,",",REPT(" ",99)),99,99))&lt;&gt;"",CHAR(10) &amp; IFERROR(IF(ISERROR(--TRIM(MID(SUBSTITUTE(C441,",",REPT(" ",99)),99,99))),VLOOKUP(TRIM(MID(SUBSTITUTE(C441,",",REPT(" ",99)),99,99)),PortProtocols[],4,FALSE),VLOOKUP(--TRIM(MID(SUBSTITUTE(C441,",",REPT(" ",99)),99,99)),PortProtocols[],4,FALSE)),""),"") &amp;
IF(TRIM(MID(SUBSTITUTE(C441,",",REPT(" ",99)),199,99))&lt;&gt;"",CHAR(10) &amp; IFERROR(IF(ISERROR(--TRIM(MID(SUBSTITUTE(C441,",",REPT(" ",99)),199,99))),VLOOKUP(TRIM(MID(SUBSTITUTE(C441,",",REPT(" ",99)),199,99)),PortProtocols[],4,FALSE),VLOOKUP(--TRIM(MID(SUBSTITUTE(C441,",",REPT(" ",99)),199,99)),PortProtocols[],4,FALSE)),""),"") &amp;
IF(TRIM(MID(SUBSTITUTE(C441,",",REPT(" ",99)),299,99))&lt;&gt;"",CHAR(10) &amp; IFERROR(IF(ISERROR(--TRIM(MID(SUBSTITUTE(C441,",",REPT(" ",99)),299,99))),VLOOKUP(TRIM(MID(SUBSTITUTE(C441,",",REPT(" ",99)),299,99)),PortProtocols[],4,FALSE),VLOOKUP(--TRIM(MID(SUBSTITUTE(C441,",",REPT(" ",99)),299,99)),PortProtocols[],4,FALSE)),""),"") &amp;
IF(TRIM(MID(SUBSTITUTE(C441,",",REPT(" ",99)),399,99))&lt;&gt;"",CHAR(10) &amp; IFERROR(IF(ISERROR(--TRIM(MID(SUBSTITUTE(C441,",",REPT(" ",99)),399,99))),VLOOKUP(TRIM(MID(SUBSTITUTE(C441,",",REPT(" ",99)),399,99)),PortProtocols[],4,FALSE),VLOOKUP(--TRIM(MID(SUBSTITUTE(C441,",",REPT(" ",99)),399,99)),PortProtocols[],4,FALSE)),""),"") &amp;
IF(TRIM(MID(SUBSTITUTE(C441,",",REPT(" ",99)),499,99))&lt;&gt;"",CHAR(10) &amp; IFERROR(IF(ISERROR(--TRIM(MID(SUBSTITUTE(C441,",",REPT(" ",99)),499,99))),VLOOKUP(TRIM(MID(SUBSTITUTE(C441,",",REPT(" ",99)),499,99)),PortProtocols[],4,FALSE),VLOOKUP(--TRIM(MID(SUBSTITUTE(C441,",",REPT(" ",99)),499,99)),PortProtocols[],4,FALSE)),""),"") &amp;
IF(TRIM(MID(SUBSTITUTE(C441,",",REPT(" ",99)),599,99))&lt;&gt;"",CHAR(10) &amp; IFERROR(IF(ISERROR(--TRIM(MID(SUBSTITUTE(C441,",",REPT(" ",99)),599,99))),VLOOKUP(TRIM(MID(SUBSTITUTE(C441,",",REPT(" ",99)),599,99)),PortProtocols[],4,FALSE),VLOOKUP(--TRIM(MID(SUBSTITUTE(C441,",",REPT(" ",99)),599,99)),PortProtocols[],4,FALSE)),""),"") &amp;
IF(TRIM(MID(SUBSTITUTE(C441,",",REPT(" ",99)),699,99))&lt;&gt;"",CHAR(10) &amp; IFERROR(IF(ISERROR(--TRIM(MID(SUBSTITUTE(C441,",",REPT(" ",99)),699,99))),VLOOKUP(TRIM(MID(SUBSTITUTE(C441,",",REPT(" ",99)),699,99)),PortProtocols[],4,FALSE),VLOOKUP(--TRIM(MID(SUBSTITUTE(C441,",",REPT(" ",99)),699,99)),PortProtocols[],4,FALSE)),""),"") &amp;
IF(TRIM(MID(SUBSTITUTE(C441,",",REPT(" ",99)),799,99))&lt;&gt;"",CHAR(10) &amp; IFERROR(IF(ISERROR(--TRIM(MID(SUBSTITUTE(C441,",",REPT(" ",99)),799,99))),VLOOKUP(TRIM(MID(SUBSTITUTE(C441,",",REPT(" ",99)),799,99)),PortProtocols[],4,FALSE),VLOOKUP(--TRIM(MID(SUBSTITUTE(C441,",",REPT(" ",99)),799,99)),PortProtocols[],4,FALSE)),""),"") &amp;
IF(TRIM(MID(SUBSTITUTE(C441,",",REPT(" ",99)),899,99))&lt;&gt;"",CHAR(10) &amp; IFERROR(IF(ISERROR(--TRIM(MID(SUBSTITUTE(C441,",",REPT(" ",99)),899,99))),VLOOKUP(TRIM(MID(SUBSTITUTE(C441,",",REPT(" ",99)),899,99)),PortProtocols[],4,FALSE),VLOOKUP(--TRIM(MID(SUBSTITUTE(C441,",",REPT(" ",99)),899,99)),PortProtocols[],4,FALSE)),""),"") &amp;
IF(TRIM(MID(SUBSTITUTE(C441,",",REPT(" ",99)),999,99))&lt;&gt;"",CHAR(10) &amp; IFERROR(IF(ISERROR(--TRIM(MID(SUBSTITUTE(C441,",",REPT(" ",99)),999,99))),VLOOKUP(TRIM(MID(SUBSTITUTE(C441,",",REPT(" ",99)),999,99)),PortProtocols[],4,FALSE),VLOOKUP(--TRIM(MID(SUBSTITUTE(C441,",",REPT(" ",99)),999,99)),PortProtocols[],4,FALSE)),""),"") &amp;
IF(TRIM(MID(SUBSTITUTE(C441,",",REPT(" ",99)),1099,99))&lt;&gt;"",CHAR(10) &amp; IFERROR(IF(ISERROR(--TRIM(MID(SUBSTITUTE(C441,",",REPT(" ",99)),1099,99))),VLOOKUP(TRIM(MID(SUBSTITUTE(C441,",",REPT(" ",99)),1099,99)),PortProtocols[],4,FALSE),VLOOKUP(--TRIM(MID(SUBSTITUTE(C441,",",REPT(" ",99)),1099,99)),PortProtocols[],4,FALSE)),""),"") &amp;
IF(TRIM(MID(SUBSTITUTE(C441,",",REPT(" ",99)),1199,99))&lt;&gt;"",CHAR(10) &amp; IFERROR(IF(ISERROR(--TRIM(MID(SUBSTITUTE(C441,",",REPT(" ",99)),1199,99))),VLOOKUP(TRIM(MID(SUBSTITUTE(C441,",",REPT(" ",99)),1199,99)),PortProtocols[],4,FALSE),VLOOKUP(--TRIM(MID(SUBSTITUTE(C441,",",REPT(" ",99)),1199,99)),PortProtocols[],4,FALSE)),""),"") &amp;
IF(TRIM(MID(SUBSTITUTE(C441,",",REPT(" ",99)),1299,99))&lt;&gt;"",CHAR(10) &amp; IFERROR(IF(ISERROR(--TRIM(MID(SUBSTITUTE(C441,",",REPT(" ",99)),1299,99))),VLOOKUP(TRIM(MID(SUBSTITUTE(C441,",",REPT(" ",99)),1299,99)),PortProtocols[],4,FALSE),VLOOKUP(--TRIM(MID(SUBSTITUTE(C441,",",REPT(" ",99)),1299,99)),PortProtocols[],4,FALSE)),""),"") &amp;
IF(TRIM(MID(SUBSTITUTE(C441,",",REPT(" ",99)),1399,99))&lt;&gt;"",CHAR(10) &amp; IFERROR(IF(ISERROR(--TRIM(MID(SUBSTITUTE(C441,",",REPT(" ",99)),1399,99))),VLOOKUP(TRIM(MID(SUBSTITUTE(C441,",",REPT(" ",99)),1399,99)),PortProtocols[],4,FALSE),VLOOKUP(--TRIM(MID(SUBSTITUTE(C441,",",REPT(" ",99)),1399,99)),PortProtocols[],4,FALSE)),""),"") &amp;
IF(TRIM(MID(SUBSTITUTE(C441,",",REPT(" ",99)),1499,99))&lt;&gt;"",CHAR(10) &amp; IFERROR(IF(ISERROR(--TRIM(MID(SUBSTITUTE(C441,",",REPT(" ",99)),1499,99))),VLOOKUP(TRIM(MID(SUBSTITUTE(C441,",",REPT(" ",99)),1499,99)),PortProtocols[],4,FALSE),VLOOKUP(--TRIM(MID(SUBSTITUTE(C441,",",REPT(" ",99)),1499,99)),PortProtocols[],4,FALSE)),""),"") &amp;
IF(TRIM(MID(SUBSTITUTE(C441,",",REPT(" ",99)),1599,99))&lt;&gt;"",CHAR(10) &amp; IFERROR(IF(ISERROR(--TRIM(MID(SUBSTITUTE(C441,",",REPT(" ",99)),1599,99))),VLOOKUP(TRIM(MID(SUBSTITUTE(C441,",",REPT(" ",99)),1599,99)),PortProtocols[],4,FALSE),VLOOKUP(--TRIM(MID(SUBSTITUTE(C441,",",REPT(" ",99)),1599,99)),PortProtocols[],4,FALSE)),""),"") &amp;
IF(TRIM(MID(SUBSTITUTE(C441,",",REPT(" ",99)),1699,99))&lt;&gt;"",CHAR(10) &amp; IFERROR(IF(ISERROR(--TRIM(MID(SUBSTITUTE(C441,",",REPT(" ",99)),1699,99))),VLOOKUP(TRIM(MID(SUBSTITUTE(C441,",",REPT(" ",99)),1699,99)),PortProtocols[],4,FALSE),VLOOKUP(--TRIM(MID(SUBSTITUTE(C441,",",REPT(" ",99)),1699,99)),PortProtocols[],4,FALSE)),""),"") &amp;
IF(TRIM(MID(SUBSTITUTE(C441,",",REPT(" ",99)),1799,99))&lt;&gt;"",CHAR(10) &amp; IFERROR(IF(ISERROR(--TRIM(MID(SUBSTITUTE(C441,",",REPT(" ",99)),1799,99))),VLOOKUP(TRIM(MID(SUBSTITUTE(C441,",",REPT(" ",99)),1799,99)),PortProtocols[],4,FALSE),VLOOKUP(--TRIM(MID(SUBSTITUTE(C441,",",REPT(" ",99)),1799,99)),PortProtocols[],4,FALSE)),""),"") &amp;
IF(TRIM(MID(SUBSTITUTE(C441,",",REPT(" ",99)),1899,99))&lt;&gt;"",CHAR(10) &amp; IFERROR(IF(ISERROR(--TRIM(MID(SUBSTITUTE(C441,",",REPT(" ",99)),1899,99))),VLOOKUP(TRIM(MID(SUBSTITUTE(C441,",",REPT(" ",99)),1899,99)),PortProtocols[],4,FALSE),VLOOKUP(--TRIM(MID(SUBSTITUTE(C441,",",REPT(" ",99)),1899,99)),PortProtocols[],4,FALSE)),""),""),
"")</f>
        <v/>
      </c>
      <c r="G441" s="15"/>
      <c r="H441" s="13"/>
      <c r="I441" s="13">
        <f>_xlfn.XLOOKUP(ExternalPorts[[#This Row],[Destination]],entities[Destination],entities[Destination AZ (Used for Diagram Generation)],"",0)</f>
        <v>0</v>
      </c>
      <c r="J441" s="13"/>
    </row>
    <row r="442" spans="1:10" ht="20.25" hidden="1">
      <c r="A442" s="13"/>
      <c r="B442" s="13"/>
      <c r="C442" s="14"/>
      <c r="D442" s="13"/>
      <c r="E442" s="13"/>
      <c r="F442" s="24" t="str">
        <f>IF(AND(B442&lt;&gt;"",E442&lt;&gt;""),B442 &amp; " to " &amp; E442 &amp; CHAR(10) &amp;
IFERROR(IF(ISERROR(--TRIM(MID(SUBSTITUTE(C442,",",REPT(" ",99)),1,99))),VLOOKUP(TRIM(MID(SUBSTITUTE(C442,",",REPT(" ",99)),1,99)),PortProtocols[],4,FALSE),VLOOKUP(--TRIM(MID(SUBSTITUTE(C442,",",REPT(" ",99)),1,99)),PortProtocols[],4,FALSE)),"") &amp;
IF(TRIM(MID(SUBSTITUTE(C442,",",REPT(" ",99)),99,99))&lt;&gt;"",CHAR(10) &amp; IFERROR(IF(ISERROR(--TRIM(MID(SUBSTITUTE(C442,",",REPT(" ",99)),99,99))),VLOOKUP(TRIM(MID(SUBSTITUTE(C442,",",REPT(" ",99)),99,99)),PortProtocols[],4,FALSE),VLOOKUP(--TRIM(MID(SUBSTITUTE(C442,",",REPT(" ",99)),99,99)),PortProtocols[],4,FALSE)),""),"") &amp;
IF(TRIM(MID(SUBSTITUTE(C442,",",REPT(" ",99)),199,99))&lt;&gt;"",CHAR(10) &amp; IFERROR(IF(ISERROR(--TRIM(MID(SUBSTITUTE(C442,",",REPT(" ",99)),199,99))),VLOOKUP(TRIM(MID(SUBSTITUTE(C442,",",REPT(" ",99)),199,99)),PortProtocols[],4,FALSE),VLOOKUP(--TRIM(MID(SUBSTITUTE(C442,",",REPT(" ",99)),199,99)),PortProtocols[],4,FALSE)),""),"") &amp;
IF(TRIM(MID(SUBSTITUTE(C442,",",REPT(" ",99)),299,99))&lt;&gt;"",CHAR(10) &amp; IFERROR(IF(ISERROR(--TRIM(MID(SUBSTITUTE(C442,",",REPT(" ",99)),299,99))),VLOOKUP(TRIM(MID(SUBSTITUTE(C442,",",REPT(" ",99)),299,99)),PortProtocols[],4,FALSE),VLOOKUP(--TRIM(MID(SUBSTITUTE(C442,",",REPT(" ",99)),299,99)),PortProtocols[],4,FALSE)),""),"") &amp;
IF(TRIM(MID(SUBSTITUTE(C442,",",REPT(" ",99)),399,99))&lt;&gt;"",CHAR(10) &amp; IFERROR(IF(ISERROR(--TRIM(MID(SUBSTITUTE(C442,",",REPT(" ",99)),399,99))),VLOOKUP(TRIM(MID(SUBSTITUTE(C442,",",REPT(" ",99)),399,99)),PortProtocols[],4,FALSE),VLOOKUP(--TRIM(MID(SUBSTITUTE(C442,",",REPT(" ",99)),399,99)),PortProtocols[],4,FALSE)),""),"") &amp;
IF(TRIM(MID(SUBSTITUTE(C442,",",REPT(" ",99)),499,99))&lt;&gt;"",CHAR(10) &amp; IFERROR(IF(ISERROR(--TRIM(MID(SUBSTITUTE(C442,",",REPT(" ",99)),499,99))),VLOOKUP(TRIM(MID(SUBSTITUTE(C442,",",REPT(" ",99)),499,99)),PortProtocols[],4,FALSE),VLOOKUP(--TRIM(MID(SUBSTITUTE(C442,",",REPT(" ",99)),499,99)),PortProtocols[],4,FALSE)),""),"") &amp;
IF(TRIM(MID(SUBSTITUTE(C442,",",REPT(" ",99)),599,99))&lt;&gt;"",CHAR(10) &amp; IFERROR(IF(ISERROR(--TRIM(MID(SUBSTITUTE(C442,",",REPT(" ",99)),599,99))),VLOOKUP(TRIM(MID(SUBSTITUTE(C442,",",REPT(" ",99)),599,99)),PortProtocols[],4,FALSE),VLOOKUP(--TRIM(MID(SUBSTITUTE(C442,",",REPT(" ",99)),599,99)),PortProtocols[],4,FALSE)),""),"") &amp;
IF(TRIM(MID(SUBSTITUTE(C442,",",REPT(" ",99)),699,99))&lt;&gt;"",CHAR(10) &amp; IFERROR(IF(ISERROR(--TRIM(MID(SUBSTITUTE(C442,",",REPT(" ",99)),699,99))),VLOOKUP(TRIM(MID(SUBSTITUTE(C442,",",REPT(" ",99)),699,99)),PortProtocols[],4,FALSE),VLOOKUP(--TRIM(MID(SUBSTITUTE(C442,",",REPT(" ",99)),699,99)),PortProtocols[],4,FALSE)),""),"") &amp;
IF(TRIM(MID(SUBSTITUTE(C442,",",REPT(" ",99)),799,99))&lt;&gt;"",CHAR(10) &amp; IFERROR(IF(ISERROR(--TRIM(MID(SUBSTITUTE(C442,",",REPT(" ",99)),799,99))),VLOOKUP(TRIM(MID(SUBSTITUTE(C442,",",REPT(" ",99)),799,99)),PortProtocols[],4,FALSE),VLOOKUP(--TRIM(MID(SUBSTITUTE(C442,",",REPT(" ",99)),799,99)),PortProtocols[],4,FALSE)),""),"") &amp;
IF(TRIM(MID(SUBSTITUTE(C442,",",REPT(" ",99)),899,99))&lt;&gt;"",CHAR(10) &amp; IFERROR(IF(ISERROR(--TRIM(MID(SUBSTITUTE(C442,",",REPT(" ",99)),899,99))),VLOOKUP(TRIM(MID(SUBSTITUTE(C442,",",REPT(" ",99)),899,99)),PortProtocols[],4,FALSE),VLOOKUP(--TRIM(MID(SUBSTITUTE(C442,",",REPT(" ",99)),899,99)),PortProtocols[],4,FALSE)),""),"") &amp;
IF(TRIM(MID(SUBSTITUTE(C442,",",REPT(" ",99)),999,99))&lt;&gt;"",CHAR(10) &amp; IFERROR(IF(ISERROR(--TRIM(MID(SUBSTITUTE(C442,",",REPT(" ",99)),999,99))),VLOOKUP(TRIM(MID(SUBSTITUTE(C442,",",REPT(" ",99)),999,99)),PortProtocols[],4,FALSE),VLOOKUP(--TRIM(MID(SUBSTITUTE(C442,",",REPT(" ",99)),999,99)),PortProtocols[],4,FALSE)),""),"") &amp;
IF(TRIM(MID(SUBSTITUTE(C442,",",REPT(" ",99)),1099,99))&lt;&gt;"",CHAR(10) &amp; IFERROR(IF(ISERROR(--TRIM(MID(SUBSTITUTE(C442,",",REPT(" ",99)),1099,99))),VLOOKUP(TRIM(MID(SUBSTITUTE(C442,",",REPT(" ",99)),1099,99)),PortProtocols[],4,FALSE),VLOOKUP(--TRIM(MID(SUBSTITUTE(C442,",",REPT(" ",99)),1099,99)),PortProtocols[],4,FALSE)),""),"") &amp;
IF(TRIM(MID(SUBSTITUTE(C442,",",REPT(" ",99)),1199,99))&lt;&gt;"",CHAR(10) &amp; IFERROR(IF(ISERROR(--TRIM(MID(SUBSTITUTE(C442,",",REPT(" ",99)),1199,99))),VLOOKUP(TRIM(MID(SUBSTITUTE(C442,",",REPT(" ",99)),1199,99)),PortProtocols[],4,FALSE),VLOOKUP(--TRIM(MID(SUBSTITUTE(C442,",",REPT(" ",99)),1199,99)),PortProtocols[],4,FALSE)),""),"") &amp;
IF(TRIM(MID(SUBSTITUTE(C442,",",REPT(" ",99)),1299,99))&lt;&gt;"",CHAR(10) &amp; IFERROR(IF(ISERROR(--TRIM(MID(SUBSTITUTE(C442,",",REPT(" ",99)),1299,99))),VLOOKUP(TRIM(MID(SUBSTITUTE(C442,",",REPT(" ",99)),1299,99)),PortProtocols[],4,FALSE),VLOOKUP(--TRIM(MID(SUBSTITUTE(C442,",",REPT(" ",99)),1299,99)),PortProtocols[],4,FALSE)),""),"") &amp;
IF(TRIM(MID(SUBSTITUTE(C442,",",REPT(" ",99)),1399,99))&lt;&gt;"",CHAR(10) &amp; IFERROR(IF(ISERROR(--TRIM(MID(SUBSTITUTE(C442,",",REPT(" ",99)),1399,99))),VLOOKUP(TRIM(MID(SUBSTITUTE(C442,",",REPT(" ",99)),1399,99)),PortProtocols[],4,FALSE),VLOOKUP(--TRIM(MID(SUBSTITUTE(C442,",",REPT(" ",99)),1399,99)),PortProtocols[],4,FALSE)),""),"") &amp;
IF(TRIM(MID(SUBSTITUTE(C442,",",REPT(" ",99)),1499,99))&lt;&gt;"",CHAR(10) &amp; IFERROR(IF(ISERROR(--TRIM(MID(SUBSTITUTE(C442,",",REPT(" ",99)),1499,99))),VLOOKUP(TRIM(MID(SUBSTITUTE(C442,",",REPT(" ",99)),1499,99)),PortProtocols[],4,FALSE),VLOOKUP(--TRIM(MID(SUBSTITUTE(C442,",",REPT(" ",99)),1499,99)),PortProtocols[],4,FALSE)),""),"") &amp;
IF(TRIM(MID(SUBSTITUTE(C442,",",REPT(" ",99)),1599,99))&lt;&gt;"",CHAR(10) &amp; IFERROR(IF(ISERROR(--TRIM(MID(SUBSTITUTE(C442,",",REPT(" ",99)),1599,99))),VLOOKUP(TRIM(MID(SUBSTITUTE(C442,",",REPT(" ",99)),1599,99)),PortProtocols[],4,FALSE),VLOOKUP(--TRIM(MID(SUBSTITUTE(C442,",",REPT(" ",99)),1599,99)),PortProtocols[],4,FALSE)),""),"") &amp;
IF(TRIM(MID(SUBSTITUTE(C442,",",REPT(" ",99)),1699,99))&lt;&gt;"",CHAR(10) &amp; IFERROR(IF(ISERROR(--TRIM(MID(SUBSTITUTE(C442,",",REPT(" ",99)),1699,99))),VLOOKUP(TRIM(MID(SUBSTITUTE(C442,",",REPT(" ",99)),1699,99)),PortProtocols[],4,FALSE),VLOOKUP(--TRIM(MID(SUBSTITUTE(C442,",",REPT(" ",99)),1699,99)),PortProtocols[],4,FALSE)),""),"") &amp;
IF(TRIM(MID(SUBSTITUTE(C442,",",REPT(" ",99)),1799,99))&lt;&gt;"",CHAR(10) &amp; IFERROR(IF(ISERROR(--TRIM(MID(SUBSTITUTE(C442,",",REPT(" ",99)),1799,99))),VLOOKUP(TRIM(MID(SUBSTITUTE(C442,",",REPT(" ",99)),1799,99)),PortProtocols[],4,FALSE),VLOOKUP(--TRIM(MID(SUBSTITUTE(C442,",",REPT(" ",99)),1799,99)),PortProtocols[],4,FALSE)),""),"") &amp;
IF(TRIM(MID(SUBSTITUTE(C442,",",REPT(" ",99)),1899,99))&lt;&gt;"",CHAR(10) &amp; IFERROR(IF(ISERROR(--TRIM(MID(SUBSTITUTE(C442,",",REPT(" ",99)),1899,99))),VLOOKUP(TRIM(MID(SUBSTITUTE(C442,",",REPT(" ",99)),1899,99)),PortProtocols[],4,FALSE),VLOOKUP(--TRIM(MID(SUBSTITUTE(C442,",",REPT(" ",99)),1899,99)),PortProtocols[],4,FALSE)),""),""),
"")</f>
        <v/>
      </c>
      <c r="G442" s="15"/>
      <c r="H442" s="13"/>
      <c r="I442" s="13">
        <f>_xlfn.XLOOKUP(ExternalPorts[[#This Row],[Destination]],entities[Destination],entities[Destination AZ (Used for Diagram Generation)],"",0)</f>
        <v>0</v>
      </c>
      <c r="J442" s="13"/>
    </row>
    <row r="443" spans="1:10" ht="20.25" hidden="1">
      <c r="A443" s="13"/>
      <c r="B443" s="13"/>
      <c r="C443" s="14"/>
      <c r="D443" s="13"/>
      <c r="E443" s="13"/>
      <c r="F443" s="24" t="str">
        <f>IF(AND(B443&lt;&gt;"",E443&lt;&gt;""),B443 &amp; " to " &amp; E443 &amp; CHAR(10) &amp;
IFERROR(IF(ISERROR(--TRIM(MID(SUBSTITUTE(C443,",",REPT(" ",99)),1,99))),VLOOKUP(TRIM(MID(SUBSTITUTE(C443,",",REPT(" ",99)),1,99)),PortProtocols[],4,FALSE),VLOOKUP(--TRIM(MID(SUBSTITUTE(C443,",",REPT(" ",99)),1,99)),PortProtocols[],4,FALSE)),"") &amp;
IF(TRIM(MID(SUBSTITUTE(C443,",",REPT(" ",99)),99,99))&lt;&gt;"",CHAR(10) &amp; IFERROR(IF(ISERROR(--TRIM(MID(SUBSTITUTE(C443,",",REPT(" ",99)),99,99))),VLOOKUP(TRIM(MID(SUBSTITUTE(C443,",",REPT(" ",99)),99,99)),PortProtocols[],4,FALSE),VLOOKUP(--TRIM(MID(SUBSTITUTE(C443,",",REPT(" ",99)),99,99)),PortProtocols[],4,FALSE)),""),"") &amp;
IF(TRIM(MID(SUBSTITUTE(C443,",",REPT(" ",99)),199,99))&lt;&gt;"",CHAR(10) &amp; IFERROR(IF(ISERROR(--TRIM(MID(SUBSTITUTE(C443,",",REPT(" ",99)),199,99))),VLOOKUP(TRIM(MID(SUBSTITUTE(C443,",",REPT(" ",99)),199,99)),PortProtocols[],4,FALSE),VLOOKUP(--TRIM(MID(SUBSTITUTE(C443,",",REPT(" ",99)),199,99)),PortProtocols[],4,FALSE)),""),"") &amp;
IF(TRIM(MID(SUBSTITUTE(C443,",",REPT(" ",99)),299,99))&lt;&gt;"",CHAR(10) &amp; IFERROR(IF(ISERROR(--TRIM(MID(SUBSTITUTE(C443,",",REPT(" ",99)),299,99))),VLOOKUP(TRIM(MID(SUBSTITUTE(C443,",",REPT(" ",99)),299,99)),PortProtocols[],4,FALSE),VLOOKUP(--TRIM(MID(SUBSTITUTE(C443,",",REPT(" ",99)),299,99)),PortProtocols[],4,FALSE)),""),"") &amp;
IF(TRIM(MID(SUBSTITUTE(C443,",",REPT(" ",99)),399,99))&lt;&gt;"",CHAR(10) &amp; IFERROR(IF(ISERROR(--TRIM(MID(SUBSTITUTE(C443,",",REPT(" ",99)),399,99))),VLOOKUP(TRIM(MID(SUBSTITUTE(C443,",",REPT(" ",99)),399,99)),PortProtocols[],4,FALSE),VLOOKUP(--TRIM(MID(SUBSTITUTE(C443,",",REPT(" ",99)),399,99)),PortProtocols[],4,FALSE)),""),"") &amp;
IF(TRIM(MID(SUBSTITUTE(C443,",",REPT(" ",99)),499,99))&lt;&gt;"",CHAR(10) &amp; IFERROR(IF(ISERROR(--TRIM(MID(SUBSTITUTE(C443,",",REPT(" ",99)),499,99))),VLOOKUP(TRIM(MID(SUBSTITUTE(C443,",",REPT(" ",99)),499,99)),PortProtocols[],4,FALSE),VLOOKUP(--TRIM(MID(SUBSTITUTE(C443,",",REPT(" ",99)),499,99)),PortProtocols[],4,FALSE)),""),"") &amp;
IF(TRIM(MID(SUBSTITUTE(C443,",",REPT(" ",99)),599,99))&lt;&gt;"",CHAR(10) &amp; IFERROR(IF(ISERROR(--TRIM(MID(SUBSTITUTE(C443,",",REPT(" ",99)),599,99))),VLOOKUP(TRIM(MID(SUBSTITUTE(C443,",",REPT(" ",99)),599,99)),PortProtocols[],4,FALSE),VLOOKUP(--TRIM(MID(SUBSTITUTE(C443,",",REPT(" ",99)),599,99)),PortProtocols[],4,FALSE)),""),"") &amp;
IF(TRIM(MID(SUBSTITUTE(C443,",",REPT(" ",99)),699,99))&lt;&gt;"",CHAR(10) &amp; IFERROR(IF(ISERROR(--TRIM(MID(SUBSTITUTE(C443,",",REPT(" ",99)),699,99))),VLOOKUP(TRIM(MID(SUBSTITUTE(C443,",",REPT(" ",99)),699,99)),PortProtocols[],4,FALSE),VLOOKUP(--TRIM(MID(SUBSTITUTE(C443,",",REPT(" ",99)),699,99)),PortProtocols[],4,FALSE)),""),"") &amp;
IF(TRIM(MID(SUBSTITUTE(C443,",",REPT(" ",99)),799,99))&lt;&gt;"",CHAR(10) &amp; IFERROR(IF(ISERROR(--TRIM(MID(SUBSTITUTE(C443,",",REPT(" ",99)),799,99))),VLOOKUP(TRIM(MID(SUBSTITUTE(C443,",",REPT(" ",99)),799,99)),PortProtocols[],4,FALSE),VLOOKUP(--TRIM(MID(SUBSTITUTE(C443,",",REPT(" ",99)),799,99)),PortProtocols[],4,FALSE)),""),"") &amp;
IF(TRIM(MID(SUBSTITUTE(C443,",",REPT(" ",99)),899,99))&lt;&gt;"",CHAR(10) &amp; IFERROR(IF(ISERROR(--TRIM(MID(SUBSTITUTE(C443,",",REPT(" ",99)),899,99))),VLOOKUP(TRIM(MID(SUBSTITUTE(C443,",",REPT(" ",99)),899,99)),PortProtocols[],4,FALSE),VLOOKUP(--TRIM(MID(SUBSTITUTE(C443,",",REPT(" ",99)),899,99)),PortProtocols[],4,FALSE)),""),"") &amp;
IF(TRIM(MID(SUBSTITUTE(C443,",",REPT(" ",99)),999,99))&lt;&gt;"",CHAR(10) &amp; IFERROR(IF(ISERROR(--TRIM(MID(SUBSTITUTE(C443,",",REPT(" ",99)),999,99))),VLOOKUP(TRIM(MID(SUBSTITUTE(C443,",",REPT(" ",99)),999,99)),PortProtocols[],4,FALSE),VLOOKUP(--TRIM(MID(SUBSTITUTE(C443,",",REPT(" ",99)),999,99)),PortProtocols[],4,FALSE)),""),"") &amp;
IF(TRIM(MID(SUBSTITUTE(C443,",",REPT(" ",99)),1099,99))&lt;&gt;"",CHAR(10) &amp; IFERROR(IF(ISERROR(--TRIM(MID(SUBSTITUTE(C443,",",REPT(" ",99)),1099,99))),VLOOKUP(TRIM(MID(SUBSTITUTE(C443,",",REPT(" ",99)),1099,99)),PortProtocols[],4,FALSE),VLOOKUP(--TRIM(MID(SUBSTITUTE(C443,",",REPT(" ",99)),1099,99)),PortProtocols[],4,FALSE)),""),"") &amp;
IF(TRIM(MID(SUBSTITUTE(C443,",",REPT(" ",99)),1199,99))&lt;&gt;"",CHAR(10) &amp; IFERROR(IF(ISERROR(--TRIM(MID(SUBSTITUTE(C443,",",REPT(" ",99)),1199,99))),VLOOKUP(TRIM(MID(SUBSTITUTE(C443,",",REPT(" ",99)),1199,99)),PortProtocols[],4,FALSE),VLOOKUP(--TRIM(MID(SUBSTITUTE(C443,",",REPT(" ",99)),1199,99)),PortProtocols[],4,FALSE)),""),"") &amp;
IF(TRIM(MID(SUBSTITUTE(C443,",",REPT(" ",99)),1299,99))&lt;&gt;"",CHAR(10) &amp; IFERROR(IF(ISERROR(--TRIM(MID(SUBSTITUTE(C443,",",REPT(" ",99)),1299,99))),VLOOKUP(TRIM(MID(SUBSTITUTE(C443,",",REPT(" ",99)),1299,99)),PortProtocols[],4,FALSE),VLOOKUP(--TRIM(MID(SUBSTITUTE(C443,",",REPT(" ",99)),1299,99)),PortProtocols[],4,FALSE)),""),"") &amp;
IF(TRIM(MID(SUBSTITUTE(C443,",",REPT(" ",99)),1399,99))&lt;&gt;"",CHAR(10) &amp; IFERROR(IF(ISERROR(--TRIM(MID(SUBSTITUTE(C443,",",REPT(" ",99)),1399,99))),VLOOKUP(TRIM(MID(SUBSTITUTE(C443,",",REPT(" ",99)),1399,99)),PortProtocols[],4,FALSE),VLOOKUP(--TRIM(MID(SUBSTITUTE(C443,",",REPT(" ",99)),1399,99)),PortProtocols[],4,FALSE)),""),"") &amp;
IF(TRIM(MID(SUBSTITUTE(C443,",",REPT(" ",99)),1499,99))&lt;&gt;"",CHAR(10) &amp; IFERROR(IF(ISERROR(--TRIM(MID(SUBSTITUTE(C443,",",REPT(" ",99)),1499,99))),VLOOKUP(TRIM(MID(SUBSTITUTE(C443,",",REPT(" ",99)),1499,99)),PortProtocols[],4,FALSE),VLOOKUP(--TRIM(MID(SUBSTITUTE(C443,",",REPT(" ",99)),1499,99)),PortProtocols[],4,FALSE)),""),"") &amp;
IF(TRIM(MID(SUBSTITUTE(C443,",",REPT(" ",99)),1599,99))&lt;&gt;"",CHAR(10) &amp; IFERROR(IF(ISERROR(--TRIM(MID(SUBSTITUTE(C443,",",REPT(" ",99)),1599,99))),VLOOKUP(TRIM(MID(SUBSTITUTE(C443,",",REPT(" ",99)),1599,99)),PortProtocols[],4,FALSE),VLOOKUP(--TRIM(MID(SUBSTITUTE(C443,",",REPT(" ",99)),1599,99)),PortProtocols[],4,FALSE)),""),"") &amp;
IF(TRIM(MID(SUBSTITUTE(C443,",",REPT(" ",99)),1699,99))&lt;&gt;"",CHAR(10) &amp; IFERROR(IF(ISERROR(--TRIM(MID(SUBSTITUTE(C443,",",REPT(" ",99)),1699,99))),VLOOKUP(TRIM(MID(SUBSTITUTE(C443,",",REPT(" ",99)),1699,99)),PortProtocols[],4,FALSE),VLOOKUP(--TRIM(MID(SUBSTITUTE(C443,",",REPT(" ",99)),1699,99)),PortProtocols[],4,FALSE)),""),"") &amp;
IF(TRIM(MID(SUBSTITUTE(C443,",",REPT(" ",99)),1799,99))&lt;&gt;"",CHAR(10) &amp; IFERROR(IF(ISERROR(--TRIM(MID(SUBSTITUTE(C443,",",REPT(" ",99)),1799,99))),VLOOKUP(TRIM(MID(SUBSTITUTE(C443,",",REPT(" ",99)),1799,99)),PortProtocols[],4,FALSE),VLOOKUP(--TRIM(MID(SUBSTITUTE(C443,",",REPT(" ",99)),1799,99)),PortProtocols[],4,FALSE)),""),"") &amp;
IF(TRIM(MID(SUBSTITUTE(C443,",",REPT(" ",99)),1899,99))&lt;&gt;"",CHAR(10) &amp; IFERROR(IF(ISERROR(--TRIM(MID(SUBSTITUTE(C443,",",REPT(" ",99)),1899,99))),VLOOKUP(TRIM(MID(SUBSTITUTE(C443,",",REPT(" ",99)),1899,99)),PortProtocols[],4,FALSE),VLOOKUP(--TRIM(MID(SUBSTITUTE(C443,",",REPT(" ",99)),1899,99)),PortProtocols[],4,FALSE)),""),""),
"")</f>
        <v/>
      </c>
      <c r="G443" s="15"/>
      <c r="H443" s="13"/>
      <c r="I443" s="13">
        <f>_xlfn.XLOOKUP(ExternalPorts[[#This Row],[Destination]],entities[Destination],entities[Destination AZ (Used for Diagram Generation)],"",0)</f>
        <v>0</v>
      </c>
      <c r="J443" s="13"/>
    </row>
    <row r="444" spans="1:10" ht="20.25" hidden="1">
      <c r="A444" s="13"/>
      <c r="B444" s="13"/>
      <c r="C444" s="14"/>
      <c r="D444" s="13"/>
      <c r="E444" s="13"/>
      <c r="F444" s="24" t="str">
        <f>IF(AND(B444&lt;&gt;"",E444&lt;&gt;""),B444 &amp; " to " &amp; E444 &amp; CHAR(10) &amp;
IFERROR(IF(ISERROR(--TRIM(MID(SUBSTITUTE(C444,",",REPT(" ",99)),1,99))),VLOOKUP(TRIM(MID(SUBSTITUTE(C444,",",REPT(" ",99)),1,99)),PortProtocols[],4,FALSE),VLOOKUP(--TRIM(MID(SUBSTITUTE(C444,",",REPT(" ",99)),1,99)),PortProtocols[],4,FALSE)),"") &amp;
IF(TRIM(MID(SUBSTITUTE(C444,",",REPT(" ",99)),99,99))&lt;&gt;"",CHAR(10) &amp; IFERROR(IF(ISERROR(--TRIM(MID(SUBSTITUTE(C444,",",REPT(" ",99)),99,99))),VLOOKUP(TRIM(MID(SUBSTITUTE(C444,",",REPT(" ",99)),99,99)),PortProtocols[],4,FALSE),VLOOKUP(--TRIM(MID(SUBSTITUTE(C444,",",REPT(" ",99)),99,99)),PortProtocols[],4,FALSE)),""),"") &amp;
IF(TRIM(MID(SUBSTITUTE(C444,",",REPT(" ",99)),199,99))&lt;&gt;"",CHAR(10) &amp; IFERROR(IF(ISERROR(--TRIM(MID(SUBSTITUTE(C444,",",REPT(" ",99)),199,99))),VLOOKUP(TRIM(MID(SUBSTITUTE(C444,",",REPT(" ",99)),199,99)),PortProtocols[],4,FALSE),VLOOKUP(--TRIM(MID(SUBSTITUTE(C444,",",REPT(" ",99)),199,99)),PortProtocols[],4,FALSE)),""),"") &amp;
IF(TRIM(MID(SUBSTITUTE(C444,",",REPT(" ",99)),299,99))&lt;&gt;"",CHAR(10) &amp; IFERROR(IF(ISERROR(--TRIM(MID(SUBSTITUTE(C444,",",REPT(" ",99)),299,99))),VLOOKUP(TRIM(MID(SUBSTITUTE(C444,",",REPT(" ",99)),299,99)),PortProtocols[],4,FALSE),VLOOKUP(--TRIM(MID(SUBSTITUTE(C444,",",REPT(" ",99)),299,99)),PortProtocols[],4,FALSE)),""),"") &amp;
IF(TRIM(MID(SUBSTITUTE(C444,",",REPT(" ",99)),399,99))&lt;&gt;"",CHAR(10) &amp; IFERROR(IF(ISERROR(--TRIM(MID(SUBSTITUTE(C444,",",REPT(" ",99)),399,99))),VLOOKUP(TRIM(MID(SUBSTITUTE(C444,",",REPT(" ",99)),399,99)),PortProtocols[],4,FALSE),VLOOKUP(--TRIM(MID(SUBSTITUTE(C444,",",REPT(" ",99)),399,99)),PortProtocols[],4,FALSE)),""),"") &amp;
IF(TRIM(MID(SUBSTITUTE(C444,",",REPT(" ",99)),499,99))&lt;&gt;"",CHAR(10) &amp; IFERROR(IF(ISERROR(--TRIM(MID(SUBSTITUTE(C444,",",REPT(" ",99)),499,99))),VLOOKUP(TRIM(MID(SUBSTITUTE(C444,",",REPT(" ",99)),499,99)),PortProtocols[],4,FALSE),VLOOKUP(--TRIM(MID(SUBSTITUTE(C444,",",REPT(" ",99)),499,99)),PortProtocols[],4,FALSE)),""),"") &amp;
IF(TRIM(MID(SUBSTITUTE(C444,",",REPT(" ",99)),599,99))&lt;&gt;"",CHAR(10) &amp; IFERROR(IF(ISERROR(--TRIM(MID(SUBSTITUTE(C444,",",REPT(" ",99)),599,99))),VLOOKUP(TRIM(MID(SUBSTITUTE(C444,",",REPT(" ",99)),599,99)),PortProtocols[],4,FALSE),VLOOKUP(--TRIM(MID(SUBSTITUTE(C444,",",REPT(" ",99)),599,99)),PortProtocols[],4,FALSE)),""),"") &amp;
IF(TRIM(MID(SUBSTITUTE(C444,",",REPT(" ",99)),699,99))&lt;&gt;"",CHAR(10) &amp; IFERROR(IF(ISERROR(--TRIM(MID(SUBSTITUTE(C444,",",REPT(" ",99)),699,99))),VLOOKUP(TRIM(MID(SUBSTITUTE(C444,",",REPT(" ",99)),699,99)),PortProtocols[],4,FALSE),VLOOKUP(--TRIM(MID(SUBSTITUTE(C444,",",REPT(" ",99)),699,99)),PortProtocols[],4,FALSE)),""),"") &amp;
IF(TRIM(MID(SUBSTITUTE(C444,",",REPT(" ",99)),799,99))&lt;&gt;"",CHAR(10) &amp; IFERROR(IF(ISERROR(--TRIM(MID(SUBSTITUTE(C444,",",REPT(" ",99)),799,99))),VLOOKUP(TRIM(MID(SUBSTITUTE(C444,",",REPT(" ",99)),799,99)),PortProtocols[],4,FALSE),VLOOKUP(--TRIM(MID(SUBSTITUTE(C444,",",REPT(" ",99)),799,99)),PortProtocols[],4,FALSE)),""),"") &amp;
IF(TRIM(MID(SUBSTITUTE(C444,",",REPT(" ",99)),899,99))&lt;&gt;"",CHAR(10) &amp; IFERROR(IF(ISERROR(--TRIM(MID(SUBSTITUTE(C444,",",REPT(" ",99)),899,99))),VLOOKUP(TRIM(MID(SUBSTITUTE(C444,",",REPT(" ",99)),899,99)),PortProtocols[],4,FALSE),VLOOKUP(--TRIM(MID(SUBSTITUTE(C444,",",REPT(" ",99)),899,99)),PortProtocols[],4,FALSE)),""),"") &amp;
IF(TRIM(MID(SUBSTITUTE(C444,",",REPT(" ",99)),999,99))&lt;&gt;"",CHAR(10) &amp; IFERROR(IF(ISERROR(--TRIM(MID(SUBSTITUTE(C444,",",REPT(" ",99)),999,99))),VLOOKUP(TRIM(MID(SUBSTITUTE(C444,",",REPT(" ",99)),999,99)),PortProtocols[],4,FALSE),VLOOKUP(--TRIM(MID(SUBSTITUTE(C444,",",REPT(" ",99)),999,99)),PortProtocols[],4,FALSE)),""),"") &amp;
IF(TRIM(MID(SUBSTITUTE(C444,",",REPT(" ",99)),1099,99))&lt;&gt;"",CHAR(10) &amp; IFERROR(IF(ISERROR(--TRIM(MID(SUBSTITUTE(C444,",",REPT(" ",99)),1099,99))),VLOOKUP(TRIM(MID(SUBSTITUTE(C444,",",REPT(" ",99)),1099,99)),PortProtocols[],4,FALSE),VLOOKUP(--TRIM(MID(SUBSTITUTE(C444,",",REPT(" ",99)),1099,99)),PortProtocols[],4,FALSE)),""),"") &amp;
IF(TRIM(MID(SUBSTITUTE(C444,",",REPT(" ",99)),1199,99))&lt;&gt;"",CHAR(10) &amp; IFERROR(IF(ISERROR(--TRIM(MID(SUBSTITUTE(C444,",",REPT(" ",99)),1199,99))),VLOOKUP(TRIM(MID(SUBSTITUTE(C444,",",REPT(" ",99)),1199,99)),PortProtocols[],4,FALSE),VLOOKUP(--TRIM(MID(SUBSTITUTE(C444,",",REPT(" ",99)),1199,99)),PortProtocols[],4,FALSE)),""),"") &amp;
IF(TRIM(MID(SUBSTITUTE(C444,",",REPT(" ",99)),1299,99))&lt;&gt;"",CHAR(10) &amp; IFERROR(IF(ISERROR(--TRIM(MID(SUBSTITUTE(C444,",",REPT(" ",99)),1299,99))),VLOOKUP(TRIM(MID(SUBSTITUTE(C444,",",REPT(" ",99)),1299,99)),PortProtocols[],4,FALSE),VLOOKUP(--TRIM(MID(SUBSTITUTE(C444,",",REPT(" ",99)),1299,99)),PortProtocols[],4,FALSE)),""),"") &amp;
IF(TRIM(MID(SUBSTITUTE(C444,",",REPT(" ",99)),1399,99))&lt;&gt;"",CHAR(10) &amp; IFERROR(IF(ISERROR(--TRIM(MID(SUBSTITUTE(C444,",",REPT(" ",99)),1399,99))),VLOOKUP(TRIM(MID(SUBSTITUTE(C444,",",REPT(" ",99)),1399,99)),PortProtocols[],4,FALSE),VLOOKUP(--TRIM(MID(SUBSTITUTE(C444,",",REPT(" ",99)),1399,99)),PortProtocols[],4,FALSE)),""),"") &amp;
IF(TRIM(MID(SUBSTITUTE(C444,",",REPT(" ",99)),1499,99))&lt;&gt;"",CHAR(10) &amp; IFERROR(IF(ISERROR(--TRIM(MID(SUBSTITUTE(C444,",",REPT(" ",99)),1499,99))),VLOOKUP(TRIM(MID(SUBSTITUTE(C444,",",REPT(" ",99)),1499,99)),PortProtocols[],4,FALSE),VLOOKUP(--TRIM(MID(SUBSTITUTE(C444,",",REPT(" ",99)),1499,99)),PortProtocols[],4,FALSE)),""),"") &amp;
IF(TRIM(MID(SUBSTITUTE(C444,",",REPT(" ",99)),1599,99))&lt;&gt;"",CHAR(10) &amp; IFERROR(IF(ISERROR(--TRIM(MID(SUBSTITUTE(C444,",",REPT(" ",99)),1599,99))),VLOOKUP(TRIM(MID(SUBSTITUTE(C444,",",REPT(" ",99)),1599,99)),PortProtocols[],4,FALSE),VLOOKUP(--TRIM(MID(SUBSTITUTE(C444,",",REPT(" ",99)),1599,99)),PortProtocols[],4,FALSE)),""),"") &amp;
IF(TRIM(MID(SUBSTITUTE(C444,",",REPT(" ",99)),1699,99))&lt;&gt;"",CHAR(10) &amp; IFERROR(IF(ISERROR(--TRIM(MID(SUBSTITUTE(C444,",",REPT(" ",99)),1699,99))),VLOOKUP(TRIM(MID(SUBSTITUTE(C444,",",REPT(" ",99)),1699,99)),PortProtocols[],4,FALSE),VLOOKUP(--TRIM(MID(SUBSTITUTE(C444,",",REPT(" ",99)),1699,99)),PortProtocols[],4,FALSE)),""),"") &amp;
IF(TRIM(MID(SUBSTITUTE(C444,",",REPT(" ",99)),1799,99))&lt;&gt;"",CHAR(10) &amp; IFERROR(IF(ISERROR(--TRIM(MID(SUBSTITUTE(C444,",",REPT(" ",99)),1799,99))),VLOOKUP(TRIM(MID(SUBSTITUTE(C444,",",REPT(" ",99)),1799,99)),PortProtocols[],4,FALSE),VLOOKUP(--TRIM(MID(SUBSTITUTE(C444,",",REPT(" ",99)),1799,99)),PortProtocols[],4,FALSE)),""),"") &amp;
IF(TRIM(MID(SUBSTITUTE(C444,",",REPT(" ",99)),1899,99))&lt;&gt;"",CHAR(10) &amp; IFERROR(IF(ISERROR(--TRIM(MID(SUBSTITUTE(C444,",",REPT(" ",99)),1899,99))),VLOOKUP(TRIM(MID(SUBSTITUTE(C444,",",REPT(" ",99)),1899,99)),PortProtocols[],4,FALSE),VLOOKUP(--TRIM(MID(SUBSTITUTE(C444,",",REPT(" ",99)),1899,99)),PortProtocols[],4,FALSE)),""),""),
"")</f>
        <v/>
      </c>
      <c r="G444" s="15"/>
      <c r="H444" s="13"/>
      <c r="I444" s="13">
        <f>_xlfn.XLOOKUP(ExternalPorts[[#This Row],[Destination]],entities[Destination],entities[Destination AZ (Used for Diagram Generation)],"",0)</f>
        <v>0</v>
      </c>
      <c r="J444" s="13"/>
    </row>
    <row r="445" spans="1:10" ht="20.25" hidden="1">
      <c r="A445" s="13"/>
      <c r="B445" s="13"/>
      <c r="C445" s="14"/>
      <c r="D445" s="13"/>
      <c r="E445" s="13"/>
      <c r="F445" s="24" t="str">
        <f>IF(AND(B445&lt;&gt;"",E445&lt;&gt;""),B445 &amp; " to " &amp; E445 &amp; CHAR(10) &amp;
IFERROR(IF(ISERROR(--TRIM(MID(SUBSTITUTE(C445,",",REPT(" ",99)),1,99))),VLOOKUP(TRIM(MID(SUBSTITUTE(C445,",",REPT(" ",99)),1,99)),PortProtocols[],4,FALSE),VLOOKUP(--TRIM(MID(SUBSTITUTE(C445,",",REPT(" ",99)),1,99)),PortProtocols[],4,FALSE)),"") &amp;
IF(TRIM(MID(SUBSTITUTE(C445,",",REPT(" ",99)),99,99))&lt;&gt;"",CHAR(10) &amp; IFERROR(IF(ISERROR(--TRIM(MID(SUBSTITUTE(C445,",",REPT(" ",99)),99,99))),VLOOKUP(TRIM(MID(SUBSTITUTE(C445,",",REPT(" ",99)),99,99)),PortProtocols[],4,FALSE),VLOOKUP(--TRIM(MID(SUBSTITUTE(C445,",",REPT(" ",99)),99,99)),PortProtocols[],4,FALSE)),""),"") &amp;
IF(TRIM(MID(SUBSTITUTE(C445,",",REPT(" ",99)),199,99))&lt;&gt;"",CHAR(10) &amp; IFERROR(IF(ISERROR(--TRIM(MID(SUBSTITUTE(C445,",",REPT(" ",99)),199,99))),VLOOKUP(TRIM(MID(SUBSTITUTE(C445,",",REPT(" ",99)),199,99)),PortProtocols[],4,FALSE),VLOOKUP(--TRIM(MID(SUBSTITUTE(C445,",",REPT(" ",99)),199,99)),PortProtocols[],4,FALSE)),""),"") &amp;
IF(TRIM(MID(SUBSTITUTE(C445,",",REPT(" ",99)),299,99))&lt;&gt;"",CHAR(10) &amp; IFERROR(IF(ISERROR(--TRIM(MID(SUBSTITUTE(C445,",",REPT(" ",99)),299,99))),VLOOKUP(TRIM(MID(SUBSTITUTE(C445,",",REPT(" ",99)),299,99)),PortProtocols[],4,FALSE),VLOOKUP(--TRIM(MID(SUBSTITUTE(C445,",",REPT(" ",99)),299,99)),PortProtocols[],4,FALSE)),""),"") &amp;
IF(TRIM(MID(SUBSTITUTE(C445,",",REPT(" ",99)),399,99))&lt;&gt;"",CHAR(10) &amp; IFERROR(IF(ISERROR(--TRIM(MID(SUBSTITUTE(C445,",",REPT(" ",99)),399,99))),VLOOKUP(TRIM(MID(SUBSTITUTE(C445,",",REPT(" ",99)),399,99)),PortProtocols[],4,FALSE),VLOOKUP(--TRIM(MID(SUBSTITUTE(C445,",",REPT(" ",99)),399,99)),PortProtocols[],4,FALSE)),""),"") &amp;
IF(TRIM(MID(SUBSTITUTE(C445,",",REPT(" ",99)),499,99))&lt;&gt;"",CHAR(10) &amp; IFERROR(IF(ISERROR(--TRIM(MID(SUBSTITUTE(C445,",",REPT(" ",99)),499,99))),VLOOKUP(TRIM(MID(SUBSTITUTE(C445,",",REPT(" ",99)),499,99)),PortProtocols[],4,FALSE),VLOOKUP(--TRIM(MID(SUBSTITUTE(C445,",",REPT(" ",99)),499,99)),PortProtocols[],4,FALSE)),""),"") &amp;
IF(TRIM(MID(SUBSTITUTE(C445,",",REPT(" ",99)),599,99))&lt;&gt;"",CHAR(10) &amp; IFERROR(IF(ISERROR(--TRIM(MID(SUBSTITUTE(C445,",",REPT(" ",99)),599,99))),VLOOKUP(TRIM(MID(SUBSTITUTE(C445,",",REPT(" ",99)),599,99)),PortProtocols[],4,FALSE),VLOOKUP(--TRIM(MID(SUBSTITUTE(C445,",",REPT(" ",99)),599,99)),PortProtocols[],4,FALSE)),""),"") &amp;
IF(TRIM(MID(SUBSTITUTE(C445,",",REPT(" ",99)),699,99))&lt;&gt;"",CHAR(10) &amp; IFERROR(IF(ISERROR(--TRIM(MID(SUBSTITUTE(C445,",",REPT(" ",99)),699,99))),VLOOKUP(TRIM(MID(SUBSTITUTE(C445,",",REPT(" ",99)),699,99)),PortProtocols[],4,FALSE),VLOOKUP(--TRIM(MID(SUBSTITUTE(C445,",",REPT(" ",99)),699,99)),PortProtocols[],4,FALSE)),""),"") &amp;
IF(TRIM(MID(SUBSTITUTE(C445,",",REPT(" ",99)),799,99))&lt;&gt;"",CHAR(10) &amp; IFERROR(IF(ISERROR(--TRIM(MID(SUBSTITUTE(C445,",",REPT(" ",99)),799,99))),VLOOKUP(TRIM(MID(SUBSTITUTE(C445,",",REPT(" ",99)),799,99)),PortProtocols[],4,FALSE),VLOOKUP(--TRIM(MID(SUBSTITUTE(C445,",",REPT(" ",99)),799,99)),PortProtocols[],4,FALSE)),""),"") &amp;
IF(TRIM(MID(SUBSTITUTE(C445,",",REPT(" ",99)),899,99))&lt;&gt;"",CHAR(10) &amp; IFERROR(IF(ISERROR(--TRIM(MID(SUBSTITUTE(C445,",",REPT(" ",99)),899,99))),VLOOKUP(TRIM(MID(SUBSTITUTE(C445,",",REPT(" ",99)),899,99)),PortProtocols[],4,FALSE),VLOOKUP(--TRIM(MID(SUBSTITUTE(C445,",",REPT(" ",99)),899,99)),PortProtocols[],4,FALSE)),""),"") &amp;
IF(TRIM(MID(SUBSTITUTE(C445,",",REPT(" ",99)),999,99))&lt;&gt;"",CHAR(10) &amp; IFERROR(IF(ISERROR(--TRIM(MID(SUBSTITUTE(C445,",",REPT(" ",99)),999,99))),VLOOKUP(TRIM(MID(SUBSTITUTE(C445,",",REPT(" ",99)),999,99)),PortProtocols[],4,FALSE),VLOOKUP(--TRIM(MID(SUBSTITUTE(C445,",",REPT(" ",99)),999,99)),PortProtocols[],4,FALSE)),""),"") &amp;
IF(TRIM(MID(SUBSTITUTE(C445,",",REPT(" ",99)),1099,99))&lt;&gt;"",CHAR(10) &amp; IFERROR(IF(ISERROR(--TRIM(MID(SUBSTITUTE(C445,",",REPT(" ",99)),1099,99))),VLOOKUP(TRIM(MID(SUBSTITUTE(C445,",",REPT(" ",99)),1099,99)),PortProtocols[],4,FALSE),VLOOKUP(--TRIM(MID(SUBSTITUTE(C445,",",REPT(" ",99)),1099,99)),PortProtocols[],4,FALSE)),""),"") &amp;
IF(TRIM(MID(SUBSTITUTE(C445,",",REPT(" ",99)),1199,99))&lt;&gt;"",CHAR(10) &amp; IFERROR(IF(ISERROR(--TRIM(MID(SUBSTITUTE(C445,",",REPT(" ",99)),1199,99))),VLOOKUP(TRIM(MID(SUBSTITUTE(C445,",",REPT(" ",99)),1199,99)),PortProtocols[],4,FALSE),VLOOKUP(--TRIM(MID(SUBSTITUTE(C445,",",REPT(" ",99)),1199,99)),PortProtocols[],4,FALSE)),""),"") &amp;
IF(TRIM(MID(SUBSTITUTE(C445,",",REPT(" ",99)),1299,99))&lt;&gt;"",CHAR(10) &amp; IFERROR(IF(ISERROR(--TRIM(MID(SUBSTITUTE(C445,",",REPT(" ",99)),1299,99))),VLOOKUP(TRIM(MID(SUBSTITUTE(C445,",",REPT(" ",99)),1299,99)),PortProtocols[],4,FALSE),VLOOKUP(--TRIM(MID(SUBSTITUTE(C445,",",REPT(" ",99)),1299,99)),PortProtocols[],4,FALSE)),""),"") &amp;
IF(TRIM(MID(SUBSTITUTE(C445,",",REPT(" ",99)),1399,99))&lt;&gt;"",CHAR(10) &amp; IFERROR(IF(ISERROR(--TRIM(MID(SUBSTITUTE(C445,",",REPT(" ",99)),1399,99))),VLOOKUP(TRIM(MID(SUBSTITUTE(C445,",",REPT(" ",99)),1399,99)),PortProtocols[],4,FALSE),VLOOKUP(--TRIM(MID(SUBSTITUTE(C445,",",REPT(" ",99)),1399,99)),PortProtocols[],4,FALSE)),""),"") &amp;
IF(TRIM(MID(SUBSTITUTE(C445,",",REPT(" ",99)),1499,99))&lt;&gt;"",CHAR(10) &amp; IFERROR(IF(ISERROR(--TRIM(MID(SUBSTITUTE(C445,",",REPT(" ",99)),1499,99))),VLOOKUP(TRIM(MID(SUBSTITUTE(C445,",",REPT(" ",99)),1499,99)),PortProtocols[],4,FALSE),VLOOKUP(--TRIM(MID(SUBSTITUTE(C445,",",REPT(" ",99)),1499,99)),PortProtocols[],4,FALSE)),""),"") &amp;
IF(TRIM(MID(SUBSTITUTE(C445,",",REPT(" ",99)),1599,99))&lt;&gt;"",CHAR(10) &amp; IFERROR(IF(ISERROR(--TRIM(MID(SUBSTITUTE(C445,",",REPT(" ",99)),1599,99))),VLOOKUP(TRIM(MID(SUBSTITUTE(C445,",",REPT(" ",99)),1599,99)),PortProtocols[],4,FALSE),VLOOKUP(--TRIM(MID(SUBSTITUTE(C445,",",REPT(" ",99)),1599,99)),PortProtocols[],4,FALSE)),""),"") &amp;
IF(TRIM(MID(SUBSTITUTE(C445,",",REPT(" ",99)),1699,99))&lt;&gt;"",CHAR(10) &amp; IFERROR(IF(ISERROR(--TRIM(MID(SUBSTITUTE(C445,",",REPT(" ",99)),1699,99))),VLOOKUP(TRIM(MID(SUBSTITUTE(C445,",",REPT(" ",99)),1699,99)),PortProtocols[],4,FALSE),VLOOKUP(--TRIM(MID(SUBSTITUTE(C445,",",REPT(" ",99)),1699,99)),PortProtocols[],4,FALSE)),""),"") &amp;
IF(TRIM(MID(SUBSTITUTE(C445,",",REPT(" ",99)),1799,99))&lt;&gt;"",CHAR(10) &amp; IFERROR(IF(ISERROR(--TRIM(MID(SUBSTITUTE(C445,",",REPT(" ",99)),1799,99))),VLOOKUP(TRIM(MID(SUBSTITUTE(C445,",",REPT(" ",99)),1799,99)),PortProtocols[],4,FALSE),VLOOKUP(--TRIM(MID(SUBSTITUTE(C445,",",REPT(" ",99)),1799,99)),PortProtocols[],4,FALSE)),""),"") &amp;
IF(TRIM(MID(SUBSTITUTE(C445,",",REPT(" ",99)),1899,99))&lt;&gt;"",CHAR(10) &amp; IFERROR(IF(ISERROR(--TRIM(MID(SUBSTITUTE(C445,",",REPT(" ",99)),1899,99))),VLOOKUP(TRIM(MID(SUBSTITUTE(C445,",",REPT(" ",99)),1899,99)),PortProtocols[],4,FALSE),VLOOKUP(--TRIM(MID(SUBSTITUTE(C445,",",REPT(" ",99)),1899,99)),PortProtocols[],4,FALSE)),""),""),
"")</f>
        <v/>
      </c>
      <c r="G445" s="15"/>
      <c r="H445" s="13"/>
      <c r="I445" s="13">
        <f>_xlfn.XLOOKUP(ExternalPorts[[#This Row],[Destination]],entities[Destination],entities[Destination AZ (Used for Diagram Generation)],"",0)</f>
        <v>0</v>
      </c>
      <c r="J445" s="13"/>
    </row>
    <row r="446" spans="1:10" ht="20.25" hidden="1">
      <c r="A446" s="13"/>
      <c r="B446" s="13"/>
      <c r="C446" s="14"/>
      <c r="D446" s="13"/>
      <c r="E446" s="13"/>
      <c r="F446" s="24" t="str">
        <f>IF(AND(B446&lt;&gt;"",E446&lt;&gt;""),B446 &amp; " to " &amp; E446 &amp; CHAR(10) &amp;
IFERROR(IF(ISERROR(--TRIM(MID(SUBSTITUTE(C446,",",REPT(" ",99)),1,99))),VLOOKUP(TRIM(MID(SUBSTITUTE(C446,",",REPT(" ",99)),1,99)),PortProtocols[],4,FALSE),VLOOKUP(--TRIM(MID(SUBSTITUTE(C446,",",REPT(" ",99)),1,99)),PortProtocols[],4,FALSE)),"") &amp;
IF(TRIM(MID(SUBSTITUTE(C446,",",REPT(" ",99)),99,99))&lt;&gt;"",CHAR(10) &amp; IFERROR(IF(ISERROR(--TRIM(MID(SUBSTITUTE(C446,",",REPT(" ",99)),99,99))),VLOOKUP(TRIM(MID(SUBSTITUTE(C446,",",REPT(" ",99)),99,99)),PortProtocols[],4,FALSE),VLOOKUP(--TRIM(MID(SUBSTITUTE(C446,",",REPT(" ",99)),99,99)),PortProtocols[],4,FALSE)),""),"") &amp;
IF(TRIM(MID(SUBSTITUTE(C446,",",REPT(" ",99)),199,99))&lt;&gt;"",CHAR(10) &amp; IFERROR(IF(ISERROR(--TRIM(MID(SUBSTITUTE(C446,",",REPT(" ",99)),199,99))),VLOOKUP(TRIM(MID(SUBSTITUTE(C446,",",REPT(" ",99)),199,99)),PortProtocols[],4,FALSE),VLOOKUP(--TRIM(MID(SUBSTITUTE(C446,",",REPT(" ",99)),199,99)),PortProtocols[],4,FALSE)),""),"") &amp;
IF(TRIM(MID(SUBSTITUTE(C446,",",REPT(" ",99)),299,99))&lt;&gt;"",CHAR(10) &amp; IFERROR(IF(ISERROR(--TRIM(MID(SUBSTITUTE(C446,",",REPT(" ",99)),299,99))),VLOOKUP(TRIM(MID(SUBSTITUTE(C446,",",REPT(" ",99)),299,99)),PortProtocols[],4,FALSE),VLOOKUP(--TRIM(MID(SUBSTITUTE(C446,",",REPT(" ",99)),299,99)),PortProtocols[],4,FALSE)),""),"") &amp;
IF(TRIM(MID(SUBSTITUTE(C446,",",REPT(" ",99)),399,99))&lt;&gt;"",CHAR(10) &amp; IFERROR(IF(ISERROR(--TRIM(MID(SUBSTITUTE(C446,",",REPT(" ",99)),399,99))),VLOOKUP(TRIM(MID(SUBSTITUTE(C446,",",REPT(" ",99)),399,99)),PortProtocols[],4,FALSE),VLOOKUP(--TRIM(MID(SUBSTITUTE(C446,",",REPT(" ",99)),399,99)),PortProtocols[],4,FALSE)),""),"") &amp;
IF(TRIM(MID(SUBSTITUTE(C446,",",REPT(" ",99)),499,99))&lt;&gt;"",CHAR(10) &amp; IFERROR(IF(ISERROR(--TRIM(MID(SUBSTITUTE(C446,",",REPT(" ",99)),499,99))),VLOOKUP(TRIM(MID(SUBSTITUTE(C446,",",REPT(" ",99)),499,99)),PortProtocols[],4,FALSE),VLOOKUP(--TRIM(MID(SUBSTITUTE(C446,",",REPT(" ",99)),499,99)),PortProtocols[],4,FALSE)),""),"") &amp;
IF(TRIM(MID(SUBSTITUTE(C446,",",REPT(" ",99)),599,99))&lt;&gt;"",CHAR(10) &amp; IFERROR(IF(ISERROR(--TRIM(MID(SUBSTITUTE(C446,",",REPT(" ",99)),599,99))),VLOOKUP(TRIM(MID(SUBSTITUTE(C446,",",REPT(" ",99)),599,99)),PortProtocols[],4,FALSE),VLOOKUP(--TRIM(MID(SUBSTITUTE(C446,",",REPT(" ",99)),599,99)),PortProtocols[],4,FALSE)),""),"") &amp;
IF(TRIM(MID(SUBSTITUTE(C446,",",REPT(" ",99)),699,99))&lt;&gt;"",CHAR(10) &amp; IFERROR(IF(ISERROR(--TRIM(MID(SUBSTITUTE(C446,",",REPT(" ",99)),699,99))),VLOOKUP(TRIM(MID(SUBSTITUTE(C446,",",REPT(" ",99)),699,99)),PortProtocols[],4,FALSE),VLOOKUP(--TRIM(MID(SUBSTITUTE(C446,",",REPT(" ",99)),699,99)),PortProtocols[],4,FALSE)),""),"") &amp;
IF(TRIM(MID(SUBSTITUTE(C446,",",REPT(" ",99)),799,99))&lt;&gt;"",CHAR(10) &amp; IFERROR(IF(ISERROR(--TRIM(MID(SUBSTITUTE(C446,",",REPT(" ",99)),799,99))),VLOOKUP(TRIM(MID(SUBSTITUTE(C446,",",REPT(" ",99)),799,99)),PortProtocols[],4,FALSE),VLOOKUP(--TRIM(MID(SUBSTITUTE(C446,",",REPT(" ",99)),799,99)),PortProtocols[],4,FALSE)),""),"") &amp;
IF(TRIM(MID(SUBSTITUTE(C446,",",REPT(" ",99)),899,99))&lt;&gt;"",CHAR(10) &amp; IFERROR(IF(ISERROR(--TRIM(MID(SUBSTITUTE(C446,",",REPT(" ",99)),899,99))),VLOOKUP(TRIM(MID(SUBSTITUTE(C446,",",REPT(" ",99)),899,99)),PortProtocols[],4,FALSE),VLOOKUP(--TRIM(MID(SUBSTITUTE(C446,",",REPT(" ",99)),899,99)),PortProtocols[],4,FALSE)),""),"") &amp;
IF(TRIM(MID(SUBSTITUTE(C446,",",REPT(" ",99)),999,99))&lt;&gt;"",CHAR(10) &amp; IFERROR(IF(ISERROR(--TRIM(MID(SUBSTITUTE(C446,",",REPT(" ",99)),999,99))),VLOOKUP(TRIM(MID(SUBSTITUTE(C446,",",REPT(" ",99)),999,99)),PortProtocols[],4,FALSE),VLOOKUP(--TRIM(MID(SUBSTITUTE(C446,",",REPT(" ",99)),999,99)),PortProtocols[],4,FALSE)),""),"") &amp;
IF(TRIM(MID(SUBSTITUTE(C446,",",REPT(" ",99)),1099,99))&lt;&gt;"",CHAR(10) &amp; IFERROR(IF(ISERROR(--TRIM(MID(SUBSTITUTE(C446,",",REPT(" ",99)),1099,99))),VLOOKUP(TRIM(MID(SUBSTITUTE(C446,",",REPT(" ",99)),1099,99)),PortProtocols[],4,FALSE),VLOOKUP(--TRIM(MID(SUBSTITUTE(C446,",",REPT(" ",99)),1099,99)),PortProtocols[],4,FALSE)),""),"") &amp;
IF(TRIM(MID(SUBSTITUTE(C446,",",REPT(" ",99)),1199,99))&lt;&gt;"",CHAR(10) &amp; IFERROR(IF(ISERROR(--TRIM(MID(SUBSTITUTE(C446,",",REPT(" ",99)),1199,99))),VLOOKUP(TRIM(MID(SUBSTITUTE(C446,",",REPT(" ",99)),1199,99)),PortProtocols[],4,FALSE),VLOOKUP(--TRIM(MID(SUBSTITUTE(C446,",",REPT(" ",99)),1199,99)),PortProtocols[],4,FALSE)),""),"") &amp;
IF(TRIM(MID(SUBSTITUTE(C446,",",REPT(" ",99)),1299,99))&lt;&gt;"",CHAR(10) &amp; IFERROR(IF(ISERROR(--TRIM(MID(SUBSTITUTE(C446,",",REPT(" ",99)),1299,99))),VLOOKUP(TRIM(MID(SUBSTITUTE(C446,",",REPT(" ",99)),1299,99)),PortProtocols[],4,FALSE),VLOOKUP(--TRIM(MID(SUBSTITUTE(C446,",",REPT(" ",99)),1299,99)),PortProtocols[],4,FALSE)),""),"") &amp;
IF(TRIM(MID(SUBSTITUTE(C446,",",REPT(" ",99)),1399,99))&lt;&gt;"",CHAR(10) &amp; IFERROR(IF(ISERROR(--TRIM(MID(SUBSTITUTE(C446,",",REPT(" ",99)),1399,99))),VLOOKUP(TRIM(MID(SUBSTITUTE(C446,",",REPT(" ",99)),1399,99)),PortProtocols[],4,FALSE),VLOOKUP(--TRIM(MID(SUBSTITUTE(C446,",",REPT(" ",99)),1399,99)),PortProtocols[],4,FALSE)),""),"") &amp;
IF(TRIM(MID(SUBSTITUTE(C446,",",REPT(" ",99)),1499,99))&lt;&gt;"",CHAR(10) &amp; IFERROR(IF(ISERROR(--TRIM(MID(SUBSTITUTE(C446,",",REPT(" ",99)),1499,99))),VLOOKUP(TRIM(MID(SUBSTITUTE(C446,",",REPT(" ",99)),1499,99)),PortProtocols[],4,FALSE),VLOOKUP(--TRIM(MID(SUBSTITUTE(C446,",",REPT(" ",99)),1499,99)),PortProtocols[],4,FALSE)),""),"") &amp;
IF(TRIM(MID(SUBSTITUTE(C446,",",REPT(" ",99)),1599,99))&lt;&gt;"",CHAR(10) &amp; IFERROR(IF(ISERROR(--TRIM(MID(SUBSTITUTE(C446,",",REPT(" ",99)),1599,99))),VLOOKUP(TRIM(MID(SUBSTITUTE(C446,",",REPT(" ",99)),1599,99)),PortProtocols[],4,FALSE),VLOOKUP(--TRIM(MID(SUBSTITUTE(C446,",",REPT(" ",99)),1599,99)),PortProtocols[],4,FALSE)),""),"") &amp;
IF(TRIM(MID(SUBSTITUTE(C446,",",REPT(" ",99)),1699,99))&lt;&gt;"",CHAR(10) &amp; IFERROR(IF(ISERROR(--TRIM(MID(SUBSTITUTE(C446,",",REPT(" ",99)),1699,99))),VLOOKUP(TRIM(MID(SUBSTITUTE(C446,",",REPT(" ",99)),1699,99)),PortProtocols[],4,FALSE),VLOOKUP(--TRIM(MID(SUBSTITUTE(C446,",",REPT(" ",99)),1699,99)),PortProtocols[],4,FALSE)),""),"") &amp;
IF(TRIM(MID(SUBSTITUTE(C446,",",REPT(" ",99)),1799,99))&lt;&gt;"",CHAR(10) &amp; IFERROR(IF(ISERROR(--TRIM(MID(SUBSTITUTE(C446,",",REPT(" ",99)),1799,99))),VLOOKUP(TRIM(MID(SUBSTITUTE(C446,",",REPT(" ",99)),1799,99)),PortProtocols[],4,FALSE),VLOOKUP(--TRIM(MID(SUBSTITUTE(C446,",",REPT(" ",99)),1799,99)),PortProtocols[],4,FALSE)),""),"") &amp;
IF(TRIM(MID(SUBSTITUTE(C446,",",REPT(" ",99)),1899,99))&lt;&gt;"",CHAR(10) &amp; IFERROR(IF(ISERROR(--TRIM(MID(SUBSTITUTE(C446,",",REPT(" ",99)),1899,99))),VLOOKUP(TRIM(MID(SUBSTITUTE(C446,",",REPT(" ",99)),1899,99)),PortProtocols[],4,FALSE),VLOOKUP(--TRIM(MID(SUBSTITUTE(C446,",",REPT(" ",99)),1899,99)),PortProtocols[],4,FALSE)),""),""),
"")</f>
        <v/>
      </c>
      <c r="G446" s="15"/>
      <c r="H446" s="13"/>
      <c r="I446" s="13">
        <f>_xlfn.XLOOKUP(ExternalPorts[[#This Row],[Destination]],entities[Destination],entities[Destination AZ (Used for Diagram Generation)],"",0)</f>
        <v>0</v>
      </c>
      <c r="J446" s="13"/>
    </row>
    <row r="447" spans="1:10" ht="20.25" hidden="1">
      <c r="A447" s="13"/>
      <c r="B447" s="13"/>
      <c r="C447" s="14"/>
      <c r="D447" s="13"/>
      <c r="E447" s="13"/>
      <c r="F447" s="24" t="str">
        <f>IF(AND(B447&lt;&gt;"",E447&lt;&gt;""),B447 &amp; " to " &amp; E447 &amp; CHAR(10) &amp;
IFERROR(IF(ISERROR(--TRIM(MID(SUBSTITUTE(C447,",",REPT(" ",99)),1,99))),VLOOKUP(TRIM(MID(SUBSTITUTE(C447,",",REPT(" ",99)),1,99)),PortProtocols[],4,FALSE),VLOOKUP(--TRIM(MID(SUBSTITUTE(C447,",",REPT(" ",99)),1,99)),PortProtocols[],4,FALSE)),"") &amp;
IF(TRIM(MID(SUBSTITUTE(C447,",",REPT(" ",99)),99,99))&lt;&gt;"",CHAR(10) &amp; IFERROR(IF(ISERROR(--TRIM(MID(SUBSTITUTE(C447,",",REPT(" ",99)),99,99))),VLOOKUP(TRIM(MID(SUBSTITUTE(C447,",",REPT(" ",99)),99,99)),PortProtocols[],4,FALSE),VLOOKUP(--TRIM(MID(SUBSTITUTE(C447,",",REPT(" ",99)),99,99)),PortProtocols[],4,FALSE)),""),"") &amp;
IF(TRIM(MID(SUBSTITUTE(C447,",",REPT(" ",99)),199,99))&lt;&gt;"",CHAR(10) &amp; IFERROR(IF(ISERROR(--TRIM(MID(SUBSTITUTE(C447,",",REPT(" ",99)),199,99))),VLOOKUP(TRIM(MID(SUBSTITUTE(C447,",",REPT(" ",99)),199,99)),PortProtocols[],4,FALSE),VLOOKUP(--TRIM(MID(SUBSTITUTE(C447,",",REPT(" ",99)),199,99)),PortProtocols[],4,FALSE)),""),"") &amp;
IF(TRIM(MID(SUBSTITUTE(C447,",",REPT(" ",99)),299,99))&lt;&gt;"",CHAR(10) &amp; IFERROR(IF(ISERROR(--TRIM(MID(SUBSTITUTE(C447,",",REPT(" ",99)),299,99))),VLOOKUP(TRIM(MID(SUBSTITUTE(C447,",",REPT(" ",99)),299,99)),PortProtocols[],4,FALSE),VLOOKUP(--TRIM(MID(SUBSTITUTE(C447,",",REPT(" ",99)),299,99)),PortProtocols[],4,FALSE)),""),"") &amp;
IF(TRIM(MID(SUBSTITUTE(C447,",",REPT(" ",99)),399,99))&lt;&gt;"",CHAR(10) &amp; IFERROR(IF(ISERROR(--TRIM(MID(SUBSTITUTE(C447,",",REPT(" ",99)),399,99))),VLOOKUP(TRIM(MID(SUBSTITUTE(C447,",",REPT(" ",99)),399,99)),PortProtocols[],4,FALSE),VLOOKUP(--TRIM(MID(SUBSTITUTE(C447,",",REPT(" ",99)),399,99)),PortProtocols[],4,FALSE)),""),"") &amp;
IF(TRIM(MID(SUBSTITUTE(C447,",",REPT(" ",99)),499,99))&lt;&gt;"",CHAR(10) &amp; IFERROR(IF(ISERROR(--TRIM(MID(SUBSTITUTE(C447,",",REPT(" ",99)),499,99))),VLOOKUP(TRIM(MID(SUBSTITUTE(C447,",",REPT(" ",99)),499,99)),PortProtocols[],4,FALSE),VLOOKUP(--TRIM(MID(SUBSTITUTE(C447,",",REPT(" ",99)),499,99)),PortProtocols[],4,FALSE)),""),"") &amp;
IF(TRIM(MID(SUBSTITUTE(C447,",",REPT(" ",99)),599,99))&lt;&gt;"",CHAR(10) &amp; IFERROR(IF(ISERROR(--TRIM(MID(SUBSTITUTE(C447,",",REPT(" ",99)),599,99))),VLOOKUP(TRIM(MID(SUBSTITUTE(C447,",",REPT(" ",99)),599,99)),PortProtocols[],4,FALSE),VLOOKUP(--TRIM(MID(SUBSTITUTE(C447,",",REPT(" ",99)),599,99)),PortProtocols[],4,FALSE)),""),"") &amp;
IF(TRIM(MID(SUBSTITUTE(C447,",",REPT(" ",99)),699,99))&lt;&gt;"",CHAR(10) &amp; IFERROR(IF(ISERROR(--TRIM(MID(SUBSTITUTE(C447,",",REPT(" ",99)),699,99))),VLOOKUP(TRIM(MID(SUBSTITUTE(C447,",",REPT(" ",99)),699,99)),PortProtocols[],4,FALSE),VLOOKUP(--TRIM(MID(SUBSTITUTE(C447,",",REPT(" ",99)),699,99)),PortProtocols[],4,FALSE)),""),"") &amp;
IF(TRIM(MID(SUBSTITUTE(C447,",",REPT(" ",99)),799,99))&lt;&gt;"",CHAR(10) &amp; IFERROR(IF(ISERROR(--TRIM(MID(SUBSTITUTE(C447,",",REPT(" ",99)),799,99))),VLOOKUP(TRIM(MID(SUBSTITUTE(C447,",",REPT(" ",99)),799,99)),PortProtocols[],4,FALSE),VLOOKUP(--TRIM(MID(SUBSTITUTE(C447,",",REPT(" ",99)),799,99)),PortProtocols[],4,FALSE)),""),"") &amp;
IF(TRIM(MID(SUBSTITUTE(C447,",",REPT(" ",99)),899,99))&lt;&gt;"",CHAR(10) &amp; IFERROR(IF(ISERROR(--TRIM(MID(SUBSTITUTE(C447,",",REPT(" ",99)),899,99))),VLOOKUP(TRIM(MID(SUBSTITUTE(C447,",",REPT(" ",99)),899,99)),PortProtocols[],4,FALSE),VLOOKUP(--TRIM(MID(SUBSTITUTE(C447,",",REPT(" ",99)),899,99)),PortProtocols[],4,FALSE)),""),"") &amp;
IF(TRIM(MID(SUBSTITUTE(C447,",",REPT(" ",99)),999,99))&lt;&gt;"",CHAR(10) &amp; IFERROR(IF(ISERROR(--TRIM(MID(SUBSTITUTE(C447,",",REPT(" ",99)),999,99))),VLOOKUP(TRIM(MID(SUBSTITUTE(C447,",",REPT(" ",99)),999,99)),PortProtocols[],4,FALSE),VLOOKUP(--TRIM(MID(SUBSTITUTE(C447,",",REPT(" ",99)),999,99)),PortProtocols[],4,FALSE)),""),"") &amp;
IF(TRIM(MID(SUBSTITUTE(C447,",",REPT(" ",99)),1099,99))&lt;&gt;"",CHAR(10) &amp; IFERROR(IF(ISERROR(--TRIM(MID(SUBSTITUTE(C447,",",REPT(" ",99)),1099,99))),VLOOKUP(TRIM(MID(SUBSTITUTE(C447,",",REPT(" ",99)),1099,99)),PortProtocols[],4,FALSE),VLOOKUP(--TRIM(MID(SUBSTITUTE(C447,",",REPT(" ",99)),1099,99)),PortProtocols[],4,FALSE)),""),"") &amp;
IF(TRIM(MID(SUBSTITUTE(C447,",",REPT(" ",99)),1199,99))&lt;&gt;"",CHAR(10) &amp; IFERROR(IF(ISERROR(--TRIM(MID(SUBSTITUTE(C447,",",REPT(" ",99)),1199,99))),VLOOKUP(TRIM(MID(SUBSTITUTE(C447,",",REPT(" ",99)),1199,99)),PortProtocols[],4,FALSE),VLOOKUP(--TRIM(MID(SUBSTITUTE(C447,",",REPT(" ",99)),1199,99)),PortProtocols[],4,FALSE)),""),"") &amp;
IF(TRIM(MID(SUBSTITUTE(C447,",",REPT(" ",99)),1299,99))&lt;&gt;"",CHAR(10) &amp; IFERROR(IF(ISERROR(--TRIM(MID(SUBSTITUTE(C447,",",REPT(" ",99)),1299,99))),VLOOKUP(TRIM(MID(SUBSTITUTE(C447,",",REPT(" ",99)),1299,99)),PortProtocols[],4,FALSE),VLOOKUP(--TRIM(MID(SUBSTITUTE(C447,",",REPT(" ",99)),1299,99)),PortProtocols[],4,FALSE)),""),"") &amp;
IF(TRIM(MID(SUBSTITUTE(C447,",",REPT(" ",99)),1399,99))&lt;&gt;"",CHAR(10) &amp; IFERROR(IF(ISERROR(--TRIM(MID(SUBSTITUTE(C447,",",REPT(" ",99)),1399,99))),VLOOKUP(TRIM(MID(SUBSTITUTE(C447,",",REPT(" ",99)),1399,99)),PortProtocols[],4,FALSE),VLOOKUP(--TRIM(MID(SUBSTITUTE(C447,",",REPT(" ",99)),1399,99)),PortProtocols[],4,FALSE)),""),"") &amp;
IF(TRIM(MID(SUBSTITUTE(C447,",",REPT(" ",99)),1499,99))&lt;&gt;"",CHAR(10) &amp; IFERROR(IF(ISERROR(--TRIM(MID(SUBSTITUTE(C447,",",REPT(" ",99)),1499,99))),VLOOKUP(TRIM(MID(SUBSTITUTE(C447,",",REPT(" ",99)),1499,99)),PortProtocols[],4,FALSE),VLOOKUP(--TRIM(MID(SUBSTITUTE(C447,",",REPT(" ",99)),1499,99)),PortProtocols[],4,FALSE)),""),"") &amp;
IF(TRIM(MID(SUBSTITUTE(C447,",",REPT(" ",99)),1599,99))&lt;&gt;"",CHAR(10) &amp; IFERROR(IF(ISERROR(--TRIM(MID(SUBSTITUTE(C447,",",REPT(" ",99)),1599,99))),VLOOKUP(TRIM(MID(SUBSTITUTE(C447,",",REPT(" ",99)),1599,99)),PortProtocols[],4,FALSE),VLOOKUP(--TRIM(MID(SUBSTITUTE(C447,",",REPT(" ",99)),1599,99)),PortProtocols[],4,FALSE)),""),"") &amp;
IF(TRIM(MID(SUBSTITUTE(C447,",",REPT(" ",99)),1699,99))&lt;&gt;"",CHAR(10) &amp; IFERROR(IF(ISERROR(--TRIM(MID(SUBSTITUTE(C447,",",REPT(" ",99)),1699,99))),VLOOKUP(TRIM(MID(SUBSTITUTE(C447,",",REPT(" ",99)),1699,99)),PortProtocols[],4,FALSE),VLOOKUP(--TRIM(MID(SUBSTITUTE(C447,",",REPT(" ",99)),1699,99)),PortProtocols[],4,FALSE)),""),"") &amp;
IF(TRIM(MID(SUBSTITUTE(C447,",",REPT(" ",99)),1799,99))&lt;&gt;"",CHAR(10) &amp; IFERROR(IF(ISERROR(--TRIM(MID(SUBSTITUTE(C447,",",REPT(" ",99)),1799,99))),VLOOKUP(TRIM(MID(SUBSTITUTE(C447,",",REPT(" ",99)),1799,99)),PortProtocols[],4,FALSE),VLOOKUP(--TRIM(MID(SUBSTITUTE(C447,",",REPT(" ",99)),1799,99)),PortProtocols[],4,FALSE)),""),"") &amp;
IF(TRIM(MID(SUBSTITUTE(C447,",",REPT(" ",99)),1899,99))&lt;&gt;"",CHAR(10) &amp; IFERROR(IF(ISERROR(--TRIM(MID(SUBSTITUTE(C447,",",REPT(" ",99)),1899,99))),VLOOKUP(TRIM(MID(SUBSTITUTE(C447,",",REPT(" ",99)),1899,99)),PortProtocols[],4,FALSE),VLOOKUP(--TRIM(MID(SUBSTITUTE(C447,",",REPT(" ",99)),1899,99)),PortProtocols[],4,FALSE)),""),""),
"")</f>
        <v/>
      </c>
      <c r="G447" s="15"/>
      <c r="H447" s="13"/>
      <c r="I447" s="13">
        <f>_xlfn.XLOOKUP(ExternalPorts[[#This Row],[Destination]],entities[Destination],entities[Destination AZ (Used for Diagram Generation)],"",0)</f>
        <v>0</v>
      </c>
      <c r="J447" s="13"/>
    </row>
    <row r="448" spans="1:10" ht="20.25" hidden="1">
      <c r="A448" s="13"/>
      <c r="B448" s="13"/>
      <c r="C448" s="14"/>
      <c r="D448" s="13"/>
      <c r="E448" s="13"/>
      <c r="F448" s="24" t="str">
        <f>IF(AND(B448&lt;&gt;"",E448&lt;&gt;""),B448 &amp; " to " &amp; E448 &amp; CHAR(10) &amp;
IFERROR(IF(ISERROR(--TRIM(MID(SUBSTITUTE(C448,",",REPT(" ",99)),1,99))),VLOOKUP(TRIM(MID(SUBSTITUTE(C448,",",REPT(" ",99)),1,99)),PortProtocols[],4,FALSE),VLOOKUP(--TRIM(MID(SUBSTITUTE(C448,",",REPT(" ",99)),1,99)),PortProtocols[],4,FALSE)),"") &amp;
IF(TRIM(MID(SUBSTITUTE(C448,",",REPT(" ",99)),99,99))&lt;&gt;"",CHAR(10) &amp; IFERROR(IF(ISERROR(--TRIM(MID(SUBSTITUTE(C448,",",REPT(" ",99)),99,99))),VLOOKUP(TRIM(MID(SUBSTITUTE(C448,",",REPT(" ",99)),99,99)),PortProtocols[],4,FALSE),VLOOKUP(--TRIM(MID(SUBSTITUTE(C448,",",REPT(" ",99)),99,99)),PortProtocols[],4,FALSE)),""),"") &amp;
IF(TRIM(MID(SUBSTITUTE(C448,",",REPT(" ",99)),199,99))&lt;&gt;"",CHAR(10) &amp; IFERROR(IF(ISERROR(--TRIM(MID(SUBSTITUTE(C448,",",REPT(" ",99)),199,99))),VLOOKUP(TRIM(MID(SUBSTITUTE(C448,",",REPT(" ",99)),199,99)),PortProtocols[],4,FALSE),VLOOKUP(--TRIM(MID(SUBSTITUTE(C448,",",REPT(" ",99)),199,99)),PortProtocols[],4,FALSE)),""),"") &amp;
IF(TRIM(MID(SUBSTITUTE(C448,",",REPT(" ",99)),299,99))&lt;&gt;"",CHAR(10) &amp; IFERROR(IF(ISERROR(--TRIM(MID(SUBSTITUTE(C448,",",REPT(" ",99)),299,99))),VLOOKUP(TRIM(MID(SUBSTITUTE(C448,",",REPT(" ",99)),299,99)),PortProtocols[],4,FALSE),VLOOKUP(--TRIM(MID(SUBSTITUTE(C448,",",REPT(" ",99)),299,99)),PortProtocols[],4,FALSE)),""),"") &amp;
IF(TRIM(MID(SUBSTITUTE(C448,",",REPT(" ",99)),399,99))&lt;&gt;"",CHAR(10) &amp; IFERROR(IF(ISERROR(--TRIM(MID(SUBSTITUTE(C448,",",REPT(" ",99)),399,99))),VLOOKUP(TRIM(MID(SUBSTITUTE(C448,",",REPT(" ",99)),399,99)),PortProtocols[],4,FALSE),VLOOKUP(--TRIM(MID(SUBSTITUTE(C448,",",REPT(" ",99)),399,99)),PortProtocols[],4,FALSE)),""),"") &amp;
IF(TRIM(MID(SUBSTITUTE(C448,",",REPT(" ",99)),499,99))&lt;&gt;"",CHAR(10) &amp; IFERROR(IF(ISERROR(--TRIM(MID(SUBSTITUTE(C448,",",REPT(" ",99)),499,99))),VLOOKUP(TRIM(MID(SUBSTITUTE(C448,",",REPT(" ",99)),499,99)),PortProtocols[],4,FALSE),VLOOKUP(--TRIM(MID(SUBSTITUTE(C448,",",REPT(" ",99)),499,99)),PortProtocols[],4,FALSE)),""),"") &amp;
IF(TRIM(MID(SUBSTITUTE(C448,",",REPT(" ",99)),599,99))&lt;&gt;"",CHAR(10) &amp; IFERROR(IF(ISERROR(--TRIM(MID(SUBSTITUTE(C448,",",REPT(" ",99)),599,99))),VLOOKUP(TRIM(MID(SUBSTITUTE(C448,",",REPT(" ",99)),599,99)),PortProtocols[],4,FALSE),VLOOKUP(--TRIM(MID(SUBSTITUTE(C448,",",REPT(" ",99)),599,99)),PortProtocols[],4,FALSE)),""),"") &amp;
IF(TRIM(MID(SUBSTITUTE(C448,",",REPT(" ",99)),699,99))&lt;&gt;"",CHAR(10) &amp; IFERROR(IF(ISERROR(--TRIM(MID(SUBSTITUTE(C448,",",REPT(" ",99)),699,99))),VLOOKUP(TRIM(MID(SUBSTITUTE(C448,",",REPT(" ",99)),699,99)),PortProtocols[],4,FALSE),VLOOKUP(--TRIM(MID(SUBSTITUTE(C448,",",REPT(" ",99)),699,99)),PortProtocols[],4,FALSE)),""),"") &amp;
IF(TRIM(MID(SUBSTITUTE(C448,",",REPT(" ",99)),799,99))&lt;&gt;"",CHAR(10) &amp; IFERROR(IF(ISERROR(--TRIM(MID(SUBSTITUTE(C448,",",REPT(" ",99)),799,99))),VLOOKUP(TRIM(MID(SUBSTITUTE(C448,",",REPT(" ",99)),799,99)),PortProtocols[],4,FALSE),VLOOKUP(--TRIM(MID(SUBSTITUTE(C448,",",REPT(" ",99)),799,99)),PortProtocols[],4,FALSE)),""),"") &amp;
IF(TRIM(MID(SUBSTITUTE(C448,",",REPT(" ",99)),899,99))&lt;&gt;"",CHAR(10) &amp; IFERROR(IF(ISERROR(--TRIM(MID(SUBSTITUTE(C448,",",REPT(" ",99)),899,99))),VLOOKUP(TRIM(MID(SUBSTITUTE(C448,",",REPT(" ",99)),899,99)),PortProtocols[],4,FALSE),VLOOKUP(--TRIM(MID(SUBSTITUTE(C448,",",REPT(" ",99)),899,99)),PortProtocols[],4,FALSE)),""),"") &amp;
IF(TRIM(MID(SUBSTITUTE(C448,",",REPT(" ",99)),999,99))&lt;&gt;"",CHAR(10) &amp; IFERROR(IF(ISERROR(--TRIM(MID(SUBSTITUTE(C448,",",REPT(" ",99)),999,99))),VLOOKUP(TRIM(MID(SUBSTITUTE(C448,",",REPT(" ",99)),999,99)),PortProtocols[],4,FALSE),VLOOKUP(--TRIM(MID(SUBSTITUTE(C448,",",REPT(" ",99)),999,99)),PortProtocols[],4,FALSE)),""),"") &amp;
IF(TRIM(MID(SUBSTITUTE(C448,",",REPT(" ",99)),1099,99))&lt;&gt;"",CHAR(10) &amp; IFERROR(IF(ISERROR(--TRIM(MID(SUBSTITUTE(C448,",",REPT(" ",99)),1099,99))),VLOOKUP(TRIM(MID(SUBSTITUTE(C448,",",REPT(" ",99)),1099,99)),PortProtocols[],4,FALSE),VLOOKUP(--TRIM(MID(SUBSTITUTE(C448,",",REPT(" ",99)),1099,99)),PortProtocols[],4,FALSE)),""),"") &amp;
IF(TRIM(MID(SUBSTITUTE(C448,",",REPT(" ",99)),1199,99))&lt;&gt;"",CHAR(10) &amp; IFERROR(IF(ISERROR(--TRIM(MID(SUBSTITUTE(C448,",",REPT(" ",99)),1199,99))),VLOOKUP(TRIM(MID(SUBSTITUTE(C448,",",REPT(" ",99)),1199,99)),PortProtocols[],4,FALSE),VLOOKUP(--TRIM(MID(SUBSTITUTE(C448,",",REPT(" ",99)),1199,99)),PortProtocols[],4,FALSE)),""),"") &amp;
IF(TRIM(MID(SUBSTITUTE(C448,",",REPT(" ",99)),1299,99))&lt;&gt;"",CHAR(10) &amp; IFERROR(IF(ISERROR(--TRIM(MID(SUBSTITUTE(C448,",",REPT(" ",99)),1299,99))),VLOOKUP(TRIM(MID(SUBSTITUTE(C448,",",REPT(" ",99)),1299,99)),PortProtocols[],4,FALSE),VLOOKUP(--TRIM(MID(SUBSTITUTE(C448,",",REPT(" ",99)),1299,99)),PortProtocols[],4,FALSE)),""),"") &amp;
IF(TRIM(MID(SUBSTITUTE(C448,",",REPT(" ",99)),1399,99))&lt;&gt;"",CHAR(10) &amp; IFERROR(IF(ISERROR(--TRIM(MID(SUBSTITUTE(C448,",",REPT(" ",99)),1399,99))),VLOOKUP(TRIM(MID(SUBSTITUTE(C448,",",REPT(" ",99)),1399,99)),PortProtocols[],4,FALSE),VLOOKUP(--TRIM(MID(SUBSTITUTE(C448,",",REPT(" ",99)),1399,99)),PortProtocols[],4,FALSE)),""),"") &amp;
IF(TRIM(MID(SUBSTITUTE(C448,",",REPT(" ",99)),1499,99))&lt;&gt;"",CHAR(10) &amp; IFERROR(IF(ISERROR(--TRIM(MID(SUBSTITUTE(C448,",",REPT(" ",99)),1499,99))),VLOOKUP(TRIM(MID(SUBSTITUTE(C448,",",REPT(" ",99)),1499,99)),PortProtocols[],4,FALSE),VLOOKUP(--TRIM(MID(SUBSTITUTE(C448,",",REPT(" ",99)),1499,99)),PortProtocols[],4,FALSE)),""),"") &amp;
IF(TRIM(MID(SUBSTITUTE(C448,",",REPT(" ",99)),1599,99))&lt;&gt;"",CHAR(10) &amp; IFERROR(IF(ISERROR(--TRIM(MID(SUBSTITUTE(C448,",",REPT(" ",99)),1599,99))),VLOOKUP(TRIM(MID(SUBSTITUTE(C448,",",REPT(" ",99)),1599,99)),PortProtocols[],4,FALSE),VLOOKUP(--TRIM(MID(SUBSTITUTE(C448,",",REPT(" ",99)),1599,99)),PortProtocols[],4,FALSE)),""),"") &amp;
IF(TRIM(MID(SUBSTITUTE(C448,",",REPT(" ",99)),1699,99))&lt;&gt;"",CHAR(10) &amp; IFERROR(IF(ISERROR(--TRIM(MID(SUBSTITUTE(C448,",",REPT(" ",99)),1699,99))),VLOOKUP(TRIM(MID(SUBSTITUTE(C448,",",REPT(" ",99)),1699,99)),PortProtocols[],4,FALSE),VLOOKUP(--TRIM(MID(SUBSTITUTE(C448,",",REPT(" ",99)),1699,99)),PortProtocols[],4,FALSE)),""),"") &amp;
IF(TRIM(MID(SUBSTITUTE(C448,",",REPT(" ",99)),1799,99))&lt;&gt;"",CHAR(10) &amp; IFERROR(IF(ISERROR(--TRIM(MID(SUBSTITUTE(C448,",",REPT(" ",99)),1799,99))),VLOOKUP(TRIM(MID(SUBSTITUTE(C448,",",REPT(" ",99)),1799,99)),PortProtocols[],4,FALSE),VLOOKUP(--TRIM(MID(SUBSTITUTE(C448,",",REPT(" ",99)),1799,99)),PortProtocols[],4,FALSE)),""),"") &amp;
IF(TRIM(MID(SUBSTITUTE(C448,",",REPT(" ",99)),1899,99))&lt;&gt;"",CHAR(10) &amp; IFERROR(IF(ISERROR(--TRIM(MID(SUBSTITUTE(C448,",",REPT(" ",99)),1899,99))),VLOOKUP(TRIM(MID(SUBSTITUTE(C448,",",REPT(" ",99)),1899,99)),PortProtocols[],4,FALSE),VLOOKUP(--TRIM(MID(SUBSTITUTE(C448,",",REPT(" ",99)),1899,99)),PortProtocols[],4,FALSE)),""),""),
"")</f>
        <v/>
      </c>
      <c r="G448" s="15"/>
      <c r="H448" s="13"/>
      <c r="I448" s="13">
        <f>_xlfn.XLOOKUP(ExternalPorts[[#This Row],[Destination]],entities[Destination],entities[Destination AZ (Used for Diagram Generation)],"",0)</f>
        <v>0</v>
      </c>
      <c r="J448" s="13"/>
    </row>
    <row r="449" spans="1:10" ht="20.25" hidden="1">
      <c r="A449" s="13"/>
      <c r="B449" s="13"/>
      <c r="C449" s="14"/>
      <c r="D449" s="13"/>
      <c r="E449" s="13"/>
      <c r="F449" s="24" t="str">
        <f>IF(AND(B449&lt;&gt;"",E449&lt;&gt;""),B449 &amp; " to " &amp; E449 &amp; CHAR(10) &amp;
IFERROR(IF(ISERROR(--TRIM(MID(SUBSTITUTE(C449,",",REPT(" ",99)),1,99))),VLOOKUP(TRIM(MID(SUBSTITUTE(C449,",",REPT(" ",99)),1,99)),PortProtocols[],4,FALSE),VLOOKUP(--TRIM(MID(SUBSTITUTE(C449,",",REPT(" ",99)),1,99)),PortProtocols[],4,FALSE)),"") &amp;
IF(TRIM(MID(SUBSTITUTE(C449,",",REPT(" ",99)),99,99))&lt;&gt;"",CHAR(10) &amp; IFERROR(IF(ISERROR(--TRIM(MID(SUBSTITUTE(C449,",",REPT(" ",99)),99,99))),VLOOKUP(TRIM(MID(SUBSTITUTE(C449,",",REPT(" ",99)),99,99)),PortProtocols[],4,FALSE),VLOOKUP(--TRIM(MID(SUBSTITUTE(C449,",",REPT(" ",99)),99,99)),PortProtocols[],4,FALSE)),""),"") &amp;
IF(TRIM(MID(SUBSTITUTE(C449,",",REPT(" ",99)),199,99))&lt;&gt;"",CHAR(10) &amp; IFERROR(IF(ISERROR(--TRIM(MID(SUBSTITUTE(C449,",",REPT(" ",99)),199,99))),VLOOKUP(TRIM(MID(SUBSTITUTE(C449,",",REPT(" ",99)),199,99)),PortProtocols[],4,FALSE),VLOOKUP(--TRIM(MID(SUBSTITUTE(C449,",",REPT(" ",99)),199,99)),PortProtocols[],4,FALSE)),""),"") &amp;
IF(TRIM(MID(SUBSTITUTE(C449,",",REPT(" ",99)),299,99))&lt;&gt;"",CHAR(10) &amp; IFERROR(IF(ISERROR(--TRIM(MID(SUBSTITUTE(C449,",",REPT(" ",99)),299,99))),VLOOKUP(TRIM(MID(SUBSTITUTE(C449,",",REPT(" ",99)),299,99)),PortProtocols[],4,FALSE),VLOOKUP(--TRIM(MID(SUBSTITUTE(C449,",",REPT(" ",99)),299,99)),PortProtocols[],4,FALSE)),""),"") &amp;
IF(TRIM(MID(SUBSTITUTE(C449,",",REPT(" ",99)),399,99))&lt;&gt;"",CHAR(10) &amp; IFERROR(IF(ISERROR(--TRIM(MID(SUBSTITUTE(C449,",",REPT(" ",99)),399,99))),VLOOKUP(TRIM(MID(SUBSTITUTE(C449,",",REPT(" ",99)),399,99)),PortProtocols[],4,FALSE),VLOOKUP(--TRIM(MID(SUBSTITUTE(C449,",",REPT(" ",99)),399,99)),PortProtocols[],4,FALSE)),""),"") &amp;
IF(TRIM(MID(SUBSTITUTE(C449,",",REPT(" ",99)),499,99))&lt;&gt;"",CHAR(10) &amp; IFERROR(IF(ISERROR(--TRIM(MID(SUBSTITUTE(C449,",",REPT(" ",99)),499,99))),VLOOKUP(TRIM(MID(SUBSTITUTE(C449,",",REPT(" ",99)),499,99)),PortProtocols[],4,FALSE),VLOOKUP(--TRIM(MID(SUBSTITUTE(C449,",",REPT(" ",99)),499,99)),PortProtocols[],4,FALSE)),""),"") &amp;
IF(TRIM(MID(SUBSTITUTE(C449,",",REPT(" ",99)),599,99))&lt;&gt;"",CHAR(10) &amp; IFERROR(IF(ISERROR(--TRIM(MID(SUBSTITUTE(C449,",",REPT(" ",99)),599,99))),VLOOKUP(TRIM(MID(SUBSTITUTE(C449,",",REPT(" ",99)),599,99)),PortProtocols[],4,FALSE),VLOOKUP(--TRIM(MID(SUBSTITUTE(C449,",",REPT(" ",99)),599,99)),PortProtocols[],4,FALSE)),""),"") &amp;
IF(TRIM(MID(SUBSTITUTE(C449,",",REPT(" ",99)),699,99))&lt;&gt;"",CHAR(10) &amp; IFERROR(IF(ISERROR(--TRIM(MID(SUBSTITUTE(C449,",",REPT(" ",99)),699,99))),VLOOKUP(TRIM(MID(SUBSTITUTE(C449,",",REPT(" ",99)),699,99)),PortProtocols[],4,FALSE),VLOOKUP(--TRIM(MID(SUBSTITUTE(C449,",",REPT(" ",99)),699,99)),PortProtocols[],4,FALSE)),""),"") &amp;
IF(TRIM(MID(SUBSTITUTE(C449,",",REPT(" ",99)),799,99))&lt;&gt;"",CHAR(10) &amp; IFERROR(IF(ISERROR(--TRIM(MID(SUBSTITUTE(C449,",",REPT(" ",99)),799,99))),VLOOKUP(TRIM(MID(SUBSTITUTE(C449,",",REPT(" ",99)),799,99)),PortProtocols[],4,FALSE),VLOOKUP(--TRIM(MID(SUBSTITUTE(C449,",",REPT(" ",99)),799,99)),PortProtocols[],4,FALSE)),""),"") &amp;
IF(TRIM(MID(SUBSTITUTE(C449,",",REPT(" ",99)),899,99))&lt;&gt;"",CHAR(10) &amp; IFERROR(IF(ISERROR(--TRIM(MID(SUBSTITUTE(C449,",",REPT(" ",99)),899,99))),VLOOKUP(TRIM(MID(SUBSTITUTE(C449,",",REPT(" ",99)),899,99)),PortProtocols[],4,FALSE),VLOOKUP(--TRIM(MID(SUBSTITUTE(C449,",",REPT(" ",99)),899,99)),PortProtocols[],4,FALSE)),""),"") &amp;
IF(TRIM(MID(SUBSTITUTE(C449,",",REPT(" ",99)),999,99))&lt;&gt;"",CHAR(10) &amp; IFERROR(IF(ISERROR(--TRIM(MID(SUBSTITUTE(C449,",",REPT(" ",99)),999,99))),VLOOKUP(TRIM(MID(SUBSTITUTE(C449,",",REPT(" ",99)),999,99)),PortProtocols[],4,FALSE),VLOOKUP(--TRIM(MID(SUBSTITUTE(C449,",",REPT(" ",99)),999,99)),PortProtocols[],4,FALSE)),""),"") &amp;
IF(TRIM(MID(SUBSTITUTE(C449,",",REPT(" ",99)),1099,99))&lt;&gt;"",CHAR(10) &amp; IFERROR(IF(ISERROR(--TRIM(MID(SUBSTITUTE(C449,",",REPT(" ",99)),1099,99))),VLOOKUP(TRIM(MID(SUBSTITUTE(C449,",",REPT(" ",99)),1099,99)),PortProtocols[],4,FALSE),VLOOKUP(--TRIM(MID(SUBSTITUTE(C449,",",REPT(" ",99)),1099,99)),PortProtocols[],4,FALSE)),""),"") &amp;
IF(TRIM(MID(SUBSTITUTE(C449,",",REPT(" ",99)),1199,99))&lt;&gt;"",CHAR(10) &amp; IFERROR(IF(ISERROR(--TRIM(MID(SUBSTITUTE(C449,",",REPT(" ",99)),1199,99))),VLOOKUP(TRIM(MID(SUBSTITUTE(C449,",",REPT(" ",99)),1199,99)),PortProtocols[],4,FALSE),VLOOKUP(--TRIM(MID(SUBSTITUTE(C449,",",REPT(" ",99)),1199,99)),PortProtocols[],4,FALSE)),""),"") &amp;
IF(TRIM(MID(SUBSTITUTE(C449,",",REPT(" ",99)),1299,99))&lt;&gt;"",CHAR(10) &amp; IFERROR(IF(ISERROR(--TRIM(MID(SUBSTITUTE(C449,",",REPT(" ",99)),1299,99))),VLOOKUP(TRIM(MID(SUBSTITUTE(C449,",",REPT(" ",99)),1299,99)),PortProtocols[],4,FALSE),VLOOKUP(--TRIM(MID(SUBSTITUTE(C449,",",REPT(" ",99)),1299,99)),PortProtocols[],4,FALSE)),""),"") &amp;
IF(TRIM(MID(SUBSTITUTE(C449,",",REPT(" ",99)),1399,99))&lt;&gt;"",CHAR(10) &amp; IFERROR(IF(ISERROR(--TRIM(MID(SUBSTITUTE(C449,",",REPT(" ",99)),1399,99))),VLOOKUP(TRIM(MID(SUBSTITUTE(C449,",",REPT(" ",99)),1399,99)),PortProtocols[],4,FALSE),VLOOKUP(--TRIM(MID(SUBSTITUTE(C449,",",REPT(" ",99)),1399,99)),PortProtocols[],4,FALSE)),""),"") &amp;
IF(TRIM(MID(SUBSTITUTE(C449,",",REPT(" ",99)),1499,99))&lt;&gt;"",CHAR(10) &amp; IFERROR(IF(ISERROR(--TRIM(MID(SUBSTITUTE(C449,",",REPT(" ",99)),1499,99))),VLOOKUP(TRIM(MID(SUBSTITUTE(C449,",",REPT(" ",99)),1499,99)),PortProtocols[],4,FALSE),VLOOKUP(--TRIM(MID(SUBSTITUTE(C449,",",REPT(" ",99)),1499,99)),PortProtocols[],4,FALSE)),""),"") &amp;
IF(TRIM(MID(SUBSTITUTE(C449,",",REPT(" ",99)),1599,99))&lt;&gt;"",CHAR(10) &amp; IFERROR(IF(ISERROR(--TRIM(MID(SUBSTITUTE(C449,",",REPT(" ",99)),1599,99))),VLOOKUP(TRIM(MID(SUBSTITUTE(C449,",",REPT(" ",99)),1599,99)),PortProtocols[],4,FALSE),VLOOKUP(--TRIM(MID(SUBSTITUTE(C449,",",REPT(" ",99)),1599,99)),PortProtocols[],4,FALSE)),""),"") &amp;
IF(TRIM(MID(SUBSTITUTE(C449,",",REPT(" ",99)),1699,99))&lt;&gt;"",CHAR(10) &amp; IFERROR(IF(ISERROR(--TRIM(MID(SUBSTITUTE(C449,",",REPT(" ",99)),1699,99))),VLOOKUP(TRIM(MID(SUBSTITUTE(C449,",",REPT(" ",99)),1699,99)),PortProtocols[],4,FALSE),VLOOKUP(--TRIM(MID(SUBSTITUTE(C449,",",REPT(" ",99)),1699,99)),PortProtocols[],4,FALSE)),""),"") &amp;
IF(TRIM(MID(SUBSTITUTE(C449,",",REPT(" ",99)),1799,99))&lt;&gt;"",CHAR(10) &amp; IFERROR(IF(ISERROR(--TRIM(MID(SUBSTITUTE(C449,",",REPT(" ",99)),1799,99))),VLOOKUP(TRIM(MID(SUBSTITUTE(C449,",",REPT(" ",99)),1799,99)),PortProtocols[],4,FALSE),VLOOKUP(--TRIM(MID(SUBSTITUTE(C449,",",REPT(" ",99)),1799,99)),PortProtocols[],4,FALSE)),""),"") &amp;
IF(TRIM(MID(SUBSTITUTE(C449,",",REPT(" ",99)),1899,99))&lt;&gt;"",CHAR(10) &amp; IFERROR(IF(ISERROR(--TRIM(MID(SUBSTITUTE(C449,",",REPT(" ",99)),1899,99))),VLOOKUP(TRIM(MID(SUBSTITUTE(C449,",",REPT(" ",99)),1899,99)),PortProtocols[],4,FALSE),VLOOKUP(--TRIM(MID(SUBSTITUTE(C449,",",REPT(" ",99)),1899,99)),PortProtocols[],4,FALSE)),""),""),
"")</f>
        <v/>
      </c>
      <c r="G449" s="15"/>
      <c r="H449" s="13"/>
      <c r="I449" s="13">
        <f>_xlfn.XLOOKUP(ExternalPorts[[#This Row],[Destination]],entities[Destination],entities[Destination AZ (Used for Diagram Generation)],"",0)</f>
        <v>0</v>
      </c>
      <c r="J449" s="13"/>
    </row>
    <row r="450" spans="1:10" ht="20.25" hidden="1">
      <c r="A450" s="13"/>
      <c r="B450" s="13"/>
      <c r="C450" s="14"/>
      <c r="D450" s="13"/>
      <c r="E450" s="13"/>
      <c r="F450" s="24" t="str">
        <f>IF(AND(B450&lt;&gt;"",E450&lt;&gt;""),B450 &amp; " to " &amp; E450 &amp; CHAR(10) &amp;
IFERROR(IF(ISERROR(--TRIM(MID(SUBSTITUTE(C450,",",REPT(" ",99)),1,99))),VLOOKUP(TRIM(MID(SUBSTITUTE(C450,",",REPT(" ",99)),1,99)),PortProtocols[],4,FALSE),VLOOKUP(--TRIM(MID(SUBSTITUTE(C450,",",REPT(" ",99)),1,99)),PortProtocols[],4,FALSE)),"") &amp;
IF(TRIM(MID(SUBSTITUTE(C450,",",REPT(" ",99)),99,99))&lt;&gt;"",CHAR(10) &amp; IFERROR(IF(ISERROR(--TRIM(MID(SUBSTITUTE(C450,",",REPT(" ",99)),99,99))),VLOOKUP(TRIM(MID(SUBSTITUTE(C450,",",REPT(" ",99)),99,99)),PortProtocols[],4,FALSE),VLOOKUP(--TRIM(MID(SUBSTITUTE(C450,",",REPT(" ",99)),99,99)),PortProtocols[],4,FALSE)),""),"") &amp;
IF(TRIM(MID(SUBSTITUTE(C450,",",REPT(" ",99)),199,99))&lt;&gt;"",CHAR(10) &amp; IFERROR(IF(ISERROR(--TRIM(MID(SUBSTITUTE(C450,",",REPT(" ",99)),199,99))),VLOOKUP(TRIM(MID(SUBSTITUTE(C450,",",REPT(" ",99)),199,99)),PortProtocols[],4,FALSE),VLOOKUP(--TRIM(MID(SUBSTITUTE(C450,",",REPT(" ",99)),199,99)),PortProtocols[],4,FALSE)),""),"") &amp;
IF(TRIM(MID(SUBSTITUTE(C450,",",REPT(" ",99)),299,99))&lt;&gt;"",CHAR(10) &amp; IFERROR(IF(ISERROR(--TRIM(MID(SUBSTITUTE(C450,",",REPT(" ",99)),299,99))),VLOOKUP(TRIM(MID(SUBSTITUTE(C450,",",REPT(" ",99)),299,99)),PortProtocols[],4,FALSE),VLOOKUP(--TRIM(MID(SUBSTITUTE(C450,",",REPT(" ",99)),299,99)),PortProtocols[],4,FALSE)),""),"") &amp;
IF(TRIM(MID(SUBSTITUTE(C450,",",REPT(" ",99)),399,99))&lt;&gt;"",CHAR(10) &amp; IFERROR(IF(ISERROR(--TRIM(MID(SUBSTITUTE(C450,",",REPT(" ",99)),399,99))),VLOOKUP(TRIM(MID(SUBSTITUTE(C450,",",REPT(" ",99)),399,99)),PortProtocols[],4,FALSE),VLOOKUP(--TRIM(MID(SUBSTITUTE(C450,",",REPT(" ",99)),399,99)),PortProtocols[],4,FALSE)),""),"") &amp;
IF(TRIM(MID(SUBSTITUTE(C450,",",REPT(" ",99)),499,99))&lt;&gt;"",CHAR(10) &amp; IFERROR(IF(ISERROR(--TRIM(MID(SUBSTITUTE(C450,",",REPT(" ",99)),499,99))),VLOOKUP(TRIM(MID(SUBSTITUTE(C450,",",REPT(" ",99)),499,99)),PortProtocols[],4,FALSE),VLOOKUP(--TRIM(MID(SUBSTITUTE(C450,",",REPT(" ",99)),499,99)),PortProtocols[],4,FALSE)),""),"") &amp;
IF(TRIM(MID(SUBSTITUTE(C450,",",REPT(" ",99)),599,99))&lt;&gt;"",CHAR(10) &amp; IFERROR(IF(ISERROR(--TRIM(MID(SUBSTITUTE(C450,",",REPT(" ",99)),599,99))),VLOOKUP(TRIM(MID(SUBSTITUTE(C450,",",REPT(" ",99)),599,99)),PortProtocols[],4,FALSE),VLOOKUP(--TRIM(MID(SUBSTITUTE(C450,",",REPT(" ",99)),599,99)),PortProtocols[],4,FALSE)),""),"") &amp;
IF(TRIM(MID(SUBSTITUTE(C450,",",REPT(" ",99)),699,99))&lt;&gt;"",CHAR(10) &amp; IFERROR(IF(ISERROR(--TRIM(MID(SUBSTITUTE(C450,",",REPT(" ",99)),699,99))),VLOOKUP(TRIM(MID(SUBSTITUTE(C450,",",REPT(" ",99)),699,99)),PortProtocols[],4,FALSE),VLOOKUP(--TRIM(MID(SUBSTITUTE(C450,",",REPT(" ",99)),699,99)),PortProtocols[],4,FALSE)),""),"") &amp;
IF(TRIM(MID(SUBSTITUTE(C450,",",REPT(" ",99)),799,99))&lt;&gt;"",CHAR(10) &amp; IFERROR(IF(ISERROR(--TRIM(MID(SUBSTITUTE(C450,",",REPT(" ",99)),799,99))),VLOOKUP(TRIM(MID(SUBSTITUTE(C450,",",REPT(" ",99)),799,99)),PortProtocols[],4,FALSE),VLOOKUP(--TRIM(MID(SUBSTITUTE(C450,",",REPT(" ",99)),799,99)),PortProtocols[],4,FALSE)),""),"") &amp;
IF(TRIM(MID(SUBSTITUTE(C450,",",REPT(" ",99)),899,99))&lt;&gt;"",CHAR(10) &amp; IFERROR(IF(ISERROR(--TRIM(MID(SUBSTITUTE(C450,",",REPT(" ",99)),899,99))),VLOOKUP(TRIM(MID(SUBSTITUTE(C450,",",REPT(" ",99)),899,99)),PortProtocols[],4,FALSE),VLOOKUP(--TRIM(MID(SUBSTITUTE(C450,",",REPT(" ",99)),899,99)),PortProtocols[],4,FALSE)),""),"") &amp;
IF(TRIM(MID(SUBSTITUTE(C450,",",REPT(" ",99)),999,99))&lt;&gt;"",CHAR(10) &amp; IFERROR(IF(ISERROR(--TRIM(MID(SUBSTITUTE(C450,",",REPT(" ",99)),999,99))),VLOOKUP(TRIM(MID(SUBSTITUTE(C450,",",REPT(" ",99)),999,99)),PortProtocols[],4,FALSE),VLOOKUP(--TRIM(MID(SUBSTITUTE(C450,",",REPT(" ",99)),999,99)),PortProtocols[],4,FALSE)),""),"") &amp;
IF(TRIM(MID(SUBSTITUTE(C450,",",REPT(" ",99)),1099,99))&lt;&gt;"",CHAR(10) &amp; IFERROR(IF(ISERROR(--TRIM(MID(SUBSTITUTE(C450,",",REPT(" ",99)),1099,99))),VLOOKUP(TRIM(MID(SUBSTITUTE(C450,",",REPT(" ",99)),1099,99)),PortProtocols[],4,FALSE),VLOOKUP(--TRIM(MID(SUBSTITUTE(C450,",",REPT(" ",99)),1099,99)),PortProtocols[],4,FALSE)),""),"") &amp;
IF(TRIM(MID(SUBSTITUTE(C450,",",REPT(" ",99)),1199,99))&lt;&gt;"",CHAR(10) &amp; IFERROR(IF(ISERROR(--TRIM(MID(SUBSTITUTE(C450,",",REPT(" ",99)),1199,99))),VLOOKUP(TRIM(MID(SUBSTITUTE(C450,",",REPT(" ",99)),1199,99)),PortProtocols[],4,FALSE),VLOOKUP(--TRIM(MID(SUBSTITUTE(C450,",",REPT(" ",99)),1199,99)),PortProtocols[],4,FALSE)),""),"") &amp;
IF(TRIM(MID(SUBSTITUTE(C450,",",REPT(" ",99)),1299,99))&lt;&gt;"",CHAR(10) &amp; IFERROR(IF(ISERROR(--TRIM(MID(SUBSTITUTE(C450,",",REPT(" ",99)),1299,99))),VLOOKUP(TRIM(MID(SUBSTITUTE(C450,",",REPT(" ",99)),1299,99)),PortProtocols[],4,FALSE),VLOOKUP(--TRIM(MID(SUBSTITUTE(C450,",",REPT(" ",99)),1299,99)),PortProtocols[],4,FALSE)),""),"") &amp;
IF(TRIM(MID(SUBSTITUTE(C450,",",REPT(" ",99)),1399,99))&lt;&gt;"",CHAR(10) &amp; IFERROR(IF(ISERROR(--TRIM(MID(SUBSTITUTE(C450,",",REPT(" ",99)),1399,99))),VLOOKUP(TRIM(MID(SUBSTITUTE(C450,",",REPT(" ",99)),1399,99)),PortProtocols[],4,FALSE),VLOOKUP(--TRIM(MID(SUBSTITUTE(C450,",",REPT(" ",99)),1399,99)),PortProtocols[],4,FALSE)),""),"") &amp;
IF(TRIM(MID(SUBSTITUTE(C450,",",REPT(" ",99)),1499,99))&lt;&gt;"",CHAR(10) &amp; IFERROR(IF(ISERROR(--TRIM(MID(SUBSTITUTE(C450,",",REPT(" ",99)),1499,99))),VLOOKUP(TRIM(MID(SUBSTITUTE(C450,",",REPT(" ",99)),1499,99)),PortProtocols[],4,FALSE),VLOOKUP(--TRIM(MID(SUBSTITUTE(C450,",",REPT(" ",99)),1499,99)),PortProtocols[],4,FALSE)),""),"") &amp;
IF(TRIM(MID(SUBSTITUTE(C450,",",REPT(" ",99)),1599,99))&lt;&gt;"",CHAR(10) &amp; IFERROR(IF(ISERROR(--TRIM(MID(SUBSTITUTE(C450,",",REPT(" ",99)),1599,99))),VLOOKUP(TRIM(MID(SUBSTITUTE(C450,",",REPT(" ",99)),1599,99)),PortProtocols[],4,FALSE),VLOOKUP(--TRIM(MID(SUBSTITUTE(C450,",",REPT(" ",99)),1599,99)),PortProtocols[],4,FALSE)),""),"") &amp;
IF(TRIM(MID(SUBSTITUTE(C450,",",REPT(" ",99)),1699,99))&lt;&gt;"",CHAR(10) &amp; IFERROR(IF(ISERROR(--TRIM(MID(SUBSTITUTE(C450,",",REPT(" ",99)),1699,99))),VLOOKUP(TRIM(MID(SUBSTITUTE(C450,",",REPT(" ",99)),1699,99)),PortProtocols[],4,FALSE),VLOOKUP(--TRIM(MID(SUBSTITUTE(C450,",",REPT(" ",99)),1699,99)),PortProtocols[],4,FALSE)),""),"") &amp;
IF(TRIM(MID(SUBSTITUTE(C450,",",REPT(" ",99)),1799,99))&lt;&gt;"",CHAR(10) &amp; IFERROR(IF(ISERROR(--TRIM(MID(SUBSTITUTE(C450,",",REPT(" ",99)),1799,99))),VLOOKUP(TRIM(MID(SUBSTITUTE(C450,",",REPT(" ",99)),1799,99)),PortProtocols[],4,FALSE),VLOOKUP(--TRIM(MID(SUBSTITUTE(C450,",",REPT(" ",99)),1799,99)),PortProtocols[],4,FALSE)),""),"") &amp;
IF(TRIM(MID(SUBSTITUTE(C450,",",REPT(" ",99)),1899,99))&lt;&gt;"",CHAR(10) &amp; IFERROR(IF(ISERROR(--TRIM(MID(SUBSTITUTE(C450,",",REPT(" ",99)),1899,99))),VLOOKUP(TRIM(MID(SUBSTITUTE(C450,",",REPT(" ",99)),1899,99)),PortProtocols[],4,FALSE),VLOOKUP(--TRIM(MID(SUBSTITUTE(C450,",",REPT(" ",99)),1899,99)),PortProtocols[],4,FALSE)),""),""),
"")</f>
        <v/>
      </c>
      <c r="G450" s="15"/>
      <c r="H450" s="13"/>
      <c r="I450" s="13">
        <f>_xlfn.XLOOKUP(ExternalPorts[[#This Row],[Destination]],entities[Destination],entities[Destination AZ (Used for Diagram Generation)],"",0)</f>
        <v>0</v>
      </c>
      <c r="J450" s="13"/>
    </row>
    <row r="451" spans="1:10" ht="20.25" hidden="1">
      <c r="A451" s="13"/>
      <c r="B451" s="13"/>
      <c r="C451" s="14"/>
      <c r="D451" s="13"/>
      <c r="E451" s="13"/>
      <c r="F451" s="24" t="str">
        <f>IF(AND(B451&lt;&gt;"",E451&lt;&gt;""),B451 &amp; " to " &amp; E451 &amp; CHAR(10) &amp;
IFERROR(IF(ISERROR(--TRIM(MID(SUBSTITUTE(C451,",",REPT(" ",99)),1,99))),VLOOKUP(TRIM(MID(SUBSTITUTE(C451,",",REPT(" ",99)),1,99)),PortProtocols[],4,FALSE),VLOOKUP(--TRIM(MID(SUBSTITUTE(C451,",",REPT(" ",99)),1,99)),PortProtocols[],4,FALSE)),"") &amp;
IF(TRIM(MID(SUBSTITUTE(C451,",",REPT(" ",99)),99,99))&lt;&gt;"",CHAR(10) &amp; IFERROR(IF(ISERROR(--TRIM(MID(SUBSTITUTE(C451,",",REPT(" ",99)),99,99))),VLOOKUP(TRIM(MID(SUBSTITUTE(C451,",",REPT(" ",99)),99,99)),PortProtocols[],4,FALSE),VLOOKUP(--TRIM(MID(SUBSTITUTE(C451,",",REPT(" ",99)),99,99)),PortProtocols[],4,FALSE)),""),"") &amp;
IF(TRIM(MID(SUBSTITUTE(C451,",",REPT(" ",99)),199,99))&lt;&gt;"",CHAR(10) &amp; IFERROR(IF(ISERROR(--TRIM(MID(SUBSTITUTE(C451,",",REPT(" ",99)),199,99))),VLOOKUP(TRIM(MID(SUBSTITUTE(C451,",",REPT(" ",99)),199,99)),PortProtocols[],4,FALSE),VLOOKUP(--TRIM(MID(SUBSTITUTE(C451,",",REPT(" ",99)),199,99)),PortProtocols[],4,FALSE)),""),"") &amp;
IF(TRIM(MID(SUBSTITUTE(C451,",",REPT(" ",99)),299,99))&lt;&gt;"",CHAR(10) &amp; IFERROR(IF(ISERROR(--TRIM(MID(SUBSTITUTE(C451,",",REPT(" ",99)),299,99))),VLOOKUP(TRIM(MID(SUBSTITUTE(C451,",",REPT(" ",99)),299,99)),PortProtocols[],4,FALSE),VLOOKUP(--TRIM(MID(SUBSTITUTE(C451,",",REPT(" ",99)),299,99)),PortProtocols[],4,FALSE)),""),"") &amp;
IF(TRIM(MID(SUBSTITUTE(C451,",",REPT(" ",99)),399,99))&lt;&gt;"",CHAR(10) &amp; IFERROR(IF(ISERROR(--TRIM(MID(SUBSTITUTE(C451,",",REPT(" ",99)),399,99))),VLOOKUP(TRIM(MID(SUBSTITUTE(C451,",",REPT(" ",99)),399,99)),PortProtocols[],4,FALSE),VLOOKUP(--TRIM(MID(SUBSTITUTE(C451,",",REPT(" ",99)),399,99)),PortProtocols[],4,FALSE)),""),"") &amp;
IF(TRIM(MID(SUBSTITUTE(C451,",",REPT(" ",99)),499,99))&lt;&gt;"",CHAR(10) &amp; IFERROR(IF(ISERROR(--TRIM(MID(SUBSTITUTE(C451,",",REPT(" ",99)),499,99))),VLOOKUP(TRIM(MID(SUBSTITUTE(C451,",",REPT(" ",99)),499,99)),PortProtocols[],4,FALSE),VLOOKUP(--TRIM(MID(SUBSTITUTE(C451,",",REPT(" ",99)),499,99)),PortProtocols[],4,FALSE)),""),"") &amp;
IF(TRIM(MID(SUBSTITUTE(C451,",",REPT(" ",99)),599,99))&lt;&gt;"",CHAR(10) &amp; IFERROR(IF(ISERROR(--TRIM(MID(SUBSTITUTE(C451,",",REPT(" ",99)),599,99))),VLOOKUP(TRIM(MID(SUBSTITUTE(C451,",",REPT(" ",99)),599,99)),PortProtocols[],4,FALSE),VLOOKUP(--TRIM(MID(SUBSTITUTE(C451,",",REPT(" ",99)),599,99)),PortProtocols[],4,FALSE)),""),"") &amp;
IF(TRIM(MID(SUBSTITUTE(C451,",",REPT(" ",99)),699,99))&lt;&gt;"",CHAR(10) &amp; IFERROR(IF(ISERROR(--TRIM(MID(SUBSTITUTE(C451,",",REPT(" ",99)),699,99))),VLOOKUP(TRIM(MID(SUBSTITUTE(C451,",",REPT(" ",99)),699,99)),PortProtocols[],4,FALSE),VLOOKUP(--TRIM(MID(SUBSTITUTE(C451,",",REPT(" ",99)),699,99)),PortProtocols[],4,FALSE)),""),"") &amp;
IF(TRIM(MID(SUBSTITUTE(C451,",",REPT(" ",99)),799,99))&lt;&gt;"",CHAR(10) &amp; IFERROR(IF(ISERROR(--TRIM(MID(SUBSTITUTE(C451,",",REPT(" ",99)),799,99))),VLOOKUP(TRIM(MID(SUBSTITUTE(C451,",",REPT(" ",99)),799,99)),PortProtocols[],4,FALSE),VLOOKUP(--TRIM(MID(SUBSTITUTE(C451,",",REPT(" ",99)),799,99)),PortProtocols[],4,FALSE)),""),"") &amp;
IF(TRIM(MID(SUBSTITUTE(C451,",",REPT(" ",99)),899,99))&lt;&gt;"",CHAR(10) &amp; IFERROR(IF(ISERROR(--TRIM(MID(SUBSTITUTE(C451,",",REPT(" ",99)),899,99))),VLOOKUP(TRIM(MID(SUBSTITUTE(C451,",",REPT(" ",99)),899,99)),PortProtocols[],4,FALSE),VLOOKUP(--TRIM(MID(SUBSTITUTE(C451,",",REPT(" ",99)),899,99)),PortProtocols[],4,FALSE)),""),"") &amp;
IF(TRIM(MID(SUBSTITUTE(C451,",",REPT(" ",99)),999,99))&lt;&gt;"",CHAR(10) &amp; IFERROR(IF(ISERROR(--TRIM(MID(SUBSTITUTE(C451,",",REPT(" ",99)),999,99))),VLOOKUP(TRIM(MID(SUBSTITUTE(C451,",",REPT(" ",99)),999,99)),PortProtocols[],4,FALSE),VLOOKUP(--TRIM(MID(SUBSTITUTE(C451,",",REPT(" ",99)),999,99)),PortProtocols[],4,FALSE)),""),"") &amp;
IF(TRIM(MID(SUBSTITUTE(C451,",",REPT(" ",99)),1099,99))&lt;&gt;"",CHAR(10) &amp; IFERROR(IF(ISERROR(--TRIM(MID(SUBSTITUTE(C451,",",REPT(" ",99)),1099,99))),VLOOKUP(TRIM(MID(SUBSTITUTE(C451,",",REPT(" ",99)),1099,99)),PortProtocols[],4,FALSE),VLOOKUP(--TRIM(MID(SUBSTITUTE(C451,",",REPT(" ",99)),1099,99)),PortProtocols[],4,FALSE)),""),"") &amp;
IF(TRIM(MID(SUBSTITUTE(C451,",",REPT(" ",99)),1199,99))&lt;&gt;"",CHAR(10) &amp; IFERROR(IF(ISERROR(--TRIM(MID(SUBSTITUTE(C451,",",REPT(" ",99)),1199,99))),VLOOKUP(TRIM(MID(SUBSTITUTE(C451,",",REPT(" ",99)),1199,99)),PortProtocols[],4,FALSE),VLOOKUP(--TRIM(MID(SUBSTITUTE(C451,",",REPT(" ",99)),1199,99)),PortProtocols[],4,FALSE)),""),"") &amp;
IF(TRIM(MID(SUBSTITUTE(C451,",",REPT(" ",99)),1299,99))&lt;&gt;"",CHAR(10) &amp; IFERROR(IF(ISERROR(--TRIM(MID(SUBSTITUTE(C451,",",REPT(" ",99)),1299,99))),VLOOKUP(TRIM(MID(SUBSTITUTE(C451,",",REPT(" ",99)),1299,99)),PortProtocols[],4,FALSE),VLOOKUP(--TRIM(MID(SUBSTITUTE(C451,",",REPT(" ",99)),1299,99)),PortProtocols[],4,FALSE)),""),"") &amp;
IF(TRIM(MID(SUBSTITUTE(C451,",",REPT(" ",99)),1399,99))&lt;&gt;"",CHAR(10) &amp; IFERROR(IF(ISERROR(--TRIM(MID(SUBSTITUTE(C451,",",REPT(" ",99)),1399,99))),VLOOKUP(TRIM(MID(SUBSTITUTE(C451,",",REPT(" ",99)),1399,99)),PortProtocols[],4,FALSE),VLOOKUP(--TRIM(MID(SUBSTITUTE(C451,",",REPT(" ",99)),1399,99)),PortProtocols[],4,FALSE)),""),"") &amp;
IF(TRIM(MID(SUBSTITUTE(C451,",",REPT(" ",99)),1499,99))&lt;&gt;"",CHAR(10) &amp; IFERROR(IF(ISERROR(--TRIM(MID(SUBSTITUTE(C451,",",REPT(" ",99)),1499,99))),VLOOKUP(TRIM(MID(SUBSTITUTE(C451,",",REPT(" ",99)),1499,99)),PortProtocols[],4,FALSE),VLOOKUP(--TRIM(MID(SUBSTITUTE(C451,",",REPT(" ",99)),1499,99)),PortProtocols[],4,FALSE)),""),"") &amp;
IF(TRIM(MID(SUBSTITUTE(C451,",",REPT(" ",99)),1599,99))&lt;&gt;"",CHAR(10) &amp; IFERROR(IF(ISERROR(--TRIM(MID(SUBSTITUTE(C451,",",REPT(" ",99)),1599,99))),VLOOKUP(TRIM(MID(SUBSTITUTE(C451,",",REPT(" ",99)),1599,99)),PortProtocols[],4,FALSE),VLOOKUP(--TRIM(MID(SUBSTITUTE(C451,",",REPT(" ",99)),1599,99)),PortProtocols[],4,FALSE)),""),"") &amp;
IF(TRIM(MID(SUBSTITUTE(C451,",",REPT(" ",99)),1699,99))&lt;&gt;"",CHAR(10) &amp; IFERROR(IF(ISERROR(--TRIM(MID(SUBSTITUTE(C451,",",REPT(" ",99)),1699,99))),VLOOKUP(TRIM(MID(SUBSTITUTE(C451,",",REPT(" ",99)),1699,99)),PortProtocols[],4,FALSE),VLOOKUP(--TRIM(MID(SUBSTITUTE(C451,",",REPT(" ",99)),1699,99)),PortProtocols[],4,FALSE)),""),"") &amp;
IF(TRIM(MID(SUBSTITUTE(C451,",",REPT(" ",99)),1799,99))&lt;&gt;"",CHAR(10) &amp; IFERROR(IF(ISERROR(--TRIM(MID(SUBSTITUTE(C451,",",REPT(" ",99)),1799,99))),VLOOKUP(TRIM(MID(SUBSTITUTE(C451,",",REPT(" ",99)),1799,99)),PortProtocols[],4,FALSE),VLOOKUP(--TRIM(MID(SUBSTITUTE(C451,",",REPT(" ",99)),1799,99)),PortProtocols[],4,FALSE)),""),"") &amp;
IF(TRIM(MID(SUBSTITUTE(C451,",",REPT(" ",99)),1899,99))&lt;&gt;"",CHAR(10) &amp; IFERROR(IF(ISERROR(--TRIM(MID(SUBSTITUTE(C451,",",REPT(" ",99)),1899,99))),VLOOKUP(TRIM(MID(SUBSTITUTE(C451,",",REPT(" ",99)),1899,99)),PortProtocols[],4,FALSE),VLOOKUP(--TRIM(MID(SUBSTITUTE(C451,",",REPT(" ",99)),1899,99)),PortProtocols[],4,FALSE)),""),""),
"")</f>
        <v/>
      </c>
      <c r="G451" s="15"/>
      <c r="H451" s="13"/>
      <c r="I451" s="13">
        <f>_xlfn.XLOOKUP(ExternalPorts[[#This Row],[Destination]],entities[Destination],entities[Destination AZ (Used for Diagram Generation)],"",0)</f>
        <v>0</v>
      </c>
      <c r="J451" s="13"/>
    </row>
    <row r="452" spans="1:10" ht="20.25" hidden="1">
      <c r="A452" s="13"/>
      <c r="B452" s="13"/>
      <c r="C452" s="14"/>
      <c r="D452" s="13"/>
      <c r="E452" s="13"/>
      <c r="F452" s="24" t="str">
        <f>IF(AND(B452&lt;&gt;"",E452&lt;&gt;""),B452 &amp; " to " &amp; E452 &amp; CHAR(10) &amp;
IFERROR(IF(ISERROR(--TRIM(MID(SUBSTITUTE(C452,",",REPT(" ",99)),1,99))),VLOOKUP(TRIM(MID(SUBSTITUTE(C452,",",REPT(" ",99)),1,99)),PortProtocols[],4,FALSE),VLOOKUP(--TRIM(MID(SUBSTITUTE(C452,",",REPT(" ",99)),1,99)),PortProtocols[],4,FALSE)),"") &amp;
IF(TRIM(MID(SUBSTITUTE(C452,",",REPT(" ",99)),99,99))&lt;&gt;"",CHAR(10) &amp; IFERROR(IF(ISERROR(--TRIM(MID(SUBSTITUTE(C452,",",REPT(" ",99)),99,99))),VLOOKUP(TRIM(MID(SUBSTITUTE(C452,",",REPT(" ",99)),99,99)),PortProtocols[],4,FALSE),VLOOKUP(--TRIM(MID(SUBSTITUTE(C452,",",REPT(" ",99)),99,99)),PortProtocols[],4,FALSE)),""),"") &amp;
IF(TRIM(MID(SUBSTITUTE(C452,",",REPT(" ",99)),199,99))&lt;&gt;"",CHAR(10) &amp; IFERROR(IF(ISERROR(--TRIM(MID(SUBSTITUTE(C452,",",REPT(" ",99)),199,99))),VLOOKUP(TRIM(MID(SUBSTITUTE(C452,",",REPT(" ",99)),199,99)),PortProtocols[],4,FALSE),VLOOKUP(--TRIM(MID(SUBSTITUTE(C452,",",REPT(" ",99)),199,99)),PortProtocols[],4,FALSE)),""),"") &amp;
IF(TRIM(MID(SUBSTITUTE(C452,",",REPT(" ",99)),299,99))&lt;&gt;"",CHAR(10) &amp; IFERROR(IF(ISERROR(--TRIM(MID(SUBSTITUTE(C452,",",REPT(" ",99)),299,99))),VLOOKUP(TRIM(MID(SUBSTITUTE(C452,",",REPT(" ",99)),299,99)),PortProtocols[],4,FALSE),VLOOKUP(--TRIM(MID(SUBSTITUTE(C452,",",REPT(" ",99)),299,99)),PortProtocols[],4,FALSE)),""),"") &amp;
IF(TRIM(MID(SUBSTITUTE(C452,",",REPT(" ",99)),399,99))&lt;&gt;"",CHAR(10) &amp; IFERROR(IF(ISERROR(--TRIM(MID(SUBSTITUTE(C452,",",REPT(" ",99)),399,99))),VLOOKUP(TRIM(MID(SUBSTITUTE(C452,",",REPT(" ",99)),399,99)),PortProtocols[],4,FALSE),VLOOKUP(--TRIM(MID(SUBSTITUTE(C452,",",REPT(" ",99)),399,99)),PortProtocols[],4,FALSE)),""),"") &amp;
IF(TRIM(MID(SUBSTITUTE(C452,",",REPT(" ",99)),499,99))&lt;&gt;"",CHAR(10) &amp; IFERROR(IF(ISERROR(--TRIM(MID(SUBSTITUTE(C452,",",REPT(" ",99)),499,99))),VLOOKUP(TRIM(MID(SUBSTITUTE(C452,",",REPT(" ",99)),499,99)),PortProtocols[],4,FALSE),VLOOKUP(--TRIM(MID(SUBSTITUTE(C452,",",REPT(" ",99)),499,99)),PortProtocols[],4,FALSE)),""),"") &amp;
IF(TRIM(MID(SUBSTITUTE(C452,",",REPT(" ",99)),599,99))&lt;&gt;"",CHAR(10) &amp; IFERROR(IF(ISERROR(--TRIM(MID(SUBSTITUTE(C452,",",REPT(" ",99)),599,99))),VLOOKUP(TRIM(MID(SUBSTITUTE(C452,",",REPT(" ",99)),599,99)),PortProtocols[],4,FALSE),VLOOKUP(--TRIM(MID(SUBSTITUTE(C452,",",REPT(" ",99)),599,99)),PortProtocols[],4,FALSE)),""),"") &amp;
IF(TRIM(MID(SUBSTITUTE(C452,",",REPT(" ",99)),699,99))&lt;&gt;"",CHAR(10) &amp; IFERROR(IF(ISERROR(--TRIM(MID(SUBSTITUTE(C452,",",REPT(" ",99)),699,99))),VLOOKUP(TRIM(MID(SUBSTITUTE(C452,",",REPT(" ",99)),699,99)),PortProtocols[],4,FALSE),VLOOKUP(--TRIM(MID(SUBSTITUTE(C452,",",REPT(" ",99)),699,99)),PortProtocols[],4,FALSE)),""),"") &amp;
IF(TRIM(MID(SUBSTITUTE(C452,",",REPT(" ",99)),799,99))&lt;&gt;"",CHAR(10) &amp; IFERROR(IF(ISERROR(--TRIM(MID(SUBSTITUTE(C452,",",REPT(" ",99)),799,99))),VLOOKUP(TRIM(MID(SUBSTITUTE(C452,",",REPT(" ",99)),799,99)),PortProtocols[],4,FALSE),VLOOKUP(--TRIM(MID(SUBSTITUTE(C452,",",REPT(" ",99)),799,99)),PortProtocols[],4,FALSE)),""),"") &amp;
IF(TRIM(MID(SUBSTITUTE(C452,",",REPT(" ",99)),899,99))&lt;&gt;"",CHAR(10) &amp; IFERROR(IF(ISERROR(--TRIM(MID(SUBSTITUTE(C452,",",REPT(" ",99)),899,99))),VLOOKUP(TRIM(MID(SUBSTITUTE(C452,",",REPT(" ",99)),899,99)),PortProtocols[],4,FALSE),VLOOKUP(--TRIM(MID(SUBSTITUTE(C452,",",REPT(" ",99)),899,99)),PortProtocols[],4,FALSE)),""),"") &amp;
IF(TRIM(MID(SUBSTITUTE(C452,",",REPT(" ",99)),999,99))&lt;&gt;"",CHAR(10) &amp; IFERROR(IF(ISERROR(--TRIM(MID(SUBSTITUTE(C452,",",REPT(" ",99)),999,99))),VLOOKUP(TRIM(MID(SUBSTITUTE(C452,",",REPT(" ",99)),999,99)),PortProtocols[],4,FALSE),VLOOKUP(--TRIM(MID(SUBSTITUTE(C452,",",REPT(" ",99)),999,99)),PortProtocols[],4,FALSE)),""),"") &amp;
IF(TRIM(MID(SUBSTITUTE(C452,",",REPT(" ",99)),1099,99))&lt;&gt;"",CHAR(10) &amp; IFERROR(IF(ISERROR(--TRIM(MID(SUBSTITUTE(C452,",",REPT(" ",99)),1099,99))),VLOOKUP(TRIM(MID(SUBSTITUTE(C452,",",REPT(" ",99)),1099,99)),PortProtocols[],4,FALSE),VLOOKUP(--TRIM(MID(SUBSTITUTE(C452,",",REPT(" ",99)),1099,99)),PortProtocols[],4,FALSE)),""),"") &amp;
IF(TRIM(MID(SUBSTITUTE(C452,",",REPT(" ",99)),1199,99))&lt;&gt;"",CHAR(10) &amp; IFERROR(IF(ISERROR(--TRIM(MID(SUBSTITUTE(C452,",",REPT(" ",99)),1199,99))),VLOOKUP(TRIM(MID(SUBSTITUTE(C452,",",REPT(" ",99)),1199,99)),PortProtocols[],4,FALSE),VLOOKUP(--TRIM(MID(SUBSTITUTE(C452,",",REPT(" ",99)),1199,99)),PortProtocols[],4,FALSE)),""),"") &amp;
IF(TRIM(MID(SUBSTITUTE(C452,",",REPT(" ",99)),1299,99))&lt;&gt;"",CHAR(10) &amp; IFERROR(IF(ISERROR(--TRIM(MID(SUBSTITUTE(C452,",",REPT(" ",99)),1299,99))),VLOOKUP(TRIM(MID(SUBSTITUTE(C452,",",REPT(" ",99)),1299,99)),PortProtocols[],4,FALSE),VLOOKUP(--TRIM(MID(SUBSTITUTE(C452,",",REPT(" ",99)),1299,99)),PortProtocols[],4,FALSE)),""),"") &amp;
IF(TRIM(MID(SUBSTITUTE(C452,",",REPT(" ",99)),1399,99))&lt;&gt;"",CHAR(10) &amp; IFERROR(IF(ISERROR(--TRIM(MID(SUBSTITUTE(C452,",",REPT(" ",99)),1399,99))),VLOOKUP(TRIM(MID(SUBSTITUTE(C452,",",REPT(" ",99)),1399,99)),PortProtocols[],4,FALSE),VLOOKUP(--TRIM(MID(SUBSTITUTE(C452,",",REPT(" ",99)),1399,99)),PortProtocols[],4,FALSE)),""),"") &amp;
IF(TRIM(MID(SUBSTITUTE(C452,",",REPT(" ",99)),1499,99))&lt;&gt;"",CHAR(10) &amp; IFERROR(IF(ISERROR(--TRIM(MID(SUBSTITUTE(C452,",",REPT(" ",99)),1499,99))),VLOOKUP(TRIM(MID(SUBSTITUTE(C452,",",REPT(" ",99)),1499,99)),PortProtocols[],4,FALSE),VLOOKUP(--TRIM(MID(SUBSTITUTE(C452,",",REPT(" ",99)),1499,99)),PortProtocols[],4,FALSE)),""),"") &amp;
IF(TRIM(MID(SUBSTITUTE(C452,",",REPT(" ",99)),1599,99))&lt;&gt;"",CHAR(10) &amp; IFERROR(IF(ISERROR(--TRIM(MID(SUBSTITUTE(C452,",",REPT(" ",99)),1599,99))),VLOOKUP(TRIM(MID(SUBSTITUTE(C452,",",REPT(" ",99)),1599,99)),PortProtocols[],4,FALSE),VLOOKUP(--TRIM(MID(SUBSTITUTE(C452,",",REPT(" ",99)),1599,99)),PortProtocols[],4,FALSE)),""),"") &amp;
IF(TRIM(MID(SUBSTITUTE(C452,",",REPT(" ",99)),1699,99))&lt;&gt;"",CHAR(10) &amp; IFERROR(IF(ISERROR(--TRIM(MID(SUBSTITUTE(C452,",",REPT(" ",99)),1699,99))),VLOOKUP(TRIM(MID(SUBSTITUTE(C452,",",REPT(" ",99)),1699,99)),PortProtocols[],4,FALSE),VLOOKUP(--TRIM(MID(SUBSTITUTE(C452,",",REPT(" ",99)),1699,99)),PortProtocols[],4,FALSE)),""),"") &amp;
IF(TRIM(MID(SUBSTITUTE(C452,",",REPT(" ",99)),1799,99))&lt;&gt;"",CHAR(10) &amp; IFERROR(IF(ISERROR(--TRIM(MID(SUBSTITUTE(C452,",",REPT(" ",99)),1799,99))),VLOOKUP(TRIM(MID(SUBSTITUTE(C452,",",REPT(" ",99)),1799,99)),PortProtocols[],4,FALSE),VLOOKUP(--TRIM(MID(SUBSTITUTE(C452,",",REPT(" ",99)),1799,99)),PortProtocols[],4,FALSE)),""),"") &amp;
IF(TRIM(MID(SUBSTITUTE(C452,",",REPT(" ",99)),1899,99))&lt;&gt;"",CHAR(10) &amp; IFERROR(IF(ISERROR(--TRIM(MID(SUBSTITUTE(C452,",",REPT(" ",99)),1899,99))),VLOOKUP(TRIM(MID(SUBSTITUTE(C452,",",REPT(" ",99)),1899,99)),PortProtocols[],4,FALSE),VLOOKUP(--TRIM(MID(SUBSTITUTE(C452,",",REPT(" ",99)),1899,99)),PortProtocols[],4,FALSE)),""),""),
"")</f>
        <v/>
      </c>
      <c r="G452" s="15"/>
      <c r="H452" s="13"/>
      <c r="I452" s="13">
        <f>_xlfn.XLOOKUP(ExternalPorts[[#This Row],[Destination]],entities[Destination],entities[Destination AZ (Used for Diagram Generation)],"",0)</f>
        <v>0</v>
      </c>
      <c r="J452" s="13"/>
    </row>
    <row r="453" spans="1:10" ht="20.25" hidden="1">
      <c r="A453" s="13"/>
      <c r="B453" s="13"/>
      <c r="C453" s="14"/>
      <c r="D453" s="13"/>
      <c r="E453" s="13"/>
      <c r="F453" s="24" t="str">
        <f>IF(AND(B453&lt;&gt;"",E453&lt;&gt;""),B453 &amp; " to " &amp; E453 &amp; CHAR(10) &amp;
IFERROR(IF(ISERROR(--TRIM(MID(SUBSTITUTE(C453,",",REPT(" ",99)),1,99))),VLOOKUP(TRIM(MID(SUBSTITUTE(C453,",",REPT(" ",99)),1,99)),PortProtocols[],4,FALSE),VLOOKUP(--TRIM(MID(SUBSTITUTE(C453,",",REPT(" ",99)),1,99)),PortProtocols[],4,FALSE)),"") &amp;
IF(TRIM(MID(SUBSTITUTE(C453,",",REPT(" ",99)),99,99))&lt;&gt;"",CHAR(10) &amp; IFERROR(IF(ISERROR(--TRIM(MID(SUBSTITUTE(C453,",",REPT(" ",99)),99,99))),VLOOKUP(TRIM(MID(SUBSTITUTE(C453,",",REPT(" ",99)),99,99)),PortProtocols[],4,FALSE),VLOOKUP(--TRIM(MID(SUBSTITUTE(C453,",",REPT(" ",99)),99,99)),PortProtocols[],4,FALSE)),""),"") &amp;
IF(TRIM(MID(SUBSTITUTE(C453,",",REPT(" ",99)),199,99))&lt;&gt;"",CHAR(10) &amp; IFERROR(IF(ISERROR(--TRIM(MID(SUBSTITUTE(C453,",",REPT(" ",99)),199,99))),VLOOKUP(TRIM(MID(SUBSTITUTE(C453,",",REPT(" ",99)),199,99)),PortProtocols[],4,FALSE),VLOOKUP(--TRIM(MID(SUBSTITUTE(C453,",",REPT(" ",99)),199,99)),PortProtocols[],4,FALSE)),""),"") &amp;
IF(TRIM(MID(SUBSTITUTE(C453,",",REPT(" ",99)),299,99))&lt;&gt;"",CHAR(10) &amp; IFERROR(IF(ISERROR(--TRIM(MID(SUBSTITUTE(C453,",",REPT(" ",99)),299,99))),VLOOKUP(TRIM(MID(SUBSTITUTE(C453,",",REPT(" ",99)),299,99)),PortProtocols[],4,FALSE),VLOOKUP(--TRIM(MID(SUBSTITUTE(C453,",",REPT(" ",99)),299,99)),PortProtocols[],4,FALSE)),""),"") &amp;
IF(TRIM(MID(SUBSTITUTE(C453,",",REPT(" ",99)),399,99))&lt;&gt;"",CHAR(10) &amp; IFERROR(IF(ISERROR(--TRIM(MID(SUBSTITUTE(C453,",",REPT(" ",99)),399,99))),VLOOKUP(TRIM(MID(SUBSTITUTE(C453,",",REPT(" ",99)),399,99)),PortProtocols[],4,FALSE),VLOOKUP(--TRIM(MID(SUBSTITUTE(C453,",",REPT(" ",99)),399,99)),PortProtocols[],4,FALSE)),""),"") &amp;
IF(TRIM(MID(SUBSTITUTE(C453,",",REPT(" ",99)),499,99))&lt;&gt;"",CHAR(10) &amp; IFERROR(IF(ISERROR(--TRIM(MID(SUBSTITUTE(C453,",",REPT(" ",99)),499,99))),VLOOKUP(TRIM(MID(SUBSTITUTE(C453,",",REPT(" ",99)),499,99)),PortProtocols[],4,FALSE),VLOOKUP(--TRIM(MID(SUBSTITUTE(C453,",",REPT(" ",99)),499,99)),PortProtocols[],4,FALSE)),""),"") &amp;
IF(TRIM(MID(SUBSTITUTE(C453,",",REPT(" ",99)),599,99))&lt;&gt;"",CHAR(10) &amp; IFERROR(IF(ISERROR(--TRIM(MID(SUBSTITUTE(C453,",",REPT(" ",99)),599,99))),VLOOKUP(TRIM(MID(SUBSTITUTE(C453,",",REPT(" ",99)),599,99)),PortProtocols[],4,FALSE),VLOOKUP(--TRIM(MID(SUBSTITUTE(C453,",",REPT(" ",99)),599,99)),PortProtocols[],4,FALSE)),""),"") &amp;
IF(TRIM(MID(SUBSTITUTE(C453,",",REPT(" ",99)),699,99))&lt;&gt;"",CHAR(10) &amp; IFERROR(IF(ISERROR(--TRIM(MID(SUBSTITUTE(C453,",",REPT(" ",99)),699,99))),VLOOKUP(TRIM(MID(SUBSTITUTE(C453,",",REPT(" ",99)),699,99)),PortProtocols[],4,FALSE),VLOOKUP(--TRIM(MID(SUBSTITUTE(C453,",",REPT(" ",99)),699,99)),PortProtocols[],4,FALSE)),""),"") &amp;
IF(TRIM(MID(SUBSTITUTE(C453,",",REPT(" ",99)),799,99))&lt;&gt;"",CHAR(10) &amp; IFERROR(IF(ISERROR(--TRIM(MID(SUBSTITUTE(C453,",",REPT(" ",99)),799,99))),VLOOKUP(TRIM(MID(SUBSTITUTE(C453,",",REPT(" ",99)),799,99)),PortProtocols[],4,FALSE),VLOOKUP(--TRIM(MID(SUBSTITUTE(C453,",",REPT(" ",99)),799,99)),PortProtocols[],4,FALSE)),""),"") &amp;
IF(TRIM(MID(SUBSTITUTE(C453,",",REPT(" ",99)),899,99))&lt;&gt;"",CHAR(10) &amp; IFERROR(IF(ISERROR(--TRIM(MID(SUBSTITUTE(C453,",",REPT(" ",99)),899,99))),VLOOKUP(TRIM(MID(SUBSTITUTE(C453,",",REPT(" ",99)),899,99)),PortProtocols[],4,FALSE),VLOOKUP(--TRIM(MID(SUBSTITUTE(C453,",",REPT(" ",99)),899,99)),PortProtocols[],4,FALSE)),""),"") &amp;
IF(TRIM(MID(SUBSTITUTE(C453,",",REPT(" ",99)),999,99))&lt;&gt;"",CHAR(10) &amp; IFERROR(IF(ISERROR(--TRIM(MID(SUBSTITUTE(C453,",",REPT(" ",99)),999,99))),VLOOKUP(TRIM(MID(SUBSTITUTE(C453,",",REPT(" ",99)),999,99)),PortProtocols[],4,FALSE),VLOOKUP(--TRIM(MID(SUBSTITUTE(C453,",",REPT(" ",99)),999,99)),PortProtocols[],4,FALSE)),""),"") &amp;
IF(TRIM(MID(SUBSTITUTE(C453,",",REPT(" ",99)),1099,99))&lt;&gt;"",CHAR(10) &amp; IFERROR(IF(ISERROR(--TRIM(MID(SUBSTITUTE(C453,",",REPT(" ",99)),1099,99))),VLOOKUP(TRIM(MID(SUBSTITUTE(C453,",",REPT(" ",99)),1099,99)),PortProtocols[],4,FALSE),VLOOKUP(--TRIM(MID(SUBSTITUTE(C453,",",REPT(" ",99)),1099,99)),PortProtocols[],4,FALSE)),""),"") &amp;
IF(TRIM(MID(SUBSTITUTE(C453,",",REPT(" ",99)),1199,99))&lt;&gt;"",CHAR(10) &amp; IFERROR(IF(ISERROR(--TRIM(MID(SUBSTITUTE(C453,",",REPT(" ",99)),1199,99))),VLOOKUP(TRIM(MID(SUBSTITUTE(C453,",",REPT(" ",99)),1199,99)),PortProtocols[],4,FALSE),VLOOKUP(--TRIM(MID(SUBSTITUTE(C453,",",REPT(" ",99)),1199,99)),PortProtocols[],4,FALSE)),""),"") &amp;
IF(TRIM(MID(SUBSTITUTE(C453,",",REPT(" ",99)),1299,99))&lt;&gt;"",CHAR(10) &amp; IFERROR(IF(ISERROR(--TRIM(MID(SUBSTITUTE(C453,",",REPT(" ",99)),1299,99))),VLOOKUP(TRIM(MID(SUBSTITUTE(C453,",",REPT(" ",99)),1299,99)),PortProtocols[],4,FALSE),VLOOKUP(--TRIM(MID(SUBSTITUTE(C453,",",REPT(" ",99)),1299,99)),PortProtocols[],4,FALSE)),""),"") &amp;
IF(TRIM(MID(SUBSTITUTE(C453,",",REPT(" ",99)),1399,99))&lt;&gt;"",CHAR(10) &amp; IFERROR(IF(ISERROR(--TRIM(MID(SUBSTITUTE(C453,",",REPT(" ",99)),1399,99))),VLOOKUP(TRIM(MID(SUBSTITUTE(C453,",",REPT(" ",99)),1399,99)),PortProtocols[],4,FALSE),VLOOKUP(--TRIM(MID(SUBSTITUTE(C453,",",REPT(" ",99)),1399,99)),PortProtocols[],4,FALSE)),""),"") &amp;
IF(TRIM(MID(SUBSTITUTE(C453,",",REPT(" ",99)),1499,99))&lt;&gt;"",CHAR(10) &amp; IFERROR(IF(ISERROR(--TRIM(MID(SUBSTITUTE(C453,",",REPT(" ",99)),1499,99))),VLOOKUP(TRIM(MID(SUBSTITUTE(C453,",",REPT(" ",99)),1499,99)),PortProtocols[],4,FALSE),VLOOKUP(--TRIM(MID(SUBSTITUTE(C453,",",REPT(" ",99)),1499,99)),PortProtocols[],4,FALSE)),""),"") &amp;
IF(TRIM(MID(SUBSTITUTE(C453,",",REPT(" ",99)),1599,99))&lt;&gt;"",CHAR(10) &amp; IFERROR(IF(ISERROR(--TRIM(MID(SUBSTITUTE(C453,",",REPT(" ",99)),1599,99))),VLOOKUP(TRIM(MID(SUBSTITUTE(C453,",",REPT(" ",99)),1599,99)),PortProtocols[],4,FALSE),VLOOKUP(--TRIM(MID(SUBSTITUTE(C453,",",REPT(" ",99)),1599,99)),PortProtocols[],4,FALSE)),""),"") &amp;
IF(TRIM(MID(SUBSTITUTE(C453,",",REPT(" ",99)),1699,99))&lt;&gt;"",CHAR(10) &amp; IFERROR(IF(ISERROR(--TRIM(MID(SUBSTITUTE(C453,",",REPT(" ",99)),1699,99))),VLOOKUP(TRIM(MID(SUBSTITUTE(C453,",",REPT(" ",99)),1699,99)),PortProtocols[],4,FALSE),VLOOKUP(--TRIM(MID(SUBSTITUTE(C453,",",REPT(" ",99)),1699,99)),PortProtocols[],4,FALSE)),""),"") &amp;
IF(TRIM(MID(SUBSTITUTE(C453,",",REPT(" ",99)),1799,99))&lt;&gt;"",CHAR(10) &amp; IFERROR(IF(ISERROR(--TRIM(MID(SUBSTITUTE(C453,",",REPT(" ",99)),1799,99))),VLOOKUP(TRIM(MID(SUBSTITUTE(C453,",",REPT(" ",99)),1799,99)),PortProtocols[],4,FALSE),VLOOKUP(--TRIM(MID(SUBSTITUTE(C453,",",REPT(" ",99)),1799,99)),PortProtocols[],4,FALSE)),""),"") &amp;
IF(TRIM(MID(SUBSTITUTE(C453,",",REPT(" ",99)),1899,99))&lt;&gt;"",CHAR(10) &amp; IFERROR(IF(ISERROR(--TRIM(MID(SUBSTITUTE(C453,",",REPT(" ",99)),1899,99))),VLOOKUP(TRIM(MID(SUBSTITUTE(C453,",",REPT(" ",99)),1899,99)),PortProtocols[],4,FALSE),VLOOKUP(--TRIM(MID(SUBSTITUTE(C453,",",REPT(" ",99)),1899,99)),PortProtocols[],4,FALSE)),""),""),
"")</f>
        <v/>
      </c>
      <c r="G453" s="15"/>
      <c r="H453" s="13"/>
      <c r="I453" s="13">
        <f>_xlfn.XLOOKUP(ExternalPorts[[#This Row],[Destination]],entities[Destination],entities[Destination AZ (Used for Diagram Generation)],"",0)</f>
        <v>0</v>
      </c>
      <c r="J453" s="13"/>
    </row>
    <row r="454" spans="1:10" ht="20.25" hidden="1">
      <c r="A454" s="13"/>
      <c r="B454" s="13"/>
      <c r="C454" s="14"/>
      <c r="D454" s="13"/>
      <c r="E454" s="13"/>
      <c r="F454" s="24" t="str">
        <f>IF(AND(B454&lt;&gt;"",E454&lt;&gt;""),B454 &amp; " to " &amp; E454 &amp; CHAR(10) &amp;
IFERROR(IF(ISERROR(--TRIM(MID(SUBSTITUTE(C454,",",REPT(" ",99)),1,99))),VLOOKUP(TRIM(MID(SUBSTITUTE(C454,",",REPT(" ",99)),1,99)),PortProtocols[],4,FALSE),VLOOKUP(--TRIM(MID(SUBSTITUTE(C454,",",REPT(" ",99)),1,99)),PortProtocols[],4,FALSE)),"") &amp;
IF(TRIM(MID(SUBSTITUTE(C454,",",REPT(" ",99)),99,99))&lt;&gt;"",CHAR(10) &amp; IFERROR(IF(ISERROR(--TRIM(MID(SUBSTITUTE(C454,",",REPT(" ",99)),99,99))),VLOOKUP(TRIM(MID(SUBSTITUTE(C454,",",REPT(" ",99)),99,99)),PortProtocols[],4,FALSE),VLOOKUP(--TRIM(MID(SUBSTITUTE(C454,",",REPT(" ",99)),99,99)),PortProtocols[],4,FALSE)),""),"") &amp;
IF(TRIM(MID(SUBSTITUTE(C454,",",REPT(" ",99)),199,99))&lt;&gt;"",CHAR(10) &amp; IFERROR(IF(ISERROR(--TRIM(MID(SUBSTITUTE(C454,",",REPT(" ",99)),199,99))),VLOOKUP(TRIM(MID(SUBSTITUTE(C454,",",REPT(" ",99)),199,99)),PortProtocols[],4,FALSE),VLOOKUP(--TRIM(MID(SUBSTITUTE(C454,",",REPT(" ",99)),199,99)),PortProtocols[],4,FALSE)),""),"") &amp;
IF(TRIM(MID(SUBSTITUTE(C454,",",REPT(" ",99)),299,99))&lt;&gt;"",CHAR(10) &amp; IFERROR(IF(ISERROR(--TRIM(MID(SUBSTITUTE(C454,",",REPT(" ",99)),299,99))),VLOOKUP(TRIM(MID(SUBSTITUTE(C454,",",REPT(" ",99)),299,99)),PortProtocols[],4,FALSE),VLOOKUP(--TRIM(MID(SUBSTITUTE(C454,",",REPT(" ",99)),299,99)),PortProtocols[],4,FALSE)),""),"") &amp;
IF(TRIM(MID(SUBSTITUTE(C454,",",REPT(" ",99)),399,99))&lt;&gt;"",CHAR(10) &amp; IFERROR(IF(ISERROR(--TRIM(MID(SUBSTITUTE(C454,",",REPT(" ",99)),399,99))),VLOOKUP(TRIM(MID(SUBSTITUTE(C454,",",REPT(" ",99)),399,99)),PortProtocols[],4,FALSE),VLOOKUP(--TRIM(MID(SUBSTITUTE(C454,",",REPT(" ",99)),399,99)),PortProtocols[],4,FALSE)),""),"") &amp;
IF(TRIM(MID(SUBSTITUTE(C454,",",REPT(" ",99)),499,99))&lt;&gt;"",CHAR(10) &amp; IFERROR(IF(ISERROR(--TRIM(MID(SUBSTITUTE(C454,",",REPT(" ",99)),499,99))),VLOOKUP(TRIM(MID(SUBSTITUTE(C454,",",REPT(" ",99)),499,99)),PortProtocols[],4,FALSE),VLOOKUP(--TRIM(MID(SUBSTITUTE(C454,",",REPT(" ",99)),499,99)),PortProtocols[],4,FALSE)),""),"") &amp;
IF(TRIM(MID(SUBSTITUTE(C454,",",REPT(" ",99)),599,99))&lt;&gt;"",CHAR(10) &amp; IFERROR(IF(ISERROR(--TRIM(MID(SUBSTITUTE(C454,",",REPT(" ",99)),599,99))),VLOOKUP(TRIM(MID(SUBSTITUTE(C454,",",REPT(" ",99)),599,99)),PortProtocols[],4,FALSE),VLOOKUP(--TRIM(MID(SUBSTITUTE(C454,",",REPT(" ",99)),599,99)),PortProtocols[],4,FALSE)),""),"") &amp;
IF(TRIM(MID(SUBSTITUTE(C454,",",REPT(" ",99)),699,99))&lt;&gt;"",CHAR(10) &amp; IFERROR(IF(ISERROR(--TRIM(MID(SUBSTITUTE(C454,",",REPT(" ",99)),699,99))),VLOOKUP(TRIM(MID(SUBSTITUTE(C454,",",REPT(" ",99)),699,99)),PortProtocols[],4,FALSE),VLOOKUP(--TRIM(MID(SUBSTITUTE(C454,",",REPT(" ",99)),699,99)),PortProtocols[],4,FALSE)),""),"") &amp;
IF(TRIM(MID(SUBSTITUTE(C454,",",REPT(" ",99)),799,99))&lt;&gt;"",CHAR(10) &amp; IFERROR(IF(ISERROR(--TRIM(MID(SUBSTITUTE(C454,",",REPT(" ",99)),799,99))),VLOOKUP(TRIM(MID(SUBSTITUTE(C454,",",REPT(" ",99)),799,99)),PortProtocols[],4,FALSE),VLOOKUP(--TRIM(MID(SUBSTITUTE(C454,",",REPT(" ",99)),799,99)),PortProtocols[],4,FALSE)),""),"") &amp;
IF(TRIM(MID(SUBSTITUTE(C454,",",REPT(" ",99)),899,99))&lt;&gt;"",CHAR(10) &amp; IFERROR(IF(ISERROR(--TRIM(MID(SUBSTITUTE(C454,",",REPT(" ",99)),899,99))),VLOOKUP(TRIM(MID(SUBSTITUTE(C454,",",REPT(" ",99)),899,99)),PortProtocols[],4,FALSE),VLOOKUP(--TRIM(MID(SUBSTITUTE(C454,",",REPT(" ",99)),899,99)),PortProtocols[],4,FALSE)),""),"") &amp;
IF(TRIM(MID(SUBSTITUTE(C454,",",REPT(" ",99)),999,99))&lt;&gt;"",CHAR(10) &amp; IFERROR(IF(ISERROR(--TRIM(MID(SUBSTITUTE(C454,",",REPT(" ",99)),999,99))),VLOOKUP(TRIM(MID(SUBSTITUTE(C454,",",REPT(" ",99)),999,99)),PortProtocols[],4,FALSE),VLOOKUP(--TRIM(MID(SUBSTITUTE(C454,",",REPT(" ",99)),999,99)),PortProtocols[],4,FALSE)),""),"") &amp;
IF(TRIM(MID(SUBSTITUTE(C454,",",REPT(" ",99)),1099,99))&lt;&gt;"",CHAR(10) &amp; IFERROR(IF(ISERROR(--TRIM(MID(SUBSTITUTE(C454,",",REPT(" ",99)),1099,99))),VLOOKUP(TRIM(MID(SUBSTITUTE(C454,",",REPT(" ",99)),1099,99)),PortProtocols[],4,FALSE),VLOOKUP(--TRIM(MID(SUBSTITUTE(C454,",",REPT(" ",99)),1099,99)),PortProtocols[],4,FALSE)),""),"") &amp;
IF(TRIM(MID(SUBSTITUTE(C454,",",REPT(" ",99)),1199,99))&lt;&gt;"",CHAR(10) &amp; IFERROR(IF(ISERROR(--TRIM(MID(SUBSTITUTE(C454,",",REPT(" ",99)),1199,99))),VLOOKUP(TRIM(MID(SUBSTITUTE(C454,",",REPT(" ",99)),1199,99)),PortProtocols[],4,FALSE),VLOOKUP(--TRIM(MID(SUBSTITUTE(C454,",",REPT(" ",99)),1199,99)),PortProtocols[],4,FALSE)),""),"") &amp;
IF(TRIM(MID(SUBSTITUTE(C454,",",REPT(" ",99)),1299,99))&lt;&gt;"",CHAR(10) &amp; IFERROR(IF(ISERROR(--TRIM(MID(SUBSTITUTE(C454,",",REPT(" ",99)),1299,99))),VLOOKUP(TRIM(MID(SUBSTITUTE(C454,",",REPT(" ",99)),1299,99)),PortProtocols[],4,FALSE),VLOOKUP(--TRIM(MID(SUBSTITUTE(C454,",",REPT(" ",99)),1299,99)),PortProtocols[],4,FALSE)),""),"") &amp;
IF(TRIM(MID(SUBSTITUTE(C454,",",REPT(" ",99)),1399,99))&lt;&gt;"",CHAR(10) &amp; IFERROR(IF(ISERROR(--TRIM(MID(SUBSTITUTE(C454,",",REPT(" ",99)),1399,99))),VLOOKUP(TRIM(MID(SUBSTITUTE(C454,",",REPT(" ",99)),1399,99)),PortProtocols[],4,FALSE),VLOOKUP(--TRIM(MID(SUBSTITUTE(C454,",",REPT(" ",99)),1399,99)),PortProtocols[],4,FALSE)),""),"") &amp;
IF(TRIM(MID(SUBSTITUTE(C454,",",REPT(" ",99)),1499,99))&lt;&gt;"",CHAR(10) &amp; IFERROR(IF(ISERROR(--TRIM(MID(SUBSTITUTE(C454,",",REPT(" ",99)),1499,99))),VLOOKUP(TRIM(MID(SUBSTITUTE(C454,",",REPT(" ",99)),1499,99)),PortProtocols[],4,FALSE),VLOOKUP(--TRIM(MID(SUBSTITUTE(C454,",",REPT(" ",99)),1499,99)),PortProtocols[],4,FALSE)),""),"") &amp;
IF(TRIM(MID(SUBSTITUTE(C454,",",REPT(" ",99)),1599,99))&lt;&gt;"",CHAR(10) &amp; IFERROR(IF(ISERROR(--TRIM(MID(SUBSTITUTE(C454,",",REPT(" ",99)),1599,99))),VLOOKUP(TRIM(MID(SUBSTITUTE(C454,",",REPT(" ",99)),1599,99)),PortProtocols[],4,FALSE),VLOOKUP(--TRIM(MID(SUBSTITUTE(C454,",",REPT(" ",99)),1599,99)),PortProtocols[],4,FALSE)),""),"") &amp;
IF(TRIM(MID(SUBSTITUTE(C454,",",REPT(" ",99)),1699,99))&lt;&gt;"",CHAR(10) &amp; IFERROR(IF(ISERROR(--TRIM(MID(SUBSTITUTE(C454,",",REPT(" ",99)),1699,99))),VLOOKUP(TRIM(MID(SUBSTITUTE(C454,",",REPT(" ",99)),1699,99)),PortProtocols[],4,FALSE),VLOOKUP(--TRIM(MID(SUBSTITUTE(C454,",",REPT(" ",99)),1699,99)),PortProtocols[],4,FALSE)),""),"") &amp;
IF(TRIM(MID(SUBSTITUTE(C454,",",REPT(" ",99)),1799,99))&lt;&gt;"",CHAR(10) &amp; IFERROR(IF(ISERROR(--TRIM(MID(SUBSTITUTE(C454,",",REPT(" ",99)),1799,99))),VLOOKUP(TRIM(MID(SUBSTITUTE(C454,",",REPT(" ",99)),1799,99)),PortProtocols[],4,FALSE),VLOOKUP(--TRIM(MID(SUBSTITUTE(C454,",",REPT(" ",99)),1799,99)),PortProtocols[],4,FALSE)),""),"") &amp;
IF(TRIM(MID(SUBSTITUTE(C454,",",REPT(" ",99)),1899,99))&lt;&gt;"",CHAR(10) &amp; IFERROR(IF(ISERROR(--TRIM(MID(SUBSTITUTE(C454,",",REPT(" ",99)),1899,99))),VLOOKUP(TRIM(MID(SUBSTITUTE(C454,",",REPT(" ",99)),1899,99)),PortProtocols[],4,FALSE),VLOOKUP(--TRIM(MID(SUBSTITUTE(C454,",",REPT(" ",99)),1899,99)),PortProtocols[],4,FALSE)),""),""),
"")</f>
        <v/>
      </c>
      <c r="G454" s="15"/>
      <c r="H454" s="13"/>
      <c r="I454" s="13">
        <f>_xlfn.XLOOKUP(ExternalPorts[[#This Row],[Destination]],entities[Destination],entities[Destination AZ (Used for Diagram Generation)],"",0)</f>
        <v>0</v>
      </c>
      <c r="J454" s="13"/>
    </row>
    <row r="455" spans="1:10" ht="20.25" hidden="1">
      <c r="A455" s="13"/>
      <c r="B455" s="13"/>
      <c r="C455" s="14"/>
      <c r="D455" s="13"/>
      <c r="E455" s="13"/>
      <c r="F455" s="24" t="str">
        <f>IF(AND(B455&lt;&gt;"",E455&lt;&gt;""),B455 &amp; " to " &amp; E455 &amp; CHAR(10) &amp;
IFERROR(IF(ISERROR(--TRIM(MID(SUBSTITUTE(C455,",",REPT(" ",99)),1,99))),VLOOKUP(TRIM(MID(SUBSTITUTE(C455,",",REPT(" ",99)),1,99)),PortProtocols[],4,FALSE),VLOOKUP(--TRIM(MID(SUBSTITUTE(C455,",",REPT(" ",99)),1,99)),PortProtocols[],4,FALSE)),"") &amp;
IF(TRIM(MID(SUBSTITUTE(C455,",",REPT(" ",99)),99,99))&lt;&gt;"",CHAR(10) &amp; IFERROR(IF(ISERROR(--TRIM(MID(SUBSTITUTE(C455,",",REPT(" ",99)),99,99))),VLOOKUP(TRIM(MID(SUBSTITUTE(C455,",",REPT(" ",99)),99,99)),PortProtocols[],4,FALSE),VLOOKUP(--TRIM(MID(SUBSTITUTE(C455,",",REPT(" ",99)),99,99)),PortProtocols[],4,FALSE)),""),"") &amp;
IF(TRIM(MID(SUBSTITUTE(C455,",",REPT(" ",99)),199,99))&lt;&gt;"",CHAR(10) &amp; IFERROR(IF(ISERROR(--TRIM(MID(SUBSTITUTE(C455,",",REPT(" ",99)),199,99))),VLOOKUP(TRIM(MID(SUBSTITUTE(C455,",",REPT(" ",99)),199,99)),PortProtocols[],4,FALSE),VLOOKUP(--TRIM(MID(SUBSTITUTE(C455,",",REPT(" ",99)),199,99)),PortProtocols[],4,FALSE)),""),"") &amp;
IF(TRIM(MID(SUBSTITUTE(C455,",",REPT(" ",99)),299,99))&lt;&gt;"",CHAR(10) &amp; IFERROR(IF(ISERROR(--TRIM(MID(SUBSTITUTE(C455,",",REPT(" ",99)),299,99))),VLOOKUP(TRIM(MID(SUBSTITUTE(C455,",",REPT(" ",99)),299,99)),PortProtocols[],4,FALSE),VLOOKUP(--TRIM(MID(SUBSTITUTE(C455,",",REPT(" ",99)),299,99)),PortProtocols[],4,FALSE)),""),"") &amp;
IF(TRIM(MID(SUBSTITUTE(C455,",",REPT(" ",99)),399,99))&lt;&gt;"",CHAR(10) &amp; IFERROR(IF(ISERROR(--TRIM(MID(SUBSTITUTE(C455,",",REPT(" ",99)),399,99))),VLOOKUP(TRIM(MID(SUBSTITUTE(C455,",",REPT(" ",99)),399,99)),PortProtocols[],4,FALSE),VLOOKUP(--TRIM(MID(SUBSTITUTE(C455,",",REPT(" ",99)),399,99)),PortProtocols[],4,FALSE)),""),"") &amp;
IF(TRIM(MID(SUBSTITUTE(C455,",",REPT(" ",99)),499,99))&lt;&gt;"",CHAR(10) &amp; IFERROR(IF(ISERROR(--TRIM(MID(SUBSTITUTE(C455,",",REPT(" ",99)),499,99))),VLOOKUP(TRIM(MID(SUBSTITUTE(C455,",",REPT(" ",99)),499,99)),PortProtocols[],4,FALSE),VLOOKUP(--TRIM(MID(SUBSTITUTE(C455,",",REPT(" ",99)),499,99)),PortProtocols[],4,FALSE)),""),"") &amp;
IF(TRIM(MID(SUBSTITUTE(C455,",",REPT(" ",99)),599,99))&lt;&gt;"",CHAR(10) &amp; IFERROR(IF(ISERROR(--TRIM(MID(SUBSTITUTE(C455,",",REPT(" ",99)),599,99))),VLOOKUP(TRIM(MID(SUBSTITUTE(C455,",",REPT(" ",99)),599,99)),PortProtocols[],4,FALSE),VLOOKUP(--TRIM(MID(SUBSTITUTE(C455,",",REPT(" ",99)),599,99)),PortProtocols[],4,FALSE)),""),"") &amp;
IF(TRIM(MID(SUBSTITUTE(C455,",",REPT(" ",99)),699,99))&lt;&gt;"",CHAR(10) &amp; IFERROR(IF(ISERROR(--TRIM(MID(SUBSTITUTE(C455,",",REPT(" ",99)),699,99))),VLOOKUP(TRIM(MID(SUBSTITUTE(C455,",",REPT(" ",99)),699,99)),PortProtocols[],4,FALSE),VLOOKUP(--TRIM(MID(SUBSTITUTE(C455,",",REPT(" ",99)),699,99)),PortProtocols[],4,FALSE)),""),"") &amp;
IF(TRIM(MID(SUBSTITUTE(C455,",",REPT(" ",99)),799,99))&lt;&gt;"",CHAR(10) &amp; IFERROR(IF(ISERROR(--TRIM(MID(SUBSTITUTE(C455,",",REPT(" ",99)),799,99))),VLOOKUP(TRIM(MID(SUBSTITUTE(C455,",",REPT(" ",99)),799,99)),PortProtocols[],4,FALSE),VLOOKUP(--TRIM(MID(SUBSTITUTE(C455,",",REPT(" ",99)),799,99)),PortProtocols[],4,FALSE)),""),"") &amp;
IF(TRIM(MID(SUBSTITUTE(C455,",",REPT(" ",99)),899,99))&lt;&gt;"",CHAR(10) &amp; IFERROR(IF(ISERROR(--TRIM(MID(SUBSTITUTE(C455,",",REPT(" ",99)),899,99))),VLOOKUP(TRIM(MID(SUBSTITUTE(C455,",",REPT(" ",99)),899,99)),PortProtocols[],4,FALSE),VLOOKUP(--TRIM(MID(SUBSTITUTE(C455,",",REPT(" ",99)),899,99)),PortProtocols[],4,FALSE)),""),"") &amp;
IF(TRIM(MID(SUBSTITUTE(C455,",",REPT(" ",99)),999,99))&lt;&gt;"",CHAR(10) &amp; IFERROR(IF(ISERROR(--TRIM(MID(SUBSTITUTE(C455,",",REPT(" ",99)),999,99))),VLOOKUP(TRIM(MID(SUBSTITUTE(C455,",",REPT(" ",99)),999,99)),PortProtocols[],4,FALSE),VLOOKUP(--TRIM(MID(SUBSTITUTE(C455,",",REPT(" ",99)),999,99)),PortProtocols[],4,FALSE)),""),"") &amp;
IF(TRIM(MID(SUBSTITUTE(C455,",",REPT(" ",99)),1099,99))&lt;&gt;"",CHAR(10) &amp; IFERROR(IF(ISERROR(--TRIM(MID(SUBSTITUTE(C455,",",REPT(" ",99)),1099,99))),VLOOKUP(TRIM(MID(SUBSTITUTE(C455,",",REPT(" ",99)),1099,99)),PortProtocols[],4,FALSE),VLOOKUP(--TRIM(MID(SUBSTITUTE(C455,",",REPT(" ",99)),1099,99)),PortProtocols[],4,FALSE)),""),"") &amp;
IF(TRIM(MID(SUBSTITUTE(C455,",",REPT(" ",99)),1199,99))&lt;&gt;"",CHAR(10) &amp; IFERROR(IF(ISERROR(--TRIM(MID(SUBSTITUTE(C455,",",REPT(" ",99)),1199,99))),VLOOKUP(TRIM(MID(SUBSTITUTE(C455,",",REPT(" ",99)),1199,99)),PortProtocols[],4,FALSE),VLOOKUP(--TRIM(MID(SUBSTITUTE(C455,",",REPT(" ",99)),1199,99)),PortProtocols[],4,FALSE)),""),"") &amp;
IF(TRIM(MID(SUBSTITUTE(C455,",",REPT(" ",99)),1299,99))&lt;&gt;"",CHAR(10) &amp; IFERROR(IF(ISERROR(--TRIM(MID(SUBSTITUTE(C455,",",REPT(" ",99)),1299,99))),VLOOKUP(TRIM(MID(SUBSTITUTE(C455,",",REPT(" ",99)),1299,99)),PortProtocols[],4,FALSE),VLOOKUP(--TRIM(MID(SUBSTITUTE(C455,",",REPT(" ",99)),1299,99)),PortProtocols[],4,FALSE)),""),"") &amp;
IF(TRIM(MID(SUBSTITUTE(C455,",",REPT(" ",99)),1399,99))&lt;&gt;"",CHAR(10) &amp; IFERROR(IF(ISERROR(--TRIM(MID(SUBSTITUTE(C455,",",REPT(" ",99)),1399,99))),VLOOKUP(TRIM(MID(SUBSTITUTE(C455,",",REPT(" ",99)),1399,99)),PortProtocols[],4,FALSE),VLOOKUP(--TRIM(MID(SUBSTITUTE(C455,",",REPT(" ",99)),1399,99)),PortProtocols[],4,FALSE)),""),"") &amp;
IF(TRIM(MID(SUBSTITUTE(C455,",",REPT(" ",99)),1499,99))&lt;&gt;"",CHAR(10) &amp; IFERROR(IF(ISERROR(--TRIM(MID(SUBSTITUTE(C455,",",REPT(" ",99)),1499,99))),VLOOKUP(TRIM(MID(SUBSTITUTE(C455,",",REPT(" ",99)),1499,99)),PortProtocols[],4,FALSE),VLOOKUP(--TRIM(MID(SUBSTITUTE(C455,",",REPT(" ",99)),1499,99)),PortProtocols[],4,FALSE)),""),"") &amp;
IF(TRIM(MID(SUBSTITUTE(C455,",",REPT(" ",99)),1599,99))&lt;&gt;"",CHAR(10) &amp; IFERROR(IF(ISERROR(--TRIM(MID(SUBSTITUTE(C455,",",REPT(" ",99)),1599,99))),VLOOKUP(TRIM(MID(SUBSTITUTE(C455,",",REPT(" ",99)),1599,99)),PortProtocols[],4,FALSE),VLOOKUP(--TRIM(MID(SUBSTITUTE(C455,",",REPT(" ",99)),1599,99)),PortProtocols[],4,FALSE)),""),"") &amp;
IF(TRIM(MID(SUBSTITUTE(C455,",",REPT(" ",99)),1699,99))&lt;&gt;"",CHAR(10) &amp; IFERROR(IF(ISERROR(--TRIM(MID(SUBSTITUTE(C455,",",REPT(" ",99)),1699,99))),VLOOKUP(TRIM(MID(SUBSTITUTE(C455,",",REPT(" ",99)),1699,99)),PortProtocols[],4,FALSE),VLOOKUP(--TRIM(MID(SUBSTITUTE(C455,",",REPT(" ",99)),1699,99)),PortProtocols[],4,FALSE)),""),"") &amp;
IF(TRIM(MID(SUBSTITUTE(C455,",",REPT(" ",99)),1799,99))&lt;&gt;"",CHAR(10) &amp; IFERROR(IF(ISERROR(--TRIM(MID(SUBSTITUTE(C455,",",REPT(" ",99)),1799,99))),VLOOKUP(TRIM(MID(SUBSTITUTE(C455,",",REPT(" ",99)),1799,99)),PortProtocols[],4,FALSE),VLOOKUP(--TRIM(MID(SUBSTITUTE(C455,",",REPT(" ",99)),1799,99)),PortProtocols[],4,FALSE)),""),"") &amp;
IF(TRIM(MID(SUBSTITUTE(C455,",",REPT(" ",99)),1899,99))&lt;&gt;"",CHAR(10) &amp; IFERROR(IF(ISERROR(--TRIM(MID(SUBSTITUTE(C455,",",REPT(" ",99)),1899,99))),VLOOKUP(TRIM(MID(SUBSTITUTE(C455,",",REPT(" ",99)),1899,99)),PortProtocols[],4,FALSE),VLOOKUP(--TRIM(MID(SUBSTITUTE(C455,",",REPT(" ",99)),1899,99)),PortProtocols[],4,FALSE)),""),""),
"")</f>
        <v/>
      </c>
      <c r="G455" s="15"/>
      <c r="H455" s="13"/>
      <c r="I455" s="13">
        <f>_xlfn.XLOOKUP(ExternalPorts[[#This Row],[Destination]],entities[Destination],entities[Destination AZ (Used for Diagram Generation)],"",0)</f>
        <v>0</v>
      </c>
      <c r="J455" s="13"/>
    </row>
    <row r="456" spans="1:10" ht="20.25" hidden="1">
      <c r="A456" s="13"/>
      <c r="B456" s="13"/>
      <c r="C456" s="14"/>
      <c r="D456" s="13"/>
      <c r="E456" s="13"/>
      <c r="F456" s="24" t="str">
        <f>IF(AND(B456&lt;&gt;"",E456&lt;&gt;""),B456 &amp; " to " &amp; E456 &amp; CHAR(10) &amp;
IFERROR(IF(ISERROR(--TRIM(MID(SUBSTITUTE(C456,",",REPT(" ",99)),1,99))),VLOOKUP(TRIM(MID(SUBSTITUTE(C456,",",REPT(" ",99)),1,99)),PortProtocols[],4,FALSE),VLOOKUP(--TRIM(MID(SUBSTITUTE(C456,",",REPT(" ",99)),1,99)),PortProtocols[],4,FALSE)),"") &amp;
IF(TRIM(MID(SUBSTITUTE(C456,",",REPT(" ",99)),99,99))&lt;&gt;"",CHAR(10) &amp; IFERROR(IF(ISERROR(--TRIM(MID(SUBSTITUTE(C456,",",REPT(" ",99)),99,99))),VLOOKUP(TRIM(MID(SUBSTITUTE(C456,",",REPT(" ",99)),99,99)),PortProtocols[],4,FALSE),VLOOKUP(--TRIM(MID(SUBSTITUTE(C456,",",REPT(" ",99)),99,99)),PortProtocols[],4,FALSE)),""),"") &amp;
IF(TRIM(MID(SUBSTITUTE(C456,",",REPT(" ",99)),199,99))&lt;&gt;"",CHAR(10) &amp; IFERROR(IF(ISERROR(--TRIM(MID(SUBSTITUTE(C456,",",REPT(" ",99)),199,99))),VLOOKUP(TRIM(MID(SUBSTITUTE(C456,",",REPT(" ",99)),199,99)),PortProtocols[],4,FALSE),VLOOKUP(--TRIM(MID(SUBSTITUTE(C456,",",REPT(" ",99)),199,99)),PortProtocols[],4,FALSE)),""),"") &amp;
IF(TRIM(MID(SUBSTITUTE(C456,",",REPT(" ",99)),299,99))&lt;&gt;"",CHAR(10) &amp; IFERROR(IF(ISERROR(--TRIM(MID(SUBSTITUTE(C456,",",REPT(" ",99)),299,99))),VLOOKUP(TRIM(MID(SUBSTITUTE(C456,",",REPT(" ",99)),299,99)),PortProtocols[],4,FALSE),VLOOKUP(--TRIM(MID(SUBSTITUTE(C456,",",REPT(" ",99)),299,99)),PortProtocols[],4,FALSE)),""),"") &amp;
IF(TRIM(MID(SUBSTITUTE(C456,",",REPT(" ",99)),399,99))&lt;&gt;"",CHAR(10) &amp; IFERROR(IF(ISERROR(--TRIM(MID(SUBSTITUTE(C456,",",REPT(" ",99)),399,99))),VLOOKUP(TRIM(MID(SUBSTITUTE(C456,",",REPT(" ",99)),399,99)),PortProtocols[],4,FALSE),VLOOKUP(--TRIM(MID(SUBSTITUTE(C456,",",REPT(" ",99)),399,99)),PortProtocols[],4,FALSE)),""),"") &amp;
IF(TRIM(MID(SUBSTITUTE(C456,",",REPT(" ",99)),499,99))&lt;&gt;"",CHAR(10) &amp; IFERROR(IF(ISERROR(--TRIM(MID(SUBSTITUTE(C456,",",REPT(" ",99)),499,99))),VLOOKUP(TRIM(MID(SUBSTITUTE(C456,",",REPT(" ",99)),499,99)),PortProtocols[],4,FALSE),VLOOKUP(--TRIM(MID(SUBSTITUTE(C456,",",REPT(" ",99)),499,99)),PortProtocols[],4,FALSE)),""),"") &amp;
IF(TRIM(MID(SUBSTITUTE(C456,",",REPT(" ",99)),599,99))&lt;&gt;"",CHAR(10) &amp; IFERROR(IF(ISERROR(--TRIM(MID(SUBSTITUTE(C456,",",REPT(" ",99)),599,99))),VLOOKUP(TRIM(MID(SUBSTITUTE(C456,",",REPT(" ",99)),599,99)),PortProtocols[],4,FALSE),VLOOKUP(--TRIM(MID(SUBSTITUTE(C456,",",REPT(" ",99)),599,99)),PortProtocols[],4,FALSE)),""),"") &amp;
IF(TRIM(MID(SUBSTITUTE(C456,",",REPT(" ",99)),699,99))&lt;&gt;"",CHAR(10) &amp; IFERROR(IF(ISERROR(--TRIM(MID(SUBSTITUTE(C456,",",REPT(" ",99)),699,99))),VLOOKUP(TRIM(MID(SUBSTITUTE(C456,",",REPT(" ",99)),699,99)),PortProtocols[],4,FALSE),VLOOKUP(--TRIM(MID(SUBSTITUTE(C456,",",REPT(" ",99)),699,99)),PortProtocols[],4,FALSE)),""),"") &amp;
IF(TRIM(MID(SUBSTITUTE(C456,",",REPT(" ",99)),799,99))&lt;&gt;"",CHAR(10) &amp; IFERROR(IF(ISERROR(--TRIM(MID(SUBSTITUTE(C456,",",REPT(" ",99)),799,99))),VLOOKUP(TRIM(MID(SUBSTITUTE(C456,",",REPT(" ",99)),799,99)),PortProtocols[],4,FALSE),VLOOKUP(--TRIM(MID(SUBSTITUTE(C456,",",REPT(" ",99)),799,99)),PortProtocols[],4,FALSE)),""),"") &amp;
IF(TRIM(MID(SUBSTITUTE(C456,",",REPT(" ",99)),899,99))&lt;&gt;"",CHAR(10) &amp; IFERROR(IF(ISERROR(--TRIM(MID(SUBSTITUTE(C456,",",REPT(" ",99)),899,99))),VLOOKUP(TRIM(MID(SUBSTITUTE(C456,",",REPT(" ",99)),899,99)),PortProtocols[],4,FALSE),VLOOKUP(--TRIM(MID(SUBSTITUTE(C456,",",REPT(" ",99)),899,99)),PortProtocols[],4,FALSE)),""),"") &amp;
IF(TRIM(MID(SUBSTITUTE(C456,",",REPT(" ",99)),999,99))&lt;&gt;"",CHAR(10) &amp; IFERROR(IF(ISERROR(--TRIM(MID(SUBSTITUTE(C456,",",REPT(" ",99)),999,99))),VLOOKUP(TRIM(MID(SUBSTITUTE(C456,",",REPT(" ",99)),999,99)),PortProtocols[],4,FALSE),VLOOKUP(--TRIM(MID(SUBSTITUTE(C456,",",REPT(" ",99)),999,99)),PortProtocols[],4,FALSE)),""),"") &amp;
IF(TRIM(MID(SUBSTITUTE(C456,",",REPT(" ",99)),1099,99))&lt;&gt;"",CHAR(10) &amp; IFERROR(IF(ISERROR(--TRIM(MID(SUBSTITUTE(C456,",",REPT(" ",99)),1099,99))),VLOOKUP(TRIM(MID(SUBSTITUTE(C456,",",REPT(" ",99)),1099,99)),PortProtocols[],4,FALSE),VLOOKUP(--TRIM(MID(SUBSTITUTE(C456,",",REPT(" ",99)),1099,99)),PortProtocols[],4,FALSE)),""),"") &amp;
IF(TRIM(MID(SUBSTITUTE(C456,",",REPT(" ",99)),1199,99))&lt;&gt;"",CHAR(10) &amp; IFERROR(IF(ISERROR(--TRIM(MID(SUBSTITUTE(C456,",",REPT(" ",99)),1199,99))),VLOOKUP(TRIM(MID(SUBSTITUTE(C456,",",REPT(" ",99)),1199,99)),PortProtocols[],4,FALSE),VLOOKUP(--TRIM(MID(SUBSTITUTE(C456,",",REPT(" ",99)),1199,99)),PortProtocols[],4,FALSE)),""),"") &amp;
IF(TRIM(MID(SUBSTITUTE(C456,",",REPT(" ",99)),1299,99))&lt;&gt;"",CHAR(10) &amp; IFERROR(IF(ISERROR(--TRIM(MID(SUBSTITUTE(C456,",",REPT(" ",99)),1299,99))),VLOOKUP(TRIM(MID(SUBSTITUTE(C456,",",REPT(" ",99)),1299,99)),PortProtocols[],4,FALSE),VLOOKUP(--TRIM(MID(SUBSTITUTE(C456,",",REPT(" ",99)),1299,99)),PortProtocols[],4,FALSE)),""),"") &amp;
IF(TRIM(MID(SUBSTITUTE(C456,",",REPT(" ",99)),1399,99))&lt;&gt;"",CHAR(10) &amp; IFERROR(IF(ISERROR(--TRIM(MID(SUBSTITUTE(C456,",",REPT(" ",99)),1399,99))),VLOOKUP(TRIM(MID(SUBSTITUTE(C456,",",REPT(" ",99)),1399,99)),PortProtocols[],4,FALSE),VLOOKUP(--TRIM(MID(SUBSTITUTE(C456,",",REPT(" ",99)),1399,99)),PortProtocols[],4,FALSE)),""),"") &amp;
IF(TRIM(MID(SUBSTITUTE(C456,",",REPT(" ",99)),1499,99))&lt;&gt;"",CHAR(10) &amp; IFERROR(IF(ISERROR(--TRIM(MID(SUBSTITUTE(C456,",",REPT(" ",99)),1499,99))),VLOOKUP(TRIM(MID(SUBSTITUTE(C456,",",REPT(" ",99)),1499,99)),PortProtocols[],4,FALSE),VLOOKUP(--TRIM(MID(SUBSTITUTE(C456,",",REPT(" ",99)),1499,99)),PortProtocols[],4,FALSE)),""),"") &amp;
IF(TRIM(MID(SUBSTITUTE(C456,",",REPT(" ",99)),1599,99))&lt;&gt;"",CHAR(10) &amp; IFERROR(IF(ISERROR(--TRIM(MID(SUBSTITUTE(C456,",",REPT(" ",99)),1599,99))),VLOOKUP(TRIM(MID(SUBSTITUTE(C456,",",REPT(" ",99)),1599,99)),PortProtocols[],4,FALSE),VLOOKUP(--TRIM(MID(SUBSTITUTE(C456,",",REPT(" ",99)),1599,99)),PortProtocols[],4,FALSE)),""),"") &amp;
IF(TRIM(MID(SUBSTITUTE(C456,",",REPT(" ",99)),1699,99))&lt;&gt;"",CHAR(10) &amp; IFERROR(IF(ISERROR(--TRIM(MID(SUBSTITUTE(C456,",",REPT(" ",99)),1699,99))),VLOOKUP(TRIM(MID(SUBSTITUTE(C456,",",REPT(" ",99)),1699,99)),PortProtocols[],4,FALSE),VLOOKUP(--TRIM(MID(SUBSTITUTE(C456,",",REPT(" ",99)),1699,99)),PortProtocols[],4,FALSE)),""),"") &amp;
IF(TRIM(MID(SUBSTITUTE(C456,",",REPT(" ",99)),1799,99))&lt;&gt;"",CHAR(10) &amp; IFERROR(IF(ISERROR(--TRIM(MID(SUBSTITUTE(C456,",",REPT(" ",99)),1799,99))),VLOOKUP(TRIM(MID(SUBSTITUTE(C456,",",REPT(" ",99)),1799,99)),PortProtocols[],4,FALSE),VLOOKUP(--TRIM(MID(SUBSTITUTE(C456,",",REPT(" ",99)),1799,99)),PortProtocols[],4,FALSE)),""),"") &amp;
IF(TRIM(MID(SUBSTITUTE(C456,",",REPT(" ",99)),1899,99))&lt;&gt;"",CHAR(10) &amp; IFERROR(IF(ISERROR(--TRIM(MID(SUBSTITUTE(C456,",",REPT(" ",99)),1899,99))),VLOOKUP(TRIM(MID(SUBSTITUTE(C456,",",REPT(" ",99)),1899,99)),PortProtocols[],4,FALSE),VLOOKUP(--TRIM(MID(SUBSTITUTE(C456,",",REPT(" ",99)),1899,99)),PortProtocols[],4,FALSE)),""),""),
"")</f>
        <v/>
      </c>
      <c r="G456" s="15"/>
      <c r="H456" s="13"/>
      <c r="I456" s="13">
        <f>_xlfn.XLOOKUP(ExternalPorts[[#This Row],[Destination]],entities[Destination],entities[Destination AZ (Used for Diagram Generation)],"",0)</f>
        <v>0</v>
      </c>
      <c r="J456" s="13"/>
    </row>
    <row r="457" spans="1:10" ht="20.25" hidden="1">
      <c r="A457" s="13"/>
      <c r="B457" s="13"/>
      <c r="C457" s="14"/>
      <c r="D457" s="13"/>
      <c r="E457" s="13"/>
      <c r="F457" s="24" t="str">
        <f>IF(AND(B457&lt;&gt;"",E457&lt;&gt;""),B457 &amp; " to " &amp; E457 &amp; CHAR(10) &amp;
IFERROR(IF(ISERROR(--TRIM(MID(SUBSTITUTE(C457,",",REPT(" ",99)),1,99))),VLOOKUP(TRIM(MID(SUBSTITUTE(C457,",",REPT(" ",99)),1,99)),PortProtocols[],4,FALSE),VLOOKUP(--TRIM(MID(SUBSTITUTE(C457,",",REPT(" ",99)),1,99)),PortProtocols[],4,FALSE)),"") &amp;
IF(TRIM(MID(SUBSTITUTE(C457,",",REPT(" ",99)),99,99))&lt;&gt;"",CHAR(10) &amp; IFERROR(IF(ISERROR(--TRIM(MID(SUBSTITUTE(C457,",",REPT(" ",99)),99,99))),VLOOKUP(TRIM(MID(SUBSTITUTE(C457,",",REPT(" ",99)),99,99)),PortProtocols[],4,FALSE),VLOOKUP(--TRIM(MID(SUBSTITUTE(C457,",",REPT(" ",99)),99,99)),PortProtocols[],4,FALSE)),""),"") &amp;
IF(TRIM(MID(SUBSTITUTE(C457,",",REPT(" ",99)),199,99))&lt;&gt;"",CHAR(10) &amp; IFERROR(IF(ISERROR(--TRIM(MID(SUBSTITUTE(C457,",",REPT(" ",99)),199,99))),VLOOKUP(TRIM(MID(SUBSTITUTE(C457,",",REPT(" ",99)),199,99)),PortProtocols[],4,FALSE),VLOOKUP(--TRIM(MID(SUBSTITUTE(C457,",",REPT(" ",99)),199,99)),PortProtocols[],4,FALSE)),""),"") &amp;
IF(TRIM(MID(SUBSTITUTE(C457,",",REPT(" ",99)),299,99))&lt;&gt;"",CHAR(10) &amp; IFERROR(IF(ISERROR(--TRIM(MID(SUBSTITUTE(C457,",",REPT(" ",99)),299,99))),VLOOKUP(TRIM(MID(SUBSTITUTE(C457,",",REPT(" ",99)),299,99)),PortProtocols[],4,FALSE),VLOOKUP(--TRIM(MID(SUBSTITUTE(C457,",",REPT(" ",99)),299,99)),PortProtocols[],4,FALSE)),""),"") &amp;
IF(TRIM(MID(SUBSTITUTE(C457,",",REPT(" ",99)),399,99))&lt;&gt;"",CHAR(10) &amp; IFERROR(IF(ISERROR(--TRIM(MID(SUBSTITUTE(C457,",",REPT(" ",99)),399,99))),VLOOKUP(TRIM(MID(SUBSTITUTE(C457,",",REPT(" ",99)),399,99)),PortProtocols[],4,FALSE),VLOOKUP(--TRIM(MID(SUBSTITUTE(C457,",",REPT(" ",99)),399,99)),PortProtocols[],4,FALSE)),""),"") &amp;
IF(TRIM(MID(SUBSTITUTE(C457,",",REPT(" ",99)),499,99))&lt;&gt;"",CHAR(10) &amp; IFERROR(IF(ISERROR(--TRIM(MID(SUBSTITUTE(C457,",",REPT(" ",99)),499,99))),VLOOKUP(TRIM(MID(SUBSTITUTE(C457,",",REPT(" ",99)),499,99)),PortProtocols[],4,FALSE),VLOOKUP(--TRIM(MID(SUBSTITUTE(C457,",",REPT(" ",99)),499,99)),PortProtocols[],4,FALSE)),""),"") &amp;
IF(TRIM(MID(SUBSTITUTE(C457,",",REPT(" ",99)),599,99))&lt;&gt;"",CHAR(10) &amp; IFERROR(IF(ISERROR(--TRIM(MID(SUBSTITUTE(C457,",",REPT(" ",99)),599,99))),VLOOKUP(TRIM(MID(SUBSTITUTE(C457,",",REPT(" ",99)),599,99)),PortProtocols[],4,FALSE),VLOOKUP(--TRIM(MID(SUBSTITUTE(C457,",",REPT(" ",99)),599,99)),PortProtocols[],4,FALSE)),""),"") &amp;
IF(TRIM(MID(SUBSTITUTE(C457,",",REPT(" ",99)),699,99))&lt;&gt;"",CHAR(10) &amp; IFERROR(IF(ISERROR(--TRIM(MID(SUBSTITUTE(C457,",",REPT(" ",99)),699,99))),VLOOKUP(TRIM(MID(SUBSTITUTE(C457,",",REPT(" ",99)),699,99)),PortProtocols[],4,FALSE),VLOOKUP(--TRIM(MID(SUBSTITUTE(C457,",",REPT(" ",99)),699,99)),PortProtocols[],4,FALSE)),""),"") &amp;
IF(TRIM(MID(SUBSTITUTE(C457,",",REPT(" ",99)),799,99))&lt;&gt;"",CHAR(10) &amp; IFERROR(IF(ISERROR(--TRIM(MID(SUBSTITUTE(C457,",",REPT(" ",99)),799,99))),VLOOKUP(TRIM(MID(SUBSTITUTE(C457,",",REPT(" ",99)),799,99)),PortProtocols[],4,FALSE),VLOOKUP(--TRIM(MID(SUBSTITUTE(C457,",",REPT(" ",99)),799,99)),PortProtocols[],4,FALSE)),""),"") &amp;
IF(TRIM(MID(SUBSTITUTE(C457,",",REPT(" ",99)),899,99))&lt;&gt;"",CHAR(10) &amp; IFERROR(IF(ISERROR(--TRIM(MID(SUBSTITUTE(C457,",",REPT(" ",99)),899,99))),VLOOKUP(TRIM(MID(SUBSTITUTE(C457,",",REPT(" ",99)),899,99)),PortProtocols[],4,FALSE),VLOOKUP(--TRIM(MID(SUBSTITUTE(C457,",",REPT(" ",99)),899,99)),PortProtocols[],4,FALSE)),""),"") &amp;
IF(TRIM(MID(SUBSTITUTE(C457,",",REPT(" ",99)),999,99))&lt;&gt;"",CHAR(10) &amp; IFERROR(IF(ISERROR(--TRIM(MID(SUBSTITUTE(C457,",",REPT(" ",99)),999,99))),VLOOKUP(TRIM(MID(SUBSTITUTE(C457,",",REPT(" ",99)),999,99)),PortProtocols[],4,FALSE),VLOOKUP(--TRIM(MID(SUBSTITUTE(C457,",",REPT(" ",99)),999,99)),PortProtocols[],4,FALSE)),""),"") &amp;
IF(TRIM(MID(SUBSTITUTE(C457,",",REPT(" ",99)),1099,99))&lt;&gt;"",CHAR(10) &amp; IFERROR(IF(ISERROR(--TRIM(MID(SUBSTITUTE(C457,",",REPT(" ",99)),1099,99))),VLOOKUP(TRIM(MID(SUBSTITUTE(C457,",",REPT(" ",99)),1099,99)),PortProtocols[],4,FALSE),VLOOKUP(--TRIM(MID(SUBSTITUTE(C457,",",REPT(" ",99)),1099,99)),PortProtocols[],4,FALSE)),""),"") &amp;
IF(TRIM(MID(SUBSTITUTE(C457,",",REPT(" ",99)),1199,99))&lt;&gt;"",CHAR(10) &amp; IFERROR(IF(ISERROR(--TRIM(MID(SUBSTITUTE(C457,",",REPT(" ",99)),1199,99))),VLOOKUP(TRIM(MID(SUBSTITUTE(C457,",",REPT(" ",99)),1199,99)),PortProtocols[],4,FALSE),VLOOKUP(--TRIM(MID(SUBSTITUTE(C457,",",REPT(" ",99)),1199,99)),PortProtocols[],4,FALSE)),""),"") &amp;
IF(TRIM(MID(SUBSTITUTE(C457,",",REPT(" ",99)),1299,99))&lt;&gt;"",CHAR(10) &amp; IFERROR(IF(ISERROR(--TRIM(MID(SUBSTITUTE(C457,",",REPT(" ",99)),1299,99))),VLOOKUP(TRIM(MID(SUBSTITUTE(C457,",",REPT(" ",99)),1299,99)),PortProtocols[],4,FALSE),VLOOKUP(--TRIM(MID(SUBSTITUTE(C457,",",REPT(" ",99)),1299,99)),PortProtocols[],4,FALSE)),""),"") &amp;
IF(TRIM(MID(SUBSTITUTE(C457,",",REPT(" ",99)),1399,99))&lt;&gt;"",CHAR(10) &amp; IFERROR(IF(ISERROR(--TRIM(MID(SUBSTITUTE(C457,",",REPT(" ",99)),1399,99))),VLOOKUP(TRIM(MID(SUBSTITUTE(C457,",",REPT(" ",99)),1399,99)),PortProtocols[],4,FALSE),VLOOKUP(--TRIM(MID(SUBSTITUTE(C457,",",REPT(" ",99)),1399,99)),PortProtocols[],4,FALSE)),""),"") &amp;
IF(TRIM(MID(SUBSTITUTE(C457,",",REPT(" ",99)),1499,99))&lt;&gt;"",CHAR(10) &amp; IFERROR(IF(ISERROR(--TRIM(MID(SUBSTITUTE(C457,",",REPT(" ",99)),1499,99))),VLOOKUP(TRIM(MID(SUBSTITUTE(C457,",",REPT(" ",99)),1499,99)),PortProtocols[],4,FALSE),VLOOKUP(--TRIM(MID(SUBSTITUTE(C457,",",REPT(" ",99)),1499,99)),PortProtocols[],4,FALSE)),""),"") &amp;
IF(TRIM(MID(SUBSTITUTE(C457,",",REPT(" ",99)),1599,99))&lt;&gt;"",CHAR(10) &amp; IFERROR(IF(ISERROR(--TRIM(MID(SUBSTITUTE(C457,",",REPT(" ",99)),1599,99))),VLOOKUP(TRIM(MID(SUBSTITUTE(C457,",",REPT(" ",99)),1599,99)),PortProtocols[],4,FALSE),VLOOKUP(--TRIM(MID(SUBSTITUTE(C457,",",REPT(" ",99)),1599,99)),PortProtocols[],4,FALSE)),""),"") &amp;
IF(TRIM(MID(SUBSTITUTE(C457,",",REPT(" ",99)),1699,99))&lt;&gt;"",CHAR(10) &amp; IFERROR(IF(ISERROR(--TRIM(MID(SUBSTITUTE(C457,",",REPT(" ",99)),1699,99))),VLOOKUP(TRIM(MID(SUBSTITUTE(C457,",",REPT(" ",99)),1699,99)),PortProtocols[],4,FALSE),VLOOKUP(--TRIM(MID(SUBSTITUTE(C457,",",REPT(" ",99)),1699,99)),PortProtocols[],4,FALSE)),""),"") &amp;
IF(TRIM(MID(SUBSTITUTE(C457,",",REPT(" ",99)),1799,99))&lt;&gt;"",CHAR(10) &amp; IFERROR(IF(ISERROR(--TRIM(MID(SUBSTITUTE(C457,",",REPT(" ",99)),1799,99))),VLOOKUP(TRIM(MID(SUBSTITUTE(C457,",",REPT(" ",99)),1799,99)),PortProtocols[],4,FALSE),VLOOKUP(--TRIM(MID(SUBSTITUTE(C457,",",REPT(" ",99)),1799,99)),PortProtocols[],4,FALSE)),""),"") &amp;
IF(TRIM(MID(SUBSTITUTE(C457,",",REPT(" ",99)),1899,99))&lt;&gt;"",CHAR(10) &amp; IFERROR(IF(ISERROR(--TRIM(MID(SUBSTITUTE(C457,",",REPT(" ",99)),1899,99))),VLOOKUP(TRIM(MID(SUBSTITUTE(C457,",",REPT(" ",99)),1899,99)),PortProtocols[],4,FALSE),VLOOKUP(--TRIM(MID(SUBSTITUTE(C457,",",REPT(" ",99)),1899,99)),PortProtocols[],4,FALSE)),""),""),
"")</f>
        <v/>
      </c>
      <c r="G457" s="15"/>
      <c r="H457" s="13"/>
      <c r="I457" s="13">
        <f>_xlfn.XLOOKUP(ExternalPorts[[#This Row],[Destination]],entities[Destination],entities[Destination AZ (Used for Diagram Generation)],"",0)</f>
        <v>0</v>
      </c>
      <c r="J457" s="13"/>
    </row>
    <row r="458" spans="1:10" ht="20.25" hidden="1">
      <c r="A458" s="13"/>
      <c r="B458" s="13"/>
      <c r="C458" s="14"/>
      <c r="D458" s="13"/>
      <c r="E458" s="13"/>
      <c r="F458" s="24" t="str">
        <f>IF(AND(B458&lt;&gt;"",E458&lt;&gt;""),B458 &amp; " to " &amp; E458 &amp; CHAR(10) &amp;
IFERROR(IF(ISERROR(--TRIM(MID(SUBSTITUTE(C458,",",REPT(" ",99)),1,99))),VLOOKUP(TRIM(MID(SUBSTITUTE(C458,",",REPT(" ",99)),1,99)),PortProtocols[],4,FALSE),VLOOKUP(--TRIM(MID(SUBSTITUTE(C458,",",REPT(" ",99)),1,99)),PortProtocols[],4,FALSE)),"") &amp;
IF(TRIM(MID(SUBSTITUTE(C458,",",REPT(" ",99)),99,99))&lt;&gt;"",CHAR(10) &amp; IFERROR(IF(ISERROR(--TRIM(MID(SUBSTITUTE(C458,",",REPT(" ",99)),99,99))),VLOOKUP(TRIM(MID(SUBSTITUTE(C458,",",REPT(" ",99)),99,99)),PortProtocols[],4,FALSE),VLOOKUP(--TRIM(MID(SUBSTITUTE(C458,",",REPT(" ",99)),99,99)),PortProtocols[],4,FALSE)),""),"") &amp;
IF(TRIM(MID(SUBSTITUTE(C458,",",REPT(" ",99)),199,99))&lt;&gt;"",CHAR(10) &amp; IFERROR(IF(ISERROR(--TRIM(MID(SUBSTITUTE(C458,",",REPT(" ",99)),199,99))),VLOOKUP(TRIM(MID(SUBSTITUTE(C458,",",REPT(" ",99)),199,99)),PortProtocols[],4,FALSE),VLOOKUP(--TRIM(MID(SUBSTITUTE(C458,",",REPT(" ",99)),199,99)),PortProtocols[],4,FALSE)),""),"") &amp;
IF(TRIM(MID(SUBSTITUTE(C458,",",REPT(" ",99)),299,99))&lt;&gt;"",CHAR(10) &amp; IFERROR(IF(ISERROR(--TRIM(MID(SUBSTITUTE(C458,",",REPT(" ",99)),299,99))),VLOOKUP(TRIM(MID(SUBSTITUTE(C458,",",REPT(" ",99)),299,99)),PortProtocols[],4,FALSE),VLOOKUP(--TRIM(MID(SUBSTITUTE(C458,",",REPT(" ",99)),299,99)),PortProtocols[],4,FALSE)),""),"") &amp;
IF(TRIM(MID(SUBSTITUTE(C458,",",REPT(" ",99)),399,99))&lt;&gt;"",CHAR(10) &amp; IFERROR(IF(ISERROR(--TRIM(MID(SUBSTITUTE(C458,",",REPT(" ",99)),399,99))),VLOOKUP(TRIM(MID(SUBSTITUTE(C458,",",REPT(" ",99)),399,99)),PortProtocols[],4,FALSE),VLOOKUP(--TRIM(MID(SUBSTITUTE(C458,",",REPT(" ",99)),399,99)),PortProtocols[],4,FALSE)),""),"") &amp;
IF(TRIM(MID(SUBSTITUTE(C458,",",REPT(" ",99)),499,99))&lt;&gt;"",CHAR(10) &amp; IFERROR(IF(ISERROR(--TRIM(MID(SUBSTITUTE(C458,",",REPT(" ",99)),499,99))),VLOOKUP(TRIM(MID(SUBSTITUTE(C458,",",REPT(" ",99)),499,99)),PortProtocols[],4,FALSE),VLOOKUP(--TRIM(MID(SUBSTITUTE(C458,",",REPT(" ",99)),499,99)),PortProtocols[],4,FALSE)),""),"") &amp;
IF(TRIM(MID(SUBSTITUTE(C458,",",REPT(" ",99)),599,99))&lt;&gt;"",CHAR(10) &amp; IFERROR(IF(ISERROR(--TRIM(MID(SUBSTITUTE(C458,",",REPT(" ",99)),599,99))),VLOOKUP(TRIM(MID(SUBSTITUTE(C458,",",REPT(" ",99)),599,99)),PortProtocols[],4,FALSE),VLOOKUP(--TRIM(MID(SUBSTITUTE(C458,",",REPT(" ",99)),599,99)),PortProtocols[],4,FALSE)),""),"") &amp;
IF(TRIM(MID(SUBSTITUTE(C458,",",REPT(" ",99)),699,99))&lt;&gt;"",CHAR(10) &amp; IFERROR(IF(ISERROR(--TRIM(MID(SUBSTITUTE(C458,",",REPT(" ",99)),699,99))),VLOOKUP(TRIM(MID(SUBSTITUTE(C458,",",REPT(" ",99)),699,99)),PortProtocols[],4,FALSE),VLOOKUP(--TRIM(MID(SUBSTITUTE(C458,",",REPT(" ",99)),699,99)),PortProtocols[],4,FALSE)),""),"") &amp;
IF(TRIM(MID(SUBSTITUTE(C458,",",REPT(" ",99)),799,99))&lt;&gt;"",CHAR(10) &amp; IFERROR(IF(ISERROR(--TRIM(MID(SUBSTITUTE(C458,",",REPT(" ",99)),799,99))),VLOOKUP(TRIM(MID(SUBSTITUTE(C458,",",REPT(" ",99)),799,99)),PortProtocols[],4,FALSE),VLOOKUP(--TRIM(MID(SUBSTITUTE(C458,",",REPT(" ",99)),799,99)),PortProtocols[],4,FALSE)),""),"") &amp;
IF(TRIM(MID(SUBSTITUTE(C458,",",REPT(" ",99)),899,99))&lt;&gt;"",CHAR(10) &amp; IFERROR(IF(ISERROR(--TRIM(MID(SUBSTITUTE(C458,",",REPT(" ",99)),899,99))),VLOOKUP(TRIM(MID(SUBSTITUTE(C458,",",REPT(" ",99)),899,99)),PortProtocols[],4,FALSE),VLOOKUP(--TRIM(MID(SUBSTITUTE(C458,",",REPT(" ",99)),899,99)),PortProtocols[],4,FALSE)),""),"") &amp;
IF(TRIM(MID(SUBSTITUTE(C458,",",REPT(" ",99)),999,99))&lt;&gt;"",CHAR(10) &amp; IFERROR(IF(ISERROR(--TRIM(MID(SUBSTITUTE(C458,",",REPT(" ",99)),999,99))),VLOOKUP(TRIM(MID(SUBSTITUTE(C458,",",REPT(" ",99)),999,99)),PortProtocols[],4,FALSE),VLOOKUP(--TRIM(MID(SUBSTITUTE(C458,",",REPT(" ",99)),999,99)),PortProtocols[],4,FALSE)),""),"") &amp;
IF(TRIM(MID(SUBSTITUTE(C458,",",REPT(" ",99)),1099,99))&lt;&gt;"",CHAR(10) &amp; IFERROR(IF(ISERROR(--TRIM(MID(SUBSTITUTE(C458,",",REPT(" ",99)),1099,99))),VLOOKUP(TRIM(MID(SUBSTITUTE(C458,",",REPT(" ",99)),1099,99)),PortProtocols[],4,FALSE),VLOOKUP(--TRIM(MID(SUBSTITUTE(C458,",",REPT(" ",99)),1099,99)),PortProtocols[],4,FALSE)),""),"") &amp;
IF(TRIM(MID(SUBSTITUTE(C458,",",REPT(" ",99)),1199,99))&lt;&gt;"",CHAR(10) &amp; IFERROR(IF(ISERROR(--TRIM(MID(SUBSTITUTE(C458,",",REPT(" ",99)),1199,99))),VLOOKUP(TRIM(MID(SUBSTITUTE(C458,",",REPT(" ",99)),1199,99)),PortProtocols[],4,FALSE),VLOOKUP(--TRIM(MID(SUBSTITUTE(C458,",",REPT(" ",99)),1199,99)),PortProtocols[],4,FALSE)),""),"") &amp;
IF(TRIM(MID(SUBSTITUTE(C458,",",REPT(" ",99)),1299,99))&lt;&gt;"",CHAR(10) &amp; IFERROR(IF(ISERROR(--TRIM(MID(SUBSTITUTE(C458,",",REPT(" ",99)),1299,99))),VLOOKUP(TRIM(MID(SUBSTITUTE(C458,",",REPT(" ",99)),1299,99)),PortProtocols[],4,FALSE),VLOOKUP(--TRIM(MID(SUBSTITUTE(C458,",",REPT(" ",99)),1299,99)),PortProtocols[],4,FALSE)),""),"") &amp;
IF(TRIM(MID(SUBSTITUTE(C458,",",REPT(" ",99)),1399,99))&lt;&gt;"",CHAR(10) &amp; IFERROR(IF(ISERROR(--TRIM(MID(SUBSTITUTE(C458,",",REPT(" ",99)),1399,99))),VLOOKUP(TRIM(MID(SUBSTITUTE(C458,",",REPT(" ",99)),1399,99)),PortProtocols[],4,FALSE),VLOOKUP(--TRIM(MID(SUBSTITUTE(C458,",",REPT(" ",99)),1399,99)),PortProtocols[],4,FALSE)),""),"") &amp;
IF(TRIM(MID(SUBSTITUTE(C458,",",REPT(" ",99)),1499,99))&lt;&gt;"",CHAR(10) &amp; IFERROR(IF(ISERROR(--TRIM(MID(SUBSTITUTE(C458,",",REPT(" ",99)),1499,99))),VLOOKUP(TRIM(MID(SUBSTITUTE(C458,",",REPT(" ",99)),1499,99)),PortProtocols[],4,FALSE),VLOOKUP(--TRIM(MID(SUBSTITUTE(C458,",",REPT(" ",99)),1499,99)),PortProtocols[],4,FALSE)),""),"") &amp;
IF(TRIM(MID(SUBSTITUTE(C458,",",REPT(" ",99)),1599,99))&lt;&gt;"",CHAR(10) &amp; IFERROR(IF(ISERROR(--TRIM(MID(SUBSTITUTE(C458,",",REPT(" ",99)),1599,99))),VLOOKUP(TRIM(MID(SUBSTITUTE(C458,",",REPT(" ",99)),1599,99)),PortProtocols[],4,FALSE),VLOOKUP(--TRIM(MID(SUBSTITUTE(C458,",",REPT(" ",99)),1599,99)),PortProtocols[],4,FALSE)),""),"") &amp;
IF(TRIM(MID(SUBSTITUTE(C458,",",REPT(" ",99)),1699,99))&lt;&gt;"",CHAR(10) &amp; IFERROR(IF(ISERROR(--TRIM(MID(SUBSTITUTE(C458,",",REPT(" ",99)),1699,99))),VLOOKUP(TRIM(MID(SUBSTITUTE(C458,",",REPT(" ",99)),1699,99)),PortProtocols[],4,FALSE),VLOOKUP(--TRIM(MID(SUBSTITUTE(C458,",",REPT(" ",99)),1699,99)),PortProtocols[],4,FALSE)),""),"") &amp;
IF(TRIM(MID(SUBSTITUTE(C458,",",REPT(" ",99)),1799,99))&lt;&gt;"",CHAR(10) &amp; IFERROR(IF(ISERROR(--TRIM(MID(SUBSTITUTE(C458,",",REPT(" ",99)),1799,99))),VLOOKUP(TRIM(MID(SUBSTITUTE(C458,",",REPT(" ",99)),1799,99)),PortProtocols[],4,FALSE),VLOOKUP(--TRIM(MID(SUBSTITUTE(C458,",",REPT(" ",99)),1799,99)),PortProtocols[],4,FALSE)),""),"") &amp;
IF(TRIM(MID(SUBSTITUTE(C458,",",REPT(" ",99)),1899,99))&lt;&gt;"",CHAR(10) &amp; IFERROR(IF(ISERROR(--TRIM(MID(SUBSTITUTE(C458,",",REPT(" ",99)),1899,99))),VLOOKUP(TRIM(MID(SUBSTITUTE(C458,",",REPT(" ",99)),1899,99)),PortProtocols[],4,FALSE),VLOOKUP(--TRIM(MID(SUBSTITUTE(C458,",",REPT(" ",99)),1899,99)),PortProtocols[],4,FALSE)),""),""),
"")</f>
        <v/>
      </c>
      <c r="G458" s="15"/>
      <c r="H458" s="13"/>
      <c r="I458" s="13">
        <f>_xlfn.XLOOKUP(ExternalPorts[[#This Row],[Destination]],entities[Destination],entities[Destination AZ (Used for Diagram Generation)],"",0)</f>
        <v>0</v>
      </c>
      <c r="J458" s="13"/>
    </row>
    <row r="459" spans="1:10" ht="20.25" hidden="1">
      <c r="A459" s="13"/>
      <c r="B459" s="13"/>
      <c r="C459" s="14"/>
      <c r="D459" s="13"/>
      <c r="E459" s="13"/>
      <c r="F459" s="24" t="str">
        <f>IF(AND(B459&lt;&gt;"",E459&lt;&gt;""),B459 &amp; " to " &amp; E459 &amp; CHAR(10) &amp;
IFERROR(IF(ISERROR(--TRIM(MID(SUBSTITUTE(C459,",",REPT(" ",99)),1,99))),VLOOKUP(TRIM(MID(SUBSTITUTE(C459,",",REPT(" ",99)),1,99)),PortProtocols[],4,FALSE),VLOOKUP(--TRIM(MID(SUBSTITUTE(C459,",",REPT(" ",99)),1,99)),PortProtocols[],4,FALSE)),"") &amp;
IF(TRIM(MID(SUBSTITUTE(C459,",",REPT(" ",99)),99,99))&lt;&gt;"",CHAR(10) &amp; IFERROR(IF(ISERROR(--TRIM(MID(SUBSTITUTE(C459,",",REPT(" ",99)),99,99))),VLOOKUP(TRIM(MID(SUBSTITUTE(C459,",",REPT(" ",99)),99,99)),PortProtocols[],4,FALSE),VLOOKUP(--TRIM(MID(SUBSTITUTE(C459,",",REPT(" ",99)),99,99)),PortProtocols[],4,FALSE)),""),"") &amp;
IF(TRIM(MID(SUBSTITUTE(C459,",",REPT(" ",99)),199,99))&lt;&gt;"",CHAR(10) &amp; IFERROR(IF(ISERROR(--TRIM(MID(SUBSTITUTE(C459,",",REPT(" ",99)),199,99))),VLOOKUP(TRIM(MID(SUBSTITUTE(C459,",",REPT(" ",99)),199,99)),PortProtocols[],4,FALSE),VLOOKUP(--TRIM(MID(SUBSTITUTE(C459,",",REPT(" ",99)),199,99)),PortProtocols[],4,FALSE)),""),"") &amp;
IF(TRIM(MID(SUBSTITUTE(C459,",",REPT(" ",99)),299,99))&lt;&gt;"",CHAR(10) &amp; IFERROR(IF(ISERROR(--TRIM(MID(SUBSTITUTE(C459,",",REPT(" ",99)),299,99))),VLOOKUP(TRIM(MID(SUBSTITUTE(C459,",",REPT(" ",99)),299,99)),PortProtocols[],4,FALSE),VLOOKUP(--TRIM(MID(SUBSTITUTE(C459,",",REPT(" ",99)),299,99)),PortProtocols[],4,FALSE)),""),"") &amp;
IF(TRIM(MID(SUBSTITUTE(C459,",",REPT(" ",99)),399,99))&lt;&gt;"",CHAR(10) &amp; IFERROR(IF(ISERROR(--TRIM(MID(SUBSTITUTE(C459,",",REPT(" ",99)),399,99))),VLOOKUP(TRIM(MID(SUBSTITUTE(C459,",",REPT(" ",99)),399,99)),PortProtocols[],4,FALSE),VLOOKUP(--TRIM(MID(SUBSTITUTE(C459,",",REPT(" ",99)),399,99)),PortProtocols[],4,FALSE)),""),"") &amp;
IF(TRIM(MID(SUBSTITUTE(C459,",",REPT(" ",99)),499,99))&lt;&gt;"",CHAR(10) &amp; IFERROR(IF(ISERROR(--TRIM(MID(SUBSTITUTE(C459,",",REPT(" ",99)),499,99))),VLOOKUP(TRIM(MID(SUBSTITUTE(C459,",",REPT(" ",99)),499,99)),PortProtocols[],4,FALSE),VLOOKUP(--TRIM(MID(SUBSTITUTE(C459,",",REPT(" ",99)),499,99)),PortProtocols[],4,FALSE)),""),"") &amp;
IF(TRIM(MID(SUBSTITUTE(C459,",",REPT(" ",99)),599,99))&lt;&gt;"",CHAR(10) &amp; IFERROR(IF(ISERROR(--TRIM(MID(SUBSTITUTE(C459,",",REPT(" ",99)),599,99))),VLOOKUP(TRIM(MID(SUBSTITUTE(C459,",",REPT(" ",99)),599,99)),PortProtocols[],4,FALSE),VLOOKUP(--TRIM(MID(SUBSTITUTE(C459,",",REPT(" ",99)),599,99)),PortProtocols[],4,FALSE)),""),"") &amp;
IF(TRIM(MID(SUBSTITUTE(C459,",",REPT(" ",99)),699,99))&lt;&gt;"",CHAR(10) &amp; IFERROR(IF(ISERROR(--TRIM(MID(SUBSTITUTE(C459,",",REPT(" ",99)),699,99))),VLOOKUP(TRIM(MID(SUBSTITUTE(C459,",",REPT(" ",99)),699,99)),PortProtocols[],4,FALSE),VLOOKUP(--TRIM(MID(SUBSTITUTE(C459,",",REPT(" ",99)),699,99)),PortProtocols[],4,FALSE)),""),"") &amp;
IF(TRIM(MID(SUBSTITUTE(C459,",",REPT(" ",99)),799,99))&lt;&gt;"",CHAR(10) &amp; IFERROR(IF(ISERROR(--TRIM(MID(SUBSTITUTE(C459,",",REPT(" ",99)),799,99))),VLOOKUP(TRIM(MID(SUBSTITUTE(C459,",",REPT(" ",99)),799,99)),PortProtocols[],4,FALSE),VLOOKUP(--TRIM(MID(SUBSTITUTE(C459,",",REPT(" ",99)),799,99)),PortProtocols[],4,FALSE)),""),"") &amp;
IF(TRIM(MID(SUBSTITUTE(C459,",",REPT(" ",99)),899,99))&lt;&gt;"",CHAR(10) &amp; IFERROR(IF(ISERROR(--TRIM(MID(SUBSTITUTE(C459,",",REPT(" ",99)),899,99))),VLOOKUP(TRIM(MID(SUBSTITUTE(C459,",",REPT(" ",99)),899,99)),PortProtocols[],4,FALSE),VLOOKUP(--TRIM(MID(SUBSTITUTE(C459,",",REPT(" ",99)),899,99)),PortProtocols[],4,FALSE)),""),"") &amp;
IF(TRIM(MID(SUBSTITUTE(C459,",",REPT(" ",99)),999,99))&lt;&gt;"",CHAR(10) &amp; IFERROR(IF(ISERROR(--TRIM(MID(SUBSTITUTE(C459,",",REPT(" ",99)),999,99))),VLOOKUP(TRIM(MID(SUBSTITUTE(C459,",",REPT(" ",99)),999,99)),PortProtocols[],4,FALSE),VLOOKUP(--TRIM(MID(SUBSTITUTE(C459,",",REPT(" ",99)),999,99)),PortProtocols[],4,FALSE)),""),"") &amp;
IF(TRIM(MID(SUBSTITUTE(C459,",",REPT(" ",99)),1099,99))&lt;&gt;"",CHAR(10) &amp; IFERROR(IF(ISERROR(--TRIM(MID(SUBSTITUTE(C459,",",REPT(" ",99)),1099,99))),VLOOKUP(TRIM(MID(SUBSTITUTE(C459,",",REPT(" ",99)),1099,99)),PortProtocols[],4,FALSE),VLOOKUP(--TRIM(MID(SUBSTITUTE(C459,",",REPT(" ",99)),1099,99)),PortProtocols[],4,FALSE)),""),"") &amp;
IF(TRIM(MID(SUBSTITUTE(C459,",",REPT(" ",99)),1199,99))&lt;&gt;"",CHAR(10) &amp; IFERROR(IF(ISERROR(--TRIM(MID(SUBSTITUTE(C459,",",REPT(" ",99)),1199,99))),VLOOKUP(TRIM(MID(SUBSTITUTE(C459,",",REPT(" ",99)),1199,99)),PortProtocols[],4,FALSE),VLOOKUP(--TRIM(MID(SUBSTITUTE(C459,",",REPT(" ",99)),1199,99)),PortProtocols[],4,FALSE)),""),"") &amp;
IF(TRIM(MID(SUBSTITUTE(C459,",",REPT(" ",99)),1299,99))&lt;&gt;"",CHAR(10) &amp; IFERROR(IF(ISERROR(--TRIM(MID(SUBSTITUTE(C459,",",REPT(" ",99)),1299,99))),VLOOKUP(TRIM(MID(SUBSTITUTE(C459,",",REPT(" ",99)),1299,99)),PortProtocols[],4,FALSE),VLOOKUP(--TRIM(MID(SUBSTITUTE(C459,",",REPT(" ",99)),1299,99)),PortProtocols[],4,FALSE)),""),"") &amp;
IF(TRIM(MID(SUBSTITUTE(C459,",",REPT(" ",99)),1399,99))&lt;&gt;"",CHAR(10) &amp; IFERROR(IF(ISERROR(--TRIM(MID(SUBSTITUTE(C459,",",REPT(" ",99)),1399,99))),VLOOKUP(TRIM(MID(SUBSTITUTE(C459,",",REPT(" ",99)),1399,99)),PortProtocols[],4,FALSE),VLOOKUP(--TRIM(MID(SUBSTITUTE(C459,",",REPT(" ",99)),1399,99)),PortProtocols[],4,FALSE)),""),"") &amp;
IF(TRIM(MID(SUBSTITUTE(C459,",",REPT(" ",99)),1499,99))&lt;&gt;"",CHAR(10) &amp; IFERROR(IF(ISERROR(--TRIM(MID(SUBSTITUTE(C459,",",REPT(" ",99)),1499,99))),VLOOKUP(TRIM(MID(SUBSTITUTE(C459,",",REPT(" ",99)),1499,99)),PortProtocols[],4,FALSE),VLOOKUP(--TRIM(MID(SUBSTITUTE(C459,",",REPT(" ",99)),1499,99)),PortProtocols[],4,FALSE)),""),"") &amp;
IF(TRIM(MID(SUBSTITUTE(C459,",",REPT(" ",99)),1599,99))&lt;&gt;"",CHAR(10) &amp; IFERROR(IF(ISERROR(--TRIM(MID(SUBSTITUTE(C459,",",REPT(" ",99)),1599,99))),VLOOKUP(TRIM(MID(SUBSTITUTE(C459,",",REPT(" ",99)),1599,99)),PortProtocols[],4,FALSE),VLOOKUP(--TRIM(MID(SUBSTITUTE(C459,",",REPT(" ",99)),1599,99)),PortProtocols[],4,FALSE)),""),"") &amp;
IF(TRIM(MID(SUBSTITUTE(C459,",",REPT(" ",99)),1699,99))&lt;&gt;"",CHAR(10) &amp; IFERROR(IF(ISERROR(--TRIM(MID(SUBSTITUTE(C459,",",REPT(" ",99)),1699,99))),VLOOKUP(TRIM(MID(SUBSTITUTE(C459,",",REPT(" ",99)),1699,99)),PortProtocols[],4,FALSE),VLOOKUP(--TRIM(MID(SUBSTITUTE(C459,",",REPT(" ",99)),1699,99)),PortProtocols[],4,FALSE)),""),"") &amp;
IF(TRIM(MID(SUBSTITUTE(C459,",",REPT(" ",99)),1799,99))&lt;&gt;"",CHAR(10) &amp; IFERROR(IF(ISERROR(--TRIM(MID(SUBSTITUTE(C459,",",REPT(" ",99)),1799,99))),VLOOKUP(TRIM(MID(SUBSTITUTE(C459,",",REPT(" ",99)),1799,99)),PortProtocols[],4,FALSE),VLOOKUP(--TRIM(MID(SUBSTITUTE(C459,",",REPT(" ",99)),1799,99)),PortProtocols[],4,FALSE)),""),"") &amp;
IF(TRIM(MID(SUBSTITUTE(C459,",",REPT(" ",99)),1899,99))&lt;&gt;"",CHAR(10) &amp; IFERROR(IF(ISERROR(--TRIM(MID(SUBSTITUTE(C459,",",REPT(" ",99)),1899,99))),VLOOKUP(TRIM(MID(SUBSTITUTE(C459,",",REPT(" ",99)),1899,99)),PortProtocols[],4,FALSE),VLOOKUP(--TRIM(MID(SUBSTITUTE(C459,",",REPT(" ",99)),1899,99)),PortProtocols[],4,FALSE)),""),""),
"")</f>
        <v/>
      </c>
      <c r="G459" s="15"/>
      <c r="H459" s="13"/>
      <c r="I459" s="13">
        <f>_xlfn.XLOOKUP(ExternalPorts[[#This Row],[Destination]],entities[Destination],entities[Destination AZ (Used for Diagram Generation)],"",0)</f>
        <v>0</v>
      </c>
      <c r="J459" s="13"/>
    </row>
    <row r="460" spans="1:10" ht="20.25" hidden="1">
      <c r="A460" s="13"/>
      <c r="B460" s="13"/>
      <c r="C460" s="14"/>
      <c r="D460" s="13"/>
      <c r="E460" s="13"/>
      <c r="F460" s="24" t="str">
        <f>IF(AND(B460&lt;&gt;"",E460&lt;&gt;""),B460 &amp; " to " &amp; E460 &amp; CHAR(10) &amp;
IFERROR(IF(ISERROR(--TRIM(MID(SUBSTITUTE(C460,",",REPT(" ",99)),1,99))),VLOOKUP(TRIM(MID(SUBSTITUTE(C460,",",REPT(" ",99)),1,99)),PortProtocols[],4,FALSE),VLOOKUP(--TRIM(MID(SUBSTITUTE(C460,",",REPT(" ",99)),1,99)),PortProtocols[],4,FALSE)),"") &amp;
IF(TRIM(MID(SUBSTITUTE(C460,",",REPT(" ",99)),99,99))&lt;&gt;"",CHAR(10) &amp; IFERROR(IF(ISERROR(--TRIM(MID(SUBSTITUTE(C460,",",REPT(" ",99)),99,99))),VLOOKUP(TRIM(MID(SUBSTITUTE(C460,",",REPT(" ",99)),99,99)),PortProtocols[],4,FALSE),VLOOKUP(--TRIM(MID(SUBSTITUTE(C460,",",REPT(" ",99)),99,99)),PortProtocols[],4,FALSE)),""),"") &amp;
IF(TRIM(MID(SUBSTITUTE(C460,",",REPT(" ",99)),199,99))&lt;&gt;"",CHAR(10) &amp; IFERROR(IF(ISERROR(--TRIM(MID(SUBSTITUTE(C460,",",REPT(" ",99)),199,99))),VLOOKUP(TRIM(MID(SUBSTITUTE(C460,",",REPT(" ",99)),199,99)),PortProtocols[],4,FALSE),VLOOKUP(--TRIM(MID(SUBSTITUTE(C460,",",REPT(" ",99)),199,99)),PortProtocols[],4,FALSE)),""),"") &amp;
IF(TRIM(MID(SUBSTITUTE(C460,",",REPT(" ",99)),299,99))&lt;&gt;"",CHAR(10) &amp; IFERROR(IF(ISERROR(--TRIM(MID(SUBSTITUTE(C460,",",REPT(" ",99)),299,99))),VLOOKUP(TRIM(MID(SUBSTITUTE(C460,",",REPT(" ",99)),299,99)),PortProtocols[],4,FALSE),VLOOKUP(--TRIM(MID(SUBSTITUTE(C460,",",REPT(" ",99)),299,99)),PortProtocols[],4,FALSE)),""),"") &amp;
IF(TRIM(MID(SUBSTITUTE(C460,",",REPT(" ",99)),399,99))&lt;&gt;"",CHAR(10) &amp; IFERROR(IF(ISERROR(--TRIM(MID(SUBSTITUTE(C460,",",REPT(" ",99)),399,99))),VLOOKUP(TRIM(MID(SUBSTITUTE(C460,",",REPT(" ",99)),399,99)),PortProtocols[],4,FALSE),VLOOKUP(--TRIM(MID(SUBSTITUTE(C460,",",REPT(" ",99)),399,99)),PortProtocols[],4,FALSE)),""),"") &amp;
IF(TRIM(MID(SUBSTITUTE(C460,",",REPT(" ",99)),499,99))&lt;&gt;"",CHAR(10) &amp; IFERROR(IF(ISERROR(--TRIM(MID(SUBSTITUTE(C460,",",REPT(" ",99)),499,99))),VLOOKUP(TRIM(MID(SUBSTITUTE(C460,",",REPT(" ",99)),499,99)),PortProtocols[],4,FALSE),VLOOKUP(--TRIM(MID(SUBSTITUTE(C460,",",REPT(" ",99)),499,99)),PortProtocols[],4,FALSE)),""),"") &amp;
IF(TRIM(MID(SUBSTITUTE(C460,",",REPT(" ",99)),599,99))&lt;&gt;"",CHAR(10) &amp; IFERROR(IF(ISERROR(--TRIM(MID(SUBSTITUTE(C460,",",REPT(" ",99)),599,99))),VLOOKUP(TRIM(MID(SUBSTITUTE(C460,",",REPT(" ",99)),599,99)),PortProtocols[],4,FALSE),VLOOKUP(--TRIM(MID(SUBSTITUTE(C460,",",REPT(" ",99)),599,99)),PortProtocols[],4,FALSE)),""),"") &amp;
IF(TRIM(MID(SUBSTITUTE(C460,",",REPT(" ",99)),699,99))&lt;&gt;"",CHAR(10) &amp; IFERROR(IF(ISERROR(--TRIM(MID(SUBSTITUTE(C460,",",REPT(" ",99)),699,99))),VLOOKUP(TRIM(MID(SUBSTITUTE(C460,",",REPT(" ",99)),699,99)),PortProtocols[],4,FALSE),VLOOKUP(--TRIM(MID(SUBSTITUTE(C460,",",REPT(" ",99)),699,99)),PortProtocols[],4,FALSE)),""),"") &amp;
IF(TRIM(MID(SUBSTITUTE(C460,",",REPT(" ",99)),799,99))&lt;&gt;"",CHAR(10) &amp; IFERROR(IF(ISERROR(--TRIM(MID(SUBSTITUTE(C460,",",REPT(" ",99)),799,99))),VLOOKUP(TRIM(MID(SUBSTITUTE(C460,",",REPT(" ",99)),799,99)),PortProtocols[],4,FALSE),VLOOKUP(--TRIM(MID(SUBSTITUTE(C460,",",REPT(" ",99)),799,99)),PortProtocols[],4,FALSE)),""),"") &amp;
IF(TRIM(MID(SUBSTITUTE(C460,",",REPT(" ",99)),899,99))&lt;&gt;"",CHAR(10) &amp; IFERROR(IF(ISERROR(--TRIM(MID(SUBSTITUTE(C460,",",REPT(" ",99)),899,99))),VLOOKUP(TRIM(MID(SUBSTITUTE(C460,",",REPT(" ",99)),899,99)),PortProtocols[],4,FALSE),VLOOKUP(--TRIM(MID(SUBSTITUTE(C460,",",REPT(" ",99)),899,99)),PortProtocols[],4,FALSE)),""),"") &amp;
IF(TRIM(MID(SUBSTITUTE(C460,",",REPT(" ",99)),999,99))&lt;&gt;"",CHAR(10) &amp; IFERROR(IF(ISERROR(--TRIM(MID(SUBSTITUTE(C460,",",REPT(" ",99)),999,99))),VLOOKUP(TRIM(MID(SUBSTITUTE(C460,",",REPT(" ",99)),999,99)),PortProtocols[],4,FALSE),VLOOKUP(--TRIM(MID(SUBSTITUTE(C460,",",REPT(" ",99)),999,99)),PortProtocols[],4,FALSE)),""),"") &amp;
IF(TRIM(MID(SUBSTITUTE(C460,",",REPT(" ",99)),1099,99))&lt;&gt;"",CHAR(10) &amp; IFERROR(IF(ISERROR(--TRIM(MID(SUBSTITUTE(C460,",",REPT(" ",99)),1099,99))),VLOOKUP(TRIM(MID(SUBSTITUTE(C460,",",REPT(" ",99)),1099,99)),PortProtocols[],4,FALSE),VLOOKUP(--TRIM(MID(SUBSTITUTE(C460,",",REPT(" ",99)),1099,99)),PortProtocols[],4,FALSE)),""),"") &amp;
IF(TRIM(MID(SUBSTITUTE(C460,",",REPT(" ",99)),1199,99))&lt;&gt;"",CHAR(10) &amp; IFERROR(IF(ISERROR(--TRIM(MID(SUBSTITUTE(C460,",",REPT(" ",99)),1199,99))),VLOOKUP(TRIM(MID(SUBSTITUTE(C460,",",REPT(" ",99)),1199,99)),PortProtocols[],4,FALSE),VLOOKUP(--TRIM(MID(SUBSTITUTE(C460,",",REPT(" ",99)),1199,99)),PortProtocols[],4,FALSE)),""),"") &amp;
IF(TRIM(MID(SUBSTITUTE(C460,",",REPT(" ",99)),1299,99))&lt;&gt;"",CHAR(10) &amp; IFERROR(IF(ISERROR(--TRIM(MID(SUBSTITUTE(C460,",",REPT(" ",99)),1299,99))),VLOOKUP(TRIM(MID(SUBSTITUTE(C460,",",REPT(" ",99)),1299,99)),PortProtocols[],4,FALSE),VLOOKUP(--TRIM(MID(SUBSTITUTE(C460,",",REPT(" ",99)),1299,99)),PortProtocols[],4,FALSE)),""),"") &amp;
IF(TRIM(MID(SUBSTITUTE(C460,",",REPT(" ",99)),1399,99))&lt;&gt;"",CHAR(10) &amp; IFERROR(IF(ISERROR(--TRIM(MID(SUBSTITUTE(C460,",",REPT(" ",99)),1399,99))),VLOOKUP(TRIM(MID(SUBSTITUTE(C460,",",REPT(" ",99)),1399,99)),PortProtocols[],4,FALSE),VLOOKUP(--TRIM(MID(SUBSTITUTE(C460,",",REPT(" ",99)),1399,99)),PortProtocols[],4,FALSE)),""),"") &amp;
IF(TRIM(MID(SUBSTITUTE(C460,",",REPT(" ",99)),1499,99))&lt;&gt;"",CHAR(10) &amp; IFERROR(IF(ISERROR(--TRIM(MID(SUBSTITUTE(C460,",",REPT(" ",99)),1499,99))),VLOOKUP(TRIM(MID(SUBSTITUTE(C460,",",REPT(" ",99)),1499,99)),PortProtocols[],4,FALSE),VLOOKUP(--TRIM(MID(SUBSTITUTE(C460,",",REPT(" ",99)),1499,99)),PortProtocols[],4,FALSE)),""),"") &amp;
IF(TRIM(MID(SUBSTITUTE(C460,",",REPT(" ",99)),1599,99))&lt;&gt;"",CHAR(10) &amp; IFERROR(IF(ISERROR(--TRIM(MID(SUBSTITUTE(C460,",",REPT(" ",99)),1599,99))),VLOOKUP(TRIM(MID(SUBSTITUTE(C460,",",REPT(" ",99)),1599,99)),PortProtocols[],4,FALSE),VLOOKUP(--TRIM(MID(SUBSTITUTE(C460,",",REPT(" ",99)),1599,99)),PortProtocols[],4,FALSE)),""),"") &amp;
IF(TRIM(MID(SUBSTITUTE(C460,",",REPT(" ",99)),1699,99))&lt;&gt;"",CHAR(10) &amp; IFERROR(IF(ISERROR(--TRIM(MID(SUBSTITUTE(C460,",",REPT(" ",99)),1699,99))),VLOOKUP(TRIM(MID(SUBSTITUTE(C460,",",REPT(" ",99)),1699,99)),PortProtocols[],4,FALSE),VLOOKUP(--TRIM(MID(SUBSTITUTE(C460,",",REPT(" ",99)),1699,99)),PortProtocols[],4,FALSE)),""),"") &amp;
IF(TRIM(MID(SUBSTITUTE(C460,",",REPT(" ",99)),1799,99))&lt;&gt;"",CHAR(10) &amp; IFERROR(IF(ISERROR(--TRIM(MID(SUBSTITUTE(C460,",",REPT(" ",99)),1799,99))),VLOOKUP(TRIM(MID(SUBSTITUTE(C460,",",REPT(" ",99)),1799,99)),PortProtocols[],4,FALSE),VLOOKUP(--TRIM(MID(SUBSTITUTE(C460,",",REPT(" ",99)),1799,99)),PortProtocols[],4,FALSE)),""),"") &amp;
IF(TRIM(MID(SUBSTITUTE(C460,",",REPT(" ",99)),1899,99))&lt;&gt;"",CHAR(10) &amp; IFERROR(IF(ISERROR(--TRIM(MID(SUBSTITUTE(C460,",",REPT(" ",99)),1899,99))),VLOOKUP(TRIM(MID(SUBSTITUTE(C460,",",REPT(" ",99)),1899,99)),PortProtocols[],4,FALSE),VLOOKUP(--TRIM(MID(SUBSTITUTE(C460,",",REPT(" ",99)),1899,99)),PortProtocols[],4,FALSE)),""),""),
"")</f>
        <v/>
      </c>
      <c r="G460" s="15"/>
      <c r="H460" s="13"/>
      <c r="I460" s="13">
        <f>_xlfn.XLOOKUP(ExternalPorts[[#This Row],[Destination]],entities[Destination],entities[Destination AZ (Used for Diagram Generation)],"",0)</f>
        <v>0</v>
      </c>
      <c r="J460" s="13"/>
    </row>
    <row r="461" spans="1:10" ht="20.25" hidden="1">
      <c r="A461" s="13"/>
      <c r="B461" s="13"/>
      <c r="C461" s="14"/>
      <c r="D461" s="13"/>
      <c r="E461" s="13"/>
      <c r="F461" s="24" t="str">
        <f>IF(AND(B461&lt;&gt;"",E461&lt;&gt;""),B461 &amp; " to " &amp; E461 &amp; CHAR(10) &amp;
IFERROR(IF(ISERROR(--TRIM(MID(SUBSTITUTE(C461,",",REPT(" ",99)),1,99))),VLOOKUP(TRIM(MID(SUBSTITUTE(C461,",",REPT(" ",99)),1,99)),PortProtocols[],4,FALSE),VLOOKUP(--TRIM(MID(SUBSTITUTE(C461,",",REPT(" ",99)),1,99)),PortProtocols[],4,FALSE)),"") &amp;
IF(TRIM(MID(SUBSTITUTE(C461,",",REPT(" ",99)),99,99))&lt;&gt;"",CHAR(10) &amp; IFERROR(IF(ISERROR(--TRIM(MID(SUBSTITUTE(C461,",",REPT(" ",99)),99,99))),VLOOKUP(TRIM(MID(SUBSTITUTE(C461,",",REPT(" ",99)),99,99)),PortProtocols[],4,FALSE),VLOOKUP(--TRIM(MID(SUBSTITUTE(C461,",",REPT(" ",99)),99,99)),PortProtocols[],4,FALSE)),""),"") &amp;
IF(TRIM(MID(SUBSTITUTE(C461,",",REPT(" ",99)),199,99))&lt;&gt;"",CHAR(10) &amp; IFERROR(IF(ISERROR(--TRIM(MID(SUBSTITUTE(C461,",",REPT(" ",99)),199,99))),VLOOKUP(TRIM(MID(SUBSTITUTE(C461,",",REPT(" ",99)),199,99)),PortProtocols[],4,FALSE),VLOOKUP(--TRIM(MID(SUBSTITUTE(C461,",",REPT(" ",99)),199,99)),PortProtocols[],4,FALSE)),""),"") &amp;
IF(TRIM(MID(SUBSTITUTE(C461,",",REPT(" ",99)),299,99))&lt;&gt;"",CHAR(10) &amp; IFERROR(IF(ISERROR(--TRIM(MID(SUBSTITUTE(C461,",",REPT(" ",99)),299,99))),VLOOKUP(TRIM(MID(SUBSTITUTE(C461,",",REPT(" ",99)),299,99)),PortProtocols[],4,FALSE),VLOOKUP(--TRIM(MID(SUBSTITUTE(C461,",",REPT(" ",99)),299,99)),PortProtocols[],4,FALSE)),""),"") &amp;
IF(TRIM(MID(SUBSTITUTE(C461,",",REPT(" ",99)),399,99))&lt;&gt;"",CHAR(10) &amp; IFERROR(IF(ISERROR(--TRIM(MID(SUBSTITUTE(C461,",",REPT(" ",99)),399,99))),VLOOKUP(TRIM(MID(SUBSTITUTE(C461,",",REPT(" ",99)),399,99)),PortProtocols[],4,FALSE),VLOOKUP(--TRIM(MID(SUBSTITUTE(C461,",",REPT(" ",99)),399,99)),PortProtocols[],4,FALSE)),""),"") &amp;
IF(TRIM(MID(SUBSTITUTE(C461,",",REPT(" ",99)),499,99))&lt;&gt;"",CHAR(10) &amp; IFERROR(IF(ISERROR(--TRIM(MID(SUBSTITUTE(C461,",",REPT(" ",99)),499,99))),VLOOKUP(TRIM(MID(SUBSTITUTE(C461,",",REPT(" ",99)),499,99)),PortProtocols[],4,FALSE),VLOOKUP(--TRIM(MID(SUBSTITUTE(C461,",",REPT(" ",99)),499,99)),PortProtocols[],4,FALSE)),""),"") &amp;
IF(TRIM(MID(SUBSTITUTE(C461,",",REPT(" ",99)),599,99))&lt;&gt;"",CHAR(10) &amp; IFERROR(IF(ISERROR(--TRIM(MID(SUBSTITUTE(C461,",",REPT(" ",99)),599,99))),VLOOKUP(TRIM(MID(SUBSTITUTE(C461,",",REPT(" ",99)),599,99)),PortProtocols[],4,FALSE),VLOOKUP(--TRIM(MID(SUBSTITUTE(C461,",",REPT(" ",99)),599,99)),PortProtocols[],4,FALSE)),""),"") &amp;
IF(TRIM(MID(SUBSTITUTE(C461,",",REPT(" ",99)),699,99))&lt;&gt;"",CHAR(10) &amp; IFERROR(IF(ISERROR(--TRIM(MID(SUBSTITUTE(C461,",",REPT(" ",99)),699,99))),VLOOKUP(TRIM(MID(SUBSTITUTE(C461,",",REPT(" ",99)),699,99)),PortProtocols[],4,FALSE),VLOOKUP(--TRIM(MID(SUBSTITUTE(C461,",",REPT(" ",99)),699,99)),PortProtocols[],4,FALSE)),""),"") &amp;
IF(TRIM(MID(SUBSTITUTE(C461,",",REPT(" ",99)),799,99))&lt;&gt;"",CHAR(10) &amp; IFERROR(IF(ISERROR(--TRIM(MID(SUBSTITUTE(C461,",",REPT(" ",99)),799,99))),VLOOKUP(TRIM(MID(SUBSTITUTE(C461,",",REPT(" ",99)),799,99)),PortProtocols[],4,FALSE),VLOOKUP(--TRIM(MID(SUBSTITUTE(C461,",",REPT(" ",99)),799,99)),PortProtocols[],4,FALSE)),""),"") &amp;
IF(TRIM(MID(SUBSTITUTE(C461,",",REPT(" ",99)),899,99))&lt;&gt;"",CHAR(10) &amp; IFERROR(IF(ISERROR(--TRIM(MID(SUBSTITUTE(C461,",",REPT(" ",99)),899,99))),VLOOKUP(TRIM(MID(SUBSTITUTE(C461,",",REPT(" ",99)),899,99)),PortProtocols[],4,FALSE),VLOOKUP(--TRIM(MID(SUBSTITUTE(C461,",",REPT(" ",99)),899,99)),PortProtocols[],4,FALSE)),""),"") &amp;
IF(TRIM(MID(SUBSTITUTE(C461,",",REPT(" ",99)),999,99))&lt;&gt;"",CHAR(10) &amp; IFERROR(IF(ISERROR(--TRIM(MID(SUBSTITUTE(C461,",",REPT(" ",99)),999,99))),VLOOKUP(TRIM(MID(SUBSTITUTE(C461,",",REPT(" ",99)),999,99)),PortProtocols[],4,FALSE),VLOOKUP(--TRIM(MID(SUBSTITUTE(C461,",",REPT(" ",99)),999,99)),PortProtocols[],4,FALSE)),""),"") &amp;
IF(TRIM(MID(SUBSTITUTE(C461,",",REPT(" ",99)),1099,99))&lt;&gt;"",CHAR(10) &amp; IFERROR(IF(ISERROR(--TRIM(MID(SUBSTITUTE(C461,",",REPT(" ",99)),1099,99))),VLOOKUP(TRIM(MID(SUBSTITUTE(C461,",",REPT(" ",99)),1099,99)),PortProtocols[],4,FALSE),VLOOKUP(--TRIM(MID(SUBSTITUTE(C461,",",REPT(" ",99)),1099,99)),PortProtocols[],4,FALSE)),""),"") &amp;
IF(TRIM(MID(SUBSTITUTE(C461,",",REPT(" ",99)),1199,99))&lt;&gt;"",CHAR(10) &amp; IFERROR(IF(ISERROR(--TRIM(MID(SUBSTITUTE(C461,",",REPT(" ",99)),1199,99))),VLOOKUP(TRIM(MID(SUBSTITUTE(C461,",",REPT(" ",99)),1199,99)),PortProtocols[],4,FALSE),VLOOKUP(--TRIM(MID(SUBSTITUTE(C461,",",REPT(" ",99)),1199,99)),PortProtocols[],4,FALSE)),""),"") &amp;
IF(TRIM(MID(SUBSTITUTE(C461,",",REPT(" ",99)),1299,99))&lt;&gt;"",CHAR(10) &amp; IFERROR(IF(ISERROR(--TRIM(MID(SUBSTITUTE(C461,",",REPT(" ",99)),1299,99))),VLOOKUP(TRIM(MID(SUBSTITUTE(C461,",",REPT(" ",99)),1299,99)),PortProtocols[],4,FALSE),VLOOKUP(--TRIM(MID(SUBSTITUTE(C461,",",REPT(" ",99)),1299,99)),PortProtocols[],4,FALSE)),""),"") &amp;
IF(TRIM(MID(SUBSTITUTE(C461,",",REPT(" ",99)),1399,99))&lt;&gt;"",CHAR(10) &amp; IFERROR(IF(ISERROR(--TRIM(MID(SUBSTITUTE(C461,",",REPT(" ",99)),1399,99))),VLOOKUP(TRIM(MID(SUBSTITUTE(C461,",",REPT(" ",99)),1399,99)),PortProtocols[],4,FALSE),VLOOKUP(--TRIM(MID(SUBSTITUTE(C461,",",REPT(" ",99)),1399,99)),PortProtocols[],4,FALSE)),""),"") &amp;
IF(TRIM(MID(SUBSTITUTE(C461,",",REPT(" ",99)),1499,99))&lt;&gt;"",CHAR(10) &amp; IFERROR(IF(ISERROR(--TRIM(MID(SUBSTITUTE(C461,",",REPT(" ",99)),1499,99))),VLOOKUP(TRIM(MID(SUBSTITUTE(C461,",",REPT(" ",99)),1499,99)),PortProtocols[],4,FALSE),VLOOKUP(--TRIM(MID(SUBSTITUTE(C461,",",REPT(" ",99)),1499,99)),PortProtocols[],4,FALSE)),""),"") &amp;
IF(TRIM(MID(SUBSTITUTE(C461,",",REPT(" ",99)),1599,99))&lt;&gt;"",CHAR(10) &amp; IFERROR(IF(ISERROR(--TRIM(MID(SUBSTITUTE(C461,",",REPT(" ",99)),1599,99))),VLOOKUP(TRIM(MID(SUBSTITUTE(C461,",",REPT(" ",99)),1599,99)),PortProtocols[],4,FALSE),VLOOKUP(--TRIM(MID(SUBSTITUTE(C461,",",REPT(" ",99)),1599,99)),PortProtocols[],4,FALSE)),""),"") &amp;
IF(TRIM(MID(SUBSTITUTE(C461,",",REPT(" ",99)),1699,99))&lt;&gt;"",CHAR(10) &amp; IFERROR(IF(ISERROR(--TRIM(MID(SUBSTITUTE(C461,",",REPT(" ",99)),1699,99))),VLOOKUP(TRIM(MID(SUBSTITUTE(C461,",",REPT(" ",99)),1699,99)),PortProtocols[],4,FALSE),VLOOKUP(--TRIM(MID(SUBSTITUTE(C461,",",REPT(" ",99)),1699,99)),PortProtocols[],4,FALSE)),""),"") &amp;
IF(TRIM(MID(SUBSTITUTE(C461,",",REPT(" ",99)),1799,99))&lt;&gt;"",CHAR(10) &amp; IFERROR(IF(ISERROR(--TRIM(MID(SUBSTITUTE(C461,",",REPT(" ",99)),1799,99))),VLOOKUP(TRIM(MID(SUBSTITUTE(C461,",",REPT(" ",99)),1799,99)),PortProtocols[],4,FALSE),VLOOKUP(--TRIM(MID(SUBSTITUTE(C461,",",REPT(" ",99)),1799,99)),PortProtocols[],4,FALSE)),""),"") &amp;
IF(TRIM(MID(SUBSTITUTE(C461,",",REPT(" ",99)),1899,99))&lt;&gt;"",CHAR(10) &amp; IFERROR(IF(ISERROR(--TRIM(MID(SUBSTITUTE(C461,",",REPT(" ",99)),1899,99))),VLOOKUP(TRIM(MID(SUBSTITUTE(C461,",",REPT(" ",99)),1899,99)),PortProtocols[],4,FALSE),VLOOKUP(--TRIM(MID(SUBSTITUTE(C461,",",REPT(" ",99)),1899,99)),PortProtocols[],4,FALSE)),""),""),
"")</f>
        <v/>
      </c>
      <c r="G461" s="15"/>
      <c r="H461" s="13"/>
      <c r="I461" s="13">
        <f>_xlfn.XLOOKUP(ExternalPorts[[#This Row],[Destination]],entities[Destination],entities[Destination AZ (Used for Diagram Generation)],"",0)</f>
        <v>0</v>
      </c>
      <c r="J461" s="13"/>
    </row>
    <row r="462" spans="1:10" ht="20.25" hidden="1">
      <c r="A462" s="13"/>
      <c r="B462" s="13"/>
      <c r="C462" s="14"/>
      <c r="D462" s="13"/>
      <c r="E462" s="13"/>
      <c r="F462" s="24" t="str">
        <f>IF(AND(B462&lt;&gt;"",E462&lt;&gt;""),B462 &amp; " to " &amp; E462 &amp; CHAR(10) &amp;
IFERROR(IF(ISERROR(--TRIM(MID(SUBSTITUTE(C462,",",REPT(" ",99)),1,99))),VLOOKUP(TRIM(MID(SUBSTITUTE(C462,",",REPT(" ",99)),1,99)),PortProtocols[],4,FALSE),VLOOKUP(--TRIM(MID(SUBSTITUTE(C462,",",REPT(" ",99)),1,99)),PortProtocols[],4,FALSE)),"") &amp;
IF(TRIM(MID(SUBSTITUTE(C462,",",REPT(" ",99)),99,99))&lt;&gt;"",CHAR(10) &amp; IFERROR(IF(ISERROR(--TRIM(MID(SUBSTITUTE(C462,",",REPT(" ",99)),99,99))),VLOOKUP(TRIM(MID(SUBSTITUTE(C462,",",REPT(" ",99)),99,99)),PortProtocols[],4,FALSE),VLOOKUP(--TRIM(MID(SUBSTITUTE(C462,",",REPT(" ",99)),99,99)),PortProtocols[],4,FALSE)),""),"") &amp;
IF(TRIM(MID(SUBSTITUTE(C462,",",REPT(" ",99)),199,99))&lt;&gt;"",CHAR(10) &amp; IFERROR(IF(ISERROR(--TRIM(MID(SUBSTITUTE(C462,",",REPT(" ",99)),199,99))),VLOOKUP(TRIM(MID(SUBSTITUTE(C462,",",REPT(" ",99)),199,99)),PortProtocols[],4,FALSE),VLOOKUP(--TRIM(MID(SUBSTITUTE(C462,",",REPT(" ",99)),199,99)),PortProtocols[],4,FALSE)),""),"") &amp;
IF(TRIM(MID(SUBSTITUTE(C462,",",REPT(" ",99)),299,99))&lt;&gt;"",CHAR(10) &amp; IFERROR(IF(ISERROR(--TRIM(MID(SUBSTITUTE(C462,",",REPT(" ",99)),299,99))),VLOOKUP(TRIM(MID(SUBSTITUTE(C462,",",REPT(" ",99)),299,99)),PortProtocols[],4,FALSE),VLOOKUP(--TRIM(MID(SUBSTITUTE(C462,",",REPT(" ",99)),299,99)),PortProtocols[],4,FALSE)),""),"") &amp;
IF(TRIM(MID(SUBSTITUTE(C462,",",REPT(" ",99)),399,99))&lt;&gt;"",CHAR(10) &amp; IFERROR(IF(ISERROR(--TRIM(MID(SUBSTITUTE(C462,",",REPT(" ",99)),399,99))),VLOOKUP(TRIM(MID(SUBSTITUTE(C462,",",REPT(" ",99)),399,99)),PortProtocols[],4,FALSE),VLOOKUP(--TRIM(MID(SUBSTITUTE(C462,",",REPT(" ",99)),399,99)),PortProtocols[],4,FALSE)),""),"") &amp;
IF(TRIM(MID(SUBSTITUTE(C462,",",REPT(" ",99)),499,99))&lt;&gt;"",CHAR(10) &amp; IFERROR(IF(ISERROR(--TRIM(MID(SUBSTITUTE(C462,",",REPT(" ",99)),499,99))),VLOOKUP(TRIM(MID(SUBSTITUTE(C462,",",REPT(" ",99)),499,99)),PortProtocols[],4,FALSE),VLOOKUP(--TRIM(MID(SUBSTITUTE(C462,",",REPT(" ",99)),499,99)),PortProtocols[],4,FALSE)),""),"") &amp;
IF(TRIM(MID(SUBSTITUTE(C462,",",REPT(" ",99)),599,99))&lt;&gt;"",CHAR(10) &amp; IFERROR(IF(ISERROR(--TRIM(MID(SUBSTITUTE(C462,",",REPT(" ",99)),599,99))),VLOOKUP(TRIM(MID(SUBSTITUTE(C462,",",REPT(" ",99)),599,99)),PortProtocols[],4,FALSE),VLOOKUP(--TRIM(MID(SUBSTITUTE(C462,",",REPT(" ",99)),599,99)),PortProtocols[],4,FALSE)),""),"") &amp;
IF(TRIM(MID(SUBSTITUTE(C462,",",REPT(" ",99)),699,99))&lt;&gt;"",CHAR(10) &amp; IFERROR(IF(ISERROR(--TRIM(MID(SUBSTITUTE(C462,",",REPT(" ",99)),699,99))),VLOOKUP(TRIM(MID(SUBSTITUTE(C462,",",REPT(" ",99)),699,99)),PortProtocols[],4,FALSE),VLOOKUP(--TRIM(MID(SUBSTITUTE(C462,",",REPT(" ",99)),699,99)),PortProtocols[],4,FALSE)),""),"") &amp;
IF(TRIM(MID(SUBSTITUTE(C462,",",REPT(" ",99)),799,99))&lt;&gt;"",CHAR(10) &amp; IFERROR(IF(ISERROR(--TRIM(MID(SUBSTITUTE(C462,",",REPT(" ",99)),799,99))),VLOOKUP(TRIM(MID(SUBSTITUTE(C462,",",REPT(" ",99)),799,99)),PortProtocols[],4,FALSE),VLOOKUP(--TRIM(MID(SUBSTITUTE(C462,",",REPT(" ",99)),799,99)),PortProtocols[],4,FALSE)),""),"") &amp;
IF(TRIM(MID(SUBSTITUTE(C462,",",REPT(" ",99)),899,99))&lt;&gt;"",CHAR(10) &amp; IFERROR(IF(ISERROR(--TRIM(MID(SUBSTITUTE(C462,",",REPT(" ",99)),899,99))),VLOOKUP(TRIM(MID(SUBSTITUTE(C462,",",REPT(" ",99)),899,99)),PortProtocols[],4,FALSE),VLOOKUP(--TRIM(MID(SUBSTITUTE(C462,",",REPT(" ",99)),899,99)),PortProtocols[],4,FALSE)),""),"") &amp;
IF(TRIM(MID(SUBSTITUTE(C462,",",REPT(" ",99)),999,99))&lt;&gt;"",CHAR(10) &amp; IFERROR(IF(ISERROR(--TRIM(MID(SUBSTITUTE(C462,",",REPT(" ",99)),999,99))),VLOOKUP(TRIM(MID(SUBSTITUTE(C462,",",REPT(" ",99)),999,99)),PortProtocols[],4,FALSE),VLOOKUP(--TRIM(MID(SUBSTITUTE(C462,",",REPT(" ",99)),999,99)),PortProtocols[],4,FALSE)),""),"") &amp;
IF(TRIM(MID(SUBSTITUTE(C462,",",REPT(" ",99)),1099,99))&lt;&gt;"",CHAR(10) &amp; IFERROR(IF(ISERROR(--TRIM(MID(SUBSTITUTE(C462,",",REPT(" ",99)),1099,99))),VLOOKUP(TRIM(MID(SUBSTITUTE(C462,",",REPT(" ",99)),1099,99)),PortProtocols[],4,FALSE),VLOOKUP(--TRIM(MID(SUBSTITUTE(C462,",",REPT(" ",99)),1099,99)),PortProtocols[],4,FALSE)),""),"") &amp;
IF(TRIM(MID(SUBSTITUTE(C462,",",REPT(" ",99)),1199,99))&lt;&gt;"",CHAR(10) &amp; IFERROR(IF(ISERROR(--TRIM(MID(SUBSTITUTE(C462,",",REPT(" ",99)),1199,99))),VLOOKUP(TRIM(MID(SUBSTITUTE(C462,",",REPT(" ",99)),1199,99)),PortProtocols[],4,FALSE),VLOOKUP(--TRIM(MID(SUBSTITUTE(C462,",",REPT(" ",99)),1199,99)),PortProtocols[],4,FALSE)),""),"") &amp;
IF(TRIM(MID(SUBSTITUTE(C462,",",REPT(" ",99)),1299,99))&lt;&gt;"",CHAR(10) &amp; IFERROR(IF(ISERROR(--TRIM(MID(SUBSTITUTE(C462,",",REPT(" ",99)),1299,99))),VLOOKUP(TRIM(MID(SUBSTITUTE(C462,",",REPT(" ",99)),1299,99)),PortProtocols[],4,FALSE),VLOOKUP(--TRIM(MID(SUBSTITUTE(C462,",",REPT(" ",99)),1299,99)),PortProtocols[],4,FALSE)),""),"") &amp;
IF(TRIM(MID(SUBSTITUTE(C462,",",REPT(" ",99)),1399,99))&lt;&gt;"",CHAR(10) &amp; IFERROR(IF(ISERROR(--TRIM(MID(SUBSTITUTE(C462,",",REPT(" ",99)),1399,99))),VLOOKUP(TRIM(MID(SUBSTITUTE(C462,",",REPT(" ",99)),1399,99)),PortProtocols[],4,FALSE),VLOOKUP(--TRIM(MID(SUBSTITUTE(C462,",",REPT(" ",99)),1399,99)),PortProtocols[],4,FALSE)),""),"") &amp;
IF(TRIM(MID(SUBSTITUTE(C462,",",REPT(" ",99)),1499,99))&lt;&gt;"",CHAR(10) &amp; IFERROR(IF(ISERROR(--TRIM(MID(SUBSTITUTE(C462,",",REPT(" ",99)),1499,99))),VLOOKUP(TRIM(MID(SUBSTITUTE(C462,",",REPT(" ",99)),1499,99)),PortProtocols[],4,FALSE),VLOOKUP(--TRIM(MID(SUBSTITUTE(C462,",",REPT(" ",99)),1499,99)),PortProtocols[],4,FALSE)),""),"") &amp;
IF(TRIM(MID(SUBSTITUTE(C462,",",REPT(" ",99)),1599,99))&lt;&gt;"",CHAR(10) &amp; IFERROR(IF(ISERROR(--TRIM(MID(SUBSTITUTE(C462,",",REPT(" ",99)),1599,99))),VLOOKUP(TRIM(MID(SUBSTITUTE(C462,",",REPT(" ",99)),1599,99)),PortProtocols[],4,FALSE),VLOOKUP(--TRIM(MID(SUBSTITUTE(C462,",",REPT(" ",99)),1599,99)),PortProtocols[],4,FALSE)),""),"") &amp;
IF(TRIM(MID(SUBSTITUTE(C462,",",REPT(" ",99)),1699,99))&lt;&gt;"",CHAR(10) &amp; IFERROR(IF(ISERROR(--TRIM(MID(SUBSTITUTE(C462,",",REPT(" ",99)),1699,99))),VLOOKUP(TRIM(MID(SUBSTITUTE(C462,",",REPT(" ",99)),1699,99)),PortProtocols[],4,FALSE),VLOOKUP(--TRIM(MID(SUBSTITUTE(C462,",",REPT(" ",99)),1699,99)),PortProtocols[],4,FALSE)),""),"") &amp;
IF(TRIM(MID(SUBSTITUTE(C462,",",REPT(" ",99)),1799,99))&lt;&gt;"",CHAR(10) &amp; IFERROR(IF(ISERROR(--TRIM(MID(SUBSTITUTE(C462,",",REPT(" ",99)),1799,99))),VLOOKUP(TRIM(MID(SUBSTITUTE(C462,",",REPT(" ",99)),1799,99)),PortProtocols[],4,FALSE),VLOOKUP(--TRIM(MID(SUBSTITUTE(C462,",",REPT(" ",99)),1799,99)),PortProtocols[],4,FALSE)),""),"") &amp;
IF(TRIM(MID(SUBSTITUTE(C462,",",REPT(" ",99)),1899,99))&lt;&gt;"",CHAR(10) &amp; IFERROR(IF(ISERROR(--TRIM(MID(SUBSTITUTE(C462,",",REPT(" ",99)),1899,99))),VLOOKUP(TRIM(MID(SUBSTITUTE(C462,",",REPT(" ",99)),1899,99)),PortProtocols[],4,FALSE),VLOOKUP(--TRIM(MID(SUBSTITUTE(C462,",",REPT(" ",99)),1899,99)),PortProtocols[],4,FALSE)),""),""),
"")</f>
        <v/>
      </c>
      <c r="G462" s="15"/>
      <c r="H462" s="13"/>
      <c r="I462" s="13">
        <f>_xlfn.XLOOKUP(ExternalPorts[[#This Row],[Destination]],entities[Destination],entities[Destination AZ (Used for Diagram Generation)],"",0)</f>
        <v>0</v>
      </c>
      <c r="J462" s="13"/>
    </row>
    <row r="463" spans="1:10" ht="20.25" hidden="1">
      <c r="A463" s="13"/>
      <c r="B463" s="13"/>
      <c r="C463" s="14"/>
      <c r="D463" s="13"/>
      <c r="E463" s="13"/>
      <c r="F463" s="24" t="str">
        <f>IF(AND(B463&lt;&gt;"",E463&lt;&gt;""),B463 &amp; " to " &amp; E463 &amp; CHAR(10) &amp;
IFERROR(IF(ISERROR(--TRIM(MID(SUBSTITUTE(C463,",",REPT(" ",99)),1,99))),VLOOKUP(TRIM(MID(SUBSTITUTE(C463,",",REPT(" ",99)),1,99)),PortProtocols[],4,FALSE),VLOOKUP(--TRIM(MID(SUBSTITUTE(C463,",",REPT(" ",99)),1,99)),PortProtocols[],4,FALSE)),"") &amp;
IF(TRIM(MID(SUBSTITUTE(C463,",",REPT(" ",99)),99,99))&lt;&gt;"",CHAR(10) &amp; IFERROR(IF(ISERROR(--TRIM(MID(SUBSTITUTE(C463,",",REPT(" ",99)),99,99))),VLOOKUP(TRIM(MID(SUBSTITUTE(C463,",",REPT(" ",99)),99,99)),PortProtocols[],4,FALSE),VLOOKUP(--TRIM(MID(SUBSTITUTE(C463,",",REPT(" ",99)),99,99)),PortProtocols[],4,FALSE)),""),"") &amp;
IF(TRIM(MID(SUBSTITUTE(C463,",",REPT(" ",99)),199,99))&lt;&gt;"",CHAR(10) &amp; IFERROR(IF(ISERROR(--TRIM(MID(SUBSTITUTE(C463,",",REPT(" ",99)),199,99))),VLOOKUP(TRIM(MID(SUBSTITUTE(C463,",",REPT(" ",99)),199,99)),PortProtocols[],4,FALSE),VLOOKUP(--TRIM(MID(SUBSTITUTE(C463,",",REPT(" ",99)),199,99)),PortProtocols[],4,FALSE)),""),"") &amp;
IF(TRIM(MID(SUBSTITUTE(C463,",",REPT(" ",99)),299,99))&lt;&gt;"",CHAR(10) &amp; IFERROR(IF(ISERROR(--TRIM(MID(SUBSTITUTE(C463,",",REPT(" ",99)),299,99))),VLOOKUP(TRIM(MID(SUBSTITUTE(C463,",",REPT(" ",99)),299,99)),PortProtocols[],4,FALSE),VLOOKUP(--TRIM(MID(SUBSTITUTE(C463,",",REPT(" ",99)),299,99)),PortProtocols[],4,FALSE)),""),"") &amp;
IF(TRIM(MID(SUBSTITUTE(C463,",",REPT(" ",99)),399,99))&lt;&gt;"",CHAR(10) &amp; IFERROR(IF(ISERROR(--TRIM(MID(SUBSTITUTE(C463,",",REPT(" ",99)),399,99))),VLOOKUP(TRIM(MID(SUBSTITUTE(C463,",",REPT(" ",99)),399,99)),PortProtocols[],4,FALSE),VLOOKUP(--TRIM(MID(SUBSTITUTE(C463,",",REPT(" ",99)),399,99)),PortProtocols[],4,FALSE)),""),"") &amp;
IF(TRIM(MID(SUBSTITUTE(C463,",",REPT(" ",99)),499,99))&lt;&gt;"",CHAR(10) &amp; IFERROR(IF(ISERROR(--TRIM(MID(SUBSTITUTE(C463,",",REPT(" ",99)),499,99))),VLOOKUP(TRIM(MID(SUBSTITUTE(C463,",",REPT(" ",99)),499,99)),PortProtocols[],4,FALSE),VLOOKUP(--TRIM(MID(SUBSTITUTE(C463,",",REPT(" ",99)),499,99)),PortProtocols[],4,FALSE)),""),"") &amp;
IF(TRIM(MID(SUBSTITUTE(C463,",",REPT(" ",99)),599,99))&lt;&gt;"",CHAR(10) &amp; IFERROR(IF(ISERROR(--TRIM(MID(SUBSTITUTE(C463,",",REPT(" ",99)),599,99))),VLOOKUP(TRIM(MID(SUBSTITUTE(C463,",",REPT(" ",99)),599,99)),PortProtocols[],4,FALSE),VLOOKUP(--TRIM(MID(SUBSTITUTE(C463,",",REPT(" ",99)),599,99)),PortProtocols[],4,FALSE)),""),"") &amp;
IF(TRIM(MID(SUBSTITUTE(C463,",",REPT(" ",99)),699,99))&lt;&gt;"",CHAR(10) &amp; IFERROR(IF(ISERROR(--TRIM(MID(SUBSTITUTE(C463,",",REPT(" ",99)),699,99))),VLOOKUP(TRIM(MID(SUBSTITUTE(C463,",",REPT(" ",99)),699,99)),PortProtocols[],4,FALSE),VLOOKUP(--TRIM(MID(SUBSTITUTE(C463,",",REPT(" ",99)),699,99)),PortProtocols[],4,FALSE)),""),"") &amp;
IF(TRIM(MID(SUBSTITUTE(C463,",",REPT(" ",99)),799,99))&lt;&gt;"",CHAR(10) &amp; IFERROR(IF(ISERROR(--TRIM(MID(SUBSTITUTE(C463,",",REPT(" ",99)),799,99))),VLOOKUP(TRIM(MID(SUBSTITUTE(C463,",",REPT(" ",99)),799,99)),PortProtocols[],4,FALSE),VLOOKUP(--TRIM(MID(SUBSTITUTE(C463,",",REPT(" ",99)),799,99)),PortProtocols[],4,FALSE)),""),"") &amp;
IF(TRIM(MID(SUBSTITUTE(C463,",",REPT(" ",99)),899,99))&lt;&gt;"",CHAR(10) &amp; IFERROR(IF(ISERROR(--TRIM(MID(SUBSTITUTE(C463,",",REPT(" ",99)),899,99))),VLOOKUP(TRIM(MID(SUBSTITUTE(C463,",",REPT(" ",99)),899,99)),PortProtocols[],4,FALSE),VLOOKUP(--TRIM(MID(SUBSTITUTE(C463,",",REPT(" ",99)),899,99)),PortProtocols[],4,FALSE)),""),"") &amp;
IF(TRIM(MID(SUBSTITUTE(C463,",",REPT(" ",99)),999,99))&lt;&gt;"",CHAR(10) &amp; IFERROR(IF(ISERROR(--TRIM(MID(SUBSTITUTE(C463,",",REPT(" ",99)),999,99))),VLOOKUP(TRIM(MID(SUBSTITUTE(C463,",",REPT(" ",99)),999,99)),PortProtocols[],4,FALSE),VLOOKUP(--TRIM(MID(SUBSTITUTE(C463,",",REPT(" ",99)),999,99)),PortProtocols[],4,FALSE)),""),"") &amp;
IF(TRIM(MID(SUBSTITUTE(C463,",",REPT(" ",99)),1099,99))&lt;&gt;"",CHAR(10) &amp; IFERROR(IF(ISERROR(--TRIM(MID(SUBSTITUTE(C463,",",REPT(" ",99)),1099,99))),VLOOKUP(TRIM(MID(SUBSTITUTE(C463,",",REPT(" ",99)),1099,99)),PortProtocols[],4,FALSE),VLOOKUP(--TRIM(MID(SUBSTITUTE(C463,",",REPT(" ",99)),1099,99)),PortProtocols[],4,FALSE)),""),"") &amp;
IF(TRIM(MID(SUBSTITUTE(C463,",",REPT(" ",99)),1199,99))&lt;&gt;"",CHAR(10) &amp; IFERROR(IF(ISERROR(--TRIM(MID(SUBSTITUTE(C463,",",REPT(" ",99)),1199,99))),VLOOKUP(TRIM(MID(SUBSTITUTE(C463,",",REPT(" ",99)),1199,99)),PortProtocols[],4,FALSE),VLOOKUP(--TRIM(MID(SUBSTITUTE(C463,",",REPT(" ",99)),1199,99)),PortProtocols[],4,FALSE)),""),"") &amp;
IF(TRIM(MID(SUBSTITUTE(C463,",",REPT(" ",99)),1299,99))&lt;&gt;"",CHAR(10) &amp; IFERROR(IF(ISERROR(--TRIM(MID(SUBSTITUTE(C463,",",REPT(" ",99)),1299,99))),VLOOKUP(TRIM(MID(SUBSTITUTE(C463,",",REPT(" ",99)),1299,99)),PortProtocols[],4,FALSE),VLOOKUP(--TRIM(MID(SUBSTITUTE(C463,",",REPT(" ",99)),1299,99)),PortProtocols[],4,FALSE)),""),"") &amp;
IF(TRIM(MID(SUBSTITUTE(C463,",",REPT(" ",99)),1399,99))&lt;&gt;"",CHAR(10) &amp; IFERROR(IF(ISERROR(--TRIM(MID(SUBSTITUTE(C463,",",REPT(" ",99)),1399,99))),VLOOKUP(TRIM(MID(SUBSTITUTE(C463,",",REPT(" ",99)),1399,99)),PortProtocols[],4,FALSE),VLOOKUP(--TRIM(MID(SUBSTITUTE(C463,",",REPT(" ",99)),1399,99)),PortProtocols[],4,FALSE)),""),"") &amp;
IF(TRIM(MID(SUBSTITUTE(C463,",",REPT(" ",99)),1499,99))&lt;&gt;"",CHAR(10) &amp; IFERROR(IF(ISERROR(--TRIM(MID(SUBSTITUTE(C463,",",REPT(" ",99)),1499,99))),VLOOKUP(TRIM(MID(SUBSTITUTE(C463,",",REPT(" ",99)),1499,99)),PortProtocols[],4,FALSE),VLOOKUP(--TRIM(MID(SUBSTITUTE(C463,",",REPT(" ",99)),1499,99)),PortProtocols[],4,FALSE)),""),"") &amp;
IF(TRIM(MID(SUBSTITUTE(C463,",",REPT(" ",99)),1599,99))&lt;&gt;"",CHAR(10) &amp; IFERROR(IF(ISERROR(--TRIM(MID(SUBSTITUTE(C463,",",REPT(" ",99)),1599,99))),VLOOKUP(TRIM(MID(SUBSTITUTE(C463,",",REPT(" ",99)),1599,99)),PortProtocols[],4,FALSE),VLOOKUP(--TRIM(MID(SUBSTITUTE(C463,",",REPT(" ",99)),1599,99)),PortProtocols[],4,FALSE)),""),"") &amp;
IF(TRIM(MID(SUBSTITUTE(C463,",",REPT(" ",99)),1699,99))&lt;&gt;"",CHAR(10) &amp; IFERROR(IF(ISERROR(--TRIM(MID(SUBSTITUTE(C463,",",REPT(" ",99)),1699,99))),VLOOKUP(TRIM(MID(SUBSTITUTE(C463,",",REPT(" ",99)),1699,99)),PortProtocols[],4,FALSE),VLOOKUP(--TRIM(MID(SUBSTITUTE(C463,",",REPT(" ",99)),1699,99)),PortProtocols[],4,FALSE)),""),"") &amp;
IF(TRIM(MID(SUBSTITUTE(C463,",",REPT(" ",99)),1799,99))&lt;&gt;"",CHAR(10) &amp; IFERROR(IF(ISERROR(--TRIM(MID(SUBSTITUTE(C463,",",REPT(" ",99)),1799,99))),VLOOKUP(TRIM(MID(SUBSTITUTE(C463,",",REPT(" ",99)),1799,99)),PortProtocols[],4,FALSE),VLOOKUP(--TRIM(MID(SUBSTITUTE(C463,",",REPT(" ",99)),1799,99)),PortProtocols[],4,FALSE)),""),"") &amp;
IF(TRIM(MID(SUBSTITUTE(C463,",",REPT(" ",99)),1899,99))&lt;&gt;"",CHAR(10) &amp; IFERROR(IF(ISERROR(--TRIM(MID(SUBSTITUTE(C463,",",REPT(" ",99)),1899,99))),VLOOKUP(TRIM(MID(SUBSTITUTE(C463,",",REPT(" ",99)),1899,99)),PortProtocols[],4,FALSE),VLOOKUP(--TRIM(MID(SUBSTITUTE(C463,",",REPT(" ",99)),1899,99)),PortProtocols[],4,FALSE)),""),""),
"")</f>
        <v/>
      </c>
      <c r="G463" s="15"/>
      <c r="H463" s="13"/>
      <c r="I463" s="13">
        <f>_xlfn.XLOOKUP(ExternalPorts[[#This Row],[Destination]],entities[Destination],entities[Destination AZ (Used for Diagram Generation)],"",0)</f>
        <v>0</v>
      </c>
      <c r="J463" s="13"/>
    </row>
    <row r="464" spans="1:10" ht="20.25" hidden="1">
      <c r="A464" s="13"/>
      <c r="B464" s="13"/>
      <c r="C464" s="14"/>
      <c r="D464" s="13"/>
      <c r="E464" s="13"/>
      <c r="F464" s="24" t="str">
        <f>IF(AND(B464&lt;&gt;"",E464&lt;&gt;""),B464 &amp; " to " &amp; E464 &amp; CHAR(10) &amp;
IFERROR(IF(ISERROR(--TRIM(MID(SUBSTITUTE(C464,",",REPT(" ",99)),1,99))),VLOOKUP(TRIM(MID(SUBSTITUTE(C464,",",REPT(" ",99)),1,99)),PortProtocols[],4,FALSE),VLOOKUP(--TRIM(MID(SUBSTITUTE(C464,",",REPT(" ",99)),1,99)),PortProtocols[],4,FALSE)),"") &amp;
IF(TRIM(MID(SUBSTITUTE(C464,",",REPT(" ",99)),99,99))&lt;&gt;"",CHAR(10) &amp; IFERROR(IF(ISERROR(--TRIM(MID(SUBSTITUTE(C464,",",REPT(" ",99)),99,99))),VLOOKUP(TRIM(MID(SUBSTITUTE(C464,",",REPT(" ",99)),99,99)),PortProtocols[],4,FALSE),VLOOKUP(--TRIM(MID(SUBSTITUTE(C464,",",REPT(" ",99)),99,99)),PortProtocols[],4,FALSE)),""),"") &amp;
IF(TRIM(MID(SUBSTITUTE(C464,",",REPT(" ",99)),199,99))&lt;&gt;"",CHAR(10) &amp; IFERROR(IF(ISERROR(--TRIM(MID(SUBSTITUTE(C464,",",REPT(" ",99)),199,99))),VLOOKUP(TRIM(MID(SUBSTITUTE(C464,",",REPT(" ",99)),199,99)),PortProtocols[],4,FALSE),VLOOKUP(--TRIM(MID(SUBSTITUTE(C464,",",REPT(" ",99)),199,99)),PortProtocols[],4,FALSE)),""),"") &amp;
IF(TRIM(MID(SUBSTITUTE(C464,",",REPT(" ",99)),299,99))&lt;&gt;"",CHAR(10) &amp; IFERROR(IF(ISERROR(--TRIM(MID(SUBSTITUTE(C464,",",REPT(" ",99)),299,99))),VLOOKUP(TRIM(MID(SUBSTITUTE(C464,",",REPT(" ",99)),299,99)),PortProtocols[],4,FALSE),VLOOKUP(--TRIM(MID(SUBSTITUTE(C464,",",REPT(" ",99)),299,99)),PortProtocols[],4,FALSE)),""),"") &amp;
IF(TRIM(MID(SUBSTITUTE(C464,",",REPT(" ",99)),399,99))&lt;&gt;"",CHAR(10) &amp; IFERROR(IF(ISERROR(--TRIM(MID(SUBSTITUTE(C464,",",REPT(" ",99)),399,99))),VLOOKUP(TRIM(MID(SUBSTITUTE(C464,",",REPT(" ",99)),399,99)),PortProtocols[],4,FALSE),VLOOKUP(--TRIM(MID(SUBSTITUTE(C464,",",REPT(" ",99)),399,99)),PortProtocols[],4,FALSE)),""),"") &amp;
IF(TRIM(MID(SUBSTITUTE(C464,",",REPT(" ",99)),499,99))&lt;&gt;"",CHAR(10) &amp; IFERROR(IF(ISERROR(--TRIM(MID(SUBSTITUTE(C464,",",REPT(" ",99)),499,99))),VLOOKUP(TRIM(MID(SUBSTITUTE(C464,",",REPT(" ",99)),499,99)),PortProtocols[],4,FALSE),VLOOKUP(--TRIM(MID(SUBSTITUTE(C464,",",REPT(" ",99)),499,99)),PortProtocols[],4,FALSE)),""),"") &amp;
IF(TRIM(MID(SUBSTITUTE(C464,",",REPT(" ",99)),599,99))&lt;&gt;"",CHAR(10) &amp; IFERROR(IF(ISERROR(--TRIM(MID(SUBSTITUTE(C464,",",REPT(" ",99)),599,99))),VLOOKUP(TRIM(MID(SUBSTITUTE(C464,",",REPT(" ",99)),599,99)),PortProtocols[],4,FALSE),VLOOKUP(--TRIM(MID(SUBSTITUTE(C464,",",REPT(" ",99)),599,99)),PortProtocols[],4,FALSE)),""),"") &amp;
IF(TRIM(MID(SUBSTITUTE(C464,",",REPT(" ",99)),699,99))&lt;&gt;"",CHAR(10) &amp; IFERROR(IF(ISERROR(--TRIM(MID(SUBSTITUTE(C464,",",REPT(" ",99)),699,99))),VLOOKUP(TRIM(MID(SUBSTITUTE(C464,",",REPT(" ",99)),699,99)),PortProtocols[],4,FALSE),VLOOKUP(--TRIM(MID(SUBSTITUTE(C464,",",REPT(" ",99)),699,99)),PortProtocols[],4,FALSE)),""),"") &amp;
IF(TRIM(MID(SUBSTITUTE(C464,",",REPT(" ",99)),799,99))&lt;&gt;"",CHAR(10) &amp; IFERROR(IF(ISERROR(--TRIM(MID(SUBSTITUTE(C464,",",REPT(" ",99)),799,99))),VLOOKUP(TRIM(MID(SUBSTITUTE(C464,",",REPT(" ",99)),799,99)),PortProtocols[],4,FALSE),VLOOKUP(--TRIM(MID(SUBSTITUTE(C464,",",REPT(" ",99)),799,99)),PortProtocols[],4,FALSE)),""),"") &amp;
IF(TRIM(MID(SUBSTITUTE(C464,",",REPT(" ",99)),899,99))&lt;&gt;"",CHAR(10) &amp; IFERROR(IF(ISERROR(--TRIM(MID(SUBSTITUTE(C464,",",REPT(" ",99)),899,99))),VLOOKUP(TRIM(MID(SUBSTITUTE(C464,",",REPT(" ",99)),899,99)),PortProtocols[],4,FALSE),VLOOKUP(--TRIM(MID(SUBSTITUTE(C464,",",REPT(" ",99)),899,99)),PortProtocols[],4,FALSE)),""),"") &amp;
IF(TRIM(MID(SUBSTITUTE(C464,",",REPT(" ",99)),999,99))&lt;&gt;"",CHAR(10) &amp; IFERROR(IF(ISERROR(--TRIM(MID(SUBSTITUTE(C464,",",REPT(" ",99)),999,99))),VLOOKUP(TRIM(MID(SUBSTITUTE(C464,",",REPT(" ",99)),999,99)),PortProtocols[],4,FALSE),VLOOKUP(--TRIM(MID(SUBSTITUTE(C464,",",REPT(" ",99)),999,99)),PortProtocols[],4,FALSE)),""),"") &amp;
IF(TRIM(MID(SUBSTITUTE(C464,",",REPT(" ",99)),1099,99))&lt;&gt;"",CHAR(10) &amp; IFERROR(IF(ISERROR(--TRIM(MID(SUBSTITUTE(C464,",",REPT(" ",99)),1099,99))),VLOOKUP(TRIM(MID(SUBSTITUTE(C464,",",REPT(" ",99)),1099,99)),PortProtocols[],4,FALSE),VLOOKUP(--TRIM(MID(SUBSTITUTE(C464,",",REPT(" ",99)),1099,99)),PortProtocols[],4,FALSE)),""),"") &amp;
IF(TRIM(MID(SUBSTITUTE(C464,",",REPT(" ",99)),1199,99))&lt;&gt;"",CHAR(10) &amp; IFERROR(IF(ISERROR(--TRIM(MID(SUBSTITUTE(C464,",",REPT(" ",99)),1199,99))),VLOOKUP(TRIM(MID(SUBSTITUTE(C464,",",REPT(" ",99)),1199,99)),PortProtocols[],4,FALSE),VLOOKUP(--TRIM(MID(SUBSTITUTE(C464,",",REPT(" ",99)),1199,99)),PortProtocols[],4,FALSE)),""),"") &amp;
IF(TRIM(MID(SUBSTITUTE(C464,",",REPT(" ",99)),1299,99))&lt;&gt;"",CHAR(10) &amp; IFERROR(IF(ISERROR(--TRIM(MID(SUBSTITUTE(C464,",",REPT(" ",99)),1299,99))),VLOOKUP(TRIM(MID(SUBSTITUTE(C464,",",REPT(" ",99)),1299,99)),PortProtocols[],4,FALSE),VLOOKUP(--TRIM(MID(SUBSTITUTE(C464,",",REPT(" ",99)),1299,99)),PortProtocols[],4,FALSE)),""),"") &amp;
IF(TRIM(MID(SUBSTITUTE(C464,",",REPT(" ",99)),1399,99))&lt;&gt;"",CHAR(10) &amp; IFERROR(IF(ISERROR(--TRIM(MID(SUBSTITUTE(C464,",",REPT(" ",99)),1399,99))),VLOOKUP(TRIM(MID(SUBSTITUTE(C464,",",REPT(" ",99)),1399,99)),PortProtocols[],4,FALSE),VLOOKUP(--TRIM(MID(SUBSTITUTE(C464,",",REPT(" ",99)),1399,99)),PortProtocols[],4,FALSE)),""),"") &amp;
IF(TRIM(MID(SUBSTITUTE(C464,",",REPT(" ",99)),1499,99))&lt;&gt;"",CHAR(10) &amp; IFERROR(IF(ISERROR(--TRIM(MID(SUBSTITUTE(C464,",",REPT(" ",99)),1499,99))),VLOOKUP(TRIM(MID(SUBSTITUTE(C464,",",REPT(" ",99)),1499,99)),PortProtocols[],4,FALSE),VLOOKUP(--TRIM(MID(SUBSTITUTE(C464,",",REPT(" ",99)),1499,99)),PortProtocols[],4,FALSE)),""),"") &amp;
IF(TRIM(MID(SUBSTITUTE(C464,",",REPT(" ",99)),1599,99))&lt;&gt;"",CHAR(10) &amp; IFERROR(IF(ISERROR(--TRIM(MID(SUBSTITUTE(C464,",",REPT(" ",99)),1599,99))),VLOOKUP(TRIM(MID(SUBSTITUTE(C464,",",REPT(" ",99)),1599,99)),PortProtocols[],4,FALSE),VLOOKUP(--TRIM(MID(SUBSTITUTE(C464,",",REPT(" ",99)),1599,99)),PortProtocols[],4,FALSE)),""),"") &amp;
IF(TRIM(MID(SUBSTITUTE(C464,",",REPT(" ",99)),1699,99))&lt;&gt;"",CHAR(10) &amp; IFERROR(IF(ISERROR(--TRIM(MID(SUBSTITUTE(C464,",",REPT(" ",99)),1699,99))),VLOOKUP(TRIM(MID(SUBSTITUTE(C464,",",REPT(" ",99)),1699,99)),PortProtocols[],4,FALSE),VLOOKUP(--TRIM(MID(SUBSTITUTE(C464,",",REPT(" ",99)),1699,99)),PortProtocols[],4,FALSE)),""),"") &amp;
IF(TRIM(MID(SUBSTITUTE(C464,",",REPT(" ",99)),1799,99))&lt;&gt;"",CHAR(10) &amp; IFERROR(IF(ISERROR(--TRIM(MID(SUBSTITUTE(C464,",",REPT(" ",99)),1799,99))),VLOOKUP(TRIM(MID(SUBSTITUTE(C464,",",REPT(" ",99)),1799,99)),PortProtocols[],4,FALSE),VLOOKUP(--TRIM(MID(SUBSTITUTE(C464,",",REPT(" ",99)),1799,99)),PortProtocols[],4,FALSE)),""),"") &amp;
IF(TRIM(MID(SUBSTITUTE(C464,",",REPT(" ",99)),1899,99))&lt;&gt;"",CHAR(10) &amp; IFERROR(IF(ISERROR(--TRIM(MID(SUBSTITUTE(C464,",",REPT(" ",99)),1899,99))),VLOOKUP(TRIM(MID(SUBSTITUTE(C464,",",REPT(" ",99)),1899,99)),PortProtocols[],4,FALSE),VLOOKUP(--TRIM(MID(SUBSTITUTE(C464,",",REPT(" ",99)),1899,99)),PortProtocols[],4,FALSE)),""),""),
"")</f>
        <v/>
      </c>
      <c r="G464" s="15"/>
      <c r="H464" s="13"/>
      <c r="I464" s="13">
        <f>_xlfn.XLOOKUP(ExternalPorts[[#This Row],[Destination]],entities[Destination],entities[Destination AZ (Used for Diagram Generation)],"",0)</f>
        <v>0</v>
      </c>
      <c r="J464" s="13"/>
    </row>
    <row r="465" spans="1:10" ht="20.25" hidden="1">
      <c r="A465" s="13"/>
      <c r="B465" s="13"/>
      <c r="C465" s="14"/>
      <c r="D465" s="13"/>
      <c r="E465" s="13"/>
      <c r="F465" s="24" t="str">
        <f>IF(AND(B465&lt;&gt;"",E465&lt;&gt;""),B465 &amp; " to " &amp; E465 &amp; CHAR(10) &amp;
IFERROR(IF(ISERROR(--TRIM(MID(SUBSTITUTE(C465,",",REPT(" ",99)),1,99))),VLOOKUP(TRIM(MID(SUBSTITUTE(C465,",",REPT(" ",99)),1,99)),PortProtocols[],4,FALSE),VLOOKUP(--TRIM(MID(SUBSTITUTE(C465,",",REPT(" ",99)),1,99)),PortProtocols[],4,FALSE)),"") &amp;
IF(TRIM(MID(SUBSTITUTE(C465,",",REPT(" ",99)),99,99))&lt;&gt;"",CHAR(10) &amp; IFERROR(IF(ISERROR(--TRIM(MID(SUBSTITUTE(C465,",",REPT(" ",99)),99,99))),VLOOKUP(TRIM(MID(SUBSTITUTE(C465,",",REPT(" ",99)),99,99)),PortProtocols[],4,FALSE),VLOOKUP(--TRIM(MID(SUBSTITUTE(C465,",",REPT(" ",99)),99,99)),PortProtocols[],4,FALSE)),""),"") &amp;
IF(TRIM(MID(SUBSTITUTE(C465,",",REPT(" ",99)),199,99))&lt;&gt;"",CHAR(10) &amp; IFERROR(IF(ISERROR(--TRIM(MID(SUBSTITUTE(C465,",",REPT(" ",99)),199,99))),VLOOKUP(TRIM(MID(SUBSTITUTE(C465,",",REPT(" ",99)),199,99)),PortProtocols[],4,FALSE),VLOOKUP(--TRIM(MID(SUBSTITUTE(C465,",",REPT(" ",99)),199,99)),PortProtocols[],4,FALSE)),""),"") &amp;
IF(TRIM(MID(SUBSTITUTE(C465,",",REPT(" ",99)),299,99))&lt;&gt;"",CHAR(10) &amp; IFERROR(IF(ISERROR(--TRIM(MID(SUBSTITUTE(C465,",",REPT(" ",99)),299,99))),VLOOKUP(TRIM(MID(SUBSTITUTE(C465,",",REPT(" ",99)),299,99)),PortProtocols[],4,FALSE),VLOOKUP(--TRIM(MID(SUBSTITUTE(C465,",",REPT(" ",99)),299,99)),PortProtocols[],4,FALSE)),""),"") &amp;
IF(TRIM(MID(SUBSTITUTE(C465,",",REPT(" ",99)),399,99))&lt;&gt;"",CHAR(10) &amp; IFERROR(IF(ISERROR(--TRIM(MID(SUBSTITUTE(C465,",",REPT(" ",99)),399,99))),VLOOKUP(TRIM(MID(SUBSTITUTE(C465,",",REPT(" ",99)),399,99)),PortProtocols[],4,FALSE),VLOOKUP(--TRIM(MID(SUBSTITUTE(C465,",",REPT(" ",99)),399,99)),PortProtocols[],4,FALSE)),""),"") &amp;
IF(TRIM(MID(SUBSTITUTE(C465,",",REPT(" ",99)),499,99))&lt;&gt;"",CHAR(10) &amp; IFERROR(IF(ISERROR(--TRIM(MID(SUBSTITUTE(C465,",",REPT(" ",99)),499,99))),VLOOKUP(TRIM(MID(SUBSTITUTE(C465,",",REPT(" ",99)),499,99)),PortProtocols[],4,FALSE),VLOOKUP(--TRIM(MID(SUBSTITUTE(C465,",",REPT(" ",99)),499,99)),PortProtocols[],4,FALSE)),""),"") &amp;
IF(TRIM(MID(SUBSTITUTE(C465,",",REPT(" ",99)),599,99))&lt;&gt;"",CHAR(10) &amp; IFERROR(IF(ISERROR(--TRIM(MID(SUBSTITUTE(C465,",",REPT(" ",99)),599,99))),VLOOKUP(TRIM(MID(SUBSTITUTE(C465,",",REPT(" ",99)),599,99)),PortProtocols[],4,FALSE),VLOOKUP(--TRIM(MID(SUBSTITUTE(C465,",",REPT(" ",99)),599,99)),PortProtocols[],4,FALSE)),""),"") &amp;
IF(TRIM(MID(SUBSTITUTE(C465,",",REPT(" ",99)),699,99))&lt;&gt;"",CHAR(10) &amp; IFERROR(IF(ISERROR(--TRIM(MID(SUBSTITUTE(C465,",",REPT(" ",99)),699,99))),VLOOKUP(TRIM(MID(SUBSTITUTE(C465,",",REPT(" ",99)),699,99)),PortProtocols[],4,FALSE),VLOOKUP(--TRIM(MID(SUBSTITUTE(C465,",",REPT(" ",99)),699,99)),PortProtocols[],4,FALSE)),""),"") &amp;
IF(TRIM(MID(SUBSTITUTE(C465,",",REPT(" ",99)),799,99))&lt;&gt;"",CHAR(10) &amp; IFERROR(IF(ISERROR(--TRIM(MID(SUBSTITUTE(C465,",",REPT(" ",99)),799,99))),VLOOKUP(TRIM(MID(SUBSTITUTE(C465,",",REPT(" ",99)),799,99)),PortProtocols[],4,FALSE),VLOOKUP(--TRIM(MID(SUBSTITUTE(C465,",",REPT(" ",99)),799,99)),PortProtocols[],4,FALSE)),""),"") &amp;
IF(TRIM(MID(SUBSTITUTE(C465,",",REPT(" ",99)),899,99))&lt;&gt;"",CHAR(10) &amp; IFERROR(IF(ISERROR(--TRIM(MID(SUBSTITUTE(C465,",",REPT(" ",99)),899,99))),VLOOKUP(TRIM(MID(SUBSTITUTE(C465,",",REPT(" ",99)),899,99)),PortProtocols[],4,FALSE),VLOOKUP(--TRIM(MID(SUBSTITUTE(C465,",",REPT(" ",99)),899,99)),PortProtocols[],4,FALSE)),""),"") &amp;
IF(TRIM(MID(SUBSTITUTE(C465,",",REPT(" ",99)),999,99))&lt;&gt;"",CHAR(10) &amp; IFERROR(IF(ISERROR(--TRIM(MID(SUBSTITUTE(C465,",",REPT(" ",99)),999,99))),VLOOKUP(TRIM(MID(SUBSTITUTE(C465,",",REPT(" ",99)),999,99)),PortProtocols[],4,FALSE),VLOOKUP(--TRIM(MID(SUBSTITUTE(C465,",",REPT(" ",99)),999,99)),PortProtocols[],4,FALSE)),""),"") &amp;
IF(TRIM(MID(SUBSTITUTE(C465,",",REPT(" ",99)),1099,99))&lt;&gt;"",CHAR(10) &amp; IFERROR(IF(ISERROR(--TRIM(MID(SUBSTITUTE(C465,",",REPT(" ",99)),1099,99))),VLOOKUP(TRIM(MID(SUBSTITUTE(C465,",",REPT(" ",99)),1099,99)),PortProtocols[],4,FALSE),VLOOKUP(--TRIM(MID(SUBSTITUTE(C465,",",REPT(" ",99)),1099,99)),PortProtocols[],4,FALSE)),""),"") &amp;
IF(TRIM(MID(SUBSTITUTE(C465,",",REPT(" ",99)),1199,99))&lt;&gt;"",CHAR(10) &amp; IFERROR(IF(ISERROR(--TRIM(MID(SUBSTITUTE(C465,",",REPT(" ",99)),1199,99))),VLOOKUP(TRIM(MID(SUBSTITUTE(C465,",",REPT(" ",99)),1199,99)),PortProtocols[],4,FALSE),VLOOKUP(--TRIM(MID(SUBSTITUTE(C465,",",REPT(" ",99)),1199,99)),PortProtocols[],4,FALSE)),""),"") &amp;
IF(TRIM(MID(SUBSTITUTE(C465,",",REPT(" ",99)),1299,99))&lt;&gt;"",CHAR(10) &amp; IFERROR(IF(ISERROR(--TRIM(MID(SUBSTITUTE(C465,",",REPT(" ",99)),1299,99))),VLOOKUP(TRIM(MID(SUBSTITUTE(C465,",",REPT(" ",99)),1299,99)),PortProtocols[],4,FALSE),VLOOKUP(--TRIM(MID(SUBSTITUTE(C465,",",REPT(" ",99)),1299,99)),PortProtocols[],4,FALSE)),""),"") &amp;
IF(TRIM(MID(SUBSTITUTE(C465,",",REPT(" ",99)),1399,99))&lt;&gt;"",CHAR(10) &amp; IFERROR(IF(ISERROR(--TRIM(MID(SUBSTITUTE(C465,",",REPT(" ",99)),1399,99))),VLOOKUP(TRIM(MID(SUBSTITUTE(C465,",",REPT(" ",99)),1399,99)),PortProtocols[],4,FALSE),VLOOKUP(--TRIM(MID(SUBSTITUTE(C465,",",REPT(" ",99)),1399,99)),PortProtocols[],4,FALSE)),""),"") &amp;
IF(TRIM(MID(SUBSTITUTE(C465,",",REPT(" ",99)),1499,99))&lt;&gt;"",CHAR(10) &amp; IFERROR(IF(ISERROR(--TRIM(MID(SUBSTITUTE(C465,",",REPT(" ",99)),1499,99))),VLOOKUP(TRIM(MID(SUBSTITUTE(C465,",",REPT(" ",99)),1499,99)),PortProtocols[],4,FALSE),VLOOKUP(--TRIM(MID(SUBSTITUTE(C465,",",REPT(" ",99)),1499,99)),PortProtocols[],4,FALSE)),""),"") &amp;
IF(TRIM(MID(SUBSTITUTE(C465,",",REPT(" ",99)),1599,99))&lt;&gt;"",CHAR(10) &amp; IFERROR(IF(ISERROR(--TRIM(MID(SUBSTITUTE(C465,",",REPT(" ",99)),1599,99))),VLOOKUP(TRIM(MID(SUBSTITUTE(C465,",",REPT(" ",99)),1599,99)),PortProtocols[],4,FALSE),VLOOKUP(--TRIM(MID(SUBSTITUTE(C465,",",REPT(" ",99)),1599,99)),PortProtocols[],4,FALSE)),""),"") &amp;
IF(TRIM(MID(SUBSTITUTE(C465,",",REPT(" ",99)),1699,99))&lt;&gt;"",CHAR(10) &amp; IFERROR(IF(ISERROR(--TRIM(MID(SUBSTITUTE(C465,",",REPT(" ",99)),1699,99))),VLOOKUP(TRIM(MID(SUBSTITUTE(C465,",",REPT(" ",99)),1699,99)),PortProtocols[],4,FALSE),VLOOKUP(--TRIM(MID(SUBSTITUTE(C465,",",REPT(" ",99)),1699,99)),PortProtocols[],4,FALSE)),""),"") &amp;
IF(TRIM(MID(SUBSTITUTE(C465,",",REPT(" ",99)),1799,99))&lt;&gt;"",CHAR(10) &amp; IFERROR(IF(ISERROR(--TRIM(MID(SUBSTITUTE(C465,",",REPT(" ",99)),1799,99))),VLOOKUP(TRIM(MID(SUBSTITUTE(C465,",",REPT(" ",99)),1799,99)),PortProtocols[],4,FALSE),VLOOKUP(--TRIM(MID(SUBSTITUTE(C465,",",REPT(" ",99)),1799,99)),PortProtocols[],4,FALSE)),""),"") &amp;
IF(TRIM(MID(SUBSTITUTE(C465,",",REPT(" ",99)),1899,99))&lt;&gt;"",CHAR(10) &amp; IFERROR(IF(ISERROR(--TRIM(MID(SUBSTITUTE(C465,",",REPT(" ",99)),1899,99))),VLOOKUP(TRIM(MID(SUBSTITUTE(C465,",",REPT(" ",99)),1899,99)),PortProtocols[],4,FALSE),VLOOKUP(--TRIM(MID(SUBSTITUTE(C465,",",REPT(" ",99)),1899,99)),PortProtocols[],4,FALSE)),""),""),
"")</f>
        <v/>
      </c>
      <c r="G465" s="15"/>
      <c r="H465" s="13"/>
      <c r="I465" s="13">
        <f>_xlfn.XLOOKUP(ExternalPorts[[#This Row],[Destination]],entities[Destination],entities[Destination AZ (Used for Diagram Generation)],"",0)</f>
        <v>0</v>
      </c>
      <c r="J465" s="13"/>
    </row>
    <row r="466" spans="1:10" ht="20.25" hidden="1">
      <c r="A466" s="13"/>
      <c r="B466" s="13"/>
      <c r="C466" s="14"/>
      <c r="D466" s="13"/>
      <c r="E466" s="13"/>
      <c r="F466" s="24" t="str">
        <f>IF(AND(B466&lt;&gt;"",E466&lt;&gt;""),B466 &amp; " to " &amp; E466 &amp; CHAR(10) &amp;
IFERROR(IF(ISERROR(--TRIM(MID(SUBSTITUTE(C466,",",REPT(" ",99)),1,99))),VLOOKUP(TRIM(MID(SUBSTITUTE(C466,",",REPT(" ",99)),1,99)),PortProtocols[],4,FALSE),VLOOKUP(--TRIM(MID(SUBSTITUTE(C466,",",REPT(" ",99)),1,99)),PortProtocols[],4,FALSE)),"") &amp;
IF(TRIM(MID(SUBSTITUTE(C466,",",REPT(" ",99)),99,99))&lt;&gt;"",CHAR(10) &amp; IFERROR(IF(ISERROR(--TRIM(MID(SUBSTITUTE(C466,",",REPT(" ",99)),99,99))),VLOOKUP(TRIM(MID(SUBSTITUTE(C466,",",REPT(" ",99)),99,99)),PortProtocols[],4,FALSE),VLOOKUP(--TRIM(MID(SUBSTITUTE(C466,",",REPT(" ",99)),99,99)),PortProtocols[],4,FALSE)),""),"") &amp;
IF(TRIM(MID(SUBSTITUTE(C466,",",REPT(" ",99)),199,99))&lt;&gt;"",CHAR(10) &amp; IFERROR(IF(ISERROR(--TRIM(MID(SUBSTITUTE(C466,",",REPT(" ",99)),199,99))),VLOOKUP(TRIM(MID(SUBSTITUTE(C466,",",REPT(" ",99)),199,99)),PortProtocols[],4,FALSE),VLOOKUP(--TRIM(MID(SUBSTITUTE(C466,",",REPT(" ",99)),199,99)),PortProtocols[],4,FALSE)),""),"") &amp;
IF(TRIM(MID(SUBSTITUTE(C466,",",REPT(" ",99)),299,99))&lt;&gt;"",CHAR(10) &amp; IFERROR(IF(ISERROR(--TRIM(MID(SUBSTITUTE(C466,",",REPT(" ",99)),299,99))),VLOOKUP(TRIM(MID(SUBSTITUTE(C466,",",REPT(" ",99)),299,99)),PortProtocols[],4,FALSE),VLOOKUP(--TRIM(MID(SUBSTITUTE(C466,",",REPT(" ",99)),299,99)),PortProtocols[],4,FALSE)),""),"") &amp;
IF(TRIM(MID(SUBSTITUTE(C466,",",REPT(" ",99)),399,99))&lt;&gt;"",CHAR(10) &amp; IFERROR(IF(ISERROR(--TRIM(MID(SUBSTITUTE(C466,",",REPT(" ",99)),399,99))),VLOOKUP(TRIM(MID(SUBSTITUTE(C466,",",REPT(" ",99)),399,99)),PortProtocols[],4,FALSE),VLOOKUP(--TRIM(MID(SUBSTITUTE(C466,",",REPT(" ",99)),399,99)),PortProtocols[],4,FALSE)),""),"") &amp;
IF(TRIM(MID(SUBSTITUTE(C466,",",REPT(" ",99)),499,99))&lt;&gt;"",CHAR(10) &amp; IFERROR(IF(ISERROR(--TRIM(MID(SUBSTITUTE(C466,",",REPT(" ",99)),499,99))),VLOOKUP(TRIM(MID(SUBSTITUTE(C466,",",REPT(" ",99)),499,99)),PortProtocols[],4,FALSE),VLOOKUP(--TRIM(MID(SUBSTITUTE(C466,",",REPT(" ",99)),499,99)),PortProtocols[],4,FALSE)),""),"") &amp;
IF(TRIM(MID(SUBSTITUTE(C466,",",REPT(" ",99)),599,99))&lt;&gt;"",CHAR(10) &amp; IFERROR(IF(ISERROR(--TRIM(MID(SUBSTITUTE(C466,",",REPT(" ",99)),599,99))),VLOOKUP(TRIM(MID(SUBSTITUTE(C466,",",REPT(" ",99)),599,99)),PortProtocols[],4,FALSE),VLOOKUP(--TRIM(MID(SUBSTITUTE(C466,",",REPT(" ",99)),599,99)),PortProtocols[],4,FALSE)),""),"") &amp;
IF(TRIM(MID(SUBSTITUTE(C466,",",REPT(" ",99)),699,99))&lt;&gt;"",CHAR(10) &amp; IFERROR(IF(ISERROR(--TRIM(MID(SUBSTITUTE(C466,",",REPT(" ",99)),699,99))),VLOOKUP(TRIM(MID(SUBSTITUTE(C466,",",REPT(" ",99)),699,99)),PortProtocols[],4,FALSE),VLOOKUP(--TRIM(MID(SUBSTITUTE(C466,",",REPT(" ",99)),699,99)),PortProtocols[],4,FALSE)),""),"") &amp;
IF(TRIM(MID(SUBSTITUTE(C466,",",REPT(" ",99)),799,99))&lt;&gt;"",CHAR(10) &amp; IFERROR(IF(ISERROR(--TRIM(MID(SUBSTITUTE(C466,",",REPT(" ",99)),799,99))),VLOOKUP(TRIM(MID(SUBSTITUTE(C466,",",REPT(" ",99)),799,99)),PortProtocols[],4,FALSE),VLOOKUP(--TRIM(MID(SUBSTITUTE(C466,",",REPT(" ",99)),799,99)),PortProtocols[],4,FALSE)),""),"") &amp;
IF(TRIM(MID(SUBSTITUTE(C466,",",REPT(" ",99)),899,99))&lt;&gt;"",CHAR(10) &amp; IFERROR(IF(ISERROR(--TRIM(MID(SUBSTITUTE(C466,",",REPT(" ",99)),899,99))),VLOOKUP(TRIM(MID(SUBSTITUTE(C466,",",REPT(" ",99)),899,99)),PortProtocols[],4,FALSE),VLOOKUP(--TRIM(MID(SUBSTITUTE(C466,",",REPT(" ",99)),899,99)),PortProtocols[],4,FALSE)),""),"") &amp;
IF(TRIM(MID(SUBSTITUTE(C466,",",REPT(" ",99)),999,99))&lt;&gt;"",CHAR(10) &amp; IFERROR(IF(ISERROR(--TRIM(MID(SUBSTITUTE(C466,",",REPT(" ",99)),999,99))),VLOOKUP(TRIM(MID(SUBSTITUTE(C466,",",REPT(" ",99)),999,99)),PortProtocols[],4,FALSE),VLOOKUP(--TRIM(MID(SUBSTITUTE(C466,",",REPT(" ",99)),999,99)),PortProtocols[],4,FALSE)),""),"") &amp;
IF(TRIM(MID(SUBSTITUTE(C466,",",REPT(" ",99)),1099,99))&lt;&gt;"",CHAR(10) &amp; IFERROR(IF(ISERROR(--TRIM(MID(SUBSTITUTE(C466,",",REPT(" ",99)),1099,99))),VLOOKUP(TRIM(MID(SUBSTITUTE(C466,",",REPT(" ",99)),1099,99)),PortProtocols[],4,FALSE),VLOOKUP(--TRIM(MID(SUBSTITUTE(C466,",",REPT(" ",99)),1099,99)),PortProtocols[],4,FALSE)),""),"") &amp;
IF(TRIM(MID(SUBSTITUTE(C466,",",REPT(" ",99)),1199,99))&lt;&gt;"",CHAR(10) &amp; IFERROR(IF(ISERROR(--TRIM(MID(SUBSTITUTE(C466,",",REPT(" ",99)),1199,99))),VLOOKUP(TRIM(MID(SUBSTITUTE(C466,",",REPT(" ",99)),1199,99)),PortProtocols[],4,FALSE),VLOOKUP(--TRIM(MID(SUBSTITUTE(C466,",",REPT(" ",99)),1199,99)),PortProtocols[],4,FALSE)),""),"") &amp;
IF(TRIM(MID(SUBSTITUTE(C466,",",REPT(" ",99)),1299,99))&lt;&gt;"",CHAR(10) &amp; IFERROR(IF(ISERROR(--TRIM(MID(SUBSTITUTE(C466,",",REPT(" ",99)),1299,99))),VLOOKUP(TRIM(MID(SUBSTITUTE(C466,",",REPT(" ",99)),1299,99)),PortProtocols[],4,FALSE),VLOOKUP(--TRIM(MID(SUBSTITUTE(C466,",",REPT(" ",99)),1299,99)),PortProtocols[],4,FALSE)),""),"") &amp;
IF(TRIM(MID(SUBSTITUTE(C466,",",REPT(" ",99)),1399,99))&lt;&gt;"",CHAR(10) &amp; IFERROR(IF(ISERROR(--TRIM(MID(SUBSTITUTE(C466,",",REPT(" ",99)),1399,99))),VLOOKUP(TRIM(MID(SUBSTITUTE(C466,",",REPT(" ",99)),1399,99)),PortProtocols[],4,FALSE),VLOOKUP(--TRIM(MID(SUBSTITUTE(C466,",",REPT(" ",99)),1399,99)),PortProtocols[],4,FALSE)),""),"") &amp;
IF(TRIM(MID(SUBSTITUTE(C466,",",REPT(" ",99)),1499,99))&lt;&gt;"",CHAR(10) &amp; IFERROR(IF(ISERROR(--TRIM(MID(SUBSTITUTE(C466,",",REPT(" ",99)),1499,99))),VLOOKUP(TRIM(MID(SUBSTITUTE(C466,",",REPT(" ",99)),1499,99)),PortProtocols[],4,FALSE),VLOOKUP(--TRIM(MID(SUBSTITUTE(C466,",",REPT(" ",99)),1499,99)),PortProtocols[],4,FALSE)),""),"") &amp;
IF(TRIM(MID(SUBSTITUTE(C466,",",REPT(" ",99)),1599,99))&lt;&gt;"",CHAR(10) &amp; IFERROR(IF(ISERROR(--TRIM(MID(SUBSTITUTE(C466,",",REPT(" ",99)),1599,99))),VLOOKUP(TRIM(MID(SUBSTITUTE(C466,",",REPT(" ",99)),1599,99)),PortProtocols[],4,FALSE),VLOOKUP(--TRIM(MID(SUBSTITUTE(C466,",",REPT(" ",99)),1599,99)),PortProtocols[],4,FALSE)),""),"") &amp;
IF(TRIM(MID(SUBSTITUTE(C466,",",REPT(" ",99)),1699,99))&lt;&gt;"",CHAR(10) &amp; IFERROR(IF(ISERROR(--TRIM(MID(SUBSTITUTE(C466,",",REPT(" ",99)),1699,99))),VLOOKUP(TRIM(MID(SUBSTITUTE(C466,",",REPT(" ",99)),1699,99)),PortProtocols[],4,FALSE),VLOOKUP(--TRIM(MID(SUBSTITUTE(C466,",",REPT(" ",99)),1699,99)),PortProtocols[],4,FALSE)),""),"") &amp;
IF(TRIM(MID(SUBSTITUTE(C466,",",REPT(" ",99)),1799,99))&lt;&gt;"",CHAR(10) &amp; IFERROR(IF(ISERROR(--TRIM(MID(SUBSTITUTE(C466,",",REPT(" ",99)),1799,99))),VLOOKUP(TRIM(MID(SUBSTITUTE(C466,",",REPT(" ",99)),1799,99)),PortProtocols[],4,FALSE),VLOOKUP(--TRIM(MID(SUBSTITUTE(C466,",",REPT(" ",99)),1799,99)),PortProtocols[],4,FALSE)),""),"") &amp;
IF(TRIM(MID(SUBSTITUTE(C466,",",REPT(" ",99)),1899,99))&lt;&gt;"",CHAR(10) &amp; IFERROR(IF(ISERROR(--TRIM(MID(SUBSTITUTE(C466,",",REPT(" ",99)),1899,99))),VLOOKUP(TRIM(MID(SUBSTITUTE(C466,",",REPT(" ",99)),1899,99)),PortProtocols[],4,FALSE),VLOOKUP(--TRIM(MID(SUBSTITUTE(C466,",",REPT(" ",99)),1899,99)),PortProtocols[],4,FALSE)),""),""),
"")</f>
        <v/>
      </c>
      <c r="G466" s="15"/>
      <c r="H466" s="13"/>
      <c r="I466" s="13">
        <f>_xlfn.XLOOKUP(ExternalPorts[[#This Row],[Destination]],entities[Destination],entities[Destination AZ (Used for Diagram Generation)],"",0)</f>
        <v>0</v>
      </c>
      <c r="J466" s="13"/>
    </row>
    <row r="467" spans="1:10" ht="20.25" hidden="1">
      <c r="A467" s="13"/>
      <c r="B467" s="13"/>
      <c r="C467" s="14"/>
      <c r="D467" s="13"/>
      <c r="E467" s="13"/>
      <c r="F467" s="24" t="str">
        <f>IF(AND(B467&lt;&gt;"",E467&lt;&gt;""),B467 &amp; " to " &amp; E467 &amp; CHAR(10) &amp;
IFERROR(IF(ISERROR(--TRIM(MID(SUBSTITUTE(C467,",",REPT(" ",99)),1,99))),VLOOKUP(TRIM(MID(SUBSTITUTE(C467,",",REPT(" ",99)),1,99)),PortProtocols[],4,FALSE),VLOOKUP(--TRIM(MID(SUBSTITUTE(C467,",",REPT(" ",99)),1,99)),PortProtocols[],4,FALSE)),"") &amp;
IF(TRIM(MID(SUBSTITUTE(C467,",",REPT(" ",99)),99,99))&lt;&gt;"",CHAR(10) &amp; IFERROR(IF(ISERROR(--TRIM(MID(SUBSTITUTE(C467,",",REPT(" ",99)),99,99))),VLOOKUP(TRIM(MID(SUBSTITUTE(C467,",",REPT(" ",99)),99,99)),PortProtocols[],4,FALSE),VLOOKUP(--TRIM(MID(SUBSTITUTE(C467,",",REPT(" ",99)),99,99)),PortProtocols[],4,FALSE)),""),"") &amp;
IF(TRIM(MID(SUBSTITUTE(C467,",",REPT(" ",99)),199,99))&lt;&gt;"",CHAR(10) &amp; IFERROR(IF(ISERROR(--TRIM(MID(SUBSTITUTE(C467,",",REPT(" ",99)),199,99))),VLOOKUP(TRIM(MID(SUBSTITUTE(C467,",",REPT(" ",99)),199,99)),PortProtocols[],4,FALSE),VLOOKUP(--TRIM(MID(SUBSTITUTE(C467,",",REPT(" ",99)),199,99)),PortProtocols[],4,FALSE)),""),"") &amp;
IF(TRIM(MID(SUBSTITUTE(C467,",",REPT(" ",99)),299,99))&lt;&gt;"",CHAR(10) &amp; IFERROR(IF(ISERROR(--TRIM(MID(SUBSTITUTE(C467,",",REPT(" ",99)),299,99))),VLOOKUP(TRIM(MID(SUBSTITUTE(C467,",",REPT(" ",99)),299,99)),PortProtocols[],4,FALSE),VLOOKUP(--TRIM(MID(SUBSTITUTE(C467,",",REPT(" ",99)),299,99)),PortProtocols[],4,FALSE)),""),"") &amp;
IF(TRIM(MID(SUBSTITUTE(C467,",",REPT(" ",99)),399,99))&lt;&gt;"",CHAR(10) &amp; IFERROR(IF(ISERROR(--TRIM(MID(SUBSTITUTE(C467,",",REPT(" ",99)),399,99))),VLOOKUP(TRIM(MID(SUBSTITUTE(C467,",",REPT(" ",99)),399,99)),PortProtocols[],4,FALSE),VLOOKUP(--TRIM(MID(SUBSTITUTE(C467,",",REPT(" ",99)),399,99)),PortProtocols[],4,FALSE)),""),"") &amp;
IF(TRIM(MID(SUBSTITUTE(C467,",",REPT(" ",99)),499,99))&lt;&gt;"",CHAR(10) &amp; IFERROR(IF(ISERROR(--TRIM(MID(SUBSTITUTE(C467,",",REPT(" ",99)),499,99))),VLOOKUP(TRIM(MID(SUBSTITUTE(C467,",",REPT(" ",99)),499,99)),PortProtocols[],4,FALSE),VLOOKUP(--TRIM(MID(SUBSTITUTE(C467,",",REPT(" ",99)),499,99)),PortProtocols[],4,FALSE)),""),"") &amp;
IF(TRIM(MID(SUBSTITUTE(C467,",",REPT(" ",99)),599,99))&lt;&gt;"",CHAR(10) &amp; IFERROR(IF(ISERROR(--TRIM(MID(SUBSTITUTE(C467,",",REPT(" ",99)),599,99))),VLOOKUP(TRIM(MID(SUBSTITUTE(C467,",",REPT(" ",99)),599,99)),PortProtocols[],4,FALSE),VLOOKUP(--TRIM(MID(SUBSTITUTE(C467,",",REPT(" ",99)),599,99)),PortProtocols[],4,FALSE)),""),"") &amp;
IF(TRIM(MID(SUBSTITUTE(C467,",",REPT(" ",99)),699,99))&lt;&gt;"",CHAR(10) &amp; IFERROR(IF(ISERROR(--TRIM(MID(SUBSTITUTE(C467,",",REPT(" ",99)),699,99))),VLOOKUP(TRIM(MID(SUBSTITUTE(C467,",",REPT(" ",99)),699,99)),PortProtocols[],4,FALSE),VLOOKUP(--TRIM(MID(SUBSTITUTE(C467,",",REPT(" ",99)),699,99)),PortProtocols[],4,FALSE)),""),"") &amp;
IF(TRIM(MID(SUBSTITUTE(C467,",",REPT(" ",99)),799,99))&lt;&gt;"",CHAR(10) &amp; IFERROR(IF(ISERROR(--TRIM(MID(SUBSTITUTE(C467,",",REPT(" ",99)),799,99))),VLOOKUP(TRIM(MID(SUBSTITUTE(C467,",",REPT(" ",99)),799,99)),PortProtocols[],4,FALSE),VLOOKUP(--TRIM(MID(SUBSTITUTE(C467,",",REPT(" ",99)),799,99)),PortProtocols[],4,FALSE)),""),"") &amp;
IF(TRIM(MID(SUBSTITUTE(C467,",",REPT(" ",99)),899,99))&lt;&gt;"",CHAR(10) &amp; IFERROR(IF(ISERROR(--TRIM(MID(SUBSTITUTE(C467,",",REPT(" ",99)),899,99))),VLOOKUP(TRIM(MID(SUBSTITUTE(C467,",",REPT(" ",99)),899,99)),PortProtocols[],4,FALSE),VLOOKUP(--TRIM(MID(SUBSTITUTE(C467,",",REPT(" ",99)),899,99)),PortProtocols[],4,FALSE)),""),"") &amp;
IF(TRIM(MID(SUBSTITUTE(C467,",",REPT(" ",99)),999,99))&lt;&gt;"",CHAR(10) &amp; IFERROR(IF(ISERROR(--TRIM(MID(SUBSTITUTE(C467,",",REPT(" ",99)),999,99))),VLOOKUP(TRIM(MID(SUBSTITUTE(C467,",",REPT(" ",99)),999,99)),PortProtocols[],4,FALSE),VLOOKUP(--TRIM(MID(SUBSTITUTE(C467,",",REPT(" ",99)),999,99)),PortProtocols[],4,FALSE)),""),"") &amp;
IF(TRIM(MID(SUBSTITUTE(C467,",",REPT(" ",99)),1099,99))&lt;&gt;"",CHAR(10) &amp; IFERROR(IF(ISERROR(--TRIM(MID(SUBSTITUTE(C467,",",REPT(" ",99)),1099,99))),VLOOKUP(TRIM(MID(SUBSTITUTE(C467,",",REPT(" ",99)),1099,99)),PortProtocols[],4,FALSE),VLOOKUP(--TRIM(MID(SUBSTITUTE(C467,",",REPT(" ",99)),1099,99)),PortProtocols[],4,FALSE)),""),"") &amp;
IF(TRIM(MID(SUBSTITUTE(C467,",",REPT(" ",99)),1199,99))&lt;&gt;"",CHAR(10) &amp; IFERROR(IF(ISERROR(--TRIM(MID(SUBSTITUTE(C467,",",REPT(" ",99)),1199,99))),VLOOKUP(TRIM(MID(SUBSTITUTE(C467,",",REPT(" ",99)),1199,99)),PortProtocols[],4,FALSE),VLOOKUP(--TRIM(MID(SUBSTITUTE(C467,",",REPT(" ",99)),1199,99)),PortProtocols[],4,FALSE)),""),"") &amp;
IF(TRIM(MID(SUBSTITUTE(C467,",",REPT(" ",99)),1299,99))&lt;&gt;"",CHAR(10) &amp; IFERROR(IF(ISERROR(--TRIM(MID(SUBSTITUTE(C467,",",REPT(" ",99)),1299,99))),VLOOKUP(TRIM(MID(SUBSTITUTE(C467,",",REPT(" ",99)),1299,99)),PortProtocols[],4,FALSE),VLOOKUP(--TRIM(MID(SUBSTITUTE(C467,",",REPT(" ",99)),1299,99)),PortProtocols[],4,FALSE)),""),"") &amp;
IF(TRIM(MID(SUBSTITUTE(C467,",",REPT(" ",99)),1399,99))&lt;&gt;"",CHAR(10) &amp; IFERROR(IF(ISERROR(--TRIM(MID(SUBSTITUTE(C467,",",REPT(" ",99)),1399,99))),VLOOKUP(TRIM(MID(SUBSTITUTE(C467,",",REPT(" ",99)),1399,99)),PortProtocols[],4,FALSE),VLOOKUP(--TRIM(MID(SUBSTITUTE(C467,",",REPT(" ",99)),1399,99)),PortProtocols[],4,FALSE)),""),"") &amp;
IF(TRIM(MID(SUBSTITUTE(C467,",",REPT(" ",99)),1499,99))&lt;&gt;"",CHAR(10) &amp; IFERROR(IF(ISERROR(--TRIM(MID(SUBSTITUTE(C467,",",REPT(" ",99)),1499,99))),VLOOKUP(TRIM(MID(SUBSTITUTE(C467,",",REPT(" ",99)),1499,99)),PortProtocols[],4,FALSE),VLOOKUP(--TRIM(MID(SUBSTITUTE(C467,",",REPT(" ",99)),1499,99)),PortProtocols[],4,FALSE)),""),"") &amp;
IF(TRIM(MID(SUBSTITUTE(C467,",",REPT(" ",99)),1599,99))&lt;&gt;"",CHAR(10) &amp; IFERROR(IF(ISERROR(--TRIM(MID(SUBSTITUTE(C467,",",REPT(" ",99)),1599,99))),VLOOKUP(TRIM(MID(SUBSTITUTE(C467,",",REPT(" ",99)),1599,99)),PortProtocols[],4,FALSE),VLOOKUP(--TRIM(MID(SUBSTITUTE(C467,",",REPT(" ",99)),1599,99)),PortProtocols[],4,FALSE)),""),"") &amp;
IF(TRIM(MID(SUBSTITUTE(C467,",",REPT(" ",99)),1699,99))&lt;&gt;"",CHAR(10) &amp; IFERROR(IF(ISERROR(--TRIM(MID(SUBSTITUTE(C467,",",REPT(" ",99)),1699,99))),VLOOKUP(TRIM(MID(SUBSTITUTE(C467,",",REPT(" ",99)),1699,99)),PortProtocols[],4,FALSE),VLOOKUP(--TRIM(MID(SUBSTITUTE(C467,",",REPT(" ",99)),1699,99)),PortProtocols[],4,FALSE)),""),"") &amp;
IF(TRIM(MID(SUBSTITUTE(C467,",",REPT(" ",99)),1799,99))&lt;&gt;"",CHAR(10) &amp; IFERROR(IF(ISERROR(--TRIM(MID(SUBSTITUTE(C467,",",REPT(" ",99)),1799,99))),VLOOKUP(TRIM(MID(SUBSTITUTE(C467,",",REPT(" ",99)),1799,99)),PortProtocols[],4,FALSE),VLOOKUP(--TRIM(MID(SUBSTITUTE(C467,",",REPT(" ",99)),1799,99)),PortProtocols[],4,FALSE)),""),"") &amp;
IF(TRIM(MID(SUBSTITUTE(C467,",",REPT(" ",99)),1899,99))&lt;&gt;"",CHAR(10) &amp; IFERROR(IF(ISERROR(--TRIM(MID(SUBSTITUTE(C467,",",REPT(" ",99)),1899,99))),VLOOKUP(TRIM(MID(SUBSTITUTE(C467,",",REPT(" ",99)),1899,99)),PortProtocols[],4,FALSE),VLOOKUP(--TRIM(MID(SUBSTITUTE(C467,",",REPT(" ",99)),1899,99)),PortProtocols[],4,FALSE)),""),""),
"")</f>
        <v/>
      </c>
      <c r="G467" s="15"/>
      <c r="H467" s="13"/>
      <c r="I467" s="13">
        <f>_xlfn.XLOOKUP(ExternalPorts[[#This Row],[Destination]],entities[Destination],entities[Destination AZ (Used for Diagram Generation)],"",0)</f>
        <v>0</v>
      </c>
      <c r="J467" s="13"/>
    </row>
    <row r="468" spans="1:10" ht="20.25" hidden="1">
      <c r="A468" s="13"/>
      <c r="B468" s="13"/>
      <c r="C468" s="14"/>
      <c r="D468" s="13"/>
      <c r="E468" s="13"/>
      <c r="F468" s="24" t="str">
        <f>IF(AND(B468&lt;&gt;"",E468&lt;&gt;""),B468 &amp; " to " &amp; E468 &amp; CHAR(10) &amp;
IFERROR(IF(ISERROR(--TRIM(MID(SUBSTITUTE(C468,",",REPT(" ",99)),1,99))),VLOOKUP(TRIM(MID(SUBSTITUTE(C468,",",REPT(" ",99)),1,99)),PortProtocols[],4,FALSE),VLOOKUP(--TRIM(MID(SUBSTITUTE(C468,",",REPT(" ",99)),1,99)),PortProtocols[],4,FALSE)),"") &amp;
IF(TRIM(MID(SUBSTITUTE(C468,",",REPT(" ",99)),99,99))&lt;&gt;"",CHAR(10) &amp; IFERROR(IF(ISERROR(--TRIM(MID(SUBSTITUTE(C468,",",REPT(" ",99)),99,99))),VLOOKUP(TRIM(MID(SUBSTITUTE(C468,",",REPT(" ",99)),99,99)),PortProtocols[],4,FALSE),VLOOKUP(--TRIM(MID(SUBSTITUTE(C468,",",REPT(" ",99)),99,99)),PortProtocols[],4,FALSE)),""),"") &amp;
IF(TRIM(MID(SUBSTITUTE(C468,",",REPT(" ",99)),199,99))&lt;&gt;"",CHAR(10) &amp; IFERROR(IF(ISERROR(--TRIM(MID(SUBSTITUTE(C468,",",REPT(" ",99)),199,99))),VLOOKUP(TRIM(MID(SUBSTITUTE(C468,",",REPT(" ",99)),199,99)),PortProtocols[],4,FALSE),VLOOKUP(--TRIM(MID(SUBSTITUTE(C468,",",REPT(" ",99)),199,99)),PortProtocols[],4,FALSE)),""),"") &amp;
IF(TRIM(MID(SUBSTITUTE(C468,",",REPT(" ",99)),299,99))&lt;&gt;"",CHAR(10) &amp; IFERROR(IF(ISERROR(--TRIM(MID(SUBSTITUTE(C468,",",REPT(" ",99)),299,99))),VLOOKUP(TRIM(MID(SUBSTITUTE(C468,",",REPT(" ",99)),299,99)),PortProtocols[],4,FALSE),VLOOKUP(--TRIM(MID(SUBSTITUTE(C468,",",REPT(" ",99)),299,99)),PortProtocols[],4,FALSE)),""),"") &amp;
IF(TRIM(MID(SUBSTITUTE(C468,",",REPT(" ",99)),399,99))&lt;&gt;"",CHAR(10) &amp; IFERROR(IF(ISERROR(--TRIM(MID(SUBSTITUTE(C468,",",REPT(" ",99)),399,99))),VLOOKUP(TRIM(MID(SUBSTITUTE(C468,",",REPT(" ",99)),399,99)),PortProtocols[],4,FALSE),VLOOKUP(--TRIM(MID(SUBSTITUTE(C468,",",REPT(" ",99)),399,99)),PortProtocols[],4,FALSE)),""),"") &amp;
IF(TRIM(MID(SUBSTITUTE(C468,",",REPT(" ",99)),499,99))&lt;&gt;"",CHAR(10) &amp; IFERROR(IF(ISERROR(--TRIM(MID(SUBSTITUTE(C468,",",REPT(" ",99)),499,99))),VLOOKUP(TRIM(MID(SUBSTITUTE(C468,",",REPT(" ",99)),499,99)),PortProtocols[],4,FALSE),VLOOKUP(--TRIM(MID(SUBSTITUTE(C468,",",REPT(" ",99)),499,99)),PortProtocols[],4,FALSE)),""),"") &amp;
IF(TRIM(MID(SUBSTITUTE(C468,",",REPT(" ",99)),599,99))&lt;&gt;"",CHAR(10) &amp; IFERROR(IF(ISERROR(--TRIM(MID(SUBSTITUTE(C468,",",REPT(" ",99)),599,99))),VLOOKUP(TRIM(MID(SUBSTITUTE(C468,",",REPT(" ",99)),599,99)),PortProtocols[],4,FALSE),VLOOKUP(--TRIM(MID(SUBSTITUTE(C468,",",REPT(" ",99)),599,99)),PortProtocols[],4,FALSE)),""),"") &amp;
IF(TRIM(MID(SUBSTITUTE(C468,",",REPT(" ",99)),699,99))&lt;&gt;"",CHAR(10) &amp; IFERROR(IF(ISERROR(--TRIM(MID(SUBSTITUTE(C468,",",REPT(" ",99)),699,99))),VLOOKUP(TRIM(MID(SUBSTITUTE(C468,",",REPT(" ",99)),699,99)),PortProtocols[],4,FALSE),VLOOKUP(--TRIM(MID(SUBSTITUTE(C468,",",REPT(" ",99)),699,99)),PortProtocols[],4,FALSE)),""),"") &amp;
IF(TRIM(MID(SUBSTITUTE(C468,",",REPT(" ",99)),799,99))&lt;&gt;"",CHAR(10) &amp; IFERROR(IF(ISERROR(--TRIM(MID(SUBSTITUTE(C468,",",REPT(" ",99)),799,99))),VLOOKUP(TRIM(MID(SUBSTITUTE(C468,",",REPT(" ",99)),799,99)),PortProtocols[],4,FALSE),VLOOKUP(--TRIM(MID(SUBSTITUTE(C468,",",REPT(" ",99)),799,99)),PortProtocols[],4,FALSE)),""),"") &amp;
IF(TRIM(MID(SUBSTITUTE(C468,",",REPT(" ",99)),899,99))&lt;&gt;"",CHAR(10) &amp; IFERROR(IF(ISERROR(--TRIM(MID(SUBSTITUTE(C468,",",REPT(" ",99)),899,99))),VLOOKUP(TRIM(MID(SUBSTITUTE(C468,",",REPT(" ",99)),899,99)),PortProtocols[],4,FALSE),VLOOKUP(--TRIM(MID(SUBSTITUTE(C468,",",REPT(" ",99)),899,99)),PortProtocols[],4,FALSE)),""),"") &amp;
IF(TRIM(MID(SUBSTITUTE(C468,",",REPT(" ",99)),999,99))&lt;&gt;"",CHAR(10) &amp; IFERROR(IF(ISERROR(--TRIM(MID(SUBSTITUTE(C468,",",REPT(" ",99)),999,99))),VLOOKUP(TRIM(MID(SUBSTITUTE(C468,",",REPT(" ",99)),999,99)),PortProtocols[],4,FALSE),VLOOKUP(--TRIM(MID(SUBSTITUTE(C468,",",REPT(" ",99)),999,99)),PortProtocols[],4,FALSE)),""),"") &amp;
IF(TRIM(MID(SUBSTITUTE(C468,",",REPT(" ",99)),1099,99))&lt;&gt;"",CHAR(10) &amp; IFERROR(IF(ISERROR(--TRIM(MID(SUBSTITUTE(C468,",",REPT(" ",99)),1099,99))),VLOOKUP(TRIM(MID(SUBSTITUTE(C468,",",REPT(" ",99)),1099,99)),PortProtocols[],4,FALSE),VLOOKUP(--TRIM(MID(SUBSTITUTE(C468,",",REPT(" ",99)),1099,99)),PortProtocols[],4,FALSE)),""),"") &amp;
IF(TRIM(MID(SUBSTITUTE(C468,",",REPT(" ",99)),1199,99))&lt;&gt;"",CHAR(10) &amp; IFERROR(IF(ISERROR(--TRIM(MID(SUBSTITUTE(C468,",",REPT(" ",99)),1199,99))),VLOOKUP(TRIM(MID(SUBSTITUTE(C468,",",REPT(" ",99)),1199,99)),PortProtocols[],4,FALSE),VLOOKUP(--TRIM(MID(SUBSTITUTE(C468,",",REPT(" ",99)),1199,99)),PortProtocols[],4,FALSE)),""),"") &amp;
IF(TRIM(MID(SUBSTITUTE(C468,",",REPT(" ",99)),1299,99))&lt;&gt;"",CHAR(10) &amp; IFERROR(IF(ISERROR(--TRIM(MID(SUBSTITUTE(C468,",",REPT(" ",99)),1299,99))),VLOOKUP(TRIM(MID(SUBSTITUTE(C468,",",REPT(" ",99)),1299,99)),PortProtocols[],4,FALSE),VLOOKUP(--TRIM(MID(SUBSTITUTE(C468,",",REPT(" ",99)),1299,99)),PortProtocols[],4,FALSE)),""),"") &amp;
IF(TRIM(MID(SUBSTITUTE(C468,",",REPT(" ",99)),1399,99))&lt;&gt;"",CHAR(10) &amp; IFERROR(IF(ISERROR(--TRIM(MID(SUBSTITUTE(C468,",",REPT(" ",99)),1399,99))),VLOOKUP(TRIM(MID(SUBSTITUTE(C468,",",REPT(" ",99)),1399,99)),PortProtocols[],4,FALSE),VLOOKUP(--TRIM(MID(SUBSTITUTE(C468,",",REPT(" ",99)),1399,99)),PortProtocols[],4,FALSE)),""),"") &amp;
IF(TRIM(MID(SUBSTITUTE(C468,",",REPT(" ",99)),1499,99))&lt;&gt;"",CHAR(10) &amp; IFERROR(IF(ISERROR(--TRIM(MID(SUBSTITUTE(C468,",",REPT(" ",99)),1499,99))),VLOOKUP(TRIM(MID(SUBSTITUTE(C468,",",REPT(" ",99)),1499,99)),PortProtocols[],4,FALSE),VLOOKUP(--TRIM(MID(SUBSTITUTE(C468,",",REPT(" ",99)),1499,99)),PortProtocols[],4,FALSE)),""),"") &amp;
IF(TRIM(MID(SUBSTITUTE(C468,",",REPT(" ",99)),1599,99))&lt;&gt;"",CHAR(10) &amp; IFERROR(IF(ISERROR(--TRIM(MID(SUBSTITUTE(C468,",",REPT(" ",99)),1599,99))),VLOOKUP(TRIM(MID(SUBSTITUTE(C468,",",REPT(" ",99)),1599,99)),PortProtocols[],4,FALSE),VLOOKUP(--TRIM(MID(SUBSTITUTE(C468,",",REPT(" ",99)),1599,99)),PortProtocols[],4,FALSE)),""),"") &amp;
IF(TRIM(MID(SUBSTITUTE(C468,",",REPT(" ",99)),1699,99))&lt;&gt;"",CHAR(10) &amp; IFERROR(IF(ISERROR(--TRIM(MID(SUBSTITUTE(C468,",",REPT(" ",99)),1699,99))),VLOOKUP(TRIM(MID(SUBSTITUTE(C468,",",REPT(" ",99)),1699,99)),PortProtocols[],4,FALSE),VLOOKUP(--TRIM(MID(SUBSTITUTE(C468,",",REPT(" ",99)),1699,99)),PortProtocols[],4,FALSE)),""),"") &amp;
IF(TRIM(MID(SUBSTITUTE(C468,",",REPT(" ",99)),1799,99))&lt;&gt;"",CHAR(10) &amp; IFERROR(IF(ISERROR(--TRIM(MID(SUBSTITUTE(C468,",",REPT(" ",99)),1799,99))),VLOOKUP(TRIM(MID(SUBSTITUTE(C468,",",REPT(" ",99)),1799,99)),PortProtocols[],4,FALSE),VLOOKUP(--TRIM(MID(SUBSTITUTE(C468,",",REPT(" ",99)),1799,99)),PortProtocols[],4,FALSE)),""),"") &amp;
IF(TRIM(MID(SUBSTITUTE(C468,",",REPT(" ",99)),1899,99))&lt;&gt;"",CHAR(10) &amp; IFERROR(IF(ISERROR(--TRIM(MID(SUBSTITUTE(C468,",",REPT(" ",99)),1899,99))),VLOOKUP(TRIM(MID(SUBSTITUTE(C468,",",REPT(" ",99)),1899,99)),PortProtocols[],4,FALSE),VLOOKUP(--TRIM(MID(SUBSTITUTE(C468,",",REPT(" ",99)),1899,99)),PortProtocols[],4,FALSE)),""),""),
"")</f>
        <v/>
      </c>
      <c r="G468" s="15"/>
      <c r="H468" s="13"/>
      <c r="I468" s="13"/>
      <c r="J468" s="13"/>
    </row>
    <row r="469" spans="1:10" ht="20.25" hidden="1">
      <c r="A469" s="13"/>
      <c r="B469" s="13"/>
      <c r="C469" s="14"/>
      <c r="D469" s="13"/>
      <c r="E469" s="13"/>
      <c r="F469" s="24" t="str">
        <f>IF(AND(B469&lt;&gt;"",E469&lt;&gt;""),B469 &amp; " to " &amp; E469 &amp; CHAR(10) &amp;
IFERROR(IF(ISERROR(--TRIM(MID(SUBSTITUTE(C469,",",REPT(" ",99)),1,99))),VLOOKUP(TRIM(MID(SUBSTITUTE(C469,",",REPT(" ",99)),1,99)),PortProtocols[],4,FALSE),VLOOKUP(--TRIM(MID(SUBSTITUTE(C469,",",REPT(" ",99)),1,99)),PortProtocols[],4,FALSE)),"") &amp;
IF(TRIM(MID(SUBSTITUTE(C469,",",REPT(" ",99)),99,99))&lt;&gt;"",CHAR(10) &amp; IFERROR(IF(ISERROR(--TRIM(MID(SUBSTITUTE(C469,",",REPT(" ",99)),99,99))),VLOOKUP(TRIM(MID(SUBSTITUTE(C469,",",REPT(" ",99)),99,99)),PortProtocols[],4,FALSE),VLOOKUP(--TRIM(MID(SUBSTITUTE(C469,",",REPT(" ",99)),99,99)),PortProtocols[],4,FALSE)),""),"") &amp;
IF(TRIM(MID(SUBSTITUTE(C469,",",REPT(" ",99)),199,99))&lt;&gt;"",CHAR(10) &amp; IFERROR(IF(ISERROR(--TRIM(MID(SUBSTITUTE(C469,",",REPT(" ",99)),199,99))),VLOOKUP(TRIM(MID(SUBSTITUTE(C469,",",REPT(" ",99)),199,99)),PortProtocols[],4,FALSE),VLOOKUP(--TRIM(MID(SUBSTITUTE(C469,",",REPT(" ",99)),199,99)),PortProtocols[],4,FALSE)),""),"") &amp;
IF(TRIM(MID(SUBSTITUTE(C469,",",REPT(" ",99)),299,99))&lt;&gt;"",CHAR(10) &amp; IFERROR(IF(ISERROR(--TRIM(MID(SUBSTITUTE(C469,",",REPT(" ",99)),299,99))),VLOOKUP(TRIM(MID(SUBSTITUTE(C469,",",REPT(" ",99)),299,99)),PortProtocols[],4,FALSE),VLOOKUP(--TRIM(MID(SUBSTITUTE(C469,",",REPT(" ",99)),299,99)),PortProtocols[],4,FALSE)),""),"") &amp;
IF(TRIM(MID(SUBSTITUTE(C469,",",REPT(" ",99)),399,99))&lt;&gt;"",CHAR(10) &amp; IFERROR(IF(ISERROR(--TRIM(MID(SUBSTITUTE(C469,",",REPT(" ",99)),399,99))),VLOOKUP(TRIM(MID(SUBSTITUTE(C469,",",REPT(" ",99)),399,99)),PortProtocols[],4,FALSE),VLOOKUP(--TRIM(MID(SUBSTITUTE(C469,",",REPT(" ",99)),399,99)),PortProtocols[],4,FALSE)),""),"") &amp;
IF(TRIM(MID(SUBSTITUTE(C469,",",REPT(" ",99)),499,99))&lt;&gt;"",CHAR(10) &amp; IFERROR(IF(ISERROR(--TRIM(MID(SUBSTITUTE(C469,",",REPT(" ",99)),499,99))),VLOOKUP(TRIM(MID(SUBSTITUTE(C469,",",REPT(" ",99)),499,99)),PortProtocols[],4,FALSE),VLOOKUP(--TRIM(MID(SUBSTITUTE(C469,",",REPT(" ",99)),499,99)),PortProtocols[],4,FALSE)),""),"") &amp;
IF(TRIM(MID(SUBSTITUTE(C469,",",REPT(" ",99)),599,99))&lt;&gt;"",CHAR(10) &amp; IFERROR(IF(ISERROR(--TRIM(MID(SUBSTITUTE(C469,",",REPT(" ",99)),599,99))),VLOOKUP(TRIM(MID(SUBSTITUTE(C469,",",REPT(" ",99)),599,99)),PortProtocols[],4,FALSE),VLOOKUP(--TRIM(MID(SUBSTITUTE(C469,",",REPT(" ",99)),599,99)),PortProtocols[],4,FALSE)),""),"") &amp;
IF(TRIM(MID(SUBSTITUTE(C469,",",REPT(" ",99)),699,99))&lt;&gt;"",CHAR(10) &amp; IFERROR(IF(ISERROR(--TRIM(MID(SUBSTITUTE(C469,",",REPT(" ",99)),699,99))),VLOOKUP(TRIM(MID(SUBSTITUTE(C469,",",REPT(" ",99)),699,99)),PortProtocols[],4,FALSE),VLOOKUP(--TRIM(MID(SUBSTITUTE(C469,",",REPT(" ",99)),699,99)),PortProtocols[],4,FALSE)),""),"") &amp;
IF(TRIM(MID(SUBSTITUTE(C469,",",REPT(" ",99)),799,99))&lt;&gt;"",CHAR(10) &amp; IFERROR(IF(ISERROR(--TRIM(MID(SUBSTITUTE(C469,",",REPT(" ",99)),799,99))),VLOOKUP(TRIM(MID(SUBSTITUTE(C469,",",REPT(" ",99)),799,99)),PortProtocols[],4,FALSE),VLOOKUP(--TRIM(MID(SUBSTITUTE(C469,",",REPT(" ",99)),799,99)),PortProtocols[],4,FALSE)),""),"") &amp;
IF(TRIM(MID(SUBSTITUTE(C469,",",REPT(" ",99)),899,99))&lt;&gt;"",CHAR(10) &amp; IFERROR(IF(ISERROR(--TRIM(MID(SUBSTITUTE(C469,",",REPT(" ",99)),899,99))),VLOOKUP(TRIM(MID(SUBSTITUTE(C469,",",REPT(" ",99)),899,99)),PortProtocols[],4,FALSE),VLOOKUP(--TRIM(MID(SUBSTITUTE(C469,",",REPT(" ",99)),899,99)),PortProtocols[],4,FALSE)),""),"") &amp;
IF(TRIM(MID(SUBSTITUTE(C469,",",REPT(" ",99)),999,99))&lt;&gt;"",CHAR(10) &amp; IFERROR(IF(ISERROR(--TRIM(MID(SUBSTITUTE(C469,",",REPT(" ",99)),999,99))),VLOOKUP(TRIM(MID(SUBSTITUTE(C469,",",REPT(" ",99)),999,99)),PortProtocols[],4,FALSE),VLOOKUP(--TRIM(MID(SUBSTITUTE(C469,",",REPT(" ",99)),999,99)),PortProtocols[],4,FALSE)),""),"") &amp;
IF(TRIM(MID(SUBSTITUTE(C469,",",REPT(" ",99)),1099,99))&lt;&gt;"",CHAR(10) &amp; IFERROR(IF(ISERROR(--TRIM(MID(SUBSTITUTE(C469,",",REPT(" ",99)),1099,99))),VLOOKUP(TRIM(MID(SUBSTITUTE(C469,",",REPT(" ",99)),1099,99)),PortProtocols[],4,FALSE),VLOOKUP(--TRIM(MID(SUBSTITUTE(C469,",",REPT(" ",99)),1099,99)),PortProtocols[],4,FALSE)),""),"") &amp;
IF(TRIM(MID(SUBSTITUTE(C469,",",REPT(" ",99)),1199,99))&lt;&gt;"",CHAR(10) &amp; IFERROR(IF(ISERROR(--TRIM(MID(SUBSTITUTE(C469,",",REPT(" ",99)),1199,99))),VLOOKUP(TRIM(MID(SUBSTITUTE(C469,",",REPT(" ",99)),1199,99)),PortProtocols[],4,FALSE),VLOOKUP(--TRIM(MID(SUBSTITUTE(C469,",",REPT(" ",99)),1199,99)),PortProtocols[],4,FALSE)),""),"") &amp;
IF(TRIM(MID(SUBSTITUTE(C469,",",REPT(" ",99)),1299,99))&lt;&gt;"",CHAR(10) &amp; IFERROR(IF(ISERROR(--TRIM(MID(SUBSTITUTE(C469,",",REPT(" ",99)),1299,99))),VLOOKUP(TRIM(MID(SUBSTITUTE(C469,",",REPT(" ",99)),1299,99)),PortProtocols[],4,FALSE),VLOOKUP(--TRIM(MID(SUBSTITUTE(C469,",",REPT(" ",99)),1299,99)),PortProtocols[],4,FALSE)),""),"") &amp;
IF(TRIM(MID(SUBSTITUTE(C469,",",REPT(" ",99)),1399,99))&lt;&gt;"",CHAR(10) &amp; IFERROR(IF(ISERROR(--TRIM(MID(SUBSTITUTE(C469,",",REPT(" ",99)),1399,99))),VLOOKUP(TRIM(MID(SUBSTITUTE(C469,",",REPT(" ",99)),1399,99)),PortProtocols[],4,FALSE),VLOOKUP(--TRIM(MID(SUBSTITUTE(C469,",",REPT(" ",99)),1399,99)),PortProtocols[],4,FALSE)),""),"") &amp;
IF(TRIM(MID(SUBSTITUTE(C469,",",REPT(" ",99)),1499,99))&lt;&gt;"",CHAR(10) &amp; IFERROR(IF(ISERROR(--TRIM(MID(SUBSTITUTE(C469,",",REPT(" ",99)),1499,99))),VLOOKUP(TRIM(MID(SUBSTITUTE(C469,",",REPT(" ",99)),1499,99)),PortProtocols[],4,FALSE),VLOOKUP(--TRIM(MID(SUBSTITUTE(C469,",",REPT(" ",99)),1499,99)),PortProtocols[],4,FALSE)),""),"") &amp;
IF(TRIM(MID(SUBSTITUTE(C469,",",REPT(" ",99)),1599,99))&lt;&gt;"",CHAR(10) &amp; IFERROR(IF(ISERROR(--TRIM(MID(SUBSTITUTE(C469,",",REPT(" ",99)),1599,99))),VLOOKUP(TRIM(MID(SUBSTITUTE(C469,",",REPT(" ",99)),1599,99)),PortProtocols[],4,FALSE),VLOOKUP(--TRIM(MID(SUBSTITUTE(C469,",",REPT(" ",99)),1599,99)),PortProtocols[],4,FALSE)),""),"") &amp;
IF(TRIM(MID(SUBSTITUTE(C469,",",REPT(" ",99)),1699,99))&lt;&gt;"",CHAR(10) &amp; IFERROR(IF(ISERROR(--TRIM(MID(SUBSTITUTE(C469,",",REPT(" ",99)),1699,99))),VLOOKUP(TRIM(MID(SUBSTITUTE(C469,",",REPT(" ",99)),1699,99)),PortProtocols[],4,FALSE),VLOOKUP(--TRIM(MID(SUBSTITUTE(C469,",",REPT(" ",99)),1699,99)),PortProtocols[],4,FALSE)),""),"") &amp;
IF(TRIM(MID(SUBSTITUTE(C469,",",REPT(" ",99)),1799,99))&lt;&gt;"",CHAR(10) &amp; IFERROR(IF(ISERROR(--TRIM(MID(SUBSTITUTE(C469,",",REPT(" ",99)),1799,99))),VLOOKUP(TRIM(MID(SUBSTITUTE(C469,",",REPT(" ",99)),1799,99)),PortProtocols[],4,FALSE),VLOOKUP(--TRIM(MID(SUBSTITUTE(C469,",",REPT(" ",99)),1799,99)),PortProtocols[],4,FALSE)),""),"") &amp;
IF(TRIM(MID(SUBSTITUTE(C469,",",REPT(" ",99)),1899,99))&lt;&gt;"",CHAR(10) &amp; IFERROR(IF(ISERROR(--TRIM(MID(SUBSTITUTE(C469,",",REPT(" ",99)),1899,99))),VLOOKUP(TRIM(MID(SUBSTITUTE(C469,",",REPT(" ",99)),1899,99)),PortProtocols[],4,FALSE),VLOOKUP(--TRIM(MID(SUBSTITUTE(C469,",",REPT(" ",99)),1899,99)),PortProtocols[],4,FALSE)),""),""),
"")</f>
        <v/>
      </c>
      <c r="G469" s="15"/>
      <c r="H469" s="13"/>
      <c r="I469" s="13"/>
      <c r="J469" s="13"/>
    </row>
    <row r="470" spans="1:10" ht="20.25" hidden="1">
      <c r="A470" s="13"/>
      <c r="B470" s="13"/>
      <c r="C470" s="14"/>
      <c r="D470" s="13"/>
      <c r="E470" s="13"/>
      <c r="F470" s="24" t="str">
        <f>IF(AND(B470&lt;&gt;"",E470&lt;&gt;""),B470 &amp; " to " &amp; E470 &amp; CHAR(10) &amp;
IFERROR(IF(ISERROR(--TRIM(MID(SUBSTITUTE(C470,",",REPT(" ",99)),1,99))),VLOOKUP(TRIM(MID(SUBSTITUTE(C470,",",REPT(" ",99)),1,99)),PortProtocols[],4,FALSE),VLOOKUP(--TRIM(MID(SUBSTITUTE(C470,",",REPT(" ",99)),1,99)),PortProtocols[],4,FALSE)),"") &amp;
IF(TRIM(MID(SUBSTITUTE(C470,",",REPT(" ",99)),99,99))&lt;&gt;"",CHAR(10) &amp; IFERROR(IF(ISERROR(--TRIM(MID(SUBSTITUTE(C470,",",REPT(" ",99)),99,99))),VLOOKUP(TRIM(MID(SUBSTITUTE(C470,",",REPT(" ",99)),99,99)),PortProtocols[],4,FALSE),VLOOKUP(--TRIM(MID(SUBSTITUTE(C470,",",REPT(" ",99)),99,99)),PortProtocols[],4,FALSE)),""),"") &amp;
IF(TRIM(MID(SUBSTITUTE(C470,",",REPT(" ",99)),199,99))&lt;&gt;"",CHAR(10) &amp; IFERROR(IF(ISERROR(--TRIM(MID(SUBSTITUTE(C470,",",REPT(" ",99)),199,99))),VLOOKUP(TRIM(MID(SUBSTITUTE(C470,",",REPT(" ",99)),199,99)),PortProtocols[],4,FALSE),VLOOKUP(--TRIM(MID(SUBSTITUTE(C470,",",REPT(" ",99)),199,99)),PortProtocols[],4,FALSE)),""),"") &amp;
IF(TRIM(MID(SUBSTITUTE(C470,",",REPT(" ",99)),299,99))&lt;&gt;"",CHAR(10) &amp; IFERROR(IF(ISERROR(--TRIM(MID(SUBSTITUTE(C470,",",REPT(" ",99)),299,99))),VLOOKUP(TRIM(MID(SUBSTITUTE(C470,",",REPT(" ",99)),299,99)),PortProtocols[],4,FALSE),VLOOKUP(--TRIM(MID(SUBSTITUTE(C470,",",REPT(" ",99)),299,99)),PortProtocols[],4,FALSE)),""),"") &amp;
IF(TRIM(MID(SUBSTITUTE(C470,",",REPT(" ",99)),399,99))&lt;&gt;"",CHAR(10) &amp; IFERROR(IF(ISERROR(--TRIM(MID(SUBSTITUTE(C470,",",REPT(" ",99)),399,99))),VLOOKUP(TRIM(MID(SUBSTITUTE(C470,",",REPT(" ",99)),399,99)),PortProtocols[],4,FALSE),VLOOKUP(--TRIM(MID(SUBSTITUTE(C470,",",REPT(" ",99)),399,99)),PortProtocols[],4,FALSE)),""),"") &amp;
IF(TRIM(MID(SUBSTITUTE(C470,",",REPT(" ",99)),499,99))&lt;&gt;"",CHAR(10) &amp; IFERROR(IF(ISERROR(--TRIM(MID(SUBSTITUTE(C470,",",REPT(" ",99)),499,99))),VLOOKUP(TRIM(MID(SUBSTITUTE(C470,",",REPT(" ",99)),499,99)),PortProtocols[],4,FALSE),VLOOKUP(--TRIM(MID(SUBSTITUTE(C470,",",REPT(" ",99)),499,99)),PortProtocols[],4,FALSE)),""),"") &amp;
IF(TRIM(MID(SUBSTITUTE(C470,",",REPT(" ",99)),599,99))&lt;&gt;"",CHAR(10) &amp; IFERROR(IF(ISERROR(--TRIM(MID(SUBSTITUTE(C470,",",REPT(" ",99)),599,99))),VLOOKUP(TRIM(MID(SUBSTITUTE(C470,",",REPT(" ",99)),599,99)),PortProtocols[],4,FALSE),VLOOKUP(--TRIM(MID(SUBSTITUTE(C470,",",REPT(" ",99)),599,99)),PortProtocols[],4,FALSE)),""),"") &amp;
IF(TRIM(MID(SUBSTITUTE(C470,",",REPT(" ",99)),699,99))&lt;&gt;"",CHAR(10) &amp; IFERROR(IF(ISERROR(--TRIM(MID(SUBSTITUTE(C470,",",REPT(" ",99)),699,99))),VLOOKUP(TRIM(MID(SUBSTITUTE(C470,",",REPT(" ",99)),699,99)),PortProtocols[],4,FALSE),VLOOKUP(--TRIM(MID(SUBSTITUTE(C470,",",REPT(" ",99)),699,99)),PortProtocols[],4,FALSE)),""),"") &amp;
IF(TRIM(MID(SUBSTITUTE(C470,",",REPT(" ",99)),799,99))&lt;&gt;"",CHAR(10) &amp; IFERROR(IF(ISERROR(--TRIM(MID(SUBSTITUTE(C470,",",REPT(" ",99)),799,99))),VLOOKUP(TRIM(MID(SUBSTITUTE(C470,",",REPT(" ",99)),799,99)),PortProtocols[],4,FALSE),VLOOKUP(--TRIM(MID(SUBSTITUTE(C470,",",REPT(" ",99)),799,99)),PortProtocols[],4,FALSE)),""),"") &amp;
IF(TRIM(MID(SUBSTITUTE(C470,",",REPT(" ",99)),899,99))&lt;&gt;"",CHAR(10) &amp; IFERROR(IF(ISERROR(--TRIM(MID(SUBSTITUTE(C470,",",REPT(" ",99)),899,99))),VLOOKUP(TRIM(MID(SUBSTITUTE(C470,",",REPT(" ",99)),899,99)),PortProtocols[],4,FALSE),VLOOKUP(--TRIM(MID(SUBSTITUTE(C470,",",REPT(" ",99)),899,99)),PortProtocols[],4,FALSE)),""),"") &amp;
IF(TRIM(MID(SUBSTITUTE(C470,",",REPT(" ",99)),999,99))&lt;&gt;"",CHAR(10) &amp; IFERROR(IF(ISERROR(--TRIM(MID(SUBSTITUTE(C470,",",REPT(" ",99)),999,99))),VLOOKUP(TRIM(MID(SUBSTITUTE(C470,",",REPT(" ",99)),999,99)),PortProtocols[],4,FALSE),VLOOKUP(--TRIM(MID(SUBSTITUTE(C470,",",REPT(" ",99)),999,99)),PortProtocols[],4,FALSE)),""),"") &amp;
IF(TRIM(MID(SUBSTITUTE(C470,",",REPT(" ",99)),1099,99))&lt;&gt;"",CHAR(10) &amp; IFERROR(IF(ISERROR(--TRIM(MID(SUBSTITUTE(C470,",",REPT(" ",99)),1099,99))),VLOOKUP(TRIM(MID(SUBSTITUTE(C470,",",REPT(" ",99)),1099,99)),PortProtocols[],4,FALSE),VLOOKUP(--TRIM(MID(SUBSTITUTE(C470,",",REPT(" ",99)),1099,99)),PortProtocols[],4,FALSE)),""),"") &amp;
IF(TRIM(MID(SUBSTITUTE(C470,",",REPT(" ",99)),1199,99))&lt;&gt;"",CHAR(10) &amp; IFERROR(IF(ISERROR(--TRIM(MID(SUBSTITUTE(C470,",",REPT(" ",99)),1199,99))),VLOOKUP(TRIM(MID(SUBSTITUTE(C470,",",REPT(" ",99)),1199,99)),PortProtocols[],4,FALSE),VLOOKUP(--TRIM(MID(SUBSTITUTE(C470,",",REPT(" ",99)),1199,99)),PortProtocols[],4,FALSE)),""),"") &amp;
IF(TRIM(MID(SUBSTITUTE(C470,",",REPT(" ",99)),1299,99))&lt;&gt;"",CHAR(10) &amp; IFERROR(IF(ISERROR(--TRIM(MID(SUBSTITUTE(C470,",",REPT(" ",99)),1299,99))),VLOOKUP(TRIM(MID(SUBSTITUTE(C470,",",REPT(" ",99)),1299,99)),PortProtocols[],4,FALSE),VLOOKUP(--TRIM(MID(SUBSTITUTE(C470,",",REPT(" ",99)),1299,99)),PortProtocols[],4,FALSE)),""),"") &amp;
IF(TRIM(MID(SUBSTITUTE(C470,",",REPT(" ",99)),1399,99))&lt;&gt;"",CHAR(10) &amp; IFERROR(IF(ISERROR(--TRIM(MID(SUBSTITUTE(C470,",",REPT(" ",99)),1399,99))),VLOOKUP(TRIM(MID(SUBSTITUTE(C470,",",REPT(" ",99)),1399,99)),PortProtocols[],4,FALSE),VLOOKUP(--TRIM(MID(SUBSTITUTE(C470,",",REPT(" ",99)),1399,99)),PortProtocols[],4,FALSE)),""),"") &amp;
IF(TRIM(MID(SUBSTITUTE(C470,",",REPT(" ",99)),1499,99))&lt;&gt;"",CHAR(10) &amp; IFERROR(IF(ISERROR(--TRIM(MID(SUBSTITUTE(C470,",",REPT(" ",99)),1499,99))),VLOOKUP(TRIM(MID(SUBSTITUTE(C470,",",REPT(" ",99)),1499,99)),PortProtocols[],4,FALSE),VLOOKUP(--TRIM(MID(SUBSTITUTE(C470,",",REPT(" ",99)),1499,99)),PortProtocols[],4,FALSE)),""),"") &amp;
IF(TRIM(MID(SUBSTITUTE(C470,",",REPT(" ",99)),1599,99))&lt;&gt;"",CHAR(10) &amp; IFERROR(IF(ISERROR(--TRIM(MID(SUBSTITUTE(C470,",",REPT(" ",99)),1599,99))),VLOOKUP(TRIM(MID(SUBSTITUTE(C470,",",REPT(" ",99)),1599,99)),PortProtocols[],4,FALSE),VLOOKUP(--TRIM(MID(SUBSTITUTE(C470,",",REPT(" ",99)),1599,99)),PortProtocols[],4,FALSE)),""),"") &amp;
IF(TRIM(MID(SUBSTITUTE(C470,",",REPT(" ",99)),1699,99))&lt;&gt;"",CHAR(10) &amp; IFERROR(IF(ISERROR(--TRIM(MID(SUBSTITUTE(C470,",",REPT(" ",99)),1699,99))),VLOOKUP(TRIM(MID(SUBSTITUTE(C470,",",REPT(" ",99)),1699,99)),PortProtocols[],4,FALSE),VLOOKUP(--TRIM(MID(SUBSTITUTE(C470,",",REPT(" ",99)),1699,99)),PortProtocols[],4,FALSE)),""),"") &amp;
IF(TRIM(MID(SUBSTITUTE(C470,",",REPT(" ",99)),1799,99))&lt;&gt;"",CHAR(10) &amp; IFERROR(IF(ISERROR(--TRIM(MID(SUBSTITUTE(C470,",",REPT(" ",99)),1799,99))),VLOOKUP(TRIM(MID(SUBSTITUTE(C470,",",REPT(" ",99)),1799,99)),PortProtocols[],4,FALSE),VLOOKUP(--TRIM(MID(SUBSTITUTE(C470,",",REPT(" ",99)),1799,99)),PortProtocols[],4,FALSE)),""),"") &amp;
IF(TRIM(MID(SUBSTITUTE(C470,",",REPT(" ",99)),1899,99))&lt;&gt;"",CHAR(10) &amp; IFERROR(IF(ISERROR(--TRIM(MID(SUBSTITUTE(C470,",",REPT(" ",99)),1899,99))),VLOOKUP(TRIM(MID(SUBSTITUTE(C470,",",REPT(" ",99)),1899,99)),PortProtocols[],4,FALSE),VLOOKUP(--TRIM(MID(SUBSTITUTE(C470,",",REPT(" ",99)),1899,99)),PortProtocols[],4,FALSE)),""),""),
"")</f>
        <v/>
      </c>
      <c r="G470" s="15"/>
      <c r="H470" s="13"/>
      <c r="I470" s="13"/>
      <c r="J470" s="13"/>
    </row>
    <row r="471" spans="1:10" ht="20.25" hidden="1">
      <c r="A471" s="13"/>
      <c r="B471" s="13"/>
      <c r="C471" s="14"/>
      <c r="D471" s="13"/>
      <c r="E471" s="13"/>
      <c r="F471" s="24" t="str">
        <f>IF(AND(B471&lt;&gt;"",E471&lt;&gt;""),B471 &amp; " to " &amp; E471 &amp; CHAR(10) &amp;
IFERROR(IF(ISERROR(--TRIM(MID(SUBSTITUTE(C471,",",REPT(" ",99)),1,99))),VLOOKUP(TRIM(MID(SUBSTITUTE(C471,",",REPT(" ",99)),1,99)),PortProtocols[],4,FALSE),VLOOKUP(--TRIM(MID(SUBSTITUTE(C471,",",REPT(" ",99)),1,99)),PortProtocols[],4,FALSE)),"") &amp;
IF(TRIM(MID(SUBSTITUTE(C471,",",REPT(" ",99)),99,99))&lt;&gt;"",CHAR(10) &amp; IFERROR(IF(ISERROR(--TRIM(MID(SUBSTITUTE(C471,",",REPT(" ",99)),99,99))),VLOOKUP(TRIM(MID(SUBSTITUTE(C471,",",REPT(" ",99)),99,99)),PortProtocols[],4,FALSE),VLOOKUP(--TRIM(MID(SUBSTITUTE(C471,",",REPT(" ",99)),99,99)),PortProtocols[],4,FALSE)),""),"") &amp;
IF(TRIM(MID(SUBSTITUTE(C471,",",REPT(" ",99)),199,99))&lt;&gt;"",CHAR(10) &amp; IFERROR(IF(ISERROR(--TRIM(MID(SUBSTITUTE(C471,",",REPT(" ",99)),199,99))),VLOOKUP(TRIM(MID(SUBSTITUTE(C471,",",REPT(" ",99)),199,99)),PortProtocols[],4,FALSE),VLOOKUP(--TRIM(MID(SUBSTITUTE(C471,",",REPT(" ",99)),199,99)),PortProtocols[],4,FALSE)),""),"") &amp;
IF(TRIM(MID(SUBSTITUTE(C471,",",REPT(" ",99)),299,99))&lt;&gt;"",CHAR(10) &amp; IFERROR(IF(ISERROR(--TRIM(MID(SUBSTITUTE(C471,",",REPT(" ",99)),299,99))),VLOOKUP(TRIM(MID(SUBSTITUTE(C471,",",REPT(" ",99)),299,99)),PortProtocols[],4,FALSE),VLOOKUP(--TRIM(MID(SUBSTITUTE(C471,",",REPT(" ",99)),299,99)),PortProtocols[],4,FALSE)),""),"") &amp;
IF(TRIM(MID(SUBSTITUTE(C471,",",REPT(" ",99)),399,99))&lt;&gt;"",CHAR(10) &amp; IFERROR(IF(ISERROR(--TRIM(MID(SUBSTITUTE(C471,",",REPT(" ",99)),399,99))),VLOOKUP(TRIM(MID(SUBSTITUTE(C471,",",REPT(" ",99)),399,99)),PortProtocols[],4,FALSE),VLOOKUP(--TRIM(MID(SUBSTITUTE(C471,",",REPT(" ",99)),399,99)),PortProtocols[],4,FALSE)),""),"") &amp;
IF(TRIM(MID(SUBSTITUTE(C471,",",REPT(" ",99)),499,99))&lt;&gt;"",CHAR(10) &amp; IFERROR(IF(ISERROR(--TRIM(MID(SUBSTITUTE(C471,",",REPT(" ",99)),499,99))),VLOOKUP(TRIM(MID(SUBSTITUTE(C471,",",REPT(" ",99)),499,99)),PortProtocols[],4,FALSE),VLOOKUP(--TRIM(MID(SUBSTITUTE(C471,",",REPT(" ",99)),499,99)),PortProtocols[],4,FALSE)),""),"") &amp;
IF(TRIM(MID(SUBSTITUTE(C471,",",REPT(" ",99)),599,99))&lt;&gt;"",CHAR(10) &amp; IFERROR(IF(ISERROR(--TRIM(MID(SUBSTITUTE(C471,",",REPT(" ",99)),599,99))),VLOOKUP(TRIM(MID(SUBSTITUTE(C471,",",REPT(" ",99)),599,99)),PortProtocols[],4,FALSE),VLOOKUP(--TRIM(MID(SUBSTITUTE(C471,",",REPT(" ",99)),599,99)),PortProtocols[],4,FALSE)),""),"") &amp;
IF(TRIM(MID(SUBSTITUTE(C471,",",REPT(" ",99)),699,99))&lt;&gt;"",CHAR(10) &amp; IFERROR(IF(ISERROR(--TRIM(MID(SUBSTITUTE(C471,",",REPT(" ",99)),699,99))),VLOOKUP(TRIM(MID(SUBSTITUTE(C471,",",REPT(" ",99)),699,99)),PortProtocols[],4,FALSE),VLOOKUP(--TRIM(MID(SUBSTITUTE(C471,",",REPT(" ",99)),699,99)),PortProtocols[],4,FALSE)),""),"") &amp;
IF(TRIM(MID(SUBSTITUTE(C471,",",REPT(" ",99)),799,99))&lt;&gt;"",CHAR(10) &amp; IFERROR(IF(ISERROR(--TRIM(MID(SUBSTITUTE(C471,",",REPT(" ",99)),799,99))),VLOOKUP(TRIM(MID(SUBSTITUTE(C471,",",REPT(" ",99)),799,99)),PortProtocols[],4,FALSE),VLOOKUP(--TRIM(MID(SUBSTITUTE(C471,",",REPT(" ",99)),799,99)),PortProtocols[],4,FALSE)),""),"") &amp;
IF(TRIM(MID(SUBSTITUTE(C471,",",REPT(" ",99)),899,99))&lt;&gt;"",CHAR(10) &amp; IFERROR(IF(ISERROR(--TRIM(MID(SUBSTITUTE(C471,",",REPT(" ",99)),899,99))),VLOOKUP(TRIM(MID(SUBSTITUTE(C471,",",REPT(" ",99)),899,99)),PortProtocols[],4,FALSE),VLOOKUP(--TRIM(MID(SUBSTITUTE(C471,",",REPT(" ",99)),899,99)),PortProtocols[],4,FALSE)),""),"") &amp;
IF(TRIM(MID(SUBSTITUTE(C471,",",REPT(" ",99)),999,99))&lt;&gt;"",CHAR(10) &amp; IFERROR(IF(ISERROR(--TRIM(MID(SUBSTITUTE(C471,",",REPT(" ",99)),999,99))),VLOOKUP(TRIM(MID(SUBSTITUTE(C471,",",REPT(" ",99)),999,99)),PortProtocols[],4,FALSE),VLOOKUP(--TRIM(MID(SUBSTITUTE(C471,",",REPT(" ",99)),999,99)),PortProtocols[],4,FALSE)),""),"") &amp;
IF(TRIM(MID(SUBSTITUTE(C471,",",REPT(" ",99)),1099,99))&lt;&gt;"",CHAR(10) &amp; IFERROR(IF(ISERROR(--TRIM(MID(SUBSTITUTE(C471,",",REPT(" ",99)),1099,99))),VLOOKUP(TRIM(MID(SUBSTITUTE(C471,",",REPT(" ",99)),1099,99)),PortProtocols[],4,FALSE),VLOOKUP(--TRIM(MID(SUBSTITUTE(C471,",",REPT(" ",99)),1099,99)),PortProtocols[],4,FALSE)),""),"") &amp;
IF(TRIM(MID(SUBSTITUTE(C471,",",REPT(" ",99)),1199,99))&lt;&gt;"",CHAR(10) &amp; IFERROR(IF(ISERROR(--TRIM(MID(SUBSTITUTE(C471,",",REPT(" ",99)),1199,99))),VLOOKUP(TRIM(MID(SUBSTITUTE(C471,",",REPT(" ",99)),1199,99)),PortProtocols[],4,FALSE),VLOOKUP(--TRIM(MID(SUBSTITUTE(C471,",",REPT(" ",99)),1199,99)),PortProtocols[],4,FALSE)),""),"") &amp;
IF(TRIM(MID(SUBSTITUTE(C471,",",REPT(" ",99)),1299,99))&lt;&gt;"",CHAR(10) &amp; IFERROR(IF(ISERROR(--TRIM(MID(SUBSTITUTE(C471,",",REPT(" ",99)),1299,99))),VLOOKUP(TRIM(MID(SUBSTITUTE(C471,",",REPT(" ",99)),1299,99)),PortProtocols[],4,FALSE),VLOOKUP(--TRIM(MID(SUBSTITUTE(C471,",",REPT(" ",99)),1299,99)),PortProtocols[],4,FALSE)),""),"") &amp;
IF(TRIM(MID(SUBSTITUTE(C471,",",REPT(" ",99)),1399,99))&lt;&gt;"",CHAR(10) &amp; IFERROR(IF(ISERROR(--TRIM(MID(SUBSTITUTE(C471,",",REPT(" ",99)),1399,99))),VLOOKUP(TRIM(MID(SUBSTITUTE(C471,",",REPT(" ",99)),1399,99)),PortProtocols[],4,FALSE),VLOOKUP(--TRIM(MID(SUBSTITUTE(C471,",",REPT(" ",99)),1399,99)),PortProtocols[],4,FALSE)),""),"") &amp;
IF(TRIM(MID(SUBSTITUTE(C471,",",REPT(" ",99)),1499,99))&lt;&gt;"",CHAR(10) &amp; IFERROR(IF(ISERROR(--TRIM(MID(SUBSTITUTE(C471,",",REPT(" ",99)),1499,99))),VLOOKUP(TRIM(MID(SUBSTITUTE(C471,",",REPT(" ",99)),1499,99)),PortProtocols[],4,FALSE),VLOOKUP(--TRIM(MID(SUBSTITUTE(C471,",",REPT(" ",99)),1499,99)),PortProtocols[],4,FALSE)),""),"") &amp;
IF(TRIM(MID(SUBSTITUTE(C471,",",REPT(" ",99)),1599,99))&lt;&gt;"",CHAR(10) &amp; IFERROR(IF(ISERROR(--TRIM(MID(SUBSTITUTE(C471,",",REPT(" ",99)),1599,99))),VLOOKUP(TRIM(MID(SUBSTITUTE(C471,",",REPT(" ",99)),1599,99)),PortProtocols[],4,FALSE),VLOOKUP(--TRIM(MID(SUBSTITUTE(C471,",",REPT(" ",99)),1599,99)),PortProtocols[],4,FALSE)),""),"") &amp;
IF(TRIM(MID(SUBSTITUTE(C471,",",REPT(" ",99)),1699,99))&lt;&gt;"",CHAR(10) &amp; IFERROR(IF(ISERROR(--TRIM(MID(SUBSTITUTE(C471,",",REPT(" ",99)),1699,99))),VLOOKUP(TRIM(MID(SUBSTITUTE(C471,",",REPT(" ",99)),1699,99)),PortProtocols[],4,FALSE),VLOOKUP(--TRIM(MID(SUBSTITUTE(C471,",",REPT(" ",99)),1699,99)),PortProtocols[],4,FALSE)),""),"") &amp;
IF(TRIM(MID(SUBSTITUTE(C471,",",REPT(" ",99)),1799,99))&lt;&gt;"",CHAR(10) &amp; IFERROR(IF(ISERROR(--TRIM(MID(SUBSTITUTE(C471,",",REPT(" ",99)),1799,99))),VLOOKUP(TRIM(MID(SUBSTITUTE(C471,",",REPT(" ",99)),1799,99)),PortProtocols[],4,FALSE),VLOOKUP(--TRIM(MID(SUBSTITUTE(C471,",",REPT(" ",99)),1799,99)),PortProtocols[],4,FALSE)),""),"") &amp;
IF(TRIM(MID(SUBSTITUTE(C471,",",REPT(" ",99)),1899,99))&lt;&gt;"",CHAR(10) &amp; IFERROR(IF(ISERROR(--TRIM(MID(SUBSTITUTE(C471,",",REPT(" ",99)),1899,99))),VLOOKUP(TRIM(MID(SUBSTITUTE(C471,",",REPT(" ",99)),1899,99)),PortProtocols[],4,FALSE),VLOOKUP(--TRIM(MID(SUBSTITUTE(C471,",",REPT(" ",99)),1899,99)),PortProtocols[],4,FALSE)),""),""),
"")</f>
        <v/>
      </c>
      <c r="G471" s="15"/>
      <c r="H471" s="13"/>
      <c r="I471" s="13"/>
      <c r="J471" s="13"/>
    </row>
    <row r="472" spans="1:10" ht="20.25" hidden="1">
      <c r="A472" s="13"/>
      <c r="B472" s="13"/>
      <c r="C472" s="14"/>
      <c r="D472" s="13"/>
      <c r="E472" s="13"/>
      <c r="F472" s="24" t="str">
        <f>IF(AND(B472&lt;&gt;"",E472&lt;&gt;""),B472 &amp; " to " &amp; E472 &amp; CHAR(10) &amp;
IFERROR(IF(ISERROR(--TRIM(MID(SUBSTITUTE(C472,",",REPT(" ",99)),1,99))),VLOOKUP(TRIM(MID(SUBSTITUTE(C472,",",REPT(" ",99)),1,99)),PortProtocols[],4,FALSE),VLOOKUP(--TRIM(MID(SUBSTITUTE(C472,",",REPT(" ",99)),1,99)),PortProtocols[],4,FALSE)),"") &amp;
IF(TRIM(MID(SUBSTITUTE(C472,",",REPT(" ",99)),99,99))&lt;&gt;"",CHAR(10) &amp; IFERROR(IF(ISERROR(--TRIM(MID(SUBSTITUTE(C472,",",REPT(" ",99)),99,99))),VLOOKUP(TRIM(MID(SUBSTITUTE(C472,",",REPT(" ",99)),99,99)),PortProtocols[],4,FALSE),VLOOKUP(--TRIM(MID(SUBSTITUTE(C472,",",REPT(" ",99)),99,99)),PortProtocols[],4,FALSE)),""),"") &amp;
IF(TRIM(MID(SUBSTITUTE(C472,",",REPT(" ",99)),199,99))&lt;&gt;"",CHAR(10) &amp; IFERROR(IF(ISERROR(--TRIM(MID(SUBSTITUTE(C472,",",REPT(" ",99)),199,99))),VLOOKUP(TRIM(MID(SUBSTITUTE(C472,",",REPT(" ",99)),199,99)),PortProtocols[],4,FALSE),VLOOKUP(--TRIM(MID(SUBSTITUTE(C472,",",REPT(" ",99)),199,99)),PortProtocols[],4,FALSE)),""),"") &amp;
IF(TRIM(MID(SUBSTITUTE(C472,",",REPT(" ",99)),299,99))&lt;&gt;"",CHAR(10) &amp; IFERROR(IF(ISERROR(--TRIM(MID(SUBSTITUTE(C472,",",REPT(" ",99)),299,99))),VLOOKUP(TRIM(MID(SUBSTITUTE(C472,",",REPT(" ",99)),299,99)),PortProtocols[],4,FALSE),VLOOKUP(--TRIM(MID(SUBSTITUTE(C472,",",REPT(" ",99)),299,99)),PortProtocols[],4,FALSE)),""),"") &amp;
IF(TRIM(MID(SUBSTITUTE(C472,",",REPT(" ",99)),399,99))&lt;&gt;"",CHAR(10) &amp; IFERROR(IF(ISERROR(--TRIM(MID(SUBSTITUTE(C472,",",REPT(" ",99)),399,99))),VLOOKUP(TRIM(MID(SUBSTITUTE(C472,",",REPT(" ",99)),399,99)),PortProtocols[],4,FALSE),VLOOKUP(--TRIM(MID(SUBSTITUTE(C472,",",REPT(" ",99)),399,99)),PortProtocols[],4,FALSE)),""),"") &amp;
IF(TRIM(MID(SUBSTITUTE(C472,",",REPT(" ",99)),499,99))&lt;&gt;"",CHAR(10) &amp; IFERROR(IF(ISERROR(--TRIM(MID(SUBSTITUTE(C472,",",REPT(" ",99)),499,99))),VLOOKUP(TRIM(MID(SUBSTITUTE(C472,",",REPT(" ",99)),499,99)),PortProtocols[],4,FALSE),VLOOKUP(--TRIM(MID(SUBSTITUTE(C472,",",REPT(" ",99)),499,99)),PortProtocols[],4,FALSE)),""),"") &amp;
IF(TRIM(MID(SUBSTITUTE(C472,",",REPT(" ",99)),599,99))&lt;&gt;"",CHAR(10) &amp; IFERROR(IF(ISERROR(--TRIM(MID(SUBSTITUTE(C472,",",REPT(" ",99)),599,99))),VLOOKUP(TRIM(MID(SUBSTITUTE(C472,",",REPT(" ",99)),599,99)),PortProtocols[],4,FALSE),VLOOKUP(--TRIM(MID(SUBSTITUTE(C472,",",REPT(" ",99)),599,99)),PortProtocols[],4,FALSE)),""),"") &amp;
IF(TRIM(MID(SUBSTITUTE(C472,",",REPT(" ",99)),699,99))&lt;&gt;"",CHAR(10) &amp; IFERROR(IF(ISERROR(--TRIM(MID(SUBSTITUTE(C472,",",REPT(" ",99)),699,99))),VLOOKUP(TRIM(MID(SUBSTITUTE(C472,",",REPT(" ",99)),699,99)),PortProtocols[],4,FALSE),VLOOKUP(--TRIM(MID(SUBSTITUTE(C472,",",REPT(" ",99)),699,99)),PortProtocols[],4,FALSE)),""),"") &amp;
IF(TRIM(MID(SUBSTITUTE(C472,",",REPT(" ",99)),799,99))&lt;&gt;"",CHAR(10) &amp; IFERROR(IF(ISERROR(--TRIM(MID(SUBSTITUTE(C472,",",REPT(" ",99)),799,99))),VLOOKUP(TRIM(MID(SUBSTITUTE(C472,",",REPT(" ",99)),799,99)),PortProtocols[],4,FALSE),VLOOKUP(--TRIM(MID(SUBSTITUTE(C472,",",REPT(" ",99)),799,99)),PortProtocols[],4,FALSE)),""),"") &amp;
IF(TRIM(MID(SUBSTITUTE(C472,",",REPT(" ",99)),899,99))&lt;&gt;"",CHAR(10) &amp; IFERROR(IF(ISERROR(--TRIM(MID(SUBSTITUTE(C472,",",REPT(" ",99)),899,99))),VLOOKUP(TRIM(MID(SUBSTITUTE(C472,",",REPT(" ",99)),899,99)),PortProtocols[],4,FALSE),VLOOKUP(--TRIM(MID(SUBSTITUTE(C472,",",REPT(" ",99)),899,99)),PortProtocols[],4,FALSE)),""),"") &amp;
IF(TRIM(MID(SUBSTITUTE(C472,",",REPT(" ",99)),999,99))&lt;&gt;"",CHAR(10) &amp; IFERROR(IF(ISERROR(--TRIM(MID(SUBSTITUTE(C472,",",REPT(" ",99)),999,99))),VLOOKUP(TRIM(MID(SUBSTITUTE(C472,",",REPT(" ",99)),999,99)),PortProtocols[],4,FALSE),VLOOKUP(--TRIM(MID(SUBSTITUTE(C472,",",REPT(" ",99)),999,99)),PortProtocols[],4,FALSE)),""),"") &amp;
IF(TRIM(MID(SUBSTITUTE(C472,",",REPT(" ",99)),1099,99))&lt;&gt;"",CHAR(10) &amp; IFERROR(IF(ISERROR(--TRIM(MID(SUBSTITUTE(C472,",",REPT(" ",99)),1099,99))),VLOOKUP(TRIM(MID(SUBSTITUTE(C472,",",REPT(" ",99)),1099,99)),PortProtocols[],4,FALSE),VLOOKUP(--TRIM(MID(SUBSTITUTE(C472,",",REPT(" ",99)),1099,99)),PortProtocols[],4,FALSE)),""),"") &amp;
IF(TRIM(MID(SUBSTITUTE(C472,",",REPT(" ",99)),1199,99))&lt;&gt;"",CHAR(10) &amp; IFERROR(IF(ISERROR(--TRIM(MID(SUBSTITUTE(C472,",",REPT(" ",99)),1199,99))),VLOOKUP(TRIM(MID(SUBSTITUTE(C472,",",REPT(" ",99)),1199,99)),PortProtocols[],4,FALSE),VLOOKUP(--TRIM(MID(SUBSTITUTE(C472,",",REPT(" ",99)),1199,99)),PortProtocols[],4,FALSE)),""),"") &amp;
IF(TRIM(MID(SUBSTITUTE(C472,",",REPT(" ",99)),1299,99))&lt;&gt;"",CHAR(10) &amp; IFERROR(IF(ISERROR(--TRIM(MID(SUBSTITUTE(C472,",",REPT(" ",99)),1299,99))),VLOOKUP(TRIM(MID(SUBSTITUTE(C472,",",REPT(" ",99)),1299,99)),PortProtocols[],4,FALSE),VLOOKUP(--TRIM(MID(SUBSTITUTE(C472,",",REPT(" ",99)),1299,99)),PortProtocols[],4,FALSE)),""),"") &amp;
IF(TRIM(MID(SUBSTITUTE(C472,",",REPT(" ",99)),1399,99))&lt;&gt;"",CHAR(10) &amp; IFERROR(IF(ISERROR(--TRIM(MID(SUBSTITUTE(C472,",",REPT(" ",99)),1399,99))),VLOOKUP(TRIM(MID(SUBSTITUTE(C472,",",REPT(" ",99)),1399,99)),PortProtocols[],4,FALSE),VLOOKUP(--TRIM(MID(SUBSTITUTE(C472,",",REPT(" ",99)),1399,99)),PortProtocols[],4,FALSE)),""),"") &amp;
IF(TRIM(MID(SUBSTITUTE(C472,",",REPT(" ",99)),1499,99))&lt;&gt;"",CHAR(10) &amp; IFERROR(IF(ISERROR(--TRIM(MID(SUBSTITUTE(C472,",",REPT(" ",99)),1499,99))),VLOOKUP(TRIM(MID(SUBSTITUTE(C472,",",REPT(" ",99)),1499,99)),PortProtocols[],4,FALSE),VLOOKUP(--TRIM(MID(SUBSTITUTE(C472,",",REPT(" ",99)),1499,99)),PortProtocols[],4,FALSE)),""),"") &amp;
IF(TRIM(MID(SUBSTITUTE(C472,",",REPT(" ",99)),1599,99))&lt;&gt;"",CHAR(10) &amp; IFERROR(IF(ISERROR(--TRIM(MID(SUBSTITUTE(C472,",",REPT(" ",99)),1599,99))),VLOOKUP(TRIM(MID(SUBSTITUTE(C472,",",REPT(" ",99)),1599,99)),PortProtocols[],4,FALSE),VLOOKUP(--TRIM(MID(SUBSTITUTE(C472,",",REPT(" ",99)),1599,99)),PortProtocols[],4,FALSE)),""),"") &amp;
IF(TRIM(MID(SUBSTITUTE(C472,",",REPT(" ",99)),1699,99))&lt;&gt;"",CHAR(10) &amp; IFERROR(IF(ISERROR(--TRIM(MID(SUBSTITUTE(C472,",",REPT(" ",99)),1699,99))),VLOOKUP(TRIM(MID(SUBSTITUTE(C472,",",REPT(" ",99)),1699,99)),PortProtocols[],4,FALSE),VLOOKUP(--TRIM(MID(SUBSTITUTE(C472,",",REPT(" ",99)),1699,99)),PortProtocols[],4,FALSE)),""),"") &amp;
IF(TRIM(MID(SUBSTITUTE(C472,",",REPT(" ",99)),1799,99))&lt;&gt;"",CHAR(10) &amp; IFERROR(IF(ISERROR(--TRIM(MID(SUBSTITUTE(C472,",",REPT(" ",99)),1799,99))),VLOOKUP(TRIM(MID(SUBSTITUTE(C472,",",REPT(" ",99)),1799,99)),PortProtocols[],4,FALSE),VLOOKUP(--TRIM(MID(SUBSTITUTE(C472,",",REPT(" ",99)),1799,99)),PortProtocols[],4,FALSE)),""),"") &amp;
IF(TRIM(MID(SUBSTITUTE(C472,",",REPT(" ",99)),1899,99))&lt;&gt;"",CHAR(10) &amp; IFERROR(IF(ISERROR(--TRIM(MID(SUBSTITUTE(C472,",",REPT(" ",99)),1899,99))),VLOOKUP(TRIM(MID(SUBSTITUTE(C472,",",REPT(" ",99)),1899,99)),PortProtocols[],4,FALSE),VLOOKUP(--TRIM(MID(SUBSTITUTE(C472,",",REPT(" ",99)),1899,99)),PortProtocols[],4,FALSE)),""),""),
"")</f>
        <v/>
      </c>
      <c r="G472" s="15"/>
      <c r="H472" s="13"/>
      <c r="I472" s="13"/>
      <c r="J472" s="13"/>
    </row>
    <row r="473" spans="1:10" ht="20.25" hidden="1">
      <c r="A473" s="13"/>
      <c r="B473" s="13"/>
      <c r="C473" s="14"/>
      <c r="D473" s="13"/>
      <c r="E473" s="13"/>
      <c r="F473" s="24" t="str">
        <f>IF(AND(B473&lt;&gt;"",E473&lt;&gt;""),B473 &amp; " to " &amp; E473 &amp; CHAR(10) &amp;
IFERROR(IF(ISERROR(--TRIM(MID(SUBSTITUTE(C473,",",REPT(" ",99)),1,99))),VLOOKUP(TRIM(MID(SUBSTITUTE(C473,",",REPT(" ",99)),1,99)),PortProtocols[],4,FALSE),VLOOKUP(--TRIM(MID(SUBSTITUTE(C473,",",REPT(" ",99)),1,99)),PortProtocols[],4,FALSE)),"") &amp;
IF(TRIM(MID(SUBSTITUTE(C473,",",REPT(" ",99)),99,99))&lt;&gt;"",CHAR(10) &amp; IFERROR(IF(ISERROR(--TRIM(MID(SUBSTITUTE(C473,",",REPT(" ",99)),99,99))),VLOOKUP(TRIM(MID(SUBSTITUTE(C473,",",REPT(" ",99)),99,99)),PortProtocols[],4,FALSE),VLOOKUP(--TRIM(MID(SUBSTITUTE(C473,",",REPT(" ",99)),99,99)),PortProtocols[],4,FALSE)),""),"") &amp;
IF(TRIM(MID(SUBSTITUTE(C473,",",REPT(" ",99)),199,99))&lt;&gt;"",CHAR(10) &amp; IFERROR(IF(ISERROR(--TRIM(MID(SUBSTITUTE(C473,",",REPT(" ",99)),199,99))),VLOOKUP(TRIM(MID(SUBSTITUTE(C473,",",REPT(" ",99)),199,99)),PortProtocols[],4,FALSE),VLOOKUP(--TRIM(MID(SUBSTITUTE(C473,",",REPT(" ",99)),199,99)),PortProtocols[],4,FALSE)),""),"") &amp;
IF(TRIM(MID(SUBSTITUTE(C473,",",REPT(" ",99)),299,99))&lt;&gt;"",CHAR(10) &amp; IFERROR(IF(ISERROR(--TRIM(MID(SUBSTITUTE(C473,",",REPT(" ",99)),299,99))),VLOOKUP(TRIM(MID(SUBSTITUTE(C473,",",REPT(" ",99)),299,99)),PortProtocols[],4,FALSE),VLOOKUP(--TRIM(MID(SUBSTITUTE(C473,",",REPT(" ",99)),299,99)),PortProtocols[],4,FALSE)),""),"") &amp;
IF(TRIM(MID(SUBSTITUTE(C473,",",REPT(" ",99)),399,99))&lt;&gt;"",CHAR(10) &amp; IFERROR(IF(ISERROR(--TRIM(MID(SUBSTITUTE(C473,",",REPT(" ",99)),399,99))),VLOOKUP(TRIM(MID(SUBSTITUTE(C473,",",REPT(" ",99)),399,99)),PortProtocols[],4,FALSE),VLOOKUP(--TRIM(MID(SUBSTITUTE(C473,",",REPT(" ",99)),399,99)),PortProtocols[],4,FALSE)),""),"") &amp;
IF(TRIM(MID(SUBSTITUTE(C473,",",REPT(" ",99)),499,99))&lt;&gt;"",CHAR(10) &amp; IFERROR(IF(ISERROR(--TRIM(MID(SUBSTITUTE(C473,",",REPT(" ",99)),499,99))),VLOOKUP(TRIM(MID(SUBSTITUTE(C473,",",REPT(" ",99)),499,99)),PortProtocols[],4,FALSE),VLOOKUP(--TRIM(MID(SUBSTITUTE(C473,",",REPT(" ",99)),499,99)),PortProtocols[],4,FALSE)),""),"") &amp;
IF(TRIM(MID(SUBSTITUTE(C473,",",REPT(" ",99)),599,99))&lt;&gt;"",CHAR(10) &amp; IFERROR(IF(ISERROR(--TRIM(MID(SUBSTITUTE(C473,",",REPT(" ",99)),599,99))),VLOOKUP(TRIM(MID(SUBSTITUTE(C473,",",REPT(" ",99)),599,99)),PortProtocols[],4,FALSE),VLOOKUP(--TRIM(MID(SUBSTITUTE(C473,",",REPT(" ",99)),599,99)),PortProtocols[],4,FALSE)),""),"") &amp;
IF(TRIM(MID(SUBSTITUTE(C473,",",REPT(" ",99)),699,99))&lt;&gt;"",CHAR(10) &amp; IFERROR(IF(ISERROR(--TRIM(MID(SUBSTITUTE(C473,",",REPT(" ",99)),699,99))),VLOOKUP(TRIM(MID(SUBSTITUTE(C473,",",REPT(" ",99)),699,99)),PortProtocols[],4,FALSE),VLOOKUP(--TRIM(MID(SUBSTITUTE(C473,",",REPT(" ",99)),699,99)),PortProtocols[],4,FALSE)),""),"") &amp;
IF(TRIM(MID(SUBSTITUTE(C473,",",REPT(" ",99)),799,99))&lt;&gt;"",CHAR(10) &amp; IFERROR(IF(ISERROR(--TRIM(MID(SUBSTITUTE(C473,",",REPT(" ",99)),799,99))),VLOOKUP(TRIM(MID(SUBSTITUTE(C473,",",REPT(" ",99)),799,99)),PortProtocols[],4,FALSE),VLOOKUP(--TRIM(MID(SUBSTITUTE(C473,",",REPT(" ",99)),799,99)),PortProtocols[],4,FALSE)),""),"") &amp;
IF(TRIM(MID(SUBSTITUTE(C473,",",REPT(" ",99)),899,99))&lt;&gt;"",CHAR(10) &amp; IFERROR(IF(ISERROR(--TRIM(MID(SUBSTITUTE(C473,",",REPT(" ",99)),899,99))),VLOOKUP(TRIM(MID(SUBSTITUTE(C473,",",REPT(" ",99)),899,99)),PortProtocols[],4,FALSE),VLOOKUP(--TRIM(MID(SUBSTITUTE(C473,",",REPT(" ",99)),899,99)),PortProtocols[],4,FALSE)),""),"") &amp;
IF(TRIM(MID(SUBSTITUTE(C473,",",REPT(" ",99)),999,99))&lt;&gt;"",CHAR(10) &amp; IFERROR(IF(ISERROR(--TRIM(MID(SUBSTITUTE(C473,",",REPT(" ",99)),999,99))),VLOOKUP(TRIM(MID(SUBSTITUTE(C473,",",REPT(" ",99)),999,99)),PortProtocols[],4,FALSE),VLOOKUP(--TRIM(MID(SUBSTITUTE(C473,",",REPT(" ",99)),999,99)),PortProtocols[],4,FALSE)),""),"") &amp;
IF(TRIM(MID(SUBSTITUTE(C473,",",REPT(" ",99)),1099,99))&lt;&gt;"",CHAR(10) &amp; IFERROR(IF(ISERROR(--TRIM(MID(SUBSTITUTE(C473,",",REPT(" ",99)),1099,99))),VLOOKUP(TRIM(MID(SUBSTITUTE(C473,",",REPT(" ",99)),1099,99)),PortProtocols[],4,FALSE),VLOOKUP(--TRIM(MID(SUBSTITUTE(C473,",",REPT(" ",99)),1099,99)),PortProtocols[],4,FALSE)),""),"") &amp;
IF(TRIM(MID(SUBSTITUTE(C473,",",REPT(" ",99)),1199,99))&lt;&gt;"",CHAR(10) &amp; IFERROR(IF(ISERROR(--TRIM(MID(SUBSTITUTE(C473,",",REPT(" ",99)),1199,99))),VLOOKUP(TRIM(MID(SUBSTITUTE(C473,",",REPT(" ",99)),1199,99)),PortProtocols[],4,FALSE),VLOOKUP(--TRIM(MID(SUBSTITUTE(C473,",",REPT(" ",99)),1199,99)),PortProtocols[],4,FALSE)),""),"") &amp;
IF(TRIM(MID(SUBSTITUTE(C473,",",REPT(" ",99)),1299,99))&lt;&gt;"",CHAR(10) &amp; IFERROR(IF(ISERROR(--TRIM(MID(SUBSTITUTE(C473,",",REPT(" ",99)),1299,99))),VLOOKUP(TRIM(MID(SUBSTITUTE(C473,",",REPT(" ",99)),1299,99)),PortProtocols[],4,FALSE),VLOOKUP(--TRIM(MID(SUBSTITUTE(C473,",",REPT(" ",99)),1299,99)),PortProtocols[],4,FALSE)),""),"") &amp;
IF(TRIM(MID(SUBSTITUTE(C473,",",REPT(" ",99)),1399,99))&lt;&gt;"",CHAR(10) &amp; IFERROR(IF(ISERROR(--TRIM(MID(SUBSTITUTE(C473,",",REPT(" ",99)),1399,99))),VLOOKUP(TRIM(MID(SUBSTITUTE(C473,",",REPT(" ",99)),1399,99)),PortProtocols[],4,FALSE),VLOOKUP(--TRIM(MID(SUBSTITUTE(C473,",",REPT(" ",99)),1399,99)),PortProtocols[],4,FALSE)),""),"") &amp;
IF(TRIM(MID(SUBSTITUTE(C473,",",REPT(" ",99)),1499,99))&lt;&gt;"",CHAR(10) &amp; IFERROR(IF(ISERROR(--TRIM(MID(SUBSTITUTE(C473,",",REPT(" ",99)),1499,99))),VLOOKUP(TRIM(MID(SUBSTITUTE(C473,",",REPT(" ",99)),1499,99)),PortProtocols[],4,FALSE),VLOOKUP(--TRIM(MID(SUBSTITUTE(C473,",",REPT(" ",99)),1499,99)),PortProtocols[],4,FALSE)),""),"") &amp;
IF(TRIM(MID(SUBSTITUTE(C473,",",REPT(" ",99)),1599,99))&lt;&gt;"",CHAR(10) &amp; IFERROR(IF(ISERROR(--TRIM(MID(SUBSTITUTE(C473,",",REPT(" ",99)),1599,99))),VLOOKUP(TRIM(MID(SUBSTITUTE(C473,",",REPT(" ",99)),1599,99)),PortProtocols[],4,FALSE),VLOOKUP(--TRIM(MID(SUBSTITUTE(C473,",",REPT(" ",99)),1599,99)),PortProtocols[],4,FALSE)),""),"") &amp;
IF(TRIM(MID(SUBSTITUTE(C473,",",REPT(" ",99)),1699,99))&lt;&gt;"",CHAR(10) &amp; IFERROR(IF(ISERROR(--TRIM(MID(SUBSTITUTE(C473,",",REPT(" ",99)),1699,99))),VLOOKUP(TRIM(MID(SUBSTITUTE(C473,",",REPT(" ",99)),1699,99)),PortProtocols[],4,FALSE),VLOOKUP(--TRIM(MID(SUBSTITUTE(C473,",",REPT(" ",99)),1699,99)),PortProtocols[],4,FALSE)),""),"") &amp;
IF(TRIM(MID(SUBSTITUTE(C473,",",REPT(" ",99)),1799,99))&lt;&gt;"",CHAR(10) &amp; IFERROR(IF(ISERROR(--TRIM(MID(SUBSTITUTE(C473,",",REPT(" ",99)),1799,99))),VLOOKUP(TRIM(MID(SUBSTITUTE(C473,",",REPT(" ",99)),1799,99)),PortProtocols[],4,FALSE),VLOOKUP(--TRIM(MID(SUBSTITUTE(C473,",",REPT(" ",99)),1799,99)),PortProtocols[],4,FALSE)),""),"") &amp;
IF(TRIM(MID(SUBSTITUTE(C473,",",REPT(" ",99)),1899,99))&lt;&gt;"",CHAR(10) &amp; IFERROR(IF(ISERROR(--TRIM(MID(SUBSTITUTE(C473,",",REPT(" ",99)),1899,99))),VLOOKUP(TRIM(MID(SUBSTITUTE(C473,",",REPT(" ",99)),1899,99)),PortProtocols[],4,FALSE),VLOOKUP(--TRIM(MID(SUBSTITUTE(C473,",",REPT(" ",99)),1899,99)),PortProtocols[],4,FALSE)),""),""),
"")</f>
        <v/>
      </c>
      <c r="G473" s="15"/>
      <c r="H473" s="13"/>
      <c r="I473" s="13"/>
      <c r="J473" s="13"/>
    </row>
    <row r="474" spans="1:10" ht="20.25" hidden="1">
      <c r="A474" s="13"/>
      <c r="B474" s="13"/>
      <c r="C474" s="14"/>
      <c r="D474" s="13"/>
      <c r="E474" s="13"/>
      <c r="F474" s="24" t="str">
        <f>IF(AND(B474&lt;&gt;"",E474&lt;&gt;""),B474 &amp; " to " &amp; E474 &amp; CHAR(10) &amp;
IFERROR(IF(ISERROR(--TRIM(MID(SUBSTITUTE(C474,",",REPT(" ",99)),1,99))),VLOOKUP(TRIM(MID(SUBSTITUTE(C474,",",REPT(" ",99)),1,99)),PortProtocols[],4,FALSE),VLOOKUP(--TRIM(MID(SUBSTITUTE(C474,",",REPT(" ",99)),1,99)),PortProtocols[],4,FALSE)),"") &amp;
IF(TRIM(MID(SUBSTITUTE(C474,",",REPT(" ",99)),99,99))&lt;&gt;"",CHAR(10) &amp; IFERROR(IF(ISERROR(--TRIM(MID(SUBSTITUTE(C474,",",REPT(" ",99)),99,99))),VLOOKUP(TRIM(MID(SUBSTITUTE(C474,",",REPT(" ",99)),99,99)),PortProtocols[],4,FALSE),VLOOKUP(--TRIM(MID(SUBSTITUTE(C474,",",REPT(" ",99)),99,99)),PortProtocols[],4,FALSE)),""),"") &amp;
IF(TRIM(MID(SUBSTITUTE(C474,",",REPT(" ",99)),199,99))&lt;&gt;"",CHAR(10) &amp; IFERROR(IF(ISERROR(--TRIM(MID(SUBSTITUTE(C474,",",REPT(" ",99)),199,99))),VLOOKUP(TRIM(MID(SUBSTITUTE(C474,",",REPT(" ",99)),199,99)),PortProtocols[],4,FALSE),VLOOKUP(--TRIM(MID(SUBSTITUTE(C474,",",REPT(" ",99)),199,99)),PortProtocols[],4,FALSE)),""),"") &amp;
IF(TRIM(MID(SUBSTITUTE(C474,",",REPT(" ",99)),299,99))&lt;&gt;"",CHAR(10) &amp; IFERROR(IF(ISERROR(--TRIM(MID(SUBSTITUTE(C474,",",REPT(" ",99)),299,99))),VLOOKUP(TRIM(MID(SUBSTITUTE(C474,",",REPT(" ",99)),299,99)),PortProtocols[],4,FALSE),VLOOKUP(--TRIM(MID(SUBSTITUTE(C474,",",REPT(" ",99)),299,99)),PortProtocols[],4,FALSE)),""),"") &amp;
IF(TRIM(MID(SUBSTITUTE(C474,",",REPT(" ",99)),399,99))&lt;&gt;"",CHAR(10) &amp; IFERROR(IF(ISERROR(--TRIM(MID(SUBSTITUTE(C474,",",REPT(" ",99)),399,99))),VLOOKUP(TRIM(MID(SUBSTITUTE(C474,",",REPT(" ",99)),399,99)),PortProtocols[],4,FALSE),VLOOKUP(--TRIM(MID(SUBSTITUTE(C474,",",REPT(" ",99)),399,99)),PortProtocols[],4,FALSE)),""),"") &amp;
IF(TRIM(MID(SUBSTITUTE(C474,",",REPT(" ",99)),499,99))&lt;&gt;"",CHAR(10) &amp; IFERROR(IF(ISERROR(--TRIM(MID(SUBSTITUTE(C474,",",REPT(" ",99)),499,99))),VLOOKUP(TRIM(MID(SUBSTITUTE(C474,",",REPT(" ",99)),499,99)),PortProtocols[],4,FALSE),VLOOKUP(--TRIM(MID(SUBSTITUTE(C474,",",REPT(" ",99)),499,99)),PortProtocols[],4,FALSE)),""),"") &amp;
IF(TRIM(MID(SUBSTITUTE(C474,",",REPT(" ",99)),599,99))&lt;&gt;"",CHAR(10) &amp; IFERROR(IF(ISERROR(--TRIM(MID(SUBSTITUTE(C474,",",REPT(" ",99)),599,99))),VLOOKUP(TRIM(MID(SUBSTITUTE(C474,",",REPT(" ",99)),599,99)),PortProtocols[],4,FALSE),VLOOKUP(--TRIM(MID(SUBSTITUTE(C474,",",REPT(" ",99)),599,99)),PortProtocols[],4,FALSE)),""),"") &amp;
IF(TRIM(MID(SUBSTITUTE(C474,",",REPT(" ",99)),699,99))&lt;&gt;"",CHAR(10) &amp; IFERROR(IF(ISERROR(--TRIM(MID(SUBSTITUTE(C474,",",REPT(" ",99)),699,99))),VLOOKUP(TRIM(MID(SUBSTITUTE(C474,",",REPT(" ",99)),699,99)),PortProtocols[],4,FALSE),VLOOKUP(--TRIM(MID(SUBSTITUTE(C474,",",REPT(" ",99)),699,99)),PortProtocols[],4,FALSE)),""),"") &amp;
IF(TRIM(MID(SUBSTITUTE(C474,",",REPT(" ",99)),799,99))&lt;&gt;"",CHAR(10) &amp; IFERROR(IF(ISERROR(--TRIM(MID(SUBSTITUTE(C474,",",REPT(" ",99)),799,99))),VLOOKUP(TRIM(MID(SUBSTITUTE(C474,",",REPT(" ",99)),799,99)),PortProtocols[],4,FALSE),VLOOKUP(--TRIM(MID(SUBSTITUTE(C474,",",REPT(" ",99)),799,99)),PortProtocols[],4,FALSE)),""),"") &amp;
IF(TRIM(MID(SUBSTITUTE(C474,",",REPT(" ",99)),899,99))&lt;&gt;"",CHAR(10) &amp; IFERROR(IF(ISERROR(--TRIM(MID(SUBSTITUTE(C474,",",REPT(" ",99)),899,99))),VLOOKUP(TRIM(MID(SUBSTITUTE(C474,",",REPT(" ",99)),899,99)),PortProtocols[],4,FALSE),VLOOKUP(--TRIM(MID(SUBSTITUTE(C474,",",REPT(" ",99)),899,99)),PortProtocols[],4,FALSE)),""),"") &amp;
IF(TRIM(MID(SUBSTITUTE(C474,",",REPT(" ",99)),999,99))&lt;&gt;"",CHAR(10) &amp; IFERROR(IF(ISERROR(--TRIM(MID(SUBSTITUTE(C474,",",REPT(" ",99)),999,99))),VLOOKUP(TRIM(MID(SUBSTITUTE(C474,",",REPT(" ",99)),999,99)),PortProtocols[],4,FALSE),VLOOKUP(--TRIM(MID(SUBSTITUTE(C474,",",REPT(" ",99)),999,99)),PortProtocols[],4,FALSE)),""),"") &amp;
IF(TRIM(MID(SUBSTITUTE(C474,",",REPT(" ",99)),1099,99))&lt;&gt;"",CHAR(10) &amp; IFERROR(IF(ISERROR(--TRIM(MID(SUBSTITUTE(C474,",",REPT(" ",99)),1099,99))),VLOOKUP(TRIM(MID(SUBSTITUTE(C474,",",REPT(" ",99)),1099,99)),PortProtocols[],4,FALSE),VLOOKUP(--TRIM(MID(SUBSTITUTE(C474,",",REPT(" ",99)),1099,99)),PortProtocols[],4,FALSE)),""),"") &amp;
IF(TRIM(MID(SUBSTITUTE(C474,",",REPT(" ",99)),1199,99))&lt;&gt;"",CHAR(10) &amp; IFERROR(IF(ISERROR(--TRIM(MID(SUBSTITUTE(C474,",",REPT(" ",99)),1199,99))),VLOOKUP(TRIM(MID(SUBSTITUTE(C474,",",REPT(" ",99)),1199,99)),PortProtocols[],4,FALSE),VLOOKUP(--TRIM(MID(SUBSTITUTE(C474,",",REPT(" ",99)),1199,99)),PortProtocols[],4,FALSE)),""),"") &amp;
IF(TRIM(MID(SUBSTITUTE(C474,",",REPT(" ",99)),1299,99))&lt;&gt;"",CHAR(10) &amp; IFERROR(IF(ISERROR(--TRIM(MID(SUBSTITUTE(C474,",",REPT(" ",99)),1299,99))),VLOOKUP(TRIM(MID(SUBSTITUTE(C474,",",REPT(" ",99)),1299,99)),PortProtocols[],4,FALSE),VLOOKUP(--TRIM(MID(SUBSTITUTE(C474,",",REPT(" ",99)),1299,99)),PortProtocols[],4,FALSE)),""),"") &amp;
IF(TRIM(MID(SUBSTITUTE(C474,",",REPT(" ",99)),1399,99))&lt;&gt;"",CHAR(10) &amp; IFERROR(IF(ISERROR(--TRIM(MID(SUBSTITUTE(C474,",",REPT(" ",99)),1399,99))),VLOOKUP(TRIM(MID(SUBSTITUTE(C474,",",REPT(" ",99)),1399,99)),PortProtocols[],4,FALSE),VLOOKUP(--TRIM(MID(SUBSTITUTE(C474,",",REPT(" ",99)),1399,99)),PortProtocols[],4,FALSE)),""),"") &amp;
IF(TRIM(MID(SUBSTITUTE(C474,",",REPT(" ",99)),1499,99))&lt;&gt;"",CHAR(10) &amp; IFERROR(IF(ISERROR(--TRIM(MID(SUBSTITUTE(C474,",",REPT(" ",99)),1499,99))),VLOOKUP(TRIM(MID(SUBSTITUTE(C474,",",REPT(" ",99)),1499,99)),PortProtocols[],4,FALSE),VLOOKUP(--TRIM(MID(SUBSTITUTE(C474,",",REPT(" ",99)),1499,99)),PortProtocols[],4,FALSE)),""),"") &amp;
IF(TRIM(MID(SUBSTITUTE(C474,",",REPT(" ",99)),1599,99))&lt;&gt;"",CHAR(10) &amp; IFERROR(IF(ISERROR(--TRIM(MID(SUBSTITUTE(C474,",",REPT(" ",99)),1599,99))),VLOOKUP(TRIM(MID(SUBSTITUTE(C474,",",REPT(" ",99)),1599,99)),PortProtocols[],4,FALSE),VLOOKUP(--TRIM(MID(SUBSTITUTE(C474,",",REPT(" ",99)),1599,99)),PortProtocols[],4,FALSE)),""),"") &amp;
IF(TRIM(MID(SUBSTITUTE(C474,",",REPT(" ",99)),1699,99))&lt;&gt;"",CHAR(10) &amp; IFERROR(IF(ISERROR(--TRIM(MID(SUBSTITUTE(C474,",",REPT(" ",99)),1699,99))),VLOOKUP(TRIM(MID(SUBSTITUTE(C474,",",REPT(" ",99)),1699,99)),PortProtocols[],4,FALSE),VLOOKUP(--TRIM(MID(SUBSTITUTE(C474,",",REPT(" ",99)),1699,99)),PortProtocols[],4,FALSE)),""),"") &amp;
IF(TRIM(MID(SUBSTITUTE(C474,",",REPT(" ",99)),1799,99))&lt;&gt;"",CHAR(10) &amp; IFERROR(IF(ISERROR(--TRIM(MID(SUBSTITUTE(C474,",",REPT(" ",99)),1799,99))),VLOOKUP(TRIM(MID(SUBSTITUTE(C474,",",REPT(" ",99)),1799,99)),PortProtocols[],4,FALSE),VLOOKUP(--TRIM(MID(SUBSTITUTE(C474,",",REPT(" ",99)),1799,99)),PortProtocols[],4,FALSE)),""),"") &amp;
IF(TRIM(MID(SUBSTITUTE(C474,",",REPT(" ",99)),1899,99))&lt;&gt;"",CHAR(10) &amp; IFERROR(IF(ISERROR(--TRIM(MID(SUBSTITUTE(C474,",",REPT(" ",99)),1899,99))),VLOOKUP(TRIM(MID(SUBSTITUTE(C474,",",REPT(" ",99)),1899,99)),PortProtocols[],4,FALSE),VLOOKUP(--TRIM(MID(SUBSTITUTE(C474,",",REPT(" ",99)),1899,99)),PortProtocols[],4,FALSE)),""),""),
"")</f>
        <v/>
      </c>
      <c r="G474" s="15"/>
      <c r="H474" s="13"/>
      <c r="I474" s="13"/>
      <c r="J474" s="13"/>
    </row>
    <row r="475" spans="1:10" ht="20.25" hidden="1">
      <c r="A475" s="13"/>
      <c r="B475" s="13"/>
      <c r="C475" s="14"/>
      <c r="D475" s="13"/>
      <c r="E475" s="13"/>
      <c r="F475" s="24" t="str">
        <f>IF(AND(B475&lt;&gt;"",E475&lt;&gt;""),B475 &amp; " to " &amp; E475 &amp; CHAR(10) &amp;
IFERROR(IF(ISERROR(--TRIM(MID(SUBSTITUTE(C475,",",REPT(" ",99)),1,99))),VLOOKUP(TRIM(MID(SUBSTITUTE(C475,",",REPT(" ",99)),1,99)),PortProtocols[],4,FALSE),VLOOKUP(--TRIM(MID(SUBSTITUTE(C475,",",REPT(" ",99)),1,99)),PortProtocols[],4,FALSE)),"") &amp;
IF(TRIM(MID(SUBSTITUTE(C475,",",REPT(" ",99)),99,99))&lt;&gt;"",CHAR(10) &amp; IFERROR(IF(ISERROR(--TRIM(MID(SUBSTITUTE(C475,",",REPT(" ",99)),99,99))),VLOOKUP(TRIM(MID(SUBSTITUTE(C475,",",REPT(" ",99)),99,99)),PortProtocols[],4,FALSE),VLOOKUP(--TRIM(MID(SUBSTITUTE(C475,",",REPT(" ",99)),99,99)),PortProtocols[],4,FALSE)),""),"") &amp;
IF(TRIM(MID(SUBSTITUTE(C475,",",REPT(" ",99)),199,99))&lt;&gt;"",CHAR(10) &amp; IFERROR(IF(ISERROR(--TRIM(MID(SUBSTITUTE(C475,",",REPT(" ",99)),199,99))),VLOOKUP(TRIM(MID(SUBSTITUTE(C475,",",REPT(" ",99)),199,99)),PortProtocols[],4,FALSE),VLOOKUP(--TRIM(MID(SUBSTITUTE(C475,",",REPT(" ",99)),199,99)),PortProtocols[],4,FALSE)),""),"") &amp;
IF(TRIM(MID(SUBSTITUTE(C475,",",REPT(" ",99)),299,99))&lt;&gt;"",CHAR(10) &amp; IFERROR(IF(ISERROR(--TRIM(MID(SUBSTITUTE(C475,",",REPT(" ",99)),299,99))),VLOOKUP(TRIM(MID(SUBSTITUTE(C475,",",REPT(" ",99)),299,99)),PortProtocols[],4,FALSE),VLOOKUP(--TRIM(MID(SUBSTITUTE(C475,",",REPT(" ",99)),299,99)),PortProtocols[],4,FALSE)),""),"") &amp;
IF(TRIM(MID(SUBSTITUTE(C475,",",REPT(" ",99)),399,99))&lt;&gt;"",CHAR(10) &amp; IFERROR(IF(ISERROR(--TRIM(MID(SUBSTITUTE(C475,",",REPT(" ",99)),399,99))),VLOOKUP(TRIM(MID(SUBSTITUTE(C475,",",REPT(" ",99)),399,99)),PortProtocols[],4,FALSE),VLOOKUP(--TRIM(MID(SUBSTITUTE(C475,",",REPT(" ",99)),399,99)),PortProtocols[],4,FALSE)),""),"") &amp;
IF(TRIM(MID(SUBSTITUTE(C475,",",REPT(" ",99)),499,99))&lt;&gt;"",CHAR(10) &amp; IFERROR(IF(ISERROR(--TRIM(MID(SUBSTITUTE(C475,",",REPT(" ",99)),499,99))),VLOOKUP(TRIM(MID(SUBSTITUTE(C475,",",REPT(" ",99)),499,99)),PortProtocols[],4,FALSE),VLOOKUP(--TRIM(MID(SUBSTITUTE(C475,",",REPT(" ",99)),499,99)),PortProtocols[],4,FALSE)),""),"") &amp;
IF(TRIM(MID(SUBSTITUTE(C475,",",REPT(" ",99)),599,99))&lt;&gt;"",CHAR(10) &amp; IFERROR(IF(ISERROR(--TRIM(MID(SUBSTITUTE(C475,",",REPT(" ",99)),599,99))),VLOOKUP(TRIM(MID(SUBSTITUTE(C475,",",REPT(" ",99)),599,99)),PortProtocols[],4,FALSE),VLOOKUP(--TRIM(MID(SUBSTITUTE(C475,",",REPT(" ",99)),599,99)),PortProtocols[],4,FALSE)),""),"") &amp;
IF(TRIM(MID(SUBSTITUTE(C475,",",REPT(" ",99)),699,99))&lt;&gt;"",CHAR(10) &amp; IFERROR(IF(ISERROR(--TRIM(MID(SUBSTITUTE(C475,",",REPT(" ",99)),699,99))),VLOOKUP(TRIM(MID(SUBSTITUTE(C475,",",REPT(" ",99)),699,99)),PortProtocols[],4,FALSE),VLOOKUP(--TRIM(MID(SUBSTITUTE(C475,",",REPT(" ",99)),699,99)),PortProtocols[],4,FALSE)),""),"") &amp;
IF(TRIM(MID(SUBSTITUTE(C475,",",REPT(" ",99)),799,99))&lt;&gt;"",CHAR(10) &amp; IFERROR(IF(ISERROR(--TRIM(MID(SUBSTITUTE(C475,",",REPT(" ",99)),799,99))),VLOOKUP(TRIM(MID(SUBSTITUTE(C475,",",REPT(" ",99)),799,99)),PortProtocols[],4,FALSE),VLOOKUP(--TRIM(MID(SUBSTITUTE(C475,",",REPT(" ",99)),799,99)),PortProtocols[],4,FALSE)),""),"") &amp;
IF(TRIM(MID(SUBSTITUTE(C475,",",REPT(" ",99)),899,99))&lt;&gt;"",CHAR(10) &amp; IFERROR(IF(ISERROR(--TRIM(MID(SUBSTITUTE(C475,",",REPT(" ",99)),899,99))),VLOOKUP(TRIM(MID(SUBSTITUTE(C475,",",REPT(" ",99)),899,99)),PortProtocols[],4,FALSE),VLOOKUP(--TRIM(MID(SUBSTITUTE(C475,",",REPT(" ",99)),899,99)),PortProtocols[],4,FALSE)),""),"") &amp;
IF(TRIM(MID(SUBSTITUTE(C475,",",REPT(" ",99)),999,99))&lt;&gt;"",CHAR(10) &amp; IFERROR(IF(ISERROR(--TRIM(MID(SUBSTITUTE(C475,",",REPT(" ",99)),999,99))),VLOOKUP(TRIM(MID(SUBSTITUTE(C475,",",REPT(" ",99)),999,99)),PortProtocols[],4,FALSE),VLOOKUP(--TRIM(MID(SUBSTITUTE(C475,",",REPT(" ",99)),999,99)),PortProtocols[],4,FALSE)),""),"") &amp;
IF(TRIM(MID(SUBSTITUTE(C475,",",REPT(" ",99)),1099,99))&lt;&gt;"",CHAR(10) &amp; IFERROR(IF(ISERROR(--TRIM(MID(SUBSTITUTE(C475,",",REPT(" ",99)),1099,99))),VLOOKUP(TRIM(MID(SUBSTITUTE(C475,",",REPT(" ",99)),1099,99)),PortProtocols[],4,FALSE),VLOOKUP(--TRIM(MID(SUBSTITUTE(C475,",",REPT(" ",99)),1099,99)),PortProtocols[],4,FALSE)),""),"") &amp;
IF(TRIM(MID(SUBSTITUTE(C475,",",REPT(" ",99)),1199,99))&lt;&gt;"",CHAR(10) &amp; IFERROR(IF(ISERROR(--TRIM(MID(SUBSTITUTE(C475,",",REPT(" ",99)),1199,99))),VLOOKUP(TRIM(MID(SUBSTITUTE(C475,",",REPT(" ",99)),1199,99)),PortProtocols[],4,FALSE),VLOOKUP(--TRIM(MID(SUBSTITUTE(C475,",",REPT(" ",99)),1199,99)),PortProtocols[],4,FALSE)),""),"") &amp;
IF(TRIM(MID(SUBSTITUTE(C475,",",REPT(" ",99)),1299,99))&lt;&gt;"",CHAR(10) &amp; IFERROR(IF(ISERROR(--TRIM(MID(SUBSTITUTE(C475,",",REPT(" ",99)),1299,99))),VLOOKUP(TRIM(MID(SUBSTITUTE(C475,",",REPT(" ",99)),1299,99)),PortProtocols[],4,FALSE),VLOOKUP(--TRIM(MID(SUBSTITUTE(C475,",",REPT(" ",99)),1299,99)),PortProtocols[],4,FALSE)),""),"") &amp;
IF(TRIM(MID(SUBSTITUTE(C475,",",REPT(" ",99)),1399,99))&lt;&gt;"",CHAR(10) &amp; IFERROR(IF(ISERROR(--TRIM(MID(SUBSTITUTE(C475,",",REPT(" ",99)),1399,99))),VLOOKUP(TRIM(MID(SUBSTITUTE(C475,",",REPT(" ",99)),1399,99)),PortProtocols[],4,FALSE),VLOOKUP(--TRIM(MID(SUBSTITUTE(C475,",",REPT(" ",99)),1399,99)),PortProtocols[],4,FALSE)),""),"") &amp;
IF(TRIM(MID(SUBSTITUTE(C475,",",REPT(" ",99)),1499,99))&lt;&gt;"",CHAR(10) &amp; IFERROR(IF(ISERROR(--TRIM(MID(SUBSTITUTE(C475,",",REPT(" ",99)),1499,99))),VLOOKUP(TRIM(MID(SUBSTITUTE(C475,",",REPT(" ",99)),1499,99)),PortProtocols[],4,FALSE),VLOOKUP(--TRIM(MID(SUBSTITUTE(C475,",",REPT(" ",99)),1499,99)),PortProtocols[],4,FALSE)),""),"") &amp;
IF(TRIM(MID(SUBSTITUTE(C475,",",REPT(" ",99)),1599,99))&lt;&gt;"",CHAR(10) &amp; IFERROR(IF(ISERROR(--TRIM(MID(SUBSTITUTE(C475,",",REPT(" ",99)),1599,99))),VLOOKUP(TRIM(MID(SUBSTITUTE(C475,",",REPT(" ",99)),1599,99)),PortProtocols[],4,FALSE),VLOOKUP(--TRIM(MID(SUBSTITUTE(C475,",",REPT(" ",99)),1599,99)),PortProtocols[],4,FALSE)),""),"") &amp;
IF(TRIM(MID(SUBSTITUTE(C475,",",REPT(" ",99)),1699,99))&lt;&gt;"",CHAR(10) &amp; IFERROR(IF(ISERROR(--TRIM(MID(SUBSTITUTE(C475,",",REPT(" ",99)),1699,99))),VLOOKUP(TRIM(MID(SUBSTITUTE(C475,",",REPT(" ",99)),1699,99)),PortProtocols[],4,FALSE),VLOOKUP(--TRIM(MID(SUBSTITUTE(C475,",",REPT(" ",99)),1699,99)),PortProtocols[],4,FALSE)),""),"") &amp;
IF(TRIM(MID(SUBSTITUTE(C475,",",REPT(" ",99)),1799,99))&lt;&gt;"",CHAR(10) &amp; IFERROR(IF(ISERROR(--TRIM(MID(SUBSTITUTE(C475,",",REPT(" ",99)),1799,99))),VLOOKUP(TRIM(MID(SUBSTITUTE(C475,",",REPT(" ",99)),1799,99)),PortProtocols[],4,FALSE),VLOOKUP(--TRIM(MID(SUBSTITUTE(C475,",",REPT(" ",99)),1799,99)),PortProtocols[],4,FALSE)),""),"") &amp;
IF(TRIM(MID(SUBSTITUTE(C475,",",REPT(" ",99)),1899,99))&lt;&gt;"",CHAR(10) &amp; IFERROR(IF(ISERROR(--TRIM(MID(SUBSTITUTE(C475,",",REPT(" ",99)),1899,99))),VLOOKUP(TRIM(MID(SUBSTITUTE(C475,",",REPT(" ",99)),1899,99)),PortProtocols[],4,FALSE),VLOOKUP(--TRIM(MID(SUBSTITUTE(C475,",",REPT(" ",99)),1899,99)),PortProtocols[],4,FALSE)),""),""),
"")</f>
        <v/>
      </c>
      <c r="G475" s="15"/>
      <c r="H475" s="13"/>
      <c r="I475" s="13"/>
      <c r="J475" s="13"/>
    </row>
    <row r="476" spans="1:10" ht="20.25" hidden="1">
      <c r="A476" s="13"/>
      <c r="B476" s="13"/>
      <c r="C476" s="14"/>
      <c r="D476" s="13"/>
      <c r="E476" s="13"/>
      <c r="F476" s="24" t="str">
        <f>IF(AND(B476&lt;&gt;"",E476&lt;&gt;""),B476 &amp; " to " &amp; E476 &amp; CHAR(10) &amp;
IFERROR(IF(ISERROR(--TRIM(MID(SUBSTITUTE(C476,",",REPT(" ",99)),1,99))),VLOOKUP(TRIM(MID(SUBSTITUTE(C476,",",REPT(" ",99)),1,99)),PortProtocols[],4,FALSE),VLOOKUP(--TRIM(MID(SUBSTITUTE(C476,",",REPT(" ",99)),1,99)),PortProtocols[],4,FALSE)),"") &amp;
IF(TRIM(MID(SUBSTITUTE(C476,",",REPT(" ",99)),99,99))&lt;&gt;"",CHAR(10) &amp; IFERROR(IF(ISERROR(--TRIM(MID(SUBSTITUTE(C476,",",REPT(" ",99)),99,99))),VLOOKUP(TRIM(MID(SUBSTITUTE(C476,",",REPT(" ",99)),99,99)),PortProtocols[],4,FALSE),VLOOKUP(--TRIM(MID(SUBSTITUTE(C476,",",REPT(" ",99)),99,99)),PortProtocols[],4,FALSE)),""),"") &amp;
IF(TRIM(MID(SUBSTITUTE(C476,",",REPT(" ",99)),199,99))&lt;&gt;"",CHAR(10) &amp; IFERROR(IF(ISERROR(--TRIM(MID(SUBSTITUTE(C476,",",REPT(" ",99)),199,99))),VLOOKUP(TRIM(MID(SUBSTITUTE(C476,",",REPT(" ",99)),199,99)),PortProtocols[],4,FALSE),VLOOKUP(--TRIM(MID(SUBSTITUTE(C476,",",REPT(" ",99)),199,99)),PortProtocols[],4,FALSE)),""),"") &amp;
IF(TRIM(MID(SUBSTITUTE(C476,",",REPT(" ",99)),299,99))&lt;&gt;"",CHAR(10) &amp; IFERROR(IF(ISERROR(--TRIM(MID(SUBSTITUTE(C476,",",REPT(" ",99)),299,99))),VLOOKUP(TRIM(MID(SUBSTITUTE(C476,",",REPT(" ",99)),299,99)),PortProtocols[],4,FALSE),VLOOKUP(--TRIM(MID(SUBSTITUTE(C476,",",REPT(" ",99)),299,99)),PortProtocols[],4,FALSE)),""),"") &amp;
IF(TRIM(MID(SUBSTITUTE(C476,",",REPT(" ",99)),399,99))&lt;&gt;"",CHAR(10) &amp; IFERROR(IF(ISERROR(--TRIM(MID(SUBSTITUTE(C476,",",REPT(" ",99)),399,99))),VLOOKUP(TRIM(MID(SUBSTITUTE(C476,",",REPT(" ",99)),399,99)),PortProtocols[],4,FALSE),VLOOKUP(--TRIM(MID(SUBSTITUTE(C476,",",REPT(" ",99)),399,99)),PortProtocols[],4,FALSE)),""),"") &amp;
IF(TRIM(MID(SUBSTITUTE(C476,",",REPT(" ",99)),499,99))&lt;&gt;"",CHAR(10) &amp; IFERROR(IF(ISERROR(--TRIM(MID(SUBSTITUTE(C476,",",REPT(" ",99)),499,99))),VLOOKUP(TRIM(MID(SUBSTITUTE(C476,",",REPT(" ",99)),499,99)),PortProtocols[],4,FALSE),VLOOKUP(--TRIM(MID(SUBSTITUTE(C476,",",REPT(" ",99)),499,99)),PortProtocols[],4,FALSE)),""),"") &amp;
IF(TRIM(MID(SUBSTITUTE(C476,",",REPT(" ",99)),599,99))&lt;&gt;"",CHAR(10) &amp; IFERROR(IF(ISERROR(--TRIM(MID(SUBSTITUTE(C476,",",REPT(" ",99)),599,99))),VLOOKUP(TRIM(MID(SUBSTITUTE(C476,",",REPT(" ",99)),599,99)),PortProtocols[],4,FALSE),VLOOKUP(--TRIM(MID(SUBSTITUTE(C476,",",REPT(" ",99)),599,99)),PortProtocols[],4,FALSE)),""),"") &amp;
IF(TRIM(MID(SUBSTITUTE(C476,",",REPT(" ",99)),699,99))&lt;&gt;"",CHAR(10) &amp; IFERROR(IF(ISERROR(--TRIM(MID(SUBSTITUTE(C476,",",REPT(" ",99)),699,99))),VLOOKUP(TRIM(MID(SUBSTITUTE(C476,",",REPT(" ",99)),699,99)),PortProtocols[],4,FALSE),VLOOKUP(--TRIM(MID(SUBSTITUTE(C476,",",REPT(" ",99)),699,99)),PortProtocols[],4,FALSE)),""),"") &amp;
IF(TRIM(MID(SUBSTITUTE(C476,",",REPT(" ",99)),799,99))&lt;&gt;"",CHAR(10) &amp; IFERROR(IF(ISERROR(--TRIM(MID(SUBSTITUTE(C476,",",REPT(" ",99)),799,99))),VLOOKUP(TRIM(MID(SUBSTITUTE(C476,",",REPT(" ",99)),799,99)),PortProtocols[],4,FALSE),VLOOKUP(--TRIM(MID(SUBSTITUTE(C476,",",REPT(" ",99)),799,99)),PortProtocols[],4,FALSE)),""),"") &amp;
IF(TRIM(MID(SUBSTITUTE(C476,",",REPT(" ",99)),899,99))&lt;&gt;"",CHAR(10) &amp; IFERROR(IF(ISERROR(--TRIM(MID(SUBSTITUTE(C476,",",REPT(" ",99)),899,99))),VLOOKUP(TRIM(MID(SUBSTITUTE(C476,",",REPT(" ",99)),899,99)),PortProtocols[],4,FALSE),VLOOKUP(--TRIM(MID(SUBSTITUTE(C476,",",REPT(" ",99)),899,99)),PortProtocols[],4,FALSE)),""),"") &amp;
IF(TRIM(MID(SUBSTITUTE(C476,",",REPT(" ",99)),999,99))&lt;&gt;"",CHAR(10) &amp; IFERROR(IF(ISERROR(--TRIM(MID(SUBSTITUTE(C476,",",REPT(" ",99)),999,99))),VLOOKUP(TRIM(MID(SUBSTITUTE(C476,",",REPT(" ",99)),999,99)),PortProtocols[],4,FALSE),VLOOKUP(--TRIM(MID(SUBSTITUTE(C476,",",REPT(" ",99)),999,99)),PortProtocols[],4,FALSE)),""),"") &amp;
IF(TRIM(MID(SUBSTITUTE(C476,",",REPT(" ",99)),1099,99))&lt;&gt;"",CHAR(10) &amp; IFERROR(IF(ISERROR(--TRIM(MID(SUBSTITUTE(C476,",",REPT(" ",99)),1099,99))),VLOOKUP(TRIM(MID(SUBSTITUTE(C476,",",REPT(" ",99)),1099,99)),PortProtocols[],4,FALSE),VLOOKUP(--TRIM(MID(SUBSTITUTE(C476,",",REPT(" ",99)),1099,99)),PortProtocols[],4,FALSE)),""),"") &amp;
IF(TRIM(MID(SUBSTITUTE(C476,",",REPT(" ",99)),1199,99))&lt;&gt;"",CHAR(10) &amp; IFERROR(IF(ISERROR(--TRIM(MID(SUBSTITUTE(C476,",",REPT(" ",99)),1199,99))),VLOOKUP(TRIM(MID(SUBSTITUTE(C476,",",REPT(" ",99)),1199,99)),PortProtocols[],4,FALSE),VLOOKUP(--TRIM(MID(SUBSTITUTE(C476,",",REPT(" ",99)),1199,99)),PortProtocols[],4,FALSE)),""),"") &amp;
IF(TRIM(MID(SUBSTITUTE(C476,",",REPT(" ",99)),1299,99))&lt;&gt;"",CHAR(10) &amp; IFERROR(IF(ISERROR(--TRIM(MID(SUBSTITUTE(C476,",",REPT(" ",99)),1299,99))),VLOOKUP(TRIM(MID(SUBSTITUTE(C476,",",REPT(" ",99)),1299,99)),PortProtocols[],4,FALSE),VLOOKUP(--TRIM(MID(SUBSTITUTE(C476,",",REPT(" ",99)),1299,99)),PortProtocols[],4,FALSE)),""),"") &amp;
IF(TRIM(MID(SUBSTITUTE(C476,",",REPT(" ",99)),1399,99))&lt;&gt;"",CHAR(10) &amp; IFERROR(IF(ISERROR(--TRIM(MID(SUBSTITUTE(C476,",",REPT(" ",99)),1399,99))),VLOOKUP(TRIM(MID(SUBSTITUTE(C476,",",REPT(" ",99)),1399,99)),PortProtocols[],4,FALSE),VLOOKUP(--TRIM(MID(SUBSTITUTE(C476,",",REPT(" ",99)),1399,99)),PortProtocols[],4,FALSE)),""),"") &amp;
IF(TRIM(MID(SUBSTITUTE(C476,",",REPT(" ",99)),1499,99))&lt;&gt;"",CHAR(10) &amp; IFERROR(IF(ISERROR(--TRIM(MID(SUBSTITUTE(C476,",",REPT(" ",99)),1499,99))),VLOOKUP(TRIM(MID(SUBSTITUTE(C476,",",REPT(" ",99)),1499,99)),PortProtocols[],4,FALSE),VLOOKUP(--TRIM(MID(SUBSTITUTE(C476,",",REPT(" ",99)),1499,99)),PortProtocols[],4,FALSE)),""),"") &amp;
IF(TRIM(MID(SUBSTITUTE(C476,",",REPT(" ",99)),1599,99))&lt;&gt;"",CHAR(10) &amp; IFERROR(IF(ISERROR(--TRIM(MID(SUBSTITUTE(C476,",",REPT(" ",99)),1599,99))),VLOOKUP(TRIM(MID(SUBSTITUTE(C476,",",REPT(" ",99)),1599,99)),PortProtocols[],4,FALSE),VLOOKUP(--TRIM(MID(SUBSTITUTE(C476,",",REPT(" ",99)),1599,99)),PortProtocols[],4,FALSE)),""),"") &amp;
IF(TRIM(MID(SUBSTITUTE(C476,",",REPT(" ",99)),1699,99))&lt;&gt;"",CHAR(10) &amp; IFERROR(IF(ISERROR(--TRIM(MID(SUBSTITUTE(C476,",",REPT(" ",99)),1699,99))),VLOOKUP(TRIM(MID(SUBSTITUTE(C476,",",REPT(" ",99)),1699,99)),PortProtocols[],4,FALSE),VLOOKUP(--TRIM(MID(SUBSTITUTE(C476,",",REPT(" ",99)),1699,99)),PortProtocols[],4,FALSE)),""),"") &amp;
IF(TRIM(MID(SUBSTITUTE(C476,",",REPT(" ",99)),1799,99))&lt;&gt;"",CHAR(10) &amp; IFERROR(IF(ISERROR(--TRIM(MID(SUBSTITUTE(C476,",",REPT(" ",99)),1799,99))),VLOOKUP(TRIM(MID(SUBSTITUTE(C476,",",REPT(" ",99)),1799,99)),PortProtocols[],4,FALSE),VLOOKUP(--TRIM(MID(SUBSTITUTE(C476,",",REPT(" ",99)),1799,99)),PortProtocols[],4,FALSE)),""),"") &amp;
IF(TRIM(MID(SUBSTITUTE(C476,",",REPT(" ",99)),1899,99))&lt;&gt;"",CHAR(10) &amp; IFERROR(IF(ISERROR(--TRIM(MID(SUBSTITUTE(C476,",",REPT(" ",99)),1899,99))),VLOOKUP(TRIM(MID(SUBSTITUTE(C476,",",REPT(" ",99)),1899,99)),PortProtocols[],4,FALSE),VLOOKUP(--TRIM(MID(SUBSTITUTE(C476,",",REPT(" ",99)),1899,99)),PortProtocols[],4,FALSE)),""),""),
"")</f>
        <v/>
      </c>
      <c r="G476" s="15"/>
      <c r="H476" s="13"/>
      <c r="I476" s="13"/>
      <c r="J476" s="13"/>
    </row>
    <row r="477" spans="1:10" ht="20.25" hidden="1">
      <c r="A477" s="13"/>
      <c r="B477" s="13"/>
      <c r="C477" s="14"/>
      <c r="D477" s="13"/>
      <c r="E477" s="13"/>
      <c r="F477" s="24" t="str">
        <f>IF(AND(B477&lt;&gt;"",E477&lt;&gt;""),B477 &amp; " to " &amp; E477 &amp; CHAR(10) &amp;
IFERROR(IF(ISERROR(--TRIM(MID(SUBSTITUTE(C477,",",REPT(" ",99)),1,99))),VLOOKUP(TRIM(MID(SUBSTITUTE(C477,",",REPT(" ",99)),1,99)),PortProtocols[],4,FALSE),VLOOKUP(--TRIM(MID(SUBSTITUTE(C477,",",REPT(" ",99)),1,99)),PortProtocols[],4,FALSE)),"") &amp;
IF(TRIM(MID(SUBSTITUTE(C477,",",REPT(" ",99)),99,99))&lt;&gt;"",CHAR(10) &amp; IFERROR(IF(ISERROR(--TRIM(MID(SUBSTITUTE(C477,",",REPT(" ",99)),99,99))),VLOOKUP(TRIM(MID(SUBSTITUTE(C477,",",REPT(" ",99)),99,99)),PortProtocols[],4,FALSE),VLOOKUP(--TRIM(MID(SUBSTITUTE(C477,",",REPT(" ",99)),99,99)),PortProtocols[],4,FALSE)),""),"") &amp;
IF(TRIM(MID(SUBSTITUTE(C477,",",REPT(" ",99)),199,99))&lt;&gt;"",CHAR(10) &amp; IFERROR(IF(ISERROR(--TRIM(MID(SUBSTITUTE(C477,",",REPT(" ",99)),199,99))),VLOOKUP(TRIM(MID(SUBSTITUTE(C477,",",REPT(" ",99)),199,99)),PortProtocols[],4,FALSE),VLOOKUP(--TRIM(MID(SUBSTITUTE(C477,",",REPT(" ",99)),199,99)),PortProtocols[],4,FALSE)),""),"") &amp;
IF(TRIM(MID(SUBSTITUTE(C477,",",REPT(" ",99)),299,99))&lt;&gt;"",CHAR(10) &amp; IFERROR(IF(ISERROR(--TRIM(MID(SUBSTITUTE(C477,",",REPT(" ",99)),299,99))),VLOOKUP(TRIM(MID(SUBSTITUTE(C477,",",REPT(" ",99)),299,99)),PortProtocols[],4,FALSE),VLOOKUP(--TRIM(MID(SUBSTITUTE(C477,",",REPT(" ",99)),299,99)),PortProtocols[],4,FALSE)),""),"") &amp;
IF(TRIM(MID(SUBSTITUTE(C477,",",REPT(" ",99)),399,99))&lt;&gt;"",CHAR(10) &amp; IFERROR(IF(ISERROR(--TRIM(MID(SUBSTITUTE(C477,",",REPT(" ",99)),399,99))),VLOOKUP(TRIM(MID(SUBSTITUTE(C477,",",REPT(" ",99)),399,99)),PortProtocols[],4,FALSE),VLOOKUP(--TRIM(MID(SUBSTITUTE(C477,",",REPT(" ",99)),399,99)),PortProtocols[],4,FALSE)),""),"") &amp;
IF(TRIM(MID(SUBSTITUTE(C477,",",REPT(" ",99)),499,99))&lt;&gt;"",CHAR(10) &amp; IFERROR(IF(ISERROR(--TRIM(MID(SUBSTITUTE(C477,",",REPT(" ",99)),499,99))),VLOOKUP(TRIM(MID(SUBSTITUTE(C477,",",REPT(" ",99)),499,99)),PortProtocols[],4,FALSE),VLOOKUP(--TRIM(MID(SUBSTITUTE(C477,",",REPT(" ",99)),499,99)),PortProtocols[],4,FALSE)),""),"") &amp;
IF(TRIM(MID(SUBSTITUTE(C477,",",REPT(" ",99)),599,99))&lt;&gt;"",CHAR(10) &amp; IFERROR(IF(ISERROR(--TRIM(MID(SUBSTITUTE(C477,",",REPT(" ",99)),599,99))),VLOOKUP(TRIM(MID(SUBSTITUTE(C477,",",REPT(" ",99)),599,99)),PortProtocols[],4,FALSE),VLOOKUP(--TRIM(MID(SUBSTITUTE(C477,",",REPT(" ",99)),599,99)),PortProtocols[],4,FALSE)),""),"") &amp;
IF(TRIM(MID(SUBSTITUTE(C477,",",REPT(" ",99)),699,99))&lt;&gt;"",CHAR(10) &amp; IFERROR(IF(ISERROR(--TRIM(MID(SUBSTITUTE(C477,",",REPT(" ",99)),699,99))),VLOOKUP(TRIM(MID(SUBSTITUTE(C477,",",REPT(" ",99)),699,99)),PortProtocols[],4,FALSE),VLOOKUP(--TRIM(MID(SUBSTITUTE(C477,",",REPT(" ",99)),699,99)),PortProtocols[],4,FALSE)),""),"") &amp;
IF(TRIM(MID(SUBSTITUTE(C477,",",REPT(" ",99)),799,99))&lt;&gt;"",CHAR(10) &amp; IFERROR(IF(ISERROR(--TRIM(MID(SUBSTITUTE(C477,",",REPT(" ",99)),799,99))),VLOOKUP(TRIM(MID(SUBSTITUTE(C477,",",REPT(" ",99)),799,99)),PortProtocols[],4,FALSE),VLOOKUP(--TRIM(MID(SUBSTITUTE(C477,",",REPT(" ",99)),799,99)),PortProtocols[],4,FALSE)),""),"") &amp;
IF(TRIM(MID(SUBSTITUTE(C477,",",REPT(" ",99)),899,99))&lt;&gt;"",CHAR(10) &amp; IFERROR(IF(ISERROR(--TRIM(MID(SUBSTITUTE(C477,",",REPT(" ",99)),899,99))),VLOOKUP(TRIM(MID(SUBSTITUTE(C477,",",REPT(" ",99)),899,99)),PortProtocols[],4,FALSE),VLOOKUP(--TRIM(MID(SUBSTITUTE(C477,",",REPT(" ",99)),899,99)),PortProtocols[],4,FALSE)),""),"") &amp;
IF(TRIM(MID(SUBSTITUTE(C477,",",REPT(" ",99)),999,99))&lt;&gt;"",CHAR(10) &amp; IFERROR(IF(ISERROR(--TRIM(MID(SUBSTITUTE(C477,",",REPT(" ",99)),999,99))),VLOOKUP(TRIM(MID(SUBSTITUTE(C477,",",REPT(" ",99)),999,99)),PortProtocols[],4,FALSE),VLOOKUP(--TRIM(MID(SUBSTITUTE(C477,",",REPT(" ",99)),999,99)),PortProtocols[],4,FALSE)),""),"") &amp;
IF(TRIM(MID(SUBSTITUTE(C477,",",REPT(" ",99)),1099,99))&lt;&gt;"",CHAR(10) &amp; IFERROR(IF(ISERROR(--TRIM(MID(SUBSTITUTE(C477,",",REPT(" ",99)),1099,99))),VLOOKUP(TRIM(MID(SUBSTITUTE(C477,",",REPT(" ",99)),1099,99)),PortProtocols[],4,FALSE),VLOOKUP(--TRIM(MID(SUBSTITUTE(C477,",",REPT(" ",99)),1099,99)),PortProtocols[],4,FALSE)),""),"") &amp;
IF(TRIM(MID(SUBSTITUTE(C477,",",REPT(" ",99)),1199,99))&lt;&gt;"",CHAR(10) &amp; IFERROR(IF(ISERROR(--TRIM(MID(SUBSTITUTE(C477,",",REPT(" ",99)),1199,99))),VLOOKUP(TRIM(MID(SUBSTITUTE(C477,",",REPT(" ",99)),1199,99)),PortProtocols[],4,FALSE),VLOOKUP(--TRIM(MID(SUBSTITUTE(C477,",",REPT(" ",99)),1199,99)),PortProtocols[],4,FALSE)),""),"") &amp;
IF(TRIM(MID(SUBSTITUTE(C477,",",REPT(" ",99)),1299,99))&lt;&gt;"",CHAR(10) &amp; IFERROR(IF(ISERROR(--TRIM(MID(SUBSTITUTE(C477,",",REPT(" ",99)),1299,99))),VLOOKUP(TRIM(MID(SUBSTITUTE(C477,",",REPT(" ",99)),1299,99)),PortProtocols[],4,FALSE),VLOOKUP(--TRIM(MID(SUBSTITUTE(C477,",",REPT(" ",99)),1299,99)),PortProtocols[],4,FALSE)),""),"") &amp;
IF(TRIM(MID(SUBSTITUTE(C477,",",REPT(" ",99)),1399,99))&lt;&gt;"",CHAR(10) &amp; IFERROR(IF(ISERROR(--TRIM(MID(SUBSTITUTE(C477,",",REPT(" ",99)),1399,99))),VLOOKUP(TRIM(MID(SUBSTITUTE(C477,",",REPT(" ",99)),1399,99)),PortProtocols[],4,FALSE),VLOOKUP(--TRIM(MID(SUBSTITUTE(C477,",",REPT(" ",99)),1399,99)),PortProtocols[],4,FALSE)),""),"") &amp;
IF(TRIM(MID(SUBSTITUTE(C477,",",REPT(" ",99)),1499,99))&lt;&gt;"",CHAR(10) &amp; IFERROR(IF(ISERROR(--TRIM(MID(SUBSTITUTE(C477,",",REPT(" ",99)),1499,99))),VLOOKUP(TRIM(MID(SUBSTITUTE(C477,",",REPT(" ",99)),1499,99)),PortProtocols[],4,FALSE),VLOOKUP(--TRIM(MID(SUBSTITUTE(C477,",",REPT(" ",99)),1499,99)),PortProtocols[],4,FALSE)),""),"") &amp;
IF(TRIM(MID(SUBSTITUTE(C477,",",REPT(" ",99)),1599,99))&lt;&gt;"",CHAR(10) &amp; IFERROR(IF(ISERROR(--TRIM(MID(SUBSTITUTE(C477,",",REPT(" ",99)),1599,99))),VLOOKUP(TRIM(MID(SUBSTITUTE(C477,",",REPT(" ",99)),1599,99)),PortProtocols[],4,FALSE),VLOOKUP(--TRIM(MID(SUBSTITUTE(C477,",",REPT(" ",99)),1599,99)),PortProtocols[],4,FALSE)),""),"") &amp;
IF(TRIM(MID(SUBSTITUTE(C477,",",REPT(" ",99)),1699,99))&lt;&gt;"",CHAR(10) &amp; IFERROR(IF(ISERROR(--TRIM(MID(SUBSTITUTE(C477,",",REPT(" ",99)),1699,99))),VLOOKUP(TRIM(MID(SUBSTITUTE(C477,",",REPT(" ",99)),1699,99)),PortProtocols[],4,FALSE),VLOOKUP(--TRIM(MID(SUBSTITUTE(C477,",",REPT(" ",99)),1699,99)),PortProtocols[],4,FALSE)),""),"") &amp;
IF(TRIM(MID(SUBSTITUTE(C477,",",REPT(" ",99)),1799,99))&lt;&gt;"",CHAR(10) &amp; IFERROR(IF(ISERROR(--TRIM(MID(SUBSTITUTE(C477,",",REPT(" ",99)),1799,99))),VLOOKUP(TRIM(MID(SUBSTITUTE(C477,",",REPT(" ",99)),1799,99)),PortProtocols[],4,FALSE),VLOOKUP(--TRIM(MID(SUBSTITUTE(C477,",",REPT(" ",99)),1799,99)),PortProtocols[],4,FALSE)),""),"") &amp;
IF(TRIM(MID(SUBSTITUTE(C477,",",REPT(" ",99)),1899,99))&lt;&gt;"",CHAR(10) &amp; IFERROR(IF(ISERROR(--TRIM(MID(SUBSTITUTE(C477,",",REPT(" ",99)),1899,99))),VLOOKUP(TRIM(MID(SUBSTITUTE(C477,",",REPT(" ",99)),1899,99)),PortProtocols[],4,FALSE),VLOOKUP(--TRIM(MID(SUBSTITUTE(C477,",",REPT(" ",99)),1899,99)),PortProtocols[],4,FALSE)),""),""),
"")</f>
        <v/>
      </c>
      <c r="G477" s="15"/>
      <c r="H477" s="13"/>
      <c r="I477" s="13"/>
      <c r="J477" s="13"/>
    </row>
    <row r="478" spans="1:10" ht="20.25" hidden="1">
      <c r="A478" s="13"/>
      <c r="B478" s="13"/>
      <c r="C478" s="14"/>
      <c r="D478" s="13"/>
      <c r="E478" s="13"/>
      <c r="F478" s="24" t="str">
        <f>IF(AND(B478&lt;&gt;"",E478&lt;&gt;""),B478 &amp; " to " &amp; E478 &amp; CHAR(10) &amp;
IFERROR(IF(ISERROR(--TRIM(MID(SUBSTITUTE(C478,",",REPT(" ",99)),1,99))),VLOOKUP(TRIM(MID(SUBSTITUTE(C478,",",REPT(" ",99)),1,99)),PortProtocols[],4,FALSE),VLOOKUP(--TRIM(MID(SUBSTITUTE(C478,",",REPT(" ",99)),1,99)),PortProtocols[],4,FALSE)),"") &amp;
IF(TRIM(MID(SUBSTITUTE(C478,",",REPT(" ",99)),99,99))&lt;&gt;"",CHAR(10) &amp; IFERROR(IF(ISERROR(--TRIM(MID(SUBSTITUTE(C478,",",REPT(" ",99)),99,99))),VLOOKUP(TRIM(MID(SUBSTITUTE(C478,",",REPT(" ",99)),99,99)),PortProtocols[],4,FALSE),VLOOKUP(--TRIM(MID(SUBSTITUTE(C478,",",REPT(" ",99)),99,99)),PortProtocols[],4,FALSE)),""),"") &amp;
IF(TRIM(MID(SUBSTITUTE(C478,",",REPT(" ",99)),199,99))&lt;&gt;"",CHAR(10) &amp; IFERROR(IF(ISERROR(--TRIM(MID(SUBSTITUTE(C478,",",REPT(" ",99)),199,99))),VLOOKUP(TRIM(MID(SUBSTITUTE(C478,",",REPT(" ",99)),199,99)),PortProtocols[],4,FALSE),VLOOKUP(--TRIM(MID(SUBSTITUTE(C478,",",REPT(" ",99)),199,99)),PortProtocols[],4,FALSE)),""),"") &amp;
IF(TRIM(MID(SUBSTITUTE(C478,",",REPT(" ",99)),299,99))&lt;&gt;"",CHAR(10) &amp; IFERROR(IF(ISERROR(--TRIM(MID(SUBSTITUTE(C478,",",REPT(" ",99)),299,99))),VLOOKUP(TRIM(MID(SUBSTITUTE(C478,",",REPT(" ",99)),299,99)),PortProtocols[],4,FALSE),VLOOKUP(--TRIM(MID(SUBSTITUTE(C478,",",REPT(" ",99)),299,99)),PortProtocols[],4,FALSE)),""),"") &amp;
IF(TRIM(MID(SUBSTITUTE(C478,",",REPT(" ",99)),399,99))&lt;&gt;"",CHAR(10) &amp; IFERROR(IF(ISERROR(--TRIM(MID(SUBSTITUTE(C478,",",REPT(" ",99)),399,99))),VLOOKUP(TRIM(MID(SUBSTITUTE(C478,",",REPT(" ",99)),399,99)),PortProtocols[],4,FALSE),VLOOKUP(--TRIM(MID(SUBSTITUTE(C478,",",REPT(" ",99)),399,99)),PortProtocols[],4,FALSE)),""),"") &amp;
IF(TRIM(MID(SUBSTITUTE(C478,",",REPT(" ",99)),499,99))&lt;&gt;"",CHAR(10) &amp; IFERROR(IF(ISERROR(--TRIM(MID(SUBSTITUTE(C478,",",REPT(" ",99)),499,99))),VLOOKUP(TRIM(MID(SUBSTITUTE(C478,",",REPT(" ",99)),499,99)),PortProtocols[],4,FALSE),VLOOKUP(--TRIM(MID(SUBSTITUTE(C478,",",REPT(" ",99)),499,99)),PortProtocols[],4,FALSE)),""),"") &amp;
IF(TRIM(MID(SUBSTITUTE(C478,",",REPT(" ",99)),599,99))&lt;&gt;"",CHAR(10) &amp; IFERROR(IF(ISERROR(--TRIM(MID(SUBSTITUTE(C478,",",REPT(" ",99)),599,99))),VLOOKUP(TRIM(MID(SUBSTITUTE(C478,",",REPT(" ",99)),599,99)),PortProtocols[],4,FALSE),VLOOKUP(--TRIM(MID(SUBSTITUTE(C478,",",REPT(" ",99)),599,99)),PortProtocols[],4,FALSE)),""),"") &amp;
IF(TRIM(MID(SUBSTITUTE(C478,",",REPT(" ",99)),699,99))&lt;&gt;"",CHAR(10) &amp; IFERROR(IF(ISERROR(--TRIM(MID(SUBSTITUTE(C478,",",REPT(" ",99)),699,99))),VLOOKUP(TRIM(MID(SUBSTITUTE(C478,",",REPT(" ",99)),699,99)),PortProtocols[],4,FALSE),VLOOKUP(--TRIM(MID(SUBSTITUTE(C478,",",REPT(" ",99)),699,99)),PortProtocols[],4,FALSE)),""),"") &amp;
IF(TRIM(MID(SUBSTITUTE(C478,",",REPT(" ",99)),799,99))&lt;&gt;"",CHAR(10) &amp; IFERROR(IF(ISERROR(--TRIM(MID(SUBSTITUTE(C478,",",REPT(" ",99)),799,99))),VLOOKUP(TRIM(MID(SUBSTITUTE(C478,",",REPT(" ",99)),799,99)),PortProtocols[],4,FALSE),VLOOKUP(--TRIM(MID(SUBSTITUTE(C478,",",REPT(" ",99)),799,99)),PortProtocols[],4,FALSE)),""),"") &amp;
IF(TRIM(MID(SUBSTITUTE(C478,",",REPT(" ",99)),899,99))&lt;&gt;"",CHAR(10) &amp; IFERROR(IF(ISERROR(--TRIM(MID(SUBSTITUTE(C478,",",REPT(" ",99)),899,99))),VLOOKUP(TRIM(MID(SUBSTITUTE(C478,",",REPT(" ",99)),899,99)),PortProtocols[],4,FALSE),VLOOKUP(--TRIM(MID(SUBSTITUTE(C478,",",REPT(" ",99)),899,99)),PortProtocols[],4,FALSE)),""),"") &amp;
IF(TRIM(MID(SUBSTITUTE(C478,",",REPT(" ",99)),999,99))&lt;&gt;"",CHAR(10) &amp; IFERROR(IF(ISERROR(--TRIM(MID(SUBSTITUTE(C478,",",REPT(" ",99)),999,99))),VLOOKUP(TRIM(MID(SUBSTITUTE(C478,",",REPT(" ",99)),999,99)),PortProtocols[],4,FALSE),VLOOKUP(--TRIM(MID(SUBSTITUTE(C478,",",REPT(" ",99)),999,99)),PortProtocols[],4,FALSE)),""),"") &amp;
IF(TRIM(MID(SUBSTITUTE(C478,",",REPT(" ",99)),1099,99))&lt;&gt;"",CHAR(10) &amp; IFERROR(IF(ISERROR(--TRIM(MID(SUBSTITUTE(C478,",",REPT(" ",99)),1099,99))),VLOOKUP(TRIM(MID(SUBSTITUTE(C478,",",REPT(" ",99)),1099,99)),PortProtocols[],4,FALSE),VLOOKUP(--TRIM(MID(SUBSTITUTE(C478,",",REPT(" ",99)),1099,99)),PortProtocols[],4,FALSE)),""),"") &amp;
IF(TRIM(MID(SUBSTITUTE(C478,",",REPT(" ",99)),1199,99))&lt;&gt;"",CHAR(10) &amp; IFERROR(IF(ISERROR(--TRIM(MID(SUBSTITUTE(C478,",",REPT(" ",99)),1199,99))),VLOOKUP(TRIM(MID(SUBSTITUTE(C478,",",REPT(" ",99)),1199,99)),PortProtocols[],4,FALSE),VLOOKUP(--TRIM(MID(SUBSTITUTE(C478,",",REPT(" ",99)),1199,99)),PortProtocols[],4,FALSE)),""),"") &amp;
IF(TRIM(MID(SUBSTITUTE(C478,",",REPT(" ",99)),1299,99))&lt;&gt;"",CHAR(10) &amp; IFERROR(IF(ISERROR(--TRIM(MID(SUBSTITUTE(C478,",",REPT(" ",99)),1299,99))),VLOOKUP(TRIM(MID(SUBSTITUTE(C478,",",REPT(" ",99)),1299,99)),PortProtocols[],4,FALSE),VLOOKUP(--TRIM(MID(SUBSTITUTE(C478,",",REPT(" ",99)),1299,99)),PortProtocols[],4,FALSE)),""),"") &amp;
IF(TRIM(MID(SUBSTITUTE(C478,",",REPT(" ",99)),1399,99))&lt;&gt;"",CHAR(10) &amp; IFERROR(IF(ISERROR(--TRIM(MID(SUBSTITUTE(C478,",",REPT(" ",99)),1399,99))),VLOOKUP(TRIM(MID(SUBSTITUTE(C478,",",REPT(" ",99)),1399,99)),PortProtocols[],4,FALSE),VLOOKUP(--TRIM(MID(SUBSTITUTE(C478,",",REPT(" ",99)),1399,99)),PortProtocols[],4,FALSE)),""),"") &amp;
IF(TRIM(MID(SUBSTITUTE(C478,",",REPT(" ",99)),1499,99))&lt;&gt;"",CHAR(10) &amp; IFERROR(IF(ISERROR(--TRIM(MID(SUBSTITUTE(C478,",",REPT(" ",99)),1499,99))),VLOOKUP(TRIM(MID(SUBSTITUTE(C478,",",REPT(" ",99)),1499,99)),PortProtocols[],4,FALSE),VLOOKUP(--TRIM(MID(SUBSTITUTE(C478,",",REPT(" ",99)),1499,99)),PortProtocols[],4,FALSE)),""),"") &amp;
IF(TRIM(MID(SUBSTITUTE(C478,",",REPT(" ",99)),1599,99))&lt;&gt;"",CHAR(10) &amp; IFERROR(IF(ISERROR(--TRIM(MID(SUBSTITUTE(C478,",",REPT(" ",99)),1599,99))),VLOOKUP(TRIM(MID(SUBSTITUTE(C478,",",REPT(" ",99)),1599,99)),PortProtocols[],4,FALSE),VLOOKUP(--TRIM(MID(SUBSTITUTE(C478,",",REPT(" ",99)),1599,99)),PortProtocols[],4,FALSE)),""),"") &amp;
IF(TRIM(MID(SUBSTITUTE(C478,",",REPT(" ",99)),1699,99))&lt;&gt;"",CHAR(10) &amp; IFERROR(IF(ISERROR(--TRIM(MID(SUBSTITUTE(C478,",",REPT(" ",99)),1699,99))),VLOOKUP(TRIM(MID(SUBSTITUTE(C478,",",REPT(" ",99)),1699,99)),PortProtocols[],4,FALSE),VLOOKUP(--TRIM(MID(SUBSTITUTE(C478,",",REPT(" ",99)),1699,99)),PortProtocols[],4,FALSE)),""),"") &amp;
IF(TRIM(MID(SUBSTITUTE(C478,",",REPT(" ",99)),1799,99))&lt;&gt;"",CHAR(10) &amp; IFERROR(IF(ISERROR(--TRIM(MID(SUBSTITUTE(C478,",",REPT(" ",99)),1799,99))),VLOOKUP(TRIM(MID(SUBSTITUTE(C478,",",REPT(" ",99)),1799,99)),PortProtocols[],4,FALSE),VLOOKUP(--TRIM(MID(SUBSTITUTE(C478,",",REPT(" ",99)),1799,99)),PortProtocols[],4,FALSE)),""),"") &amp;
IF(TRIM(MID(SUBSTITUTE(C478,",",REPT(" ",99)),1899,99))&lt;&gt;"",CHAR(10) &amp; IFERROR(IF(ISERROR(--TRIM(MID(SUBSTITUTE(C478,",",REPT(" ",99)),1899,99))),VLOOKUP(TRIM(MID(SUBSTITUTE(C478,",",REPT(" ",99)),1899,99)),PortProtocols[],4,FALSE),VLOOKUP(--TRIM(MID(SUBSTITUTE(C478,",",REPT(" ",99)),1899,99)),PortProtocols[],4,FALSE)),""),""),
"")</f>
        <v/>
      </c>
      <c r="G478" s="15"/>
      <c r="H478" s="13"/>
      <c r="I478" s="13"/>
      <c r="J478" s="13"/>
    </row>
    <row r="479" spans="1:10" ht="20.25" hidden="1">
      <c r="A479" s="13"/>
      <c r="B479" s="13"/>
      <c r="C479" s="14"/>
      <c r="D479" s="13"/>
      <c r="E479" s="13"/>
      <c r="F479" s="24" t="str">
        <f>IF(AND(B479&lt;&gt;"",E479&lt;&gt;""),B479 &amp; " to " &amp; E479 &amp; CHAR(10) &amp;
IFERROR(IF(ISERROR(--TRIM(MID(SUBSTITUTE(C479,",",REPT(" ",99)),1,99))),VLOOKUP(TRIM(MID(SUBSTITUTE(C479,",",REPT(" ",99)),1,99)),PortProtocols[],4,FALSE),VLOOKUP(--TRIM(MID(SUBSTITUTE(C479,",",REPT(" ",99)),1,99)),PortProtocols[],4,FALSE)),"") &amp;
IF(TRIM(MID(SUBSTITUTE(C479,",",REPT(" ",99)),99,99))&lt;&gt;"",CHAR(10) &amp; IFERROR(IF(ISERROR(--TRIM(MID(SUBSTITUTE(C479,",",REPT(" ",99)),99,99))),VLOOKUP(TRIM(MID(SUBSTITUTE(C479,",",REPT(" ",99)),99,99)),PortProtocols[],4,FALSE),VLOOKUP(--TRIM(MID(SUBSTITUTE(C479,",",REPT(" ",99)),99,99)),PortProtocols[],4,FALSE)),""),"") &amp;
IF(TRIM(MID(SUBSTITUTE(C479,",",REPT(" ",99)),199,99))&lt;&gt;"",CHAR(10) &amp; IFERROR(IF(ISERROR(--TRIM(MID(SUBSTITUTE(C479,",",REPT(" ",99)),199,99))),VLOOKUP(TRIM(MID(SUBSTITUTE(C479,",",REPT(" ",99)),199,99)),PortProtocols[],4,FALSE),VLOOKUP(--TRIM(MID(SUBSTITUTE(C479,",",REPT(" ",99)),199,99)),PortProtocols[],4,FALSE)),""),"") &amp;
IF(TRIM(MID(SUBSTITUTE(C479,",",REPT(" ",99)),299,99))&lt;&gt;"",CHAR(10) &amp; IFERROR(IF(ISERROR(--TRIM(MID(SUBSTITUTE(C479,",",REPT(" ",99)),299,99))),VLOOKUP(TRIM(MID(SUBSTITUTE(C479,",",REPT(" ",99)),299,99)),PortProtocols[],4,FALSE),VLOOKUP(--TRIM(MID(SUBSTITUTE(C479,",",REPT(" ",99)),299,99)),PortProtocols[],4,FALSE)),""),"") &amp;
IF(TRIM(MID(SUBSTITUTE(C479,",",REPT(" ",99)),399,99))&lt;&gt;"",CHAR(10) &amp; IFERROR(IF(ISERROR(--TRIM(MID(SUBSTITUTE(C479,",",REPT(" ",99)),399,99))),VLOOKUP(TRIM(MID(SUBSTITUTE(C479,",",REPT(" ",99)),399,99)),PortProtocols[],4,FALSE),VLOOKUP(--TRIM(MID(SUBSTITUTE(C479,",",REPT(" ",99)),399,99)),PortProtocols[],4,FALSE)),""),"") &amp;
IF(TRIM(MID(SUBSTITUTE(C479,",",REPT(" ",99)),499,99))&lt;&gt;"",CHAR(10) &amp; IFERROR(IF(ISERROR(--TRIM(MID(SUBSTITUTE(C479,",",REPT(" ",99)),499,99))),VLOOKUP(TRIM(MID(SUBSTITUTE(C479,",",REPT(" ",99)),499,99)),PortProtocols[],4,FALSE),VLOOKUP(--TRIM(MID(SUBSTITUTE(C479,",",REPT(" ",99)),499,99)),PortProtocols[],4,FALSE)),""),"") &amp;
IF(TRIM(MID(SUBSTITUTE(C479,",",REPT(" ",99)),599,99))&lt;&gt;"",CHAR(10) &amp; IFERROR(IF(ISERROR(--TRIM(MID(SUBSTITUTE(C479,",",REPT(" ",99)),599,99))),VLOOKUP(TRIM(MID(SUBSTITUTE(C479,",",REPT(" ",99)),599,99)),PortProtocols[],4,FALSE),VLOOKUP(--TRIM(MID(SUBSTITUTE(C479,",",REPT(" ",99)),599,99)),PortProtocols[],4,FALSE)),""),"") &amp;
IF(TRIM(MID(SUBSTITUTE(C479,",",REPT(" ",99)),699,99))&lt;&gt;"",CHAR(10) &amp; IFERROR(IF(ISERROR(--TRIM(MID(SUBSTITUTE(C479,",",REPT(" ",99)),699,99))),VLOOKUP(TRIM(MID(SUBSTITUTE(C479,",",REPT(" ",99)),699,99)),PortProtocols[],4,FALSE),VLOOKUP(--TRIM(MID(SUBSTITUTE(C479,",",REPT(" ",99)),699,99)),PortProtocols[],4,FALSE)),""),"") &amp;
IF(TRIM(MID(SUBSTITUTE(C479,",",REPT(" ",99)),799,99))&lt;&gt;"",CHAR(10) &amp; IFERROR(IF(ISERROR(--TRIM(MID(SUBSTITUTE(C479,",",REPT(" ",99)),799,99))),VLOOKUP(TRIM(MID(SUBSTITUTE(C479,",",REPT(" ",99)),799,99)),PortProtocols[],4,FALSE),VLOOKUP(--TRIM(MID(SUBSTITUTE(C479,",",REPT(" ",99)),799,99)),PortProtocols[],4,FALSE)),""),"") &amp;
IF(TRIM(MID(SUBSTITUTE(C479,",",REPT(" ",99)),899,99))&lt;&gt;"",CHAR(10) &amp; IFERROR(IF(ISERROR(--TRIM(MID(SUBSTITUTE(C479,",",REPT(" ",99)),899,99))),VLOOKUP(TRIM(MID(SUBSTITUTE(C479,",",REPT(" ",99)),899,99)),PortProtocols[],4,FALSE),VLOOKUP(--TRIM(MID(SUBSTITUTE(C479,",",REPT(" ",99)),899,99)),PortProtocols[],4,FALSE)),""),"") &amp;
IF(TRIM(MID(SUBSTITUTE(C479,",",REPT(" ",99)),999,99))&lt;&gt;"",CHAR(10) &amp; IFERROR(IF(ISERROR(--TRIM(MID(SUBSTITUTE(C479,",",REPT(" ",99)),999,99))),VLOOKUP(TRIM(MID(SUBSTITUTE(C479,",",REPT(" ",99)),999,99)),PortProtocols[],4,FALSE),VLOOKUP(--TRIM(MID(SUBSTITUTE(C479,",",REPT(" ",99)),999,99)),PortProtocols[],4,FALSE)),""),"") &amp;
IF(TRIM(MID(SUBSTITUTE(C479,",",REPT(" ",99)),1099,99))&lt;&gt;"",CHAR(10) &amp; IFERROR(IF(ISERROR(--TRIM(MID(SUBSTITUTE(C479,",",REPT(" ",99)),1099,99))),VLOOKUP(TRIM(MID(SUBSTITUTE(C479,",",REPT(" ",99)),1099,99)),PortProtocols[],4,FALSE),VLOOKUP(--TRIM(MID(SUBSTITUTE(C479,",",REPT(" ",99)),1099,99)),PortProtocols[],4,FALSE)),""),"") &amp;
IF(TRIM(MID(SUBSTITUTE(C479,",",REPT(" ",99)),1199,99))&lt;&gt;"",CHAR(10) &amp; IFERROR(IF(ISERROR(--TRIM(MID(SUBSTITUTE(C479,",",REPT(" ",99)),1199,99))),VLOOKUP(TRIM(MID(SUBSTITUTE(C479,",",REPT(" ",99)),1199,99)),PortProtocols[],4,FALSE),VLOOKUP(--TRIM(MID(SUBSTITUTE(C479,",",REPT(" ",99)),1199,99)),PortProtocols[],4,FALSE)),""),"") &amp;
IF(TRIM(MID(SUBSTITUTE(C479,",",REPT(" ",99)),1299,99))&lt;&gt;"",CHAR(10) &amp; IFERROR(IF(ISERROR(--TRIM(MID(SUBSTITUTE(C479,",",REPT(" ",99)),1299,99))),VLOOKUP(TRIM(MID(SUBSTITUTE(C479,",",REPT(" ",99)),1299,99)),PortProtocols[],4,FALSE),VLOOKUP(--TRIM(MID(SUBSTITUTE(C479,",",REPT(" ",99)),1299,99)),PortProtocols[],4,FALSE)),""),"") &amp;
IF(TRIM(MID(SUBSTITUTE(C479,",",REPT(" ",99)),1399,99))&lt;&gt;"",CHAR(10) &amp; IFERROR(IF(ISERROR(--TRIM(MID(SUBSTITUTE(C479,",",REPT(" ",99)),1399,99))),VLOOKUP(TRIM(MID(SUBSTITUTE(C479,",",REPT(" ",99)),1399,99)),PortProtocols[],4,FALSE),VLOOKUP(--TRIM(MID(SUBSTITUTE(C479,",",REPT(" ",99)),1399,99)),PortProtocols[],4,FALSE)),""),"") &amp;
IF(TRIM(MID(SUBSTITUTE(C479,",",REPT(" ",99)),1499,99))&lt;&gt;"",CHAR(10) &amp; IFERROR(IF(ISERROR(--TRIM(MID(SUBSTITUTE(C479,",",REPT(" ",99)),1499,99))),VLOOKUP(TRIM(MID(SUBSTITUTE(C479,",",REPT(" ",99)),1499,99)),PortProtocols[],4,FALSE),VLOOKUP(--TRIM(MID(SUBSTITUTE(C479,",",REPT(" ",99)),1499,99)),PortProtocols[],4,FALSE)),""),"") &amp;
IF(TRIM(MID(SUBSTITUTE(C479,",",REPT(" ",99)),1599,99))&lt;&gt;"",CHAR(10) &amp; IFERROR(IF(ISERROR(--TRIM(MID(SUBSTITUTE(C479,",",REPT(" ",99)),1599,99))),VLOOKUP(TRIM(MID(SUBSTITUTE(C479,",",REPT(" ",99)),1599,99)),PortProtocols[],4,FALSE),VLOOKUP(--TRIM(MID(SUBSTITUTE(C479,",",REPT(" ",99)),1599,99)),PortProtocols[],4,FALSE)),""),"") &amp;
IF(TRIM(MID(SUBSTITUTE(C479,",",REPT(" ",99)),1699,99))&lt;&gt;"",CHAR(10) &amp; IFERROR(IF(ISERROR(--TRIM(MID(SUBSTITUTE(C479,",",REPT(" ",99)),1699,99))),VLOOKUP(TRIM(MID(SUBSTITUTE(C479,",",REPT(" ",99)),1699,99)),PortProtocols[],4,FALSE),VLOOKUP(--TRIM(MID(SUBSTITUTE(C479,",",REPT(" ",99)),1699,99)),PortProtocols[],4,FALSE)),""),"") &amp;
IF(TRIM(MID(SUBSTITUTE(C479,",",REPT(" ",99)),1799,99))&lt;&gt;"",CHAR(10) &amp; IFERROR(IF(ISERROR(--TRIM(MID(SUBSTITUTE(C479,",",REPT(" ",99)),1799,99))),VLOOKUP(TRIM(MID(SUBSTITUTE(C479,",",REPT(" ",99)),1799,99)),PortProtocols[],4,FALSE),VLOOKUP(--TRIM(MID(SUBSTITUTE(C479,",",REPT(" ",99)),1799,99)),PortProtocols[],4,FALSE)),""),"") &amp;
IF(TRIM(MID(SUBSTITUTE(C479,",",REPT(" ",99)),1899,99))&lt;&gt;"",CHAR(10) &amp; IFERROR(IF(ISERROR(--TRIM(MID(SUBSTITUTE(C479,",",REPT(" ",99)),1899,99))),VLOOKUP(TRIM(MID(SUBSTITUTE(C479,",",REPT(" ",99)),1899,99)),PortProtocols[],4,FALSE),VLOOKUP(--TRIM(MID(SUBSTITUTE(C479,",",REPT(" ",99)),1899,99)),PortProtocols[],4,FALSE)),""),""),
"")</f>
        <v/>
      </c>
      <c r="G479" s="15"/>
      <c r="H479" s="13"/>
      <c r="I479" s="13"/>
      <c r="J479" s="13"/>
    </row>
    <row r="480" spans="1:10" ht="20.25" hidden="1">
      <c r="A480" s="13"/>
      <c r="B480" s="13"/>
      <c r="C480" s="14"/>
      <c r="D480" s="13"/>
      <c r="E480" s="13"/>
      <c r="F480" s="24" t="str">
        <f>IF(AND(B480&lt;&gt;"",E480&lt;&gt;""),B480 &amp; " to " &amp; E480 &amp; CHAR(10) &amp;
IFERROR(IF(ISERROR(--TRIM(MID(SUBSTITUTE(C480,",",REPT(" ",99)),1,99))),VLOOKUP(TRIM(MID(SUBSTITUTE(C480,",",REPT(" ",99)),1,99)),PortProtocols[],4,FALSE),VLOOKUP(--TRIM(MID(SUBSTITUTE(C480,",",REPT(" ",99)),1,99)),PortProtocols[],4,FALSE)),"") &amp;
IF(TRIM(MID(SUBSTITUTE(C480,",",REPT(" ",99)),99,99))&lt;&gt;"",CHAR(10) &amp; IFERROR(IF(ISERROR(--TRIM(MID(SUBSTITUTE(C480,",",REPT(" ",99)),99,99))),VLOOKUP(TRIM(MID(SUBSTITUTE(C480,",",REPT(" ",99)),99,99)),PortProtocols[],4,FALSE),VLOOKUP(--TRIM(MID(SUBSTITUTE(C480,",",REPT(" ",99)),99,99)),PortProtocols[],4,FALSE)),""),"") &amp;
IF(TRIM(MID(SUBSTITUTE(C480,",",REPT(" ",99)),199,99))&lt;&gt;"",CHAR(10) &amp; IFERROR(IF(ISERROR(--TRIM(MID(SUBSTITUTE(C480,",",REPT(" ",99)),199,99))),VLOOKUP(TRIM(MID(SUBSTITUTE(C480,",",REPT(" ",99)),199,99)),PortProtocols[],4,FALSE),VLOOKUP(--TRIM(MID(SUBSTITUTE(C480,",",REPT(" ",99)),199,99)),PortProtocols[],4,FALSE)),""),"") &amp;
IF(TRIM(MID(SUBSTITUTE(C480,",",REPT(" ",99)),299,99))&lt;&gt;"",CHAR(10) &amp; IFERROR(IF(ISERROR(--TRIM(MID(SUBSTITUTE(C480,",",REPT(" ",99)),299,99))),VLOOKUP(TRIM(MID(SUBSTITUTE(C480,",",REPT(" ",99)),299,99)),PortProtocols[],4,FALSE),VLOOKUP(--TRIM(MID(SUBSTITUTE(C480,",",REPT(" ",99)),299,99)),PortProtocols[],4,FALSE)),""),"") &amp;
IF(TRIM(MID(SUBSTITUTE(C480,",",REPT(" ",99)),399,99))&lt;&gt;"",CHAR(10) &amp; IFERROR(IF(ISERROR(--TRIM(MID(SUBSTITUTE(C480,",",REPT(" ",99)),399,99))),VLOOKUP(TRIM(MID(SUBSTITUTE(C480,",",REPT(" ",99)),399,99)),PortProtocols[],4,FALSE),VLOOKUP(--TRIM(MID(SUBSTITUTE(C480,",",REPT(" ",99)),399,99)),PortProtocols[],4,FALSE)),""),"") &amp;
IF(TRIM(MID(SUBSTITUTE(C480,",",REPT(" ",99)),499,99))&lt;&gt;"",CHAR(10) &amp; IFERROR(IF(ISERROR(--TRIM(MID(SUBSTITUTE(C480,",",REPT(" ",99)),499,99))),VLOOKUP(TRIM(MID(SUBSTITUTE(C480,",",REPT(" ",99)),499,99)),PortProtocols[],4,FALSE),VLOOKUP(--TRIM(MID(SUBSTITUTE(C480,",",REPT(" ",99)),499,99)),PortProtocols[],4,FALSE)),""),"") &amp;
IF(TRIM(MID(SUBSTITUTE(C480,",",REPT(" ",99)),599,99))&lt;&gt;"",CHAR(10) &amp; IFERROR(IF(ISERROR(--TRIM(MID(SUBSTITUTE(C480,",",REPT(" ",99)),599,99))),VLOOKUP(TRIM(MID(SUBSTITUTE(C480,",",REPT(" ",99)),599,99)),PortProtocols[],4,FALSE),VLOOKUP(--TRIM(MID(SUBSTITUTE(C480,",",REPT(" ",99)),599,99)),PortProtocols[],4,FALSE)),""),"") &amp;
IF(TRIM(MID(SUBSTITUTE(C480,",",REPT(" ",99)),699,99))&lt;&gt;"",CHAR(10) &amp; IFERROR(IF(ISERROR(--TRIM(MID(SUBSTITUTE(C480,",",REPT(" ",99)),699,99))),VLOOKUP(TRIM(MID(SUBSTITUTE(C480,",",REPT(" ",99)),699,99)),PortProtocols[],4,FALSE),VLOOKUP(--TRIM(MID(SUBSTITUTE(C480,",",REPT(" ",99)),699,99)),PortProtocols[],4,FALSE)),""),"") &amp;
IF(TRIM(MID(SUBSTITUTE(C480,",",REPT(" ",99)),799,99))&lt;&gt;"",CHAR(10) &amp; IFERROR(IF(ISERROR(--TRIM(MID(SUBSTITUTE(C480,",",REPT(" ",99)),799,99))),VLOOKUP(TRIM(MID(SUBSTITUTE(C480,",",REPT(" ",99)),799,99)),PortProtocols[],4,FALSE),VLOOKUP(--TRIM(MID(SUBSTITUTE(C480,",",REPT(" ",99)),799,99)),PortProtocols[],4,FALSE)),""),"") &amp;
IF(TRIM(MID(SUBSTITUTE(C480,",",REPT(" ",99)),899,99))&lt;&gt;"",CHAR(10) &amp; IFERROR(IF(ISERROR(--TRIM(MID(SUBSTITUTE(C480,",",REPT(" ",99)),899,99))),VLOOKUP(TRIM(MID(SUBSTITUTE(C480,",",REPT(" ",99)),899,99)),PortProtocols[],4,FALSE),VLOOKUP(--TRIM(MID(SUBSTITUTE(C480,",",REPT(" ",99)),899,99)),PortProtocols[],4,FALSE)),""),"") &amp;
IF(TRIM(MID(SUBSTITUTE(C480,",",REPT(" ",99)),999,99))&lt;&gt;"",CHAR(10) &amp; IFERROR(IF(ISERROR(--TRIM(MID(SUBSTITUTE(C480,",",REPT(" ",99)),999,99))),VLOOKUP(TRIM(MID(SUBSTITUTE(C480,",",REPT(" ",99)),999,99)),PortProtocols[],4,FALSE),VLOOKUP(--TRIM(MID(SUBSTITUTE(C480,",",REPT(" ",99)),999,99)),PortProtocols[],4,FALSE)),""),"") &amp;
IF(TRIM(MID(SUBSTITUTE(C480,",",REPT(" ",99)),1099,99))&lt;&gt;"",CHAR(10) &amp; IFERROR(IF(ISERROR(--TRIM(MID(SUBSTITUTE(C480,",",REPT(" ",99)),1099,99))),VLOOKUP(TRIM(MID(SUBSTITUTE(C480,",",REPT(" ",99)),1099,99)),PortProtocols[],4,FALSE),VLOOKUP(--TRIM(MID(SUBSTITUTE(C480,",",REPT(" ",99)),1099,99)),PortProtocols[],4,FALSE)),""),"") &amp;
IF(TRIM(MID(SUBSTITUTE(C480,",",REPT(" ",99)),1199,99))&lt;&gt;"",CHAR(10) &amp; IFERROR(IF(ISERROR(--TRIM(MID(SUBSTITUTE(C480,",",REPT(" ",99)),1199,99))),VLOOKUP(TRIM(MID(SUBSTITUTE(C480,",",REPT(" ",99)),1199,99)),PortProtocols[],4,FALSE),VLOOKUP(--TRIM(MID(SUBSTITUTE(C480,",",REPT(" ",99)),1199,99)),PortProtocols[],4,FALSE)),""),"") &amp;
IF(TRIM(MID(SUBSTITUTE(C480,",",REPT(" ",99)),1299,99))&lt;&gt;"",CHAR(10) &amp; IFERROR(IF(ISERROR(--TRIM(MID(SUBSTITUTE(C480,",",REPT(" ",99)),1299,99))),VLOOKUP(TRIM(MID(SUBSTITUTE(C480,",",REPT(" ",99)),1299,99)),PortProtocols[],4,FALSE),VLOOKUP(--TRIM(MID(SUBSTITUTE(C480,",",REPT(" ",99)),1299,99)),PortProtocols[],4,FALSE)),""),"") &amp;
IF(TRIM(MID(SUBSTITUTE(C480,",",REPT(" ",99)),1399,99))&lt;&gt;"",CHAR(10) &amp; IFERROR(IF(ISERROR(--TRIM(MID(SUBSTITUTE(C480,",",REPT(" ",99)),1399,99))),VLOOKUP(TRIM(MID(SUBSTITUTE(C480,",",REPT(" ",99)),1399,99)),PortProtocols[],4,FALSE),VLOOKUP(--TRIM(MID(SUBSTITUTE(C480,",",REPT(" ",99)),1399,99)),PortProtocols[],4,FALSE)),""),"") &amp;
IF(TRIM(MID(SUBSTITUTE(C480,",",REPT(" ",99)),1499,99))&lt;&gt;"",CHAR(10) &amp; IFERROR(IF(ISERROR(--TRIM(MID(SUBSTITUTE(C480,",",REPT(" ",99)),1499,99))),VLOOKUP(TRIM(MID(SUBSTITUTE(C480,",",REPT(" ",99)),1499,99)),PortProtocols[],4,FALSE),VLOOKUP(--TRIM(MID(SUBSTITUTE(C480,",",REPT(" ",99)),1499,99)),PortProtocols[],4,FALSE)),""),"") &amp;
IF(TRIM(MID(SUBSTITUTE(C480,",",REPT(" ",99)),1599,99))&lt;&gt;"",CHAR(10) &amp; IFERROR(IF(ISERROR(--TRIM(MID(SUBSTITUTE(C480,",",REPT(" ",99)),1599,99))),VLOOKUP(TRIM(MID(SUBSTITUTE(C480,",",REPT(" ",99)),1599,99)),PortProtocols[],4,FALSE),VLOOKUP(--TRIM(MID(SUBSTITUTE(C480,",",REPT(" ",99)),1599,99)),PortProtocols[],4,FALSE)),""),"") &amp;
IF(TRIM(MID(SUBSTITUTE(C480,",",REPT(" ",99)),1699,99))&lt;&gt;"",CHAR(10) &amp; IFERROR(IF(ISERROR(--TRIM(MID(SUBSTITUTE(C480,",",REPT(" ",99)),1699,99))),VLOOKUP(TRIM(MID(SUBSTITUTE(C480,",",REPT(" ",99)),1699,99)),PortProtocols[],4,FALSE),VLOOKUP(--TRIM(MID(SUBSTITUTE(C480,",",REPT(" ",99)),1699,99)),PortProtocols[],4,FALSE)),""),"") &amp;
IF(TRIM(MID(SUBSTITUTE(C480,",",REPT(" ",99)),1799,99))&lt;&gt;"",CHAR(10) &amp; IFERROR(IF(ISERROR(--TRIM(MID(SUBSTITUTE(C480,",",REPT(" ",99)),1799,99))),VLOOKUP(TRIM(MID(SUBSTITUTE(C480,",",REPT(" ",99)),1799,99)),PortProtocols[],4,FALSE),VLOOKUP(--TRIM(MID(SUBSTITUTE(C480,",",REPT(" ",99)),1799,99)),PortProtocols[],4,FALSE)),""),"") &amp;
IF(TRIM(MID(SUBSTITUTE(C480,",",REPT(" ",99)),1899,99))&lt;&gt;"",CHAR(10) &amp; IFERROR(IF(ISERROR(--TRIM(MID(SUBSTITUTE(C480,",",REPT(" ",99)),1899,99))),VLOOKUP(TRIM(MID(SUBSTITUTE(C480,",",REPT(" ",99)),1899,99)),PortProtocols[],4,FALSE),VLOOKUP(--TRIM(MID(SUBSTITUTE(C480,",",REPT(" ",99)),1899,99)),PortProtocols[],4,FALSE)),""),""),
"")</f>
        <v/>
      </c>
      <c r="G480" s="15"/>
      <c r="H480" s="13"/>
      <c r="I480" s="13"/>
      <c r="J480" s="13"/>
    </row>
    <row r="481" spans="1:10" ht="20.25" hidden="1">
      <c r="A481" s="13"/>
      <c r="B481" s="13"/>
      <c r="C481" s="14"/>
      <c r="D481" s="13"/>
      <c r="E481" s="13"/>
      <c r="F481" s="24" t="str">
        <f>IF(AND(B481&lt;&gt;"",E481&lt;&gt;""),B481 &amp; " to " &amp; E481 &amp; CHAR(10) &amp;
IFERROR(IF(ISERROR(--TRIM(MID(SUBSTITUTE(C481,",",REPT(" ",99)),1,99))),VLOOKUP(TRIM(MID(SUBSTITUTE(C481,",",REPT(" ",99)),1,99)),PortProtocols[],4,FALSE),VLOOKUP(--TRIM(MID(SUBSTITUTE(C481,",",REPT(" ",99)),1,99)),PortProtocols[],4,FALSE)),"") &amp;
IF(TRIM(MID(SUBSTITUTE(C481,",",REPT(" ",99)),99,99))&lt;&gt;"",CHAR(10) &amp; IFERROR(IF(ISERROR(--TRIM(MID(SUBSTITUTE(C481,",",REPT(" ",99)),99,99))),VLOOKUP(TRIM(MID(SUBSTITUTE(C481,",",REPT(" ",99)),99,99)),PortProtocols[],4,FALSE),VLOOKUP(--TRIM(MID(SUBSTITUTE(C481,",",REPT(" ",99)),99,99)),PortProtocols[],4,FALSE)),""),"") &amp;
IF(TRIM(MID(SUBSTITUTE(C481,",",REPT(" ",99)),199,99))&lt;&gt;"",CHAR(10) &amp; IFERROR(IF(ISERROR(--TRIM(MID(SUBSTITUTE(C481,",",REPT(" ",99)),199,99))),VLOOKUP(TRIM(MID(SUBSTITUTE(C481,",",REPT(" ",99)),199,99)),PortProtocols[],4,FALSE),VLOOKUP(--TRIM(MID(SUBSTITUTE(C481,",",REPT(" ",99)),199,99)),PortProtocols[],4,FALSE)),""),"") &amp;
IF(TRIM(MID(SUBSTITUTE(C481,",",REPT(" ",99)),299,99))&lt;&gt;"",CHAR(10) &amp; IFERROR(IF(ISERROR(--TRIM(MID(SUBSTITUTE(C481,",",REPT(" ",99)),299,99))),VLOOKUP(TRIM(MID(SUBSTITUTE(C481,",",REPT(" ",99)),299,99)),PortProtocols[],4,FALSE),VLOOKUP(--TRIM(MID(SUBSTITUTE(C481,",",REPT(" ",99)),299,99)),PortProtocols[],4,FALSE)),""),"") &amp;
IF(TRIM(MID(SUBSTITUTE(C481,",",REPT(" ",99)),399,99))&lt;&gt;"",CHAR(10) &amp; IFERROR(IF(ISERROR(--TRIM(MID(SUBSTITUTE(C481,",",REPT(" ",99)),399,99))),VLOOKUP(TRIM(MID(SUBSTITUTE(C481,",",REPT(" ",99)),399,99)),PortProtocols[],4,FALSE),VLOOKUP(--TRIM(MID(SUBSTITUTE(C481,",",REPT(" ",99)),399,99)),PortProtocols[],4,FALSE)),""),"") &amp;
IF(TRIM(MID(SUBSTITUTE(C481,",",REPT(" ",99)),499,99))&lt;&gt;"",CHAR(10) &amp; IFERROR(IF(ISERROR(--TRIM(MID(SUBSTITUTE(C481,",",REPT(" ",99)),499,99))),VLOOKUP(TRIM(MID(SUBSTITUTE(C481,",",REPT(" ",99)),499,99)),PortProtocols[],4,FALSE),VLOOKUP(--TRIM(MID(SUBSTITUTE(C481,",",REPT(" ",99)),499,99)),PortProtocols[],4,FALSE)),""),"") &amp;
IF(TRIM(MID(SUBSTITUTE(C481,",",REPT(" ",99)),599,99))&lt;&gt;"",CHAR(10) &amp; IFERROR(IF(ISERROR(--TRIM(MID(SUBSTITUTE(C481,",",REPT(" ",99)),599,99))),VLOOKUP(TRIM(MID(SUBSTITUTE(C481,",",REPT(" ",99)),599,99)),PortProtocols[],4,FALSE),VLOOKUP(--TRIM(MID(SUBSTITUTE(C481,",",REPT(" ",99)),599,99)),PortProtocols[],4,FALSE)),""),"") &amp;
IF(TRIM(MID(SUBSTITUTE(C481,",",REPT(" ",99)),699,99))&lt;&gt;"",CHAR(10) &amp; IFERROR(IF(ISERROR(--TRIM(MID(SUBSTITUTE(C481,",",REPT(" ",99)),699,99))),VLOOKUP(TRIM(MID(SUBSTITUTE(C481,",",REPT(" ",99)),699,99)),PortProtocols[],4,FALSE),VLOOKUP(--TRIM(MID(SUBSTITUTE(C481,",",REPT(" ",99)),699,99)),PortProtocols[],4,FALSE)),""),"") &amp;
IF(TRIM(MID(SUBSTITUTE(C481,",",REPT(" ",99)),799,99))&lt;&gt;"",CHAR(10) &amp; IFERROR(IF(ISERROR(--TRIM(MID(SUBSTITUTE(C481,",",REPT(" ",99)),799,99))),VLOOKUP(TRIM(MID(SUBSTITUTE(C481,",",REPT(" ",99)),799,99)),PortProtocols[],4,FALSE),VLOOKUP(--TRIM(MID(SUBSTITUTE(C481,",",REPT(" ",99)),799,99)),PortProtocols[],4,FALSE)),""),"") &amp;
IF(TRIM(MID(SUBSTITUTE(C481,",",REPT(" ",99)),899,99))&lt;&gt;"",CHAR(10) &amp; IFERROR(IF(ISERROR(--TRIM(MID(SUBSTITUTE(C481,",",REPT(" ",99)),899,99))),VLOOKUP(TRIM(MID(SUBSTITUTE(C481,",",REPT(" ",99)),899,99)),PortProtocols[],4,FALSE),VLOOKUP(--TRIM(MID(SUBSTITUTE(C481,",",REPT(" ",99)),899,99)),PortProtocols[],4,FALSE)),""),"") &amp;
IF(TRIM(MID(SUBSTITUTE(C481,",",REPT(" ",99)),999,99))&lt;&gt;"",CHAR(10) &amp; IFERROR(IF(ISERROR(--TRIM(MID(SUBSTITUTE(C481,",",REPT(" ",99)),999,99))),VLOOKUP(TRIM(MID(SUBSTITUTE(C481,",",REPT(" ",99)),999,99)),PortProtocols[],4,FALSE),VLOOKUP(--TRIM(MID(SUBSTITUTE(C481,",",REPT(" ",99)),999,99)),PortProtocols[],4,FALSE)),""),"") &amp;
IF(TRIM(MID(SUBSTITUTE(C481,",",REPT(" ",99)),1099,99))&lt;&gt;"",CHAR(10) &amp; IFERROR(IF(ISERROR(--TRIM(MID(SUBSTITUTE(C481,",",REPT(" ",99)),1099,99))),VLOOKUP(TRIM(MID(SUBSTITUTE(C481,",",REPT(" ",99)),1099,99)),PortProtocols[],4,FALSE),VLOOKUP(--TRIM(MID(SUBSTITUTE(C481,",",REPT(" ",99)),1099,99)),PortProtocols[],4,FALSE)),""),"") &amp;
IF(TRIM(MID(SUBSTITUTE(C481,",",REPT(" ",99)),1199,99))&lt;&gt;"",CHAR(10) &amp; IFERROR(IF(ISERROR(--TRIM(MID(SUBSTITUTE(C481,",",REPT(" ",99)),1199,99))),VLOOKUP(TRIM(MID(SUBSTITUTE(C481,",",REPT(" ",99)),1199,99)),PortProtocols[],4,FALSE),VLOOKUP(--TRIM(MID(SUBSTITUTE(C481,",",REPT(" ",99)),1199,99)),PortProtocols[],4,FALSE)),""),"") &amp;
IF(TRIM(MID(SUBSTITUTE(C481,",",REPT(" ",99)),1299,99))&lt;&gt;"",CHAR(10) &amp; IFERROR(IF(ISERROR(--TRIM(MID(SUBSTITUTE(C481,",",REPT(" ",99)),1299,99))),VLOOKUP(TRIM(MID(SUBSTITUTE(C481,",",REPT(" ",99)),1299,99)),PortProtocols[],4,FALSE),VLOOKUP(--TRIM(MID(SUBSTITUTE(C481,",",REPT(" ",99)),1299,99)),PortProtocols[],4,FALSE)),""),"") &amp;
IF(TRIM(MID(SUBSTITUTE(C481,",",REPT(" ",99)),1399,99))&lt;&gt;"",CHAR(10) &amp; IFERROR(IF(ISERROR(--TRIM(MID(SUBSTITUTE(C481,",",REPT(" ",99)),1399,99))),VLOOKUP(TRIM(MID(SUBSTITUTE(C481,",",REPT(" ",99)),1399,99)),PortProtocols[],4,FALSE),VLOOKUP(--TRIM(MID(SUBSTITUTE(C481,",",REPT(" ",99)),1399,99)),PortProtocols[],4,FALSE)),""),"") &amp;
IF(TRIM(MID(SUBSTITUTE(C481,",",REPT(" ",99)),1499,99))&lt;&gt;"",CHAR(10) &amp; IFERROR(IF(ISERROR(--TRIM(MID(SUBSTITUTE(C481,",",REPT(" ",99)),1499,99))),VLOOKUP(TRIM(MID(SUBSTITUTE(C481,",",REPT(" ",99)),1499,99)),PortProtocols[],4,FALSE),VLOOKUP(--TRIM(MID(SUBSTITUTE(C481,",",REPT(" ",99)),1499,99)),PortProtocols[],4,FALSE)),""),"") &amp;
IF(TRIM(MID(SUBSTITUTE(C481,",",REPT(" ",99)),1599,99))&lt;&gt;"",CHAR(10) &amp; IFERROR(IF(ISERROR(--TRIM(MID(SUBSTITUTE(C481,",",REPT(" ",99)),1599,99))),VLOOKUP(TRIM(MID(SUBSTITUTE(C481,",",REPT(" ",99)),1599,99)),PortProtocols[],4,FALSE),VLOOKUP(--TRIM(MID(SUBSTITUTE(C481,",",REPT(" ",99)),1599,99)),PortProtocols[],4,FALSE)),""),"") &amp;
IF(TRIM(MID(SUBSTITUTE(C481,",",REPT(" ",99)),1699,99))&lt;&gt;"",CHAR(10) &amp; IFERROR(IF(ISERROR(--TRIM(MID(SUBSTITUTE(C481,",",REPT(" ",99)),1699,99))),VLOOKUP(TRIM(MID(SUBSTITUTE(C481,",",REPT(" ",99)),1699,99)),PortProtocols[],4,FALSE),VLOOKUP(--TRIM(MID(SUBSTITUTE(C481,",",REPT(" ",99)),1699,99)),PortProtocols[],4,FALSE)),""),"") &amp;
IF(TRIM(MID(SUBSTITUTE(C481,",",REPT(" ",99)),1799,99))&lt;&gt;"",CHAR(10) &amp; IFERROR(IF(ISERROR(--TRIM(MID(SUBSTITUTE(C481,",",REPT(" ",99)),1799,99))),VLOOKUP(TRIM(MID(SUBSTITUTE(C481,",",REPT(" ",99)),1799,99)),PortProtocols[],4,FALSE),VLOOKUP(--TRIM(MID(SUBSTITUTE(C481,",",REPT(" ",99)),1799,99)),PortProtocols[],4,FALSE)),""),"") &amp;
IF(TRIM(MID(SUBSTITUTE(C481,",",REPT(" ",99)),1899,99))&lt;&gt;"",CHAR(10) &amp; IFERROR(IF(ISERROR(--TRIM(MID(SUBSTITUTE(C481,",",REPT(" ",99)),1899,99))),VLOOKUP(TRIM(MID(SUBSTITUTE(C481,",",REPT(" ",99)),1899,99)),PortProtocols[],4,FALSE),VLOOKUP(--TRIM(MID(SUBSTITUTE(C481,",",REPT(" ",99)),1899,99)),PortProtocols[],4,FALSE)),""),""),
"")</f>
        <v/>
      </c>
      <c r="G481" s="15"/>
      <c r="H481" s="13"/>
      <c r="I481" s="13"/>
      <c r="J481" s="13"/>
    </row>
    <row r="482" spans="1:10" ht="20.25" hidden="1">
      <c r="A482" s="13"/>
      <c r="B482" s="13"/>
      <c r="C482" s="14"/>
      <c r="D482" s="13"/>
      <c r="E482" s="13"/>
      <c r="F482" s="24" t="str">
        <f>IF(AND(B482&lt;&gt;"",E482&lt;&gt;""),B482 &amp; " to " &amp; E482 &amp; CHAR(10) &amp;
IFERROR(IF(ISERROR(--TRIM(MID(SUBSTITUTE(C482,",",REPT(" ",99)),1,99))),VLOOKUP(TRIM(MID(SUBSTITUTE(C482,",",REPT(" ",99)),1,99)),PortProtocols[],4,FALSE),VLOOKUP(--TRIM(MID(SUBSTITUTE(C482,",",REPT(" ",99)),1,99)),PortProtocols[],4,FALSE)),"") &amp;
IF(TRIM(MID(SUBSTITUTE(C482,",",REPT(" ",99)),99,99))&lt;&gt;"",CHAR(10) &amp; IFERROR(IF(ISERROR(--TRIM(MID(SUBSTITUTE(C482,",",REPT(" ",99)),99,99))),VLOOKUP(TRIM(MID(SUBSTITUTE(C482,",",REPT(" ",99)),99,99)),PortProtocols[],4,FALSE),VLOOKUP(--TRIM(MID(SUBSTITUTE(C482,",",REPT(" ",99)),99,99)),PortProtocols[],4,FALSE)),""),"") &amp;
IF(TRIM(MID(SUBSTITUTE(C482,",",REPT(" ",99)),199,99))&lt;&gt;"",CHAR(10) &amp; IFERROR(IF(ISERROR(--TRIM(MID(SUBSTITUTE(C482,",",REPT(" ",99)),199,99))),VLOOKUP(TRIM(MID(SUBSTITUTE(C482,",",REPT(" ",99)),199,99)),PortProtocols[],4,FALSE),VLOOKUP(--TRIM(MID(SUBSTITUTE(C482,",",REPT(" ",99)),199,99)),PortProtocols[],4,FALSE)),""),"") &amp;
IF(TRIM(MID(SUBSTITUTE(C482,",",REPT(" ",99)),299,99))&lt;&gt;"",CHAR(10) &amp; IFERROR(IF(ISERROR(--TRIM(MID(SUBSTITUTE(C482,",",REPT(" ",99)),299,99))),VLOOKUP(TRIM(MID(SUBSTITUTE(C482,",",REPT(" ",99)),299,99)),PortProtocols[],4,FALSE),VLOOKUP(--TRIM(MID(SUBSTITUTE(C482,",",REPT(" ",99)),299,99)),PortProtocols[],4,FALSE)),""),"") &amp;
IF(TRIM(MID(SUBSTITUTE(C482,",",REPT(" ",99)),399,99))&lt;&gt;"",CHAR(10) &amp; IFERROR(IF(ISERROR(--TRIM(MID(SUBSTITUTE(C482,",",REPT(" ",99)),399,99))),VLOOKUP(TRIM(MID(SUBSTITUTE(C482,",",REPT(" ",99)),399,99)),PortProtocols[],4,FALSE),VLOOKUP(--TRIM(MID(SUBSTITUTE(C482,",",REPT(" ",99)),399,99)),PortProtocols[],4,FALSE)),""),"") &amp;
IF(TRIM(MID(SUBSTITUTE(C482,",",REPT(" ",99)),499,99))&lt;&gt;"",CHAR(10) &amp; IFERROR(IF(ISERROR(--TRIM(MID(SUBSTITUTE(C482,",",REPT(" ",99)),499,99))),VLOOKUP(TRIM(MID(SUBSTITUTE(C482,",",REPT(" ",99)),499,99)),PortProtocols[],4,FALSE),VLOOKUP(--TRIM(MID(SUBSTITUTE(C482,",",REPT(" ",99)),499,99)),PortProtocols[],4,FALSE)),""),"") &amp;
IF(TRIM(MID(SUBSTITUTE(C482,",",REPT(" ",99)),599,99))&lt;&gt;"",CHAR(10) &amp; IFERROR(IF(ISERROR(--TRIM(MID(SUBSTITUTE(C482,",",REPT(" ",99)),599,99))),VLOOKUP(TRIM(MID(SUBSTITUTE(C482,",",REPT(" ",99)),599,99)),PortProtocols[],4,FALSE),VLOOKUP(--TRIM(MID(SUBSTITUTE(C482,",",REPT(" ",99)),599,99)),PortProtocols[],4,FALSE)),""),"") &amp;
IF(TRIM(MID(SUBSTITUTE(C482,",",REPT(" ",99)),699,99))&lt;&gt;"",CHAR(10) &amp; IFERROR(IF(ISERROR(--TRIM(MID(SUBSTITUTE(C482,",",REPT(" ",99)),699,99))),VLOOKUP(TRIM(MID(SUBSTITUTE(C482,",",REPT(" ",99)),699,99)),PortProtocols[],4,FALSE),VLOOKUP(--TRIM(MID(SUBSTITUTE(C482,",",REPT(" ",99)),699,99)),PortProtocols[],4,FALSE)),""),"") &amp;
IF(TRIM(MID(SUBSTITUTE(C482,",",REPT(" ",99)),799,99))&lt;&gt;"",CHAR(10) &amp; IFERROR(IF(ISERROR(--TRIM(MID(SUBSTITUTE(C482,",",REPT(" ",99)),799,99))),VLOOKUP(TRIM(MID(SUBSTITUTE(C482,",",REPT(" ",99)),799,99)),PortProtocols[],4,FALSE),VLOOKUP(--TRIM(MID(SUBSTITUTE(C482,",",REPT(" ",99)),799,99)),PortProtocols[],4,FALSE)),""),"") &amp;
IF(TRIM(MID(SUBSTITUTE(C482,",",REPT(" ",99)),899,99))&lt;&gt;"",CHAR(10) &amp; IFERROR(IF(ISERROR(--TRIM(MID(SUBSTITUTE(C482,",",REPT(" ",99)),899,99))),VLOOKUP(TRIM(MID(SUBSTITUTE(C482,",",REPT(" ",99)),899,99)),PortProtocols[],4,FALSE),VLOOKUP(--TRIM(MID(SUBSTITUTE(C482,",",REPT(" ",99)),899,99)),PortProtocols[],4,FALSE)),""),"") &amp;
IF(TRIM(MID(SUBSTITUTE(C482,",",REPT(" ",99)),999,99))&lt;&gt;"",CHAR(10) &amp; IFERROR(IF(ISERROR(--TRIM(MID(SUBSTITUTE(C482,",",REPT(" ",99)),999,99))),VLOOKUP(TRIM(MID(SUBSTITUTE(C482,",",REPT(" ",99)),999,99)),PortProtocols[],4,FALSE),VLOOKUP(--TRIM(MID(SUBSTITUTE(C482,",",REPT(" ",99)),999,99)),PortProtocols[],4,FALSE)),""),"") &amp;
IF(TRIM(MID(SUBSTITUTE(C482,",",REPT(" ",99)),1099,99))&lt;&gt;"",CHAR(10) &amp; IFERROR(IF(ISERROR(--TRIM(MID(SUBSTITUTE(C482,",",REPT(" ",99)),1099,99))),VLOOKUP(TRIM(MID(SUBSTITUTE(C482,",",REPT(" ",99)),1099,99)),PortProtocols[],4,FALSE),VLOOKUP(--TRIM(MID(SUBSTITUTE(C482,",",REPT(" ",99)),1099,99)),PortProtocols[],4,FALSE)),""),"") &amp;
IF(TRIM(MID(SUBSTITUTE(C482,",",REPT(" ",99)),1199,99))&lt;&gt;"",CHAR(10) &amp; IFERROR(IF(ISERROR(--TRIM(MID(SUBSTITUTE(C482,",",REPT(" ",99)),1199,99))),VLOOKUP(TRIM(MID(SUBSTITUTE(C482,",",REPT(" ",99)),1199,99)),PortProtocols[],4,FALSE),VLOOKUP(--TRIM(MID(SUBSTITUTE(C482,",",REPT(" ",99)),1199,99)),PortProtocols[],4,FALSE)),""),"") &amp;
IF(TRIM(MID(SUBSTITUTE(C482,",",REPT(" ",99)),1299,99))&lt;&gt;"",CHAR(10) &amp; IFERROR(IF(ISERROR(--TRIM(MID(SUBSTITUTE(C482,",",REPT(" ",99)),1299,99))),VLOOKUP(TRIM(MID(SUBSTITUTE(C482,",",REPT(" ",99)),1299,99)),PortProtocols[],4,FALSE),VLOOKUP(--TRIM(MID(SUBSTITUTE(C482,",",REPT(" ",99)),1299,99)),PortProtocols[],4,FALSE)),""),"") &amp;
IF(TRIM(MID(SUBSTITUTE(C482,",",REPT(" ",99)),1399,99))&lt;&gt;"",CHAR(10) &amp; IFERROR(IF(ISERROR(--TRIM(MID(SUBSTITUTE(C482,",",REPT(" ",99)),1399,99))),VLOOKUP(TRIM(MID(SUBSTITUTE(C482,",",REPT(" ",99)),1399,99)),PortProtocols[],4,FALSE),VLOOKUP(--TRIM(MID(SUBSTITUTE(C482,",",REPT(" ",99)),1399,99)),PortProtocols[],4,FALSE)),""),"") &amp;
IF(TRIM(MID(SUBSTITUTE(C482,",",REPT(" ",99)),1499,99))&lt;&gt;"",CHAR(10) &amp; IFERROR(IF(ISERROR(--TRIM(MID(SUBSTITUTE(C482,",",REPT(" ",99)),1499,99))),VLOOKUP(TRIM(MID(SUBSTITUTE(C482,",",REPT(" ",99)),1499,99)),PortProtocols[],4,FALSE),VLOOKUP(--TRIM(MID(SUBSTITUTE(C482,",",REPT(" ",99)),1499,99)),PortProtocols[],4,FALSE)),""),"") &amp;
IF(TRIM(MID(SUBSTITUTE(C482,",",REPT(" ",99)),1599,99))&lt;&gt;"",CHAR(10) &amp; IFERROR(IF(ISERROR(--TRIM(MID(SUBSTITUTE(C482,",",REPT(" ",99)),1599,99))),VLOOKUP(TRIM(MID(SUBSTITUTE(C482,",",REPT(" ",99)),1599,99)),PortProtocols[],4,FALSE),VLOOKUP(--TRIM(MID(SUBSTITUTE(C482,",",REPT(" ",99)),1599,99)),PortProtocols[],4,FALSE)),""),"") &amp;
IF(TRIM(MID(SUBSTITUTE(C482,",",REPT(" ",99)),1699,99))&lt;&gt;"",CHAR(10) &amp; IFERROR(IF(ISERROR(--TRIM(MID(SUBSTITUTE(C482,",",REPT(" ",99)),1699,99))),VLOOKUP(TRIM(MID(SUBSTITUTE(C482,",",REPT(" ",99)),1699,99)),PortProtocols[],4,FALSE),VLOOKUP(--TRIM(MID(SUBSTITUTE(C482,",",REPT(" ",99)),1699,99)),PortProtocols[],4,FALSE)),""),"") &amp;
IF(TRIM(MID(SUBSTITUTE(C482,",",REPT(" ",99)),1799,99))&lt;&gt;"",CHAR(10) &amp; IFERROR(IF(ISERROR(--TRIM(MID(SUBSTITUTE(C482,",",REPT(" ",99)),1799,99))),VLOOKUP(TRIM(MID(SUBSTITUTE(C482,",",REPT(" ",99)),1799,99)),PortProtocols[],4,FALSE),VLOOKUP(--TRIM(MID(SUBSTITUTE(C482,",",REPT(" ",99)),1799,99)),PortProtocols[],4,FALSE)),""),"") &amp;
IF(TRIM(MID(SUBSTITUTE(C482,",",REPT(" ",99)),1899,99))&lt;&gt;"",CHAR(10) &amp; IFERROR(IF(ISERROR(--TRIM(MID(SUBSTITUTE(C482,",",REPT(" ",99)),1899,99))),VLOOKUP(TRIM(MID(SUBSTITUTE(C482,",",REPT(" ",99)),1899,99)),PortProtocols[],4,FALSE),VLOOKUP(--TRIM(MID(SUBSTITUTE(C482,",",REPT(" ",99)),1899,99)),PortProtocols[],4,FALSE)),""),""),
"")</f>
        <v/>
      </c>
      <c r="G482" s="15"/>
      <c r="H482" s="13"/>
      <c r="I482" s="13"/>
      <c r="J482" s="13"/>
    </row>
    <row r="483" spans="1:10" ht="20.25" hidden="1">
      <c r="A483" s="13"/>
      <c r="B483" s="13"/>
      <c r="C483" s="14"/>
      <c r="D483" s="13"/>
      <c r="E483" s="13"/>
      <c r="F483" s="24" t="str">
        <f>IF(AND(B483&lt;&gt;"",E483&lt;&gt;""),B483 &amp; " to " &amp; E483 &amp; CHAR(10) &amp;
IFERROR(IF(ISERROR(--TRIM(MID(SUBSTITUTE(C483,",",REPT(" ",99)),1,99))),VLOOKUP(TRIM(MID(SUBSTITUTE(C483,",",REPT(" ",99)),1,99)),PortProtocols[],4,FALSE),VLOOKUP(--TRIM(MID(SUBSTITUTE(C483,",",REPT(" ",99)),1,99)),PortProtocols[],4,FALSE)),"") &amp;
IF(TRIM(MID(SUBSTITUTE(C483,",",REPT(" ",99)),99,99))&lt;&gt;"",CHAR(10) &amp; IFERROR(IF(ISERROR(--TRIM(MID(SUBSTITUTE(C483,",",REPT(" ",99)),99,99))),VLOOKUP(TRIM(MID(SUBSTITUTE(C483,",",REPT(" ",99)),99,99)),PortProtocols[],4,FALSE),VLOOKUP(--TRIM(MID(SUBSTITUTE(C483,",",REPT(" ",99)),99,99)),PortProtocols[],4,FALSE)),""),"") &amp;
IF(TRIM(MID(SUBSTITUTE(C483,",",REPT(" ",99)),199,99))&lt;&gt;"",CHAR(10) &amp; IFERROR(IF(ISERROR(--TRIM(MID(SUBSTITUTE(C483,",",REPT(" ",99)),199,99))),VLOOKUP(TRIM(MID(SUBSTITUTE(C483,",",REPT(" ",99)),199,99)),PortProtocols[],4,FALSE),VLOOKUP(--TRIM(MID(SUBSTITUTE(C483,",",REPT(" ",99)),199,99)),PortProtocols[],4,FALSE)),""),"") &amp;
IF(TRIM(MID(SUBSTITUTE(C483,",",REPT(" ",99)),299,99))&lt;&gt;"",CHAR(10) &amp; IFERROR(IF(ISERROR(--TRIM(MID(SUBSTITUTE(C483,",",REPT(" ",99)),299,99))),VLOOKUP(TRIM(MID(SUBSTITUTE(C483,",",REPT(" ",99)),299,99)),PortProtocols[],4,FALSE),VLOOKUP(--TRIM(MID(SUBSTITUTE(C483,",",REPT(" ",99)),299,99)),PortProtocols[],4,FALSE)),""),"") &amp;
IF(TRIM(MID(SUBSTITUTE(C483,",",REPT(" ",99)),399,99))&lt;&gt;"",CHAR(10) &amp; IFERROR(IF(ISERROR(--TRIM(MID(SUBSTITUTE(C483,",",REPT(" ",99)),399,99))),VLOOKUP(TRIM(MID(SUBSTITUTE(C483,",",REPT(" ",99)),399,99)),PortProtocols[],4,FALSE),VLOOKUP(--TRIM(MID(SUBSTITUTE(C483,",",REPT(" ",99)),399,99)),PortProtocols[],4,FALSE)),""),"") &amp;
IF(TRIM(MID(SUBSTITUTE(C483,",",REPT(" ",99)),499,99))&lt;&gt;"",CHAR(10) &amp; IFERROR(IF(ISERROR(--TRIM(MID(SUBSTITUTE(C483,",",REPT(" ",99)),499,99))),VLOOKUP(TRIM(MID(SUBSTITUTE(C483,",",REPT(" ",99)),499,99)),PortProtocols[],4,FALSE),VLOOKUP(--TRIM(MID(SUBSTITUTE(C483,",",REPT(" ",99)),499,99)),PortProtocols[],4,FALSE)),""),"") &amp;
IF(TRIM(MID(SUBSTITUTE(C483,",",REPT(" ",99)),599,99))&lt;&gt;"",CHAR(10) &amp; IFERROR(IF(ISERROR(--TRIM(MID(SUBSTITUTE(C483,",",REPT(" ",99)),599,99))),VLOOKUP(TRIM(MID(SUBSTITUTE(C483,",",REPT(" ",99)),599,99)),PortProtocols[],4,FALSE),VLOOKUP(--TRIM(MID(SUBSTITUTE(C483,",",REPT(" ",99)),599,99)),PortProtocols[],4,FALSE)),""),"") &amp;
IF(TRIM(MID(SUBSTITUTE(C483,",",REPT(" ",99)),699,99))&lt;&gt;"",CHAR(10) &amp; IFERROR(IF(ISERROR(--TRIM(MID(SUBSTITUTE(C483,",",REPT(" ",99)),699,99))),VLOOKUP(TRIM(MID(SUBSTITUTE(C483,",",REPT(" ",99)),699,99)),PortProtocols[],4,FALSE),VLOOKUP(--TRIM(MID(SUBSTITUTE(C483,",",REPT(" ",99)),699,99)),PortProtocols[],4,FALSE)),""),"") &amp;
IF(TRIM(MID(SUBSTITUTE(C483,",",REPT(" ",99)),799,99))&lt;&gt;"",CHAR(10) &amp; IFERROR(IF(ISERROR(--TRIM(MID(SUBSTITUTE(C483,",",REPT(" ",99)),799,99))),VLOOKUP(TRIM(MID(SUBSTITUTE(C483,",",REPT(" ",99)),799,99)),PortProtocols[],4,FALSE),VLOOKUP(--TRIM(MID(SUBSTITUTE(C483,",",REPT(" ",99)),799,99)),PortProtocols[],4,FALSE)),""),"") &amp;
IF(TRIM(MID(SUBSTITUTE(C483,",",REPT(" ",99)),899,99))&lt;&gt;"",CHAR(10) &amp; IFERROR(IF(ISERROR(--TRIM(MID(SUBSTITUTE(C483,",",REPT(" ",99)),899,99))),VLOOKUP(TRIM(MID(SUBSTITUTE(C483,",",REPT(" ",99)),899,99)),PortProtocols[],4,FALSE),VLOOKUP(--TRIM(MID(SUBSTITUTE(C483,",",REPT(" ",99)),899,99)),PortProtocols[],4,FALSE)),""),"") &amp;
IF(TRIM(MID(SUBSTITUTE(C483,",",REPT(" ",99)),999,99))&lt;&gt;"",CHAR(10) &amp; IFERROR(IF(ISERROR(--TRIM(MID(SUBSTITUTE(C483,",",REPT(" ",99)),999,99))),VLOOKUP(TRIM(MID(SUBSTITUTE(C483,",",REPT(" ",99)),999,99)),PortProtocols[],4,FALSE),VLOOKUP(--TRIM(MID(SUBSTITUTE(C483,",",REPT(" ",99)),999,99)),PortProtocols[],4,FALSE)),""),"") &amp;
IF(TRIM(MID(SUBSTITUTE(C483,",",REPT(" ",99)),1099,99))&lt;&gt;"",CHAR(10) &amp; IFERROR(IF(ISERROR(--TRIM(MID(SUBSTITUTE(C483,",",REPT(" ",99)),1099,99))),VLOOKUP(TRIM(MID(SUBSTITUTE(C483,",",REPT(" ",99)),1099,99)),PortProtocols[],4,FALSE),VLOOKUP(--TRIM(MID(SUBSTITUTE(C483,",",REPT(" ",99)),1099,99)),PortProtocols[],4,FALSE)),""),"") &amp;
IF(TRIM(MID(SUBSTITUTE(C483,",",REPT(" ",99)),1199,99))&lt;&gt;"",CHAR(10) &amp; IFERROR(IF(ISERROR(--TRIM(MID(SUBSTITUTE(C483,",",REPT(" ",99)),1199,99))),VLOOKUP(TRIM(MID(SUBSTITUTE(C483,",",REPT(" ",99)),1199,99)),PortProtocols[],4,FALSE),VLOOKUP(--TRIM(MID(SUBSTITUTE(C483,",",REPT(" ",99)),1199,99)),PortProtocols[],4,FALSE)),""),"") &amp;
IF(TRIM(MID(SUBSTITUTE(C483,",",REPT(" ",99)),1299,99))&lt;&gt;"",CHAR(10) &amp; IFERROR(IF(ISERROR(--TRIM(MID(SUBSTITUTE(C483,",",REPT(" ",99)),1299,99))),VLOOKUP(TRIM(MID(SUBSTITUTE(C483,",",REPT(" ",99)),1299,99)),PortProtocols[],4,FALSE),VLOOKUP(--TRIM(MID(SUBSTITUTE(C483,",",REPT(" ",99)),1299,99)),PortProtocols[],4,FALSE)),""),"") &amp;
IF(TRIM(MID(SUBSTITUTE(C483,",",REPT(" ",99)),1399,99))&lt;&gt;"",CHAR(10) &amp; IFERROR(IF(ISERROR(--TRIM(MID(SUBSTITUTE(C483,",",REPT(" ",99)),1399,99))),VLOOKUP(TRIM(MID(SUBSTITUTE(C483,",",REPT(" ",99)),1399,99)),PortProtocols[],4,FALSE),VLOOKUP(--TRIM(MID(SUBSTITUTE(C483,",",REPT(" ",99)),1399,99)),PortProtocols[],4,FALSE)),""),"") &amp;
IF(TRIM(MID(SUBSTITUTE(C483,",",REPT(" ",99)),1499,99))&lt;&gt;"",CHAR(10) &amp; IFERROR(IF(ISERROR(--TRIM(MID(SUBSTITUTE(C483,",",REPT(" ",99)),1499,99))),VLOOKUP(TRIM(MID(SUBSTITUTE(C483,",",REPT(" ",99)),1499,99)),PortProtocols[],4,FALSE),VLOOKUP(--TRIM(MID(SUBSTITUTE(C483,",",REPT(" ",99)),1499,99)),PortProtocols[],4,FALSE)),""),"") &amp;
IF(TRIM(MID(SUBSTITUTE(C483,",",REPT(" ",99)),1599,99))&lt;&gt;"",CHAR(10) &amp; IFERROR(IF(ISERROR(--TRIM(MID(SUBSTITUTE(C483,",",REPT(" ",99)),1599,99))),VLOOKUP(TRIM(MID(SUBSTITUTE(C483,",",REPT(" ",99)),1599,99)),PortProtocols[],4,FALSE),VLOOKUP(--TRIM(MID(SUBSTITUTE(C483,",",REPT(" ",99)),1599,99)),PortProtocols[],4,FALSE)),""),"") &amp;
IF(TRIM(MID(SUBSTITUTE(C483,",",REPT(" ",99)),1699,99))&lt;&gt;"",CHAR(10) &amp; IFERROR(IF(ISERROR(--TRIM(MID(SUBSTITUTE(C483,",",REPT(" ",99)),1699,99))),VLOOKUP(TRIM(MID(SUBSTITUTE(C483,",",REPT(" ",99)),1699,99)),PortProtocols[],4,FALSE),VLOOKUP(--TRIM(MID(SUBSTITUTE(C483,",",REPT(" ",99)),1699,99)),PortProtocols[],4,FALSE)),""),"") &amp;
IF(TRIM(MID(SUBSTITUTE(C483,",",REPT(" ",99)),1799,99))&lt;&gt;"",CHAR(10) &amp; IFERROR(IF(ISERROR(--TRIM(MID(SUBSTITUTE(C483,",",REPT(" ",99)),1799,99))),VLOOKUP(TRIM(MID(SUBSTITUTE(C483,",",REPT(" ",99)),1799,99)),PortProtocols[],4,FALSE),VLOOKUP(--TRIM(MID(SUBSTITUTE(C483,",",REPT(" ",99)),1799,99)),PortProtocols[],4,FALSE)),""),"") &amp;
IF(TRIM(MID(SUBSTITUTE(C483,",",REPT(" ",99)),1899,99))&lt;&gt;"",CHAR(10) &amp; IFERROR(IF(ISERROR(--TRIM(MID(SUBSTITUTE(C483,",",REPT(" ",99)),1899,99))),VLOOKUP(TRIM(MID(SUBSTITUTE(C483,",",REPT(" ",99)),1899,99)),PortProtocols[],4,FALSE),VLOOKUP(--TRIM(MID(SUBSTITUTE(C483,",",REPT(" ",99)),1899,99)),PortProtocols[],4,FALSE)),""),""),
"")</f>
        <v/>
      </c>
      <c r="G483" s="15"/>
      <c r="H483" s="13"/>
      <c r="I483" s="13"/>
      <c r="J483" s="13"/>
    </row>
    <row r="484" spans="1:10" ht="20.25" hidden="1">
      <c r="A484" s="13"/>
      <c r="B484" s="13"/>
      <c r="C484" s="14"/>
      <c r="D484" s="13"/>
      <c r="E484" s="13"/>
      <c r="F484" s="24" t="str">
        <f>IF(AND(B484&lt;&gt;"",E484&lt;&gt;""),B484 &amp; " to " &amp; E484 &amp; CHAR(10) &amp;
IFERROR(IF(ISERROR(--TRIM(MID(SUBSTITUTE(C484,",",REPT(" ",99)),1,99))),VLOOKUP(TRIM(MID(SUBSTITUTE(C484,",",REPT(" ",99)),1,99)),PortProtocols[],4,FALSE),VLOOKUP(--TRIM(MID(SUBSTITUTE(C484,",",REPT(" ",99)),1,99)),PortProtocols[],4,FALSE)),"") &amp;
IF(TRIM(MID(SUBSTITUTE(C484,",",REPT(" ",99)),99,99))&lt;&gt;"",CHAR(10) &amp; IFERROR(IF(ISERROR(--TRIM(MID(SUBSTITUTE(C484,",",REPT(" ",99)),99,99))),VLOOKUP(TRIM(MID(SUBSTITUTE(C484,",",REPT(" ",99)),99,99)),PortProtocols[],4,FALSE),VLOOKUP(--TRIM(MID(SUBSTITUTE(C484,",",REPT(" ",99)),99,99)),PortProtocols[],4,FALSE)),""),"") &amp;
IF(TRIM(MID(SUBSTITUTE(C484,",",REPT(" ",99)),199,99))&lt;&gt;"",CHAR(10) &amp; IFERROR(IF(ISERROR(--TRIM(MID(SUBSTITUTE(C484,",",REPT(" ",99)),199,99))),VLOOKUP(TRIM(MID(SUBSTITUTE(C484,",",REPT(" ",99)),199,99)),PortProtocols[],4,FALSE),VLOOKUP(--TRIM(MID(SUBSTITUTE(C484,",",REPT(" ",99)),199,99)),PortProtocols[],4,FALSE)),""),"") &amp;
IF(TRIM(MID(SUBSTITUTE(C484,",",REPT(" ",99)),299,99))&lt;&gt;"",CHAR(10) &amp; IFERROR(IF(ISERROR(--TRIM(MID(SUBSTITUTE(C484,",",REPT(" ",99)),299,99))),VLOOKUP(TRIM(MID(SUBSTITUTE(C484,",",REPT(" ",99)),299,99)),PortProtocols[],4,FALSE),VLOOKUP(--TRIM(MID(SUBSTITUTE(C484,",",REPT(" ",99)),299,99)),PortProtocols[],4,FALSE)),""),"") &amp;
IF(TRIM(MID(SUBSTITUTE(C484,",",REPT(" ",99)),399,99))&lt;&gt;"",CHAR(10) &amp; IFERROR(IF(ISERROR(--TRIM(MID(SUBSTITUTE(C484,",",REPT(" ",99)),399,99))),VLOOKUP(TRIM(MID(SUBSTITUTE(C484,",",REPT(" ",99)),399,99)),PortProtocols[],4,FALSE),VLOOKUP(--TRIM(MID(SUBSTITUTE(C484,",",REPT(" ",99)),399,99)),PortProtocols[],4,FALSE)),""),"") &amp;
IF(TRIM(MID(SUBSTITUTE(C484,",",REPT(" ",99)),499,99))&lt;&gt;"",CHAR(10) &amp; IFERROR(IF(ISERROR(--TRIM(MID(SUBSTITUTE(C484,",",REPT(" ",99)),499,99))),VLOOKUP(TRIM(MID(SUBSTITUTE(C484,",",REPT(" ",99)),499,99)),PortProtocols[],4,FALSE),VLOOKUP(--TRIM(MID(SUBSTITUTE(C484,",",REPT(" ",99)),499,99)),PortProtocols[],4,FALSE)),""),"") &amp;
IF(TRIM(MID(SUBSTITUTE(C484,",",REPT(" ",99)),599,99))&lt;&gt;"",CHAR(10) &amp; IFERROR(IF(ISERROR(--TRIM(MID(SUBSTITUTE(C484,",",REPT(" ",99)),599,99))),VLOOKUP(TRIM(MID(SUBSTITUTE(C484,",",REPT(" ",99)),599,99)),PortProtocols[],4,FALSE),VLOOKUP(--TRIM(MID(SUBSTITUTE(C484,",",REPT(" ",99)),599,99)),PortProtocols[],4,FALSE)),""),"") &amp;
IF(TRIM(MID(SUBSTITUTE(C484,",",REPT(" ",99)),699,99))&lt;&gt;"",CHAR(10) &amp; IFERROR(IF(ISERROR(--TRIM(MID(SUBSTITUTE(C484,",",REPT(" ",99)),699,99))),VLOOKUP(TRIM(MID(SUBSTITUTE(C484,",",REPT(" ",99)),699,99)),PortProtocols[],4,FALSE),VLOOKUP(--TRIM(MID(SUBSTITUTE(C484,",",REPT(" ",99)),699,99)),PortProtocols[],4,FALSE)),""),"") &amp;
IF(TRIM(MID(SUBSTITUTE(C484,",",REPT(" ",99)),799,99))&lt;&gt;"",CHAR(10) &amp; IFERROR(IF(ISERROR(--TRIM(MID(SUBSTITUTE(C484,",",REPT(" ",99)),799,99))),VLOOKUP(TRIM(MID(SUBSTITUTE(C484,",",REPT(" ",99)),799,99)),PortProtocols[],4,FALSE),VLOOKUP(--TRIM(MID(SUBSTITUTE(C484,",",REPT(" ",99)),799,99)),PortProtocols[],4,FALSE)),""),"") &amp;
IF(TRIM(MID(SUBSTITUTE(C484,",",REPT(" ",99)),899,99))&lt;&gt;"",CHAR(10) &amp; IFERROR(IF(ISERROR(--TRIM(MID(SUBSTITUTE(C484,",",REPT(" ",99)),899,99))),VLOOKUP(TRIM(MID(SUBSTITUTE(C484,",",REPT(" ",99)),899,99)),PortProtocols[],4,FALSE),VLOOKUP(--TRIM(MID(SUBSTITUTE(C484,",",REPT(" ",99)),899,99)),PortProtocols[],4,FALSE)),""),"") &amp;
IF(TRIM(MID(SUBSTITUTE(C484,",",REPT(" ",99)),999,99))&lt;&gt;"",CHAR(10) &amp; IFERROR(IF(ISERROR(--TRIM(MID(SUBSTITUTE(C484,",",REPT(" ",99)),999,99))),VLOOKUP(TRIM(MID(SUBSTITUTE(C484,",",REPT(" ",99)),999,99)),PortProtocols[],4,FALSE),VLOOKUP(--TRIM(MID(SUBSTITUTE(C484,",",REPT(" ",99)),999,99)),PortProtocols[],4,FALSE)),""),"") &amp;
IF(TRIM(MID(SUBSTITUTE(C484,",",REPT(" ",99)),1099,99))&lt;&gt;"",CHAR(10) &amp; IFERROR(IF(ISERROR(--TRIM(MID(SUBSTITUTE(C484,",",REPT(" ",99)),1099,99))),VLOOKUP(TRIM(MID(SUBSTITUTE(C484,",",REPT(" ",99)),1099,99)),PortProtocols[],4,FALSE),VLOOKUP(--TRIM(MID(SUBSTITUTE(C484,",",REPT(" ",99)),1099,99)),PortProtocols[],4,FALSE)),""),"") &amp;
IF(TRIM(MID(SUBSTITUTE(C484,",",REPT(" ",99)),1199,99))&lt;&gt;"",CHAR(10) &amp; IFERROR(IF(ISERROR(--TRIM(MID(SUBSTITUTE(C484,",",REPT(" ",99)),1199,99))),VLOOKUP(TRIM(MID(SUBSTITUTE(C484,",",REPT(" ",99)),1199,99)),PortProtocols[],4,FALSE),VLOOKUP(--TRIM(MID(SUBSTITUTE(C484,",",REPT(" ",99)),1199,99)),PortProtocols[],4,FALSE)),""),"") &amp;
IF(TRIM(MID(SUBSTITUTE(C484,",",REPT(" ",99)),1299,99))&lt;&gt;"",CHAR(10) &amp; IFERROR(IF(ISERROR(--TRIM(MID(SUBSTITUTE(C484,",",REPT(" ",99)),1299,99))),VLOOKUP(TRIM(MID(SUBSTITUTE(C484,",",REPT(" ",99)),1299,99)),PortProtocols[],4,FALSE),VLOOKUP(--TRIM(MID(SUBSTITUTE(C484,",",REPT(" ",99)),1299,99)),PortProtocols[],4,FALSE)),""),"") &amp;
IF(TRIM(MID(SUBSTITUTE(C484,",",REPT(" ",99)),1399,99))&lt;&gt;"",CHAR(10) &amp; IFERROR(IF(ISERROR(--TRIM(MID(SUBSTITUTE(C484,",",REPT(" ",99)),1399,99))),VLOOKUP(TRIM(MID(SUBSTITUTE(C484,",",REPT(" ",99)),1399,99)),PortProtocols[],4,FALSE),VLOOKUP(--TRIM(MID(SUBSTITUTE(C484,",",REPT(" ",99)),1399,99)),PortProtocols[],4,FALSE)),""),"") &amp;
IF(TRIM(MID(SUBSTITUTE(C484,",",REPT(" ",99)),1499,99))&lt;&gt;"",CHAR(10) &amp; IFERROR(IF(ISERROR(--TRIM(MID(SUBSTITUTE(C484,",",REPT(" ",99)),1499,99))),VLOOKUP(TRIM(MID(SUBSTITUTE(C484,",",REPT(" ",99)),1499,99)),PortProtocols[],4,FALSE),VLOOKUP(--TRIM(MID(SUBSTITUTE(C484,",",REPT(" ",99)),1499,99)),PortProtocols[],4,FALSE)),""),"") &amp;
IF(TRIM(MID(SUBSTITUTE(C484,",",REPT(" ",99)),1599,99))&lt;&gt;"",CHAR(10) &amp; IFERROR(IF(ISERROR(--TRIM(MID(SUBSTITUTE(C484,",",REPT(" ",99)),1599,99))),VLOOKUP(TRIM(MID(SUBSTITUTE(C484,",",REPT(" ",99)),1599,99)),PortProtocols[],4,FALSE),VLOOKUP(--TRIM(MID(SUBSTITUTE(C484,",",REPT(" ",99)),1599,99)),PortProtocols[],4,FALSE)),""),"") &amp;
IF(TRIM(MID(SUBSTITUTE(C484,",",REPT(" ",99)),1699,99))&lt;&gt;"",CHAR(10) &amp; IFERROR(IF(ISERROR(--TRIM(MID(SUBSTITUTE(C484,",",REPT(" ",99)),1699,99))),VLOOKUP(TRIM(MID(SUBSTITUTE(C484,",",REPT(" ",99)),1699,99)),PortProtocols[],4,FALSE),VLOOKUP(--TRIM(MID(SUBSTITUTE(C484,",",REPT(" ",99)),1699,99)),PortProtocols[],4,FALSE)),""),"") &amp;
IF(TRIM(MID(SUBSTITUTE(C484,",",REPT(" ",99)),1799,99))&lt;&gt;"",CHAR(10) &amp; IFERROR(IF(ISERROR(--TRIM(MID(SUBSTITUTE(C484,",",REPT(" ",99)),1799,99))),VLOOKUP(TRIM(MID(SUBSTITUTE(C484,",",REPT(" ",99)),1799,99)),PortProtocols[],4,FALSE),VLOOKUP(--TRIM(MID(SUBSTITUTE(C484,",",REPT(" ",99)),1799,99)),PortProtocols[],4,FALSE)),""),"") &amp;
IF(TRIM(MID(SUBSTITUTE(C484,",",REPT(" ",99)),1899,99))&lt;&gt;"",CHAR(10) &amp; IFERROR(IF(ISERROR(--TRIM(MID(SUBSTITUTE(C484,",",REPT(" ",99)),1899,99))),VLOOKUP(TRIM(MID(SUBSTITUTE(C484,",",REPT(" ",99)),1899,99)),PortProtocols[],4,FALSE),VLOOKUP(--TRIM(MID(SUBSTITUTE(C484,",",REPT(" ",99)),1899,99)),PortProtocols[],4,FALSE)),""),""),
"")</f>
        <v/>
      </c>
      <c r="G484" s="15"/>
      <c r="H484" s="13"/>
      <c r="I484" s="13"/>
      <c r="J484" s="13"/>
    </row>
    <row r="485" spans="1:10" ht="20.25" hidden="1">
      <c r="A485" s="13"/>
      <c r="B485" s="13"/>
      <c r="C485" s="14"/>
      <c r="D485" s="13"/>
      <c r="E485" s="13"/>
      <c r="F485" s="24" t="str">
        <f>IF(AND(B485&lt;&gt;"",E485&lt;&gt;""),B485 &amp; " to " &amp; E485 &amp; CHAR(10) &amp;
IFERROR(IF(ISERROR(--TRIM(MID(SUBSTITUTE(C485,",",REPT(" ",99)),1,99))),VLOOKUP(TRIM(MID(SUBSTITUTE(C485,",",REPT(" ",99)),1,99)),PortProtocols[],4,FALSE),VLOOKUP(--TRIM(MID(SUBSTITUTE(C485,",",REPT(" ",99)),1,99)),PortProtocols[],4,FALSE)),"") &amp;
IF(TRIM(MID(SUBSTITUTE(C485,",",REPT(" ",99)),99,99))&lt;&gt;"",CHAR(10) &amp; IFERROR(IF(ISERROR(--TRIM(MID(SUBSTITUTE(C485,",",REPT(" ",99)),99,99))),VLOOKUP(TRIM(MID(SUBSTITUTE(C485,",",REPT(" ",99)),99,99)),PortProtocols[],4,FALSE),VLOOKUP(--TRIM(MID(SUBSTITUTE(C485,",",REPT(" ",99)),99,99)),PortProtocols[],4,FALSE)),""),"") &amp;
IF(TRIM(MID(SUBSTITUTE(C485,",",REPT(" ",99)),199,99))&lt;&gt;"",CHAR(10) &amp; IFERROR(IF(ISERROR(--TRIM(MID(SUBSTITUTE(C485,",",REPT(" ",99)),199,99))),VLOOKUP(TRIM(MID(SUBSTITUTE(C485,",",REPT(" ",99)),199,99)),PortProtocols[],4,FALSE),VLOOKUP(--TRIM(MID(SUBSTITUTE(C485,",",REPT(" ",99)),199,99)),PortProtocols[],4,FALSE)),""),"") &amp;
IF(TRIM(MID(SUBSTITUTE(C485,",",REPT(" ",99)),299,99))&lt;&gt;"",CHAR(10) &amp; IFERROR(IF(ISERROR(--TRIM(MID(SUBSTITUTE(C485,",",REPT(" ",99)),299,99))),VLOOKUP(TRIM(MID(SUBSTITUTE(C485,",",REPT(" ",99)),299,99)),PortProtocols[],4,FALSE),VLOOKUP(--TRIM(MID(SUBSTITUTE(C485,",",REPT(" ",99)),299,99)),PortProtocols[],4,FALSE)),""),"") &amp;
IF(TRIM(MID(SUBSTITUTE(C485,",",REPT(" ",99)),399,99))&lt;&gt;"",CHAR(10) &amp; IFERROR(IF(ISERROR(--TRIM(MID(SUBSTITUTE(C485,",",REPT(" ",99)),399,99))),VLOOKUP(TRIM(MID(SUBSTITUTE(C485,",",REPT(" ",99)),399,99)),PortProtocols[],4,FALSE),VLOOKUP(--TRIM(MID(SUBSTITUTE(C485,",",REPT(" ",99)),399,99)),PortProtocols[],4,FALSE)),""),"") &amp;
IF(TRIM(MID(SUBSTITUTE(C485,",",REPT(" ",99)),499,99))&lt;&gt;"",CHAR(10) &amp; IFERROR(IF(ISERROR(--TRIM(MID(SUBSTITUTE(C485,",",REPT(" ",99)),499,99))),VLOOKUP(TRIM(MID(SUBSTITUTE(C485,",",REPT(" ",99)),499,99)),PortProtocols[],4,FALSE),VLOOKUP(--TRIM(MID(SUBSTITUTE(C485,",",REPT(" ",99)),499,99)),PortProtocols[],4,FALSE)),""),"") &amp;
IF(TRIM(MID(SUBSTITUTE(C485,",",REPT(" ",99)),599,99))&lt;&gt;"",CHAR(10) &amp; IFERROR(IF(ISERROR(--TRIM(MID(SUBSTITUTE(C485,",",REPT(" ",99)),599,99))),VLOOKUP(TRIM(MID(SUBSTITUTE(C485,",",REPT(" ",99)),599,99)),PortProtocols[],4,FALSE),VLOOKUP(--TRIM(MID(SUBSTITUTE(C485,",",REPT(" ",99)),599,99)),PortProtocols[],4,FALSE)),""),"") &amp;
IF(TRIM(MID(SUBSTITUTE(C485,",",REPT(" ",99)),699,99))&lt;&gt;"",CHAR(10) &amp; IFERROR(IF(ISERROR(--TRIM(MID(SUBSTITUTE(C485,",",REPT(" ",99)),699,99))),VLOOKUP(TRIM(MID(SUBSTITUTE(C485,",",REPT(" ",99)),699,99)),PortProtocols[],4,FALSE),VLOOKUP(--TRIM(MID(SUBSTITUTE(C485,",",REPT(" ",99)),699,99)),PortProtocols[],4,FALSE)),""),"") &amp;
IF(TRIM(MID(SUBSTITUTE(C485,",",REPT(" ",99)),799,99))&lt;&gt;"",CHAR(10) &amp; IFERROR(IF(ISERROR(--TRIM(MID(SUBSTITUTE(C485,",",REPT(" ",99)),799,99))),VLOOKUP(TRIM(MID(SUBSTITUTE(C485,",",REPT(" ",99)),799,99)),PortProtocols[],4,FALSE),VLOOKUP(--TRIM(MID(SUBSTITUTE(C485,",",REPT(" ",99)),799,99)),PortProtocols[],4,FALSE)),""),"") &amp;
IF(TRIM(MID(SUBSTITUTE(C485,",",REPT(" ",99)),899,99))&lt;&gt;"",CHAR(10) &amp; IFERROR(IF(ISERROR(--TRIM(MID(SUBSTITUTE(C485,",",REPT(" ",99)),899,99))),VLOOKUP(TRIM(MID(SUBSTITUTE(C485,",",REPT(" ",99)),899,99)),PortProtocols[],4,FALSE),VLOOKUP(--TRIM(MID(SUBSTITUTE(C485,",",REPT(" ",99)),899,99)),PortProtocols[],4,FALSE)),""),"") &amp;
IF(TRIM(MID(SUBSTITUTE(C485,",",REPT(" ",99)),999,99))&lt;&gt;"",CHAR(10) &amp; IFERROR(IF(ISERROR(--TRIM(MID(SUBSTITUTE(C485,",",REPT(" ",99)),999,99))),VLOOKUP(TRIM(MID(SUBSTITUTE(C485,",",REPT(" ",99)),999,99)),PortProtocols[],4,FALSE),VLOOKUP(--TRIM(MID(SUBSTITUTE(C485,",",REPT(" ",99)),999,99)),PortProtocols[],4,FALSE)),""),"") &amp;
IF(TRIM(MID(SUBSTITUTE(C485,",",REPT(" ",99)),1099,99))&lt;&gt;"",CHAR(10) &amp; IFERROR(IF(ISERROR(--TRIM(MID(SUBSTITUTE(C485,",",REPT(" ",99)),1099,99))),VLOOKUP(TRIM(MID(SUBSTITUTE(C485,",",REPT(" ",99)),1099,99)),PortProtocols[],4,FALSE),VLOOKUP(--TRIM(MID(SUBSTITUTE(C485,",",REPT(" ",99)),1099,99)),PortProtocols[],4,FALSE)),""),"") &amp;
IF(TRIM(MID(SUBSTITUTE(C485,",",REPT(" ",99)),1199,99))&lt;&gt;"",CHAR(10) &amp; IFERROR(IF(ISERROR(--TRIM(MID(SUBSTITUTE(C485,",",REPT(" ",99)),1199,99))),VLOOKUP(TRIM(MID(SUBSTITUTE(C485,",",REPT(" ",99)),1199,99)),PortProtocols[],4,FALSE),VLOOKUP(--TRIM(MID(SUBSTITUTE(C485,",",REPT(" ",99)),1199,99)),PortProtocols[],4,FALSE)),""),"") &amp;
IF(TRIM(MID(SUBSTITUTE(C485,",",REPT(" ",99)),1299,99))&lt;&gt;"",CHAR(10) &amp; IFERROR(IF(ISERROR(--TRIM(MID(SUBSTITUTE(C485,",",REPT(" ",99)),1299,99))),VLOOKUP(TRIM(MID(SUBSTITUTE(C485,",",REPT(" ",99)),1299,99)),PortProtocols[],4,FALSE),VLOOKUP(--TRIM(MID(SUBSTITUTE(C485,",",REPT(" ",99)),1299,99)),PortProtocols[],4,FALSE)),""),"") &amp;
IF(TRIM(MID(SUBSTITUTE(C485,",",REPT(" ",99)),1399,99))&lt;&gt;"",CHAR(10) &amp; IFERROR(IF(ISERROR(--TRIM(MID(SUBSTITUTE(C485,",",REPT(" ",99)),1399,99))),VLOOKUP(TRIM(MID(SUBSTITUTE(C485,",",REPT(" ",99)),1399,99)),PortProtocols[],4,FALSE),VLOOKUP(--TRIM(MID(SUBSTITUTE(C485,",",REPT(" ",99)),1399,99)),PortProtocols[],4,FALSE)),""),"") &amp;
IF(TRIM(MID(SUBSTITUTE(C485,",",REPT(" ",99)),1499,99))&lt;&gt;"",CHAR(10) &amp; IFERROR(IF(ISERROR(--TRIM(MID(SUBSTITUTE(C485,",",REPT(" ",99)),1499,99))),VLOOKUP(TRIM(MID(SUBSTITUTE(C485,",",REPT(" ",99)),1499,99)),PortProtocols[],4,FALSE),VLOOKUP(--TRIM(MID(SUBSTITUTE(C485,",",REPT(" ",99)),1499,99)),PortProtocols[],4,FALSE)),""),"") &amp;
IF(TRIM(MID(SUBSTITUTE(C485,",",REPT(" ",99)),1599,99))&lt;&gt;"",CHAR(10) &amp; IFERROR(IF(ISERROR(--TRIM(MID(SUBSTITUTE(C485,",",REPT(" ",99)),1599,99))),VLOOKUP(TRIM(MID(SUBSTITUTE(C485,",",REPT(" ",99)),1599,99)),PortProtocols[],4,FALSE),VLOOKUP(--TRIM(MID(SUBSTITUTE(C485,",",REPT(" ",99)),1599,99)),PortProtocols[],4,FALSE)),""),"") &amp;
IF(TRIM(MID(SUBSTITUTE(C485,",",REPT(" ",99)),1699,99))&lt;&gt;"",CHAR(10) &amp; IFERROR(IF(ISERROR(--TRIM(MID(SUBSTITUTE(C485,",",REPT(" ",99)),1699,99))),VLOOKUP(TRIM(MID(SUBSTITUTE(C485,",",REPT(" ",99)),1699,99)),PortProtocols[],4,FALSE),VLOOKUP(--TRIM(MID(SUBSTITUTE(C485,",",REPT(" ",99)),1699,99)),PortProtocols[],4,FALSE)),""),"") &amp;
IF(TRIM(MID(SUBSTITUTE(C485,",",REPT(" ",99)),1799,99))&lt;&gt;"",CHAR(10) &amp; IFERROR(IF(ISERROR(--TRIM(MID(SUBSTITUTE(C485,",",REPT(" ",99)),1799,99))),VLOOKUP(TRIM(MID(SUBSTITUTE(C485,",",REPT(" ",99)),1799,99)),PortProtocols[],4,FALSE),VLOOKUP(--TRIM(MID(SUBSTITUTE(C485,",",REPT(" ",99)),1799,99)),PortProtocols[],4,FALSE)),""),"") &amp;
IF(TRIM(MID(SUBSTITUTE(C485,",",REPT(" ",99)),1899,99))&lt;&gt;"",CHAR(10) &amp; IFERROR(IF(ISERROR(--TRIM(MID(SUBSTITUTE(C485,",",REPT(" ",99)),1899,99))),VLOOKUP(TRIM(MID(SUBSTITUTE(C485,",",REPT(" ",99)),1899,99)),PortProtocols[],4,FALSE),VLOOKUP(--TRIM(MID(SUBSTITUTE(C485,",",REPT(" ",99)),1899,99)),PortProtocols[],4,FALSE)),""),""),
"")</f>
        <v/>
      </c>
      <c r="G485" s="15"/>
      <c r="H485" s="13"/>
      <c r="I485" s="13"/>
      <c r="J485" s="13"/>
    </row>
    <row r="486" spans="1:10" ht="20.25" hidden="1">
      <c r="A486" s="13"/>
      <c r="B486" s="13"/>
      <c r="C486" s="14"/>
      <c r="D486" s="13"/>
      <c r="E486" s="13"/>
      <c r="F486" s="24" t="str">
        <f>IF(AND(B486&lt;&gt;"",E486&lt;&gt;""),B486 &amp; " to " &amp; E486 &amp; CHAR(10) &amp;
IFERROR(IF(ISERROR(--TRIM(MID(SUBSTITUTE(C486,",",REPT(" ",99)),1,99))),VLOOKUP(TRIM(MID(SUBSTITUTE(C486,",",REPT(" ",99)),1,99)),PortProtocols[],4,FALSE),VLOOKUP(--TRIM(MID(SUBSTITUTE(C486,",",REPT(" ",99)),1,99)),PortProtocols[],4,FALSE)),"") &amp;
IF(TRIM(MID(SUBSTITUTE(C486,",",REPT(" ",99)),99,99))&lt;&gt;"",CHAR(10) &amp; IFERROR(IF(ISERROR(--TRIM(MID(SUBSTITUTE(C486,",",REPT(" ",99)),99,99))),VLOOKUP(TRIM(MID(SUBSTITUTE(C486,",",REPT(" ",99)),99,99)),PortProtocols[],4,FALSE),VLOOKUP(--TRIM(MID(SUBSTITUTE(C486,",",REPT(" ",99)),99,99)),PortProtocols[],4,FALSE)),""),"") &amp;
IF(TRIM(MID(SUBSTITUTE(C486,",",REPT(" ",99)),199,99))&lt;&gt;"",CHAR(10) &amp; IFERROR(IF(ISERROR(--TRIM(MID(SUBSTITUTE(C486,",",REPT(" ",99)),199,99))),VLOOKUP(TRIM(MID(SUBSTITUTE(C486,",",REPT(" ",99)),199,99)),PortProtocols[],4,FALSE),VLOOKUP(--TRIM(MID(SUBSTITUTE(C486,",",REPT(" ",99)),199,99)),PortProtocols[],4,FALSE)),""),"") &amp;
IF(TRIM(MID(SUBSTITUTE(C486,",",REPT(" ",99)),299,99))&lt;&gt;"",CHAR(10) &amp; IFERROR(IF(ISERROR(--TRIM(MID(SUBSTITUTE(C486,",",REPT(" ",99)),299,99))),VLOOKUP(TRIM(MID(SUBSTITUTE(C486,",",REPT(" ",99)),299,99)),PortProtocols[],4,FALSE),VLOOKUP(--TRIM(MID(SUBSTITUTE(C486,",",REPT(" ",99)),299,99)),PortProtocols[],4,FALSE)),""),"") &amp;
IF(TRIM(MID(SUBSTITUTE(C486,",",REPT(" ",99)),399,99))&lt;&gt;"",CHAR(10) &amp; IFERROR(IF(ISERROR(--TRIM(MID(SUBSTITUTE(C486,",",REPT(" ",99)),399,99))),VLOOKUP(TRIM(MID(SUBSTITUTE(C486,",",REPT(" ",99)),399,99)),PortProtocols[],4,FALSE),VLOOKUP(--TRIM(MID(SUBSTITUTE(C486,",",REPT(" ",99)),399,99)),PortProtocols[],4,FALSE)),""),"") &amp;
IF(TRIM(MID(SUBSTITUTE(C486,",",REPT(" ",99)),499,99))&lt;&gt;"",CHAR(10) &amp; IFERROR(IF(ISERROR(--TRIM(MID(SUBSTITUTE(C486,",",REPT(" ",99)),499,99))),VLOOKUP(TRIM(MID(SUBSTITUTE(C486,",",REPT(" ",99)),499,99)),PortProtocols[],4,FALSE),VLOOKUP(--TRIM(MID(SUBSTITUTE(C486,",",REPT(" ",99)),499,99)),PortProtocols[],4,FALSE)),""),"") &amp;
IF(TRIM(MID(SUBSTITUTE(C486,",",REPT(" ",99)),599,99))&lt;&gt;"",CHAR(10) &amp; IFERROR(IF(ISERROR(--TRIM(MID(SUBSTITUTE(C486,",",REPT(" ",99)),599,99))),VLOOKUP(TRIM(MID(SUBSTITUTE(C486,",",REPT(" ",99)),599,99)),PortProtocols[],4,FALSE),VLOOKUP(--TRIM(MID(SUBSTITUTE(C486,",",REPT(" ",99)),599,99)),PortProtocols[],4,FALSE)),""),"") &amp;
IF(TRIM(MID(SUBSTITUTE(C486,",",REPT(" ",99)),699,99))&lt;&gt;"",CHAR(10) &amp; IFERROR(IF(ISERROR(--TRIM(MID(SUBSTITUTE(C486,",",REPT(" ",99)),699,99))),VLOOKUP(TRIM(MID(SUBSTITUTE(C486,",",REPT(" ",99)),699,99)),PortProtocols[],4,FALSE),VLOOKUP(--TRIM(MID(SUBSTITUTE(C486,",",REPT(" ",99)),699,99)),PortProtocols[],4,FALSE)),""),"") &amp;
IF(TRIM(MID(SUBSTITUTE(C486,",",REPT(" ",99)),799,99))&lt;&gt;"",CHAR(10) &amp; IFERROR(IF(ISERROR(--TRIM(MID(SUBSTITUTE(C486,",",REPT(" ",99)),799,99))),VLOOKUP(TRIM(MID(SUBSTITUTE(C486,",",REPT(" ",99)),799,99)),PortProtocols[],4,FALSE),VLOOKUP(--TRIM(MID(SUBSTITUTE(C486,",",REPT(" ",99)),799,99)),PortProtocols[],4,FALSE)),""),"") &amp;
IF(TRIM(MID(SUBSTITUTE(C486,",",REPT(" ",99)),899,99))&lt;&gt;"",CHAR(10) &amp; IFERROR(IF(ISERROR(--TRIM(MID(SUBSTITUTE(C486,",",REPT(" ",99)),899,99))),VLOOKUP(TRIM(MID(SUBSTITUTE(C486,",",REPT(" ",99)),899,99)),PortProtocols[],4,FALSE),VLOOKUP(--TRIM(MID(SUBSTITUTE(C486,",",REPT(" ",99)),899,99)),PortProtocols[],4,FALSE)),""),"") &amp;
IF(TRIM(MID(SUBSTITUTE(C486,",",REPT(" ",99)),999,99))&lt;&gt;"",CHAR(10) &amp; IFERROR(IF(ISERROR(--TRIM(MID(SUBSTITUTE(C486,",",REPT(" ",99)),999,99))),VLOOKUP(TRIM(MID(SUBSTITUTE(C486,",",REPT(" ",99)),999,99)),PortProtocols[],4,FALSE),VLOOKUP(--TRIM(MID(SUBSTITUTE(C486,",",REPT(" ",99)),999,99)),PortProtocols[],4,FALSE)),""),"") &amp;
IF(TRIM(MID(SUBSTITUTE(C486,",",REPT(" ",99)),1099,99))&lt;&gt;"",CHAR(10) &amp; IFERROR(IF(ISERROR(--TRIM(MID(SUBSTITUTE(C486,",",REPT(" ",99)),1099,99))),VLOOKUP(TRIM(MID(SUBSTITUTE(C486,",",REPT(" ",99)),1099,99)),PortProtocols[],4,FALSE),VLOOKUP(--TRIM(MID(SUBSTITUTE(C486,",",REPT(" ",99)),1099,99)),PortProtocols[],4,FALSE)),""),"") &amp;
IF(TRIM(MID(SUBSTITUTE(C486,",",REPT(" ",99)),1199,99))&lt;&gt;"",CHAR(10) &amp; IFERROR(IF(ISERROR(--TRIM(MID(SUBSTITUTE(C486,",",REPT(" ",99)),1199,99))),VLOOKUP(TRIM(MID(SUBSTITUTE(C486,",",REPT(" ",99)),1199,99)),PortProtocols[],4,FALSE),VLOOKUP(--TRIM(MID(SUBSTITUTE(C486,",",REPT(" ",99)),1199,99)),PortProtocols[],4,FALSE)),""),"") &amp;
IF(TRIM(MID(SUBSTITUTE(C486,",",REPT(" ",99)),1299,99))&lt;&gt;"",CHAR(10) &amp; IFERROR(IF(ISERROR(--TRIM(MID(SUBSTITUTE(C486,",",REPT(" ",99)),1299,99))),VLOOKUP(TRIM(MID(SUBSTITUTE(C486,",",REPT(" ",99)),1299,99)),PortProtocols[],4,FALSE),VLOOKUP(--TRIM(MID(SUBSTITUTE(C486,",",REPT(" ",99)),1299,99)),PortProtocols[],4,FALSE)),""),"") &amp;
IF(TRIM(MID(SUBSTITUTE(C486,",",REPT(" ",99)),1399,99))&lt;&gt;"",CHAR(10) &amp; IFERROR(IF(ISERROR(--TRIM(MID(SUBSTITUTE(C486,",",REPT(" ",99)),1399,99))),VLOOKUP(TRIM(MID(SUBSTITUTE(C486,",",REPT(" ",99)),1399,99)),PortProtocols[],4,FALSE),VLOOKUP(--TRIM(MID(SUBSTITUTE(C486,",",REPT(" ",99)),1399,99)),PortProtocols[],4,FALSE)),""),"") &amp;
IF(TRIM(MID(SUBSTITUTE(C486,",",REPT(" ",99)),1499,99))&lt;&gt;"",CHAR(10) &amp; IFERROR(IF(ISERROR(--TRIM(MID(SUBSTITUTE(C486,",",REPT(" ",99)),1499,99))),VLOOKUP(TRIM(MID(SUBSTITUTE(C486,",",REPT(" ",99)),1499,99)),PortProtocols[],4,FALSE),VLOOKUP(--TRIM(MID(SUBSTITUTE(C486,",",REPT(" ",99)),1499,99)),PortProtocols[],4,FALSE)),""),"") &amp;
IF(TRIM(MID(SUBSTITUTE(C486,",",REPT(" ",99)),1599,99))&lt;&gt;"",CHAR(10) &amp; IFERROR(IF(ISERROR(--TRIM(MID(SUBSTITUTE(C486,",",REPT(" ",99)),1599,99))),VLOOKUP(TRIM(MID(SUBSTITUTE(C486,",",REPT(" ",99)),1599,99)),PortProtocols[],4,FALSE),VLOOKUP(--TRIM(MID(SUBSTITUTE(C486,",",REPT(" ",99)),1599,99)),PortProtocols[],4,FALSE)),""),"") &amp;
IF(TRIM(MID(SUBSTITUTE(C486,",",REPT(" ",99)),1699,99))&lt;&gt;"",CHAR(10) &amp; IFERROR(IF(ISERROR(--TRIM(MID(SUBSTITUTE(C486,",",REPT(" ",99)),1699,99))),VLOOKUP(TRIM(MID(SUBSTITUTE(C486,",",REPT(" ",99)),1699,99)),PortProtocols[],4,FALSE),VLOOKUP(--TRIM(MID(SUBSTITUTE(C486,",",REPT(" ",99)),1699,99)),PortProtocols[],4,FALSE)),""),"") &amp;
IF(TRIM(MID(SUBSTITUTE(C486,",",REPT(" ",99)),1799,99))&lt;&gt;"",CHAR(10) &amp; IFERROR(IF(ISERROR(--TRIM(MID(SUBSTITUTE(C486,",",REPT(" ",99)),1799,99))),VLOOKUP(TRIM(MID(SUBSTITUTE(C486,",",REPT(" ",99)),1799,99)),PortProtocols[],4,FALSE),VLOOKUP(--TRIM(MID(SUBSTITUTE(C486,",",REPT(" ",99)),1799,99)),PortProtocols[],4,FALSE)),""),"") &amp;
IF(TRIM(MID(SUBSTITUTE(C486,",",REPT(" ",99)),1899,99))&lt;&gt;"",CHAR(10) &amp; IFERROR(IF(ISERROR(--TRIM(MID(SUBSTITUTE(C486,",",REPT(" ",99)),1899,99))),VLOOKUP(TRIM(MID(SUBSTITUTE(C486,",",REPT(" ",99)),1899,99)),PortProtocols[],4,FALSE),VLOOKUP(--TRIM(MID(SUBSTITUTE(C486,",",REPT(" ",99)),1899,99)),PortProtocols[],4,FALSE)),""),""),
"")</f>
        <v/>
      </c>
      <c r="G486" s="15"/>
      <c r="H486" s="13"/>
      <c r="I486" s="13"/>
      <c r="J486" s="13"/>
    </row>
    <row r="487" spans="1:10" ht="20.25" hidden="1">
      <c r="A487" s="13"/>
      <c r="B487" s="13"/>
      <c r="C487" s="14"/>
      <c r="D487" s="13"/>
      <c r="E487" s="13"/>
      <c r="F487" s="24" t="str">
        <f>IF(AND(B487&lt;&gt;"",E487&lt;&gt;""),B487 &amp; " to " &amp; E487 &amp; CHAR(10) &amp;
IFERROR(IF(ISERROR(--TRIM(MID(SUBSTITUTE(C487,",",REPT(" ",99)),1,99))),VLOOKUP(TRIM(MID(SUBSTITUTE(C487,",",REPT(" ",99)),1,99)),PortProtocols[],4,FALSE),VLOOKUP(--TRIM(MID(SUBSTITUTE(C487,",",REPT(" ",99)),1,99)),PortProtocols[],4,FALSE)),"") &amp;
IF(TRIM(MID(SUBSTITUTE(C487,",",REPT(" ",99)),99,99))&lt;&gt;"",CHAR(10) &amp; IFERROR(IF(ISERROR(--TRIM(MID(SUBSTITUTE(C487,",",REPT(" ",99)),99,99))),VLOOKUP(TRIM(MID(SUBSTITUTE(C487,",",REPT(" ",99)),99,99)),PortProtocols[],4,FALSE),VLOOKUP(--TRIM(MID(SUBSTITUTE(C487,",",REPT(" ",99)),99,99)),PortProtocols[],4,FALSE)),""),"") &amp;
IF(TRIM(MID(SUBSTITUTE(C487,",",REPT(" ",99)),199,99))&lt;&gt;"",CHAR(10) &amp; IFERROR(IF(ISERROR(--TRIM(MID(SUBSTITUTE(C487,",",REPT(" ",99)),199,99))),VLOOKUP(TRIM(MID(SUBSTITUTE(C487,",",REPT(" ",99)),199,99)),PortProtocols[],4,FALSE),VLOOKUP(--TRIM(MID(SUBSTITUTE(C487,",",REPT(" ",99)),199,99)),PortProtocols[],4,FALSE)),""),"") &amp;
IF(TRIM(MID(SUBSTITUTE(C487,",",REPT(" ",99)),299,99))&lt;&gt;"",CHAR(10) &amp; IFERROR(IF(ISERROR(--TRIM(MID(SUBSTITUTE(C487,",",REPT(" ",99)),299,99))),VLOOKUP(TRIM(MID(SUBSTITUTE(C487,",",REPT(" ",99)),299,99)),PortProtocols[],4,FALSE),VLOOKUP(--TRIM(MID(SUBSTITUTE(C487,",",REPT(" ",99)),299,99)),PortProtocols[],4,FALSE)),""),"") &amp;
IF(TRIM(MID(SUBSTITUTE(C487,",",REPT(" ",99)),399,99))&lt;&gt;"",CHAR(10) &amp; IFERROR(IF(ISERROR(--TRIM(MID(SUBSTITUTE(C487,",",REPT(" ",99)),399,99))),VLOOKUP(TRIM(MID(SUBSTITUTE(C487,",",REPT(" ",99)),399,99)),PortProtocols[],4,FALSE),VLOOKUP(--TRIM(MID(SUBSTITUTE(C487,",",REPT(" ",99)),399,99)),PortProtocols[],4,FALSE)),""),"") &amp;
IF(TRIM(MID(SUBSTITUTE(C487,",",REPT(" ",99)),499,99))&lt;&gt;"",CHAR(10) &amp; IFERROR(IF(ISERROR(--TRIM(MID(SUBSTITUTE(C487,",",REPT(" ",99)),499,99))),VLOOKUP(TRIM(MID(SUBSTITUTE(C487,",",REPT(" ",99)),499,99)),PortProtocols[],4,FALSE),VLOOKUP(--TRIM(MID(SUBSTITUTE(C487,",",REPT(" ",99)),499,99)),PortProtocols[],4,FALSE)),""),"") &amp;
IF(TRIM(MID(SUBSTITUTE(C487,",",REPT(" ",99)),599,99))&lt;&gt;"",CHAR(10) &amp; IFERROR(IF(ISERROR(--TRIM(MID(SUBSTITUTE(C487,",",REPT(" ",99)),599,99))),VLOOKUP(TRIM(MID(SUBSTITUTE(C487,",",REPT(" ",99)),599,99)),PortProtocols[],4,FALSE),VLOOKUP(--TRIM(MID(SUBSTITUTE(C487,",",REPT(" ",99)),599,99)),PortProtocols[],4,FALSE)),""),"") &amp;
IF(TRIM(MID(SUBSTITUTE(C487,",",REPT(" ",99)),699,99))&lt;&gt;"",CHAR(10) &amp; IFERROR(IF(ISERROR(--TRIM(MID(SUBSTITUTE(C487,",",REPT(" ",99)),699,99))),VLOOKUP(TRIM(MID(SUBSTITUTE(C487,",",REPT(" ",99)),699,99)),PortProtocols[],4,FALSE),VLOOKUP(--TRIM(MID(SUBSTITUTE(C487,",",REPT(" ",99)),699,99)),PortProtocols[],4,FALSE)),""),"") &amp;
IF(TRIM(MID(SUBSTITUTE(C487,",",REPT(" ",99)),799,99))&lt;&gt;"",CHAR(10) &amp; IFERROR(IF(ISERROR(--TRIM(MID(SUBSTITUTE(C487,",",REPT(" ",99)),799,99))),VLOOKUP(TRIM(MID(SUBSTITUTE(C487,",",REPT(" ",99)),799,99)),PortProtocols[],4,FALSE),VLOOKUP(--TRIM(MID(SUBSTITUTE(C487,",",REPT(" ",99)),799,99)),PortProtocols[],4,FALSE)),""),"") &amp;
IF(TRIM(MID(SUBSTITUTE(C487,",",REPT(" ",99)),899,99))&lt;&gt;"",CHAR(10) &amp; IFERROR(IF(ISERROR(--TRIM(MID(SUBSTITUTE(C487,",",REPT(" ",99)),899,99))),VLOOKUP(TRIM(MID(SUBSTITUTE(C487,",",REPT(" ",99)),899,99)),PortProtocols[],4,FALSE),VLOOKUP(--TRIM(MID(SUBSTITUTE(C487,",",REPT(" ",99)),899,99)),PortProtocols[],4,FALSE)),""),"") &amp;
IF(TRIM(MID(SUBSTITUTE(C487,",",REPT(" ",99)),999,99))&lt;&gt;"",CHAR(10) &amp; IFERROR(IF(ISERROR(--TRIM(MID(SUBSTITUTE(C487,",",REPT(" ",99)),999,99))),VLOOKUP(TRIM(MID(SUBSTITUTE(C487,",",REPT(" ",99)),999,99)),PortProtocols[],4,FALSE),VLOOKUP(--TRIM(MID(SUBSTITUTE(C487,",",REPT(" ",99)),999,99)),PortProtocols[],4,FALSE)),""),"") &amp;
IF(TRIM(MID(SUBSTITUTE(C487,",",REPT(" ",99)),1099,99))&lt;&gt;"",CHAR(10) &amp; IFERROR(IF(ISERROR(--TRIM(MID(SUBSTITUTE(C487,",",REPT(" ",99)),1099,99))),VLOOKUP(TRIM(MID(SUBSTITUTE(C487,",",REPT(" ",99)),1099,99)),PortProtocols[],4,FALSE),VLOOKUP(--TRIM(MID(SUBSTITUTE(C487,",",REPT(" ",99)),1099,99)),PortProtocols[],4,FALSE)),""),"") &amp;
IF(TRIM(MID(SUBSTITUTE(C487,",",REPT(" ",99)),1199,99))&lt;&gt;"",CHAR(10) &amp; IFERROR(IF(ISERROR(--TRIM(MID(SUBSTITUTE(C487,",",REPT(" ",99)),1199,99))),VLOOKUP(TRIM(MID(SUBSTITUTE(C487,",",REPT(" ",99)),1199,99)),PortProtocols[],4,FALSE),VLOOKUP(--TRIM(MID(SUBSTITUTE(C487,",",REPT(" ",99)),1199,99)),PortProtocols[],4,FALSE)),""),"") &amp;
IF(TRIM(MID(SUBSTITUTE(C487,",",REPT(" ",99)),1299,99))&lt;&gt;"",CHAR(10) &amp; IFERROR(IF(ISERROR(--TRIM(MID(SUBSTITUTE(C487,",",REPT(" ",99)),1299,99))),VLOOKUP(TRIM(MID(SUBSTITUTE(C487,",",REPT(" ",99)),1299,99)),PortProtocols[],4,FALSE),VLOOKUP(--TRIM(MID(SUBSTITUTE(C487,",",REPT(" ",99)),1299,99)),PortProtocols[],4,FALSE)),""),"") &amp;
IF(TRIM(MID(SUBSTITUTE(C487,",",REPT(" ",99)),1399,99))&lt;&gt;"",CHAR(10) &amp; IFERROR(IF(ISERROR(--TRIM(MID(SUBSTITUTE(C487,",",REPT(" ",99)),1399,99))),VLOOKUP(TRIM(MID(SUBSTITUTE(C487,",",REPT(" ",99)),1399,99)),PortProtocols[],4,FALSE),VLOOKUP(--TRIM(MID(SUBSTITUTE(C487,",",REPT(" ",99)),1399,99)),PortProtocols[],4,FALSE)),""),"") &amp;
IF(TRIM(MID(SUBSTITUTE(C487,",",REPT(" ",99)),1499,99))&lt;&gt;"",CHAR(10) &amp; IFERROR(IF(ISERROR(--TRIM(MID(SUBSTITUTE(C487,",",REPT(" ",99)),1499,99))),VLOOKUP(TRIM(MID(SUBSTITUTE(C487,",",REPT(" ",99)),1499,99)),PortProtocols[],4,FALSE),VLOOKUP(--TRIM(MID(SUBSTITUTE(C487,",",REPT(" ",99)),1499,99)),PortProtocols[],4,FALSE)),""),"") &amp;
IF(TRIM(MID(SUBSTITUTE(C487,",",REPT(" ",99)),1599,99))&lt;&gt;"",CHAR(10) &amp; IFERROR(IF(ISERROR(--TRIM(MID(SUBSTITUTE(C487,",",REPT(" ",99)),1599,99))),VLOOKUP(TRIM(MID(SUBSTITUTE(C487,",",REPT(" ",99)),1599,99)),PortProtocols[],4,FALSE),VLOOKUP(--TRIM(MID(SUBSTITUTE(C487,",",REPT(" ",99)),1599,99)),PortProtocols[],4,FALSE)),""),"") &amp;
IF(TRIM(MID(SUBSTITUTE(C487,",",REPT(" ",99)),1699,99))&lt;&gt;"",CHAR(10) &amp; IFERROR(IF(ISERROR(--TRIM(MID(SUBSTITUTE(C487,",",REPT(" ",99)),1699,99))),VLOOKUP(TRIM(MID(SUBSTITUTE(C487,",",REPT(" ",99)),1699,99)),PortProtocols[],4,FALSE),VLOOKUP(--TRIM(MID(SUBSTITUTE(C487,",",REPT(" ",99)),1699,99)),PortProtocols[],4,FALSE)),""),"") &amp;
IF(TRIM(MID(SUBSTITUTE(C487,",",REPT(" ",99)),1799,99))&lt;&gt;"",CHAR(10) &amp; IFERROR(IF(ISERROR(--TRIM(MID(SUBSTITUTE(C487,",",REPT(" ",99)),1799,99))),VLOOKUP(TRIM(MID(SUBSTITUTE(C487,",",REPT(" ",99)),1799,99)),PortProtocols[],4,FALSE),VLOOKUP(--TRIM(MID(SUBSTITUTE(C487,",",REPT(" ",99)),1799,99)),PortProtocols[],4,FALSE)),""),"") &amp;
IF(TRIM(MID(SUBSTITUTE(C487,",",REPT(" ",99)),1899,99))&lt;&gt;"",CHAR(10) &amp; IFERROR(IF(ISERROR(--TRIM(MID(SUBSTITUTE(C487,",",REPT(" ",99)),1899,99))),VLOOKUP(TRIM(MID(SUBSTITUTE(C487,",",REPT(" ",99)),1899,99)),PortProtocols[],4,FALSE),VLOOKUP(--TRIM(MID(SUBSTITUTE(C487,",",REPT(" ",99)),1899,99)),PortProtocols[],4,FALSE)),""),""),
"")</f>
        <v/>
      </c>
      <c r="G487" s="15"/>
      <c r="H487" s="13"/>
      <c r="I487" s="13"/>
      <c r="J487" s="13"/>
    </row>
    <row r="488" spans="1:10" ht="20.25" hidden="1">
      <c r="A488" s="13"/>
      <c r="B488" s="13"/>
      <c r="C488" s="14"/>
      <c r="D488" s="13"/>
      <c r="E488" s="13"/>
      <c r="F488" s="24" t="str">
        <f>IF(AND(B488&lt;&gt;"",E488&lt;&gt;""),B488 &amp; " to " &amp; E488 &amp; CHAR(10) &amp;
IFERROR(IF(ISERROR(--TRIM(MID(SUBSTITUTE(C488,",",REPT(" ",99)),1,99))),VLOOKUP(TRIM(MID(SUBSTITUTE(C488,",",REPT(" ",99)),1,99)),PortProtocols[],4,FALSE),VLOOKUP(--TRIM(MID(SUBSTITUTE(C488,",",REPT(" ",99)),1,99)),PortProtocols[],4,FALSE)),"") &amp;
IF(TRIM(MID(SUBSTITUTE(C488,",",REPT(" ",99)),99,99))&lt;&gt;"",CHAR(10) &amp; IFERROR(IF(ISERROR(--TRIM(MID(SUBSTITUTE(C488,",",REPT(" ",99)),99,99))),VLOOKUP(TRIM(MID(SUBSTITUTE(C488,",",REPT(" ",99)),99,99)),PortProtocols[],4,FALSE),VLOOKUP(--TRIM(MID(SUBSTITUTE(C488,",",REPT(" ",99)),99,99)),PortProtocols[],4,FALSE)),""),"") &amp;
IF(TRIM(MID(SUBSTITUTE(C488,",",REPT(" ",99)),199,99))&lt;&gt;"",CHAR(10) &amp; IFERROR(IF(ISERROR(--TRIM(MID(SUBSTITUTE(C488,",",REPT(" ",99)),199,99))),VLOOKUP(TRIM(MID(SUBSTITUTE(C488,",",REPT(" ",99)),199,99)),PortProtocols[],4,FALSE),VLOOKUP(--TRIM(MID(SUBSTITUTE(C488,",",REPT(" ",99)),199,99)),PortProtocols[],4,FALSE)),""),"") &amp;
IF(TRIM(MID(SUBSTITUTE(C488,",",REPT(" ",99)),299,99))&lt;&gt;"",CHAR(10) &amp; IFERROR(IF(ISERROR(--TRIM(MID(SUBSTITUTE(C488,",",REPT(" ",99)),299,99))),VLOOKUP(TRIM(MID(SUBSTITUTE(C488,",",REPT(" ",99)),299,99)),PortProtocols[],4,FALSE),VLOOKUP(--TRIM(MID(SUBSTITUTE(C488,",",REPT(" ",99)),299,99)),PortProtocols[],4,FALSE)),""),"") &amp;
IF(TRIM(MID(SUBSTITUTE(C488,",",REPT(" ",99)),399,99))&lt;&gt;"",CHAR(10) &amp; IFERROR(IF(ISERROR(--TRIM(MID(SUBSTITUTE(C488,",",REPT(" ",99)),399,99))),VLOOKUP(TRIM(MID(SUBSTITUTE(C488,",",REPT(" ",99)),399,99)),PortProtocols[],4,FALSE),VLOOKUP(--TRIM(MID(SUBSTITUTE(C488,",",REPT(" ",99)),399,99)),PortProtocols[],4,FALSE)),""),"") &amp;
IF(TRIM(MID(SUBSTITUTE(C488,",",REPT(" ",99)),499,99))&lt;&gt;"",CHAR(10) &amp; IFERROR(IF(ISERROR(--TRIM(MID(SUBSTITUTE(C488,",",REPT(" ",99)),499,99))),VLOOKUP(TRIM(MID(SUBSTITUTE(C488,",",REPT(" ",99)),499,99)),PortProtocols[],4,FALSE),VLOOKUP(--TRIM(MID(SUBSTITUTE(C488,",",REPT(" ",99)),499,99)),PortProtocols[],4,FALSE)),""),"") &amp;
IF(TRIM(MID(SUBSTITUTE(C488,",",REPT(" ",99)),599,99))&lt;&gt;"",CHAR(10) &amp; IFERROR(IF(ISERROR(--TRIM(MID(SUBSTITUTE(C488,",",REPT(" ",99)),599,99))),VLOOKUP(TRIM(MID(SUBSTITUTE(C488,",",REPT(" ",99)),599,99)),PortProtocols[],4,FALSE),VLOOKUP(--TRIM(MID(SUBSTITUTE(C488,",",REPT(" ",99)),599,99)),PortProtocols[],4,FALSE)),""),"") &amp;
IF(TRIM(MID(SUBSTITUTE(C488,",",REPT(" ",99)),699,99))&lt;&gt;"",CHAR(10) &amp; IFERROR(IF(ISERROR(--TRIM(MID(SUBSTITUTE(C488,",",REPT(" ",99)),699,99))),VLOOKUP(TRIM(MID(SUBSTITUTE(C488,",",REPT(" ",99)),699,99)),PortProtocols[],4,FALSE),VLOOKUP(--TRIM(MID(SUBSTITUTE(C488,",",REPT(" ",99)),699,99)),PortProtocols[],4,FALSE)),""),"") &amp;
IF(TRIM(MID(SUBSTITUTE(C488,",",REPT(" ",99)),799,99))&lt;&gt;"",CHAR(10) &amp; IFERROR(IF(ISERROR(--TRIM(MID(SUBSTITUTE(C488,",",REPT(" ",99)),799,99))),VLOOKUP(TRIM(MID(SUBSTITUTE(C488,",",REPT(" ",99)),799,99)),PortProtocols[],4,FALSE),VLOOKUP(--TRIM(MID(SUBSTITUTE(C488,",",REPT(" ",99)),799,99)),PortProtocols[],4,FALSE)),""),"") &amp;
IF(TRIM(MID(SUBSTITUTE(C488,",",REPT(" ",99)),899,99))&lt;&gt;"",CHAR(10) &amp; IFERROR(IF(ISERROR(--TRIM(MID(SUBSTITUTE(C488,",",REPT(" ",99)),899,99))),VLOOKUP(TRIM(MID(SUBSTITUTE(C488,",",REPT(" ",99)),899,99)),PortProtocols[],4,FALSE),VLOOKUP(--TRIM(MID(SUBSTITUTE(C488,",",REPT(" ",99)),899,99)),PortProtocols[],4,FALSE)),""),"") &amp;
IF(TRIM(MID(SUBSTITUTE(C488,",",REPT(" ",99)),999,99))&lt;&gt;"",CHAR(10) &amp; IFERROR(IF(ISERROR(--TRIM(MID(SUBSTITUTE(C488,",",REPT(" ",99)),999,99))),VLOOKUP(TRIM(MID(SUBSTITUTE(C488,",",REPT(" ",99)),999,99)),PortProtocols[],4,FALSE),VLOOKUP(--TRIM(MID(SUBSTITUTE(C488,",",REPT(" ",99)),999,99)),PortProtocols[],4,FALSE)),""),"") &amp;
IF(TRIM(MID(SUBSTITUTE(C488,",",REPT(" ",99)),1099,99))&lt;&gt;"",CHAR(10) &amp; IFERROR(IF(ISERROR(--TRIM(MID(SUBSTITUTE(C488,",",REPT(" ",99)),1099,99))),VLOOKUP(TRIM(MID(SUBSTITUTE(C488,",",REPT(" ",99)),1099,99)),PortProtocols[],4,FALSE),VLOOKUP(--TRIM(MID(SUBSTITUTE(C488,",",REPT(" ",99)),1099,99)),PortProtocols[],4,FALSE)),""),"") &amp;
IF(TRIM(MID(SUBSTITUTE(C488,",",REPT(" ",99)),1199,99))&lt;&gt;"",CHAR(10) &amp; IFERROR(IF(ISERROR(--TRIM(MID(SUBSTITUTE(C488,",",REPT(" ",99)),1199,99))),VLOOKUP(TRIM(MID(SUBSTITUTE(C488,",",REPT(" ",99)),1199,99)),PortProtocols[],4,FALSE),VLOOKUP(--TRIM(MID(SUBSTITUTE(C488,",",REPT(" ",99)),1199,99)),PortProtocols[],4,FALSE)),""),"") &amp;
IF(TRIM(MID(SUBSTITUTE(C488,",",REPT(" ",99)),1299,99))&lt;&gt;"",CHAR(10) &amp; IFERROR(IF(ISERROR(--TRIM(MID(SUBSTITUTE(C488,",",REPT(" ",99)),1299,99))),VLOOKUP(TRIM(MID(SUBSTITUTE(C488,",",REPT(" ",99)),1299,99)),PortProtocols[],4,FALSE),VLOOKUP(--TRIM(MID(SUBSTITUTE(C488,",",REPT(" ",99)),1299,99)),PortProtocols[],4,FALSE)),""),"") &amp;
IF(TRIM(MID(SUBSTITUTE(C488,",",REPT(" ",99)),1399,99))&lt;&gt;"",CHAR(10) &amp; IFERROR(IF(ISERROR(--TRIM(MID(SUBSTITUTE(C488,",",REPT(" ",99)),1399,99))),VLOOKUP(TRIM(MID(SUBSTITUTE(C488,",",REPT(" ",99)),1399,99)),PortProtocols[],4,FALSE),VLOOKUP(--TRIM(MID(SUBSTITUTE(C488,",",REPT(" ",99)),1399,99)),PortProtocols[],4,FALSE)),""),"") &amp;
IF(TRIM(MID(SUBSTITUTE(C488,",",REPT(" ",99)),1499,99))&lt;&gt;"",CHAR(10) &amp; IFERROR(IF(ISERROR(--TRIM(MID(SUBSTITUTE(C488,",",REPT(" ",99)),1499,99))),VLOOKUP(TRIM(MID(SUBSTITUTE(C488,",",REPT(" ",99)),1499,99)),PortProtocols[],4,FALSE),VLOOKUP(--TRIM(MID(SUBSTITUTE(C488,",",REPT(" ",99)),1499,99)),PortProtocols[],4,FALSE)),""),"") &amp;
IF(TRIM(MID(SUBSTITUTE(C488,",",REPT(" ",99)),1599,99))&lt;&gt;"",CHAR(10) &amp; IFERROR(IF(ISERROR(--TRIM(MID(SUBSTITUTE(C488,",",REPT(" ",99)),1599,99))),VLOOKUP(TRIM(MID(SUBSTITUTE(C488,",",REPT(" ",99)),1599,99)),PortProtocols[],4,FALSE),VLOOKUP(--TRIM(MID(SUBSTITUTE(C488,",",REPT(" ",99)),1599,99)),PortProtocols[],4,FALSE)),""),"") &amp;
IF(TRIM(MID(SUBSTITUTE(C488,",",REPT(" ",99)),1699,99))&lt;&gt;"",CHAR(10) &amp; IFERROR(IF(ISERROR(--TRIM(MID(SUBSTITUTE(C488,",",REPT(" ",99)),1699,99))),VLOOKUP(TRIM(MID(SUBSTITUTE(C488,",",REPT(" ",99)),1699,99)),PortProtocols[],4,FALSE),VLOOKUP(--TRIM(MID(SUBSTITUTE(C488,",",REPT(" ",99)),1699,99)),PortProtocols[],4,FALSE)),""),"") &amp;
IF(TRIM(MID(SUBSTITUTE(C488,",",REPT(" ",99)),1799,99))&lt;&gt;"",CHAR(10) &amp; IFERROR(IF(ISERROR(--TRIM(MID(SUBSTITUTE(C488,",",REPT(" ",99)),1799,99))),VLOOKUP(TRIM(MID(SUBSTITUTE(C488,",",REPT(" ",99)),1799,99)),PortProtocols[],4,FALSE),VLOOKUP(--TRIM(MID(SUBSTITUTE(C488,",",REPT(" ",99)),1799,99)),PortProtocols[],4,FALSE)),""),"") &amp;
IF(TRIM(MID(SUBSTITUTE(C488,",",REPT(" ",99)),1899,99))&lt;&gt;"",CHAR(10) &amp; IFERROR(IF(ISERROR(--TRIM(MID(SUBSTITUTE(C488,",",REPT(" ",99)),1899,99))),VLOOKUP(TRIM(MID(SUBSTITUTE(C488,",",REPT(" ",99)),1899,99)),PortProtocols[],4,FALSE),VLOOKUP(--TRIM(MID(SUBSTITUTE(C488,",",REPT(" ",99)),1899,99)),PortProtocols[],4,FALSE)),""),""),
"")</f>
        <v/>
      </c>
      <c r="G488" s="15"/>
      <c r="H488" s="13"/>
      <c r="I488" s="13"/>
      <c r="J488" s="13"/>
    </row>
    <row r="489" spans="1:10" ht="20.25" hidden="1">
      <c r="A489" s="13"/>
      <c r="B489" s="13"/>
      <c r="C489" s="14"/>
      <c r="D489" s="13"/>
      <c r="E489" s="13"/>
      <c r="F489" s="24" t="str">
        <f>IF(AND(B489&lt;&gt;"",E489&lt;&gt;""),B489 &amp; " to " &amp; E489 &amp; CHAR(10) &amp;
IFERROR(IF(ISERROR(--TRIM(MID(SUBSTITUTE(C489,",",REPT(" ",99)),1,99))),VLOOKUP(TRIM(MID(SUBSTITUTE(C489,",",REPT(" ",99)),1,99)),PortProtocols[],4,FALSE),VLOOKUP(--TRIM(MID(SUBSTITUTE(C489,",",REPT(" ",99)),1,99)),PortProtocols[],4,FALSE)),"") &amp;
IF(TRIM(MID(SUBSTITUTE(C489,",",REPT(" ",99)),99,99))&lt;&gt;"",CHAR(10) &amp; IFERROR(IF(ISERROR(--TRIM(MID(SUBSTITUTE(C489,",",REPT(" ",99)),99,99))),VLOOKUP(TRIM(MID(SUBSTITUTE(C489,",",REPT(" ",99)),99,99)),PortProtocols[],4,FALSE),VLOOKUP(--TRIM(MID(SUBSTITUTE(C489,",",REPT(" ",99)),99,99)),PortProtocols[],4,FALSE)),""),"") &amp;
IF(TRIM(MID(SUBSTITUTE(C489,",",REPT(" ",99)),199,99))&lt;&gt;"",CHAR(10) &amp; IFERROR(IF(ISERROR(--TRIM(MID(SUBSTITUTE(C489,",",REPT(" ",99)),199,99))),VLOOKUP(TRIM(MID(SUBSTITUTE(C489,",",REPT(" ",99)),199,99)),PortProtocols[],4,FALSE),VLOOKUP(--TRIM(MID(SUBSTITUTE(C489,",",REPT(" ",99)),199,99)),PortProtocols[],4,FALSE)),""),"") &amp;
IF(TRIM(MID(SUBSTITUTE(C489,",",REPT(" ",99)),299,99))&lt;&gt;"",CHAR(10) &amp; IFERROR(IF(ISERROR(--TRIM(MID(SUBSTITUTE(C489,",",REPT(" ",99)),299,99))),VLOOKUP(TRIM(MID(SUBSTITUTE(C489,",",REPT(" ",99)),299,99)),PortProtocols[],4,FALSE),VLOOKUP(--TRIM(MID(SUBSTITUTE(C489,",",REPT(" ",99)),299,99)),PortProtocols[],4,FALSE)),""),"") &amp;
IF(TRIM(MID(SUBSTITUTE(C489,",",REPT(" ",99)),399,99))&lt;&gt;"",CHAR(10) &amp; IFERROR(IF(ISERROR(--TRIM(MID(SUBSTITUTE(C489,",",REPT(" ",99)),399,99))),VLOOKUP(TRIM(MID(SUBSTITUTE(C489,",",REPT(" ",99)),399,99)),PortProtocols[],4,FALSE),VLOOKUP(--TRIM(MID(SUBSTITUTE(C489,",",REPT(" ",99)),399,99)),PortProtocols[],4,FALSE)),""),"") &amp;
IF(TRIM(MID(SUBSTITUTE(C489,",",REPT(" ",99)),499,99))&lt;&gt;"",CHAR(10) &amp; IFERROR(IF(ISERROR(--TRIM(MID(SUBSTITUTE(C489,",",REPT(" ",99)),499,99))),VLOOKUP(TRIM(MID(SUBSTITUTE(C489,",",REPT(" ",99)),499,99)),PortProtocols[],4,FALSE),VLOOKUP(--TRIM(MID(SUBSTITUTE(C489,",",REPT(" ",99)),499,99)),PortProtocols[],4,FALSE)),""),"") &amp;
IF(TRIM(MID(SUBSTITUTE(C489,",",REPT(" ",99)),599,99))&lt;&gt;"",CHAR(10) &amp; IFERROR(IF(ISERROR(--TRIM(MID(SUBSTITUTE(C489,",",REPT(" ",99)),599,99))),VLOOKUP(TRIM(MID(SUBSTITUTE(C489,",",REPT(" ",99)),599,99)),PortProtocols[],4,FALSE),VLOOKUP(--TRIM(MID(SUBSTITUTE(C489,",",REPT(" ",99)),599,99)),PortProtocols[],4,FALSE)),""),"") &amp;
IF(TRIM(MID(SUBSTITUTE(C489,",",REPT(" ",99)),699,99))&lt;&gt;"",CHAR(10) &amp; IFERROR(IF(ISERROR(--TRIM(MID(SUBSTITUTE(C489,",",REPT(" ",99)),699,99))),VLOOKUP(TRIM(MID(SUBSTITUTE(C489,",",REPT(" ",99)),699,99)),PortProtocols[],4,FALSE),VLOOKUP(--TRIM(MID(SUBSTITUTE(C489,",",REPT(" ",99)),699,99)),PortProtocols[],4,FALSE)),""),"") &amp;
IF(TRIM(MID(SUBSTITUTE(C489,",",REPT(" ",99)),799,99))&lt;&gt;"",CHAR(10) &amp; IFERROR(IF(ISERROR(--TRIM(MID(SUBSTITUTE(C489,",",REPT(" ",99)),799,99))),VLOOKUP(TRIM(MID(SUBSTITUTE(C489,",",REPT(" ",99)),799,99)),PortProtocols[],4,FALSE),VLOOKUP(--TRIM(MID(SUBSTITUTE(C489,",",REPT(" ",99)),799,99)),PortProtocols[],4,FALSE)),""),"") &amp;
IF(TRIM(MID(SUBSTITUTE(C489,",",REPT(" ",99)),899,99))&lt;&gt;"",CHAR(10) &amp; IFERROR(IF(ISERROR(--TRIM(MID(SUBSTITUTE(C489,",",REPT(" ",99)),899,99))),VLOOKUP(TRIM(MID(SUBSTITUTE(C489,",",REPT(" ",99)),899,99)),PortProtocols[],4,FALSE),VLOOKUP(--TRIM(MID(SUBSTITUTE(C489,",",REPT(" ",99)),899,99)),PortProtocols[],4,FALSE)),""),"") &amp;
IF(TRIM(MID(SUBSTITUTE(C489,",",REPT(" ",99)),999,99))&lt;&gt;"",CHAR(10) &amp; IFERROR(IF(ISERROR(--TRIM(MID(SUBSTITUTE(C489,",",REPT(" ",99)),999,99))),VLOOKUP(TRIM(MID(SUBSTITUTE(C489,",",REPT(" ",99)),999,99)),PortProtocols[],4,FALSE),VLOOKUP(--TRIM(MID(SUBSTITUTE(C489,",",REPT(" ",99)),999,99)),PortProtocols[],4,FALSE)),""),"") &amp;
IF(TRIM(MID(SUBSTITUTE(C489,",",REPT(" ",99)),1099,99))&lt;&gt;"",CHAR(10) &amp; IFERROR(IF(ISERROR(--TRIM(MID(SUBSTITUTE(C489,",",REPT(" ",99)),1099,99))),VLOOKUP(TRIM(MID(SUBSTITUTE(C489,",",REPT(" ",99)),1099,99)),PortProtocols[],4,FALSE),VLOOKUP(--TRIM(MID(SUBSTITUTE(C489,",",REPT(" ",99)),1099,99)),PortProtocols[],4,FALSE)),""),"") &amp;
IF(TRIM(MID(SUBSTITUTE(C489,",",REPT(" ",99)),1199,99))&lt;&gt;"",CHAR(10) &amp; IFERROR(IF(ISERROR(--TRIM(MID(SUBSTITUTE(C489,",",REPT(" ",99)),1199,99))),VLOOKUP(TRIM(MID(SUBSTITUTE(C489,",",REPT(" ",99)),1199,99)),PortProtocols[],4,FALSE),VLOOKUP(--TRIM(MID(SUBSTITUTE(C489,",",REPT(" ",99)),1199,99)),PortProtocols[],4,FALSE)),""),"") &amp;
IF(TRIM(MID(SUBSTITUTE(C489,",",REPT(" ",99)),1299,99))&lt;&gt;"",CHAR(10) &amp; IFERROR(IF(ISERROR(--TRIM(MID(SUBSTITUTE(C489,",",REPT(" ",99)),1299,99))),VLOOKUP(TRIM(MID(SUBSTITUTE(C489,",",REPT(" ",99)),1299,99)),PortProtocols[],4,FALSE),VLOOKUP(--TRIM(MID(SUBSTITUTE(C489,",",REPT(" ",99)),1299,99)),PortProtocols[],4,FALSE)),""),"") &amp;
IF(TRIM(MID(SUBSTITUTE(C489,",",REPT(" ",99)),1399,99))&lt;&gt;"",CHAR(10) &amp; IFERROR(IF(ISERROR(--TRIM(MID(SUBSTITUTE(C489,",",REPT(" ",99)),1399,99))),VLOOKUP(TRIM(MID(SUBSTITUTE(C489,",",REPT(" ",99)),1399,99)),PortProtocols[],4,FALSE),VLOOKUP(--TRIM(MID(SUBSTITUTE(C489,",",REPT(" ",99)),1399,99)),PortProtocols[],4,FALSE)),""),"") &amp;
IF(TRIM(MID(SUBSTITUTE(C489,",",REPT(" ",99)),1499,99))&lt;&gt;"",CHAR(10) &amp; IFERROR(IF(ISERROR(--TRIM(MID(SUBSTITUTE(C489,",",REPT(" ",99)),1499,99))),VLOOKUP(TRIM(MID(SUBSTITUTE(C489,",",REPT(" ",99)),1499,99)),PortProtocols[],4,FALSE),VLOOKUP(--TRIM(MID(SUBSTITUTE(C489,",",REPT(" ",99)),1499,99)),PortProtocols[],4,FALSE)),""),"") &amp;
IF(TRIM(MID(SUBSTITUTE(C489,",",REPT(" ",99)),1599,99))&lt;&gt;"",CHAR(10) &amp; IFERROR(IF(ISERROR(--TRIM(MID(SUBSTITUTE(C489,",",REPT(" ",99)),1599,99))),VLOOKUP(TRIM(MID(SUBSTITUTE(C489,",",REPT(" ",99)),1599,99)),PortProtocols[],4,FALSE),VLOOKUP(--TRIM(MID(SUBSTITUTE(C489,",",REPT(" ",99)),1599,99)),PortProtocols[],4,FALSE)),""),"") &amp;
IF(TRIM(MID(SUBSTITUTE(C489,",",REPT(" ",99)),1699,99))&lt;&gt;"",CHAR(10) &amp; IFERROR(IF(ISERROR(--TRIM(MID(SUBSTITUTE(C489,",",REPT(" ",99)),1699,99))),VLOOKUP(TRIM(MID(SUBSTITUTE(C489,",",REPT(" ",99)),1699,99)),PortProtocols[],4,FALSE),VLOOKUP(--TRIM(MID(SUBSTITUTE(C489,",",REPT(" ",99)),1699,99)),PortProtocols[],4,FALSE)),""),"") &amp;
IF(TRIM(MID(SUBSTITUTE(C489,",",REPT(" ",99)),1799,99))&lt;&gt;"",CHAR(10) &amp; IFERROR(IF(ISERROR(--TRIM(MID(SUBSTITUTE(C489,",",REPT(" ",99)),1799,99))),VLOOKUP(TRIM(MID(SUBSTITUTE(C489,",",REPT(" ",99)),1799,99)),PortProtocols[],4,FALSE),VLOOKUP(--TRIM(MID(SUBSTITUTE(C489,",",REPT(" ",99)),1799,99)),PortProtocols[],4,FALSE)),""),"") &amp;
IF(TRIM(MID(SUBSTITUTE(C489,",",REPT(" ",99)),1899,99))&lt;&gt;"",CHAR(10) &amp; IFERROR(IF(ISERROR(--TRIM(MID(SUBSTITUTE(C489,",",REPT(" ",99)),1899,99))),VLOOKUP(TRIM(MID(SUBSTITUTE(C489,",",REPT(" ",99)),1899,99)),PortProtocols[],4,FALSE),VLOOKUP(--TRIM(MID(SUBSTITUTE(C489,",",REPT(" ",99)),1899,99)),PortProtocols[],4,FALSE)),""),""),
"")</f>
        <v/>
      </c>
      <c r="G489" s="15"/>
      <c r="H489" s="13"/>
      <c r="I489" s="13"/>
      <c r="J489" s="13"/>
    </row>
    <row r="490" spans="1:10" ht="20.25" hidden="1">
      <c r="A490" s="13"/>
      <c r="B490" s="13"/>
      <c r="C490" s="14"/>
      <c r="D490" s="13"/>
      <c r="E490" s="13"/>
      <c r="F490" s="24" t="str">
        <f>IF(AND(B490&lt;&gt;"",E490&lt;&gt;""),B490 &amp; " to " &amp; E490 &amp; CHAR(10) &amp;
IFERROR(IF(ISERROR(--TRIM(MID(SUBSTITUTE(C490,",",REPT(" ",99)),1,99))),VLOOKUP(TRIM(MID(SUBSTITUTE(C490,",",REPT(" ",99)),1,99)),PortProtocols[],4,FALSE),VLOOKUP(--TRIM(MID(SUBSTITUTE(C490,",",REPT(" ",99)),1,99)),PortProtocols[],4,FALSE)),"") &amp;
IF(TRIM(MID(SUBSTITUTE(C490,",",REPT(" ",99)),99,99))&lt;&gt;"",CHAR(10) &amp; IFERROR(IF(ISERROR(--TRIM(MID(SUBSTITUTE(C490,",",REPT(" ",99)),99,99))),VLOOKUP(TRIM(MID(SUBSTITUTE(C490,",",REPT(" ",99)),99,99)),PortProtocols[],4,FALSE),VLOOKUP(--TRIM(MID(SUBSTITUTE(C490,",",REPT(" ",99)),99,99)),PortProtocols[],4,FALSE)),""),"") &amp;
IF(TRIM(MID(SUBSTITUTE(C490,",",REPT(" ",99)),199,99))&lt;&gt;"",CHAR(10) &amp; IFERROR(IF(ISERROR(--TRIM(MID(SUBSTITUTE(C490,",",REPT(" ",99)),199,99))),VLOOKUP(TRIM(MID(SUBSTITUTE(C490,",",REPT(" ",99)),199,99)),PortProtocols[],4,FALSE),VLOOKUP(--TRIM(MID(SUBSTITUTE(C490,",",REPT(" ",99)),199,99)),PortProtocols[],4,FALSE)),""),"") &amp;
IF(TRIM(MID(SUBSTITUTE(C490,",",REPT(" ",99)),299,99))&lt;&gt;"",CHAR(10) &amp; IFERROR(IF(ISERROR(--TRIM(MID(SUBSTITUTE(C490,",",REPT(" ",99)),299,99))),VLOOKUP(TRIM(MID(SUBSTITUTE(C490,",",REPT(" ",99)),299,99)),PortProtocols[],4,FALSE),VLOOKUP(--TRIM(MID(SUBSTITUTE(C490,",",REPT(" ",99)),299,99)),PortProtocols[],4,FALSE)),""),"") &amp;
IF(TRIM(MID(SUBSTITUTE(C490,",",REPT(" ",99)),399,99))&lt;&gt;"",CHAR(10) &amp; IFERROR(IF(ISERROR(--TRIM(MID(SUBSTITUTE(C490,",",REPT(" ",99)),399,99))),VLOOKUP(TRIM(MID(SUBSTITUTE(C490,",",REPT(" ",99)),399,99)),PortProtocols[],4,FALSE),VLOOKUP(--TRIM(MID(SUBSTITUTE(C490,",",REPT(" ",99)),399,99)),PortProtocols[],4,FALSE)),""),"") &amp;
IF(TRIM(MID(SUBSTITUTE(C490,",",REPT(" ",99)),499,99))&lt;&gt;"",CHAR(10) &amp; IFERROR(IF(ISERROR(--TRIM(MID(SUBSTITUTE(C490,",",REPT(" ",99)),499,99))),VLOOKUP(TRIM(MID(SUBSTITUTE(C490,",",REPT(" ",99)),499,99)),PortProtocols[],4,FALSE),VLOOKUP(--TRIM(MID(SUBSTITUTE(C490,",",REPT(" ",99)),499,99)),PortProtocols[],4,FALSE)),""),"") &amp;
IF(TRIM(MID(SUBSTITUTE(C490,",",REPT(" ",99)),599,99))&lt;&gt;"",CHAR(10) &amp; IFERROR(IF(ISERROR(--TRIM(MID(SUBSTITUTE(C490,",",REPT(" ",99)),599,99))),VLOOKUP(TRIM(MID(SUBSTITUTE(C490,",",REPT(" ",99)),599,99)),PortProtocols[],4,FALSE),VLOOKUP(--TRIM(MID(SUBSTITUTE(C490,",",REPT(" ",99)),599,99)),PortProtocols[],4,FALSE)),""),"") &amp;
IF(TRIM(MID(SUBSTITUTE(C490,",",REPT(" ",99)),699,99))&lt;&gt;"",CHAR(10) &amp; IFERROR(IF(ISERROR(--TRIM(MID(SUBSTITUTE(C490,",",REPT(" ",99)),699,99))),VLOOKUP(TRIM(MID(SUBSTITUTE(C490,",",REPT(" ",99)),699,99)),PortProtocols[],4,FALSE),VLOOKUP(--TRIM(MID(SUBSTITUTE(C490,",",REPT(" ",99)),699,99)),PortProtocols[],4,FALSE)),""),"") &amp;
IF(TRIM(MID(SUBSTITUTE(C490,",",REPT(" ",99)),799,99))&lt;&gt;"",CHAR(10) &amp; IFERROR(IF(ISERROR(--TRIM(MID(SUBSTITUTE(C490,",",REPT(" ",99)),799,99))),VLOOKUP(TRIM(MID(SUBSTITUTE(C490,",",REPT(" ",99)),799,99)),PortProtocols[],4,FALSE),VLOOKUP(--TRIM(MID(SUBSTITUTE(C490,",",REPT(" ",99)),799,99)),PortProtocols[],4,FALSE)),""),"") &amp;
IF(TRIM(MID(SUBSTITUTE(C490,",",REPT(" ",99)),899,99))&lt;&gt;"",CHAR(10) &amp; IFERROR(IF(ISERROR(--TRIM(MID(SUBSTITUTE(C490,",",REPT(" ",99)),899,99))),VLOOKUP(TRIM(MID(SUBSTITUTE(C490,",",REPT(" ",99)),899,99)),PortProtocols[],4,FALSE),VLOOKUP(--TRIM(MID(SUBSTITUTE(C490,",",REPT(" ",99)),899,99)),PortProtocols[],4,FALSE)),""),"") &amp;
IF(TRIM(MID(SUBSTITUTE(C490,",",REPT(" ",99)),999,99))&lt;&gt;"",CHAR(10) &amp; IFERROR(IF(ISERROR(--TRIM(MID(SUBSTITUTE(C490,",",REPT(" ",99)),999,99))),VLOOKUP(TRIM(MID(SUBSTITUTE(C490,",",REPT(" ",99)),999,99)),PortProtocols[],4,FALSE),VLOOKUP(--TRIM(MID(SUBSTITUTE(C490,",",REPT(" ",99)),999,99)),PortProtocols[],4,FALSE)),""),"") &amp;
IF(TRIM(MID(SUBSTITUTE(C490,",",REPT(" ",99)),1099,99))&lt;&gt;"",CHAR(10) &amp; IFERROR(IF(ISERROR(--TRIM(MID(SUBSTITUTE(C490,",",REPT(" ",99)),1099,99))),VLOOKUP(TRIM(MID(SUBSTITUTE(C490,",",REPT(" ",99)),1099,99)),PortProtocols[],4,FALSE),VLOOKUP(--TRIM(MID(SUBSTITUTE(C490,",",REPT(" ",99)),1099,99)),PortProtocols[],4,FALSE)),""),"") &amp;
IF(TRIM(MID(SUBSTITUTE(C490,",",REPT(" ",99)),1199,99))&lt;&gt;"",CHAR(10) &amp; IFERROR(IF(ISERROR(--TRIM(MID(SUBSTITUTE(C490,",",REPT(" ",99)),1199,99))),VLOOKUP(TRIM(MID(SUBSTITUTE(C490,",",REPT(" ",99)),1199,99)),PortProtocols[],4,FALSE),VLOOKUP(--TRIM(MID(SUBSTITUTE(C490,",",REPT(" ",99)),1199,99)),PortProtocols[],4,FALSE)),""),"") &amp;
IF(TRIM(MID(SUBSTITUTE(C490,",",REPT(" ",99)),1299,99))&lt;&gt;"",CHAR(10) &amp; IFERROR(IF(ISERROR(--TRIM(MID(SUBSTITUTE(C490,",",REPT(" ",99)),1299,99))),VLOOKUP(TRIM(MID(SUBSTITUTE(C490,",",REPT(" ",99)),1299,99)),PortProtocols[],4,FALSE),VLOOKUP(--TRIM(MID(SUBSTITUTE(C490,",",REPT(" ",99)),1299,99)),PortProtocols[],4,FALSE)),""),"") &amp;
IF(TRIM(MID(SUBSTITUTE(C490,",",REPT(" ",99)),1399,99))&lt;&gt;"",CHAR(10) &amp; IFERROR(IF(ISERROR(--TRIM(MID(SUBSTITUTE(C490,",",REPT(" ",99)),1399,99))),VLOOKUP(TRIM(MID(SUBSTITUTE(C490,",",REPT(" ",99)),1399,99)),PortProtocols[],4,FALSE),VLOOKUP(--TRIM(MID(SUBSTITUTE(C490,",",REPT(" ",99)),1399,99)),PortProtocols[],4,FALSE)),""),"") &amp;
IF(TRIM(MID(SUBSTITUTE(C490,",",REPT(" ",99)),1499,99))&lt;&gt;"",CHAR(10) &amp; IFERROR(IF(ISERROR(--TRIM(MID(SUBSTITUTE(C490,",",REPT(" ",99)),1499,99))),VLOOKUP(TRIM(MID(SUBSTITUTE(C490,",",REPT(" ",99)),1499,99)),PortProtocols[],4,FALSE),VLOOKUP(--TRIM(MID(SUBSTITUTE(C490,",",REPT(" ",99)),1499,99)),PortProtocols[],4,FALSE)),""),"") &amp;
IF(TRIM(MID(SUBSTITUTE(C490,",",REPT(" ",99)),1599,99))&lt;&gt;"",CHAR(10) &amp; IFERROR(IF(ISERROR(--TRIM(MID(SUBSTITUTE(C490,",",REPT(" ",99)),1599,99))),VLOOKUP(TRIM(MID(SUBSTITUTE(C490,",",REPT(" ",99)),1599,99)),PortProtocols[],4,FALSE),VLOOKUP(--TRIM(MID(SUBSTITUTE(C490,",",REPT(" ",99)),1599,99)),PortProtocols[],4,FALSE)),""),"") &amp;
IF(TRIM(MID(SUBSTITUTE(C490,",",REPT(" ",99)),1699,99))&lt;&gt;"",CHAR(10) &amp; IFERROR(IF(ISERROR(--TRIM(MID(SUBSTITUTE(C490,",",REPT(" ",99)),1699,99))),VLOOKUP(TRIM(MID(SUBSTITUTE(C490,",",REPT(" ",99)),1699,99)),PortProtocols[],4,FALSE),VLOOKUP(--TRIM(MID(SUBSTITUTE(C490,",",REPT(" ",99)),1699,99)),PortProtocols[],4,FALSE)),""),"") &amp;
IF(TRIM(MID(SUBSTITUTE(C490,",",REPT(" ",99)),1799,99))&lt;&gt;"",CHAR(10) &amp; IFERROR(IF(ISERROR(--TRIM(MID(SUBSTITUTE(C490,",",REPT(" ",99)),1799,99))),VLOOKUP(TRIM(MID(SUBSTITUTE(C490,",",REPT(" ",99)),1799,99)),PortProtocols[],4,FALSE),VLOOKUP(--TRIM(MID(SUBSTITUTE(C490,",",REPT(" ",99)),1799,99)),PortProtocols[],4,FALSE)),""),"") &amp;
IF(TRIM(MID(SUBSTITUTE(C490,",",REPT(" ",99)),1899,99))&lt;&gt;"",CHAR(10) &amp; IFERROR(IF(ISERROR(--TRIM(MID(SUBSTITUTE(C490,",",REPT(" ",99)),1899,99))),VLOOKUP(TRIM(MID(SUBSTITUTE(C490,",",REPT(" ",99)),1899,99)),PortProtocols[],4,FALSE),VLOOKUP(--TRIM(MID(SUBSTITUTE(C490,",",REPT(" ",99)),1899,99)),PortProtocols[],4,FALSE)),""),""),
"")</f>
        <v/>
      </c>
      <c r="G490" s="15"/>
      <c r="H490" s="13"/>
      <c r="I490" s="13"/>
      <c r="J490" s="13"/>
    </row>
    <row r="491" spans="1:10" ht="20.25" hidden="1">
      <c r="A491" s="13"/>
      <c r="B491" s="13"/>
      <c r="C491" s="14"/>
      <c r="D491" s="13"/>
      <c r="E491" s="13"/>
      <c r="F491" s="24" t="str">
        <f>IF(AND(B491&lt;&gt;"",E491&lt;&gt;""),B491 &amp; " to " &amp; E491 &amp; CHAR(10) &amp;
IFERROR(IF(ISERROR(--TRIM(MID(SUBSTITUTE(C491,",",REPT(" ",99)),1,99))),VLOOKUP(TRIM(MID(SUBSTITUTE(C491,",",REPT(" ",99)),1,99)),PortProtocols[],4,FALSE),VLOOKUP(--TRIM(MID(SUBSTITUTE(C491,",",REPT(" ",99)),1,99)),PortProtocols[],4,FALSE)),"") &amp;
IF(TRIM(MID(SUBSTITUTE(C491,",",REPT(" ",99)),99,99))&lt;&gt;"",CHAR(10) &amp; IFERROR(IF(ISERROR(--TRIM(MID(SUBSTITUTE(C491,",",REPT(" ",99)),99,99))),VLOOKUP(TRIM(MID(SUBSTITUTE(C491,",",REPT(" ",99)),99,99)),PortProtocols[],4,FALSE),VLOOKUP(--TRIM(MID(SUBSTITUTE(C491,",",REPT(" ",99)),99,99)),PortProtocols[],4,FALSE)),""),"") &amp;
IF(TRIM(MID(SUBSTITUTE(C491,",",REPT(" ",99)),199,99))&lt;&gt;"",CHAR(10) &amp; IFERROR(IF(ISERROR(--TRIM(MID(SUBSTITUTE(C491,",",REPT(" ",99)),199,99))),VLOOKUP(TRIM(MID(SUBSTITUTE(C491,",",REPT(" ",99)),199,99)),PortProtocols[],4,FALSE),VLOOKUP(--TRIM(MID(SUBSTITUTE(C491,",",REPT(" ",99)),199,99)),PortProtocols[],4,FALSE)),""),"") &amp;
IF(TRIM(MID(SUBSTITUTE(C491,",",REPT(" ",99)),299,99))&lt;&gt;"",CHAR(10) &amp; IFERROR(IF(ISERROR(--TRIM(MID(SUBSTITUTE(C491,",",REPT(" ",99)),299,99))),VLOOKUP(TRIM(MID(SUBSTITUTE(C491,",",REPT(" ",99)),299,99)),PortProtocols[],4,FALSE),VLOOKUP(--TRIM(MID(SUBSTITUTE(C491,",",REPT(" ",99)),299,99)),PortProtocols[],4,FALSE)),""),"") &amp;
IF(TRIM(MID(SUBSTITUTE(C491,",",REPT(" ",99)),399,99))&lt;&gt;"",CHAR(10) &amp; IFERROR(IF(ISERROR(--TRIM(MID(SUBSTITUTE(C491,",",REPT(" ",99)),399,99))),VLOOKUP(TRIM(MID(SUBSTITUTE(C491,",",REPT(" ",99)),399,99)),PortProtocols[],4,FALSE),VLOOKUP(--TRIM(MID(SUBSTITUTE(C491,",",REPT(" ",99)),399,99)),PortProtocols[],4,FALSE)),""),"") &amp;
IF(TRIM(MID(SUBSTITUTE(C491,",",REPT(" ",99)),499,99))&lt;&gt;"",CHAR(10) &amp; IFERROR(IF(ISERROR(--TRIM(MID(SUBSTITUTE(C491,",",REPT(" ",99)),499,99))),VLOOKUP(TRIM(MID(SUBSTITUTE(C491,",",REPT(" ",99)),499,99)),PortProtocols[],4,FALSE),VLOOKUP(--TRIM(MID(SUBSTITUTE(C491,",",REPT(" ",99)),499,99)),PortProtocols[],4,FALSE)),""),"") &amp;
IF(TRIM(MID(SUBSTITUTE(C491,",",REPT(" ",99)),599,99))&lt;&gt;"",CHAR(10) &amp; IFERROR(IF(ISERROR(--TRIM(MID(SUBSTITUTE(C491,",",REPT(" ",99)),599,99))),VLOOKUP(TRIM(MID(SUBSTITUTE(C491,",",REPT(" ",99)),599,99)),PortProtocols[],4,FALSE),VLOOKUP(--TRIM(MID(SUBSTITUTE(C491,",",REPT(" ",99)),599,99)),PortProtocols[],4,FALSE)),""),"") &amp;
IF(TRIM(MID(SUBSTITUTE(C491,",",REPT(" ",99)),699,99))&lt;&gt;"",CHAR(10) &amp; IFERROR(IF(ISERROR(--TRIM(MID(SUBSTITUTE(C491,",",REPT(" ",99)),699,99))),VLOOKUP(TRIM(MID(SUBSTITUTE(C491,",",REPT(" ",99)),699,99)),PortProtocols[],4,FALSE),VLOOKUP(--TRIM(MID(SUBSTITUTE(C491,",",REPT(" ",99)),699,99)),PortProtocols[],4,FALSE)),""),"") &amp;
IF(TRIM(MID(SUBSTITUTE(C491,",",REPT(" ",99)),799,99))&lt;&gt;"",CHAR(10) &amp; IFERROR(IF(ISERROR(--TRIM(MID(SUBSTITUTE(C491,",",REPT(" ",99)),799,99))),VLOOKUP(TRIM(MID(SUBSTITUTE(C491,",",REPT(" ",99)),799,99)),PortProtocols[],4,FALSE),VLOOKUP(--TRIM(MID(SUBSTITUTE(C491,",",REPT(" ",99)),799,99)),PortProtocols[],4,FALSE)),""),"") &amp;
IF(TRIM(MID(SUBSTITUTE(C491,",",REPT(" ",99)),899,99))&lt;&gt;"",CHAR(10) &amp; IFERROR(IF(ISERROR(--TRIM(MID(SUBSTITUTE(C491,",",REPT(" ",99)),899,99))),VLOOKUP(TRIM(MID(SUBSTITUTE(C491,",",REPT(" ",99)),899,99)),PortProtocols[],4,FALSE),VLOOKUP(--TRIM(MID(SUBSTITUTE(C491,",",REPT(" ",99)),899,99)),PortProtocols[],4,FALSE)),""),"") &amp;
IF(TRIM(MID(SUBSTITUTE(C491,",",REPT(" ",99)),999,99))&lt;&gt;"",CHAR(10) &amp; IFERROR(IF(ISERROR(--TRIM(MID(SUBSTITUTE(C491,",",REPT(" ",99)),999,99))),VLOOKUP(TRIM(MID(SUBSTITUTE(C491,",",REPT(" ",99)),999,99)),PortProtocols[],4,FALSE),VLOOKUP(--TRIM(MID(SUBSTITUTE(C491,",",REPT(" ",99)),999,99)),PortProtocols[],4,FALSE)),""),"") &amp;
IF(TRIM(MID(SUBSTITUTE(C491,",",REPT(" ",99)),1099,99))&lt;&gt;"",CHAR(10) &amp; IFERROR(IF(ISERROR(--TRIM(MID(SUBSTITUTE(C491,",",REPT(" ",99)),1099,99))),VLOOKUP(TRIM(MID(SUBSTITUTE(C491,",",REPT(" ",99)),1099,99)),PortProtocols[],4,FALSE),VLOOKUP(--TRIM(MID(SUBSTITUTE(C491,",",REPT(" ",99)),1099,99)),PortProtocols[],4,FALSE)),""),"") &amp;
IF(TRIM(MID(SUBSTITUTE(C491,",",REPT(" ",99)),1199,99))&lt;&gt;"",CHAR(10) &amp; IFERROR(IF(ISERROR(--TRIM(MID(SUBSTITUTE(C491,",",REPT(" ",99)),1199,99))),VLOOKUP(TRIM(MID(SUBSTITUTE(C491,",",REPT(" ",99)),1199,99)),PortProtocols[],4,FALSE),VLOOKUP(--TRIM(MID(SUBSTITUTE(C491,",",REPT(" ",99)),1199,99)),PortProtocols[],4,FALSE)),""),"") &amp;
IF(TRIM(MID(SUBSTITUTE(C491,",",REPT(" ",99)),1299,99))&lt;&gt;"",CHAR(10) &amp; IFERROR(IF(ISERROR(--TRIM(MID(SUBSTITUTE(C491,",",REPT(" ",99)),1299,99))),VLOOKUP(TRIM(MID(SUBSTITUTE(C491,",",REPT(" ",99)),1299,99)),PortProtocols[],4,FALSE),VLOOKUP(--TRIM(MID(SUBSTITUTE(C491,",",REPT(" ",99)),1299,99)),PortProtocols[],4,FALSE)),""),"") &amp;
IF(TRIM(MID(SUBSTITUTE(C491,",",REPT(" ",99)),1399,99))&lt;&gt;"",CHAR(10) &amp; IFERROR(IF(ISERROR(--TRIM(MID(SUBSTITUTE(C491,",",REPT(" ",99)),1399,99))),VLOOKUP(TRIM(MID(SUBSTITUTE(C491,",",REPT(" ",99)),1399,99)),PortProtocols[],4,FALSE),VLOOKUP(--TRIM(MID(SUBSTITUTE(C491,",",REPT(" ",99)),1399,99)),PortProtocols[],4,FALSE)),""),"") &amp;
IF(TRIM(MID(SUBSTITUTE(C491,",",REPT(" ",99)),1499,99))&lt;&gt;"",CHAR(10) &amp; IFERROR(IF(ISERROR(--TRIM(MID(SUBSTITUTE(C491,",",REPT(" ",99)),1499,99))),VLOOKUP(TRIM(MID(SUBSTITUTE(C491,",",REPT(" ",99)),1499,99)),PortProtocols[],4,FALSE),VLOOKUP(--TRIM(MID(SUBSTITUTE(C491,",",REPT(" ",99)),1499,99)),PortProtocols[],4,FALSE)),""),"") &amp;
IF(TRIM(MID(SUBSTITUTE(C491,",",REPT(" ",99)),1599,99))&lt;&gt;"",CHAR(10) &amp; IFERROR(IF(ISERROR(--TRIM(MID(SUBSTITUTE(C491,",",REPT(" ",99)),1599,99))),VLOOKUP(TRIM(MID(SUBSTITUTE(C491,",",REPT(" ",99)),1599,99)),PortProtocols[],4,FALSE),VLOOKUP(--TRIM(MID(SUBSTITUTE(C491,",",REPT(" ",99)),1599,99)),PortProtocols[],4,FALSE)),""),"") &amp;
IF(TRIM(MID(SUBSTITUTE(C491,",",REPT(" ",99)),1699,99))&lt;&gt;"",CHAR(10) &amp; IFERROR(IF(ISERROR(--TRIM(MID(SUBSTITUTE(C491,",",REPT(" ",99)),1699,99))),VLOOKUP(TRIM(MID(SUBSTITUTE(C491,",",REPT(" ",99)),1699,99)),PortProtocols[],4,FALSE),VLOOKUP(--TRIM(MID(SUBSTITUTE(C491,",",REPT(" ",99)),1699,99)),PortProtocols[],4,FALSE)),""),"") &amp;
IF(TRIM(MID(SUBSTITUTE(C491,",",REPT(" ",99)),1799,99))&lt;&gt;"",CHAR(10) &amp; IFERROR(IF(ISERROR(--TRIM(MID(SUBSTITUTE(C491,",",REPT(" ",99)),1799,99))),VLOOKUP(TRIM(MID(SUBSTITUTE(C491,",",REPT(" ",99)),1799,99)),PortProtocols[],4,FALSE),VLOOKUP(--TRIM(MID(SUBSTITUTE(C491,",",REPT(" ",99)),1799,99)),PortProtocols[],4,FALSE)),""),"") &amp;
IF(TRIM(MID(SUBSTITUTE(C491,",",REPT(" ",99)),1899,99))&lt;&gt;"",CHAR(10) &amp; IFERROR(IF(ISERROR(--TRIM(MID(SUBSTITUTE(C491,",",REPT(" ",99)),1899,99))),VLOOKUP(TRIM(MID(SUBSTITUTE(C491,",",REPT(" ",99)),1899,99)),PortProtocols[],4,FALSE),VLOOKUP(--TRIM(MID(SUBSTITUTE(C491,",",REPT(" ",99)),1899,99)),PortProtocols[],4,FALSE)),""),""),
"")</f>
        <v/>
      </c>
      <c r="G491" s="15"/>
      <c r="H491" s="13"/>
      <c r="I491" s="13"/>
      <c r="J491" s="13"/>
    </row>
    <row r="492" spans="1:10" ht="20.25" hidden="1">
      <c r="A492" s="13"/>
      <c r="B492" s="13"/>
      <c r="C492" s="14"/>
      <c r="D492" s="13"/>
      <c r="E492" s="13"/>
      <c r="F492" s="24" t="str">
        <f>IF(AND(B492&lt;&gt;"",E492&lt;&gt;""),B492 &amp; " to " &amp; E492 &amp; CHAR(10) &amp;
IFERROR(IF(ISERROR(--TRIM(MID(SUBSTITUTE(C492,",",REPT(" ",99)),1,99))),VLOOKUP(TRIM(MID(SUBSTITUTE(C492,",",REPT(" ",99)),1,99)),PortProtocols[],4,FALSE),VLOOKUP(--TRIM(MID(SUBSTITUTE(C492,",",REPT(" ",99)),1,99)),PortProtocols[],4,FALSE)),"") &amp;
IF(TRIM(MID(SUBSTITUTE(C492,",",REPT(" ",99)),99,99))&lt;&gt;"",CHAR(10) &amp; IFERROR(IF(ISERROR(--TRIM(MID(SUBSTITUTE(C492,",",REPT(" ",99)),99,99))),VLOOKUP(TRIM(MID(SUBSTITUTE(C492,",",REPT(" ",99)),99,99)),PortProtocols[],4,FALSE),VLOOKUP(--TRIM(MID(SUBSTITUTE(C492,",",REPT(" ",99)),99,99)),PortProtocols[],4,FALSE)),""),"") &amp;
IF(TRIM(MID(SUBSTITUTE(C492,",",REPT(" ",99)),199,99))&lt;&gt;"",CHAR(10) &amp; IFERROR(IF(ISERROR(--TRIM(MID(SUBSTITUTE(C492,",",REPT(" ",99)),199,99))),VLOOKUP(TRIM(MID(SUBSTITUTE(C492,",",REPT(" ",99)),199,99)),PortProtocols[],4,FALSE),VLOOKUP(--TRIM(MID(SUBSTITUTE(C492,",",REPT(" ",99)),199,99)),PortProtocols[],4,FALSE)),""),"") &amp;
IF(TRIM(MID(SUBSTITUTE(C492,",",REPT(" ",99)),299,99))&lt;&gt;"",CHAR(10) &amp; IFERROR(IF(ISERROR(--TRIM(MID(SUBSTITUTE(C492,",",REPT(" ",99)),299,99))),VLOOKUP(TRIM(MID(SUBSTITUTE(C492,",",REPT(" ",99)),299,99)),PortProtocols[],4,FALSE),VLOOKUP(--TRIM(MID(SUBSTITUTE(C492,",",REPT(" ",99)),299,99)),PortProtocols[],4,FALSE)),""),"") &amp;
IF(TRIM(MID(SUBSTITUTE(C492,",",REPT(" ",99)),399,99))&lt;&gt;"",CHAR(10) &amp; IFERROR(IF(ISERROR(--TRIM(MID(SUBSTITUTE(C492,",",REPT(" ",99)),399,99))),VLOOKUP(TRIM(MID(SUBSTITUTE(C492,",",REPT(" ",99)),399,99)),PortProtocols[],4,FALSE),VLOOKUP(--TRIM(MID(SUBSTITUTE(C492,",",REPT(" ",99)),399,99)),PortProtocols[],4,FALSE)),""),"") &amp;
IF(TRIM(MID(SUBSTITUTE(C492,",",REPT(" ",99)),499,99))&lt;&gt;"",CHAR(10) &amp; IFERROR(IF(ISERROR(--TRIM(MID(SUBSTITUTE(C492,",",REPT(" ",99)),499,99))),VLOOKUP(TRIM(MID(SUBSTITUTE(C492,",",REPT(" ",99)),499,99)),PortProtocols[],4,FALSE),VLOOKUP(--TRIM(MID(SUBSTITUTE(C492,",",REPT(" ",99)),499,99)),PortProtocols[],4,FALSE)),""),"") &amp;
IF(TRIM(MID(SUBSTITUTE(C492,",",REPT(" ",99)),599,99))&lt;&gt;"",CHAR(10) &amp; IFERROR(IF(ISERROR(--TRIM(MID(SUBSTITUTE(C492,",",REPT(" ",99)),599,99))),VLOOKUP(TRIM(MID(SUBSTITUTE(C492,",",REPT(" ",99)),599,99)),PortProtocols[],4,FALSE),VLOOKUP(--TRIM(MID(SUBSTITUTE(C492,",",REPT(" ",99)),599,99)),PortProtocols[],4,FALSE)),""),"") &amp;
IF(TRIM(MID(SUBSTITUTE(C492,",",REPT(" ",99)),699,99))&lt;&gt;"",CHAR(10) &amp; IFERROR(IF(ISERROR(--TRIM(MID(SUBSTITUTE(C492,",",REPT(" ",99)),699,99))),VLOOKUP(TRIM(MID(SUBSTITUTE(C492,",",REPT(" ",99)),699,99)),PortProtocols[],4,FALSE),VLOOKUP(--TRIM(MID(SUBSTITUTE(C492,",",REPT(" ",99)),699,99)),PortProtocols[],4,FALSE)),""),"") &amp;
IF(TRIM(MID(SUBSTITUTE(C492,",",REPT(" ",99)),799,99))&lt;&gt;"",CHAR(10) &amp; IFERROR(IF(ISERROR(--TRIM(MID(SUBSTITUTE(C492,",",REPT(" ",99)),799,99))),VLOOKUP(TRIM(MID(SUBSTITUTE(C492,",",REPT(" ",99)),799,99)),PortProtocols[],4,FALSE),VLOOKUP(--TRIM(MID(SUBSTITUTE(C492,",",REPT(" ",99)),799,99)),PortProtocols[],4,FALSE)),""),"") &amp;
IF(TRIM(MID(SUBSTITUTE(C492,",",REPT(" ",99)),899,99))&lt;&gt;"",CHAR(10) &amp; IFERROR(IF(ISERROR(--TRIM(MID(SUBSTITUTE(C492,",",REPT(" ",99)),899,99))),VLOOKUP(TRIM(MID(SUBSTITUTE(C492,",",REPT(" ",99)),899,99)),PortProtocols[],4,FALSE),VLOOKUP(--TRIM(MID(SUBSTITUTE(C492,",",REPT(" ",99)),899,99)),PortProtocols[],4,FALSE)),""),"") &amp;
IF(TRIM(MID(SUBSTITUTE(C492,",",REPT(" ",99)),999,99))&lt;&gt;"",CHAR(10) &amp; IFERROR(IF(ISERROR(--TRIM(MID(SUBSTITUTE(C492,",",REPT(" ",99)),999,99))),VLOOKUP(TRIM(MID(SUBSTITUTE(C492,",",REPT(" ",99)),999,99)),PortProtocols[],4,FALSE),VLOOKUP(--TRIM(MID(SUBSTITUTE(C492,",",REPT(" ",99)),999,99)),PortProtocols[],4,FALSE)),""),"") &amp;
IF(TRIM(MID(SUBSTITUTE(C492,",",REPT(" ",99)),1099,99))&lt;&gt;"",CHAR(10) &amp; IFERROR(IF(ISERROR(--TRIM(MID(SUBSTITUTE(C492,",",REPT(" ",99)),1099,99))),VLOOKUP(TRIM(MID(SUBSTITUTE(C492,",",REPT(" ",99)),1099,99)),PortProtocols[],4,FALSE),VLOOKUP(--TRIM(MID(SUBSTITUTE(C492,",",REPT(" ",99)),1099,99)),PortProtocols[],4,FALSE)),""),"") &amp;
IF(TRIM(MID(SUBSTITUTE(C492,",",REPT(" ",99)),1199,99))&lt;&gt;"",CHAR(10) &amp; IFERROR(IF(ISERROR(--TRIM(MID(SUBSTITUTE(C492,",",REPT(" ",99)),1199,99))),VLOOKUP(TRIM(MID(SUBSTITUTE(C492,",",REPT(" ",99)),1199,99)),PortProtocols[],4,FALSE),VLOOKUP(--TRIM(MID(SUBSTITUTE(C492,",",REPT(" ",99)),1199,99)),PortProtocols[],4,FALSE)),""),"") &amp;
IF(TRIM(MID(SUBSTITUTE(C492,",",REPT(" ",99)),1299,99))&lt;&gt;"",CHAR(10) &amp; IFERROR(IF(ISERROR(--TRIM(MID(SUBSTITUTE(C492,",",REPT(" ",99)),1299,99))),VLOOKUP(TRIM(MID(SUBSTITUTE(C492,",",REPT(" ",99)),1299,99)),PortProtocols[],4,FALSE),VLOOKUP(--TRIM(MID(SUBSTITUTE(C492,",",REPT(" ",99)),1299,99)),PortProtocols[],4,FALSE)),""),"") &amp;
IF(TRIM(MID(SUBSTITUTE(C492,",",REPT(" ",99)),1399,99))&lt;&gt;"",CHAR(10) &amp; IFERROR(IF(ISERROR(--TRIM(MID(SUBSTITUTE(C492,",",REPT(" ",99)),1399,99))),VLOOKUP(TRIM(MID(SUBSTITUTE(C492,",",REPT(" ",99)),1399,99)),PortProtocols[],4,FALSE),VLOOKUP(--TRIM(MID(SUBSTITUTE(C492,",",REPT(" ",99)),1399,99)),PortProtocols[],4,FALSE)),""),"") &amp;
IF(TRIM(MID(SUBSTITUTE(C492,",",REPT(" ",99)),1499,99))&lt;&gt;"",CHAR(10) &amp; IFERROR(IF(ISERROR(--TRIM(MID(SUBSTITUTE(C492,",",REPT(" ",99)),1499,99))),VLOOKUP(TRIM(MID(SUBSTITUTE(C492,",",REPT(" ",99)),1499,99)),PortProtocols[],4,FALSE),VLOOKUP(--TRIM(MID(SUBSTITUTE(C492,",",REPT(" ",99)),1499,99)),PortProtocols[],4,FALSE)),""),"") &amp;
IF(TRIM(MID(SUBSTITUTE(C492,",",REPT(" ",99)),1599,99))&lt;&gt;"",CHAR(10) &amp; IFERROR(IF(ISERROR(--TRIM(MID(SUBSTITUTE(C492,",",REPT(" ",99)),1599,99))),VLOOKUP(TRIM(MID(SUBSTITUTE(C492,",",REPT(" ",99)),1599,99)),PortProtocols[],4,FALSE),VLOOKUP(--TRIM(MID(SUBSTITUTE(C492,",",REPT(" ",99)),1599,99)),PortProtocols[],4,FALSE)),""),"") &amp;
IF(TRIM(MID(SUBSTITUTE(C492,",",REPT(" ",99)),1699,99))&lt;&gt;"",CHAR(10) &amp; IFERROR(IF(ISERROR(--TRIM(MID(SUBSTITUTE(C492,",",REPT(" ",99)),1699,99))),VLOOKUP(TRIM(MID(SUBSTITUTE(C492,",",REPT(" ",99)),1699,99)),PortProtocols[],4,FALSE),VLOOKUP(--TRIM(MID(SUBSTITUTE(C492,",",REPT(" ",99)),1699,99)),PortProtocols[],4,FALSE)),""),"") &amp;
IF(TRIM(MID(SUBSTITUTE(C492,",",REPT(" ",99)),1799,99))&lt;&gt;"",CHAR(10) &amp; IFERROR(IF(ISERROR(--TRIM(MID(SUBSTITUTE(C492,",",REPT(" ",99)),1799,99))),VLOOKUP(TRIM(MID(SUBSTITUTE(C492,",",REPT(" ",99)),1799,99)),PortProtocols[],4,FALSE),VLOOKUP(--TRIM(MID(SUBSTITUTE(C492,",",REPT(" ",99)),1799,99)),PortProtocols[],4,FALSE)),""),"") &amp;
IF(TRIM(MID(SUBSTITUTE(C492,",",REPT(" ",99)),1899,99))&lt;&gt;"",CHAR(10) &amp; IFERROR(IF(ISERROR(--TRIM(MID(SUBSTITUTE(C492,",",REPT(" ",99)),1899,99))),VLOOKUP(TRIM(MID(SUBSTITUTE(C492,",",REPT(" ",99)),1899,99)),PortProtocols[],4,FALSE),VLOOKUP(--TRIM(MID(SUBSTITUTE(C492,",",REPT(" ",99)),1899,99)),PortProtocols[],4,FALSE)),""),""),
"")</f>
        <v/>
      </c>
      <c r="G492" s="15"/>
      <c r="H492" s="13"/>
      <c r="I492" s="13"/>
      <c r="J492" s="13"/>
    </row>
    <row r="493" spans="1:10" ht="20.25" hidden="1">
      <c r="A493" s="13"/>
      <c r="B493" s="13"/>
      <c r="C493" s="14"/>
      <c r="D493" s="13"/>
      <c r="E493" s="13"/>
      <c r="F493" s="24" t="str">
        <f>IF(AND(B493&lt;&gt;"",E493&lt;&gt;""),B493 &amp; " to " &amp; E493 &amp; CHAR(10) &amp;
IFERROR(IF(ISERROR(--TRIM(MID(SUBSTITUTE(C493,",",REPT(" ",99)),1,99))),VLOOKUP(TRIM(MID(SUBSTITUTE(C493,",",REPT(" ",99)),1,99)),PortProtocols[],4,FALSE),VLOOKUP(--TRIM(MID(SUBSTITUTE(C493,",",REPT(" ",99)),1,99)),PortProtocols[],4,FALSE)),"") &amp;
IF(TRIM(MID(SUBSTITUTE(C493,",",REPT(" ",99)),99,99))&lt;&gt;"",CHAR(10) &amp; IFERROR(IF(ISERROR(--TRIM(MID(SUBSTITUTE(C493,",",REPT(" ",99)),99,99))),VLOOKUP(TRIM(MID(SUBSTITUTE(C493,",",REPT(" ",99)),99,99)),PortProtocols[],4,FALSE),VLOOKUP(--TRIM(MID(SUBSTITUTE(C493,",",REPT(" ",99)),99,99)),PortProtocols[],4,FALSE)),""),"") &amp;
IF(TRIM(MID(SUBSTITUTE(C493,",",REPT(" ",99)),199,99))&lt;&gt;"",CHAR(10) &amp; IFERROR(IF(ISERROR(--TRIM(MID(SUBSTITUTE(C493,",",REPT(" ",99)),199,99))),VLOOKUP(TRIM(MID(SUBSTITUTE(C493,",",REPT(" ",99)),199,99)),PortProtocols[],4,FALSE),VLOOKUP(--TRIM(MID(SUBSTITUTE(C493,",",REPT(" ",99)),199,99)),PortProtocols[],4,FALSE)),""),"") &amp;
IF(TRIM(MID(SUBSTITUTE(C493,",",REPT(" ",99)),299,99))&lt;&gt;"",CHAR(10) &amp; IFERROR(IF(ISERROR(--TRIM(MID(SUBSTITUTE(C493,",",REPT(" ",99)),299,99))),VLOOKUP(TRIM(MID(SUBSTITUTE(C493,",",REPT(" ",99)),299,99)),PortProtocols[],4,FALSE),VLOOKUP(--TRIM(MID(SUBSTITUTE(C493,",",REPT(" ",99)),299,99)),PortProtocols[],4,FALSE)),""),"") &amp;
IF(TRIM(MID(SUBSTITUTE(C493,",",REPT(" ",99)),399,99))&lt;&gt;"",CHAR(10) &amp; IFERROR(IF(ISERROR(--TRIM(MID(SUBSTITUTE(C493,",",REPT(" ",99)),399,99))),VLOOKUP(TRIM(MID(SUBSTITUTE(C493,",",REPT(" ",99)),399,99)),PortProtocols[],4,FALSE),VLOOKUP(--TRIM(MID(SUBSTITUTE(C493,",",REPT(" ",99)),399,99)),PortProtocols[],4,FALSE)),""),"") &amp;
IF(TRIM(MID(SUBSTITUTE(C493,",",REPT(" ",99)),499,99))&lt;&gt;"",CHAR(10) &amp; IFERROR(IF(ISERROR(--TRIM(MID(SUBSTITUTE(C493,",",REPT(" ",99)),499,99))),VLOOKUP(TRIM(MID(SUBSTITUTE(C493,",",REPT(" ",99)),499,99)),PortProtocols[],4,FALSE),VLOOKUP(--TRIM(MID(SUBSTITUTE(C493,",",REPT(" ",99)),499,99)),PortProtocols[],4,FALSE)),""),"") &amp;
IF(TRIM(MID(SUBSTITUTE(C493,",",REPT(" ",99)),599,99))&lt;&gt;"",CHAR(10) &amp; IFERROR(IF(ISERROR(--TRIM(MID(SUBSTITUTE(C493,",",REPT(" ",99)),599,99))),VLOOKUP(TRIM(MID(SUBSTITUTE(C493,",",REPT(" ",99)),599,99)),PortProtocols[],4,FALSE),VLOOKUP(--TRIM(MID(SUBSTITUTE(C493,",",REPT(" ",99)),599,99)),PortProtocols[],4,FALSE)),""),"") &amp;
IF(TRIM(MID(SUBSTITUTE(C493,",",REPT(" ",99)),699,99))&lt;&gt;"",CHAR(10) &amp; IFERROR(IF(ISERROR(--TRIM(MID(SUBSTITUTE(C493,",",REPT(" ",99)),699,99))),VLOOKUP(TRIM(MID(SUBSTITUTE(C493,",",REPT(" ",99)),699,99)),PortProtocols[],4,FALSE),VLOOKUP(--TRIM(MID(SUBSTITUTE(C493,",",REPT(" ",99)),699,99)),PortProtocols[],4,FALSE)),""),"") &amp;
IF(TRIM(MID(SUBSTITUTE(C493,",",REPT(" ",99)),799,99))&lt;&gt;"",CHAR(10) &amp; IFERROR(IF(ISERROR(--TRIM(MID(SUBSTITUTE(C493,",",REPT(" ",99)),799,99))),VLOOKUP(TRIM(MID(SUBSTITUTE(C493,",",REPT(" ",99)),799,99)),PortProtocols[],4,FALSE),VLOOKUP(--TRIM(MID(SUBSTITUTE(C493,",",REPT(" ",99)),799,99)),PortProtocols[],4,FALSE)),""),"") &amp;
IF(TRIM(MID(SUBSTITUTE(C493,",",REPT(" ",99)),899,99))&lt;&gt;"",CHAR(10) &amp; IFERROR(IF(ISERROR(--TRIM(MID(SUBSTITUTE(C493,",",REPT(" ",99)),899,99))),VLOOKUP(TRIM(MID(SUBSTITUTE(C493,",",REPT(" ",99)),899,99)),PortProtocols[],4,FALSE),VLOOKUP(--TRIM(MID(SUBSTITUTE(C493,",",REPT(" ",99)),899,99)),PortProtocols[],4,FALSE)),""),"") &amp;
IF(TRIM(MID(SUBSTITUTE(C493,",",REPT(" ",99)),999,99))&lt;&gt;"",CHAR(10) &amp; IFERROR(IF(ISERROR(--TRIM(MID(SUBSTITUTE(C493,",",REPT(" ",99)),999,99))),VLOOKUP(TRIM(MID(SUBSTITUTE(C493,",",REPT(" ",99)),999,99)),PortProtocols[],4,FALSE),VLOOKUP(--TRIM(MID(SUBSTITUTE(C493,",",REPT(" ",99)),999,99)),PortProtocols[],4,FALSE)),""),"") &amp;
IF(TRIM(MID(SUBSTITUTE(C493,",",REPT(" ",99)),1099,99))&lt;&gt;"",CHAR(10) &amp; IFERROR(IF(ISERROR(--TRIM(MID(SUBSTITUTE(C493,",",REPT(" ",99)),1099,99))),VLOOKUP(TRIM(MID(SUBSTITUTE(C493,",",REPT(" ",99)),1099,99)),PortProtocols[],4,FALSE),VLOOKUP(--TRIM(MID(SUBSTITUTE(C493,",",REPT(" ",99)),1099,99)),PortProtocols[],4,FALSE)),""),"") &amp;
IF(TRIM(MID(SUBSTITUTE(C493,",",REPT(" ",99)),1199,99))&lt;&gt;"",CHAR(10) &amp; IFERROR(IF(ISERROR(--TRIM(MID(SUBSTITUTE(C493,",",REPT(" ",99)),1199,99))),VLOOKUP(TRIM(MID(SUBSTITUTE(C493,",",REPT(" ",99)),1199,99)),PortProtocols[],4,FALSE),VLOOKUP(--TRIM(MID(SUBSTITUTE(C493,",",REPT(" ",99)),1199,99)),PortProtocols[],4,FALSE)),""),"") &amp;
IF(TRIM(MID(SUBSTITUTE(C493,",",REPT(" ",99)),1299,99))&lt;&gt;"",CHAR(10) &amp; IFERROR(IF(ISERROR(--TRIM(MID(SUBSTITUTE(C493,",",REPT(" ",99)),1299,99))),VLOOKUP(TRIM(MID(SUBSTITUTE(C493,",",REPT(" ",99)),1299,99)),PortProtocols[],4,FALSE),VLOOKUP(--TRIM(MID(SUBSTITUTE(C493,",",REPT(" ",99)),1299,99)),PortProtocols[],4,FALSE)),""),"") &amp;
IF(TRIM(MID(SUBSTITUTE(C493,",",REPT(" ",99)),1399,99))&lt;&gt;"",CHAR(10) &amp; IFERROR(IF(ISERROR(--TRIM(MID(SUBSTITUTE(C493,",",REPT(" ",99)),1399,99))),VLOOKUP(TRIM(MID(SUBSTITUTE(C493,",",REPT(" ",99)),1399,99)),PortProtocols[],4,FALSE),VLOOKUP(--TRIM(MID(SUBSTITUTE(C493,",",REPT(" ",99)),1399,99)),PortProtocols[],4,FALSE)),""),"") &amp;
IF(TRIM(MID(SUBSTITUTE(C493,",",REPT(" ",99)),1499,99))&lt;&gt;"",CHAR(10) &amp; IFERROR(IF(ISERROR(--TRIM(MID(SUBSTITUTE(C493,",",REPT(" ",99)),1499,99))),VLOOKUP(TRIM(MID(SUBSTITUTE(C493,",",REPT(" ",99)),1499,99)),PortProtocols[],4,FALSE),VLOOKUP(--TRIM(MID(SUBSTITUTE(C493,",",REPT(" ",99)),1499,99)),PortProtocols[],4,FALSE)),""),"") &amp;
IF(TRIM(MID(SUBSTITUTE(C493,",",REPT(" ",99)),1599,99))&lt;&gt;"",CHAR(10) &amp; IFERROR(IF(ISERROR(--TRIM(MID(SUBSTITUTE(C493,",",REPT(" ",99)),1599,99))),VLOOKUP(TRIM(MID(SUBSTITUTE(C493,",",REPT(" ",99)),1599,99)),PortProtocols[],4,FALSE),VLOOKUP(--TRIM(MID(SUBSTITUTE(C493,",",REPT(" ",99)),1599,99)),PortProtocols[],4,FALSE)),""),"") &amp;
IF(TRIM(MID(SUBSTITUTE(C493,",",REPT(" ",99)),1699,99))&lt;&gt;"",CHAR(10) &amp; IFERROR(IF(ISERROR(--TRIM(MID(SUBSTITUTE(C493,",",REPT(" ",99)),1699,99))),VLOOKUP(TRIM(MID(SUBSTITUTE(C493,",",REPT(" ",99)),1699,99)),PortProtocols[],4,FALSE),VLOOKUP(--TRIM(MID(SUBSTITUTE(C493,",",REPT(" ",99)),1699,99)),PortProtocols[],4,FALSE)),""),"") &amp;
IF(TRIM(MID(SUBSTITUTE(C493,",",REPT(" ",99)),1799,99))&lt;&gt;"",CHAR(10) &amp; IFERROR(IF(ISERROR(--TRIM(MID(SUBSTITUTE(C493,",",REPT(" ",99)),1799,99))),VLOOKUP(TRIM(MID(SUBSTITUTE(C493,",",REPT(" ",99)),1799,99)),PortProtocols[],4,FALSE),VLOOKUP(--TRIM(MID(SUBSTITUTE(C493,",",REPT(" ",99)),1799,99)),PortProtocols[],4,FALSE)),""),"") &amp;
IF(TRIM(MID(SUBSTITUTE(C493,",",REPT(" ",99)),1899,99))&lt;&gt;"",CHAR(10) &amp; IFERROR(IF(ISERROR(--TRIM(MID(SUBSTITUTE(C493,",",REPT(" ",99)),1899,99))),VLOOKUP(TRIM(MID(SUBSTITUTE(C493,",",REPT(" ",99)),1899,99)),PortProtocols[],4,FALSE),VLOOKUP(--TRIM(MID(SUBSTITUTE(C493,",",REPT(" ",99)),1899,99)),PortProtocols[],4,FALSE)),""),""),
"")</f>
        <v/>
      </c>
      <c r="G493" s="15"/>
      <c r="H493" s="13"/>
      <c r="I493" s="13"/>
      <c r="J493" s="13"/>
    </row>
    <row r="494" spans="1:10" ht="20.25" hidden="1">
      <c r="A494" s="13"/>
      <c r="B494" s="13"/>
      <c r="C494" s="14"/>
      <c r="D494" s="13"/>
      <c r="E494" s="13"/>
      <c r="F494" s="24" t="str">
        <f>IF(AND(B494&lt;&gt;"",E494&lt;&gt;""),B494 &amp; " to " &amp; E494 &amp; CHAR(10) &amp;
IFERROR(IF(ISERROR(--TRIM(MID(SUBSTITUTE(C494,",",REPT(" ",99)),1,99))),VLOOKUP(TRIM(MID(SUBSTITUTE(C494,",",REPT(" ",99)),1,99)),PortProtocols[],4,FALSE),VLOOKUP(--TRIM(MID(SUBSTITUTE(C494,",",REPT(" ",99)),1,99)),PortProtocols[],4,FALSE)),"") &amp;
IF(TRIM(MID(SUBSTITUTE(C494,",",REPT(" ",99)),99,99))&lt;&gt;"",CHAR(10) &amp; IFERROR(IF(ISERROR(--TRIM(MID(SUBSTITUTE(C494,",",REPT(" ",99)),99,99))),VLOOKUP(TRIM(MID(SUBSTITUTE(C494,",",REPT(" ",99)),99,99)),PortProtocols[],4,FALSE),VLOOKUP(--TRIM(MID(SUBSTITUTE(C494,",",REPT(" ",99)),99,99)),PortProtocols[],4,FALSE)),""),"") &amp;
IF(TRIM(MID(SUBSTITUTE(C494,",",REPT(" ",99)),199,99))&lt;&gt;"",CHAR(10) &amp; IFERROR(IF(ISERROR(--TRIM(MID(SUBSTITUTE(C494,",",REPT(" ",99)),199,99))),VLOOKUP(TRIM(MID(SUBSTITUTE(C494,",",REPT(" ",99)),199,99)),PortProtocols[],4,FALSE),VLOOKUP(--TRIM(MID(SUBSTITUTE(C494,",",REPT(" ",99)),199,99)),PortProtocols[],4,FALSE)),""),"") &amp;
IF(TRIM(MID(SUBSTITUTE(C494,",",REPT(" ",99)),299,99))&lt;&gt;"",CHAR(10) &amp; IFERROR(IF(ISERROR(--TRIM(MID(SUBSTITUTE(C494,",",REPT(" ",99)),299,99))),VLOOKUP(TRIM(MID(SUBSTITUTE(C494,",",REPT(" ",99)),299,99)),PortProtocols[],4,FALSE),VLOOKUP(--TRIM(MID(SUBSTITUTE(C494,",",REPT(" ",99)),299,99)),PortProtocols[],4,FALSE)),""),"") &amp;
IF(TRIM(MID(SUBSTITUTE(C494,",",REPT(" ",99)),399,99))&lt;&gt;"",CHAR(10) &amp; IFERROR(IF(ISERROR(--TRIM(MID(SUBSTITUTE(C494,",",REPT(" ",99)),399,99))),VLOOKUP(TRIM(MID(SUBSTITUTE(C494,",",REPT(" ",99)),399,99)),PortProtocols[],4,FALSE),VLOOKUP(--TRIM(MID(SUBSTITUTE(C494,",",REPT(" ",99)),399,99)),PortProtocols[],4,FALSE)),""),"") &amp;
IF(TRIM(MID(SUBSTITUTE(C494,",",REPT(" ",99)),499,99))&lt;&gt;"",CHAR(10) &amp; IFERROR(IF(ISERROR(--TRIM(MID(SUBSTITUTE(C494,",",REPT(" ",99)),499,99))),VLOOKUP(TRIM(MID(SUBSTITUTE(C494,",",REPT(" ",99)),499,99)),PortProtocols[],4,FALSE),VLOOKUP(--TRIM(MID(SUBSTITUTE(C494,",",REPT(" ",99)),499,99)),PortProtocols[],4,FALSE)),""),"") &amp;
IF(TRIM(MID(SUBSTITUTE(C494,",",REPT(" ",99)),599,99))&lt;&gt;"",CHAR(10) &amp; IFERROR(IF(ISERROR(--TRIM(MID(SUBSTITUTE(C494,",",REPT(" ",99)),599,99))),VLOOKUP(TRIM(MID(SUBSTITUTE(C494,",",REPT(" ",99)),599,99)),PortProtocols[],4,FALSE),VLOOKUP(--TRIM(MID(SUBSTITUTE(C494,",",REPT(" ",99)),599,99)),PortProtocols[],4,FALSE)),""),"") &amp;
IF(TRIM(MID(SUBSTITUTE(C494,",",REPT(" ",99)),699,99))&lt;&gt;"",CHAR(10) &amp; IFERROR(IF(ISERROR(--TRIM(MID(SUBSTITUTE(C494,",",REPT(" ",99)),699,99))),VLOOKUP(TRIM(MID(SUBSTITUTE(C494,",",REPT(" ",99)),699,99)),PortProtocols[],4,FALSE),VLOOKUP(--TRIM(MID(SUBSTITUTE(C494,",",REPT(" ",99)),699,99)),PortProtocols[],4,FALSE)),""),"") &amp;
IF(TRIM(MID(SUBSTITUTE(C494,",",REPT(" ",99)),799,99))&lt;&gt;"",CHAR(10) &amp; IFERROR(IF(ISERROR(--TRIM(MID(SUBSTITUTE(C494,",",REPT(" ",99)),799,99))),VLOOKUP(TRIM(MID(SUBSTITUTE(C494,",",REPT(" ",99)),799,99)),PortProtocols[],4,FALSE),VLOOKUP(--TRIM(MID(SUBSTITUTE(C494,",",REPT(" ",99)),799,99)),PortProtocols[],4,FALSE)),""),"") &amp;
IF(TRIM(MID(SUBSTITUTE(C494,",",REPT(" ",99)),899,99))&lt;&gt;"",CHAR(10) &amp; IFERROR(IF(ISERROR(--TRIM(MID(SUBSTITUTE(C494,",",REPT(" ",99)),899,99))),VLOOKUP(TRIM(MID(SUBSTITUTE(C494,",",REPT(" ",99)),899,99)),PortProtocols[],4,FALSE),VLOOKUP(--TRIM(MID(SUBSTITUTE(C494,",",REPT(" ",99)),899,99)),PortProtocols[],4,FALSE)),""),"") &amp;
IF(TRIM(MID(SUBSTITUTE(C494,",",REPT(" ",99)),999,99))&lt;&gt;"",CHAR(10) &amp; IFERROR(IF(ISERROR(--TRIM(MID(SUBSTITUTE(C494,",",REPT(" ",99)),999,99))),VLOOKUP(TRIM(MID(SUBSTITUTE(C494,",",REPT(" ",99)),999,99)),PortProtocols[],4,FALSE),VLOOKUP(--TRIM(MID(SUBSTITUTE(C494,",",REPT(" ",99)),999,99)),PortProtocols[],4,FALSE)),""),"") &amp;
IF(TRIM(MID(SUBSTITUTE(C494,",",REPT(" ",99)),1099,99))&lt;&gt;"",CHAR(10) &amp; IFERROR(IF(ISERROR(--TRIM(MID(SUBSTITUTE(C494,",",REPT(" ",99)),1099,99))),VLOOKUP(TRIM(MID(SUBSTITUTE(C494,",",REPT(" ",99)),1099,99)),PortProtocols[],4,FALSE),VLOOKUP(--TRIM(MID(SUBSTITUTE(C494,",",REPT(" ",99)),1099,99)),PortProtocols[],4,FALSE)),""),"") &amp;
IF(TRIM(MID(SUBSTITUTE(C494,",",REPT(" ",99)),1199,99))&lt;&gt;"",CHAR(10) &amp; IFERROR(IF(ISERROR(--TRIM(MID(SUBSTITUTE(C494,",",REPT(" ",99)),1199,99))),VLOOKUP(TRIM(MID(SUBSTITUTE(C494,",",REPT(" ",99)),1199,99)),PortProtocols[],4,FALSE),VLOOKUP(--TRIM(MID(SUBSTITUTE(C494,",",REPT(" ",99)),1199,99)),PortProtocols[],4,FALSE)),""),"") &amp;
IF(TRIM(MID(SUBSTITUTE(C494,",",REPT(" ",99)),1299,99))&lt;&gt;"",CHAR(10) &amp; IFERROR(IF(ISERROR(--TRIM(MID(SUBSTITUTE(C494,",",REPT(" ",99)),1299,99))),VLOOKUP(TRIM(MID(SUBSTITUTE(C494,",",REPT(" ",99)),1299,99)),PortProtocols[],4,FALSE),VLOOKUP(--TRIM(MID(SUBSTITUTE(C494,",",REPT(" ",99)),1299,99)),PortProtocols[],4,FALSE)),""),"") &amp;
IF(TRIM(MID(SUBSTITUTE(C494,",",REPT(" ",99)),1399,99))&lt;&gt;"",CHAR(10) &amp; IFERROR(IF(ISERROR(--TRIM(MID(SUBSTITUTE(C494,",",REPT(" ",99)),1399,99))),VLOOKUP(TRIM(MID(SUBSTITUTE(C494,",",REPT(" ",99)),1399,99)),PortProtocols[],4,FALSE),VLOOKUP(--TRIM(MID(SUBSTITUTE(C494,",",REPT(" ",99)),1399,99)),PortProtocols[],4,FALSE)),""),"") &amp;
IF(TRIM(MID(SUBSTITUTE(C494,",",REPT(" ",99)),1499,99))&lt;&gt;"",CHAR(10) &amp; IFERROR(IF(ISERROR(--TRIM(MID(SUBSTITUTE(C494,",",REPT(" ",99)),1499,99))),VLOOKUP(TRIM(MID(SUBSTITUTE(C494,",",REPT(" ",99)),1499,99)),PortProtocols[],4,FALSE),VLOOKUP(--TRIM(MID(SUBSTITUTE(C494,",",REPT(" ",99)),1499,99)),PortProtocols[],4,FALSE)),""),"") &amp;
IF(TRIM(MID(SUBSTITUTE(C494,",",REPT(" ",99)),1599,99))&lt;&gt;"",CHAR(10) &amp; IFERROR(IF(ISERROR(--TRIM(MID(SUBSTITUTE(C494,",",REPT(" ",99)),1599,99))),VLOOKUP(TRIM(MID(SUBSTITUTE(C494,",",REPT(" ",99)),1599,99)),PortProtocols[],4,FALSE),VLOOKUP(--TRIM(MID(SUBSTITUTE(C494,",",REPT(" ",99)),1599,99)),PortProtocols[],4,FALSE)),""),"") &amp;
IF(TRIM(MID(SUBSTITUTE(C494,",",REPT(" ",99)),1699,99))&lt;&gt;"",CHAR(10) &amp; IFERROR(IF(ISERROR(--TRIM(MID(SUBSTITUTE(C494,",",REPT(" ",99)),1699,99))),VLOOKUP(TRIM(MID(SUBSTITUTE(C494,",",REPT(" ",99)),1699,99)),PortProtocols[],4,FALSE),VLOOKUP(--TRIM(MID(SUBSTITUTE(C494,",",REPT(" ",99)),1699,99)),PortProtocols[],4,FALSE)),""),"") &amp;
IF(TRIM(MID(SUBSTITUTE(C494,",",REPT(" ",99)),1799,99))&lt;&gt;"",CHAR(10) &amp; IFERROR(IF(ISERROR(--TRIM(MID(SUBSTITUTE(C494,",",REPT(" ",99)),1799,99))),VLOOKUP(TRIM(MID(SUBSTITUTE(C494,",",REPT(" ",99)),1799,99)),PortProtocols[],4,FALSE),VLOOKUP(--TRIM(MID(SUBSTITUTE(C494,",",REPT(" ",99)),1799,99)),PortProtocols[],4,FALSE)),""),"") &amp;
IF(TRIM(MID(SUBSTITUTE(C494,",",REPT(" ",99)),1899,99))&lt;&gt;"",CHAR(10) &amp; IFERROR(IF(ISERROR(--TRIM(MID(SUBSTITUTE(C494,",",REPT(" ",99)),1899,99))),VLOOKUP(TRIM(MID(SUBSTITUTE(C494,",",REPT(" ",99)),1899,99)),PortProtocols[],4,FALSE),VLOOKUP(--TRIM(MID(SUBSTITUTE(C494,",",REPT(" ",99)),1899,99)),PortProtocols[],4,FALSE)),""),""),
"")</f>
        <v/>
      </c>
      <c r="G494" s="15"/>
      <c r="H494" s="13"/>
      <c r="I494" s="13"/>
      <c r="J494" s="13"/>
    </row>
    <row r="495" spans="1:10" ht="20.25" hidden="1">
      <c r="A495" s="13"/>
      <c r="B495" s="13"/>
      <c r="C495" s="14"/>
      <c r="D495" s="13"/>
      <c r="E495" s="13"/>
      <c r="F495" s="24" t="str">
        <f>IF(AND(B495&lt;&gt;"",E495&lt;&gt;""),B495 &amp; " to " &amp; E495 &amp; CHAR(10) &amp;
IFERROR(IF(ISERROR(--TRIM(MID(SUBSTITUTE(C495,",",REPT(" ",99)),1,99))),VLOOKUP(TRIM(MID(SUBSTITUTE(C495,",",REPT(" ",99)),1,99)),PortProtocols[],4,FALSE),VLOOKUP(--TRIM(MID(SUBSTITUTE(C495,",",REPT(" ",99)),1,99)),PortProtocols[],4,FALSE)),"") &amp;
IF(TRIM(MID(SUBSTITUTE(C495,",",REPT(" ",99)),99,99))&lt;&gt;"",CHAR(10) &amp; IFERROR(IF(ISERROR(--TRIM(MID(SUBSTITUTE(C495,",",REPT(" ",99)),99,99))),VLOOKUP(TRIM(MID(SUBSTITUTE(C495,",",REPT(" ",99)),99,99)),PortProtocols[],4,FALSE),VLOOKUP(--TRIM(MID(SUBSTITUTE(C495,",",REPT(" ",99)),99,99)),PortProtocols[],4,FALSE)),""),"") &amp;
IF(TRIM(MID(SUBSTITUTE(C495,",",REPT(" ",99)),199,99))&lt;&gt;"",CHAR(10) &amp; IFERROR(IF(ISERROR(--TRIM(MID(SUBSTITUTE(C495,",",REPT(" ",99)),199,99))),VLOOKUP(TRIM(MID(SUBSTITUTE(C495,",",REPT(" ",99)),199,99)),PortProtocols[],4,FALSE),VLOOKUP(--TRIM(MID(SUBSTITUTE(C495,",",REPT(" ",99)),199,99)),PortProtocols[],4,FALSE)),""),"") &amp;
IF(TRIM(MID(SUBSTITUTE(C495,",",REPT(" ",99)),299,99))&lt;&gt;"",CHAR(10) &amp; IFERROR(IF(ISERROR(--TRIM(MID(SUBSTITUTE(C495,",",REPT(" ",99)),299,99))),VLOOKUP(TRIM(MID(SUBSTITUTE(C495,",",REPT(" ",99)),299,99)),PortProtocols[],4,FALSE),VLOOKUP(--TRIM(MID(SUBSTITUTE(C495,",",REPT(" ",99)),299,99)),PortProtocols[],4,FALSE)),""),"") &amp;
IF(TRIM(MID(SUBSTITUTE(C495,",",REPT(" ",99)),399,99))&lt;&gt;"",CHAR(10) &amp; IFERROR(IF(ISERROR(--TRIM(MID(SUBSTITUTE(C495,",",REPT(" ",99)),399,99))),VLOOKUP(TRIM(MID(SUBSTITUTE(C495,",",REPT(" ",99)),399,99)),PortProtocols[],4,FALSE),VLOOKUP(--TRIM(MID(SUBSTITUTE(C495,",",REPT(" ",99)),399,99)),PortProtocols[],4,FALSE)),""),"") &amp;
IF(TRIM(MID(SUBSTITUTE(C495,",",REPT(" ",99)),499,99))&lt;&gt;"",CHAR(10) &amp; IFERROR(IF(ISERROR(--TRIM(MID(SUBSTITUTE(C495,",",REPT(" ",99)),499,99))),VLOOKUP(TRIM(MID(SUBSTITUTE(C495,",",REPT(" ",99)),499,99)),PortProtocols[],4,FALSE),VLOOKUP(--TRIM(MID(SUBSTITUTE(C495,",",REPT(" ",99)),499,99)),PortProtocols[],4,FALSE)),""),"") &amp;
IF(TRIM(MID(SUBSTITUTE(C495,",",REPT(" ",99)),599,99))&lt;&gt;"",CHAR(10) &amp; IFERROR(IF(ISERROR(--TRIM(MID(SUBSTITUTE(C495,",",REPT(" ",99)),599,99))),VLOOKUP(TRIM(MID(SUBSTITUTE(C495,",",REPT(" ",99)),599,99)),PortProtocols[],4,FALSE),VLOOKUP(--TRIM(MID(SUBSTITUTE(C495,",",REPT(" ",99)),599,99)),PortProtocols[],4,FALSE)),""),"") &amp;
IF(TRIM(MID(SUBSTITUTE(C495,",",REPT(" ",99)),699,99))&lt;&gt;"",CHAR(10) &amp; IFERROR(IF(ISERROR(--TRIM(MID(SUBSTITUTE(C495,",",REPT(" ",99)),699,99))),VLOOKUP(TRIM(MID(SUBSTITUTE(C495,",",REPT(" ",99)),699,99)),PortProtocols[],4,FALSE),VLOOKUP(--TRIM(MID(SUBSTITUTE(C495,",",REPT(" ",99)),699,99)),PortProtocols[],4,FALSE)),""),"") &amp;
IF(TRIM(MID(SUBSTITUTE(C495,",",REPT(" ",99)),799,99))&lt;&gt;"",CHAR(10) &amp; IFERROR(IF(ISERROR(--TRIM(MID(SUBSTITUTE(C495,",",REPT(" ",99)),799,99))),VLOOKUP(TRIM(MID(SUBSTITUTE(C495,",",REPT(" ",99)),799,99)),PortProtocols[],4,FALSE),VLOOKUP(--TRIM(MID(SUBSTITUTE(C495,",",REPT(" ",99)),799,99)),PortProtocols[],4,FALSE)),""),"") &amp;
IF(TRIM(MID(SUBSTITUTE(C495,",",REPT(" ",99)),899,99))&lt;&gt;"",CHAR(10) &amp; IFERROR(IF(ISERROR(--TRIM(MID(SUBSTITUTE(C495,",",REPT(" ",99)),899,99))),VLOOKUP(TRIM(MID(SUBSTITUTE(C495,",",REPT(" ",99)),899,99)),PortProtocols[],4,FALSE),VLOOKUP(--TRIM(MID(SUBSTITUTE(C495,",",REPT(" ",99)),899,99)),PortProtocols[],4,FALSE)),""),"") &amp;
IF(TRIM(MID(SUBSTITUTE(C495,",",REPT(" ",99)),999,99))&lt;&gt;"",CHAR(10) &amp; IFERROR(IF(ISERROR(--TRIM(MID(SUBSTITUTE(C495,",",REPT(" ",99)),999,99))),VLOOKUP(TRIM(MID(SUBSTITUTE(C495,",",REPT(" ",99)),999,99)),PortProtocols[],4,FALSE),VLOOKUP(--TRIM(MID(SUBSTITUTE(C495,",",REPT(" ",99)),999,99)),PortProtocols[],4,FALSE)),""),"") &amp;
IF(TRIM(MID(SUBSTITUTE(C495,",",REPT(" ",99)),1099,99))&lt;&gt;"",CHAR(10) &amp; IFERROR(IF(ISERROR(--TRIM(MID(SUBSTITUTE(C495,",",REPT(" ",99)),1099,99))),VLOOKUP(TRIM(MID(SUBSTITUTE(C495,",",REPT(" ",99)),1099,99)),PortProtocols[],4,FALSE),VLOOKUP(--TRIM(MID(SUBSTITUTE(C495,",",REPT(" ",99)),1099,99)),PortProtocols[],4,FALSE)),""),"") &amp;
IF(TRIM(MID(SUBSTITUTE(C495,",",REPT(" ",99)),1199,99))&lt;&gt;"",CHAR(10) &amp; IFERROR(IF(ISERROR(--TRIM(MID(SUBSTITUTE(C495,",",REPT(" ",99)),1199,99))),VLOOKUP(TRIM(MID(SUBSTITUTE(C495,",",REPT(" ",99)),1199,99)),PortProtocols[],4,FALSE),VLOOKUP(--TRIM(MID(SUBSTITUTE(C495,",",REPT(" ",99)),1199,99)),PortProtocols[],4,FALSE)),""),"") &amp;
IF(TRIM(MID(SUBSTITUTE(C495,",",REPT(" ",99)),1299,99))&lt;&gt;"",CHAR(10) &amp; IFERROR(IF(ISERROR(--TRIM(MID(SUBSTITUTE(C495,",",REPT(" ",99)),1299,99))),VLOOKUP(TRIM(MID(SUBSTITUTE(C495,",",REPT(" ",99)),1299,99)),PortProtocols[],4,FALSE),VLOOKUP(--TRIM(MID(SUBSTITUTE(C495,",",REPT(" ",99)),1299,99)),PortProtocols[],4,FALSE)),""),"") &amp;
IF(TRIM(MID(SUBSTITUTE(C495,",",REPT(" ",99)),1399,99))&lt;&gt;"",CHAR(10) &amp; IFERROR(IF(ISERROR(--TRIM(MID(SUBSTITUTE(C495,",",REPT(" ",99)),1399,99))),VLOOKUP(TRIM(MID(SUBSTITUTE(C495,",",REPT(" ",99)),1399,99)),PortProtocols[],4,FALSE),VLOOKUP(--TRIM(MID(SUBSTITUTE(C495,",",REPT(" ",99)),1399,99)),PortProtocols[],4,FALSE)),""),"") &amp;
IF(TRIM(MID(SUBSTITUTE(C495,",",REPT(" ",99)),1499,99))&lt;&gt;"",CHAR(10) &amp; IFERROR(IF(ISERROR(--TRIM(MID(SUBSTITUTE(C495,",",REPT(" ",99)),1499,99))),VLOOKUP(TRIM(MID(SUBSTITUTE(C495,",",REPT(" ",99)),1499,99)),PortProtocols[],4,FALSE),VLOOKUP(--TRIM(MID(SUBSTITUTE(C495,",",REPT(" ",99)),1499,99)),PortProtocols[],4,FALSE)),""),"") &amp;
IF(TRIM(MID(SUBSTITUTE(C495,",",REPT(" ",99)),1599,99))&lt;&gt;"",CHAR(10) &amp; IFERROR(IF(ISERROR(--TRIM(MID(SUBSTITUTE(C495,",",REPT(" ",99)),1599,99))),VLOOKUP(TRIM(MID(SUBSTITUTE(C495,",",REPT(" ",99)),1599,99)),PortProtocols[],4,FALSE),VLOOKUP(--TRIM(MID(SUBSTITUTE(C495,",",REPT(" ",99)),1599,99)),PortProtocols[],4,FALSE)),""),"") &amp;
IF(TRIM(MID(SUBSTITUTE(C495,",",REPT(" ",99)),1699,99))&lt;&gt;"",CHAR(10) &amp; IFERROR(IF(ISERROR(--TRIM(MID(SUBSTITUTE(C495,",",REPT(" ",99)),1699,99))),VLOOKUP(TRIM(MID(SUBSTITUTE(C495,",",REPT(" ",99)),1699,99)),PortProtocols[],4,FALSE),VLOOKUP(--TRIM(MID(SUBSTITUTE(C495,",",REPT(" ",99)),1699,99)),PortProtocols[],4,FALSE)),""),"") &amp;
IF(TRIM(MID(SUBSTITUTE(C495,",",REPT(" ",99)),1799,99))&lt;&gt;"",CHAR(10) &amp; IFERROR(IF(ISERROR(--TRIM(MID(SUBSTITUTE(C495,",",REPT(" ",99)),1799,99))),VLOOKUP(TRIM(MID(SUBSTITUTE(C495,",",REPT(" ",99)),1799,99)),PortProtocols[],4,FALSE),VLOOKUP(--TRIM(MID(SUBSTITUTE(C495,",",REPT(" ",99)),1799,99)),PortProtocols[],4,FALSE)),""),"") &amp;
IF(TRIM(MID(SUBSTITUTE(C495,",",REPT(" ",99)),1899,99))&lt;&gt;"",CHAR(10) &amp; IFERROR(IF(ISERROR(--TRIM(MID(SUBSTITUTE(C495,",",REPT(" ",99)),1899,99))),VLOOKUP(TRIM(MID(SUBSTITUTE(C495,",",REPT(" ",99)),1899,99)),PortProtocols[],4,FALSE),VLOOKUP(--TRIM(MID(SUBSTITUTE(C495,",",REPT(" ",99)),1899,99)),PortProtocols[],4,FALSE)),""),""),
"")</f>
        <v/>
      </c>
      <c r="G495" s="15"/>
      <c r="H495" s="13"/>
      <c r="I495" s="13"/>
      <c r="J495" s="13"/>
    </row>
    <row r="496" spans="1:10" ht="20.25" hidden="1">
      <c r="A496" s="13"/>
      <c r="B496" s="13"/>
      <c r="C496" s="14"/>
      <c r="D496" s="13"/>
      <c r="E496" s="13"/>
      <c r="F496" s="24" t="str">
        <f>IF(AND(B496&lt;&gt;"",E496&lt;&gt;""),B496 &amp; " to " &amp; E496 &amp; CHAR(10) &amp;
IFERROR(IF(ISERROR(--TRIM(MID(SUBSTITUTE(C496,",",REPT(" ",99)),1,99))),VLOOKUP(TRIM(MID(SUBSTITUTE(C496,",",REPT(" ",99)),1,99)),PortProtocols[],4,FALSE),VLOOKUP(--TRIM(MID(SUBSTITUTE(C496,",",REPT(" ",99)),1,99)),PortProtocols[],4,FALSE)),"") &amp;
IF(TRIM(MID(SUBSTITUTE(C496,",",REPT(" ",99)),99,99))&lt;&gt;"",CHAR(10) &amp; IFERROR(IF(ISERROR(--TRIM(MID(SUBSTITUTE(C496,",",REPT(" ",99)),99,99))),VLOOKUP(TRIM(MID(SUBSTITUTE(C496,",",REPT(" ",99)),99,99)),PortProtocols[],4,FALSE),VLOOKUP(--TRIM(MID(SUBSTITUTE(C496,",",REPT(" ",99)),99,99)),PortProtocols[],4,FALSE)),""),"") &amp;
IF(TRIM(MID(SUBSTITUTE(C496,",",REPT(" ",99)),199,99))&lt;&gt;"",CHAR(10) &amp; IFERROR(IF(ISERROR(--TRIM(MID(SUBSTITUTE(C496,",",REPT(" ",99)),199,99))),VLOOKUP(TRIM(MID(SUBSTITUTE(C496,",",REPT(" ",99)),199,99)),PortProtocols[],4,FALSE),VLOOKUP(--TRIM(MID(SUBSTITUTE(C496,",",REPT(" ",99)),199,99)),PortProtocols[],4,FALSE)),""),"") &amp;
IF(TRIM(MID(SUBSTITUTE(C496,",",REPT(" ",99)),299,99))&lt;&gt;"",CHAR(10) &amp; IFERROR(IF(ISERROR(--TRIM(MID(SUBSTITUTE(C496,",",REPT(" ",99)),299,99))),VLOOKUP(TRIM(MID(SUBSTITUTE(C496,",",REPT(" ",99)),299,99)),PortProtocols[],4,FALSE),VLOOKUP(--TRIM(MID(SUBSTITUTE(C496,",",REPT(" ",99)),299,99)),PortProtocols[],4,FALSE)),""),"") &amp;
IF(TRIM(MID(SUBSTITUTE(C496,",",REPT(" ",99)),399,99))&lt;&gt;"",CHAR(10) &amp; IFERROR(IF(ISERROR(--TRIM(MID(SUBSTITUTE(C496,",",REPT(" ",99)),399,99))),VLOOKUP(TRIM(MID(SUBSTITUTE(C496,",",REPT(" ",99)),399,99)),PortProtocols[],4,FALSE),VLOOKUP(--TRIM(MID(SUBSTITUTE(C496,",",REPT(" ",99)),399,99)),PortProtocols[],4,FALSE)),""),"") &amp;
IF(TRIM(MID(SUBSTITUTE(C496,",",REPT(" ",99)),499,99))&lt;&gt;"",CHAR(10) &amp; IFERROR(IF(ISERROR(--TRIM(MID(SUBSTITUTE(C496,",",REPT(" ",99)),499,99))),VLOOKUP(TRIM(MID(SUBSTITUTE(C496,",",REPT(" ",99)),499,99)),PortProtocols[],4,FALSE),VLOOKUP(--TRIM(MID(SUBSTITUTE(C496,",",REPT(" ",99)),499,99)),PortProtocols[],4,FALSE)),""),"") &amp;
IF(TRIM(MID(SUBSTITUTE(C496,",",REPT(" ",99)),599,99))&lt;&gt;"",CHAR(10) &amp; IFERROR(IF(ISERROR(--TRIM(MID(SUBSTITUTE(C496,",",REPT(" ",99)),599,99))),VLOOKUP(TRIM(MID(SUBSTITUTE(C496,",",REPT(" ",99)),599,99)),PortProtocols[],4,FALSE),VLOOKUP(--TRIM(MID(SUBSTITUTE(C496,",",REPT(" ",99)),599,99)),PortProtocols[],4,FALSE)),""),"") &amp;
IF(TRIM(MID(SUBSTITUTE(C496,",",REPT(" ",99)),699,99))&lt;&gt;"",CHAR(10) &amp; IFERROR(IF(ISERROR(--TRIM(MID(SUBSTITUTE(C496,",",REPT(" ",99)),699,99))),VLOOKUP(TRIM(MID(SUBSTITUTE(C496,",",REPT(" ",99)),699,99)),PortProtocols[],4,FALSE),VLOOKUP(--TRIM(MID(SUBSTITUTE(C496,",",REPT(" ",99)),699,99)),PortProtocols[],4,FALSE)),""),"") &amp;
IF(TRIM(MID(SUBSTITUTE(C496,",",REPT(" ",99)),799,99))&lt;&gt;"",CHAR(10) &amp; IFERROR(IF(ISERROR(--TRIM(MID(SUBSTITUTE(C496,",",REPT(" ",99)),799,99))),VLOOKUP(TRIM(MID(SUBSTITUTE(C496,",",REPT(" ",99)),799,99)),PortProtocols[],4,FALSE),VLOOKUP(--TRIM(MID(SUBSTITUTE(C496,",",REPT(" ",99)),799,99)),PortProtocols[],4,FALSE)),""),"") &amp;
IF(TRIM(MID(SUBSTITUTE(C496,",",REPT(" ",99)),899,99))&lt;&gt;"",CHAR(10) &amp; IFERROR(IF(ISERROR(--TRIM(MID(SUBSTITUTE(C496,",",REPT(" ",99)),899,99))),VLOOKUP(TRIM(MID(SUBSTITUTE(C496,",",REPT(" ",99)),899,99)),PortProtocols[],4,FALSE),VLOOKUP(--TRIM(MID(SUBSTITUTE(C496,",",REPT(" ",99)),899,99)),PortProtocols[],4,FALSE)),""),"") &amp;
IF(TRIM(MID(SUBSTITUTE(C496,",",REPT(" ",99)),999,99))&lt;&gt;"",CHAR(10) &amp; IFERROR(IF(ISERROR(--TRIM(MID(SUBSTITUTE(C496,",",REPT(" ",99)),999,99))),VLOOKUP(TRIM(MID(SUBSTITUTE(C496,",",REPT(" ",99)),999,99)),PortProtocols[],4,FALSE),VLOOKUP(--TRIM(MID(SUBSTITUTE(C496,",",REPT(" ",99)),999,99)),PortProtocols[],4,FALSE)),""),"") &amp;
IF(TRIM(MID(SUBSTITUTE(C496,",",REPT(" ",99)),1099,99))&lt;&gt;"",CHAR(10) &amp; IFERROR(IF(ISERROR(--TRIM(MID(SUBSTITUTE(C496,",",REPT(" ",99)),1099,99))),VLOOKUP(TRIM(MID(SUBSTITUTE(C496,",",REPT(" ",99)),1099,99)),PortProtocols[],4,FALSE),VLOOKUP(--TRIM(MID(SUBSTITUTE(C496,",",REPT(" ",99)),1099,99)),PortProtocols[],4,FALSE)),""),"") &amp;
IF(TRIM(MID(SUBSTITUTE(C496,",",REPT(" ",99)),1199,99))&lt;&gt;"",CHAR(10) &amp; IFERROR(IF(ISERROR(--TRIM(MID(SUBSTITUTE(C496,",",REPT(" ",99)),1199,99))),VLOOKUP(TRIM(MID(SUBSTITUTE(C496,",",REPT(" ",99)),1199,99)),PortProtocols[],4,FALSE),VLOOKUP(--TRIM(MID(SUBSTITUTE(C496,",",REPT(" ",99)),1199,99)),PortProtocols[],4,FALSE)),""),"") &amp;
IF(TRIM(MID(SUBSTITUTE(C496,",",REPT(" ",99)),1299,99))&lt;&gt;"",CHAR(10) &amp; IFERROR(IF(ISERROR(--TRIM(MID(SUBSTITUTE(C496,",",REPT(" ",99)),1299,99))),VLOOKUP(TRIM(MID(SUBSTITUTE(C496,",",REPT(" ",99)),1299,99)),PortProtocols[],4,FALSE),VLOOKUP(--TRIM(MID(SUBSTITUTE(C496,",",REPT(" ",99)),1299,99)),PortProtocols[],4,FALSE)),""),"") &amp;
IF(TRIM(MID(SUBSTITUTE(C496,",",REPT(" ",99)),1399,99))&lt;&gt;"",CHAR(10) &amp; IFERROR(IF(ISERROR(--TRIM(MID(SUBSTITUTE(C496,",",REPT(" ",99)),1399,99))),VLOOKUP(TRIM(MID(SUBSTITUTE(C496,",",REPT(" ",99)),1399,99)),PortProtocols[],4,FALSE),VLOOKUP(--TRIM(MID(SUBSTITUTE(C496,",",REPT(" ",99)),1399,99)),PortProtocols[],4,FALSE)),""),"") &amp;
IF(TRIM(MID(SUBSTITUTE(C496,",",REPT(" ",99)),1499,99))&lt;&gt;"",CHAR(10) &amp; IFERROR(IF(ISERROR(--TRIM(MID(SUBSTITUTE(C496,",",REPT(" ",99)),1499,99))),VLOOKUP(TRIM(MID(SUBSTITUTE(C496,",",REPT(" ",99)),1499,99)),PortProtocols[],4,FALSE),VLOOKUP(--TRIM(MID(SUBSTITUTE(C496,",",REPT(" ",99)),1499,99)),PortProtocols[],4,FALSE)),""),"") &amp;
IF(TRIM(MID(SUBSTITUTE(C496,",",REPT(" ",99)),1599,99))&lt;&gt;"",CHAR(10) &amp; IFERROR(IF(ISERROR(--TRIM(MID(SUBSTITUTE(C496,",",REPT(" ",99)),1599,99))),VLOOKUP(TRIM(MID(SUBSTITUTE(C496,",",REPT(" ",99)),1599,99)),PortProtocols[],4,FALSE),VLOOKUP(--TRIM(MID(SUBSTITUTE(C496,",",REPT(" ",99)),1599,99)),PortProtocols[],4,FALSE)),""),"") &amp;
IF(TRIM(MID(SUBSTITUTE(C496,",",REPT(" ",99)),1699,99))&lt;&gt;"",CHAR(10) &amp; IFERROR(IF(ISERROR(--TRIM(MID(SUBSTITUTE(C496,",",REPT(" ",99)),1699,99))),VLOOKUP(TRIM(MID(SUBSTITUTE(C496,",",REPT(" ",99)),1699,99)),PortProtocols[],4,FALSE),VLOOKUP(--TRIM(MID(SUBSTITUTE(C496,",",REPT(" ",99)),1699,99)),PortProtocols[],4,FALSE)),""),"") &amp;
IF(TRIM(MID(SUBSTITUTE(C496,",",REPT(" ",99)),1799,99))&lt;&gt;"",CHAR(10) &amp; IFERROR(IF(ISERROR(--TRIM(MID(SUBSTITUTE(C496,",",REPT(" ",99)),1799,99))),VLOOKUP(TRIM(MID(SUBSTITUTE(C496,",",REPT(" ",99)),1799,99)),PortProtocols[],4,FALSE),VLOOKUP(--TRIM(MID(SUBSTITUTE(C496,",",REPT(" ",99)),1799,99)),PortProtocols[],4,FALSE)),""),"") &amp;
IF(TRIM(MID(SUBSTITUTE(C496,",",REPT(" ",99)),1899,99))&lt;&gt;"",CHAR(10) &amp; IFERROR(IF(ISERROR(--TRIM(MID(SUBSTITUTE(C496,",",REPT(" ",99)),1899,99))),VLOOKUP(TRIM(MID(SUBSTITUTE(C496,",",REPT(" ",99)),1899,99)),PortProtocols[],4,FALSE),VLOOKUP(--TRIM(MID(SUBSTITUTE(C496,",",REPT(" ",99)),1899,99)),PortProtocols[],4,FALSE)),""),""),
"")</f>
        <v/>
      </c>
      <c r="G496" s="15"/>
      <c r="H496" s="13"/>
      <c r="I496" s="13"/>
      <c r="J496" s="13"/>
    </row>
    <row r="497" spans="1:10" ht="20.25" hidden="1">
      <c r="A497" s="13"/>
      <c r="B497" s="13"/>
      <c r="C497" s="14"/>
      <c r="D497" s="13"/>
      <c r="E497" s="13"/>
      <c r="F497" s="24" t="str">
        <f>IF(AND(B497&lt;&gt;"",E497&lt;&gt;""),B497 &amp; " to " &amp; E497 &amp; CHAR(10) &amp;
IFERROR(IF(ISERROR(--TRIM(MID(SUBSTITUTE(C497,",",REPT(" ",99)),1,99))),VLOOKUP(TRIM(MID(SUBSTITUTE(C497,",",REPT(" ",99)),1,99)),PortProtocols[],4,FALSE),VLOOKUP(--TRIM(MID(SUBSTITUTE(C497,",",REPT(" ",99)),1,99)),PortProtocols[],4,FALSE)),"") &amp;
IF(TRIM(MID(SUBSTITUTE(C497,",",REPT(" ",99)),99,99))&lt;&gt;"",CHAR(10) &amp; IFERROR(IF(ISERROR(--TRIM(MID(SUBSTITUTE(C497,",",REPT(" ",99)),99,99))),VLOOKUP(TRIM(MID(SUBSTITUTE(C497,",",REPT(" ",99)),99,99)),PortProtocols[],4,FALSE),VLOOKUP(--TRIM(MID(SUBSTITUTE(C497,",",REPT(" ",99)),99,99)),PortProtocols[],4,FALSE)),""),"") &amp;
IF(TRIM(MID(SUBSTITUTE(C497,",",REPT(" ",99)),199,99))&lt;&gt;"",CHAR(10) &amp; IFERROR(IF(ISERROR(--TRIM(MID(SUBSTITUTE(C497,",",REPT(" ",99)),199,99))),VLOOKUP(TRIM(MID(SUBSTITUTE(C497,",",REPT(" ",99)),199,99)),PortProtocols[],4,FALSE),VLOOKUP(--TRIM(MID(SUBSTITUTE(C497,",",REPT(" ",99)),199,99)),PortProtocols[],4,FALSE)),""),"") &amp;
IF(TRIM(MID(SUBSTITUTE(C497,",",REPT(" ",99)),299,99))&lt;&gt;"",CHAR(10) &amp; IFERROR(IF(ISERROR(--TRIM(MID(SUBSTITUTE(C497,",",REPT(" ",99)),299,99))),VLOOKUP(TRIM(MID(SUBSTITUTE(C497,",",REPT(" ",99)),299,99)),PortProtocols[],4,FALSE),VLOOKUP(--TRIM(MID(SUBSTITUTE(C497,",",REPT(" ",99)),299,99)),PortProtocols[],4,FALSE)),""),"") &amp;
IF(TRIM(MID(SUBSTITUTE(C497,",",REPT(" ",99)),399,99))&lt;&gt;"",CHAR(10) &amp; IFERROR(IF(ISERROR(--TRIM(MID(SUBSTITUTE(C497,",",REPT(" ",99)),399,99))),VLOOKUP(TRIM(MID(SUBSTITUTE(C497,",",REPT(" ",99)),399,99)),PortProtocols[],4,FALSE),VLOOKUP(--TRIM(MID(SUBSTITUTE(C497,",",REPT(" ",99)),399,99)),PortProtocols[],4,FALSE)),""),"") &amp;
IF(TRIM(MID(SUBSTITUTE(C497,",",REPT(" ",99)),499,99))&lt;&gt;"",CHAR(10) &amp; IFERROR(IF(ISERROR(--TRIM(MID(SUBSTITUTE(C497,",",REPT(" ",99)),499,99))),VLOOKUP(TRIM(MID(SUBSTITUTE(C497,",",REPT(" ",99)),499,99)),PortProtocols[],4,FALSE),VLOOKUP(--TRIM(MID(SUBSTITUTE(C497,",",REPT(" ",99)),499,99)),PortProtocols[],4,FALSE)),""),"") &amp;
IF(TRIM(MID(SUBSTITUTE(C497,",",REPT(" ",99)),599,99))&lt;&gt;"",CHAR(10) &amp; IFERROR(IF(ISERROR(--TRIM(MID(SUBSTITUTE(C497,",",REPT(" ",99)),599,99))),VLOOKUP(TRIM(MID(SUBSTITUTE(C497,",",REPT(" ",99)),599,99)),PortProtocols[],4,FALSE),VLOOKUP(--TRIM(MID(SUBSTITUTE(C497,",",REPT(" ",99)),599,99)),PortProtocols[],4,FALSE)),""),"") &amp;
IF(TRIM(MID(SUBSTITUTE(C497,",",REPT(" ",99)),699,99))&lt;&gt;"",CHAR(10) &amp; IFERROR(IF(ISERROR(--TRIM(MID(SUBSTITUTE(C497,",",REPT(" ",99)),699,99))),VLOOKUP(TRIM(MID(SUBSTITUTE(C497,",",REPT(" ",99)),699,99)),PortProtocols[],4,FALSE),VLOOKUP(--TRIM(MID(SUBSTITUTE(C497,",",REPT(" ",99)),699,99)),PortProtocols[],4,FALSE)),""),"") &amp;
IF(TRIM(MID(SUBSTITUTE(C497,",",REPT(" ",99)),799,99))&lt;&gt;"",CHAR(10) &amp; IFERROR(IF(ISERROR(--TRIM(MID(SUBSTITUTE(C497,",",REPT(" ",99)),799,99))),VLOOKUP(TRIM(MID(SUBSTITUTE(C497,",",REPT(" ",99)),799,99)),PortProtocols[],4,FALSE),VLOOKUP(--TRIM(MID(SUBSTITUTE(C497,",",REPT(" ",99)),799,99)),PortProtocols[],4,FALSE)),""),"") &amp;
IF(TRIM(MID(SUBSTITUTE(C497,",",REPT(" ",99)),899,99))&lt;&gt;"",CHAR(10) &amp; IFERROR(IF(ISERROR(--TRIM(MID(SUBSTITUTE(C497,",",REPT(" ",99)),899,99))),VLOOKUP(TRIM(MID(SUBSTITUTE(C497,",",REPT(" ",99)),899,99)),PortProtocols[],4,FALSE),VLOOKUP(--TRIM(MID(SUBSTITUTE(C497,",",REPT(" ",99)),899,99)),PortProtocols[],4,FALSE)),""),"") &amp;
IF(TRIM(MID(SUBSTITUTE(C497,",",REPT(" ",99)),999,99))&lt;&gt;"",CHAR(10) &amp; IFERROR(IF(ISERROR(--TRIM(MID(SUBSTITUTE(C497,",",REPT(" ",99)),999,99))),VLOOKUP(TRIM(MID(SUBSTITUTE(C497,",",REPT(" ",99)),999,99)),PortProtocols[],4,FALSE),VLOOKUP(--TRIM(MID(SUBSTITUTE(C497,",",REPT(" ",99)),999,99)),PortProtocols[],4,FALSE)),""),"") &amp;
IF(TRIM(MID(SUBSTITUTE(C497,",",REPT(" ",99)),1099,99))&lt;&gt;"",CHAR(10) &amp; IFERROR(IF(ISERROR(--TRIM(MID(SUBSTITUTE(C497,",",REPT(" ",99)),1099,99))),VLOOKUP(TRIM(MID(SUBSTITUTE(C497,",",REPT(" ",99)),1099,99)),PortProtocols[],4,FALSE),VLOOKUP(--TRIM(MID(SUBSTITUTE(C497,",",REPT(" ",99)),1099,99)),PortProtocols[],4,FALSE)),""),"") &amp;
IF(TRIM(MID(SUBSTITUTE(C497,",",REPT(" ",99)),1199,99))&lt;&gt;"",CHAR(10) &amp; IFERROR(IF(ISERROR(--TRIM(MID(SUBSTITUTE(C497,",",REPT(" ",99)),1199,99))),VLOOKUP(TRIM(MID(SUBSTITUTE(C497,",",REPT(" ",99)),1199,99)),PortProtocols[],4,FALSE),VLOOKUP(--TRIM(MID(SUBSTITUTE(C497,",",REPT(" ",99)),1199,99)),PortProtocols[],4,FALSE)),""),"") &amp;
IF(TRIM(MID(SUBSTITUTE(C497,",",REPT(" ",99)),1299,99))&lt;&gt;"",CHAR(10) &amp; IFERROR(IF(ISERROR(--TRIM(MID(SUBSTITUTE(C497,",",REPT(" ",99)),1299,99))),VLOOKUP(TRIM(MID(SUBSTITUTE(C497,",",REPT(" ",99)),1299,99)),PortProtocols[],4,FALSE),VLOOKUP(--TRIM(MID(SUBSTITUTE(C497,",",REPT(" ",99)),1299,99)),PortProtocols[],4,FALSE)),""),"") &amp;
IF(TRIM(MID(SUBSTITUTE(C497,",",REPT(" ",99)),1399,99))&lt;&gt;"",CHAR(10) &amp; IFERROR(IF(ISERROR(--TRIM(MID(SUBSTITUTE(C497,",",REPT(" ",99)),1399,99))),VLOOKUP(TRIM(MID(SUBSTITUTE(C497,",",REPT(" ",99)),1399,99)),PortProtocols[],4,FALSE),VLOOKUP(--TRIM(MID(SUBSTITUTE(C497,",",REPT(" ",99)),1399,99)),PortProtocols[],4,FALSE)),""),"") &amp;
IF(TRIM(MID(SUBSTITUTE(C497,",",REPT(" ",99)),1499,99))&lt;&gt;"",CHAR(10) &amp; IFERROR(IF(ISERROR(--TRIM(MID(SUBSTITUTE(C497,",",REPT(" ",99)),1499,99))),VLOOKUP(TRIM(MID(SUBSTITUTE(C497,",",REPT(" ",99)),1499,99)),PortProtocols[],4,FALSE),VLOOKUP(--TRIM(MID(SUBSTITUTE(C497,",",REPT(" ",99)),1499,99)),PortProtocols[],4,FALSE)),""),"") &amp;
IF(TRIM(MID(SUBSTITUTE(C497,",",REPT(" ",99)),1599,99))&lt;&gt;"",CHAR(10) &amp; IFERROR(IF(ISERROR(--TRIM(MID(SUBSTITUTE(C497,",",REPT(" ",99)),1599,99))),VLOOKUP(TRIM(MID(SUBSTITUTE(C497,",",REPT(" ",99)),1599,99)),PortProtocols[],4,FALSE),VLOOKUP(--TRIM(MID(SUBSTITUTE(C497,",",REPT(" ",99)),1599,99)),PortProtocols[],4,FALSE)),""),"") &amp;
IF(TRIM(MID(SUBSTITUTE(C497,",",REPT(" ",99)),1699,99))&lt;&gt;"",CHAR(10) &amp; IFERROR(IF(ISERROR(--TRIM(MID(SUBSTITUTE(C497,",",REPT(" ",99)),1699,99))),VLOOKUP(TRIM(MID(SUBSTITUTE(C497,",",REPT(" ",99)),1699,99)),PortProtocols[],4,FALSE),VLOOKUP(--TRIM(MID(SUBSTITUTE(C497,",",REPT(" ",99)),1699,99)),PortProtocols[],4,FALSE)),""),"") &amp;
IF(TRIM(MID(SUBSTITUTE(C497,",",REPT(" ",99)),1799,99))&lt;&gt;"",CHAR(10) &amp; IFERROR(IF(ISERROR(--TRIM(MID(SUBSTITUTE(C497,",",REPT(" ",99)),1799,99))),VLOOKUP(TRIM(MID(SUBSTITUTE(C497,",",REPT(" ",99)),1799,99)),PortProtocols[],4,FALSE),VLOOKUP(--TRIM(MID(SUBSTITUTE(C497,",",REPT(" ",99)),1799,99)),PortProtocols[],4,FALSE)),""),"") &amp;
IF(TRIM(MID(SUBSTITUTE(C497,",",REPT(" ",99)),1899,99))&lt;&gt;"",CHAR(10) &amp; IFERROR(IF(ISERROR(--TRIM(MID(SUBSTITUTE(C497,",",REPT(" ",99)),1899,99))),VLOOKUP(TRIM(MID(SUBSTITUTE(C497,",",REPT(" ",99)),1899,99)),PortProtocols[],4,FALSE),VLOOKUP(--TRIM(MID(SUBSTITUTE(C497,",",REPT(" ",99)),1899,99)),PortProtocols[],4,FALSE)),""),""),
"")</f>
        <v/>
      </c>
      <c r="G497" s="15"/>
      <c r="H497" s="13"/>
      <c r="I497" s="13"/>
      <c r="J497" s="13"/>
    </row>
    <row r="498" spans="1:10" ht="20.25" hidden="1">
      <c r="A498" s="13"/>
      <c r="B498" s="13"/>
      <c r="C498" s="14"/>
      <c r="D498" s="13"/>
      <c r="E498" s="13"/>
      <c r="F498" s="24" t="str">
        <f>IF(AND(B498&lt;&gt;"",E498&lt;&gt;""),B498 &amp; " to " &amp; E498 &amp; CHAR(10) &amp;
IFERROR(IF(ISERROR(--TRIM(MID(SUBSTITUTE(C498,",",REPT(" ",99)),1,99))),VLOOKUP(TRIM(MID(SUBSTITUTE(C498,",",REPT(" ",99)),1,99)),PortProtocols[],4,FALSE),VLOOKUP(--TRIM(MID(SUBSTITUTE(C498,",",REPT(" ",99)),1,99)),PortProtocols[],4,FALSE)),"") &amp;
IF(TRIM(MID(SUBSTITUTE(C498,",",REPT(" ",99)),99,99))&lt;&gt;"",CHAR(10) &amp; IFERROR(IF(ISERROR(--TRIM(MID(SUBSTITUTE(C498,",",REPT(" ",99)),99,99))),VLOOKUP(TRIM(MID(SUBSTITUTE(C498,",",REPT(" ",99)),99,99)),PortProtocols[],4,FALSE),VLOOKUP(--TRIM(MID(SUBSTITUTE(C498,",",REPT(" ",99)),99,99)),PortProtocols[],4,FALSE)),""),"") &amp;
IF(TRIM(MID(SUBSTITUTE(C498,",",REPT(" ",99)),199,99))&lt;&gt;"",CHAR(10) &amp; IFERROR(IF(ISERROR(--TRIM(MID(SUBSTITUTE(C498,",",REPT(" ",99)),199,99))),VLOOKUP(TRIM(MID(SUBSTITUTE(C498,",",REPT(" ",99)),199,99)),PortProtocols[],4,FALSE),VLOOKUP(--TRIM(MID(SUBSTITUTE(C498,",",REPT(" ",99)),199,99)),PortProtocols[],4,FALSE)),""),"") &amp;
IF(TRIM(MID(SUBSTITUTE(C498,",",REPT(" ",99)),299,99))&lt;&gt;"",CHAR(10) &amp; IFERROR(IF(ISERROR(--TRIM(MID(SUBSTITUTE(C498,",",REPT(" ",99)),299,99))),VLOOKUP(TRIM(MID(SUBSTITUTE(C498,",",REPT(" ",99)),299,99)),PortProtocols[],4,FALSE),VLOOKUP(--TRIM(MID(SUBSTITUTE(C498,",",REPT(" ",99)),299,99)),PortProtocols[],4,FALSE)),""),"") &amp;
IF(TRIM(MID(SUBSTITUTE(C498,",",REPT(" ",99)),399,99))&lt;&gt;"",CHAR(10) &amp; IFERROR(IF(ISERROR(--TRIM(MID(SUBSTITUTE(C498,",",REPT(" ",99)),399,99))),VLOOKUP(TRIM(MID(SUBSTITUTE(C498,",",REPT(" ",99)),399,99)),PortProtocols[],4,FALSE),VLOOKUP(--TRIM(MID(SUBSTITUTE(C498,",",REPT(" ",99)),399,99)),PortProtocols[],4,FALSE)),""),"") &amp;
IF(TRIM(MID(SUBSTITUTE(C498,",",REPT(" ",99)),499,99))&lt;&gt;"",CHAR(10) &amp; IFERROR(IF(ISERROR(--TRIM(MID(SUBSTITUTE(C498,",",REPT(" ",99)),499,99))),VLOOKUP(TRIM(MID(SUBSTITUTE(C498,",",REPT(" ",99)),499,99)),PortProtocols[],4,FALSE),VLOOKUP(--TRIM(MID(SUBSTITUTE(C498,",",REPT(" ",99)),499,99)),PortProtocols[],4,FALSE)),""),"") &amp;
IF(TRIM(MID(SUBSTITUTE(C498,",",REPT(" ",99)),599,99))&lt;&gt;"",CHAR(10) &amp; IFERROR(IF(ISERROR(--TRIM(MID(SUBSTITUTE(C498,",",REPT(" ",99)),599,99))),VLOOKUP(TRIM(MID(SUBSTITUTE(C498,",",REPT(" ",99)),599,99)),PortProtocols[],4,FALSE),VLOOKUP(--TRIM(MID(SUBSTITUTE(C498,",",REPT(" ",99)),599,99)),PortProtocols[],4,FALSE)),""),"") &amp;
IF(TRIM(MID(SUBSTITUTE(C498,",",REPT(" ",99)),699,99))&lt;&gt;"",CHAR(10) &amp; IFERROR(IF(ISERROR(--TRIM(MID(SUBSTITUTE(C498,",",REPT(" ",99)),699,99))),VLOOKUP(TRIM(MID(SUBSTITUTE(C498,",",REPT(" ",99)),699,99)),PortProtocols[],4,FALSE),VLOOKUP(--TRIM(MID(SUBSTITUTE(C498,",",REPT(" ",99)),699,99)),PortProtocols[],4,FALSE)),""),"") &amp;
IF(TRIM(MID(SUBSTITUTE(C498,",",REPT(" ",99)),799,99))&lt;&gt;"",CHAR(10) &amp; IFERROR(IF(ISERROR(--TRIM(MID(SUBSTITUTE(C498,",",REPT(" ",99)),799,99))),VLOOKUP(TRIM(MID(SUBSTITUTE(C498,",",REPT(" ",99)),799,99)),PortProtocols[],4,FALSE),VLOOKUP(--TRIM(MID(SUBSTITUTE(C498,",",REPT(" ",99)),799,99)),PortProtocols[],4,FALSE)),""),"") &amp;
IF(TRIM(MID(SUBSTITUTE(C498,",",REPT(" ",99)),899,99))&lt;&gt;"",CHAR(10) &amp; IFERROR(IF(ISERROR(--TRIM(MID(SUBSTITUTE(C498,",",REPT(" ",99)),899,99))),VLOOKUP(TRIM(MID(SUBSTITUTE(C498,",",REPT(" ",99)),899,99)),PortProtocols[],4,FALSE),VLOOKUP(--TRIM(MID(SUBSTITUTE(C498,",",REPT(" ",99)),899,99)),PortProtocols[],4,FALSE)),""),"") &amp;
IF(TRIM(MID(SUBSTITUTE(C498,",",REPT(" ",99)),999,99))&lt;&gt;"",CHAR(10) &amp; IFERROR(IF(ISERROR(--TRIM(MID(SUBSTITUTE(C498,",",REPT(" ",99)),999,99))),VLOOKUP(TRIM(MID(SUBSTITUTE(C498,",",REPT(" ",99)),999,99)),PortProtocols[],4,FALSE),VLOOKUP(--TRIM(MID(SUBSTITUTE(C498,",",REPT(" ",99)),999,99)),PortProtocols[],4,FALSE)),""),"") &amp;
IF(TRIM(MID(SUBSTITUTE(C498,",",REPT(" ",99)),1099,99))&lt;&gt;"",CHAR(10) &amp; IFERROR(IF(ISERROR(--TRIM(MID(SUBSTITUTE(C498,",",REPT(" ",99)),1099,99))),VLOOKUP(TRIM(MID(SUBSTITUTE(C498,",",REPT(" ",99)),1099,99)),PortProtocols[],4,FALSE),VLOOKUP(--TRIM(MID(SUBSTITUTE(C498,",",REPT(" ",99)),1099,99)),PortProtocols[],4,FALSE)),""),"") &amp;
IF(TRIM(MID(SUBSTITUTE(C498,",",REPT(" ",99)),1199,99))&lt;&gt;"",CHAR(10) &amp; IFERROR(IF(ISERROR(--TRIM(MID(SUBSTITUTE(C498,",",REPT(" ",99)),1199,99))),VLOOKUP(TRIM(MID(SUBSTITUTE(C498,",",REPT(" ",99)),1199,99)),PortProtocols[],4,FALSE),VLOOKUP(--TRIM(MID(SUBSTITUTE(C498,",",REPT(" ",99)),1199,99)),PortProtocols[],4,FALSE)),""),"") &amp;
IF(TRIM(MID(SUBSTITUTE(C498,",",REPT(" ",99)),1299,99))&lt;&gt;"",CHAR(10) &amp; IFERROR(IF(ISERROR(--TRIM(MID(SUBSTITUTE(C498,",",REPT(" ",99)),1299,99))),VLOOKUP(TRIM(MID(SUBSTITUTE(C498,",",REPT(" ",99)),1299,99)),PortProtocols[],4,FALSE),VLOOKUP(--TRIM(MID(SUBSTITUTE(C498,",",REPT(" ",99)),1299,99)),PortProtocols[],4,FALSE)),""),"") &amp;
IF(TRIM(MID(SUBSTITUTE(C498,",",REPT(" ",99)),1399,99))&lt;&gt;"",CHAR(10) &amp; IFERROR(IF(ISERROR(--TRIM(MID(SUBSTITUTE(C498,",",REPT(" ",99)),1399,99))),VLOOKUP(TRIM(MID(SUBSTITUTE(C498,",",REPT(" ",99)),1399,99)),PortProtocols[],4,FALSE),VLOOKUP(--TRIM(MID(SUBSTITUTE(C498,",",REPT(" ",99)),1399,99)),PortProtocols[],4,FALSE)),""),"") &amp;
IF(TRIM(MID(SUBSTITUTE(C498,",",REPT(" ",99)),1499,99))&lt;&gt;"",CHAR(10) &amp; IFERROR(IF(ISERROR(--TRIM(MID(SUBSTITUTE(C498,",",REPT(" ",99)),1499,99))),VLOOKUP(TRIM(MID(SUBSTITUTE(C498,",",REPT(" ",99)),1499,99)),PortProtocols[],4,FALSE),VLOOKUP(--TRIM(MID(SUBSTITUTE(C498,",",REPT(" ",99)),1499,99)),PortProtocols[],4,FALSE)),""),"") &amp;
IF(TRIM(MID(SUBSTITUTE(C498,",",REPT(" ",99)),1599,99))&lt;&gt;"",CHAR(10) &amp; IFERROR(IF(ISERROR(--TRIM(MID(SUBSTITUTE(C498,",",REPT(" ",99)),1599,99))),VLOOKUP(TRIM(MID(SUBSTITUTE(C498,",",REPT(" ",99)),1599,99)),PortProtocols[],4,FALSE),VLOOKUP(--TRIM(MID(SUBSTITUTE(C498,",",REPT(" ",99)),1599,99)),PortProtocols[],4,FALSE)),""),"") &amp;
IF(TRIM(MID(SUBSTITUTE(C498,",",REPT(" ",99)),1699,99))&lt;&gt;"",CHAR(10) &amp; IFERROR(IF(ISERROR(--TRIM(MID(SUBSTITUTE(C498,",",REPT(" ",99)),1699,99))),VLOOKUP(TRIM(MID(SUBSTITUTE(C498,",",REPT(" ",99)),1699,99)),PortProtocols[],4,FALSE),VLOOKUP(--TRIM(MID(SUBSTITUTE(C498,",",REPT(" ",99)),1699,99)),PortProtocols[],4,FALSE)),""),"") &amp;
IF(TRIM(MID(SUBSTITUTE(C498,",",REPT(" ",99)),1799,99))&lt;&gt;"",CHAR(10) &amp; IFERROR(IF(ISERROR(--TRIM(MID(SUBSTITUTE(C498,",",REPT(" ",99)),1799,99))),VLOOKUP(TRIM(MID(SUBSTITUTE(C498,",",REPT(" ",99)),1799,99)),PortProtocols[],4,FALSE),VLOOKUP(--TRIM(MID(SUBSTITUTE(C498,",",REPT(" ",99)),1799,99)),PortProtocols[],4,FALSE)),""),"") &amp;
IF(TRIM(MID(SUBSTITUTE(C498,",",REPT(" ",99)),1899,99))&lt;&gt;"",CHAR(10) &amp; IFERROR(IF(ISERROR(--TRIM(MID(SUBSTITUTE(C498,",",REPT(" ",99)),1899,99))),VLOOKUP(TRIM(MID(SUBSTITUTE(C498,",",REPT(" ",99)),1899,99)),PortProtocols[],4,FALSE),VLOOKUP(--TRIM(MID(SUBSTITUTE(C498,",",REPT(" ",99)),1899,99)),PortProtocols[],4,FALSE)),""),""),
"")</f>
        <v/>
      </c>
      <c r="G498" s="15"/>
      <c r="H498" s="13"/>
      <c r="I498" s="13"/>
      <c r="J498" s="13"/>
    </row>
    <row r="499" spans="1:10" ht="20.25" hidden="1">
      <c r="A499" s="13"/>
      <c r="B499" s="13"/>
      <c r="C499" s="14"/>
      <c r="D499" s="13"/>
      <c r="E499" s="13"/>
      <c r="F499" s="24" t="str">
        <f>IF(AND(B499&lt;&gt;"",E499&lt;&gt;""),B499 &amp; " to " &amp; E499 &amp; CHAR(10) &amp;
IFERROR(IF(ISERROR(--TRIM(MID(SUBSTITUTE(C499,",",REPT(" ",99)),1,99))),VLOOKUP(TRIM(MID(SUBSTITUTE(C499,",",REPT(" ",99)),1,99)),PortProtocols[],4,FALSE),VLOOKUP(--TRIM(MID(SUBSTITUTE(C499,",",REPT(" ",99)),1,99)),PortProtocols[],4,FALSE)),"") &amp;
IF(TRIM(MID(SUBSTITUTE(C499,",",REPT(" ",99)),99,99))&lt;&gt;"",CHAR(10) &amp; IFERROR(IF(ISERROR(--TRIM(MID(SUBSTITUTE(C499,",",REPT(" ",99)),99,99))),VLOOKUP(TRIM(MID(SUBSTITUTE(C499,",",REPT(" ",99)),99,99)),PortProtocols[],4,FALSE),VLOOKUP(--TRIM(MID(SUBSTITUTE(C499,",",REPT(" ",99)),99,99)),PortProtocols[],4,FALSE)),""),"") &amp;
IF(TRIM(MID(SUBSTITUTE(C499,",",REPT(" ",99)),199,99))&lt;&gt;"",CHAR(10) &amp; IFERROR(IF(ISERROR(--TRIM(MID(SUBSTITUTE(C499,",",REPT(" ",99)),199,99))),VLOOKUP(TRIM(MID(SUBSTITUTE(C499,",",REPT(" ",99)),199,99)),PortProtocols[],4,FALSE),VLOOKUP(--TRIM(MID(SUBSTITUTE(C499,",",REPT(" ",99)),199,99)),PortProtocols[],4,FALSE)),""),"") &amp;
IF(TRIM(MID(SUBSTITUTE(C499,",",REPT(" ",99)),299,99))&lt;&gt;"",CHAR(10) &amp; IFERROR(IF(ISERROR(--TRIM(MID(SUBSTITUTE(C499,",",REPT(" ",99)),299,99))),VLOOKUP(TRIM(MID(SUBSTITUTE(C499,",",REPT(" ",99)),299,99)),PortProtocols[],4,FALSE),VLOOKUP(--TRIM(MID(SUBSTITUTE(C499,",",REPT(" ",99)),299,99)),PortProtocols[],4,FALSE)),""),"") &amp;
IF(TRIM(MID(SUBSTITUTE(C499,",",REPT(" ",99)),399,99))&lt;&gt;"",CHAR(10) &amp; IFERROR(IF(ISERROR(--TRIM(MID(SUBSTITUTE(C499,",",REPT(" ",99)),399,99))),VLOOKUP(TRIM(MID(SUBSTITUTE(C499,",",REPT(" ",99)),399,99)),PortProtocols[],4,FALSE),VLOOKUP(--TRIM(MID(SUBSTITUTE(C499,",",REPT(" ",99)),399,99)),PortProtocols[],4,FALSE)),""),"") &amp;
IF(TRIM(MID(SUBSTITUTE(C499,",",REPT(" ",99)),499,99))&lt;&gt;"",CHAR(10) &amp; IFERROR(IF(ISERROR(--TRIM(MID(SUBSTITUTE(C499,",",REPT(" ",99)),499,99))),VLOOKUP(TRIM(MID(SUBSTITUTE(C499,",",REPT(" ",99)),499,99)),PortProtocols[],4,FALSE),VLOOKUP(--TRIM(MID(SUBSTITUTE(C499,",",REPT(" ",99)),499,99)),PortProtocols[],4,FALSE)),""),"") &amp;
IF(TRIM(MID(SUBSTITUTE(C499,",",REPT(" ",99)),599,99))&lt;&gt;"",CHAR(10) &amp; IFERROR(IF(ISERROR(--TRIM(MID(SUBSTITUTE(C499,",",REPT(" ",99)),599,99))),VLOOKUP(TRIM(MID(SUBSTITUTE(C499,",",REPT(" ",99)),599,99)),PortProtocols[],4,FALSE),VLOOKUP(--TRIM(MID(SUBSTITUTE(C499,",",REPT(" ",99)),599,99)),PortProtocols[],4,FALSE)),""),"") &amp;
IF(TRIM(MID(SUBSTITUTE(C499,",",REPT(" ",99)),699,99))&lt;&gt;"",CHAR(10) &amp; IFERROR(IF(ISERROR(--TRIM(MID(SUBSTITUTE(C499,",",REPT(" ",99)),699,99))),VLOOKUP(TRIM(MID(SUBSTITUTE(C499,",",REPT(" ",99)),699,99)),PortProtocols[],4,FALSE),VLOOKUP(--TRIM(MID(SUBSTITUTE(C499,",",REPT(" ",99)),699,99)),PortProtocols[],4,FALSE)),""),"") &amp;
IF(TRIM(MID(SUBSTITUTE(C499,",",REPT(" ",99)),799,99))&lt;&gt;"",CHAR(10) &amp; IFERROR(IF(ISERROR(--TRIM(MID(SUBSTITUTE(C499,",",REPT(" ",99)),799,99))),VLOOKUP(TRIM(MID(SUBSTITUTE(C499,",",REPT(" ",99)),799,99)),PortProtocols[],4,FALSE),VLOOKUP(--TRIM(MID(SUBSTITUTE(C499,",",REPT(" ",99)),799,99)),PortProtocols[],4,FALSE)),""),"") &amp;
IF(TRIM(MID(SUBSTITUTE(C499,",",REPT(" ",99)),899,99))&lt;&gt;"",CHAR(10) &amp; IFERROR(IF(ISERROR(--TRIM(MID(SUBSTITUTE(C499,",",REPT(" ",99)),899,99))),VLOOKUP(TRIM(MID(SUBSTITUTE(C499,",",REPT(" ",99)),899,99)),PortProtocols[],4,FALSE),VLOOKUP(--TRIM(MID(SUBSTITUTE(C499,",",REPT(" ",99)),899,99)),PortProtocols[],4,FALSE)),""),"") &amp;
IF(TRIM(MID(SUBSTITUTE(C499,",",REPT(" ",99)),999,99))&lt;&gt;"",CHAR(10) &amp; IFERROR(IF(ISERROR(--TRIM(MID(SUBSTITUTE(C499,",",REPT(" ",99)),999,99))),VLOOKUP(TRIM(MID(SUBSTITUTE(C499,",",REPT(" ",99)),999,99)),PortProtocols[],4,FALSE),VLOOKUP(--TRIM(MID(SUBSTITUTE(C499,",",REPT(" ",99)),999,99)),PortProtocols[],4,FALSE)),""),"") &amp;
IF(TRIM(MID(SUBSTITUTE(C499,",",REPT(" ",99)),1099,99))&lt;&gt;"",CHAR(10) &amp; IFERROR(IF(ISERROR(--TRIM(MID(SUBSTITUTE(C499,",",REPT(" ",99)),1099,99))),VLOOKUP(TRIM(MID(SUBSTITUTE(C499,",",REPT(" ",99)),1099,99)),PortProtocols[],4,FALSE),VLOOKUP(--TRIM(MID(SUBSTITUTE(C499,",",REPT(" ",99)),1099,99)),PortProtocols[],4,FALSE)),""),"") &amp;
IF(TRIM(MID(SUBSTITUTE(C499,",",REPT(" ",99)),1199,99))&lt;&gt;"",CHAR(10) &amp; IFERROR(IF(ISERROR(--TRIM(MID(SUBSTITUTE(C499,",",REPT(" ",99)),1199,99))),VLOOKUP(TRIM(MID(SUBSTITUTE(C499,",",REPT(" ",99)),1199,99)),PortProtocols[],4,FALSE),VLOOKUP(--TRIM(MID(SUBSTITUTE(C499,",",REPT(" ",99)),1199,99)),PortProtocols[],4,FALSE)),""),"") &amp;
IF(TRIM(MID(SUBSTITUTE(C499,",",REPT(" ",99)),1299,99))&lt;&gt;"",CHAR(10) &amp; IFERROR(IF(ISERROR(--TRIM(MID(SUBSTITUTE(C499,",",REPT(" ",99)),1299,99))),VLOOKUP(TRIM(MID(SUBSTITUTE(C499,",",REPT(" ",99)),1299,99)),PortProtocols[],4,FALSE),VLOOKUP(--TRIM(MID(SUBSTITUTE(C499,",",REPT(" ",99)),1299,99)),PortProtocols[],4,FALSE)),""),"") &amp;
IF(TRIM(MID(SUBSTITUTE(C499,",",REPT(" ",99)),1399,99))&lt;&gt;"",CHAR(10) &amp; IFERROR(IF(ISERROR(--TRIM(MID(SUBSTITUTE(C499,",",REPT(" ",99)),1399,99))),VLOOKUP(TRIM(MID(SUBSTITUTE(C499,",",REPT(" ",99)),1399,99)),PortProtocols[],4,FALSE),VLOOKUP(--TRIM(MID(SUBSTITUTE(C499,",",REPT(" ",99)),1399,99)),PortProtocols[],4,FALSE)),""),"") &amp;
IF(TRIM(MID(SUBSTITUTE(C499,",",REPT(" ",99)),1499,99))&lt;&gt;"",CHAR(10) &amp; IFERROR(IF(ISERROR(--TRIM(MID(SUBSTITUTE(C499,",",REPT(" ",99)),1499,99))),VLOOKUP(TRIM(MID(SUBSTITUTE(C499,",",REPT(" ",99)),1499,99)),PortProtocols[],4,FALSE),VLOOKUP(--TRIM(MID(SUBSTITUTE(C499,",",REPT(" ",99)),1499,99)),PortProtocols[],4,FALSE)),""),"") &amp;
IF(TRIM(MID(SUBSTITUTE(C499,",",REPT(" ",99)),1599,99))&lt;&gt;"",CHAR(10) &amp; IFERROR(IF(ISERROR(--TRIM(MID(SUBSTITUTE(C499,",",REPT(" ",99)),1599,99))),VLOOKUP(TRIM(MID(SUBSTITUTE(C499,",",REPT(" ",99)),1599,99)),PortProtocols[],4,FALSE),VLOOKUP(--TRIM(MID(SUBSTITUTE(C499,",",REPT(" ",99)),1599,99)),PortProtocols[],4,FALSE)),""),"") &amp;
IF(TRIM(MID(SUBSTITUTE(C499,",",REPT(" ",99)),1699,99))&lt;&gt;"",CHAR(10) &amp; IFERROR(IF(ISERROR(--TRIM(MID(SUBSTITUTE(C499,",",REPT(" ",99)),1699,99))),VLOOKUP(TRIM(MID(SUBSTITUTE(C499,",",REPT(" ",99)),1699,99)),PortProtocols[],4,FALSE),VLOOKUP(--TRIM(MID(SUBSTITUTE(C499,",",REPT(" ",99)),1699,99)),PortProtocols[],4,FALSE)),""),"") &amp;
IF(TRIM(MID(SUBSTITUTE(C499,",",REPT(" ",99)),1799,99))&lt;&gt;"",CHAR(10) &amp; IFERROR(IF(ISERROR(--TRIM(MID(SUBSTITUTE(C499,",",REPT(" ",99)),1799,99))),VLOOKUP(TRIM(MID(SUBSTITUTE(C499,",",REPT(" ",99)),1799,99)),PortProtocols[],4,FALSE),VLOOKUP(--TRIM(MID(SUBSTITUTE(C499,",",REPT(" ",99)),1799,99)),PortProtocols[],4,FALSE)),""),"") &amp;
IF(TRIM(MID(SUBSTITUTE(C499,",",REPT(" ",99)),1899,99))&lt;&gt;"",CHAR(10) &amp; IFERROR(IF(ISERROR(--TRIM(MID(SUBSTITUTE(C499,",",REPT(" ",99)),1899,99))),VLOOKUP(TRIM(MID(SUBSTITUTE(C499,",",REPT(" ",99)),1899,99)),PortProtocols[],4,FALSE),VLOOKUP(--TRIM(MID(SUBSTITUTE(C499,",",REPT(" ",99)),1899,99)),PortProtocols[],4,FALSE)),""),""),
"")</f>
        <v/>
      </c>
      <c r="G499" s="15"/>
      <c r="H499" s="13"/>
      <c r="I499" s="13"/>
      <c r="J499" s="13"/>
    </row>
    <row r="500" spans="1:10" ht="20.25" hidden="1">
      <c r="A500" s="13"/>
      <c r="B500" s="13"/>
      <c r="C500" s="14"/>
      <c r="D500" s="13"/>
      <c r="E500" s="13"/>
      <c r="F500" s="24" t="str">
        <f>IF(AND(B500&lt;&gt;"",E500&lt;&gt;""),B500 &amp; " to " &amp; E500 &amp; CHAR(10) &amp;
IFERROR(IF(ISERROR(--TRIM(MID(SUBSTITUTE(C500,",",REPT(" ",99)),1,99))),VLOOKUP(TRIM(MID(SUBSTITUTE(C500,",",REPT(" ",99)),1,99)),PortProtocols[],4,FALSE),VLOOKUP(--TRIM(MID(SUBSTITUTE(C500,",",REPT(" ",99)),1,99)),PortProtocols[],4,FALSE)),"") &amp;
IF(TRIM(MID(SUBSTITUTE(C500,",",REPT(" ",99)),99,99))&lt;&gt;"",CHAR(10) &amp; IFERROR(IF(ISERROR(--TRIM(MID(SUBSTITUTE(C500,",",REPT(" ",99)),99,99))),VLOOKUP(TRIM(MID(SUBSTITUTE(C500,",",REPT(" ",99)),99,99)),PortProtocols[],4,FALSE),VLOOKUP(--TRIM(MID(SUBSTITUTE(C500,",",REPT(" ",99)),99,99)),PortProtocols[],4,FALSE)),""),"") &amp;
IF(TRIM(MID(SUBSTITUTE(C500,",",REPT(" ",99)),199,99))&lt;&gt;"",CHAR(10) &amp; IFERROR(IF(ISERROR(--TRIM(MID(SUBSTITUTE(C500,",",REPT(" ",99)),199,99))),VLOOKUP(TRIM(MID(SUBSTITUTE(C500,",",REPT(" ",99)),199,99)),PortProtocols[],4,FALSE),VLOOKUP(--TRIM(MID(SUBSTITUTE(C500,",",REPT(" ",99)),199,99)),PortProtocols[],4,FALSE)),""),"") &amp;
IF(TRIM(MID(SUBSTITUTE(C500,",",REPT(" ",99)),299,99))&lt;&gt;"",CHAR(10) &amp; IFERROR(IF(ISERROR(--TRIM(MID(SUBSTITUTE(C500,",",REPT(" ",99)),299,99))),VLOOKUP(TRIM(MID(SUBSTITUTE(C500,",",REPT(" ",99)),299,99)),PortProtocols[],4,FALSE),VLOOKUP(--TRIM(MID(SUBSTITUTE(C500,",",REPT(" ",99)),299,99)),PortProtocols[],4,FALSE)),""),"") &amp;
IF(TRIM(MID(SUBSTITUTE(C500,",",REPT(" ",99)),399,99))&lt;&gt;"",CHAR(10) &amp; IFERROR(IF(ISERROR(--TRIM(MID(SUBSTITUTE(C500,",",REPT(" ",99)),399,99))),VLOOKUP(TRIM(MID(SUBSTITUTE(C500,",",REPT(" ",99)),399,99)),PortProtocols[],4,FALSE),VLOOKUP(--TRIM(MID(SUBSTITUTE(C500,",",REPT(" ",99)),399,99)),PortProtocols[],4,FALSE)),""),"") &amp;
IF(TRIM(MID(SUBSTITUTE(C500,",",REPT(" ",99)),499,99))&lt;&gt;"",CHAR(10) &amp; IFERROR(IF(ISERROR(--TRIM(MID(SUBSTITUTE(C500,",",REPT(" ",99)),499,99))),VLOOKUP(TRIM(MID(SUBSTITUTE(C500,",",REPT(" ",99)),499,99)),PortProtocols[],4,FALSE),VLOOKUP(--TRIM(MID(SUBSTITUTE(C500,",",REPT(" ",99)),499,99)),PortProtocols[],4,FALSE)),""),"") &amp;
IF(TRIM(MID(SUBSTITUTE(C500,",",REPT(" ",99)),599,99))&lt;&gt;"",CHAR(10) &amp; IFERROR(IF(ISERROR(--TRIM(MID(SUBSTITUTE(C500,",",REPT(" ",99)),599,99))),VLOOKUP(TRIM(MID(SUBSTITUTE(C500,",",REPT(" ",99)),599,99)),PortProtocols[],4,FALSE),VLOOKUP(--TRIM(MID(SUBSTITUTE(C500,",",REPT(" ",99)),599,99)),PortProtocols[],4,FALSE)),""),"") &amp;
IF(TRIM(MID(SUBSTITUTE(C500,",",REPT(" ",99)),699,99))&lt;&gt;"",CHAR(10) &amp; IFERROR(IF(ISERROR(--TRIM(MID(SUBSTITUTE(C500,",",REPT(" ",99)),699,99))),VLOOKUP(TRIM(MID(SUBSTITUTE(C500,",",REPT(" ",99)),699,99)),PortProtocols[],4,FALSE),VLOOKUP(--TRIM(MID(SUBSTITUTE(C500,",",REPT(" ",99)),699,99)),PortProtocols[],4,FALSE)),""),"") &amp;
IF(TRIM(MID(SUBSTITUTE(C500,",",REPT(" ",99)),799,99))&lt;&gt;"",CHAR(10) &amp; IFERROR(IF(ISERROR(--TRIM(MID(SUBSTITUTE(C500,",",REPT(" ",99)),799,99))),VLOOKUP(TRIM(MID(SUBSTITUTE(C500,",",REPT(" ",99)),799,99)),PortProtocols[],4,FALSE),VLOOKUP(--TRIM(MID(SUBSTITUTE(C500,",",REPT(" ",99)),799,99)),PortProtocols[],4,FALSE)),""),"") &amp;
IF(TRIM(MID(SUBSTITUTE(C500,",",REPT(" ",99)),899,99))&lt;&gt;"",CHAR(10) &amp; IFERROR(IF(ISERROR(--TRIM(MID(SUBSTITUTE(C500,",",REPT(" ",99)),899,99))),VLOOKUP(TRIM(MID(SUBSTITUTE(C500,",",REPT(" ",99)),899,99)),PortProtocols[],4,FALSE),VLOOKUP(--TRIM(MID(SUBSTITUTE(C500,",",REPT(" ",99)),899,99)),PortProtocols[],4,FALSE)),""),"") &amp;
IF(TRIM(MID(SUBSTITUTE(C500,",",REPT(" ",99)),999,99))&lt;&gt;"",CHAR(10) &amp; IFERROR(IF(ISERROR(--TRIM(MID(SUBSTITUTE(C500,",",REPT(" ",99)),999,99))),VLOOKUP(TRIM(MID(SUBSTITUTE(C500,",",REPT(" ",99)),999,99)),PortProtocols[],4,FALSE),VLOOKUP(--TRIM(MID(SUBSTITUTE(C500,",",REPT(" ",99)),999,99)),PortProtocols[],4,FALSE)),""),"") &amp;
IF(TRIM(MID(SUBSTITUTE(C500,",",REPT(" ",99)),1099,99))&lt;&gt;"",CHAR(10) &amp; IFERROR(IF(ISERROR(--TRIM(MID(SUBSTITUTE(C500,",",REPT(" ",99)),1099,99))),VLOOKUP(TRIM(MID(SUBSTITUTE(C500,",",REPT(" ",99)),1099,99)),PortProtocols[],4,FALSE),VLOOKUP(--TRIM(MID(SUBSTITUTE(C500,",",REPT(" ",99)),1099,99)),PortProtocols[],4,FALSE)),""),"") &amp;
IF(TRIM(MID(SUBSTITUTE(C500,",",REPT(" ",99)),1199,99))&lt;&gt;"",CHAR(10) &amp; IFERROR(IF(ISERROR(--TRIM(MID(SUBSTITUTE(C500,",",REPT(" ",99)),1199,99))),VLOOKUP(TRIM(MID(SUBSTITUTE(C500,",",REPT(" ",99)),1199,99)),PortProtocols[],4,FALSE),VLOOKUP(--TRIM(MID(SUBSTITUTE(C500,",",REPT(" ",99)),1199,99)),PortProtocols[],4,FALSE)),""),"") &amp;
IF(TRIM(MID(SUBSTITUTE(C500,",",REPT(" ",99)),1299,99))&lt;&gt;"",CHAR(10) &amp; IFERROR(IF(ISERROR(--TRIM(MID(SUBSTITUTE(C500,",",REPT(" ",99)),1299,99))),VLOOKUP(TRIM(MID(SUBSTITUTE(C500,",",REPT(" ",99)),1299,99)),PortProtocols[],4,FALSE),VLOOKUP(--TRIM(MID(SUBSTITUTE(C500,",",REPT(" ",99)),1299,99)),PortProtocols[],4,FALSE)),""),"") &amp;
IF(TRIM(MID(SUBSTITUTE(C500,",",REPT(" ",99)),1399,99))&lt;&gt;"",CHAR(10) &amp; IFERROR(IF(ISERROR(--TRIM(MID(SUBSTITUTE(C500,",",REPT(" ",99)),1399,99))),VLOOKUP(TRIM(MID(SUBSTITUTE(C500,",",REPT(" ",99)),1399,99)),PortProtocols[],4,FALSE),VLOOKUP(--TRIM(MID(SUBSTITUTE(C500,",",REPT(" ",99)),1399,99)),PortProtocols[],4,FALSE)),""),"") &amp;
IF(TRIM(MID(SUBSTITUTE(C500,",",REPT(" ",99)),1499,99))&lt;&gt;"",CHAR(10) &amp; IFERROR(IF(ISERROR(--TRIM(MID(SUBSTITUTE(C500,",",REPT(" ",99)),1499,99))),VLOOKUP(TRIM(MID(SUBSTITUTE(C500,",",REPT(" ",99)),1499,99)),PortProtocols[],4,FALSE),VLOOKUP(--TRIM(MID(SUBSTITUTE(C500,",",REPT(" ",99)),1499,99)),PortProtocols[],4,FALSE)),""),"") &amp;
IF(TRIM(MID(SUBSTITUTE(C500,",",REPT(" ",99)),1599,99))&lt;&gt;"",CHAR(10) &amp; IFERROR(IF(ISERROR(--TRIM(MID(SUBSTITUTE(C500,",",REPT(" ",99)),1599,99))),VLOOKUP(TRIM(MID(SUBSTITUTE(C500,",",REPT(" ",99)),1599,99)),PortProtocols[],4,FALSE),VLOOKUP(--TRIM(MID(SUBSTITUTE(C500,",",REPT(" ",99)),1599,99)),PortProtocols[],4,FALSE)),""),"") &amp;
IF(TRIM(MID(SUBSTITUTE(C500,",",REPT(" ",99)),1699,99))&lt;&gt;"",CHAR(10) &amp; IFERROR(IF(ISERROR(--TRIM(MID(SUBSTITUTE(C500,",",REPT(" ",99)),1699,99))),VLOOKUP(TRIM(MID(SUBSTITUTE(C500,",",REPT(" ",99)),1699,99)),PortProtocols[],4,FALSE),VLOOKUP(--TRIM(MID(SUBSTITUTE(C500,",",REPT(" ",99)),1699,99)),PortProtocols[],4,FALSE)),""),"") &amp;
IF(TRIM(MID(SUBSTITUTE(C500,",",REPT(" ",99)),1799,99))&lt;&gt;"",CHAR(10) &amp; IFERROR(IF(ISERROR(--TRIM(MID(SUBSTITUTE(C500,",",REPT(" ",99)),1799,99))),VLOOKUP(TRIM(MID(SUBSTITUTE(C500,",",REPT(" ",99)),1799,99)),PortProtocols[],4,FALSE),VLOOKUP(--TRIM(MID(SUBSTITUTE(C500,",",REPT(" ",99)),1799,99)),PortProtocols[],4,FALSE)),""),"") &amp;
IF(TRIM(MID(SUBSTITUTE(C500,",",REPT(" ",99)),1899,99))&lt;&gt;"",CHAR(10) &amp; IFERROR(IF(ISERROR(--TRIM(MID(SUBSTITUTE(C500,",",REPT(" ",99)),1899,99))),VLOOKUP(TRIM(MID(SUBSTITUTE(C500,",",REPT(" ",99)),1899,99)),PortProtocols[],4,FALSE),VLOOKUP(--TRIM(MID(SUBSTITUTE(C500,",",REPT(" ",99)),1899,99)),PortProtocols[],4,FALSE)),""),""),
"")</f>
        <v/>
      </c>
      <c r="G500" s="15"/>
      <c r="H500" s="13"/>
      <c r="I500" s="13"/>
      <c r="J500" s="13"/>
    </row>
    <row r="501" spans="1:10" ht="20.25" hidden="1">
      <c r="A501" s="13"/>
      <c r="B501" s="13"/>
      <c r="C501" s="14"/>
      <c r="D501" s="13"/>
      <c r="E501" s="13"/>
      <c r="F501" s="24" t="str">
        <f>IF(AND(B501&lt;&gt;"",E501&lt;&gt;""),B501 &amp; " to " &amp; E501 &amp; CHAR(10) &amp;
IFERROR(IF(ISERROR(--TRIM(MID(SUBSTITUTE(C501,",",REPT(" ",99)),1,99))),VLOOKUP(TRIM(MID(SUBSTITUTE(C501,",",REPT(" ",99)),1,99)),PortProtocols[],4,FALSE),VLOOKUP(--TRIM(MID(SUBSTITUTE(C501,",",REPT(" ",99)),1,99)),PortProtocols[],4,FALSE)),"") &amp;
IF(TRIM(MID(SUBSTITUTE(C501,",",REPT(" ",99)),99,99))&lt;&gt;"",CHAR(10) &amp; IFERROR(IF(ISERROR(--TRIM(MID(SUBSTITUTE(C501,",",REPT(" ",99)),99,99))),VLOOKUP(TRIM(MID(SUBSTITUTE(C501,",",REPT(" ",99)),99,99)),PortProtocols[],4,FALSE),VLOOKUP(--TRIM(MID(SUBSTITUTE(C501,",",REPT(" ",99)),99,99)),PortProtocols[],4,FALSE)),""),"") &amp;
IF(TRIM(MID(SUBSTITUTE(C501,",",REPT(" ",99)),199,99))&lt;&gt;"",CHAR(10) &amp; IFERROR(IF(ISERROR(--TRIM(MID(SUBSTITUTE(C501,",",REPT(" ",99)),199,99))),VLOOKUP(TRIM(MID(SUBSTITUTE(C501,",",REPT(" ",99)),199,99)),PortProtocols[],4,FALSE),VLOOKUP(--TRIM(MID(SUBSTITUTE(C501,",",REPT(" ",99)),199,99)),PortProtocols[],4,FALSE)),""),"") &amp;
IF(TRIM(MID(SUBSTITUTE(C501,",",REPT(" ",99)),299,99))&lt;&gt;"",CHAR(10) &amp; IFERROR(IF(ISERROR(--TRIM(MID(SUBSTITUTE(C501,",",REPT(" ",99)),299,99))),VLOOKUP(TRIM(MID(SUBSTITUTE(C501,",",REPT(" ",99)),299,99)),PortProtocols[],4,FALSE),VLOOKUP(--TRIM(MID(SUBSTITUTE(C501,",",REPT(" ",99)),299,99)),PortProtocols[],4,FALSE)),""),"") &amp;
IF(TRIM(MID(SUBSTITUTE(C501,",",REPT(" ",99)),399,99))&lt;&gt;"",CHAR(10) &amp; IFERROR(IF(ISERROR(--TRIM(MID(SUBSTITUTE(C501,",",REPT(" ",99)),399,99))),VLOOKUP(TRIM(MID(SUBSTITUTE(C501,",",REPT(" ",99)),399,99)),PortProtocols[],4,FALSE),VLOOKUP(--TRIM(MID(SUBSTITUTE(C501,",",REPT(" ",99)),399,99)),PortProtocols[],4,FALSE)),""),"") &amp;
IF(TRIM(MID(SUBSTITUTE(C501,",",REPT(" ",99)),499,99))&lt;&gt;"",CHAR(10) &amp; IFERROR(IF(ISERROR(--TRIM(MID(SUBSTITUTE(C501,",",REPT(" ",99)),499,99))),VLOOKUP(TRIM(MID(SUBSTITUTE(C501,",",REPT(" ",99)),499,99)),PortProtocols[],4,FALSE),VLOOKUP(--TRIM(MID(SUBSTITUTE(C501,",",REPT(" ",99)),499,99)),PortProtocols[],4,FALSE)),""),"") &amp;
IF(TRIM(MID(SUBSTITUTE(C501,",",REPT(" ",99)),599,99))&lt;&gt;"",CHAR(10) &amp; IFERROR(IF(ISERROR(--TRIM(MID(SUBSTITUTE(C501,",",REPT(" ",99)),599,99))),VLOOKUP(TRIM(MID(SUBSTITUTE(C501,",",REPT(" ",99)),599,99)),PortProtocols[],4,FALSE),VLOOKUP(--TRIM(MID(SUBSTITUTE(C501,",",REPT(" ",99)),599,99)),PortProtocols[],4,FALSE)),""),"") &amp;
IF(TRIM(MID(SUBSTITUTE(C501,",",REPT(" ",99)),699,99))&lt;&gt;"",CHAR(10) &amp; IFERROR(IF(ISERROR(--TRIM(MID(SUBSTITUTE(C501,",",REPT(" ",99)),699,99))),VLOOKUP(TRIM(MID(SUBSTITUTE(C501,",",REPT(" ",99)),699,99)),PortProtocols[],4,FALSE),VLOOKUP(--TRIM(MID(SUBSTITUTE(C501,",",REPT(" ",99)),699,99)),PortProtocols[],4,FALSE)),""),"") &amp;
IF(TRIM(MID(SUBSTITUTE(C501,",",REPT(" ",99)),799,99))&lt;&gt;"",CHAR(10) &amp; IFERROR(IF(ISERROR(--TRIM(MID(SUBSTITUTE(C501,",",REPT(" ",99)),799,99))),VLOOKUP(TRIM(MID(SUBSTITUTE(C501,",",REPT(" ",99)),799,99)),PortProtocols[],4,FALSE),VLOOKUP(--TRIM(MID(SUBSTITUTE(C501,",",REPT(" ",99)),799,99)),PortProtocols[],4,FALSE)),""),"") &amp;
IF(TRIM(MID(SUBSTITUTE(C501,",",REPT(" ",99)),899,99))&lt;&gt;"",CHAR(10) &amp; IFERROR(IF(ISERROR(--TRIM(MID(SUBSTITUTE(C501,",",REPT(" ",99)),899,99))),VLOOKUP(TRIM(MID(SUBSTITUTE(C501,",",REPT(" ",99)),899,99)),PortProtocols[],4,FALSE),VLOOKUP(--TRIM(MID(SUBSTITUTE(C501,",",REPT(" ",99)),899,99)),PortProtocols[],4,FALSE)),""),"") &amp;
IF(TRIM(MID(SUBSTITUTE(C501,",",REPT(" ",99)),999,99))&lt;&gt;"",CHAR(10) &amp; IFERROR(IF(ISERROR(--TRIM(MID(SUBSTITUTE(C501,",",REPT(" ",99)),999,99))),VLOOKUP(TRIM(MID(SUBSTITUTE(C501,",",REPT(" ",99)),999,99)),PortProtocols[],4,FALSE),VLOOKUP(--TRIM(MID(SUBSTITUTE(C501,",",REPT(" ",99)),999,99)),PortProtocols[],4,FALSE)),""),"") &amp;
IF(TRIM(MID(SUBSTITUTE(C501,",",REPT(" ",99)),1099,99))&lt;&gt;"",CHAR(10) &amp; IFERROR(IF(ISERROR(--TRIM(MID(SUBSTITUTE(C501,",",REPT(" ",99)),1099,99))),VLOOKUP(TRIM(MID(SUBSTITUTE(C501,",",REPT(" ",99)),1099,99)),PortProtocols[],4,FALSE),VLOOKUP(--TRIM(MID(SUBSTITUTE(C501,",",REPT(" ",99)),1099,99)),PortProtocols[],4,FALSE)),""),"") &amp;
IF(TRIM(MID(SUBSTITUTE(C501,",",REPT(" ",99)),1199,99))&lt;&gt;"",CHAR(10) &amp; IFERROR(IF(ISERROR(--TRIM(MID(SUBSTITUTE(C501,",",REPT(" ",99)),1199,99))),VLOOKUP(TRIM(MID(SUBSTITUTE(C501,",",REPT(" ",99)),1199,99)),PortProtocols[],4,FALSE),VLOOKUP(--TRIM(MID(SUBSTITUTE(C501,",",REPT(" ",99)),1199,99)),PortProtocols[],4,FALSE)),""),"") &amp;
IF(TRIM(MID(SUBSTITUTE(C501,",",REPT(" ",99)),1299,99))&lt;&gt;"",CHAR(10) &amp; IFERROR(IF(ISERROR(--TRIM(MID(SUBSTITUTE(C501,",",REPT(" ",99)),1299,99))),VLOOKUP(TRIM(MID(SUBSTITUTE(C501,",",REPT(" ",99)),1299,99)),PortProtocols[],4,FALSE),VLOOKUP(--TRIM(MID(SUBSTITUTE(C501,",",REPT(" ",99)),1299,99)),PortProtocols[],4,FALSE)),""),"") &amp;
IF(TRIM(MID(SUBSTITUTE(C501,",",REPT(" ",99)),1399,99))&lt;&gt;"",CHAR(10) &amp; IFERROR(IF(ISERROR(--TRIM(MID(SUBSTITUTE(C501,",",REPT(" ",99)),1399,99))),VLOOKUP(TRIM(MID(SUBSTITUTE(C501,",",REPT(" ",99)),1399,99)),PortProtocols[],4,FALSE),VLOOKUP(--TRIM(MID(SUBSTITUTE(C501,",",REPT(" ",99)),1399,99)),PortProtocols[],4,FALSE)),""),"") &amp;
IF(TRIM(MID(SUBSTITUTE(C501,",",REPT(" ",99)),1499,99))&lt;&gt;"",CHAR(10) &amp; IFERROR(IF(ISERROR(--TRIM(MID(SUBSTITUTE(C501,",",REPT(" ",99)),1499,99))),VLOOKUP(TRIM(MID(SUBSTITUTE(C501,",",REPT(" ",99)),1499,99)),PortProtocols[],4,FALSE),VLOOKUP(--TRIM(MID(SUBSTITUTE(C501,",",REPT(" ",99)),1499,99)),PortProtocols[],4,FALSE)),""),"") &amp;
IF(TRIM(MID(SUBSTITUTE(C501,",",REPT(" ",99)),1599,99))&lt;&gt;"",CHAR(10) &amp; IFERROR(IF(ISERROR(--TRIM(MID(SUBSTITUTE(C501,",",REPT(" ",99)),1599,99))),VLOOKUP(TRIM(MID(SUBSTITUTE(C501,",",REPT(" ",99)),1599,99)),PortProtocols[],4,FALSE),VLOOKUP(--TRIM(MID(SUBSTITUTE(C501,",",REPT(" ",99)),1599,99)),PortProtocols[],4,FALSE)),""),"") &amp;
IF(TRIM(MID(SUBSTITUTE(C501,",",REPT(" ",99)),1699,99))&lt;&gt;"",CHAR(10) &amp; IFERROR(IF(ISERROR(--TRIM(MID(SUBSTITUTE(C501,",",REPT(" ",99)),1699,99))),VLOOKUP(TRIM(MID(SUBSTITUTE(C501,",",REPT(" ",99)),1699,99)),PortProtocols[],4,FALSE),VLOOKUP(--TRIM(MID(SUBSTITUTE(C501,",",REPT(" ",99)),1699,99)),PortProtocols[],4,FALSE)),""),"") &amp;
IF(TRIM(MID(SUBSTITUTE(C501,",",REPT(" ",99)),1799,99))&lt;&gt;"",CHAR(10) &amp; IFERROR(IF(ISERROR(--TRIM(MID(SUBSTITUTE(C501,",",REPT(" ",99)),1799,99))),VLOOKUP(TRIM(MID(SUBSTITUTE(C501,",",REPT(" ",99)),1799,99)),PortProtocols[],4,FALSE),VLOOKUP(--TRIM(MID(SUBSTITUTE(C501,",",REPT(" ",99)),1799,99)),PortProtocols[],4,FALSE)),""),"") &amp;
IF(TRIM(MID(SUBSTITUTE(C501,",",REPT(" ",99)),1899,99))&lt;&gt;"",CHAR(10) &amp; IFERROR(IF(ISERROR(--TRIM(MID(SUBSTITUTE(C501,",",REPT(" ",99)),1899,99))),VLOOKUP(TRIM(MID(SUBSTITUTE(C501,",",REPT(" ",99)),1899,99)),PortProtocols[],4,FALSE),VLOOKUP(--TRIM(MID(SUBSTITUTE(C501,",",REPT(" ",99)),1899,99)),PortProtocols[],4,FALSE)),""),""),
"")</f>
        <v/>
      </c>
      <c r="G501" s="15"/>
      <c r="H501" s="13"/>
      <c r="I501" s="13"/>
      <c r="J501" s="13"/>
    </row>
    <row r="502" spans="1:10" ht="20.25" hidden="1">
      <c r="A502" s="13"/>
      <c r="B502" s="13"/>
      <c r="C502" s="14"/>
      <c r="D502" s="13"/>
      <c r="E502" s="13"/>
      <c r="F502" s="24" t="str">
        <f>IF(AND(B502&lt;&gt;"",E502&lt;&gt;""),B502 &amp; " to " &amp; E502 &amp; CHAR(10) &amp;
IFERROR(IF(ISERROR(--TRIM(MID(SUBSTITUTE(C502,",",REPT(" ",99)),1,99))),VLOOKUP(TRIM(MID(SUBSTITUTE(C502,",",REPT(" ",99)),1,99)),PortProtocols[],4,FALSE),VLOOKUP(--TRIM(MID(SUBSTITUTE(C502,",",REPT(" ",99)),1,99)),PortProtocols[],4,FALSE)),"") &amp;
IF(TRIM(MID(SUBSTITUTE(C502,",",REPT(" ",99)),99,99))&lt;&gt;"",CHAR(10) &amp; IFERROR(IF(ISERROR(--TRIM(MID(SUBSTITUTE(C502,",",REPT(" ",99)),99,99))),VLOOKUP(TRIM(MID(SUBSTITUTE(C502,",",REPT(" ",99)),99,99)),PortProtocols[],4,FALSE),VLOOKUP(--TRIM(MID(SUBSTITUTE(C502,",",REPT(" ",99)),99,99)),PortProtocols[],4,FALSE)),""),"") &amp;
IF(TRIM(MID(SUBSTITUTE(C502,",",REPT(" ",99)),199,99))&lt;&gt;"",CHAR(10) &amp; IFERROR(IF(ISERROR(--TRIM(MID(SUBSTITUTE(C502,",",REPT(" ",99)),199,99))),VLOOKUP(TRIM(MID(SUBSTITUTE(C502,",",REPT(" ",99)),199,99)),PortProtocols[],4,FALSE),VLOOKUP(--TRIM(MID(SUBSTITUTE(C502,",",REPT(" ",99)),199,99)),PortProtocols[],4,FALSE)),""),"") &amp;
IF(TRIM(MID(SUBSTITUTE(C502,",",REPT(" ",99)),299,99))&lt;&gt;"",CHAR(10) &amp; IFERROR(IF(ISERROR(--TRIM(MID(SUBSTITUTE(C502,",",REPT(" ",99)),299,99))),VLOOKUP(TRIM(MID(SUBSTITUTE(C502,",",REPT(" ",99)),299,99)),PortProtocols[],4,FALSE),VLOOKUP(--TRIM(MID(SUBSTITUTE(C502,",",REPT(" ",99)),299,99)),PortProtocols[],4,FALSE)),""),"") &amp;
IF(TRIM(MID(SUBSTITUTE(C502,",",REPT(" ",99)),399,99))&lt;&gt;"",CHAR(10) &amp; IFERROR(IF(ISERROR(--TRIM(MID(SUBSTITUTE(C502,",",REPT(" ",99)),399,99))),VLOOKUP(TRIM(MID(SUBSTITUTE(C502,",",REPT(" ",99)),399,99)),PortProtocols[],4,FALSE),VLOOKUP(--TRIM(MID(SUBSTITUTE(C502,",",REPT(" ",99)),399,99)),PortProtocols[],4,FALSE)),""),"") &amp;
IF(TRIM(MID(SUBSTITUTE(C502,",",REPT(" ",99)),499,99))&lt;&gt;"",CHAR(10) &amp; IFERROR(IF(ISERROR(--TRIM(MID(SUBSTITUTE(C502,",",REPT(" ",99)),499,99))),VLOOKUP(TRIM(MID(SUBSTITUTE(C502,",",REPT(" ",99)),499,99)),PortProtocols[],4,FALSE),VLOOKUP(--TRIM(MID(SUBSTITUTE(C502,",",REPT(" ",99)),499,99)),PortProtocols[],4,FALSE)),""),"") &amp;
IF(TRIM(MID(SUBSTITUTE(C502,",",REPT(" ",99)),599,99))&lt;&gt;"",CHAR(10) &amp; IFERROR(IF(ISERROR(--TRIM(MID(SUBSTITUTE(C502,",",REPT(" ",99)),599,99))),VLOOKUP(TRIM(MID(SUBSTITUTE(C502,",",REPT(" ",99)),599,99)),PortProtocols[],4,FALSE),VLOOKUP(--TRIM(MID(SUBSTITUTE(C502,",",REPT(" ",99)),599,99)),PortProtocols[],4,FALSE)),""),"") &amp;
IF(TRIM(MID(SUBSTITUTE(C502,",",REPT(" ",99)),699,99))&lt;&gt;"",CHAR(10) &amp; IFERROR(IF(ISERROR(--TRIM(MID(SUBSTITUTE(C502,",",REPT(" ",99)),699,99))),VLOOKUP(TRIM(MID(SUBSTITUTE(C502,",",REPT(" ",99)),699,99)),PortProtocols[],4,FALSE),VLOOKUP(--TRIM(MID(SUBSTITUTE(C502,",",REPT(" ",99)),699,99)),PortProtocols[],4,FALSE)),""),"") &amp;
IF(TRIM(MID(SUBSTITUTE(C502,",",REPT(" ",99)),799,99))&lt;&gt;"",CHAR(10) &amp; IFERROR(IF(ISERROR(--TRIM(MID(SUBSTITUTE(C502,",",REPT(" ",99)),799,99))),VLOOKUP(TRIM(MID(SUBSTITUTE(C502,",",REPT(" ",99)),799,99)),PortProtocols[],4,FALSE),VLOOKUP(--TRIM(MID(SUBSTITUTE(C502,",",REPT(" ",99)),799,99)),PortProtocols[],4,FALSE)),""),"") &amp;
IF(TRIM(MID(SUBSTITUTE(C502,",",REPT(" ",99)),899,99))&lt;&gt;"",CHAR(10) &amp; IFERROR(IF(ISERROR(--TRIM(MID(SUBSTITUTE(C502,",",REPT(" ",99)),899,99))),VLOOKUP(TRIM(MID(SUBSTITUTE(C502,",",REPT(" ",99)),899,99)),PortProtocols[],4,FALSE),VLOOKUP(--TRIM(MID(SUBSTITUTE(C502,",",REPT(" ",99)),899,99)),PortProtocols[],4,FALSE)),""),"") &amp;
IF(TRIM(MID(SUBSTITUTE(C502,",",REPT(" ",99)),999,99))&lt;&gt;"",CHAR(10) &amp; IFERROR(IF(ISERROR(--TRIM(MID(SUBSTITUTE(C502,",",REPT(" ",99)),999,99))),VLOOKUP(TRIM(MID(SUBSTITUTE(C502,",",REPT(" ",99)),999,99)),PortProtocols[],4,FALSE),VLOOKUP(--TRIM(MID(SUBSTITUTE(C502,",",REPT(" ",99)),999,99)),PortProtocols[],4,FALSE)),""),"") &amp;
IF(TRIM(MID(SUBSTITUTE(C502,",",REPT(" ",99)),1099,99))&lt;&gt;"",CHAR(10) &amp; IFERROR(IF(ISERROR(--TRIM(MID(SUBSTITUTE(C502,",",REPT(" ",99)),1099,99))),VLOOKUP(TRIM(MID(SUBSTITUTE(C502,",",REPT(" ",99)),1099,99)),PortProtocols[],4,FALSE),VLOOKUP(--TRIM(MID(SUBSTITUTE(C502,",",REPT(" ",99)),1099,99)),PortProtocols[],4,FALSE)),""),"") &amp;
IF(TRIM(MID(SUBSTITUTE(C502,",",REPT(" ",99)),1199,99))&lt;&gt;"",CHAR(10) &amp; IFERROR(IF(ISERROR(--TRIM(MID(SUBSTITUTE(C502,",",REPT(" ",99)),1199,99))),VLOOKUP(TRIM(MID(SUBSTITUTE(C502,",",REPT(" ",99)),1199,99)),PortProtocols[],4,FALSE),VLOOKUP(--TRIM(MID(SUBSTITUTE(C502,",",REPT(" ",99)),1199,99)),PortProtocols[],4,FALSE)),""),"") &amp;
IF(TRIM(MID(SUBSTITUTE(C502,",",REPT(" ",99)),1299,99))&lt;&gt;"",CHAR(10) &amp; IFERROR(IF(ISERROR(--TRIM(MID(SUBSTITUTE(C502,",",REPT(" ",99)),1299,99))),VLOOKUP(TRIM(MID(SUBSTITUTE(C502,",",REPT(" ",99)),1299,99)),PortProtocols[],4,FALSE),VLOOKUP(--TRIM(MID(SUBSTITUTE(C502,",",REPT(" ",99)),1299,99)),PortProtocols[],4,FALSE)),""),"") &amp;
IF(TRIM(MID(SUBSTITUTE(C502,",",REPT(" ",99)),1399,99))&lt;&gt;"",CHAR(10) &amp; IFERROR(IF(ISERROR(--TRIM(MID(SUBSTITUTE(C502,",",REPT(" ",99)),1399,99))),VLOOKUP(TRIM(MID(SUBSTITUTE(C502,",",REPT(" ",99)),1399,99)),PortProtocols[],4,FALSE),VLOOKUP(--TRIM(MID(SUBSTITUTE(C502,",",REPT(" ",99)),1399,99)),PortProtocols[],4,FALSE)),""),"") &amp;
IF(TRIM(MID(SUBSTITUTE(C502,",",REPT(" ",99)),1499,99))&lt;&gt;"",CHAR(10) &amp; IFERROR(IF(ISERROR(--TRIM(MID(SUBSTITUTE(C502,",",REPT(" ",99)),1499,99))),VLOOKUP(TRIM(MID(SUBSTITUTE(C502,",",REPT(" ",99)),1499,99)),PortProtocols[],4,FALSE),VLOOKUP(--TRIM(MID(SUBSTITUTE(C502,",",REPT(" ",99)),1499,99)),PortProtocols[],4,FALSE)),""),"") &amp;
IF(TRIM(MID(SUBSTITUTE(C502,",",REPT(" ",99)),1599,99))&lt;&gt;"",CHAR(10) &amp; IFERROR(IF(ISERROR(--TRIM(MID(SUBSTITUTE(C502,",",REPT(" ",99)),1599,99))),VLOOKUP(TRIM(MID(SUBSTITUTE(C502,",",REPT(" ",99)),1599,99)),PortProtocols[],4,FALSE),VLOOKUP(--TRIM(MID(SUBSTITUTE(C502,",",REPT(" ",99)),1599,99)),PortProtocols[],4,FALSE)),""),"") &amp;
IF(TRIM(MID(SUBSTITUTE(C502,",",REPT(" ",99)),1699,99))&lt;&gt;"",CHAR(10) &amp; IFERROR(IF(ISERROR(--TRIM(MID(SUBSTITUTE(C502,",",REPT(" ",99)),1699,99))),VLOOKUP(TRIM(MID(SUBSTITUTE(C502,",",REPT(" ",99)),1699,99)),PortProtocols[],4,FALSE),VLOOKUP(--TRIM(MID(SUBSTITUTE(C502,",",REPT(" ",99)),1699,99)),PortProtocols[],4,FALSE)),""),"") &amp;
IF(TRIM(MID(SUBSTITUTE(C502,",",REPT(" ",99)),1799,99))&lt;&gt;"",CHAR(10) &amp; IFERROR(IF(ISERROR(--TRIM(MID(SUBSTITUTE(C502,",",REPT(" ",99)),1799,99))),VLOOKUP(TRIM(MID(SUBSTITUTE(C502,",",REPT(" ",99)),1799,99)),PortProtocols[],4,FALSE),VLOOKUP(--TRIM(MID(SUBSTITUTE(C502,",",REPT(" ",99)),1799,99)),PortProtocols[],4,FALSE)),""),"") &amp;
IF(TRIM(MID(SUBSTITUTE(C502,",",REPT(" ",99)),1899,99))&lt;&gt;"",CHAR(10) &amp; IFERROR(IF(ISERROR(--TRIM(MID(SUBSTITUTE(C502,",",REPT(" ",99)),1899,99))),VLOOKUP(TRIM(MID(SUBSTITUTE(C502,",",REPT(" ",99)),1899,99)),PortProtocols[],4,FALSE),VLOOKUP(--TRIM(MID(SUBSTITUTE(C502,",",REPT(" ",99)),1899,99)),PortProtocols[],4,FALSE)),""),""),
"")</f>
        <v/>
      </c>
      <c r="G502" s="15"/>
      <c r="H502" s="13"/>
      <c r="I502" s="13"/>
      <c r="J502" s="13"/>
    </row>
    <row r="503" spans="1:10" ht="20.25" hidden="1">
      <c r="A503" s="13"/>
      <c r="B503" s="13"/>
      <c r="C503" s="14"/>
      <c r="D503" s="13"/>
      <c r="E503" s="13"/>
      <c r="F503" s="24" t="str">
        <f>IF(AND(B503&lt;&gt;"",E503&lt;&gt;""),B503 &amp; " to " &amp; E503 &amp; CHAR(10) &amp;
IFERROR(IF(ISERROR(--TRIM(MID(SUBSTITUTE(C503,",",REPT(" ",99)),1,99))),VLOOKUP(TRIM(MID(SUBSTITUTE(C503,",",REPT(" ",99)),1,99)),PortProtocols[],4,FALSE),VLOOKUP(--TRIM(MID(SUBSTITUTE(C503,",",REPT(" ",99)),1,99)),PortProtocols[],4,FALSE)),"") &amp;
IF(TRIM(MID(SUBSTITUTE(C503,",",REPT(" ",99)),99,99))&lt;&gt;"",CHAR(10) &amp; IFERROR(IF(ISERROR(--TRIM(MID(SUBSTITUTE(C503,",",REPT(" ",99)),99,99))),VLOOKUP(TRIM(MID(SUBSTITUTE(C503,",",REPT(" ",99)),99,99)),PortProtocols[],4,FALSE),VLOOKUP(--TRIM(MID(SUBSTITUTE(C503,",",REPT(" ",99)),99,99)),PortProtocols[],4,FALSE)),""),"") &amp;
IF(TRIM(MID(SUBSTITUTE(C503,",",REPT(" ",99)),199,99))&lt;&gt;"",CHAR(10) &amp; IFERROR(IF(ISERROR(--TRIM(MID(SUBSTITUTE(C503,",",REPT(" ",99)),199,99))),VLOOKUP(TRIM(MID(SUBSTITUTE(C503,",",REPT(" ",99)),199,99)),PortProtocols[],4,FALSE),VLOOKUP(--TRIM(MID(SUBSTITUTE(C503,",",REPT(" ",99)),199,99)),PortProtocols[],4,FALSE)),""),"") &amp;
IF(TRIM(MID(SUBSTITUTE(C503,",",REPT(" ",99)),299,99))&lt;&gt;"",CHAR(10) &amp; IFERROR(IF(ISERROR(--TRIM(MID(SUBSTITUTE(C503,",",REPT(" ",99)),299,99))),VLOOKUP(TRIM(MID(SUBSTITUTE(C503,",",REPT(" ",99)),299,99)),PortProtocols[],4,FALSE),VLOOKUP(--TRIM(MID(SUBSTITUTE(C503,",",REPT(" ",99)),299,99)),PortProtocols[],4,FALSE)),""),"") &amp;
IF(TRIM(MID(SUBSTITUTE(C503,",",REPT(" ",99)),399,99))&lt;&gt;"",CHAR(10) &amp; IFERROR(IF(ISERROR(--TRIM(MID(SUBSTITUTE(C503,",",REPT(" ",99)),399,99))),VLOOKUP(TRIM(MID(SUBSTITUTE(C503,",",REPT(" ",99)),399,99)),PortProtocols[],4,FALSE),VLOOKUP(--TRIM(MID(SUBSTITUTE(C503,",",REPT(" ",99)),399,99)),PortProtocols[],4,FALSE)),""),"") &amp;
IF(TRIM(MID(SUBSTITUTE(C503,",",REPT(" ",99)),499,99))&lt;&gt;"",CHAR(10) &amp; IFERROR(IF(ISERROR(--TRIM(MID(SUBSTITUTE(C503,",",REPT(" ",99)),499,99))),VLOOKUP(TRIM(MID(SUBSTITUTE(C503,",",REPT(" ",99)),499,99)),PortProtocols[],4,FALSE),VLOOKUP(--TRIM(MID(SUBSTITUTE(C503,",",REPT(" ",99)),499,99)),PortProtocols[],4,FALSE)),""),"") &amp;
IF(TRIM(MID(SUBSTITUTE(C503,",",REPT(" ",99)),599,99))&lt;&gt;"",CHAR(10) &amp; IFERROR(IF(ISERROR(--TRIM(MID(SUBSTITUTE(C503,",",REPT(" ",99)),599,99))),VLOOKUP(TRIM(MID(SUBSTITUTE(C503,",",REPT(" ",99)),599,99)),PortProtocols[],4,FALSE),VLOOKUP(--TRIM(MID(SUBSTITUTE(C503,",",REPT(" ",99)),599,99)),PortProtocols[],4,FALSE)),""),"") &amp;
IF(TRIM(MID(SUBSTITUTE(C503,",",REPT(" ",99)),699,99))&lt;&gt;"",CHAR(10) &amp; IFERROR(IF(ISERROR(--TRIM(MID(SUBSTITUTE(C503,",",REPT(" ",99)),699,99))),VLOOKUP(TRIM(MID(SUBSTITUTE(C503,",",REPT(" ",99)),699,99)),PortProtocols[],4,FALSE),VLOOKUP(--TRIM(MID(SUBSTITUTE(C503,",",REPT(" ",99)),699,99)),PortProtocols[],4,FALSE)),""),"") &amp;
IF(TRIM(MID(SUBSTITUTE(C503,",",REPT(" ",99)),799,99))&lt;&gt;"",CHAR(10) &amp; IFERROR(IF(ISERROR(--TRIM(MID(SUBSTITUTE(C503,",",REPT(" ",99)),799,99))),VLOOKUP(TRIM(MID(SUBSTITUTE(C503,",",REPT(" ",99)),799,99)),PortProtocols[],4,FALSE),VLOOKUP(--TRIM(MID(SUBSTITUTE(C503,",",REPT(" ",99)),799,99)),PortProtocols[],4,FALSE)),""),"") &amp;
IF(TRIM(MID(SUBSTITUTE(C503,",",REPT(" ",99)),899,99))&lt;&gt;"",CHAR(10) &amp; IFERROR(IF(ISERROR(--TRIM(MID(SUBSTITUTE(C503,",",REPT(" ",99)),899,99))),VLOOKUP(TRIM(MID(SUBSTITUTE(C503,",",REPT(" ",99)),899,99)),PortProtocols[],4,FALSE),VLOOKUP(--TRIM(MID(SUBSTITUTE(C503,",",REPT(" ",99)),899,99)),PortProtocols[],4,FALSE)),""),"") &amp;
IF(TRIM(MID(SUBSTITUTE(C503,",",REPT(" ",99)),999,99))&lt;&gt;"",CHAR(10) &amp; IFERROR(IF(ISERROR(--TRIM(MID(SUBSTITUTE(C503,",",REPT(" ",99)),999,99))),VLOOKUP(TRIM(MID(SUBSTITUTE(C503,",",REPT(" ",99)),999,99)),PortProtocols[],4,FALSE),VLOOKUP(--TRIM(MID(SUBSTITUTE(C503,",",REPT(" ",99)),999,99)),PortProtocols[],4,FALSE)),""),"") &amp;
IF(TRIM(MID(SUBSTITUTE(C503,",",REPT(" ",99)),1099,99))&lt;&gt;"",CHAR(10) &amp; IFERROR(IF(ISERROR(--TRIM(MID(SUBSTITUTE(C503,",",REPT(" ",99)),1099,99))),VLOOKUP(TRIM(MID(SUBSTITUTE(C503,",",REPT(" ",99)),1099,99)),PortProtocols[],4,FALSE),VLOOKUP(--TRIM(MID(SUBSTITUTE(C503,",",REPT(" ",99)),1099,99)),PortProtocols[],4,FALSE)),""),"") &amp;
IF(TRIM(MID(SUBSTITUTE(C503,",",REPT(" ",99)),1199,99))&lt;&gt;"",CHAR(10) &amp; IFERROR(IF(ISERROR(--TRIM(MID(SUBSTITUTE(C503,",",REPT(" ",99)),1199,99))),VLOOKUP(TRIM(MID(SUBSTITUTE(C503,",",REPT(" ",99)),1199,99)),PortProtocols[],4,FALSE),VLOOKUP(--TRIM(MID(SUBSTITUTE(C503,",",REPT(" ",99)),1199,99)),PortProtocols[],4,FALSE)),""),"") &amp;
IF(TRIM(MID(SUBSTITUTE(C503,",",REPT(" ",99)),1299,99))&lt;&gt;"",CHAR(10) &amp; IFERROR(IF(ISERROR(--TRIM(MID(SUBSTITUTE(C503,",",REPT(" ",99)),1299,99))),VLOOKUP(TRIM(MID(SUBSTITUTE(C503,",",REPT(" ",99)),1299,99)),PortProtocols[],4,FALSE),VLOOKUP(--TRIM(MID(SUBSTITUTE(C503,",",REPT(" ",99)),1299,99)),PortProtocols[],4,FALSE)),""),"") &amp;
IF(TRIM(MID(SUBSTITUTE(C503,",",REPT(" ",99)),1399,99))&lt;&gt;"",CHAR(10) &amp; IFERROR(IF(ISERROR(--TRIM(MID(SUBSTITUTE(C503,",",REPT(" ",99)),1399,99))),VLOOKUP(TRIM(MID(SUBSTITUTE(C503,",",REPT(" ",99)),1399,99)),PortProtocols[],4,FALSE),VLOOKUP(--TRIM(MID(SUBSTITUTE(C503,",",REPT(" ",99)),1399,99)),PortProtocols[],4,FALSE)),""),"") &amp;
IF(TRIM(MID(SUBSTITUTE(C503,",",REPT(" ",99)),1499,99))&lt;&gt;"",CHAR(10) &amp; IFERROR(IF(ISERROR(--TRIM(MID(SUBSTITUTE(C503,",",REPT(" ",99)),1499,99))),VLOOKUP(TRIM(MID(SUBSTITUTE(C503,",",REPT(" ",99)),1499,99)),PortProtocols[],4,FALSE),VLOOKUP(--TRIM(MID(SUBSTITUTE(C503,",",REPT(" ",99)),1499,99)),PortProtocols[],4,FALSE)),""),"") &amp;
IF(TRIM(MID(SUBSTITUTE(C503,",",REPT(" ",99)),1599,99))&lt;&gt;"",CHAR(10) &amp; IFERROR(IF(ISERROR(--TRIM(MID(SUBSTITUTE(C503,",",REPT(" ",99)),1599,99))),VLOOKUP(TRIM(MID(SUBSTITUTE(C503,",",REPT(" ",99)),1599,99)),PortProtocols[],4,FALSE),VLOOKUP(--TRIM(MID(SUBSTITUTE(C503,",",REPT(" ",99)),1599,99)),PortProtocols[],4,FALSE)),""),"") &amp;
IF(TRIM(MID(SUBSTITUTE(C503,",",REPT(" ",99)),1699,99))&lt;&gt;"",CHAR(10) &amp; IFERROR(IF(ISERROR(--TRIM(MID(SUBSTITUTE(C503,",",REPT(" ",99)),1699,99))),VLOOKUP(TRIM(MID(SUBSTITUTE(C503,",",REPT(" ",99)),1699,99)),PortProtocols[],4,FALSE),VLOOKUP(--TRIM(MID(SUBSTITUTE(C503,",",REPT(" ",99)),1699,99)),PortProtocols[],4,FALSE)),""),"") &amp;
IF(TRIM(MID(SUBSTITUTE(C503,",",REPT(" ",99)),1799,99))&lt;&gt;"",CHAR(10) &amp; IFERROR(IF(ISERROR(--TRIM(MID(SUBSTITUTE(C503,",",REPT(" ",99)),1799,99))),VLOOKUP(TRIM(MID(SUBSTITUTE(C503,",",REPT(" ",99)),1799,99)),PortProtocols[],4,FALSE),VLOOKUP(--TRIM(MID(SUBSTITUTE(C503,",",REPT(" ",99)),1799,99)),PortProtocols[],4,FALSE)),""),"") &amp;
IF(TRIM(MID(SUBSTITUTE(C503,",",REPT(" ",99)),1899,99))&lt;&gt;"",CHAR(10) &amp; IFERROR(IF(ISERROR(--TRIM(MID(SUBSTITUTE(C503,",",REPT(" ",99)),1899,99))),VLOOKUP(TRIM(MID(SUBSTITUTE(C503,",",REPT(" ",99)),1899,99)),PortProtocols[],4,FALSE),VLOOKUP(--TRIM(MID(SUBSTITUTE(C503,",",REPT(" ",99)),1899,99)),PortProtocols[],4,FALSE)),""),""),
"")</f>
        <v/>
      </c>
      <c r="G503" s="15"/>
      <c r="H503" s="13"/>
      <c r="I503" s="13"/>
      <c r="J503" s="13"/>
    </row>
  </sheetData>
  <mergeCells count="1">
    <mergeCell ref="A1:B2"/>
  </mergeCells>
  <phoneticPr fontId="2" type="noConversion"/>
  <conditionalFormatting sqref="B3:B7 B13 B15 B19:B27">
    <cfRule type="expression" dxfId="123" priority="9846">
      <formula>AND(     NOT(ISBLANK(XFA4)),     NOT(ISBLANK(XFB4)),     NOT(ISBLANK(A4)),     NOT(ISBLANK(B3)),     COUNTIFS($A:$A,$A4,$B:$B,$B3,$D:$D,$D4,$E:$E,$E4)&gt;1 )</formula>
    </cfRule>
  </conditionalFormatting>
  <conditionalFormatting sqref="B3:B53 B56:B61 B134:B140 B416:B1048576">
    <cfRule type="expression" dxfId="122" priority="187">
      <formula>AND(NOT(ISBLANK(B3)),NOT(ISBLANK(E3)),B3=E3)</formula>
    </cfRule>
  </conditionalFormatting>
  <conditionalFormatting sqref="B8">
    <cfRule type="expression" dxfId="121" priority="1359">
      <formula>AND(     NOT(ISBLANK(#REF!)),     NOT(ISBLANK(#REF!)),     NOT(ISBLANK(#REF!)),     NOT(ISBLANK(B8)),     COUNTIFS($A:$A,#REF!,$B:$B,$B8,$D:$D,#REF!,$E:$E,#REF!)&gt;1 )</formula>
    </cfRule>
  </conditionalFormatting>
  <conditionalFormatting sqref="B9:B12 B14 B16:B18 B29:B35 B39:B48 B135:B138 B416:B500 B142:B144">
    <cfRule type="expression" dxfId="120" priority="9850">
      <formula>AND(     NOT(ISBLANK(XFA12)),     NOT(ISBLANK(XFB12)),     NOT(ISBLANK(A10)),     NOT(ISBLANK(B9)),     COUNTIFS($A:$A,$A10,$B:$B,$B9,$D:$D,$D10,$E:$E,$E10)&gt;1 )</formula>
    </cfRule>
  </conditionalFormatting>
  <conditionalFormatting sqref="B28">
    <cfRule type="expression" dxfId="119" priority="431">
      <formula>AND(     NOT(ISBLANK(#REF!)),     NOT(ISBLANK(#REF!)),     NOT(ISBLANK(#REF!)),     NOT(ISBLANK(B28)),     COUNTIFS($A:$A,#REF!,$B:$B,$B28,$D:$D,#REF!,$E:$E,#REF!)&gt;1 )</formula>
    </cfRule>
  </conditionalFormatting>
  <conditionalFormatting sqref="B51:B53">
    <cfRule type="expression" dxfId="118" priority="9858">
      <formula>AND(     NOT(ISBLANK(XFA56)),     NOT(ISBLANK(XFB56)),     NOT(ISBLANK(#REF!)),     NOT(ISBLANK(B51)),     COUNTIFS($A:$A,#REF!,$B:$B,$B51,$D:$D,#REF!,$E:$E,#REF!)&gt;1 )</formula>
    </cfRule>
  </conditionalFormatting>
  <conditionalFormatting sqref="B53">
    <cfRule type="expression" dxfId="117" priority="1350">
      <formula>AND(     NOT(ISBLANK(#REF!)),     NOT(ISBLANK(#REF!)),     NOT(ISBLANK(A56)),     NOT(ISBLANK(B53)),     COUNTIFS($A:$A,$A56,$B:$B,$B53,$D:$D,$D56,$E:$E,$E56)&gt;1 )</formula>
    </cfRule>
  </conditionalFormatting>
  <conditionalFormatting sqref="B54:B55">
    <cfRule type="expression" dxfId="116" priority="9955">
      <formula>AND(     NOT(ISBLANK(XFA54)),     NOT(ISBLANK(XFB54)),     NOT(ISBLANK(A54)),     NOT(ISBLANK(B54)),     COUNTIFS($A:$A,$A54,$B:$B,$B54,$D:$D,$D54,$E:$E,$E54)&gt;1 )</formula>
    </cfRule>
  </conditionalFormatting>
  <conditionalFormatting sqref="B62:B63 B72 B80:B81 B83:B86 B88 B92 B98:B116 B128:B131 B147:B165 B169:B173 B176 B179:B180 B184:B196 B200 B218 B224 B265:B269 B276 B279:B280 B287:B294 B301:B314 B331:B339 E336:E352 B353 E356:E357 E361:E366 B364:B415">
    <cfRule type="expression" dxfId="115" priority="9859">
      <formula>AND(     NOT(ISBLANK(XFA65)),     NOT(ISBLANK(XFB65)),     NOT(ISBLANK(A63)),     NOT(ISBLANK(B62)),     COUNTIFS($A:$A,$A63,$B:$B,$B62,$D:$D,$D63,$E:$E,$E62)&gt;1 )</formula>
    </cfRule>
  </conditionalFormatting>
  <conditionalFormatting sqref="B64:B65 B82">
    <cfRule type="expression" dxfId="114" priority="208">
      <formula>AND(     NOT(ISBLANK(#REF!)),     NOT(ISBLANK(#REF!)),     NOT(ISBLANK(#REF!)),     NOT(ISBLANK(B64)),     COUNTIFS($A:$A,#REF!,$B:$B,$B64,$D:$D,#REF!,$E:$E,$E64)&gt;1 )</formula>
    </cfRule>
  </conditionalFormatting>
  <conditionalFormatting sqref="B68 B70 B177 B197">
    <cfRule type="expression" dxfId="113" priority="958">
      <formula>AND(     NOT(ISBLANK(#REF!)),     NOT(ISBLANK(#REF!)),     NOT(ISBLANK(A69)),     NOT(ISBLANK(B68)),     COUNTIFS($A:$A,$A69,$B:$B,$B68,$D:$D,$D69,$E:$E,$E68)&gt;1 )</formula>
    </cfRule>
  </conditionalFormatting>
  <conditionalFormatting sqref="B69 B71 B91 B97 B222:B223 B272">
    <cfRule type="expression" dxfId="112" priority="9880">
      <formula>AND(     NOT(ISBLANK(XFA70)),     NOT(ISBLANK(XFB70)),     NOT(ISBLANK(#REF!)),     NOT(ISBLANK(B69)),     COUNTIFS($A:$A,#REF!,$B:$B,$B69,$D:$D,#REF!,$E:$E,$E69)&gt;1 )</formula>
    </cfRule>
  </conditionalFormatting>
  <conditionalFormatting sqref="B73">
    <cfRule type="expression" dxfId="111" priority="221">
      <formula>AND(     NOT(ISBLANK(#REF!)),     NOT(ISBLANK(#REF!)),     NOT(ISBLANK(#REF!)),     NOT(ISBLANK(B73)),     COUNTIFS($A:$A,#REF!,$B:$B,$B73,$D:$D,#REF!,$E:$E,$E73)&gt;1 )</formula>
    </cfRule>
  </conditionalFormatting>
  <conditionalFormatting sqref="B74 B77 B36 B49:B50 B52 B56 B59 B139">
    <cfRule type="expression" dxfId="110" priority="553">
      <formula>AND(     NOT(ISBLANK(#REF!)),     NOT(ISBLANK(#REF!)),     NOT(ISBLANK(A37)),     NOT(ISBLANK(B36)),     COUNTIFS($A:$A,$A37,$B:$B,$B36,$D:$D,$D37,$E:$E,$E37)&gt;1 )</formula>
    </cfRule>
  </conditionalFormatting>
  <conditionalFormatting sqref="B74:B79">
    <cfRule type="expression" dxfId="109" priority="550">
      <formula>AND(NOT(ISBLANK(B74)),NOT(ISBLANK(E74)),B74=E74)</formula>
    </cfRule>
  </conditionalFormatting>
  <conditionalFormatting sqref="B75 B78 B37 B57 B60">
    <cfRule type="expression" dxfId="108" priority="9886">
      <formula>AND(     NOT(ISBLANK(XFA39)),     NOT(ISBLANK(XFB39)),     NOT(ISBLANK(A38)),     NOT(ISBLANK(B37)),     COUNTIFS($A:$A,$A38,$B:$B,$B37,$D:$D,$D38,$E:$E,$E38)&gt;1 )</formula>
    </cfRule>
  </conditionalFormatting>
  <conditionalFormatting sqref="B76 B79 B38 B58 B61 B134">
    <cfRule type="expression" dxfId="107" priority="9891">
      <formula>AND(     NOT(ISBLANK(XFA40)),     NOT(ISBLANK(XFB40)),     NOT(ISBLANK(#REF!)),     NOT(ISBLANK(B38)),     COUNTIFS($A:$A,#REF!,$B:$B,$B38,$D:$D,#REF!,$E:$E,#REF!)&gt;1 )</formula>
    </cfRule>
  </conditionalFormatting>
  <conditionalFormatting sqref="B87">
    <cfRule type="expression" dxfId="106" priority="169">
      <formula>AND(NOT(ISBLANK(B87)),NOT(ISBLANK(E88)),B87=E88)</formula>
    </cfRule>
  </conditionalFormatting>
  <conditionalFormatting sqref="B89:B90 B96 B132 B166">
    <cfRule type="expression" dxfId="105" priority="1557">
      <formula>AND(     NOT(ISBLANK(#REF!)),     NOT(ISBLANK(#REF!)),     NOT(ISBLANK(A90)),     NOT(ISBLANK(B89)),     COUNTIFS($A:$A,$A90,$B:$B,$B89,$D:$D,$D90,$E:$E,$E89)&gt;1 )</formula>
    </cfRule>
  </conditionalFormatting>
  <conditionalFormatting sqref="B93">
    <cfRule type="expression" dxfId="104" priority="9897">
      <formula>AND(     NOT(ISBLANK(XFA96)),     NOT(ISBLANK(XFB96)),     NOT(ISBLANK(A94)),     NOT(ISBLANK(B93)),     COUNTIFS($A:$A,$A94,$B:$B,$B93,$D:$D,$E94,$E:$E,$E93)&gt;1 )</formula>
    </cfRule>
  </conditionalFormatting>
  <conditionalFormatting sqref="B94:B95">
    <cfRule type="expression" dxfId="103" priority="9898">
      <formula>AND(     NOT(ISBLANK(XFA94)),     NOT(ISBLANK(XFB94)),     NOT(ISBLANK(A94)),     NOT(ISBLANK(B94)),     COUNTIFS($A:$A,$A94,$B:$B,$B94,$D:$D,$E94,$E:$E,#REF!)&gt;1 )</formula>
    </cfRule>
  </conditionalFormatting>
  <conditionalFormatting sqref="B117:B118 B123 B125 B141 B145:B146 B175 B178 B181:B183 B277:B278">
    <cfRule type="expression" dxfId="102" priority="9962">
      <formula>AND(     NOT(ISBLANK(XFB117)),     NOT(ISBLANK(#REF!)),     NOT(ISBLANK(A117)),     NOT(ISBLANK(B117)),     COUNTIFS($A:$A,$A117,$B:$B,$B117,$D:$D,$D117,$E:$E,$E117)&gt;1 )</formula>
    </cfRule>
  </conditionalFormatting>
  <conditionalFormatting sqref="B119">
    <cfRule type="expression" dxfId="101" priority="9899">
      <formula>AND(     NOT(ISBLANK(XFA124)),     NOT(ISBLANK(XFB124)),     NOT(ISBLANK(A121)),     NOT(ISBLANK(B119)),     COUNTIFS($A:$A,$A121,$B:$B,$B119,$D:$D,$D121,$E:$E,$E121)&gt;1 )</formula>
    </cfRule>
  </conditionalFormatting>
  <conditionalFormatting sqref="B120 B126:B127">
    <cfRule type="expression" dxfId="100" priority="9971">
      <formula>AND(     NOT(ISBLANK(XFB119)),     NOT(ISBLANK(#REF!)),     NOT(ISBLANK(A119)),     NOT(ISBLANK(B120)),     COUNTIFS($A:$A,$A119,$B:$B,$B119,$D:$D,$D119,$E:$E,$E120)&gt;1 )</formula>
    </cfRule>
  </conditionalFormatting>
  <conditionalFormatting sqref="B121">
    <cfRule type="expression" dxfId="99" priority="9900">
      <formula>AND(     NOT(ISBLANK(XFA125)),     NOT(ISBLANK(XFB125)),     NOT(ISBLANK(A122)),     NOT(ISBLANK(B121)),     COUNTIFS($A:$A,$A122,$B:$B,$B121,$D:$D,$D122,$E:$E,#REF!)&gt;1 )</formula>
    </cfRule>
  </conditionalFormatting>
  <conditionalFormatting sqref="B122">
    <cfRule type="expression" dxfId="98" priority="9901">
      <formula>AND(     NOT(ISBLANK(XFA126)),     NOT(ISBLANK(XFB126)),     NOT(ISBLANK(A124)),     NOT(ISBLANK(B122)),     COUNTIFS($A:$A,$A124,$B:$B,$B122,$D:$D,$D124,$E:$E,$E124)&gt;1 )</formula>
    </cfRule>
  </conditionalFormatting>
  <conditionalFormatting sqref="B124">
    <cfRule type="expression" dxfId="97" priority="9973">
      <formula>AND(     NOT(ISBLANK(XFB122)),     NOT(ISBLANK(#REF!)),     NOT(ISBLANK(A122)),     NOT(ISBLANK(B124)),     COUNTIFS($A:$A,$A122,$B:$B,$B122,$D:$D,$D122,$E:$E,$E124)&gt;1 )</formula>
    </cfRule>
  </conditionalFormatting>
  <conditionalFormatting sqref="E359 B133 B167 B198 B275 B318 B320">
    <cfRule type="expression" dxfId="96" priority="9902">
      <formula>AND(     NOT(ISBLANK(XFA135)),     NOT(ISBLANK(XFB135)),     NOT(ISBLANK(A134)),     NOT(ISBLANK(B133)),     COUNTIFS($A:$A,$A134,$B:$B,$B133,$D:$D,$D134,$E:$E,$E133)&gt;1 )</formula>
    </cfRule>
  </conditionalFormatting>
  <conditionalFormatting sqref="B140">
    <cfRule type="expression" dxfId="95" priority="1980">
      <formula>AND(     NOT(ISBLANK(#REF!)),     NOT(ISBLANK(#REF!)),     NOT(ISBLANK(A141)),     NOT(ISBLANK(B140)),     COUNTIFS($A:$A,$A141,$B:$B,$B140,$D:$D,$D141,$E:$E,$E141)&gt;1 )</formula>
    </cfRule>
  </conditionalFormatting>
  <conditionalFormatting sqref="B142:B144">
    <cfRule type="expression" dxfId="94" priority="96">
      <formula>AND(NOT(ISBLANK(B142)),NOT(ISBLANK(E142)),B142=E142)</formula>
    </cfRule>
  </conditionalFormatting>
  <conditionalFormatting sqref="B168">
    <cfRule type="expression" dxfId="93" priority="9908">
      <formula>AND(     NOT(ISBLANK(XFA170)),     NOT(ISBLANK(XFB170)),     NOT(ISBLANK(#REF!)),     NOT(ISBLANK(B168)),     COUNTIFS($A:$A,#REF!,$B:$B,$B168,$D:$D,#REF!,$E:$E,$E168)&gt;1 )</formula>
    </cfRule>
  </conditionalFormatting>
  <conditionalFormatting sqref="B174 E186">
    <cfRule type="expression" dxfId="92" priority="94">
      <formula>AND(     NOT(ISBLANK(#REF!)),     NOT(ISBLANK(#REF!)),     NOT(ISBLANK(A175)),     NOT(ISBLANK(B174)),     COUNTIFS($A:$A,$A175,$B:$B,$B174,$D:$D,$D175,$E:$E,$E174)&gt;1 )</formula>
    </cfRule>
  </conditionalFormatting>
  <conditionalFormatting sqref="B199 B247:B248 B253:B254 B295 B321">
    <cfRule type="expression" dxfId="91" priority="9909">
      <formula>AND(     NOT(ISBLANK(XFA201)),     NOT(ISBLANK(XFB201)),     NOT(ISBLANK(#REF!)),     NOT(ISBLANK(B199)),     COUNTIFS($A:$A,#REF!,$B:$B,$B199,$D:$D,#REF!,$E:$E,$E199)&gt;1 )</formula>
    </cfRule>
  </conditionalFormatting>
  <conditionalFormatting sqref="B201 B219 B281 B298 B322:B324 E331 E334 B340:B341">
    <cfRule type="expression" dxfId="90" priority="9913">
      <formula>AND(     NOT(ISBLANK(XFA205)),     NOT(ISBLANK(XFB205)),     NOT(ISBLANK(A202)),     NOT(ISBLANK(B201)),     COUNTIFS($A:$A,$A202,$B:$B,$B201,$D:$D,$D202,$E:$E,$E201)&gt;1 )</formula>
    </cfRule>
  </conditionalFormatting>
  <conditionalFormatting sqref="B202:B217">
    <cfRule type="expression" dxfId="89" priority="2632">
      <formula>AND(     NOT(ISBLANK(A202)),     NOT(ISBLANK(E202)),     NOT(ISBLANK(D202)),     NOT(ISBLANK(B202)),     COUNTIFS($A:$A,$A202,$B:$B,$E202,$D:$D,$D202,$E:$E,$B202)&gt;1 )</formula>
    </cfRule>
  </conditionalFormatting>
  <conditionalFormatting sqref="B220 B225:B227 E226:E227 B270:B271 E271 B315 E315">
    <cfRule type="expression" dxfId="88" priority="3218">
      <formula>AND(     NOT(ISBLANK(#REF!)),     NOT(ISBLANK(#REF!)),     NOT(ISBLANK(A221)),     NOT(ISBLANK(B220)),     COUNTIFS($A:$A,$A221,$B:$B,$B220,$D:$D,$D221,$E:$E,$E220)&gt;1 )</formula>
    </cfRule>
  </conditionalFormatting>
  <conditionalFormatting sqref="B221">
    <cfRule type="expression" dxfId="87" priority="3402">
      <formula>AND(     NOT(ISBLANK(#REF!)),     NOT(ISBLANK(#REF!)),     NOT(ISBLANK(A223)),     NOT(ISBLANK(B221)),     COUNTIFS($A:$A,$A223,$B:$B,$B221,$D:$D,$D223,$E:$E,$E221)&gt;1 )</formula>
    </cfRule>
  </conditionalFormatting>
  <conditionalFormatting sqref="B228">
    <cfRule type="expression" dxfId="86" priority="9918">
      <formula>AND(     NOT(ISBLANK(XFA245)),     NOT(ISBLANK(XFB245)),     NOT(ISBLANK(A230)),     NOT(ISBLANK(B228)),     COUNTIFS($A:$A,$A230,$B:$B,$B228,$D:$D,$D230,$E:$E,$E228)&gt;1 )</formula>
    </cfRule>
  </conditionalFormatting>
  <conditionalFormatting sqref="B229">
    <cfRule type="expression" dxfId="85" priority="9919">
      <formula>AND(     NOT(ISBLANK(XFA247)),     NOT(ISBLANK(XFB247)),     NOT(ISBLANK(#REF!)),     NOT(ISBLANK(B229)),     COUNTIFS($A:$A,#REF!,$B:$B,$B229,$D:$D,#REF!,$E:$E,$E229)&gt;1 )</formula>
    </cfRule>
  </conditionalFormatting>
  <conditionalFormatting sqref="B230:B231 B234:B235 B264">
    <cfRule type="expression" dxfId="84" priority="6910">
      <formula>AND(     NOT(ISBLANK(#REF!)),     NOT(ISBLANK(#REF!)),     NOT(ISBLANK(A236)),     NOT(ISBLANK(B230)),     COUNTIFS($A:$A,$A236,$B:$B,$B230,$D:$D,$D236,$E:$E,$E230)&gt;1 )</formula>
    </cfRule>
  </conditionalFormatting>
  <conditionalFormatting sqref="B232">
    <cfRule type="expression" dxfId="83" priority="9920">
      <formula>AND(     NOT(ISBLANK(XFA252)),     NOT(ISBLANK(XFB252)),     NOT(ISBLANK(A234)),     NOT(ISBLANK(B232)),     COUNTIFS($A:$A,$A234,$B:$B,$B232,$D:$D,$D234,$E:$E,$E232)&gt;1 )</formula>
    </cfRule>
  </conditionalFormatting>
  <conditionalFormatting sqref="B233">
    <cfRule type="expression" dxfId="82" priority="9921">
      <formula>AND(     NOT(ISBLANK(XFA259)),     NOT(ISBLANK(XFB259)),     NOT(ISBLANK(A238)),     NOT(ISBLANK(B233)),     COUNTIFS($A:$A,$A238,$B:$B,$B233,$D:$D,$D238,$E:$E,$E233)&gt;1 )</formula>
    </cfRule>
  </conditionalFormatting>
  <conditionalFormatting sqref="B236">
    <cfRule type="expression" dxfId="81" priority="9922">
      <formula>AND(     NOT(ISBLANK(XFA247)),     NOT(ISBLANK(XFB247)),     NOT(ISBLANK(A238)),     NOT(ISBLANK(B236)),     COUNTIFS($A:$A,$A238,$B:$B,$B236,$D:$D,$D238,$E:$E,$E236)&gt;1 )</formula>
    </cfRule>
  </conditionalFormatting>
  <conditionalFormatting sqref="B237 B239 B242 B296">
    <cfRule type="expression" dxfId="80" priority="9923">
      <formula>AND(     NOT(ISBLANK(XFA249)),     NOT(ISBLANK(XFB249)),     NOT(ISBLANK(A245)),     NOT(ISBLANK(B237)),     COUNTIFS($A:$A,$A245,$B:$B,$B237,$D:$D,$D245,$E:$E,$E237)&gt;1 )</formula>
    </cfRule>
  </conditionalFormatting>
  <conditionalFormatting sqref="B238 B243">
    <cfRule type="expression" dxfId="79" priority="9927">
      <formula>AND(     NOT(ISBLANK(XFA249)),     NOT(ISBLANK(XFB249)),     NOT(ISBLANK(A245)),     NOT(ISBLANK(B238)),     COUNTIFS($A:$A,$A245,$B:$B,$B238,$D:$D,$D245,$E:$E,$E238)&gt;1 )</formula>
    </cfRule>
  </conditionalFormatting>
  <conditionalFormatting sqref="B240 B244">
    <cfRule type="expression" dxfId="78" priority="9929">
      <formula>AND(     NOT(ISBLANK(XFA252)),     NOT(ISBLANK(XFB252)),     NOT(ISBLANK(A249)),     NOT(ISBLANK(B240)),     COUNTIFS($A:$A,$A249,$B:$B,$B240,$D:$D,$D249,$E:$E,$E240)&gt;1 )</formula>
    </cfRule>
  </conditionalFormatting>
  <conditionalFormatting sqref="B241">
    <cfRule type="expression" dxfId="77" priority="9931">
      <formula>AND(     NOT(ISBLANK(XFA259)),     NOT(ISBLANK(XFB259)),     NOT(ISBLANK(A251)),     NOT(ISBLANK(B241)),     COUNTIFS($A:$A,$A251,$B:$B,$B241,$D:$D,$D251,$E:$E,$E241)&gt;1 )</formula>
    </cfRule>
  </conditionalFormatting>
  <conditionalFormatting sqref="B245">
    <cfRule type="expression" dxfId="76" priority="5584">
      <formula>AND(     NOT(ISBLANK(#REF!)),     NOT(ISBLANK(#REF!)),     NOT(ISBLANK(A249)),     NOT(ISBLANK(B245)),     COUNTIFS($A:$A,$A249,$B:$B,$B245,$D:$D,$D249,$E:$E,$E246)&gt;1 )</formula>
    </cfRule>
  </conditionalFormatting>
  <conditionalFormatting sqref="B246">
    <cfRule type="expression" dxfId="75" priority="5742">
      <formula>AND(     NOT(ISBLANK(#REF!)),     NOT(ISBLANK(#REF!)),     NOT(ISBLANK(A251)),     NOT(ISBLANK(B246)),     COUNTIFS($A:$A,$A251,$B:$B,$B246,$D:$D,$D251,$E:$E,#REF!)&gt;1 )</formula>
    </cfRule>
  </conditionalFormatting>
  <conditionalFormatting sqref="B249:B250 B255:B256">
    <cfRule type="expression" dxfId="74" priority="9934">
      <formula>AND(     NOT(ISBLANK(XFA263)),     NOT(ISBLANK(XFB263)),     NOT(ISBLANK(A261)),     NOT(ISBLANK(B249)),     COUNTIFS($A:$A,$A261,$B:$B,$B249,$D:$D,$D261,$E:$E,$E251)&gt;1 )</formula>
    </cfRule>
  </conditionalFormatting>
  <conditionalFormatting sqref="B251 B257">
    <cfRule type="expression" dxfId="73" priority="9936">
      <formula>AND(     NOT(ISBLANK(XFA264)),     NOT(ISBLANK(XFB264)),     NOT(ISBLANK(A262)),     NOT(ISBLANK(B251)),     COUNTIFS($A:$A,$A262,$B:$B,$B251,$D:$D,$D262,$E:$E,$E252)&gt;1 )</formula>
    </cfRule>
  </conditionalFormatting>
  <conditionalFormatting sqref="B252 B258">
    <cfRule type="expression" dxfId="72" priority="9938">
      <formula>AND(     NOT(ISBLANK(XFA265)),     NOT(ISBLANK(XFB265)),     NOT(ISBLANK(A263)),     NOT(ISBLANK(B252)),     COUNTIFS($A:$A,$A263,$B:$B,$B252,$D:$D,$D263,$E:$E,$E259)&gt;1 )</formula>
    </cfRule>
  </conditionalFormatting>
  <conditionalFormatting sqref="B259">
    <cfRule type="expression" dxfId="71" priority="9940">
      <formula>AND(     NOT(ISBLANK(XFA273)),     NOT(ISBLANK(XFB273)),     NOT(ISBLANK(A261)),     NOT(ISBLANK(B259)),     COUNTIFS($A:$A,$A261,$B:$B,$B259,$D:$D,$D261,$E:$E,$E259)&gt;1 )</formula>
    </cfRule>
  </conditionalFormatting>
  <conditionalFormatting sqref="B260">
    <cfRule type="expression" dxfId="70" priority="9941">
      <formula>AND(     NOT(ISBLANK(XFA276)),     NOT(ISBLANK(XFB276)),     NOT(ISBLANK(A267)),     NOT(ISBLANK(B260)),     COUNTIFS($A:$A,$A267,$B:$B,$B260,$D:$D,$D267,$E:$E,$E260)&gt;1 )</formula>
    </cfRule>
  </conditionalFormatting>
  <conditionalFormatting sqref="B263">
    <cfRule type="expression" dxfId="69" priority="9942">
      <formula>AND(     NOT(ISBLANK(XFA272)),     NOT(ISBLANK(XFB272)),     NOT(ISBLANK(A268)),     NOT(ISBLANK(B263)),     COUNTIFS($A:$A,$A268,$B:$B,$B263,$D:$D,$D268,$E:$E,$E263)&gt;1 )</formula>
    </cfRule>
  </conditionalFormatting>
  <conditionalFormatting sqref="B273 E279 E281">
    <cfRule type="expression" dxfId="68" priority="7479">
      <formula>AND(     NOT(ISBLANK(#REF!)),     NOT(ISBLANK(#REF!)),     NOT(ISBLANK(A275)),     NOT(ISBLANK(B273)),     COUNTIFS($A:$A,$A275,$B:$B,$B273,$D:$D,$D275,$E:$E,$E273)&gt;1 )</formula>
    </cfRule>
  </conditionalFormatting>
  <conditionalFormatting sqref="B274">
    <cfRule type="expression" dxfId="67" priority="9943">
      <formula>AND(     NOT(ISBLANK(XFA277)),     NOT(ISBLANK(XFB277)),     NOT(ISBLANK(A276)),     NOT(ISBLANK(B274)),     COUNTIFS($A:$A,$A276,$B:$B,$B274,$D:$D,$D276,$E:$E,$E274)&gt;1 )</formula>
    </cfRule>
  </conditionalFormatting>
  <conditionalFormatting sqref="B282">
    <cfRule type="expression" dxfId="66" priority="9944">
      <formula>AND(     NOT(ISBLANK(XFA287)),     NOT(ISBLANK(XFB287)),     NOT(ISBLANK(A283)),     NOT(ISBLANK(B282)),     COUNTIFS($A:$A,$A283,$B:$B,$B282,$D:$D,$D283,$E:$E,$E282)&gt;1 )</formula>
    </cfRule>
  </conditionalFormatting>
  <conditionalFormatting sqref="B283:B284 B286">
    <cfRule type="expression" dxfId="65" priority="9945">
      <formula>AND(     NOT(ISBLANK(XFA288)),     NOT(ISBLANK(XFB288)),     NOT(ISBLANK(A285)),     NOT(ISBLANK(B283)),     COUNTIFS($A:$A,$A285,$B:$B,$B283,$D:$D,$D285,$E:$E,$E283)&gt;1 )</formula>
    </cfRule>
  </conditionalFormatting>
  <conditionalFormatting sqref="B285 B299:B300">
    <cfRule type="expression" dxfId="64" priority="9947">
      <formula>AND(     NOT(ISBLANK(XFA289)),     NOT(ISBLANK(XFB289)),     NOT(ISBLANK(A287)),     NOT(ISBLANK(B285)),     COUNTIFS($A:$A,$A287,$B:$B,$B285,$D:$D,$D287,$E:$E,$E285)&gt;1 )</formula>
    </cfRule>
  </conditionalFormatting>
  <conditionalFormatting sqref="B297">
    <cfRule type="expression" dxfId="63" priority="9951">
      <formula>AND(     NOT(ISBLANK(XFA310)),     NOT(ISBLANK(XFB310)),     NOT(ISBLANK(A307)),     NOT(ISBLANK(B297)),     COUNTIFS($A:$A,$A307,$B:$B,$B297,$D:$D,$D307,$E:$E,$E297)&gt;1 )</formula>
    </cfRule>
  </conditionalFormatting>
  <conditionalFormatting sqref="B316">
    <cfRule type="expression" dxfId="62" priority="9952">
      <formula>AND(     NOT(ISBLANK(XFA318)),     NOT(ISBLANK(XFB318)),     NOT(ISBLANK(A317)),     NOT(ISBLANK(B316)),     COUNTIFS($A:$A,$A317,$B:$B,$B316,$D:$D,$D317,$E:$E,#REF!)&gt;1 )</formula>
    </cfRule>
  </conditionalFormatting>
  <conditionalFormatting sqref="B317">
    <cfRule type="expression" dxfId="61" priority="9953">
      <formula>AND(     NOT(ISBLANK(XFA319)),     NOT(ISBLANK(XFB319)),     NOT(ISBLANK(#REF!)),     NOT(ISBLANK(B317)),     COUNTIFS($A:$A,#REF!,$B:$B,$B317,$D:$D,#REF!,$E:$E,$E316)&gt;1 )</formula>
    </cfRule>
  </conditionalFormatting>
  <conditionalFormatting sqref="B319">
    <cfRule type="expression" dxfId="60" priority="9954">
      <formula>AND(     NOT(ISBLANK(XFA321)),     NOT(ISBLANK(XFB321)),     NOT(ISBLANK(#REF!)),     NOT(ISBLANK(B319)),     COUNTIFS($A:$A,#REF!,$B:$B,$B319,$D:$D,#REF!,$E:$E,#REF!)&gt;1 )</formula>
    </cfRule>
  </conditionalFormatting>
  <conditionalFormatting sqref="B325:B327 E332 E335 B344:B352 E353 B354 B363">
    <cfRule type="expression" dxfId="59" priority="10180">
      <formula>AND(     NOT(ISBLANK(XFA327)),     NOT(ISBLANK(XFB327)),     NOT(ISBLANK(A325)),     NOT(ISBLANK(B325)),     COUNTIFS($A:$A,$A325,$B:$B,$B325,$D:$D,$D325,$E:$E,$E323)&gt;1 )</formula>
    </cfRule>
  </conditionalFormatting>
  <conditionalFormatting sqref="B328:B330 E333">
    <cfRule type="expression" dxfId="58" priority="10883">
      <formula>AND(     NOT(ISBLANK(XFA328)),     NOT(ISBLANK(XFB328)),     NOT(ISBLANK(A326)),     NOT(ISBLANK(B328)),     COUNTIFS($A:$A,$A326,$B:$B,$B328,$D:$D,$D326,$E:$E,$E324)&gt;1 )</formula>
    </cfRule>
  </conditionalFormatting>
  <conditionalFormatting sqref="B342:B343">
    <cfRule type="expression" dxfId="57" priority="11132">
      <formula>AND(     NOT(ISBLANK(XFA345)),     NOT(ISBLANK(XFB345)),     NOT(ISBLANK(A343)),     NOT(ISBLANK(B342)),     COUNTIFS($A:$A,$A343,$B:$B,$B342,$D:$D,$D343,$E:$E,$E341)&gt;1 )</formula>
    </cfRule>
  </conditionalFormatting>
  <conditionalFormatting sqref="B355:B358">
    <cfRule type="expression" dxfId="56" priority="11403">
      <formula>AND(     NOT(ISBLANK(XFA357)),     NOT(ISBLANK(XFB357)),     NOT(ISBLANK(A355)),     NOT(ISBLANK(B355)),     COUNTIFS($A:$A,$A355,$B:$B,$B355,$D:$D,#REF!,$E:$E,$E353)&gt;1 )</formula>
    </cfRule>
  </conditionalFormatting>
  <conditionalFormatting sqref="B501:B1048563">
    <cfRule type="expression" dxfId="55" priority="9839">
      <formula>AND(     NOT(ISBLANK(XEZ504)),     NOT(ISBLANK(XFA504)),     NOT(ISBLANK(A502)),     NOT(ISBLANK(B501)),     COUNTIFS($A:$A,$A502,$B:$B,$B501,$D:$D,$D502,$E:$E,$E502)&gt;1 )</formula>
    </cfRule>
  </conditionalFormatting>
  <conditionalFormatting sqref="E1:E53 E56:E61 E74:E79 E92:E93 E106:E108 E114:E118 E122 E124 E126:E140 E142:E181 E183:E184 E187:E201 E207:E225 E228:E244 E259:E266 E269:E270 E273:E278 E287:E288 E293:E306 E367:E1048576">
    <cfRule type="expression" dxfId="54" priority="93">
      <formula>AND(     NOT(ISBLANK(A1)),     NOT(ISBLANK(B1)),     NOT(ISBLANK(D1)),     NOT(ISBLANK(E1)),     COUNTIFS($A:$A,$A1,$B:$B,$B1,$D:$D,$D1,$E:$E,$E1)&gt;1 )</formula>
    </cfRule>
  </conditionalFormatting>
  <conditionalFormatting sqref="E54">
    <cfRule type="expression" dxfId="53" priority="139">
      <formula>AND(     NOT(ISBLANK(#REF!)),     NOT(ISBLANK(#REF!)),     NOT(ISBLANK(D55)),     NOT(ISBLANK(E54)),     COUNTIFS($A:$A,$A55,$B:$B,$B54,$D:$D,$D55,$E:$E,$E55)&gt;1 )</formula>
    </cfRule>
  </conditionalFormatting>
  <conditionalFormatting sqref="E54:E55">
    <cfRule type="expression" dxfId="52" priority="9956">
      <formula>AND(NOT(ISBLANK(E54)),NOT(ISBLANK(J54)),E54=J54)</formula>
    </cfRule>
    <cfRule type="expression" dxfId="51" priority="9957">
      <formula>AND(     NOT(ISBLANK(A59)),     NOT(ISBLANK(B59)),     NOT(ISBLANK(#REF!)),     NOT(ISBLANK(E54)),     COUNTIFS($A:$A,#REF!,$B:$B,$B54,$D:$D,#REF!,$E:$E,#REF!)&gt;1 )</formula>
    </cfRule>
  </conditionalFormatting>
  <conditionalFormatting sqref="E55">
    <cfRule type="expression" dxfId="50" priority="137">
      <formula>AND(     NOT(ISBLANK(#REF!)),     NOT(ISBLANK(#REF!)),     NOT(ISBLANK(D58)),     NOT(ISBLANK(E55)),     COUNTIFS($A:$A,$A58,$B:$B,$B55,$D:$D,$D58,$E:$E,$E58)&gt;1 )</formula>
    </cfRule>
  </conditionalFormatting>
  <conditionalFormatting sqref="E62:E63 E80:E81 E83:E89 E94:E95 E98:E105 E109:E113">
    <cfRule type="expression" dxfId="49" priority="3172">
      <formula>AND(NOT(ISBLANK(E62)),NOT(ISBLANK(J63)),E62=J63)</formula>
    </cfRule>
  </conditionalFormatting>
  <conditionalFormatting sqref="E64:E73 E82">
    <cfRule type="expression" dxfId="48" priority="205">
      <formula>AND(NOT(ISBLANK(E64)),NOT(ISBLANK(#REF!)),E64=#REF!)</formula>
    </cfRule>
  </conditionalFormatting>
  <conditionalFormatting sqref="E90:E91">
    <cfRule type="expression" dxfId="47" priority="134">
      <formula>AND(NOT(ISBLANK(E90)),NOT(ISBLANK(#REF!)),E90=#REF!)</formula>
    </cfRule>
  </conditionalFormatting>
  <conditionalFormatting sqref="E94">
    <cfRule type="expression" dxfId="46" priority="9834">
      <formula>AND(     NOT(ISBLANK(#REF!)),     NOT(ISBLANK(A97)),     NOT(ISBLANK(C95)),     NOT(ISBLANK(E94)),     COUNTIFS($A:$A,$A95,$B:$B,$B94,$D:$D,$E95,$E:$E,#REF!)&gt;1 )</formula>
    </cfRule>
  </conditionalFormatting>
  <conditionalFormatting sqref="E95">
    <cfRule type="expression" dxfId="45" priority="9835">
      <formula>AND(     NOT(ISBLANK(#REF!)),     NOT(ISBLANK(A98)),     NOT(ISBLANK(C96)),     NOT(ISBLANK(E95)),     COUNTIFS($A:$A,$A96,$B:$B,$B95,$D:$D,$D96,$E:$E,#REF!)&gt;1 )</formula>
    </cfRule>
  </conditionalFormatting>
  <conditionalFormatting sqref="E96:E97">
    <cfRule type="expression" dxfId="44" priority="124">
      <formula>AND(NOT(ISBLANK(E96)),NOT(ISBLANK(#REF!)),E96=#REF!)</formula>
    </cfRule>
  </conditionalFormatting>
  <conditionalFormatting sqref="E119 E125 E246">
    <cfRule type="expression" dxfId="43" priority="1596">
      <formula>AND(     NOT(ISBLANK(A118)),     NOT(ISBLANK(B118)),     NOT(ISBLANK(D118)),     NOT(ISBLANK(E119)),     COUNTIFS($A:$A,$A118,$B:$B,$B118,$D:$D,$D118,$E:$E,$E119)&gt;1 )</formula>
    </cfRule>
  </conditionalFormatting>
  <conditionalFormatting sqref="E120">
    <cfRule type="expression" dxfId="42" priority="9657">
      <formula>AND(     NOT(ISBLANK(#REF!)),     NOT(ISBLANK(A125)),     NOT(ISBLANK(D122)),     NOT(ISBLANK(E120)),     COUNTIFS($A:$A,$A122,$B:$B,$B120,$D:$D,$D122,$E:$E,$E122)&gt;1 )</formula>
    </cfRule>
  </conditionalFormatting>
  <conditionalFormatting sqref="E121">
    <cfRule type="expression" dxfId="41" priority="1709">
      <formula>AND(     NOT(ISBLANK(A119)),     NOT(ISBLANK(B119)),     NOT(ISBLANK(D119)),     NOT(ISBLANK(E121)),     COUNTIFS($A:$A,$A119,$B:$B,$B119,$D:$D,$D119,$E:$E,$E121)&gt;1 )</formula>
    </cfRule>
  </conditionalFormatting>
  <conditionalFormatting sqref="E123">
    <cfRule type="expression" dxfId="40" priority="9660">
      <formula>AND(     NOT(ISBLANK(#REF!)),     NOT(ISBLANK(A127)),     NOT(ISBLANK(D125)),     NOT(ISBLANK(E123)),     COUNTIFS($A:$A,$A125,$B:$B,$B123,$D:$D,$D125,$E:$E,$E125)&gt;1 )</formula>
    </cfRule>
  </conditionalFormatting>
  <conditionalFormatting sqref="E141">
    <cfRule type="expression" dxfId="39" priority="9958">
      <formula>AND(NOT(ISBLANK(E141)),NOT(ISBLANK(J141)),E141=J141)</formula>
    </cfRule>
    <cfRule type="expression" dxfId="38" priority="9959">
      <formula>AND(     NOT(ISBLANK(#REF!)),     NOT(ISBLANK(#REF!)),     NOT(ISBLANK(#REF!)),     NOT(ISBLANK(E141)),     COUNTIFS($A:$A,#REF!,$B:$B,$B141,$D:$D,#REF!,$E:$E,#REF!)&gt;1 )</formula>
    </cfRule>
  </conditionalFormatting>
  <conditionalFormatting sqref="E182 E185 E267:E268 E282 E289:E292 E307:E314 E322:E330">
    <cfRule type="expression" dxfId="37" priority="9624">
      <formula>AND(     NOT(ISBLANK(#REF!)),     NOT(ISBLANK(A185)),     NOT(ISBLANK(D183)),     NOT(ISBLANK(E182)),     COUNTIFS($A:$A,$A183,$B:$B,$B182,$D:$D,$D183,$E:$E,$E182)&gt;1 )</formula>
    </cfRule>
  </conditionalFormatting>
  <conditionalFormatting sqref="E202">
    <cfRule type="expression" dxfId="36" priority="9960">
      <formula>AND(     NOT(ISBLANK(XFA206)),     NOT(ISBLANK(XFB206)),     NOT(ISBLANK(A203)),     NOT(ISBLANK(E202)),     COUNTIFS($A:$A,$A203,$B:$B,$E202,$D:$D,$D203,$E:$E,$B202)&gt;1 )</formula>
    </cfRule>
  </conditionalFormatting>
  <conditionalFormatting sqref="E203:E204">
    <cfRule type="expression" dxfId="35" priority="9961">
      <formula>AND(     NOT(ISBLANK(XFA207)),     NOT(ISBLANK(XFB207)),     NOT(ISBLANK(A205)),     NOT(ISBLANK(E203)),     COUNTIFS($A:$A,$A205,$B:$B,$E203,$D:$D,$D205,$E:$E,$B203)&gt;1 )</formula>
    </cfRule>
  </conditionalFormatting>
  <conditionalFormatting sqref="E205:E206">
    <cfRule type="expression" dxfId="34" priority="2386">
      <formula>AND(     NOT(ISBLANK(A205)),     NOT(ISBLANK(#REF!)),     NOT(ISBLANK(D205)),     NOT(ISBLANK(E205)),     COUNTIFS($A:$A,$A205,$B:$B,#REF!,$D:$D,$D205,$E:$E,$E205)&gt;1 )</formula>
    </cfRule>
  </conditionalFormatting>
  <conditionalFormatting sqref="E245">
    <cfRule type="expression" dxfId="33" priority="8470">
      <formula>AND(     NOT(ISBLANK(A241)),     NOT(ISBLANK(B241)),     NOT(ISBLANK(D241)),     NOT(ISBLANK(E245)),     COUNTIFS($A:$A,$A241,$B:$B,$B241,$D:$D,$D241,$E:$E,$E245)&gt;1 )</formula>
    </cfRule>
  </conditionalFormatting>
  <conditionalFormatting sqref="E247">
    <cfRule type="expression" dxfId="32" priority="5745">
      <formula>AND(     NOT(ISBLANK(#REF!)),     NOT(ISBLANK(#REF!)),     NOT(ISBLANK(D252)),     NOT(ISBLANK(E247)),     COUNTIFS($A:$A,$A252,$B:$B,$B247,$D:$D,$D252,$E:$E,$E248)&gt;1 )</formula>
    </cfRule>
  </conditionalFormatting>
  <conditionalFormatting sqref="E248 E250 E252">
    <cfRule type="expression" dxfId="31" priority="6767">
      <formula>AND(     NOT(ISBLANK(#REF!)),     NOT(ISBLANK(#REF!)),     NOT(ISBLANK(D259)),     NOT(ISBLANK(E248)),     COUNTIFS($A:$A,$A259,$B:$B,$B248,$D:$D,$D259,$E:$E,#REF!)&gt;1 )</formula>
    </cfRule>
  </conditionalFormatting>
  <conditionalFormatting sqref="E249 E251">
    <cfRule type="expression" dxfId="30" priority="6771">
      <formula>AND(     NOT(ISBLANK(#REF!)),     NOT(ISBLANK(#REF!)),     NOT(ISBLANK(D260)),     NOT(ISBLANK(E249)),     COUNTIFS($A:$A,$A260,$B:$B,$B249,$D:$D,$D260,$E:$E,$E250)&gt;1 )</formula>
    </cfRule>
  </conditionalFormatting>
  <conditionalFormatting sqref="E253:E258 B261:B262">
    <cfRule type="expression" dxfId="29" priority="5124">
      <formula>AND(     NOT(ISBLANK(#REF!)),     NOT(ISBLANK(#REF!)),     NOT(ISBLANK(A261)),     NOT(ISBLANK(B253)),     COUNTIFS($A:$A,$A261,$B:$B,$B253,$D:$D,$D261,$E:$E,$E253)&gt;1 )</formula>
    </cfRule>
  </conditionalFormatting>
  <conditionalFormatting sqref="E272">
    <cfRule type="expression" dxfId="28" priority="9678">
      <formula>AND(     NOT(ISBLANK(#REF!)),     NOT(ISBLANK(A273)),     NOT(ISBLANK(#REF!)),     NOT(ISBLANK(E272)),     COUNTIFS($A:$A,#REF!,$B:$B,$B272,$D:$D,#REF!,$E:$E,$E272)&gt;1 )</formula>
    </cfRule>
  </conditionalFormatting>
  <conditionalFormatting sqref="E280 E318 E320">
    <cfRule type="expression" dxfId="27" priority="9665">
      <formula>AND(     NOT(ISBLANK(#REF!)),     NOT(ISBLANK(A282)),     NOT(ISBLANK(D281)),     NOT(ISBLANK(E280)),     COUNTIFS($A:$A,$A281,$B:$B,$B280,$D:$D,$D281,$E:$E,$E280)&gt;1 )</formula>
    </cfRule>
  </conditionalFormatting>
  <conditionalFormatting sqref="E283:E284 E286">
    <cfRule type="expression" dxfId="26" priority="9711">
      <formula>AND(     NOT(ISBLANK(#REF!)),     NOT(ISBLANK(A288)),     NOT(ISBLANK(D285)),     NOT(ISBLANK(E283)),     COUNTIFS($A:$A,$A285,$B:$B,$B283,$D:$D,$D285,$E:$E,$E283)&gt;1 )</formula>
    </cfRule>
  </conditionalFormatting>
  <conditionalFormatting sqref="E285">
    <cfRule type="expression" dxfId="25" priority="9715">
      <formula>AND(     NOT(ISBLANK(#REF!)),     NOT(ISBLANK(A289)),     NOT(ISBLANK(D287)),     NOT(ISBLANK(E285)),     COUNTIFS($A:$A,$A287,$B:$B,$B285,$D:$D,$D287,$E:$E,$E285)&gt;1 )</formula>
    </cfRule>
  </conditionalFormatting>
  <conditionalFormatting sqref="E316">
    <cfRule type="expression" dxfId="24" priority="9750">
      <formula>AND(     NOT(ISBLANK(#REF!)),     NOT(ISBLANK(A319)),     NOT(ISBLANK(#REF!)),     NOT(ISBLANK(E316)),     COUNTIFS($A:$A,#REF!,$B:$B,$B317,$D:$D,#REF!,$E:$E,$E316)&gt;1 )</formula>
    </cfRule>
  </conditionalFormatting>
  <conditionalFormatting sqref="E317 E319">
    <cfRule type="expression" dxfId="23" priority="9368">
      <formula>AND(     NOT(ISBLANK(#REF!)),     NOT(ISBLANK(#REF!)),     NOT(ISBLANK(D318)),     NOT(ISBLANK(E317)),     COUNTIFS($A:$A,$A318,$B:$B,#REF!,$D:$D,$D318,$E:$E,$E317)&gt;1 )</formula>
    </cfRule>
  </conditionalFormatting>
  <conditionalFormatting sqref="E321">
    <cfRule type="expression" dxfId="22" priority="9696">
      <formula>AND(     NOT(ISBLANK(#REF!)),     NOT(ISBLANK(A323)),     NOT(ISBLANK(#REF!)),     NOT(ISBLANK(E321)),     COUNTIFS($A:$A,#REF!,$B:$B,$B321,$D:$D,#REF!,$E:$E,$E321)&gt;1 )</formula>
    </cfRule>
  </conditionalFormatting>
  <conditionalFormatting sqref="E354">
    <cfRule type="expression" dxfId="21" priority="11270">
      <formula>AND(     NOT(ISBLANK(XFD357)),     NOT(ISBLANK(A357)),     NOT(ISBLANK(#REF!)),     NOT(ISBLANK(E354)),     COUNTIFS($A:$A,$A355,$B:$B,$B354,$D:$D,#REF!,$E:$E,$E354)&gt;1 )</formula>
    </cfRule>
  </conditionalFormatting>
  <conditionalFormatting sqref="E355">
    <cfRule type="expression" dxfId="20" priority="11269">
      <formula>AND(     NOT(ISBLANK(XFD358)),     NOT(ISBLANK(A358)),     NOT(ISBLANK(D355)),     NOT(ISBLANK(E355)),     COUNTIFS($A:$A,$A356,$B:$B,$B355,$D:$D,$D355,$E:$E,$E355)&gt;1 )</formula>
    </cfRule>
  </conditionalFormatting>
  <conditionalFormatting sqref="E358">
    <cfRule type="expression" dxfId="6" priority="11450">
      <formula>AND(     NOT(ISBLANK(#REF!)),     NOT(ISBLANK(#REF!)),     NOT(ISBLANK(D359)),     NOT(ISBLANK(E358)),     COUNTIFS($A:$A,$A359,$B:$B,$B358,$D:$D,$D359,$E:$E,$E358)&gt;1 )</formula>
    </cfRule>
  </conditionalFormatting>
  <conditionalFormatting sqref="E360">
    <cfRule type="expression" dxfId="5" priority="11451">
      <formula>AND(     NOT(ISBLANK(XFD362)),     NOT(ISBLANK(A362)),     NOT(ISBLANK(#REF!)),     NOT(ISBLANK(E360)),     COUNTIFS($A:$A,#REF!,$B:$B,$B360,$D:$D,#REF!,$E:$E,$E360)&gt;1 )</formula>
    </cfRule>
  </conditionalFormatting>
  <conditionalFormatting sqref="B359">
    <cfRule type="expression" dxfId="4" priority="11585">
      <formula>AND(     NOT(ISBLANK(#REF!)),     NOT(ISBLANK(#REF!)),     NOT(ISBLANK(A359)),     NOT(ISBLANK(B359)),     COUNTIFS($A:$A,$A359,$B:$B,$B359,$D:$D,$D359,$E:$E,$E357)&gt;1 )</formula>
    </cfRule>
  </conditionalFormatting>
  <conditionalFormatting sqref="B361">
    <cfRule type="expression" dxfId="3" priority="11586">
      <formula>AND(     NOT(ISBLANK(XFA363)),     NOT(ISBLANK(XFB363)),     NOT(ISBLANK(A361)),     NOT(ISBLANK(B361)),     COUNTIFS($A:$A,$A361,$B:$B,$B361,$D:$D,$D361,$E:$E,$E360)&gt;1 )</formula>
    </cfRule>
  </conditionalFormatting>
  <conditionalFormatting sqref="B360">
    <cfRule type="expression" dxfId="2" priority="11587">
      <formula>AND(     NOT(ISBLANK(XFA361)),     NOT(ISBLANK(XFB361)),     NOT(ISBLANK(A360)),     NOT(ISBLANK(B360)),     COUNTIFS($A:$A,$A360,$B:$B,$B360,$D:$D,$D360,$E:$E,$E358)&gt;1 )</formula>
    </cfRule>
  </conditionalFormatting>
  <conditionalFormatting sqref="B362">
    <cfRule type="expression" dxfId="1" priority="11589">
      <formula>AND(     NOT(ISBLANK(XFA364)),     NOT(ISBLANK(XFB364)),     NOT(ISBLANK(A362)),     NOT(ISBLANK(B362)),     COUNTIFS($A:$A,$A362,$B:$B,$B362,$D:$D,$D362,$E:$E,#REF!)&gt;1 )</formula>
    </cfRule>
  </conditionalFormatting>
  <conditionalFormatting sqref="B1048564:B1048576">
    <cfRule type="expression" dxfId="0" priority="11596">
      <formula>AND(     NOT(ISBLANK(XEZ1)),     NOT(ISBLANK(XFA1)),     NOT(ISBLANK(A1)),     NOT(ISBLANK(B1048564)),     COUNTIFS($A:$A,$A1,$B:$B,$B1048564,$D:$D,$D1,$E:$E,$E1)&gt;1 )</formula>
    </cfRule>
  </conditionalFormatting>
  <dataValidations count="3">
    <dataValidation type="list" allowBlank="1" showInputMessage="1" showErrorMessage="1" sqref="E4" xr:uid="{FA2C3891-07EC-4F69-B160-959F19728022}">
      <formula1>"TCP, UDP, TCP/UDP"</formula1>
    </dataValidation>
    <dataValidation type="list" allowBlank="1" showInputMessage="1" showErrorMessage="1" sqref="J218:J309" xr:uid="{4EE524E3-BF0F-431B-9D32-041F92AE2A09}">
      <formula1>"Local AZ, Internet Services, External Services, AZ1, AZ2, AZ3, Client Network"</formula1>
    </dataValidation>
    <dataValidation type="list" allowBlank="1" showInputMessage="1" showErrorMessage="1" sqref="D5:D355 D357:D503" xr:uid="{92B150B2-D0F1-4273-9D5F-41A42B2692AB}">
      <formula1>"TCP, UDP, TCP/UDP, ICMP"</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E5C3C35F-8CC0-4829-9BED-78AB8FCC5A83}">
          <x14:formula1>
            <xm:f>Entity!$A$2:$A$1048576</xm:f>
          </x14:formula1>
          <xm:sqref>A5:A16 A18:A363</xm:sqref>
        </x14:dataValidation>
        <x14:dataValidation type="list" showInputMessage="1" showErrorMessage="1" xr:uid="{3F0DD07C-259D-4B09-A845-8C42AA6DFF44}">
          <x14:formula1>
            <xm:f>Entity!$B:$B</xm:f>
          </x14:formula1>
          <xm:sqref>B5:B503</xm:sqref>
        </x14:dataValidation>
        <x14:dataValidation type="list" showInputMessage="1" showErrorMessage="1" xr:uid="{B91E6A2D-7276-4EF7-A061-33465AF64975}">
          <x14:formula1>
            <xm:f>Entity!$D:$D</xm:f>
          </x14:formula1>
          <xm:sqref>E5:E503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CBA6-D922-4153-8BB1-2E0B63605100}">
  <sheetPr codeName="Sheet2"/>
  <dimension ref="A1:G74"/>
  <sheetViews>
    <sheetView topLeftCell="A6" zoomScale="70" zoomScaleNormal="70" workbookViewId="0">
      <selection activeCell="B17" sqref="B17"/>
    </sheetView>
  </sheetViews>
  <sheetFormatPr defaultRowHeight="15"/>
  <cols>
    <col min="1" max="1" width="31" bestFit="1" customWidth="1"/>
    <col min="2" max="2" width="32.5703125" customWidth="1"/>
    <col min="3" max="3" width="37.85546875" bestFit="1" customWidth="1"/>
    <col min="4" max="4" width="25.7109375" bestFit="1" customWidth="1"/>
    <col min="5" max="5" width="88.5703125" style="11" bestFit="1" customWidth="1"/>
    <col min="6" max="7" width="88.5703125" style="11" customWidth="1"/>
    <col min="8" max="8" width="236.140625" bestFit="1" customWidth="1"/>
    <col min="10" max="10" width="51.5703125" bestFit="1" customWidth="1"/>
    <col min="11" max="11" width="37.85546875" bestFit="1" customWidth="1"/>
    <col min="12" max="12" width="35.85546875" bestFit="1" customWidth="1"/>
    <col min="13" max="13" width="25.85546875" bestFit="1" customWidth="1"/>
    <col min="14" max="14" width="236.140625" bestFit="1" customWidth="1"/>
  </cols>
  <sheetData>
    <row r="1" spans="1:7">
      <c r="A1" s="11"/>
    </row>
    <row r="3" spans="1:7" ht="36.75">
      <c r="A3" s="1" t="s">
        <v>156</v>
      </c>
    </row>
    <row r="4" spans="1:7" ht="21">
      <c r="A4" s="2" t="s">
        <v>1</v>
      </c>
      <c r="B4" s="2" t="s">
        <v>157</v>
      </c>
      <c r="C4" s="3" t="s">
        <v>3</v>
      </c>
      <c r="D4" s="4" t="s">
        <v>4</v>
      </c>
      <c r="E4" s="12" t="s">
        <v>6</v>
      </c>
      <c r="F4" s="21" t="s">
        <v>7</v>
      </c>
      <c r="G4" s="20" t="s">
        <v>158</v>
      </c>
    </row>
    <row r="5" spans="1:7" ht="40.5">
      <c r="A5" s="5" t="s">
        <v>16</v>
      </c>
      <c r="B5" s="5" t="s">
        <v>17</v>
      </c>
      <c r="C5" s="6" t="s">
        <v>159</v>
      </c>
      <c r="D5" s="5" t="str" cm="1">
        <f t="array" ref="D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5" s="19" t="str">
        <f>IF(AND(B5&lt;&gt;"",C5&lt;&gt;""),
    B5 &amp; " To " &amp; B5 &amp; CHAR(10) &amp;
    IFERROR(IF(ISERROR(--TRIM(MID(SUBSTITUTE(C5,",",REPT(" ",99)),1,99))),VLOOKUP(TRIM(MID(SUBSTITUTE(C5,",",REPT(" ",99)),1,99)),PortProtocols[],4,FALSE),VLOOKUP(--TRIM(MID(SUBSTITUTE(C5,",",REPT(" ",99)),1,99)),PortProtocols[],4,FALSE)),"") &amp;
    IF(TRIM(MID(SUBSTITUTE(C5,",",REPT(" ",99)),99,99))&lt;&gt;"",CHAR(10) &amp; IFERROR(IF(ISERROR(--TRIM(MID(SUBSTITUTE(C5,",",REPT(" ",99)),99,99))),VLOOKUP(TRIM(MID(SUBSTITUTE(C5,",",REPT(" ",99)),99,99)),PortProtocols[],4,FALSE),VLOOKUP(--TRIM(MID(SUBSTITUTE(C5,",",REPT(" ",99)),99,99)),PortProtocols[],4,FALSE)),""),"") &amp;
    IF(TRIM(MID(SUBSTITUTE(C5,",",REPT(" ",99)),199,99))&lt;&gt;"",CHAR(10) &amp; IFERROR(IF(ISERROR(--TRIM(MID(SUBSTITUTE(C5,",",REPT(" ",99)),199,99))),VLOOKUP(TRIM(MID(SUBSTITUTE(C5,",",REPT(" ",99)),199,99)),PortProtocols[],4,FALSE),VLOOKUP(--TRIM(MID(SUBSTITUTE(C5,",",REPT(" ",99)),199,99)),PortProtocols[],4,FALSE)),""),"") &amp;
    IF(TRIM(MID(SUBSTITUTE(C5,",",REPT(" ",99)),299,99))&lt;&gt;"",CHAR(10) &amp; IFERROR(IF(ISERROR(--TRIM(MID(SUBSTITUTE(C5,",",REPT(" ",99)),299,99))),VLOOKUP(TRIM(MID(SUBSTITUTE(C5,",",REPT(" ",99)),299,99)),PortProtocols[],4,FALSE),VLOOKUP(--TRIM(MID(SUBSTITUTE(C5,",",REPT(" ",99)),299,99)),PortProtocols[],4,FALSE)),""),"") &amp;
    IF(TRIM(MID(SUBSTITUTE(C5,",",REPT(" ",99)),399,99))&lt;&gt;"",CHAR(10) &amp; IFERROR(IF(ISERROR(--TRIM(MID(SUBSTITUTE(C5,",",REPT(" ",99)),399,99))),VLOOKUP(TRIM(MID(SUBSTITUTE(C5,",",REPT(" ",99)),399,99)),PortProtocols[],4,FALSE),VLOOKUP(--TRIM(MID(SUBSTITUTE(C5,",",REPT(" ",99)),399,99)),PortProtocols[],4,FALSE)),""),"") &amp;
    IF(TRIM(MID(SUBSTITUTE(C5,",",REPT(" ",99)),499,99))&lt;&gt;"",CHAR(10) &amp; IFERROR(IF(ISERROR(--TRIM(MID(SUBSTITUTE(C5,",",REPT(" ",99)),499,99))),VLOOKUP(TRIM(MID(SUBSTITUTE(C5,",",REPT(" ",99)),499,99)),PortProtocols[],4,FALSE),VLOOKUP(--TRIM(MID(SUBSTITUTE(C5,",",REPT(" ",99)),499,99)),PortProtocols[],4,FALSE)),""),"") &amp;
    IF(TRIM(MID(SUBSTITUTE(C5,",",REPT(" ",99)),599,99))&lt;&gt;"",CHAR(10) &amp; IFERROR(IF(ISERROR(--TRIM(MID(SUBSTITUTE(C5,",",REPT(" ",99)),599,99))),VLOOKUP(TRIM(MID(SUBSTITUTE(C5,",",REPT(" ",99)),599,99)),PortProtocols[],4,FALSE),VLOOKUP(--TRIM(MID(SUBSTITUTE(C5,",",REPT(" ",99)),599,99)),PortProtocols[],4,FALSE)),""),"") &amp;
    IF(TRIM(MID(SUBSTITUTE(C5,",",REPT(" ",99)),699,99))&lt;&gt;"",CHAR(10) &amp; IFERROR(IF(ISERROR(--TRIM(MID(SUBSTITUTE(C5,",",REPT(" ",99)),699,99))),VLOOKUP(TRIM(MID(SUBSTITUTE(C5,",",REPT(" ",99)),699,99)),PortProtocols[],4,FALSE),VLOOKUP(--TRIM(MID(SUBSTITUTE(C5,",",REPT(" ",99)),699,99)),PortProtocols[],4,FALSE)),""),"") &amp;
    IF(TRIM(MID(SUBSTITUTE(C5,",",REPT(" ",99)),799,99))&lt;&gt;"",CHAR(10) &amp; IFERROR(IF(ISERROR(--TRIM(MID(SUBSTITUTE(C5,",",REPT(" ",99)),799,99))),VLOOKUP(TRIM(MID(SUBSTITUTE(C5,",",REPT(" ",99)),799,99)),PortProtocols[],4,FALSE),VLOOKUP(--TRIM(MID(SUBSTITUTE(C5,",",REPT(" ",99)),799,99)),PortProtocols[],4,FALSE)),""),"") &amp;
    IF(TRIM(MID(SUBSTITUTE(C5,",",REPT(" ",99)),899,99))&lt;&gt;"",CHAR(10) &amp; IFERROR(IF(ISERROR(--TRIM(MID(SUBSTITUTE(C5,",",REPT(" ",99)),899,99))),VLOOKUP(TRIM(MID(SUBSTITUTE(C5,",",REPT(" ",99)),899,99)),PortProtocols[],4,FALSE),VLOOKUP(--TRIM(MID(SUBSTITUTE(C5,",",REPT(" ",99)),899,99)),PortProtocols[],4,FALSE)),""),"") &amp;
    IF(TRIM(MID(SUBSTITUTE(C5,",",REPT(" ",99)),999,99))&lt;&gt;"",CHAR(10) &amp; IFERROR(IF(ISERROR(--TRIM(MID(SUBSTITUTE(C5,",",REPT(" ",99)),999,99))),VLOOKUP(TRIM(MID(SUBSTITUTE(C5,",",REPT(" ",99)),999,99)),PortProtocols[],4,FALSE),VLOOKUP(--TRIM(MID(SUBSTITUTE(C5,",",REPT(" ",99)),999,99)),PortProtocols[],4,FALSE)),""),"") &amp;
    IF(TRIM(MID(SUBSTITUTE(C5,",",REPT(" ",99)),1099,99))&lt;&gt;"",CHAR(10) &amp; IFERROR(IF(ISERROR(--TRIM(MID(SUBSTITUTE(C5,",",REPT(" ",99)),1099,99))),VLOOKUP(TRIM(MID(SUBSTITUTE(C5,",",REPT(" ",99)),1099,99)),PortProtocols[],4,FALSE),VLOOKUP(--TRIM(MID(SUBSTITUTE(C5,",",REPT(" ",99)),1099,99)),PortProtocols[],4,FALSE)),""),"") &amp;
    IF(TRIM(MID(SUBSTITUTE(C5,",",REPT(" ",99)),1199,99))&lt;&gt;"",CHAR(10) &amp; IFERROR(IF(ISERROR(--TRIM(MID(SUBSTITUTE(C5,",",REPT(" ",99)),1199,99))),VLOOKUP(TRIM(MID(SUBSTITUTE(C5,",",REPT(" ",99)),1199,99)),PortProtocols[],4,FALSE),VLOOKUP(--TRIM(MID(SUBSTITUTE(C5,",",REPT(" ",99)),1199,99)),PortProtocols[],4,FALSE)),""),"") &amp;
    IF(TRIM(MID(SUBSTITUTE(C5,",",REPT(" ",99)),1299,99))&lt;&gt;"",CHAR(10) &amp; IFERROR(IF(ISERROR(--TRIM(MID(SUBSTITUTE(C5,",",REPT(" ",99)),1299,99))),VLOOKUP(TRIM(MID(SUBSTITUTE(C5,",",REPT(" ",99)),1299,99)),PortProtocols[],4,FALSE),VLOOKUP(--TRIM(MID(SUBSTITUTE(C5,",",REPT(" ",99)),1299,99)),PortProtocols[],4,FALSE)),""),"") &amp;
    IF(TRIM(MID(SUBSTITUTE(C5,",",REPT(" ",99)),1399,99))&lt;&gt;"",CHAR(10) &amp; IFERROR(IF(ISERROR(--TRIM(MID(SUBSTITUTE(C5,",",REPT(" ",99)),1399,99))),VLOOKUP(TRIM(MID(SUBSTITUTE(C5,",",REPT(" ",99)),1399,99)),PortProtocols[],4,FALSE),VLOOKUP(--TRIM(MID(SUBSTITUTE(C5,",",REPT(" ",99)),1399,99)),PortProtocols[],4,FALSE)),""),"") &amp;
    IF(TRIM(MID(SUBSTITUTE(C5,",",REPT(" ",99)),1499,99))&lt;&gt;"",CHAR(10) &amp; IFERROR(IF(ISERROR(--TRIM(MID(SUBSTITUTE(C5,",",REPT(" ",99)),1499,99))),VLOOKUP(TRIM(MID(SUBSTITUTE(C5,",",REPT(" ",99)),1499,99)),PortProtocols[],4,FALSE),VLOOKUP(--TRIM(MID(SUBSTITUTE(C5,",",REPT(" ",99)),1499,99)),PortProtocols[],4,FALSE)),""),"") &amp;
    IF(TRIM(MID(SUBSTITUTE(C5,",",REPT(" ",99)),1599,99))&lt;&gt;"",CHAR(10) &amp; IFERROR(IF(ISERROR(--TRIM(MID(SUBSTITUTE(C5,",",REPT(" ",99)),1599,99))),VLOOKUP(TRIM(MID(SUBSTITUTE(C5,",",REPT(" ",99)),1599,99)),PortProtocols[],4,FALSE),VLOOKUP(--TRIM(MID(SUBSTITUTE(C5,",",REPT(" ",99)),1599,99)),PortProtocols[],4,FALSE)),""),"") &amp;
    IF(TRIM(MID(SUBSTITUTE(C5,",",REPT(" ",99)),1699,99))&lt;&gt;"",CHAR(10) &amp; IFERROR(IF(ISERROR(--TRIM(MID(SUBSTITUTE(C5,",",REPT(" ",99)),1699,99))),VLOOKUP(TRIM(MID(SUBSTITUTE(C5,",",REPT(" ",99)),1699,99)),PortProtocols[],4,FALSE),VLOOKUP(--TRIM(MID(SUBSTITUTE(C5,",",REPT(" ",99)),1699,99)),PortProtocols[],4,FALSE)),""),"") &amp;
    IF(TRIM(MID(SUBSTITUTE(C5,",",REPT(" ",99)),1799,99))&lt;&gt;"",CHAR(10) &amp; IFERROR(IF(ISERROR(--TRIM(MID(SUBSTITUTE(C5,",",REPT(" ",99)),1799,99))),VLOOKUP(TRIM(MID(SUBSTITUTE(C5,",",REPT(" ",99)),1799,99)),PortProtocols[],4,FALSE),VLOOKUP(--TRIM(MID(SUBSTITUTE(C5,",",REPT(" ",99)),1799,99)),PortProtocols[],4,FALSE)),""),"") &amp;
    IF(TRIM(MID(SUBSTITUTE(C5,",",REPT(" ",99)),1899,99))&lt;&gt;"",CHAR(10) &amp; IFERROR(IF(ISERROR(--TRIM(MID(SUBSTITUTE(C5,",",REPT(" ",99)),1899,99))),VLOOKUP(TRIM(MID(SUBSTITUTE(C5,",",REPT(" ",99)),1899,99)),PortProtocols[],4,FALSE),VLOOKUP(--TRIM(MID(SUBSTITUTE(C5,",",REPT(" ",99)),1899,99)),PortProtocols[],4,FALSE)),""),""),
"")</f>
        <v>AHV Host To AHV Host
AHV Live Migration (49152-49215 TCP)</v>
      </c>
      <c r="F5" s="19"/>
      <c r="G5" s="19"/>
    </row>
    <row r="6" spans="1:7" ht="116.25" customHeight="1">
      <c r="A6" s="5" t="s">
        <v>16</v>
      </c>
      <c r="B6" s="5" t="s">
        <v>17</v>
      </c>
      <c r="C6" s="6" t="s">
        <v>27</v>
      </c>
      <c r="D6" s="5" t="str" cm="1">
        <f t="array" ref="D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6" s="19" t="str">
        <f>IF(AND(B6&lt;&gt;"",C6&lt;&gt;""),
    B6 &amp; " To " &amp; B6 &amp; CHAR(10) &amp;
    IFERROR(IF(ISERROR(--TRIM(MID(SUBSTITUTE(C6,",",REPT(" ",99)),1,99))),VLOOKUP(TRIM(MID(SUBSTITUTE(C6,",",REPT(" ",99)),1,99)),PortProtocols[],4,FALSE),VLOOKUP(--TRIM(MID(SUBSTITUTE(C6,",",REPT(" ",99)),1,99)),PortProtocols[],4,FALSE)),"") &amp;
    IF(TRIM(MID(SUBSTITUTE(C6,",",REPT(" ",99)),99,99))&lt;&gt;"",CHAR(10) &amp; IFERROR(IF(ISERROR(--TRIM(MID(SUBSTITUTE(C6,",",REPT(" ",99)),99,99))),VLOOKUP(TRIM(MID(SUBSTITUTE(C6,",",REPT(" ",99)),99,99)),PortProtocols[],4,FALSE),VLOOKUP(--TRIM(MID(SUBSTITUTE(C6,",",REPT(" ",99)),99,99)),PortProtocols[],4,FALSE)),""),"") &amp;
    IF(TRIM(MID(SUBSTITUTE(C6,",",REPT(" ",99)),199,99))&lt;&gt;"",CHAR(10) &amp; IFERROR(IF(ISERROR(--TRIM(MID(SUBSTITUTE(C6,",",REPT(" ",99)),199,99))),VLOOKUP(TRIM(MID(SUBSTITUTE(C6,",",REPT(" ",99)),199,99)),PortProtocols[],4,FALSE),VLOOKUP(--TRIM(MID(SUBSTITUTE(C6,",",REPT(" ",99)),199,99)),PortProtocols[],4,FALSE)),""),"") &amp;
    IF(TRIM(MID(SUBSTITUTE(C6,",",REPT(" ",99)),299,99))&lt;&gt;"",CHAR(10) &amp; IFERROR(IF(ISERROR(--TRIM(MID(SUBSTITUTE(C6,",",REPT(" ",99)),299,99))),VLOOKUP(TRIM(MID(SUBSTITUTE(C6,",",REPT(" ",99)),299,99)),PortProtocols[],4,FALSE),VLOOKUP(--TRIM(MID(SUBSTITUTE(C6,",",REPT(" ",99)),299,99)),PortProtocols[],4,FALSE)),""),"") &amp;
    IF(TRIM(MID(SUBSTITUTE(C6,",",REPT(" ",99)),399,99))&lt;&gt;"",CHAR(10) &amp; IFERROR(IF(ISERROR(--TRIM(MID(SUBSTITUTE(C6,",",REPT(" ",99)),399,99))),VLOOKUP(TRIM(MID(SUBSTITUTE(C6,",",REPT(" ",99)),399,99)),PortProtocols[],4,FALSE),VLOOKUP(--TRIM(MID(SUBSTITUTE(C6,",",REPT(" ",99)),399,99)),PortProtocols[],4,FALSE)),""),"") &amp;
    IF(TRIM(MID(SUBSTITUTE(C6,",",REPT(" ",99)),499,99))&lt;&gt;"",CHAR(10) &amp; IFERROR(IF(ISERROR(--TRIM(MID(SUBSTITUTE(C6,",",REPT(" ",99)),499,99))),VLOOKUP(TRIM(MID(SUBSTITUTE(C6,",",REPT(" ",99)),499,99)),PortProtocols[],4,FALSE),VLOOKUP(--TRIM(MID(SUBSTITUTE(C6,",",REPT(" ",99)),499,99)),PortProtocols[],4,FALSE)),""),"") &amp;
    IF(TRIM(MID(SUBSTITUTE(C6,",",REPT(" ",99)),599,99))&lt;&gt;"",CHAR(10) &amp; IFERROR(IF(ISERROR(--TRIM(MID(SUBSTITUTE(C6,",",REPT(" ",99)),599,99))),VLOOKUP(TRIM(MID(SUBSTITUTE(C6,",",REPT(" ",99)),599,99)),PortProtocols[],4,FALSE),VLOOKUP(--TRIM(MID(SUBSTITUTE(C6,",",REPT(" ",99)),599,99)),PortProtocols[],4,FALSE)),""),"") &amp;
    IF(TRIM(MID(SUBSTITUTE(C6,",",REPT(" ",99)),699,99))&lt;&gt;"",CHAR(10) &amp; IFERROR(IF(ISERROR(--TRIM(MID(SUBSTITUTE(C6,",",REPT(" ",99)),699,99))),VLOOKUP(TRIM(MID(SUBSTITUTE(C6,",",REPT(" ",99)),699,99)),PortProtocols[],4,FALSE),VLOOKUP(--TRIM(MID(SUBSTITUTE(C6,",",REPT(" ",99)),699,99)),PortProtocols[],4,FALSE)),""),"") &amp;
    IF(TRIM(MID(SUBSTITUTE(C6,",",REPT(" ",99)),799,99))&lt;&gt;"",CHAR(10) &amp; IFERROR(IF(ISERROR(--TRIM(MID(SUBSTITUTE(C6,",",REPT(" ",99)),799,99))),VLOOKUP(TRIM(MID(SUBSTITUTE(C6,",",REPT(" ",99)),799,99)),PortProtocols[],4,FALSE),VLOOKUP(--TRIM(MID(SUBSTITUTE(C6,",",REPT(" ",99)),799,99)),PortProtocols[],4,FALSE)),""),"") &amp;
    IF(TRIM(MID(SUBSTITUTE(C6,",",REPT(" ",99)),899,99))&lt;&gt;"",CHAR(10) &amp; IFERROR(IF(ISERROR(--TRIM(MID(SUBSTITUTE(C6,",",REPT(" ",99)),899,99))),VLOOKUP(TRIM(MID(SUBSTITUTE(C6,",",REPT(" ",99)),899,99)),PortProtocols[],4,FALSE),VLOOKUP(--TRIM(MID(SUBSTITUTE(C6,",",REPT(" ",99)),899,99)),PortProtocols[],4,FALSE)),""),"") &amp;
    IF(TRIM(MID(SUBSTITUTE(C6,",",REPT(" ",99)),999,99))&lt;&gt;"",CHAR(10) &amp; IFERROR(IF(ISERROR(--TRIM(MID(SUBSTITUTE(C6,",",REPT(" ",99)),999,99))),VLOOKUP(TRIM(MID(SUBSTITUTE(C6,",",REPT(" ",99)),999,99)),PortProtocols[],4,FALSE),VLOOKUP(--TRIM(MID(SUBSTITUTE(C6,",",REPT(" ",99)),999,99)),PortProtocols[],4,FALSE)),""),"") &amp;
    IF(TRIM(MID(SUBSTITUTE(C6,",",REPT(" ",99)),1099,99))&lt;&gt;"",CHAR(10) &amp; IFERROR(IF(ISERROR(--TRIM(MID(SUBSTITUTE(C6,",",REPT(" ",99)),1099,99))),VLOOKUP(TRIM(MID(SUBSTITUTE(C6,",",REPT(" ",99)),1099,99)),PortProtocols[],4,FALSE),VLOOKUP(--TRIM(MID(SUBSTITUTE(C6,",",REPT(" ",99)),1099,99)),PortProtocols[],4,FALSE)),""),"") &amp;
    IF(TRIM(MID(SUBSTITUTE(C6,",",REPT(" ",99)),1199,99))&lt;&gt;"",CHAR(10) &amp; IFERROR(IF(ISERROR(--TRIM(MID(SUBSTITUTE(C6,",",REPT(" ",99)),1199,99))),VLOOKUP(TRIM(MID(SUBSTITUTE(C6,",",REPT(" ",99)),1199,99)),PortProtocols[],4,FALSE),VLOOKUP(--TRIM(MID(SUBSTITUTE(C6,",",REPT(" ",99)),1199,99)),PortProtocols[],4,FALSE)),""),"") &amp;
    IF(TRIM(MID(SUBSTITUTE(C6,",",REPT(" ",99)),1299,99))&lt;&gt;"",CHAR(10) &amp; IFERROR(IF(ISERROR(--TRIM(MID(SUBSTITUTE(C6,",",REPT(" ",99)),1299,99))),VLOOKUP(TRIM(MID(SUBSTITUTE(C6,",",REPT(" ",99)),1299,99)),PortProtocols[],4,FALSE),VLOOKUP(--TRIM(MID(SUBSTITUTE(C6,",",REPT(" ",99)),1299,99)),PortProtocols[],4,FALSE)),""),"") &amp;
    IF(TRIM(MID(SUBSTITUTE(C6,",",REPT(" ",99)),1399,99))&lt;&gt;"",CHAR(10) &amp; IFERROR(IF(ISERROR(--TRIM(MID(SUBSTITUTE(C6,",",REPT(" ",99)),1399,99))),VLOOKUP(TRIM(MID(SUBSTITUTE(C6,",",REPT(" ",99)),1399,99)),PortProtocols[],4,FALSE),VLOOKUP(--TRIM(MID(SUBSTITUTE(C6,",",REPT(" ",99)),1399,99)),PortProtocols[],4,FALSE)),""),"") &amp;
    IF(TRIM(MID(SUBSTITUTE(C6,",",REPT(" ",99)),1499,99))&lt;&gt;"",CHAR(10) &amp; IFERROR(IF(ISERROR(--TRIM(MID(SUBSTITUTE(C6,",",REPT(" ",99)),1499,99))),VLOOKUP(TRIM(MID(SUBSTITUTE(C6,",",REPT(" ",99)),1499,99)),PortProtocols[],4,FALSE),VLOOKUP(--TRIM(MID(SUBSTITUTE(C6,",",REPT(" ",99)),1499,99)),PortProtocols[],4,FALSE)),""),"") &amp;
    IF(TRIM(MID(SUBSTITUTE(C6,",",REPT(" ",99)),1599,99))&lt;&gt;"",CHAR(10) &amp; IFERROR(IF(ISERROR(--TRIM(MID(SUBSTITUTE(C6,",",REPT(" ",99)),1599,99))),VLOOKUP(TRIM(MID(SUBSTITUTE(C6,",",REPT(" ",99)),1599,99)),PortProtocols[],4,FALSE),VLOOKUP(--TRIM(MID(SUBSTITUTE(C6,",",REPT(" ",99)),1599,99)),PortProtocols[],4,FALSE)),""),"") &amp;
    IF(TRIM(MID(SUBSTITUTE(C6,",",REPT(" ",99)),1699,99))&lt;&gt;"",CHAR(10) &amp; IFERROR(IF(ISERROR(--TRIM(MID(SUBSTITUTE(C6,",",REPT(" ",99)),1699,99))),VLOOKUP(TRIM(MID(SUBSTITUTE(C6,",",REPT(" ",99)),1699,99)),PortProtocols[],4,FALSE),VLOOKUP(--TRIM(MID(SUBSTITUTE(C6,",",REPT(" ",99)),1699,99)),PortProtocols[],4,FALSE)),""),"") &amp;
    IF(TRIM(MID(SUBSTITUTE(C6,",",REPT(" ",99)),1799,99))&lt;&gt;"",CHAR(10) &amp; IFERROR(IF(ISERROR(--TRIM(MID(SUBSTITUTE(C6,",",REPT(" ",99)),1799,99))),VLOOKUP(TRIM(MID(SUBSTITUTE(C6,",",REPT(" ",99)),1799,99)),PortProtocols[],4,FALSE),VLOOKUP(--TRIM(MID(SUBSTITUTE(C6,",",REPT(" ",99)),1799,99)),PortProtocols[],4,FALSE)),""),"") &amp;
    IF(TRIM(MID(SUBSTITUTE(C6,",",REPT(" ",99)),1899,99))&lt;&gt;"",CHAR(10) &amp; IFERROR(IF(ISERROR(--TRIM(MID(SUBSTITUTE(C6,",",REPT(" ",99)),1899,99))),VLOOKUP(TRIM(MID(SUBSTITUTE(C6,",",REPT(" ",99)),1899,99)),PortProtocols[],4,FALSE),VLOOKUP(--TRIM(MID(SUBSTITUTE(C6,",",REPT(" ",99)),1899,99)),PortProtocols[],4,FALSE)),""),""),
"")</f>
        <v>AHV Host To AHV Host
AHV Gateway (7030 TCP)
SSH (22 TCP)</v>
      </c>
      <c r="F6" s="19"/>
      <c r="G6" s="19"/>
    </row>
    <row r="7" spans="1:7" ht="116.25" customHeight="1">
      <c r="A7" s="5" t="s">
        <v>16</v>
      </c>
      <c r="B7" s="5" t="s">
        <v>17</v>
      </c>
      <c r="C7" s="6">
        <v>6081</v>
      </c>
      <c r="D7" s="5" t="str" cm="1">
        <f t="array" ref="D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UDP</v>
      </c>
      <c r="E7" s="19" t="str">
        <f>IF(AND(B7&lt;&gt;"",C7&lt;&gt;""),
    B7 &amp; " To " &amp; B7 &amp; CHAR(10) &amp;
    IFERROR(IF(ISERROR(--TRIM(MID(SUBSTITUTE(C7,",",REPT(" ",99)),1,99))),VLOOKUP(TRIM(MID(SUBSTITUTE(C7,",",REPT(" ",99)),1,99)),PortProtocols[],4,FALSE),VLOOKUP(--TRIM(MID(SUBSTITUTE(C7,",",REPT(" ",99)),1,99)),PortProtocols[],4,FALSE)),"") &amp;
    IF(TRIM(MID(SUBSTITUTE(C7,",",REPT(" ",99)),99,99))&lt;&gt;"",CHAR(10) &amp; IFERROR(IF(ISERROR(--TRIM(MID(SUBSTITUTE(C7,",",REPT(" ",99)),99,99))),VLOOKUP(TRIM(MID(SUBSTITUTE(C7,",",REPT(" ",99)),99,99)),PortProtocols[],4,FALSE),VLOOKUP(--TRIM(MID(SUBSTITUTE(C7,",",REPT(" ",99)),99,99)),PortProtocols[],4,FALSE)),""),"") &amp;
    IF(TRIM(MID(SUBSTITUTE(C7,",",REPT(" ",99)),199,99))&lt;&gt;"",CHAR(10) &amp; IFERROR(IF(ISERROR(--TRIM(MID(SUBSTITUTE(C7,",",REPT(" ",99)),199,99))),VLOOKUP(TRIM(MID(SUBSTITUTE(C7,",",REPT(" ",99)),199,99)),PortProtocols[],4,FALSE),VLOOKUP(--TRIM(MID(SUBSTITUTE(C7,",",REPT(" ",99)),199,99)),PortProtocols[],4,FALSE)),""),"") &amp;
    IF(TRIM(MID(SUBSTITUTE(C7,",",REPT(" ",99)),299,99))&lt;&gt;"",CHAR(10) &amp; IFERROR(IF(ISERROR(--TRIM(MID(SUBSTITUTE(C7,",",REPT(" ",99)),299,99))),VLOOKUP(TRIM(MID(SUBSTITUTE(C7,",",REPT(" ",99)),299,99)),PortProtocols[],4,FALSE),VLOOKUP(--TRIM(MID(SUBSTITUTE(C7,",",REPT(" ",99)),299,99)),PortProtocols[],4,FALSE)),""),"") &amp;
    IF(TRIM(MID(SUBSTITUTE(C7,",",REPT(" ",99)),399,99))&lt;&gt;"",CHAR(10) &amp; IFERROR(IF(ISERROR(--TRIM(MID(SUBSTITUTE(C7,",",REPT(" ",99)),399,99))),VLOOKUP(TRIM(MID(SUBSTITUTE(C7,",",REPT(" ",99)),399,99)),PortProtocols[],4,FALSE),VLOOKUP(--TRIM(MID(SUBSTITUTE(C7,",",REPT(" ",99)),399,99)),PortProtocols[],4,FALSE)),""),"") &amp;
    IF(TRIM(MID(SUBSTITUTE(C7,",",REPT(" ",99)),499,99))&lt;&gt;"",CHAR(10) &amp; IFERROR(IF(ISERROR(--TRIM(MID(SUBSTITUTE(C7,",",REPT(" ",99)),499,99))),VLOOKUP(TRIM(MID(SUBSTITUTE(C7,",",REPT(" ",99)),499,99)),PortProtocols[],4,FALSE),VLOOKUP(--TRIM(MID(SUBSTITUTE(C7,",",REPT(" ",99)),499,99)),PortProtocols[],4,FALSE)),""),"") &amp;
    IF(TRIM(MID(SUBSTITUTE(C7,",",REPT(" ",99)),599,99))&lt;&gt;"",CHAR(10) &amp; IFERROR(IF(ISERROR(--TRIM(MID(SUBSTITUTE(C7,",",REPT(" ",99)),599,99))),VLOOKUP(TRIM(MID(SUBSTITUTE(C7,",",REPT(" ",99)),599,99)),PortProtocols[],4,FALSE),VLOOKUP(--TRIM(MID(SUBSTITUTE(C7,",",REPT(" ",99)),599,99)),PortProtocols[],4,FALSE)),""),"") &amp;
    IF(TRIM(MID(SUBSTITUTE(C7,",",REPT(" ",99)),699,99))&lt;&gt;"",CHAR(10) &amp; IFERROR(IF(ISERROR(--TRIM(MID(SUBSTITUTE(C7,",",REPT(" ",99)),699,99))),VLOOKUP(TRIM(MID(SUBSTITUTE(C7,",",REPT(" ",99)),699,99)),PortProtocols[],4,FALSE),VLOOKUP(--TRIM(MID(SUBSTITUTE(C7,",",REPT(" ",99)),699,99)),PortProtocols[],4,FALSE)),""),"") &amp;
    IF(TRIM(MID(SUBSTITUTE(C7,",",REPT(" ",99)),799,99))&lt;&gt;"",CHAR(10) &amp; IFERROR(IF(ISERROR(--TRIM(MID(SUBSTITUTE(C7,",",REPT(" ",99)),799,99))),VLOOKUP(TRIM(MID(SUBSTITUTE(C7,",",REPT(" ",99)),799,99)),PortProtocols[],4,FALSE),VLOOKUP(--TRIM(MID(SUBSTITUTE(C7,",",REPT(" ",99)),799,99)),PortProtocols[],4,FALSE)),""),"") &amp;
    IF(TRIM(MID(SUBSTITUTE(C7,",",REPT(" ",99)),899,99))&lt;&gt;"",CHAR(10) &amp; IFERROR(IF(ISERROR(--TRIM(MID(SUBSTITUTE(C7,",",REPT(" ",99)),899,99))),VLOOKUP(TRIM(MID(SUBSTITUTE(C7,",",REPT(" ",99)),899,99)),PortProtocols[],4,FALSE),VLOOKUP(--TRIM(MID(SUBSTITUTE(C7,",",REPT(" ",99)),899,99)),PortProtocols[],4,FALSE)),""),"") &amp;
    IF(TRIM(MID(SUBSTITUTE(C7,",",REPT(" ",99)),999,99))&lt;&gt;"",CHAR(10) &amp; IFERROR(IF(ISERROR(--TRIM(MID(SUBSTITUTE(C7,",",REPT(" ",99)),999,99))),VLOOKUP(TRIM(MID(SUBSTITUTE(C7,",",REPT(" ",99)),999,99)),PortProtocols[],4,FALSE),VLOOKUP(--TRIM(MID(SUBSTITUTE(C7,",",REPT(" ",99)),999,99)),PortProtocols[],4,FALSE)),""),"") &amp;
    IF(TRIM(MID(SUBSTITUTE(C7,",",REPT(" ",99)),1099,99))&lt;&gt;"",CHAR(10) &amp; IFERROR(IF(ISERROR(--TRIM(MID(SUBSTITUTE(C7,",",REPT(" ",99)),1099,99))),VLOOKUP(TRIM(MID(SUBSTITUTE(C7,",",REPT(" ",99)),1099,99)),PortProtocols[],4,FALSE),VLOOKUP(--TRIM(MID(SUBSTITUTE(C7,",",REPT(" ",99)),1099,99)),PortProtocols[],4,FALSE)),""),"") &amp;
    IF(TRIM(MID(SUBSTITUTE(C7,",",REPT(" ",99)),1199,99))&lt;&gt;"",CHAR(10) &amp; IFERROR(IF(ISERROR(--TRIM(MID(SUBSTITUTE(C7,",",REPT(" ",99)),1199,99))),VLOOKUP(TRIM(MID(SUBSTITUTE(C7,",",REPT(" ",99)),1199,99)),PortProtocols[],4,FALSE),VLOOKUP(--TRIM(MID(SUBSTITUTE(C7,",",REPT(" ",99)),1199,99)),PortProtocols[],4,FALSE)),""),"") &amp;
    IF(TRIM(MID(SUBSTITUTE(C7,",",REPT(" ",99)),1299,99))&lt;&gt;"",CHAR(10) &amp; IFERROR(IF(ISERROR(--TRIM(MID(SUBSTITUTE(C7,",",REPT(" ",99)),1299,99))),VLOOKUP(TRIM(MID(SUBSTITUTE(C7,",",REPT(" ",99)),1299,99)),PortProtocols[],4,FALSE),VLOOKUP(--TRIM(MID(SUBSTITUTE(C7,",",REPT(" ",99)),1299,99)),PortProtocols[],4,FALSE)),""),"") &amp;
    IF(TRIM(MID(SUBSTITUTE(C7,",",REPT(" ",99)),1399,99))&lt;&gt;"",CHAR(10) &amp; IFERROR(IF(ISERROR(--TRIM(MID(SUBSTITUTE(C7,",",REPT(" ",99)),1399,99))),VLOOKUP(TRIM(MID(SUBSTITUTE(C7,",",REPT(" ",99)),1399,99)),PortProtocols[],4,FALSE),VLOOKUP(--TRIM(MID(SUBSTITUTE(C7,",",REPT(" ",99)),1399,99)),PortProtocols[],4,FALSE)),""),"") &amp;
    IF(TRIM(MID(SUBSTITUTE(C7,",",REPT(" ",99)),1499,99))&lt;&gt;"",CHAR(10) &amp; IFERROR(IF(ISERROR(--TRIM(MID(SUBSTITUTE(C7,",",REPT(" ",99)),1499,99))),VLOOKUP(TRIM(MID(SUBSTITUTE(C7,",",REPT(" ",99)),1499,99)),PortProtocols[],4,FALSE),VLOOKUP(--TRIM(MID(SUBSTITUTE(C7,",",REPT(" ",99)),1499,99)),PortProtocols[],4,FALSE)),""),"") &amp;
    IF(TRIM(MID(SUBSTITUTE(C7,",",REPT(" ",99)),1599,99))&lt;&gt;"",CHAR(10) &amp; IFERROR(IF(ISERROR(--TRIM(MID(SUBSTITUTE(C7,",",REPT(" ",99)),1599,99))),VLOOKUP(TRIM(MID(SUBSTITUTE(C7,",",REPT(" ",99)),1599,99)),PortProtocols[],4,FALSE),VLOOKUP(--TRIM(MID(SUBSTITUTE(C7,",",REPT(" ",99)),1599,99)),PortProtocols[],4,FALSE)),""),"") &amp;
    IF(TRIM(MID(SUBSTITUTE(C7,",",REPT(" ",99)),1699,99))&lt;&gt;"",CHAR(10) &amp; IFERROR(IF(ISERROR(--TRIM(MID(SUBSTITUTE(C7,",",REPT(" ",99)),1699,99))),VLOOKUP(TRIM(MID(SUBSTITUTE(C7,",",REPT(" ",99)),1699,99)),PortProtocols[],4,FALSE),VLOOKUP(--TRIM(MID(SUBSTITUTE(C7,",",REPT(" ",99)),1699,99)),PortProtocols[],4,FALSE)),""),"") &amp;
    IF(TRIM(MID(SUBSTITUTE(C7,",",REPT(" ",99)),1799,99))&lt;&gt;"",CHAR(10) &amp; IFERROR(IF(ISERROR(--TRIM(MID(SUBSTITUTE(C7,",",REPT(" ",99)),1799,99))),VLOOKUP(TRIM(MID(SUBSTITUTE(C7,",",REPT(" ",99)),1799,99)),PortProtocols[],4,FALSE),VLOOKUP(--TRIM(MID(SUBSTITUTE(C7,",",REPT(" ",99)),1799,99)),PortProtocols[],4,FALSE)),""),"") &amp;
    IF(TRIM(MID(SUBSTITUTE(C7,",",REPT(" ",99)),1899,99))&lt;&gt;"",CHAR(10) &amp; IFERROR(IF(ISERROR(--TRIM(MID(SUBSTITUTE(C7,",",REPT(" ",99)),1899,99))),VLOOKUP(TRIM(MID(SUBSTITUTE(C7,",",REPT(" ",99)),1899,99)),PortProtocols[],4,FALSE),VLOOKUP(--TRIM(MID(SUBSTITUTE(C7,",",REPT(" ",99)),1899,99)),PortProtocols[],4,FALSE)),""),""),
"")</f>
        <v>AHV Host To AHV Host
Geneve/OVN Controller (6081 UDP)</v>
      </c>
      <c r="F7" s="19"/>
      <c r="G7" s="19"/>
    </row>
    <row r="8" spans="1:7" ht="141.75">
      <c r="A8" s="5" t="s">
        <v>23</v>
      </c>
      <c r="B8" s="5" t="s">
        <v>26</v>
      </c>
      <c r="C8" s="6" t="s">
        <v>160</v>
      </c>
      <c r="D8" s="5" t="str" cm="1">
        <f t="array" ref="D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8" s="19" t="str">
        <f>IF(AND(B8&lt;&gt;"",C8&lt;&gt;""),
    B8 &amp; " To " &amp; B8 &amp; CHAR(10) &amp;
    IFERROR(IF(ISERROR(--TRIM(MID(SUBSTITUTE(C8,",",REPT(" ",99)),1,99))),VLOOKUP(TRIM(MID(SUBSTITUTE(C8,",",REPT(" ",99)),1,99)),PortProtocols[],4,FALSE),VLOOKUP(--TRIM(MID(SUBSTITUTE(C8,",",REPT(" ",99)),1,99)),PortProtocols[],4,FALSE)),"") &amp;
    IF(TRIM(MID(SUBSTITUTE(C8,",",REPT(" ",99)),99,99))&lt;&gt;"",CHAR(10) &amp; IFERROR(IF(ISERROR(--TRIM(MID(SUBSTITUTE(C8,",",REPT(" ",99)),99,99))),VLOOKUP(TRIM(MID(SUBSTITUTE(C8,",",REPT(" ",99)),99,99)),PortProtocols[],4,FALSE),VLOOKUP(--TRIM(MID(SUBSTITUTE(C8,",",REPT(" ",99)),99,99)),PortProtocols[],4,FALSE)),""),"") &amp;
    IF(TRIM(MID(SUBSTITUTE(C8,",",REPT(" ",99)),199,99))&lt;&gt;"",CHAR(10) &amp; IFERROR(IF(ISERROR(--TRIM(MID(SUBSTITUTE(C8,",",REPT(" ",99)),199,99))),VLOOKUP(TRIM(MID(SUBSTITUTE(C8,",",REPT(" ",99)),199,99)),PortProtocols[],4,FALSE),VLOOKUP(--TRIM(MID(SUBSTITUTE(C8,",",REPT(" ",99)),199,99)),PortProtocols[],4,FALSE)),""),"") &amp;
    IF(TRIM(MID(SUBSTITUTE(C8,",",REPT(" ",99)),299,99))&lt;&gt;"",CHAR(10) &amp; IFERROR(IF(ISERROR(--TRIM(MID(SUBSTITUTE(C8,",",REPT(" ",99)),299,99))),VLOOKUP(TRIM(MID(SUBSTITUTE(C8,",",REPT(" ",99)),299,99)),PortProtocols[],4,FALSE),VLOOKUP(--TRIM(MID(SUBSTITUTE(C8,",",REPT(" ",99)),299,99)),PortProtocols[],4,FALSE)),""),"") &amp;
    IF(TRIM(MID(SUBSTITUTE(C8,",",REPT(" ",99)),399,99))&lt;&gt;"",CHAR(10) &amp; IFERROR(IF(ISERROR(--TRIM(MID(SUBSTITUTE(C8,",",REPT(" ",99)),399,99))),VLOOKUP(TRIM(MID(SUBSTITUTE(C8,",",REPT(" ",99)),399,99)),PortProtocols[],4,FALSE),VLOOKUP(--TRIM(MID(SUBSTITUTE(C8,",",REPT(" ",99)),399,99)),PortProtocols[],4,FALSE)),""),"") &amp;
    IF(TRIM(MID(SUBSTITUTE(C8,",",REPT(" ",99)),499,99))&lt;&gt;"",CHAR(10) &amp; IFERROR(IF(ISERROR(--TRIM(MID(SUBSTITUTE(C8,",",REPT(" ",99)),499,99))),VLOOKUP(TRIM(MID(SUBSTITUTE(C8,",",REPT(" ",99)),499,99)),PortProtocols[],4,FALSE),VLOOKUP(--TRIM(MID(SUBSTITUTE(C8,",",REPT(" ",99)),499,99)),PortProtocols[],4,FALSE)),""),"") &amp;
    IF(TRIM(MID(SUBSTITUTE(C8,",",REPT(" ",99)),599,99))&lt;&gt;"",CHAR(10) &amp; IFERROR(IF(ISERROR(--TRIM(MID(SUBSTITUTE(C8,",",REPT(" ",99)),599,99))),VLOOKUP(TRIM(MID(SUBSTITUTE(C8,",",REPT(" ",99)),599,99)),PortProtocols[],4,FALSE),VLOOKUP(--TRIM(MID(SUBSTITUTE(C8,",",REPT(" ",99)),599,99)),PortProtocols[],4,FALSE)),""),"") &amp;
    IF(TRIM(MID(SUBSTITUTE(C8,",",REPT(" ",99)),699,99))&lt;&gt;"",CHAR(10) &amp; IFERROR(IF(ISERROR(--TRIM(MID(SUBSTITUTE(C8,",",REPT(" ",99)),699,99))),VLOOKUP(TRIM(MID(SUBSTITUTE(C8,",",REPT(" ",99)),699,99)),PortProtocols[],4,FALSE),VLOOKUP(--TRIM(MID(SUBSTITUTE(C8,",",REPT(" ",99)),699,99)),PortProtocols[],4,FALSE)),""),"") &amp;
    IF(TRIM(MID(SUBSTITUTE(C8,",",REPT(" ",99)),799,99))&lt;&gt;"",CHAR(10) &amp; IFERROR(IF(ISERROR(--TRIM(MID(SUBSTITUTE(C8,",",REPT(" ",99)),799,99))),VLOOKUP(TRIM(MID(SUBSTITUTE(C8,",",REPT(" ",99)),799,99)),PortProtocols[],4,FALSE),VLOOKUP(--TRIM(MID(SUBSTITUTE(C8,",",REPT(" ",99)),799,99)),PortProtocols[],4,FALSE)),""),"") &amp;
    IF(TRIM(MID(SUBSTITUTE(C8,",",REPT(" ",99)),899,99))&lt;&gt;"",CHAR(10) &amp; IFERROR(IF(ISERROR(--TRIM(MID(SUBSTITUTE(C8,",",REPT(" ",99)),899,99))),VLOOKUP(TRIM(MID(SUBSTITUTE(C8,",",REPT(" ",99)),899,99)),PortProtocols[],4,FALSE),VLOOKUP(--TRIM(MID(SUBSTITUTE(C8,",",REPT(" ",99)),899,99)),PortProtocols[],4,FALSE)),""),"") &amp;
    IF(TRIM(MID(SUBSTITUTE(C8,",",REPT(" ",99)),999,99))&lt;&gt;"",CHAR(10) &amp; IFERROR(IF(ISERROR(--TRIM(MID(SUBSTITUTE(C8,",",REPT(" ",99)),999,99))),VLOOKUP(TRIM(MID(SUBSTITUTE(C8,",",REPT(" ",99)),999,99)),PortProtocols[],4,FALSE),VLOOKUP(--TRIM(MID(SUBSTITUTE(C8,",",REPT(" ",99)),999,99)),PortProtocols[],4,FALSE)),""),"") &amp;
    IF(TRIM(MID(SUBSTITUTE(C8,",",REPT(" ",99)),1099,99))&lt;&gt;"",CHAR(10) &amp; IFERROR(IF(ISERROR(--TRIM(MID(SUBSTITUTE(C8,",",REPT(" ",99)),1099,99))),VLOOKUP(TRIM(MID(SUBSTITUTE(C8,",",REPT(" ",99)),1099,99)),PortProtocols[],4,FALSE),VLOOKUP(--TRIM(MID(SUBSTITUTE(C8,",",REPT(" ",99)),1099,99)),PortProtocols[],4,FALSE)),""),"") &amp;
    IF(TRIM(MID(SUBSTITUTE(C8,",",REPT(" ",99)),1199,99))&lt;&gt;"",CHAR(10) &amp; IFERROR(IF(ISERROR(--TRIM(MID(SUBSTITUTE(C8,",",REPT(" ",99)),1199,99))),VLOOKUP(TRIM(MID(SUBSTITUTE(C8,",",REPT(" ",99)),1199,99)),PortProtocols[],4,FALSE),VLOOKUP(--TRIM(MID(SUBSTITUTE(C8,",",REPT(" ",99)),1199,99)),PortProtocols[],4,FALSE)),""),"") &amp;
    IF(TRIM(MID(SUBSTITUTE(C8,",",REPT(" ",99)),1299,99))&lt;&gt;"",CHAR(10) &amp; IFERROR(IF(ISERROR(--TRIM(MID(SUBSTITUTE(C8,",",REPT(" ",99)),1299,99))),VLOOKUP(TRIM(MID(SUBSTITUTE(C8,",",REPT(" ",99)),1299,99)),PortProtocols[],4,FALSE),VLOOKUP(--TRIM(MID(SUBSTITUTE(C8,",",REPT(" ",99)),1299,99)),PortProtocols[],4,FALSE)),""),"") &amp;
    IF(TRIM(MID(SUBSTITUTE(C8,",",REPT(" ",99)),1399,99))&lt;&gt;"",CHAR(10) &amp; IFERROR(IF(ISERROR(--TRIM(MID(SUBSTITUTE(C8,",",REPT(" ",99)),1399,99))),VLOOKUP(TRIM(MID(SUBSTITUTE(C8,",",REPT(" ",99)),1399,99)),PortProtocols[],4,FALSE),VLOOKUP(--TRIM(MID(SUBSTITUTE(C8,",",REPT(" ",99)),1399,99)),PortProtocols[],4,FALSE)),""),"") &amp;
    IF(TRIM(MID(SUBSTITUTE(C8,",",REPT(" ",99)),1499,99))&lt;&gt;"",CHAR(10) &amp; IFERROR(IF(ISERROR(--TRIM(MID(SUBSTITUTE(C8,",",REPT(" ",99)),1499,99))),VLOOKUP(TRIM(MID(SUBSTITUTE(C8,",",REPT(" ",99)),1499,99)),PortProtocols[],4,FALSE),VLOOKUP(--TRIM(MID(SUBSTITUTE(C8,",",REPT(" ",99)),1499,99)),PortProtocols[],4,FALSE)),""),"") &amp;
    IF(TRIM(MID(SUBSTITUTE(C8,",",REPT(" ",99)),1599,99))&lt;&gt;"",CHAR(10) &amp; IFERROR(IF(ISERROR(--TRIM(MID(SUBSTITUTE(C8,",",REPT(" ",99)),1599,99))),VLOOKUP(TRIM(MID(SUBSTITUTE(C8,",",REPT(" ",99)),1599,99)),PortProtocols[],4,FALSE),VLOOKUP(--TRIM(MID(SUBSTITUTE(C8,",",REPT(" ",99)),1599,99)),PortProtocols[],4,FALSE)),""),"") &amp;
    IF(TRIM(MID(SUBSTITUTE(C8,",",REPT(" ",99)),1699,99))&lt;&gt;"",CHAR(10) &amp; IFERROR(IF(ISERROR(--TRIM(MID(SUBSTITUTE(C8,",",REPT(" ",99)),1699,99))),VLOOKUP(TRIM(MID(SUBSTITUTE(C8,",",REPT(" ",99)),1699,99)),PortProtocols[],4,FALSE),VLOOKUP(--TRIM(MID(SUBSTITUTE(C8,",",REPT(" ",99)),1699,99)),PortProtocols[],4,FALSE)),""),"") &amp;
    IF(TRIM(MID(SUBSTITUTE(C8,",",REPT(" ",99)),1799,99))&lt;&gt;"",CHAR(10) &amp; IFERROR(IF(ISERROR(--TRIM(MID(SUBSTITUTE(C8,",",REPT(" ",99)),1799,99))),VLOOKUP(TRIM(MID(SUBSTITUTE(C8,",",REPT(" ",99)),1799,99)),PortProtocols[],4,FALSE),VLOOKUP(--TRIM(MID(SUBSTITUTE(C8,",",REPT(" ",99)),1799,99)),PortProtocols[],4,FALSE)),""),"") &amp;
    IF(TRIM(MID(SUBSTITUTE(C8,",",REPT(" ",99)),1899,99))&lt;&gt;"",CHAR(10) &amp; IFERROR(IF(ISERROR(--TRIM(MID(SUBSTITUTE(C8,",",REPT(" ",99)),1899,99))),VLOOKUP(TRIM(MID(SUBSTITUTE(C8,",",REPT(" ",99)),1899,99)),PortProtocols[],4,FALSE),VLOOKUP(--TRIM(MID(SUBSTITUTE(C8,",",REPT(" ",99)),1899,99)),PortProtocols[],4,FALSE)),""),""),
"")</f>
        <v>Nutanix CVM To Nutanix CVM
Cassandra (Non-SSL) or HAProxy (7000 TCP)
Casandra (SSL) (7001 TCP)
Narsil (2121 TCP)
LCM (2106 TCP)
Ergon (2090 TCP)
Anduril (2036 TCP)</v>
      </c>
      <c r="F8" s="19"/>
      <c r="G8" s="19"/>
    </row>
    <row r="9" spans="1:7" ht="101.25">
      <c r="A9" s="5" t="s">
        <v>23</v>
      </c>
      <c r="B9" s="5" t="s">
        <v>161</v>
      </c>
      <c r="C9" s="6" t="s">
        <v>162</v>
      </c>
      <c r="D9" s="5" t="str" cm="1">
        <f t="array" ref="D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9" s="19" t="str">
        <f>IF(AND(B9&lt;&gt;"",C9&lt;&gt;""),
    B9 &amp; " To " &amp; B9 &amp; CHAR(10) &amp;
    IFERROR(IF(ISERROR(--TRIM(MID(SUBSTITUTE(C9,",",REPT(" ",99)),1,99))),VLOOKUP(TRIM(MID(SUBSTITUTE(C9,",",REPT(" ",99)),1,99)),PortProtocols[],4,FALSE),VLOOKUP(--TRIM(MID(SUBSTITUTE(C9,",",REPT(" ",99)),1,99)),PortProtocols[],4,FALSE)),"") &amp;
    IF(TRIM(MID(SUBSTITUTE(C9,",",REPT(" ",99)),99,99))&lt;&gt;"",CHAR(10) &amp; IFERROR(IF(ISERROR(--TRIM(MID(SUBSTITUTE(C9,",",REPT(" ",99)),99,99))),VLOOKUP(TRIM(MID(SUBSTITUTE(C9,",",REPT(" ",99)),99,99)),PortProtocols[],4,FALSE),VLOOKUP(--TRIM(MID(SUBSTITUTE(C9,",",REPT(" ",99)),99,99)),PortProtocols[],4,FALSE)),""),"") &amp;
    IF(TRIM(MID(SUBSTITUTE(C9,",",REPT(" ",99)),199,99))&lt;&gt;"",CHAR(10) &amp; IFERROR(IF(ISERROR(--TRIM(MID(SUBSTITUTE(C9,",",REPT(" ",99)),199,99))),VLOOKUP(TRIM(MID(SUBSTITUTE(C9,",",REPT(" ",99)),199,99)),PortProtocols[],4,FALSE),VLOOKUP(--TRIM(MID(SUBSTITUTE(C9,",",REPT(" ",99)),199,99)),PortProtocols[],4,FALSE)),""),"") &amp;
    IF(TRIM(MID(SUBSTITUTE(C9,",",REPT(" ",99)),299,99))&lt;&gt;"",CHAR(10) &amp; IFERROR(IF(ISERROR(--TRIM(MID(SUBSTITUTE(C9,",",REPT(" ",99)),299,99))),VLOOKUP(TRIM(MID(SUBSTITUTE(C9,",",REPT(" ",99)),299,99)),PortProtocols[],4,FALSE),VLOOKUP(--TRIM(MID(SUBSTITUTE(C9,",",REPT(" ",99)),299,99)),PortProtocols[],4,FALSE)),""),"") &amp;
    IF(TRIM(MID(SUBSTITUTE(C9,",",REPT(" ",99)),399,99))&lt;&gt;"",CHAR(10) &amp; IFERROR(IF(ISERROR(--TRIM(MID(SUBSTITUTE(C9,",",REPT(" ",99)),399,99))),VLOOKUP(TRIM(MID(SUBSTITUTE(C9,",",REPT(" ",99)),399,99)),PortProtocols[],4,FALSE),VLOOKUP(--TRIM(MID(SUBSTITUTE(C9,",",REPT(" ",99)),399,99)),PortProtocols[],4,FALSE)),""),"") &amp;
    IF(TRIM(MID(SUBSTITUTE(C9,",",REPT(" ",99)),499,99))&lt;&gt;"",CHAR(10) &amp; IFERROR(IF(ISERROR(--TRIM(MID(SUBSTITUTE(C9,",",REPT(" ",99)),499,99))),VLOOKUP(TRIM(MID(SUBSTITUTE(C9,",",REPT(" ",99)),499,99)),PortProtocols[],4,FALSE),VLOOKUP(--TRIM(MID(SUBSTITUTE(C9,",",REPT(" ",99)),499,99)),PortProtocols[],4,FALSE)),""),"") &amp;
    IF(TRIM(MID(SUBSTITUTE(C9,",",REPT(" ",99)),599,99))&lt;&gt;"",CHAR(10) &amp; IFERROR(IF(ISERROR(--TRIM(MID(SUBSTITUTE(C9,",",REPT(" ",99)),599,99))),VLOOKUP(TRIM(MID(SUBSTITUTE(C9,",",REPT(" ",99)),599,99)),PortProtocols[],4,FALSE),VLOOKUP(--TRIM(MID(SUBSTITUTE(C9,",",REPT(" ",99)),599,99)),PortProtocols[],4,FALSE)),""),"") &amp;
    IF(TRIM(MID(SUBSTITUTE(C9,",",REPT(" ",99)),699,99))&lt;&gt;"",CHAR(10) &amp; IFERROR(IF(ISERROR(--TRIM(MID(SUBSTITUTE(C9,",",REPT(" ",99)),699,99))),VLOOKUP(TRIM(MID(SUBSTITUTE(C9,",",REPT(" ",99)),699,99)),PortProtocols[],4,FALSE),VLOOKUP(--TRIM(MID(SUBSTITUTE(C9,",",REPT(" ",99)),699,99)),PortProtocols[],4,FALSE)),""),"") &amp;
    IF(TRIM(MID(SUBSTITUTE(C9,",",REPT(" ",99)),799,99))&lt;&gt;"",CHAR(10) &amp; IFERROR(IF(ISERROR(--TRIM(MID(SUBSTITUTE(C9,",",REPT(" ",99)),799,99))),VLOOKUP(TRIM(MID(SUBSTITUTE(C9,",",REPT(" ",99)),799,99)),PortProtocols[],4,FALSE),VLOOKUP(--TRIM(MID(SUBSTITUTE(C9,",",REPT(" ",99)),799,99)),PortProtocols[],4,FALSE)),""),"") &amp;
    IF(TRIM(MID(SUBSTITUTE(C9,",",REPT(" ",99)),899,99))&lt;&gt;"",CHAR(10) &amp; IFERROR(IF(ISERROR(--TRIM(MID(SUBSTITUTE(C9,",",REPT(" ",99)),899,99))),VLOOKUP(TRIM(MID(SUBSTITUTE(C9,",",REPT(" ",99)),899,99)),PortProtocols[],4,FALSE),VLOOKUP(--TRIM(MID(SUBSTITUTE(C9,",",REPT(" ",99)),899,99)),PortProtocols[],4,FALSE)),""),"") &amp;
    IF(TRIM(MID(SUBSTITUTE(C9,",",REPT(" ",99)),999,99))&lt;&gt;"",CHAR(10) &amp; IFERROR(IF(ISERROR(--TRIM(MID(SUBSTITUTE(C9,",",REPT(" ",99)),999,99))),VLOOKUP(TRIM(MID(SUBSTITUTE(C9,",",REPT(" ",99)),999,99)),PortProtocols[],4,FALSE),VLOOKUP(--TRIM(MID(SUBSTITUTE(C9,",",REPT(" ",99)),999,99)),PortProtocols[],4,FALSE)),""),"") &amp;
    IF(TRIM(MID(SUBSTITUTE(C9,",",REPT(" ",99)),1099,99))&lt;&gt;"",CHAR(10) &amp; IFERROR(IF(ISERROR(--TRIM(MID(SUBSTITUTE(C9,",",REPT(" ",99)),1099,99))),VLOOKUP(TRIM(MID(SUBSTITUTE(C9,",",REPT(" ",99)),1099,99)),PortProtocols[],4,FALSE),VLOOKUP(--TRIM(MID(SUBSTITUTE(C9,",",REPT(" ",99)),1099,99)),PortProtocols[],4,FALSE)),""),"") &amp;
    IF(TRIM(MID(SUBSTITUTE(C9,",",REPT(" ",99)),1199,99))&lt;&gt;"",CHAR(10) &amp; IFERROR(IF(ISERROR(--TRIM(MID(SUBSTITUTE(C9,",",REPT(" ",99)),1199,99))),VLOOKUP(TRIM(MID(SUBSTITUTE(C9,",",REPT(" ",99)),1199,99)),PortProtocols[],4,FALSE),VLOOKUP(--TRIM(MID(SUBSTITUTE(C9,",",REPT(" ",99)),1199,99)),PortProtocols[],4,FALSE)),""),"") &amp;
    IF(TRIM(MID(SUBSTITUTE(C9,",",REPT(" ",99)),1299,99))&lt;&gt;"",CHAR(10) &amp; IFERROR(IF(ISERROR(--TRIM(MID(SUBSTITUTE(C9,",",REPT(" ",99)),1299,99))),VLOOKUP(TRIM(MID(SUBSTITUTE(C9,",",REPT(" ",99)),1299,99)),PortProtocols[],4,FALSE),VLOOKUP(--TRIM(MID(SUBSTITUTE(C9,",",REPT(" ",99)),1299,99)),PortProtocols[],4,FALSE)),""),"") &amp;
    IF(TRIM(MID(SUBSTITUTE(C9,",",REPT(" ",99)),1399,99))&lt;&gt;"",CHAR(10) &amp; IFERROR(IF(ISERROR(--TRIM(MID(SUBSTITUTE(C9,",",REPT(" ",99)),1399,99))),VLOOKUP(TRIM(MID(SUBSTITUTE(C9,",",REPT(" ",99)),1399,99)),PortProtocols[],4,FALSE),VLOOKUP(--TRIM(MID(SUBSTITUTE(C9,",",REPT(" ",99)),1399,99)),PortProtocols[],4,FALSE)),""),"") &amp;
    IF(TRIM(MID(SUBSTITUTE(C9,",",REPT(" ",99)),1499,99))&lt;&gt;"",CHAR(10) &amp; IFERROR(IF(ISERROR(--TRIM(MID(SUBSTITUTE(C9,",",REPT(" ",99)),1499,99))),VLOOKUP(TRIM(MID(SUBSTITUTE(C9,",",REPT(" ",99)),1499,99)),PortProtocols[],4,FALSE),VLOOKUP(--TRIM(MID(SUBSTITUTE(C9,",",REPT(" ",99)),1499,99)),PortProtocols[],4,FALSE)),""),"") &amp;
    IF(TRIM(MID(SUBSTITUTE(C9,",",REPT(" ",99)),1599,99))&lt;&gt;"",CHAR(10) &amp; IFERROR(IF(ISERROR(--TRIM(MID(SUBSTITUTE(C9,",",REPT(" ",99)),1599,99))),VLOOKUP(TRIM(MID(SUBSTITUTE(C9,",",REPT(" ",99)),1599,99)),PortProtocols[],4,FALSE),VLOOKUP(--TRIM(MID(SUBSTITUTE(C9,",",REPT(" ",99)),1599,99)),PortProtocols[],4,FALSE)),""),"") &amp;
    IF(TRIM(MID(SUBSTITUTE(C9,",",REPT(" ",99)),1699,99))&lt;&gt;"",CHAR(10) &amp; IFERROR(IF(ISERROR(--TRIM(MID(SUBSTITUTE(C9,",",REPT(" ",99)),1699,99))),VLOOKUP(TRIM(MID(SUBSTITUTE(C9,",",REPT(" ",99)),1699,99)),PortProtocols[],4,FALSE),VLOOKUP(--TRIM(MID(SUBSTITUTE(C9,",",REPT(" ",99)),1699,99)),PortProtocols[],4,FALSE)),""),"") &amp;
    IF(TRIM(MID(SUBSTITUTE(C9,",",REPT(" ",99)),1799,99))&lt;&gt;"",CHAR(10) &amp; IFERROR(IF(ISERROR(--TRIM(MID(SUBSTITUTE(C9,",",REPT(" ",99)),1799,99))),VLOOKUP(TRIM(MID(SUBSTITUTE(C9,",",REPT(" ",99)),1799,99)),PortProtocols[],4,FALSE),VLOOKUP(--TRIM(MID(SUBSTITUTE(C9,",",REPT(" ",99)),1799,99)),PortProtocols[],4,FALSE)),""),"") &amp;
    IF(TRIM(MID(SUBSTITUTE(C9,",",REPT(" ",99)),1899,99))&lt;&gt;"",CHAR(10) &amp; IFERROR(IF(ISERROR(--TRIM(MID(SUBSTITUTE(C9,",",REPT(" ",99)),1899,99))),VLOOKUP(TRIM(MID(SUBSTITUTE(C9,",",REPT(" ",99)),1899,99)),PortProtocols[],4,FALSE),VLOOKUP(--TRIM(MID(SUBSTITUTE(C9,",",REPT(" ",99)),1899,99)),PortProtocols[],4,FALSE)),""),""),
"")</f>
        <v>Prism Central Scale-Out VM To Prism Central Scale-Out VM
LCM (2106 TCP)
Narsil (2121 TCP)
Metropolis (2120 TCP)
Anduril (2036 TCP)</v>
      </c>
      <c r="F9" s="19"/>
      <c r="G9" s="19"/>
    </row>
    <row r="10" spans="1:7" ht="40.5">
      <c r="A10" s="5" t="s">
        <v>63</v>
      </c>
      <c r="B10" s="5" t="s">
        <v>60</v>
      </c>
      <c r="C10" s="6">
        <v>50051</v>
      </c>
      <c r="D10" s="5" t="str" cm="1">
        <f t="array" ref="D1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0" s="19" t="str">
        <f>IF(AND(B10&lt;&gt;"",C10&lt;&gt;""),
    B10 &amp; " To " &amp; B10 &amp; CHAR(10) &amp;
    IFERROR(IF(ISERROR(--TRIM(MID(SUBSTITUTE(C10,",",REPT(" ",99)),1,99))),VLOOKUP(TRIM(MID(SUBSTITUTE(C10,",",REPT(" ",99)),1,99)),PortProtocols[],4,FALSE),VLOOKUP(--TRIM(MID(SUBSTITUTE(C10,",",REPT(" ",99)),1,99)),PortProtocols[],4,FALSE)),"") &amp;
    IF(TRIM(MID(SUBSTITUTE(C10,",",REPT(" ",99)),99,99))&lt;&gt;"",CHAR(10) &amp; IFERROR(IF(ISERROR(--TRIM(MID(SUBSTITUTE(C10,",",REPT(" ",99)),99,99))),VLOOKUP(TRIM(MID(SUBSTITUTE(C10,",",REPT(" ",99)),99,99)),PortProtocols[],4,FALSE),VLOOKUP(--TRIM(MID(SUBSTITUTE(C10,",",REPT(" ",99)),99,99)),PortProtocols[],4,FALSE)),""),"") &amp;
    IF(TRIM(MID(SUBSTITUTE(C10,",",REPT(" ",99)),199,99))&lt;&gt;"",CHAR(10) &amp; IFERROR(IF(ISERROR(--TRIM(MID(SUBSTITUTE(C10,",",REPT(" ",99)),199,99))),VLOOKUP(TRIM(MID(SUBSTITUTE(C10,",",REPT(" ",99)),199,99)),PortProtocols[],4,FALSE),VLOOKUP(--TRIM(MID(SUBSTITUTE(C10,",",REPT(" ",99)),199,99)),PortProtocols[],4,FALSE)),""),"") &amp;
    IF(TRIM(MID(SUBSTITUTE(C10,",",REPT(" ",99)),299,99))&lt;&gt;"",CHAR(10) &amp; IFERROR(IF(ISERROR(--TRIM(MID(SUBSTITUTE(C10,",",REPT(" ",99)),299,99))),VLOOKUP(TRIM(MID(SUBSTITUTE(C10,",",REPT(" ",99)),299,99)),PortProtocols[],4,FALSE),VLOOKUP(--TRIM(MID(SUBSTITUTE(C10,",",REPT(" ",99)),299,99)),PortProtocols[],4,FALSE)),""),"") &amp;
    IF(TRIM(MID(SUBSTITUTE(C10,",",REPT(" ",99)),399,99))&lt;&gt;"",CHAR(10) &amp; IFERROR(IF(ISERROR(--TRIM(MID(SUBSTITUTE(C10,",",REPT(" ",99)),399,99))),VLOOKUP(TRIM(MID(SUBSTITUTE(C10,",",REPT(" ",99)),399,99)),PortProtocols[],4,FALSE),VLOOKUP(--TRIM(MID(SUBSTITUTE(C10,",",REPT(" ",99)),399,99)),PortProtocols[],4,FALSE)),""),"") &amp;
    IF(TRIM(MID(SUBSTITUTE(C10,",",REPT(" ",99)),499,99))&lt;&gt;"",CHAR(10) &amp; IFERROR(IF(ISERROR(--TRIM(MID(SUBSTITUTE(C10,",",REPT(" ",99)),499,99))),VLOOKUP(TRIM(MID(SUBSTITUTE(C10,",",REPT(" ",99)),499,99)),PortProtocols[],4,FALSE),VLOOKUP(--TRIM(MID(SUBSTITUTE(C10,",",REPT(" ",99)),499,99)),PortProtocols[],4,FALSE)),""),"") &amp;
    IF(TRIM(MID(SUBSTITUTE(C10,",",REPT(" ",99)),599,99))&lt;&gt;"",CHAR(10) &amp; IFERROR(IF(ISERROR(--TRIM(MID(SUBSTITUTE(C10,",",REPT(" ",99)),599,99))),VLOOKUP(TRIM(MID(SUBSTITUTE(C10,",",REPT(" ",99)),599,99)),PortProtocols[],4,FALSE),VLOOKUP(--TRIM(MID(SUBSTITUTE(C10,",",REPT(" ",99)),599,99)),PortProtocols[],4,FALSE)),""),"") &amp;
    IF(TRIM(MID(SUBSTITUTE(C10,",",REPT(" ",99)),699,99))&lt;&gt;"",CHAR(10) &amp; IFERROR(IF(ISERROR(--TRIM(MID(SUBSTITUTE(C10,",",REPT(" ",99)),699,99))),VLOOKUP(TRIM(MID(SUBSTITUTE(C10,",",REPT(" ",99)),699,99)),PortProtocols[],4,FALSE),VLOOKUP(--TRIM(MID(SUBSTITUTE(C10,",",REPT(" ",99)),699,99)),PortProtocols[],4,FALSE)),""),"") &amp;
    IF(TRIM(MID(SUBSTITUTE(C10,",",REPT(" ",99)),799,99))&lt;&gt;"",CHAR(10) &amp; IFERROR(IF(ISERROR(--TRIM(MID(SUBSTITUTE(C10,",",REPT(" ",99)),799,99))),VLOOKUP(TRIM(MID(SUBSTITUTE(C10,",",REPT(" ",99)),799,99)),PortProtocols[],4,FALSE),VLOOKUP(--TRIM(MID(SUBSTITUTE(C10,",",REPT(" ",99)),799,99)),PortProtocols[],4,FALSE)),""),"") &amp;
    IF(TRIM(MID(SUBSTITUTE(C10,",",REPT(" ",99)),899,99))&lt;&gt;"",CHAR(10) &amp; IFERROR(IF(ISERROR(--TRIM(MID(SUBSTITUTE(C10,",",REPT(" ",99)),899,99))),VLOOKUP(TRIM(MID(SUBSTITUTE(C10,",",REPT(" ",99)),899,99)),PortProtocols[],4,FALSE),VLOOKUP(--TRIM(MID(SUBSTITUTE(C10,",",REPT(" ",99)),899,99)),PortProtocols[],4,FALSE)),""),"") &amp;
    IF(TRIM(MID(SUBSTITUTE(C10,",",REPT(" ",99)),999,99))&lt;&gt;"",CHAR(10) &amp; IFERROR(IF(ISERROR(--TRIM(MID(SUBSTITUTE(C10,",",REPT(" ",99)),999,99))),VLOOKUP(TRIM(MID(SUBSTITUTE(C10,",",REPT(" ",99)),999,99)),PortProtocols[],4,FALSE),VLOOKUP(--TRIM(MID(SUBSTITUTE(C10,",",REPT(" ",99)),999,99)),PortProtocols[],4,FALSE)),""),"") &amp;
    IF(TRIM(MID(SUBSTITUTE(C10,",",REPT(" ",99)),1099,99))&lt;&gt;"",CHAR(10) &amp; IFERROR(IF(ISERROR(--TRIM(MID(SUBSTITUTE(C10,",",REPT(" ",99)),1099,99))),VLOOKUP(TRIM(MID(SUBSTITUTE(C10,",",REPT(" ",99)),1099,99)),PortProtocols[],4,FALSE),VLOOKUP(--TRIM(MID(SUBSTITUTE(C10,",",REPT(" ",99)),1099,99)),PortProtocols[],4,FALSE)),""),"") &amp;
    IF(TRIM(MID(SUBSTITUTE(C10,",",REPT(" ",99)),1199,99))&lt;&gt;"",CHAR(10) &amp; IFERROR(IF(ISERROR(--TRIM(MID(SUBSTITUTE(C10,",",REPT(" ",99)),1199,99))),VLOOKUP(TRIM(MID(SUBSTITUTE(C10,",",REPT(" ",99)),1199,99)),PortProtocols[],4,FALSE),VLOOKUP(--TRIM(MID(SUBSTITUTE(C10,",",REPT(" ",99)),1199,99)),PortProtocols[],4,FALSE)),""),"") &amp;
    IF(TRIM(MID(SUBSTITUTE(C10,",",REPT(" ",99)),1299,99))&lt;&gt;"",CHAR(10) &amp; IFERROR(IF(ISERROR(--TRIM(MID(SUBSTITUTE(C10,",",REPT(" ",99)),1299,99))),VLOOKUP(TRIM(MID(SUBSTITUTE(C10,",",REPT(" ",99)),1299,99)),PortProtocols[],4,FALSE),VLOOKUP(--TRIM(MID(SUBSTITUTE(C10,",",REPT(" ",99)),1299,99)),PortProtocols[],4,FALSE)),""),"") &amp;
    IF(TRIM(MID(SUBSTITUTE(C10,",",REPT(" ",99)),1399,99))&lt;&gt;"",CHAR(10) &amp; IFERROR(IF(ISERROR(--TRIM(MID(SUBSTITUTE(C10,",",REPT(" ",99)),1399,99))),VLOOKUP(TRIM(MID(SUBSTITUTE(C10,",",REPT(" ",99)),1399,99)),PortProtocols[],4,FALSE),VLOOKUP(--TRIM(MID(SUBSTITUTE(C10,",",REPT(" ",99)),1399,99)),PortProtocols[],4,FALSE)),""),"") &amp;
    IF(TRIM(MID(SUBSTITUTE(C10,",",REPT(" ",99)),1499,99))&lt;&gt;"",CHAR(10) &amp; IFERROR(IF(ISERROR(--TRIM(MID(SUBSTITUTE(C10,",",REPT(" ",99)),1499,99))),VLOOKUP(TRIM(MID(SUBSTITUTE(C10,",",REPT(" ",99)),1499,99)),PortProtocols[],4,FALSE),VLOOKUP(--TRIM(MID(SUBSTITUTE(C10,",",REPT(" ",99)),1499,99)),PortProtocols[],4,FALSE)),""),"") &amp;
    IF(TRIM(MID(SUBSTITUTE(C10,",",REPT(" ",99)),1599,99))&lt;&gt;"",CHAR(10) &amp; IFERROR(IF(ISERROR(--TRIM(MID(SUBSTITUTE(C10,",",REPT(" ",99)),1599,99))),VLOOKUP(TRIM(MID(SUBSTITUTE(C10,",",REPT(" ",99)),1599,99)),PortProtocols[],4,FALSE),VLOOKUP(--TRIM(MID(SUBSTITUTE(C10,",",REPT(" ",99)),1599,99)),PortProtocols[],4,FALSE)),""),"") &amp;
    IF(TRIM(MID(SUBSTITUTE(C10,",",REPT(" ",99)),1699,99))&lt;&gt;"",CHAR(10) &amp; IFERROR(IF(ISERROR(--TRIM(MID(SUBSTITUTE(C10,",",REPT(" ",99)),1699,99))),VLOOKUP(TRIM(MID(SUBSTITUTE(C10,",",REPT(" ",99)),1699,99)),PortProtocols[],4,FALSE),VLOOKUP(--TRIM(MID(SUBSTITUTE(C10,",",REPT(" ",99)),1699,99)),PortProtocols[],4,FALSE)),""),"") &amp;
    IF(TRIM(MID(SUBSTITUTE(C10,",",REPT(" ",99)),1799,99))&lt;&gt;"",CHAR(10) &amp; IFERROR(IF(ISERROR(--TRIM(MID(SUBSTITUTE(C10,",",REPT(" ",99)),1799,99))),VLOOKUP(TRIM(MID(SUBSTITUTE(C10,",",REPT(" ",99)),1799,99)),PortProtocols[],4,FALSE),VLOOKUP(--TRIM(MID(SUBSTITUTE(C10,",",REPT(" ",99)),1799,99)),PortProtocols[],4,FALSE)),""),"") &amp;
    IF(TRIM(MID(SUBSTITUTE(C10,",",REPT(" ",99)),1899,99))&lt;&gt;"",CHAR(10) &amp; IFERROR(IF(ISERROR(--TRIM(MID(SUBSTITUTE(C10,",",REPT(" ",99)),1899,99))),VLOOKUP(TRIM(MID(SUBSTITUTE(C10,",",REPT(" ",99)),1899,99)),PortProtocols[],4,FALSE),VLOOKUP(--TRIM(MID(SUBSTITUTE(C10,",",REPT(" ",99)),1899,99)),PortProtocols[],4,FALSE)),""),""),
"")</f>
        <v>Collector Desktop Application To Collector Desktop Application
gRPC (50051 TCP)</v>
      </c>
      <c r="F10" s="19"/>
      <c r="G10" s="19"/>
    </row>
    <row r="11" spans="1:7" ht="40.5">
      <c r="A11" s="5" t="s">
        <v>136</v>
      </c>
      <c r="B11" s="5" t="s">
        <v>13</v>
      </c>
      <c r="C11" s="6">
        <v>2106</v>
      </c>
      <c r="D11" s="5" t="str" cm="1">
        <f t="array" ref="D1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1" s="19" t="str">
        <f>IF(AND(B11&lt;&gt;"",C11&lt;&gt;""),
    B11 &amp; " To " &amp; B11 &amp; CHAR(10) &amp;
    IFERROR(IF(ISERROR(--TRIM(MID(SUBSTITUTE(C11,",",REPT(" ",99)),1,99))),VLOOKUP(TRIM(MID(SUBSTITUTE(C11,",",REPT(" ",99)),1,99)),PortProtocols[],4,FALSE),VLOOKUP(--TRIM(MID(SUBSTITUTE(C11,",",REPT(" ",99)),1,99)),PortProtocols[],4,FALSE)),"") &amp;
    IF(TRIM(MID(SUBSTITUTE(C11,",",REPT(" ",99)),99,99))&lt;&gt;"",CHAR(10) &amp; IFERROR(IF(ISERROR(--TRIM(MID(SUBSTITUTE(C11,",",REPT(" ",99)),99,99))),VLOOKUP(TRIM(MID(SUBSTITUTE(C11,",",REPT(" ",99)),99,99)),PortProtocols[],4,FALSE),VLOOKUP(--TRIM(MID(SUBSTITUTE(C11,",",REPT(" ",99)),99,99)),PortProtocols[],4,FALSE)),""),"") &amp;
    IF(TRIM(MID(SUBSTITUTE(C11,",",REPT(" ",99)),199,99))&lt;&gt;"",CHAR(10) &amp; IFERROR(IF(ISERROR(--TRIM(MID(SUBSTITUTE(C11,",",REPT(" ",99)),199,99))),VLOOKUP(TRIM(MID(SUBSTITUTE(C11,",",REPT(" ",99)),199,99)),PortProtocols[],4,FALSE),VLOOKUP(--TRIM(MID(SUBSTITUTE(C11,",",REPT(" ",99)),199,99)),PortProtocols[],4,FALSE)),""),"") &amp;
    IF(TRIM(MID(SUBSTITUTE(C11,",",REPT(" ",99)),299,99))&lt;&gt;"",CHAR(10) &amp; IFERROR(IF(ISERROR(--TRIM(MID(SUBSTITUTE(C11,",",REPT(" ",99)),299,99))),VLOOKUP(TRIM(MID(SUBSTITUTE(C11,",",REPT(" ",99)),299,99)),PortProtocols[],4,FALSE),VLOOKUP(--TRIM(MID(SUBSTITUTE(C11,",",REPT(" ",99)),299,99)),PortProtocols[],4,FALSE)),""),"") &amp;
    IF(TRIM(MID(SUBSTITUTE(C11,",",REPT(" ",99)),399,99))&lt;&gt;"",CHAR(10) &amp; IFERROR(IF(ISERROR(--TRIM(MID(SUBSTITUTE(C11,",",REPT(" ",99)),399,99))),VLOOKUP(TRIM(MID(SUBSTITUTE(C11,",",REPT(" ",99)),399,99)),PortProtocols[],4,FALSE),VLOOKUP(--TRIM(MID(SUBSTITUTE(C11,",",REPT(" ",99)),399,99)),PortProtocols[],4,FALSE)),""),"") &amp;
    IF(TRIM(MID(SUBSTITUTE(C11,",",REPT(" ",99)),499,99))&lt;&gt;"",CHAR(10) &amp; IFERROR(IF(ISERROR(--TRIM(MID(SUBSTITUTE(C11,",",REPT(" ",99)),499,99))),VLOOKUP(TRIM(MID(SUBSTITUTE(C11,",",REPT(" ",99)),499,99)),PortProtocols[],4,FALSE),VLOOKUP(--TRIM(MID(SUBSTITUTE(C11,",",REPT(" ",99)),499,99)),PortProtocols[],4,FALSE)),""),"") &amp;
    IF(TRIM(MID(SUBSTITUTE(C11,",",REPT(" ",99)),599,99))&lt;&gt;"",CHAR(10) &amp; IFERROR(IF(ISERROR(--TRIM(MID(SUBSTITUTE(C11,",",REPT(" ",99)),599,99))),VLOOKUP(TRIM(MID(SUBSTITUTE(C11,",",REPT(" ",99)),599,99)),PortProtocols[],4,FALSE),VLOOKUP(--TRIM(MID(SUBSTITUTE(C11,",",REPT(" ",99)),599,99)),PortProtocols[],4,FALSE)),""),"") &amp;
    IF(TRIM(MID(SUBSTITUTE(C11,",",REPT(" ",99)),699,99))&lt;&gt;"",CHAR(10) &amp; IFERROR(IF(ISERROR(--TRIM(MID(SUBSTITUTE(C11,",",REPT(" ",99)),699,99))),VLOOKUP(TRIM(MID(SUBSTITUTE(C11,",",REPT(" ",99)),699,99)),PortProtocols[],4,FALSE),VLOOKUP(--TRIM(MID(SUBSTITUTE(C11,",",REPT(" ",99)),699,99)),PortProtocols[],4,FALSE)),""),"") &amp;
    IF(TRIM(MID(SUBSTITUTE(C11,",",REPT(" ",99)),799,99))&lt;&gt;"",CHAR(10) &amp; IFERROR(IF(ISERROR(--TRIM(MID(SUBSTITUTE(C11,",",REPT(" ",99)),799,99))),VLOOKUP(TRIM(MID(SUBSTITUTE(C11,",",REPT(" ",99)),799,99)),PortProtocols[],4,FALSE),VLOOKUP(--TRIM(MID(SUBSTITUTE(C11,",",REPT(" ",99)),799,99)),PortProtocols[],4,FALSE)),""),"") &amp;
    IF(TRIM(MID(SUBSTITUTE(C11,",",REPT(" ",99)),899,99))&lt;&gt;"",CHAR(10) &amp; IFERROR(IF(ISERROR(--TRIM(MID(SUBSTITUTE(C11,",",REPT(" ",99)),899,99))),VLOOKUP(TRIM(MID(SUBSTITUTE(C11,",",REPT(" ",99)),899,99)),PortProtocols[],4,FALSE),VLOOKUP(--TRIM(MID(SUBSTITUTE(C11,",",REPT(" ",99)),899,99)),PortProtocols[],4,FALSE)),""),"") &amp;
    IF(TRIM(MID(SUBSTITUTE(C11,",",REPT(" ",99)),999,99))&lt;&gt;"",CHAR(10) &amp; IFERROR(IF(ISERROR(--TRIM(MID(SUBSTITUTE(C11,",",REPT(" ",99)),999,99))),VLOOKUP(TRIM(MID(SUBSTITUTE(C11,",",REPT(" ",99)),999,99)),PortProtocols[],4,FALSE),VLOOKUP(--TRIM(MID(SUBSTITUTE(C11,",",REPT(" ",99)),999,99)),PortProtocols[],4,FALSE)),""),"") &amp;
    IF(TRIM(MID(SUBSTITUTE(C11,",",REPT(" ",99)),1099,99))&lt;&gt;"",CHAR(10) &amp; IFERROR(IF(ISERROR(--TRIM(MID(SUBSTITUTE(C11,",",REPT(" ",99)),1099,99))),VLOOKUP(TRIM(MID(SUBSTITUTE(C11,",",REPT(" ",99)),1099,99)),PortProtocols[],4,FALSE),VLOOKUP(--TRIM(MID(SUBSTITUTE(C11,",",REPT(" ",99)),1099,99)),PortProtocols[],4,FALSE)),""),"") &amp;
    IF(TRIM(MID(SUBSTITUTE(C11,",",REPT(" ",99)),1199,99))&lt;&gt;"",CHAR(10) &amp; IFERROR(IF(ISERROR(--TRIM(MID(SUBSTITUTE(C11,",",REPT(" ",99)),1199,99))),VLOOKUP(TRIM(MID(SUBSTITUTE(C11,",",REPT(" ",99)),1199,99)),PortProtocols[],4,FALSE),VLOOKUP(--TRIM(MID(SUBSTITUTE(C11,",",REPT(" ",99)),1199,99)),PortProtocols[],4,FALSE)),""),"") &amp;
    IF(TRIM(MID(SUBSTITUTE(C11,",",REPT(" ",99)),1299,99))&lt;&gt;"",CHAR(10) &amp; IFERROR(IF(ISERROR(--TRIM(MID(SUBSTITUTE(C11,",",REPT(" ",99)),1299,99))),VLOOKUP(TRIM(MID(SUBSTITUTE(C11,",",REPT(" ",99)),1299,99)),PortProtocols[],4,FALSE),VLOOKUP(--TRIM(MID(SUBSTITUTE(C11,",",REPT(" ",99)),1299,99)),PortProtocols[],4,FALSE)),""),"") &amp;
    IF(TRIM(MID(SUBSTITUTE(C11,",",REPT(" ",99)),1399,99))&lt;&gt;"",CHAR(10) &amp; IFERROR(IF(ISERROR(--TRIM(MID(SUBSTITUTE(C11,",",REPT(" ",99)),1399,99))),VLOOKUP(TRIM(MID(SUBSTITUTE(C11,",",REPT(" ",99)),1399,99)),PortProtocols[],4,FALSE),VLOOKUP(--TRIM(MID(SUBSTITUTE(C11,",",REPT(" ",99)),1399,99)),PortProtocols[],4,FALSE)),""),"") &amp;
    IF(TRIM(MID(SUBSTITUTE(C11,",",REPT(" ",99)),1499,99))&lt;&gt;"",CHAR(10) &amp; IFERROR(IF(ISERROR(--TRIM(MID(SUBSTITUTE(C11,",",REPT(" ",99)),1499,99))),VLOOKUP(TRIM(MID(SUBSTITUTE(C11,",",REPT(" ",99)),1499,99)),PortProtocols[],4,FALSE),VLOOKUP(--TRIM(MID(SUBSTITUTE(C11,",",REPT(" ",99)),1499,99)),PortProtocols[],4,FALSE)),""),"") &amp;
    IF(TRIM(MID(SUBSTITUTE(C11,",",REPT(" ",99)),1599,99))&lt;&gt;"",CHAR(10) &amp; IFERROR(IF(ISERROR(--TRIM(MID(SUBSTITUTE(C11,",",REPT(" ",99)),1599,99))),VLOOKUP(TRIM(MID(SUBSTITUTE(C11,",",REPT(" ",99)),1599,99)),PortProtocols[],4,FALSE),VLOOKUP(--TRIM(MID(SUBSTITUTE(C11,",",REPT(" ",99)),1599,99)),PortProtocols[],4,FALSE)),""),"") &amp;
    IF(TRIM(MID(SUBSTITUTE(C11,",",REPT(" ",99)),1699,99))&lt;&gt;"",CHAR(10) &amp; IFERROR(IF(ISERROR(--TRIM(MID(SUBSTITUTE(C11,",",REPT(" ",99)),1699,99))),VLOOKUP(TRIM(MID(SUBSTITUTE(C11,",",REPT(" ",99)),1699,99)),PortProtocols[],4,FALSE),VLOOKUP(--TRIM(MID(SUBSTITUTE(C11,",",REPT(" ",99)),1699,99)),PortProtocols[],4,FALSE)),""),"") &amp;
    IF(TRIM(MID(SUBSTITUTE(C11,",",REPT(" ",99)),1799,99))&lt;&gt;"",CHAR(10) &amp; IFERROR(IF(ISERROR(--TRIM(MID(SUBSTITUTE(C11,",",REPT(" ",99)),1799,99))),VLOOKUP(TRIM(MID(SUBSTITUTE(C11,",",REPT(" ",99)),1799,99)),PortProtocols[],4,FALSE),VLOOKUP(--TRIM(MID(SUBSTITUTE(C11,",",REPT(" ",99)),1799,99)),PortProtocols[],4,FALSE)),""),"") &amp;
    IF(TRIM(MID(SUBSTITUTE(C11,",",REPT(" ",99)),1899,99))&lt;&gt;"",CHAR(10) &amp; IFERROR(IF(ISERROR(--TRIM(MID(SUBSTITUTE(C11,",",REPT(" ",99)),1899,99))),VLOOKUP(TRIM(MID(SUBSTITUTE(C11,",",REPT(" ",99)),1899,99)),PortProtocols[],4,FALSE),VLOOKUP(--TRIM(MID(SUBSTITUTE(C11,",",REPT(" ",99)),1899,99)),PortProtocols[],4,FALSE)),""),""),
"")</f>
        <v>Prism Central To Prism Central
LCM (2106 TCP)</v>
      </c>
      <c r="F11" s="19"/>
      <c r="G11" s="19"/>
    </row>
    <row r="12" spans="1:7" ht="40.5">
      <c r="A12" s="5" t="s">
        <v>136</v>
      </c>
      <c r="B12" s="5" t="s">
        <v>10</v>
      </c>
      <c r="C12" s="6">
        <v>2106</v>
      </c>
      <c r="D12" s="5" t="str" cm="1">
        <f t="array" ref="D1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2" s="19" t="str">
        <f>IF(AND(B12&lt;&gt;"",C12&lt;&gt;""),
    B12 &amp; " To " &amp; B12 &amp; CHAR(10) &amp;
    IFERROR(IF(ISERROR(--TRIM(MID(SUBSTITUTE(C12,",",REPT(" ",99)),1,99))),VLOOKUP(TRIM(MID(SUBSTITUTE(C12,",",REPT(" ",99)),1,99)),PortProtocols[],4,FALSE),VLOOKUP(--TRIM(MID(SUBSTITUTE(C12,",",REPT(" ",99)),1,99)),PortProtocols[],4,FALSE)),"") &amp;
    IF(TRIM(MID(SUBSTITUTE(C12,",",REPT(" ",99)),99,99))&lt;&gt;"",CHAR(10) &amp; IFERROR(IF(ISERROR(--TRIM(MID(SUBSTITUTE(C12,",",REPT(" ",99)),99,99))),VLOOKUP(TRIM(MID(SUBSTITUTE(C12,",",REPT(" ",99)),99,99)),PortProtocols[],4,FALSE),VLOOKUP(--TRIM(MID(SUBSTITUTE(C12,",",REPT(" ",99)),99,99)),PortProtocols[],4,FALSE)),""),"") &amp;
    IF(TRIM(MID(SUBSTITUTE(C12,",",REPT(" ",99)),199,99))&lt;&gt;"",CHAR(10) &amp; IFERROR(IF(ISERROR(--TRIM(MID(SUBSTITUTE(C12,",",REPT(" ",99)),199,99))),VLOOKUP(TRIM(MID(SUBSTITUTE(C12,",",REPT(" ",99)),199,99)),PortProtocols[],4,FALSE),VLOOKUP(--TRIM(MID(SUBSTITUTE(C12,",",REPT(" ",99)),199,99)),PortProtocols[],4,FALSE)),""),"") &amp;
    IF(TRIM(MID(SUBSTITUTE(C12,",",REPT(" ",99)),299,99))&lt;&gt;"",CHAR(10) &amp; IFERROR(IF(ISERROR(--TRIM(MID(SUBSTITUTE(C12,",",REPT(" ",99)),299,99))),VLOOKUP(TRIM(MID(SUBSTITUTE(C12,",",REPT(" ",99)),299,99)),PortProtocols[],4,FALSE),VLOOKUP(--TRIM(MID(SUBSTITUTE(C12,",",REPT(" ",99)),299,99)),PortProtocols[],4,FALSE)),""),"") &amp;
    IF(TRIM(MID(SUBSTITUTE(C12,",",REPT(" ",99)),399,99))&lt;&gt;"",CHAR(10) &amp; IFERROR(IF(ISERROR(--TRIM(MID(SUBSTITUTE(C12,",",REPT(" ",99)),399,99))),VLOOKUP(TRIM(MID(SUBSTITUTE(C12,",",REPT(" ",99)),399,99)),PortProtocols[],4,FALSE),VLOOKUP(--TRIM(MID(SUBSTITUTE(C12,",",REPT(" ",99)),399,99)),PortProtocols[],4,FALSE)),""),"") &amp;
    IF(TRIM(MID(SUBSTITUTE(C12,",",REPT(" ",99)),499,99))&lt;&gt;"",CHAR(10) &amp; IFERROR(IF(ISERROR(--TRIM(MID(SUBSTITUTE(C12,",",REPT(" ",99)),499,99))),VLOOKUP(TRIM(MID(SUBSTITUTE(C12,",",REPT(" ",99)),499,99)),PortProtocols[],4,FALSE),VLOOKUP(--TRIM(MID(SUBSTITUTE(C12,",",REPT(" ",99)),499,99)),PortProtocols[],4,FALSE)),""),"") &amp;
    IF(TRIM(MID(SUBSTITUTE(C12,",",REPT(" ",99)),599,99))&lt;&gt;"",CHAR(10) &amp; IFERROR(IF(ISERROR(--TRIM(MID(SUBSTITUTE(C12,",",REPT(" ",99)),599,99))),VLOOKUP(TRIM(MID(SUBSTITUTE(C12,",",REPT(" ",99)),599,99)),PortProtocols[],4,FALSE),VLOOKUP(--TRIM(MID(SUBSTITUTE(C12,",",REPT(" ",99)),599,99)),PortProtocols[],4,FALSE)),""),"") &amp;
    IF(TRIM(MID(SUBSTITUTE(C12,",",REPT(" ",99)),699,99))&lt;&gt;"",CHAR(10) &amp; IFERROR(IF(ISERROR(--TRIM(MID(SUBSTITUTE(C12,",",REPT(" ",99)),699,99))),VLOOKUP(TRIM(MID(SUBSTITUTE(C12,",",REPT(" ",99)),699,99)),PortProtocols[],4,FALSE),VLOOKUP(--TRIM(MID(SUBSTITUTE(C12,",",REPT(" ",99)),699,99)),PortProtocols[],4,FALSE)),""),"") &amp;
    IF(TRIM(MID(SUBSTITUTE(C12,",",REPT(" ",99)),799,99))&lt;&gt;"",CHAR(10) &amp; IFERROR(IF(ISERROR(--TRIM(MID(SUBSTITUTE(C12,",",REPT(" ",99)),799,99))),VLOOKUP(TRIM(MID(SUBSTITUTE(C12,",",REPT(" ",99)),799,99)),PortProtocols[],4,FALSE),VLOOKUP(--TRIM(MID(SUBSTITUTE(C12,",",REPT(" ",99)),799,99)),PortProtocols[],4,FALSE)),""),"") &amp;
    IF(TRIM(MID(SUBSTITUTE(C12,",",REPT(" ",99)),899,99))&lt;&gt;"",CHAR(10) &amp; IFERROR(IF(ISERROR(--TRIM(MID(SUBSTITUTE(C12,",",REPT(" ",99)),899,99))),VLOOKUP(TRIM(MID(SUBSTITUTE(C12,",",REPT(" ",99)),899,99)),PortProtocols[],4,FALSE),VLOOKUP(--TRIM(MID(SUBSTITUTE(C12,",",REPT(" ",99)),899,99)),PortProtocols[],4,FALSE)),""),"") &amp;
    IF(TRIM(MID(SUBSTITUTE(C12,",",REPT(" ",99)),999,99))&lt;&gt;"",CHAR(10) &amp; IFERROR(IF(ISERROR(--TRIM(MID(SUBSTITUTE(C12,",",REPT(" ",99)),999,99))),VLOOKUP(TRIM(MID(SUBSTITUTE(C12,",",REPT(" ",99)),999,99)),PortProtocols[],4,FALSE),VLOOKUP(--TRIM(MID(SUBSTITUTE(C12,",",REPT(" ",99)),999,99)),PortProtocols[],4,FALSE)),""),"") &amp;
    IF(TRIM(MID(SUBSTITUTE(C12,",",REPT(" ",99)),1099,99))&lt;&gt;"",CHAR(10) &amp; IFERROR(IF(ISERROR(--TRIM(MID(SUBSTITUTE(C12,",",REPT(" ",99)),1099,99))),VLOOKUP(TRIM(MID(SUBSTITUTE(C12,",",REPT(" ",99)),1099,99)),PortProtocols[],4,FALSE),VLOOKUP(--TRIM(MID(SUBSTITUTE(C12,",",REPT(" ",99)),1099,99)),PortProtocols[],4,FALSE)),""),"") &amp;
    IF(TRIM(MID(SUBSTITUTE(C12,",",REPT(" ",99)),1199,99))&lt;&gt;"",CHAR(10) &amp; IFERROR(IF(ISERROR(--TRIM(MID(SUBSTITUTE(C12,",",REPT(" ",99)),1199,99))),VLOOKUP(TRIM(MID(SUBSTITUTE(C12,",",REPT(" ",99)),1199,99)),PortProtocols[],4,FALSE),VLOOKUP(--TRIM(MID(SUBSTITUTE(C12,",",REPT(" ",99)),1199,99)),PortProtocols[],4,FALSE)),""),"") &amp;
    IF(TRIM(MID(SUBSTITUTE(C12,",",REPT(" ",99)),1299,99))&lt;&gt;"",CHAR(10) &amp; IFERROR(IF(ISERROR(--TRIM(MID(SUBSTITUTE(C12,",",REPT(" ",99)),1299,99))),VLOOKUP(TRIM(MID(SUBSTITUTE(C12,",",REPT(" ",99)),1299,99)),PortProtocols[],4,FALSE),VLOOKUP(--TRIM(MID(SUBSTITUTE(C12,",",REPT(" ",99)),1299,99)),PortProtocols[],4,FALSE)),""),"") &amp;
    IF(TRIM(MID(SUBSTITUTE(C12,",",REPT(" ",99)),1399,99))&lt;&gt;"",CHAR(10) &amp; IFERROR(IF(ISERROR(--TRIM(MID(SUBSTITUTE(C12,",",REPT(" ",99)),1399,99))),VLOOKUP(TRIM(MID(SUBSTITUTE(C12,",",REPT(" ",99)),1399,99)),PortProtocols[],4,FALSE),VLOOKUP(--TRIM(MID(SUBSTITUTE(C12,",",REPT(" ",99)),1399,99)),PortProtocols[],4,FALSE)),""),"") &amp;
    IF(TRIM(MID(SUBSTITUTE(C12,",",REPT(" ",99)),1499,99))&lt;&gt;"",CHAR(10) &amp; IFERROR(IF(ISERROR(--TRIM(MID(SUBSTITUTE(C12,",",REPT(" ",99)),1499,99))),VLOOKUP(TRIM(MID(SUBSTITUTE(C12,",",REPT(" ",99)),1499,99)),PortProtocols[],4,FALSE),VLOOKUP(--TRIM(MID(SUBSTITUTE(C12,",",REPT(" ",99)),1499,99)),PortProtocols[],4,FALSE)),""),"") &amp;
    IF(TRIM(MID(SUBSTITUTE(C12,",",REPT(" ",99)),1599,99))&lt;&gt;"",CHAR(10) &amp; IFERROR(IF(ISERROR(--TRIM(MID(SUBSTITUTE(C12,",",REPT(" ",99)),1599,99))),VLOOKUP(TRIM(MID(SUBSTITUTE(C12,",",REPT(" ",99)),1599,99)),PortProtocols[],4,FALSE),VLOOKUP(--TRIM(MID(SUBSTITUTE(C12,",",REPT(" ",99)),1599,99)),PortProtocols[],4,FALSE)),""),"") &amp;
    IF(TRIM(MID(SUBSTITUTE(C12,",",REPT(" ",99)),1699,99))&lt;&gt;"",CHAR(10) &amp; IFERROR(IF(ISERROR(--TRIM(MID(SUBSTITUTE(C12,",",REPT(" ",99)),1699,99))),VLOOKUP(TRIM(MID(SUBSTITUTE(C12,",",REPT(" ",99)),1699,99)),PortProtocols[],4,FALSE),VLOOKUP(--TRIM(MID(SUBSTITUTE(C12,",",REPT(" ",99)),1699,99)),PortProtocols[],4,FALSE)),""),"") &amp;
    IF(TRIM(MID(SUBSTITUTE(C12,",",REPT(" ",99)),1799,99))&lt;&gt;"",CHAR(10) &amp; IFERROR(IF(ISERROR(--TRIM(MID(SUBSTITUTE(C12,",",REPT(" ",99)),1799,99))),VLOOKUP(TRIM(MID(SUBSTITUTE(C12,",",REPT(" ",99)),1799,99)),PortProtocols[],4,FALSE),VLOOKUP(--TRIM(MID(SUBSTITUTE(C12,",",REPT(" ",99)),1799,99)),PortProtocols[],4,FALSE)),""),"") &amp;
    IF(TRIM(MID(SUBSTITUTE(C12,",",REPT(" ",99)),1899,99))&lt;&gt;"",CHAR(10) &amp; IFERROR(IF(ISERROR(--TRIM(MID(SUBSTITUTE(C12,",",REPT(" ",99)),1899,99))),VLOOKUP(TRIM(MID(SUBSTITUTE(C12,",",REPT(" ",99)),1899,99)),PortProtocols[],4,FALSE),VLOOKUP(--TRIM(MID(SUBSTITUTE(C12,",",REPT(" ",99)),1899,99)),PortProtocols[],4,FALSE)),""),""),
"")</f>
        <v>Nutanix CVM  To Nutanix CVM 
LCM (2106 TCP)</v>
      </c>
      <c r="F12" s="19"/>
      <c r="G12" s="19"/>
    </row>
    <row r="13" spans="1:7" ht="40.5">
      <c r="A13" s="5" t="s">
        <v>153</v>
      </c>
      <c r="B13" s="5" t="s">
        <v>161</v>
      </c>
      <c r="C13" s="6" t="s">
        <v>163</v>
      </c>
      <c r="D13" s="5" t="str" cm="1">
        <f t="array" ref="D1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3" s="19" t="str">
        <f>IF(AND(B13&lt;&gt;"",C13&lt;&gt;""),
    B13 &amp; " To " &amp; B13 &amp; CHAR(10) &amp;
    IFERROR(IF(ISERROR(--TRIM(MID(SUBSTITUTE(C13,",",REPT(" ",99)),1,99))),VLOOKUP(TRIM(MID(SUBSTITUTE(C13,",",REPT(" ",99)),1,99)),PortProtocols[],4,FALSE),VLOOKUP(--TRIM(MID(SUBSTITUTE(C13,",",REPT(" ",99)),1,99)),PortProtocols[],4,FALSE)),"") &amp;
    IF(TRIM(MID(SUBSTITUTE(C13,",",REPT(" ",99)),99,99))&lt;&gt;"",CHAR(10) &amp; IFERROR(IF(ISERROR(--TRIM(MID(SUBSTITUTE(C13,",",REPT(" ",99)),99,99))),VLOOKUP(TRIM(MID(SUBSTITUTE(C13,",",REPT(" ",99)),99,99)),PortProtocols[],4,FALSE),VLOOKUP(--TRIM(MID(SUBSTITUTE(C13,",",REPT(" ",99)),99,99)),PortProtocols[],4,FALSE)),""),"") &amp;
    IF(TRIM(MID(SUBSTITUTE(C13,",",REPT(" ",99)),199,99))&lt;&gt;"",CHAR(10) &amp; IFERROR(IF(ISERROR(--TRIM(MID(SUBSTITUTE(C13,",",REPT(" ",99)),199,99))),VLOOKUP(TRIM(MID(SUBSTITUTE(C13,",",REPT(" ",99)),199,99)),PortProtocols[],4,FALSE),VLOOKUP(--TRIM(MID(SUBSTITUTE(C13,",",REPT(" ",99)),199,99)),PortProtocols[],4,FALSE)),""),"") &amp;
    IF(TRIM(MID(SUBSTITUTE(C13,",",REPT(" ",99)),299,99))&lt;&gt;"",CHAR(10) &amp; IFERROR(IF(ISERROR(--TRIM(MID(SUBSTITUTE(C13,",",REPT(" ",99)),299,99))),VLOOKUP(TRIM(MID(SUBSTITUTE(C13,",",REPT(" ",99)),299,99)),PortProtocols[],4,FALSE),VLOOKUP(--TRIM(MID(SUBSTITUTE(C13,",",REPT(" ",99)),299,99)),PortProtocols[],4,FALSE)),""),"") &amp;
    IF(TRIM(MID(SUBSTITUTE(C13,",",REPT(" ",99)),399,99))&lt;&gt;"",CHAR(10) &amp; IFERROR(IF(ISERROR(--TRIM(MID(SUBSTITUTE(C13,",",REPT(" ",99)),399,99))),VLOOKUP(TRIM(MID(SUBSTITUTE(C13,",",REPT(" ",99)),399,99)),PortProtocols[],4,FALSE),VLOOKUP(--TRIM(MID(SUBSTITUTE(C13,",",REPT(" ",99)),399,99)),PortProtocols[],4,FALSE)),""),"") &amp;
    IF(TRIM(MID(SUBSTITUTE(C13,",",REPT(" ",99)),499,99))&lt;&gt;"",CHAR(10) &amp; IFERROR(IF(ISERROR(--TRIM(MID(SUBSTITUTE(C13,",",REPT(" ",99)),499,99))),VLOOKUP(TRIM(MID(SUBSTITUTE(C13,",",REPT(" ",99)),499,99)),PortProtocols[],4,FALSE),VLOOKUP(--TRIM(MID(SUBSTITUTE(C13,",",REPT(" ",99)),499,99)),PortProtocols[],4,FALSE)),""),"") &amp;
    IF(TRIM(MID(SUBSTITUTE(C13,",",REPT(" ",99)),599,99))&lt;&gt;"",CHAR(10) &amp; IFERROR(IF(ISERROR(--TRIM(MID(SUBSTITUTE(C13,",",REPT(" ",99)),599,99))),VLOOKUP(TRIM(MID(SUBSTITUTE(C13,",",REPT(" ",99)),599,99)),PortProtocols[],4,FALSE),VLOOKUP(--TRIM(MID(SUBSTITUTE(C13,",",REPT(" ",99)),599,99)),PortProtocols[],4,FALSE)),""),"") &amp;
    IF(TRIM(MID(SUBSTITUTE(C13,",",REPT(" ",99)),699,99))&lt;&gt;"",CHAR(10) &amp; IFERROR(IF(ISERROR(--TRIM(MID(SUBSTITUTE(C13,",",REPT(" ",99)),699,99))),VLOOKUP(TRIM(MID(SUBSTITUTE(C13,",",REPT(" ",99)),699,99)),PortProtocols[],4,FALSE),VLOOKUP(--TRIM(MID(SUBSTITUTE(C13,",",REPT(" ",99)),699,99)),PortProtocols[],4,FALSE)),""),"") &amp;
    IF(TRIM(MID(SUBSTITUTE(C13,",",REPT(" ",99)),799,99))&lt;&gt;"",CHAR(10) &amp; IFERROR(IF(ISERROR(--TRIM(MID(SUBSTITUTE(C13,",",REPT(" ",99)),799,99))),VLOOKUP(TRIM(MID(SUBSTITUTE(C13,",",REPT(" ",99)),799,99)),PortProtocols[],4,FALSE),VLOOKUP(--TRIM(MID(SUBSTITUTE(C13,",",REPT(" ",99)),799,99)),PortProtocols[],4,FALSE)),""),"") &amp;
    IF(TRIM(MID(SUBSTITUTE(C13,",",REPT(" ",99)),899,99))&lt;&gt;"",CHAR(10) &amp; IFERROR(IF(ISERROR(--TRIM(MID(SUBSTITUTE(C13,",",REPT(" ",99)),899,99))),VLOOKUP(TRIM(MID(SUBSTITUTE(C13,",",REPT(" ",99)),899,99)),PortProtocols[],4,FALSE),VLOOKUP(--TRIM(MID(SUBSTITUTE(C13,",",REPT(" ",99)),899,99)),PortProtocols[],4,FALSE)),""),"") &amp;
    IF(TRIM(MID(SUBSTITUTE(C13,",",REPT(" ",99)),999,99))&lt;&gt;"",CHAR(10) &amp; IFERROR(IF(ISERROR(--TRIM(MID(SUBSTITUTE(C13,",",REPT(" ",99)),999,99))),VLOOKUP(TRIM(MID(SUBSTITUTE(C13,",",REPT(" ",99)),999,99)),PortProtocols[],4,FALSE),VLOOKUP(--TRIM(MID(SUBSTITUTE(C13,",",REPT(" ",99)),999,99)),PortProtocols[],4,FALSE)),""),"") &amp;
    IF(TRIM(MID(SUBSTITUTE(C13,",",REPT(" ",99)),1099,99))&lt;&gt;"",CHAR(10) &amp; IFERROR(IF(ISERROR(--TRIM(MID(SUBSTITUTE(C13,",",REPT(" ",99)),1099,99))),VLOOKUP(TRIM(MID(SUBSTITUTE(C13,",",REPT(" ",99)),1099,99)),PortProtocols[],4,FALSE),VLOOKUP(--TRIM(MID(SUBSTITUTE(C13,",",REPT(" ",99)),1099,99)),PortProtocols[],4,FALSE)),""),"") &amp;
    IF(TRIM(MID(SUBSTITUTE(C13,",",REPT(" ",99)),1199,99))&lt;&gt;"",CHAR(10) &amp; IFERROR(IF(ISERROR(--TRIM(MID(SUBSTITUTE(C13,",",REPT(" ",99)),1199,99))),VLOOKUP(TRIM(MID(SUBSTITUTE(C13,",",REPT(" ",99)),1199,99)),PortProtocols[],4,FALSE),VLOOKUP(--TRIM(MID(SUBSTITUTE(C13,",",REPT(" ",99)),1199,99)),PortProtocols[],4,FALSE)),""),"") &amp;
    IF(TRIM(MID(SUBSTITUTE(C13,",",REPT(" ",99)),1299,99))&lt;&gt;"",CHAR(10) &amp; IFERROR(IF(ISERROR(--TRIM(MID(SUBSTITUTE(C13,",",REPT(" ",99)),1299,99))),VLOOKUP(TRIM(MID(SUBSTITUTE(C13,",",REPT(" ",99)),1299,99)),PortProtocols[],4,FALSE),VLOOKUP(--TRIM(MID(SUBSTITUTE(C13,",",REPT(" ",99)),1299,99)),PortProtocols[],4,FALSE)),""),"") &amp;
    IF(TRIM(MID(SUBSTITUTE(C13,",",REPT(" ",99)),1399,99))&lt;&gt;"",CHAR(10) &amp; IFERROR(IF(ISERROR(--TRIM(MID(SUBSTITUTE(C13,",",REPT(" ",99)),1399,99))),VLOOKUP(TRIM(MID(SUBSTITUTE(C13,",",REPT(" ",99)),1399,99)),PortProtocols[],4,FALSE),VLOOKUP(--TRIM(MID(SUBSTITUTE(C13,",",REPT(" ",99)),1399,99)),PortProtocols[],4,FALSE)),""),"") &amp;
    IF(TRIM(MID(SUBSTITUTE(C13,",",REPT(" ",99)),1499,99))&lt;&gt;"",CHAR(10) &amp; IFERROR(IF(ISERROR(--TRIM(MID(SUBSTITUTE(C13,",",REPT(" ",99)),1499,99))),VLOOKUP(TRIM(MID(SUBSTITUTE(C13,",",REPT(" ",99)),1499,99)),PortProtocols[],4,FALSE),VLOOKUP(--TRIM(MID(SUBSTITUTE(C13,",",REPT(" ",99)),1499,99)),PortProtocols[],4,FALSE)),""),"") &amp;
    IF(TRIM(MID(SUBSTITUTE(C13,",",REPT(" ",99)),1599,99))&lt;&gt;"",CHAR(10) &amp; IFERROR(IF(ISERROR(--TRIM(MID(SUBSTITUTE(C13,",",REPT(" ",99)),1599,99))),VLOOKUP(TRIM(MID(SUBSTITUTE(C13,",",REPT(" ",99)),1599,99)),PortProtocols[],4,FALSE),VLOOKUP(--TRIM(MID(SUBSTITUTE(C13,",",REPT(" ",99)),1599,99)),PortProtocols[],4,FALSE)),""),"") &amp;
    IF(TRIM(MID(SUBSTITUTE(C13,",",REPT(" ",99)),1699,99))&lt;&gt;"",CHAR(10) &amp; IFERROR(IF(ISERROR(--TRIM(MID(SUBSTITUTE(C13,",",REPT(" ",99)),1699,99))),VLOOKUP(TRIM(MID(SUBSTITUTE(C13,",",REPT(" ",99)),1699,99)),PortProtocols[],4,FALSE),VLOOKUP(--TRIM(MID(SUBSTITUTE(C13,",",REPT(" ",99)),1699,99)),PortProtocols[],4,FALSE)),""),"") &amp;
    IF(TRIM(MID(SUBSTITUTE(C13,",",REPT(" ",99)),1799,99))&lt;&gt;"",CHAR(10) &amp; IFERROR(IF(ISERROR(--TRIM(MID(SUBSTITUTE(C13,",",REPT(" ",99)),1799,99))),VLOOKUP(TRIM(MID(SUBSTITUTE(C13,",",REPT(" ",99)),1799,99)),PortProtocols[],4,FALSE),VLOOKUP(--TRIM(MID(SUBSTITUTE(C13,",",REPT(" ",99)),1799,99)),PortProtocols[],4,FALSE)),""),"") &amp;
    IF(TRIM(MID(SUBSTITUTE(C13,",",REPT(" ",99)),1899,99))&lt;&gt;"",CHAR(10) &amp; IFERROR(IF(ISERROR(--TRIM(MID(SUBSTITUTE(C13,",",REPT(" ",99)),1899,99))),VLOOKUP(TRIM(MID(SUBSTITUTE(C13,",",REPT(" ",99)),1899,99)),PortProtocols[],4,FALSE),VLOOKUP(--TRIM(MID(SUBSTITUTE(C13,",",REPT(" ",99)),1899,99)),PortProtocols[],4,FALSE)),""),""),
"")</f>
        <v>Prism Central Scale-Out VM To Prism Central Scale-Out VM
Nodeport Services (30000-32767 TCP)</v>
      </c>
      <c r="F13" s="19"/>
      <c r="G13" s="19"/>
    </row>
    <row r="14" spans="1:7" ht="60.75">
      <c r="A14" s="5" t="s">
        <v>330</v>
      </c>
      <c r="B14" s="5" t="s">
        <v>362</v>
      </c>
      <c r="C14" s="6" t="s">
        <v>431</v>
      </c>
      <c r="D14" s="5" t="str" cm="1">
        <f t="array" ref="D1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4" s="19" t="str">
        <f>IF(AND(B14&lt;&gt;"",C14&lt;&gt;""),
    B14 &amp; " To " &amp; B14 &amp; CHAR(10) &amp;
    IFERROR(IF(ISERROR(--TRIM(MID(SUBSTITUTE(C14,",",REPT(" ",99)),1,99))),VLOOKUP(TRIM(MID(SUBSTITUTE(C14,",",REPT(" ",99)),1,99)),PortProtocols[],4,FALSE),VLOOKUP(--TRIM(MID(SUBSTITUTE(C14,",",REPT(" ",99)),1,99)),PortProtocols[],4,FALSE)),"") &amp;
    IF(TRIM(MID(SUBSTITUTE(C14,",",REPT(" ",99)),99,99))&lt;&gt;"",CHAR(10) &amp; IFERROR(IF(ISERROR(--TRIM(MID(SUBSTITUTE(C14,",",REPT(" ",99)),99,99))),VLOOKUP(TRIM(MID(SUBSTITUTE(C14,",",REPT(" ",99)),99,99)),PortProtocols[],4,FALSE),VLOOKUP(--TRIM(MID(SUBSTITUTE(C14,",",REPT(" ",99)),99,99)),PortProtocols[],4,FALSE)),""),"") &amp;
    IF(TRIM(MID(SUBSTITUTE(C14,",",REPT(" ",99)),199,99))&lt;&gt;"",CHAR(10) &amp; IFERROR(IF(ISERROR(--TRIM(MID(SUBSTITUTE(C14,",",REPT(" ",99)),199,99))),VLOOKUP(TRIM(MID(SUBSTITUTE(C14,",",REPT(" ",99)),199,99)),PortProtocols[],4,FALSE),VLOOKUP(--TRIM(MID(SUBSTITUTE(C14,",",REPT(" ",99)),199,99)),PortProtocols[],4,FALSE)),""),"") &amp;
    IF(TRIM(MID(SUBSTITUTE(C14,",",REPT(" ",99)),299,99))&lt;&gt;"",CHAR(10) &amp; IFERROR(IF(ISERROR(--TRIM(MID(SUBSTITUTE(C14,",",REPT(" ",99)),299,99))),VLOOKUP(TRIM(MID(SUBSTITUTE(C14,",",REPT(" ",99)),299,99)),PortProtocols[],4,FALSE),VLOOKUP(--TRIM(MID(SUBSTITUTE(C14,",",REPT(" ",99)),299,99)),PortProtocols[],4,FALSE)),""),"") &amp;
    IF(TRIM(MID(SUBSTITUTE(C14,",",REPT(" ",99)),399,99))&lt;&gt;"",CHAR(10) &amp; IFERROR(IF(ISERROR(--TRIM(MID(SUBSTITUTE(C14,",",REPT(" ",99)),399,99))),VLOOKUP(TRIM(MID(SUBSTITUTE(C14,",",REPT(" ",99)),399,99)),PortProtocols[],4,FALSE),VLOOKUP(--TRIM(MID(SUBSTITUTE(C14,",",REPT(" ",99)),399,99)),PortProtocols[],4,FALSE)),""),"") &amp;
    IF(TRIM(MID(SUBSTITUTE(C14,",",REPT(" ",99)),499,99))&lt;&gt;"",CHAR(10) &amp; IFERROR(IF(ISERROR(--TRIM(MID(SUBSTITUTE(C14,",",REPT(" ",99)),499,99))),VLOOKUP(TRIM(MID(SUBSTITUTE(C14,",",REPT(" ",99)),499,99)),PortProtocols[],4,FALSE),VLOOKUP(--TRIM(MID(SUBSTITUTE(C14,",",REPT(" ",99)),499,99)),PortProtocols[],4,FALSE)),""),"") &amp;
    IF(TRIM(MID(SUBSTITUTE(C14,",",REPT(" ",99)),599,99))&lt;&gt;"",CHAR(10) &amp; IFERROR(IF(ISERROR(--TRIM(MID(SUBSTITUTE(C14,",",REPT(" ",99)),599,99))),VLOOKUP(TRIM(MID(SUBSTITUTE(C14,",",REPT(" ",99)),599,99)),PortProtocols[],4,FALSE),VLOOKUP(--TRIM(MID(SUBSTITUTE(C14,",",REPT(" ",99)),599,99)),PortProtocols[],4,FALSE)),""),"") &amp;
    IF(TRIM(MID(SUBSTITUTE(C14,",",REPT(" ",99)),699,99))&lt;&gt;"",CHAR(10) &amp; IFERROR(IF(ISERROR(--TRIM(MID(SUBSTITUTE(C14,",",REPT(" ",99)),699,99))),VLOOKUP(TRIM(MID(SUBSTITUTE(C14,",",REPT(" ",99)),699,99)),PortProtocols[],4,FALSE),VLOOKUP(--TRIM(MID(SUBSTITUTE(C14,",",REPT(" ",99)),699,99)),PortProtocols[],4,FALSE)),""),"") &amp;
    IF(TRIM(MID(SUBSTITUTE(C14,",",REPT(" ",99)),799,99))&lt;&gt;"",CHAR(10) &amp; IFERROR(IF(ISERROR(--TRIM(MID(SUBSTITUTE(C14,",",REPT(" ",99)),799,99))),VLOOKUP(TRIM(MID(SUBSTITUTE(C14,",",REPT(" ",99)),799,99)),PortProtocols[],4,FALSE),VLOOKUP(--TRIM(MID(SUBSTITUTE(C14,",",REPT(" ",99)),799,99)),PortProtocols[],4,FALSE)),""),"") &amp;
    IF(TRIM(MID(SUBSTITUTE(C14,",",REPT(" ",99)),899,99))&lt;&gt;"",CHAR(10) &amp; IFERROR(IF(ISERROR(--TRIM(MID(SUBSTITUTE(C14,",",REPT(" ",99)),899,99))),VLOOKUP(TRIM(MID(SUBSTITUTE(C14,",",REPT(" ",99)),899,99)),PortProtocols[],4,FALSE),VLOOKUP(--TRIM(MID(SUBSTITUTE(C14,",",REPT(" ",99)),899,99)),PortProtocols[],4,FALSE)),""),"") &amp;
    IF(TRIM(MID(SUBSTITUTE(C14,",",REPT(" ",99)),999,99))&lt;&gt;"",CHAR(10) &amp; IFERROR(IF(ISERROR(--TRIM(MID(SUBSTITUTE(C14,",",REPT(" ",99)),999,99))),VLOOKUP(TRIM(MID(SUBSTITUTE(C14,",",REPT(" ",99)),999,99)),PortProtocols[],4,FALSE),VLOOKUP(--TRIM(MID(SUBSTITUTE(C14,",",REPT(" ",99)),999,99)),PortProtocols[],4,FALSE)),""),"") &amp;
    IF(TRIM(MID(SUBSTITUTE(C14,",",REPT(" ",99)),1099,99))&lt;&gt;"",CHAR(10) &amp; IFERROR(IF(ISERROR(--TRIM(MID(SUBSTITUTE(C14,",",REPT(" ",99)),1099,99))),VLOOKUP(TRIM(MID(SUBSTITUTE(C14,",",REPT(" ",99)),1099,99)),PortProtocols[],4,FALSE),VLOOKUP(--TRIM(MID(SUBSTITUTE(C14,",",REPT(" ",99)),1099,99)),PortProtocols[],4,FALSE)),""),"") &amp;
    IF(TRIM(MID(SUBSTITUTE(C14,",",REPT(" ",99)),1199,99))&lt;&gt;"",CHAR(10) &amp; IFERROR(IF(ISERROR(--TRIM(MID(SUBSTITUTE(C14,",",REPT(" ",99)),1199,99))),VLOOKUP(TRIM(MID(SUBSTITUTE(C14,",",REPT(" ",99)),1199,99)),PortProtocols[],4,FALSE),VLOOKUP(--TRIM(MID(SUBSTITUTE(C14,",",REPT(" ",99)),1199,99)),PortProtocols[],4,FALSE)),""),"") &amp;
    IF(TRIM(MID(SUBSTITUTE(C14,",",REPT(" ",99)),1299,99))&lt;&gt;"",CHAR(10) &amp; IFERROR(IF(ISERROR(--TRIM(MID(SUBSTITUTE(C14,",",REPT(" ",99)),1299,99))),VLOOKUP(TRIM(MID(SUBSTITUTE(C14,",",REPT(" ",99)),1299,99)),PortProtocols[],4,FALSE),VLOOKUP(--TRIM(MID(SUBSTITUTE(C14,",",REPT(" ",99)),1299,99)),PortProtocols[],4,FALSE)),""),"") &amp;
    IF(TRIM(MID(SUBSTITUTE(C14,",",REPT(" ",99)),1399,99))&lt;&gt;"",CHAR(10) &amp; IFERROR(IF(ISERROR(--TRIM(MID(SUBSTITUTE(C14,",",REPT(" ",99)),1399,99))),VLOOKUP(TRIM(MID(SUBSTITUTE(C14,",",REPT(" ",99)),1399,99)),PortProtocols[],4,FALSE),VLOOKUP(--TRIM(MID(SUBSTITUTE(C14,",",REPT(" ",99)),1399,99)),PortProtocols[],4,FALSE)),""),"") &amp;
    IF(TRIM(MID(SUBSTITUTE(C14,",",REPT(" ",99)),1499,99))&lt;&gt;"",CHAR(10) &amp; IFERROR(IF(ISERROR(--TRIM(MID(SUBSTITUTE(C14,",",REPT(" ",99)),1499,99))),VLOOKUP(TRIM(MID(SUBSTITUTE(C14,",",REPT(" ",99)),1499,99)),PortProtocols[],4,FALSE),VLOOKUP(--TRIM(MID(SUBSTITUTE(C14,",",REPT(" ",99)),1499,99)),PortProtocols[],4,FALSE)),""),"") &amp;
    IF(TRIM(MID(SUBSTITUTE(C14,",",REPT(" ",99)),1599,99))&lt;&gt;"",CHAR(10) &amp; IFERROR(IF(ISERROR(--TRIM(MID(SUBSTITUTE(C14,",",REPT(" ",99)),1599,99))),VLOOKUP(TRIM(MID(SUBSTITUTE(C14,",",REPT(" ",99)),1599,99)),PortProtocols[],4,FALSE),VLOOKUP(--TRIM(MID(SUBSTITUTE(C14,",",REPT(" ",99)),1599,99)),PortProtocols[],4,FALSE)),""),"") &amp;
    IF(TRIM(MID(SUBSTITUTE(C14,",",REPT(" ",99)),1699,99))&lt;&gt;"",CHAR(10) &amp; IFERROR(IF(ISERROR(--TRIM(MID(SUBSTITUTE(C14,",",REPT(" ",99)),1699,99))),VLOOKUP(TRIM(MID(SUBSTITUTE(C14,",",REPT(" ",99)),1699,99)),PortProtocols[],4,FALSE),VLOOKUP(--TRIM(MID(SUBSTITUTE(C14,",",REPT(" ",99)),1699,99)),PortProtocols[],4,FALSE)),""),"") &amp;
    IF(TRIM(MID(SUBSTITUTE(C14,",",REPT(" ",99)),1799,99))&lt;&gt;"",CHAR(10) &amp; IFERROR(IF(ISERROR(--TRIM(MID(SUBSTITUTE(C14,",",REPT(" ",99)),1799,99))),VLOOKUP(TRIM(MID(SUBSTITUTE(C14,",",REPT(" ",99)),1799,99)),PortProtocols[],4,FALSE),VLOOKUP(--TRIM(MID(SUBSTITUTE(C14,",",REPT(" ",99)),1799,99)),PortProtocols[],4,FALSE)),""),"") &amp;
    IF(TRIM(MID(SUBSTITUTE(C14,",",REPT(" ",99)),1899,99))&lt;&gt;"",CHAR(10) &amp; IFERROR(IF(ISERROR(--TRIM(MID(SUBSTITUTE(C14,",",REPT(" ",99)),1899,99))),VLOOKUP(TRIM(MID(SUBSTITUTE(C14,",",REPT(" ",99)),1899,99)),PortProtocols[],4,FALSE),VLOOKUP(--TRIM(MID(SUBSTITUTE(C14,",",REPT(" ",99)),1899,99)),PortProtocols[],4,FALSE)),""),""),
"")</f>
        <v>Linux Guest VM To Linux Guest VM
IPC (23578 TCP)
Image Registry or Postgre SQL Write (5000 TCP)</v>
      </c>
      <c r="F14" s="19"/>
      <c r="G14" s="19"/>
    </row>
    <row r="15" spans="1:7" ht="60.75">
      <c r="A15" s="5" t="s">
        <v>330</v>
      </c>
      <c r="B15" s="5" t="s">
        <v>361</v>
      </c>
      <c r="C15" s="6" t="s">
        <v>431</v>
      </c>
      <c r="D15" s="5" t="str" cm="1">
        <f t="array" ref="D1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5" s="19" t="str">
        <f>IF(AND(B15&lt;&gt;"",C15&lt;&gt;""),
    B15 &amp; " To " &amp; B15 &amp; CHAR(10) &amp;
    IFERROR(IF(ISERROR(--TRIM(MID(SUBSTITUTE(C15,",",REPT(" ",99)),1,99))),VLOOKUP(TRIM(MID(SUBSTITUTE(C15,",",REPT(" ",99)),1,99)),PortProtocols[],4,FALSE),VLOOKUP(--TRIM(MID(SUBSTITUTE(C15,",",REPT(" ",99)),1,99)),PortProtocols[],4,FALSE)),"") &amp;
    IF(TRIM(MID(SUBSTITUTE(C15,",",REPT(" ",99)),99,99))&lt;&gt;"",CHAR(10) &amp; IFERROR(IF(ISERROR(--TRIM(MID(SUBSTITUTE(C15,",",REPT(" ",99)),99,99))),VLOOKUP(TRIM(MID(SUBSTITUTE(C15,",",REPT(" ",99)),99,99)),PortProtocols[],4,FALSE),VLOOKUP(--TRIM(MID(SUBSTITUTE(C15,",",REPT(" ",99)),99,99)),PortProtocols[],4,FALSE)),""),"") &amp;
    IF(TRIM(MID(SUBSTITUTE(C15,",",REPT(" ",99)),199,99))&lt;&gt;"",CHAR(10) &amp; IFERROR(IF(ISERROR(--TRIM(MID(SUBSTITUTE(C15,",",REPT(" ",99)),199,99))),VLOOKUP(TRIM(MID(SUBSTITUTE(C15,",",REPT(" ",99)),199,99)),PortProtocols[],4,FALSE),VLOOKUP(--TRIM(MID(SUBSTITUTE(C15,",",REPT(" ",99)),199,99)),PortProtocols[],4,FALSE)),""),"") &amp;
    IF(TRIM(MID(SUBSTITUTE(C15,",",REPT(" ",99)),299,99))&lt;&gt;"",CHAR(10) &amp; IFERROR(IF(ISERROR(--TRIM(MID(SUBSTITUTE(C15,",",REPT(" ",99)),299,99))),VLOOKUP(TRIM(MID(SUBSTITUTE(C15,",",REPT(" ",99)),299,99)),PortProtocols[],4,FALSE),VLOOKUP(--TRIM(MID(SUBSTITUTE(C15,",",REPT(" ",99)),299,99)),PortProtocols[],4,FALSE)),""),"") &amp;
    IF(TRIM(MID(SUBSTITUTE(C15,",",REPT(" ",99)),399,99))&lt;&gt;"",CHAR(10) &amp; IFERROR(IF(ISERROR(--TRIM(MID(SUBSTITUTE(C15,",",REPT(" ",99)),399,99))),VLOOKUP(TRIM(MID(SUBSTITUTE(C15,",",REPT(" ",99)),399,99)),PortProtocols[],4,FALSE),VLOOKUP(--TRIM(MID(SUBSTITUTE(C15,",",REPT(" ",99)),399,99)),PortProtocols[],4,FALSE)),""),"") &amp;
    IF(TRIM(MID(SUBSTITUTE(C15,",",REPT(" ",99)),499,99))&lt;&gt;"",CHAR(10) &amp; IFERROR(IF(ISERROR(--TRIM(MID(SUBSTITUTE(C15,",",REPT(" ",99)),499,99))),VLOOKUP(TRIM(MID(SUBSTITUTE(C15,",",REPT(" ",99)),499,99)),PortProtocols[],4,FALSE),VLOOKUP(--TRIM(MID(SUBSTITUTE(C15,",",REPT(" ",99)),499,99)),PortProtocols[],4,FALSE)),""),"") &amp;
    IF(TRIM(MID(SUBSTITUTE(C15,",",REPT(" ",99)),599,99))&lt;&gt;"",CHAR(10) &amp; IFERROR(IF(ISERROR(--TRIM(MID(SUBSTITUTE(C15,",",REPT(" ",99)),599,99))),VLOOKUP(TRIM(MID(SUBSTITUTE(C15,",",REPT(" ",99)),599,99)),PortProtocols[],4,FALSE),VLOOKUP(--TRIM(MID(SUBSTITUTE(C15,",",REPT(" ",99)),599,99)),PortProtocols[],4,FALSE)),""),"") &amp;
    IF(TRIM(MID(SUBSTITUTE(C15,",",REPT(" ",99)),699,99))&lt;&gt;"",CHAR(10) &amp; IFERROR(IF(ISERROR(--TRIM(MID(SUBSTITUTE(C15,",",REPT(" ",99)),699,99))),VLOOKUP(TRIM(MID(SUBSTITUTE(C15,",",REPT(" ",99)),699,99)),PortProtocols[],4,FALSE),VLOOKUP(--TRIM(MID(SUBSTITUTE(C15,",",REPT(" ",99)),699,99)),PortProtocols[],4,FALSE)),""),"") &amp;
    IF(TRIM(MID(SUBSTITUTE(C15,",",REPT(" ",99)),799,99))&lt;&gt;"",CHAR(10) &amp; IFERROR(IF(ISERROR(--TRIM(MID(SUBSTITUTE(C15,",",REPT(" ",99)),799,99))),VLOOKUP(TRIM(MID(SUBSTITUTE(C15,",",REPT(" ",99)),799,99)),PortProtocols[],4,FALSE),VLOOKUP(--TRIM(MID(SUBSTITUTE(C15,",",REPT(" ",99)),799,99)),PortProtocols[],4,FALSE)),""),"") &amp;
    IF(TRIM(MID(SUBSTITUTE(C15,",",REPT(" ",99)),899,99))&lt;&gt;"",CHAR(10) &amp; IFERROR(IF(ISERROR(--TRIM(MID(SUBSTITUTE(C15,",",REPT(" ",99)),899,99))),VLOOKUP(TRIM(MID(SUBSTITUTE(C15,",",REPT(" ",99)),899,99)),PortProtocols[],4,FALSE),VLOOKUP(--TRIM(MID(SUBSTITUTE(C15,",",REPT(" ",99)),899,99)),PortProtocols[],4,FALSE)),""),"") &amp;
    IF(TRIM(MID(SUBSTITUTE(C15,",",REPT(" ",99)),999,99))&lt;&gt;"",CHAR(10) &amp; IFERROR(IF(ISERROR(--TRIM(MID(SUBSTITUTE(C15,",",REPT(" ",99)),999,99))),VLOOKUP(TRIM(MID(SUBSTITUTE(C15,",",REPT(" ",99)),999,99)),PortProtocols[],4,FALSE),VLOOKUP(--TRIM(MID(SUBSTITUTE(C15,",",REPT(" ",99)),999,99)),PortProtocols[],4,FALSE)),""),"") &amp;
    IF(TRIM(MID(SUBSTITUTE(C15,",",REPT(" ",99)),1099,99))&lt;&gt;"",CHAR(10) &amp; IFERROR(IF(ISERROR(--TRIM(MID(SUBSTITUTE(C15,",",REPT(" ",99)),1099,99))),VLOOKUP(TRIM(MID(SUBSTITUTE(C15,",",REPT(" ",99)),1099,99)),PortProtocols[],4,FALSE),VLOOKUP(--TRIM(MID(SUBSTITUTE(C15,",",REPT(" ",99)),1099,99)),PortProtocols[],4,FALSE)),""),"") &amp;
    IF(TRIM(MID(SUBSTITUTE(C15,",",REPT(" ",99)),1199,99))&lt;&gt;"",CHAR(10) &amp; IFERROR(IF(ISERROR(--TRIM(MID(SUBSTITUTE(C15,",",REPT(" ",99)),1199,99))),VLOOKUP(TRIM(MID(SUBSTITUTE(C15,",",REPT(" ",99)),1199,99)),PortProtocols[],4,FALSE),VLOOKUP(--TRIM(MID(SUBSTITUTE(C15,",",REPT(" ",99)),1199,99)),PortProtocols[],4,FALSE)),""),"") &amp;
    IF(TRIM(MID(SUBSTITUTE(C15,",",REPT(" ",99)),1299,99))&lt;&gt;"",CHAR(10) &amp; IFERROR(IF(ISERROR(--TRIM(MID(SUBSTITUTE(C15,",",REPT(" ",99)),1299,99))),VLOOKUP(TRIM(MID(SUBSTITUTE(C15,",",REPT(" ",99)),1299,99)),PortProtocols[],4,FALSE),VLOOKUP(--TRIM(MID(SUBSTITUTE(C15,",",REPT(" ",99)),1299,99)),PortProtocols[],4,FALSE)),""),"") &amp;
    IF(TRIM(MID(SUBSTITUTE(C15,",",REPT(" ",99)),1399,99))&lt;&gt;"",CHAR(10) &amp; IFERROR(IF(ISERROR(--TRIM(MID(SUBSTITUTE(C15,",",REPT(" ",99)),1399,99))),VLOOKUP(TRIM(MID(SUBSTITUTE(C15,",",REPT(" ",99)),1399,99)),PortProtocols[],4,FALSE),VLOOKUP(--TRIM(MID(SUBSTITUTE(C15,",",REPT(" ",99)),1399,99)),PortProtocols[],4,FALSE)),""),"") &amp;
    IF(TRIM(MID(SUBSTITUTE(C15,",",REPT(" ",99)),1499,99))&lt;&gt;"",CHAR(10) &amp; IFERROR(IF(ISERROR(--TRIM(MID(SUBSTITUTE(C15,",",REPT(" ",99)),1499,99))),VLOOKUP(TRIM(MID(SUBSTITUTE(C15,",",REPT(" ",99)),1499,99)),PortProtocols[],4,FALSE),VLOOKUP(--TRIM(MID(SUBSTITUTE(C15,",",REPT(" ",99)),1499,99)),PortProtocols[],4,FALSE)),""),"") &amp;
    IF(TRIM(MID(SUBSTITUTE(C15,",",REPT(" ",99)),1599,99))&lt;&gt;"",CHAR(10) &amp; IFERROR(IF(ISERROR(--TRIM(MID(SUBSTITUTE(C15,",",REPT(" ",99)),1599,99))),VLOOKUP(TRIM(MID(SUBSTITUTE(C15,",",REPT(" ",99)),1599,99)),PortProtocols[],4,FALSE),VLOOKUP(--TRIM(MID(SUBSTITUTE(C15,",",REPT(" ",99)),1599,99)),PortProtocols[],4,FALSE)),""),"") &amp;
    IF(TRIM(MID(SUBSTITUTE(C15,",",REPT(" ",99)),1699,99))&lt;&gt;"",CHAR(10) &amp; IFERROR(IF(ISERROR(--TRIM(MID(SUBSTITUTE(C15,",",REPT(" ",99)),1699,99))),VLOOKUP(TRIM(MID(SUBSTITUTE(C15,",",REPT(" ",99)),1699,99)),PortProtocols[],4,FALSE),VLOOKUP(--TRIM(MID(SUBSTITUTE(C15,",",REPT(" ",99)),1699,99)),PortProtocols[],4,FALSE)),""),"") &amp;
    IF(TRIM(MID(SUBSTITUTE(C15,",",REPT(" ",99)),1799,99))&lt;&gt;"",CHAR(10) &amp; IFERROR(IF(ISERROR(--TRIM(MID(SUBSTITUTE(C15,",",REPT(" ",99)),1799,99))),VLOOKUP(TRIM(MID(SUBSTITUTE(C15,",",REPT(" ",99)),1799,99)),PortProtocols[],4,FALSE),VLOOKUP(--TRIM(MID(SUBSTITUTE(C15,",",REPT(" ",99)),1799,99)),PortProtocols[],4,FALSE)),""),"") &amp;
    IF(TRIM(MID(SUBSTITUTE(C15,",",REPT(" ",99)),1899,99))&lt;&gt;"",CHAR(10) &amp; IFERROR(IF(ISERROR(--TRIM(MID(SUBSTITUTE(C15,",",REPT(" ",99)),1899,99))),VLOOKUP(TRIM(MID(SUBSTITUTE(C15,",",REPT(" ",99)),1899,99)),PortProtocols[],4,FALSE),VLOOKUP(--TRIM(MID(SUBSTITUTE(C15,",",REPT(" ",99)),1899,99)),PortProtocols[],4,FALSE)),""),""),
"")</f>
        <v>Windows Guest VM To Windows Guest VM
IPC (23578 TCP)
Image Registry or Postgre SQL Write (5000 TCP)</v>
      </c>
      <c r="F15" s="19"/>
      <c r="G15" s="19"/>
    </row>
    <row r="16" spans="1:7" ht="40.5">
      <c r="A16" s="5" t="s">
        <v>330</v>
      </c>
      <c r="B16" s="5" t="s">
        <v>10</v>
      </c>
      <c r="C16" s="6">
        <v>2073</v>
      </c>
      <c r="D16" s="5" t="str" cm="1">
        <f t="array" ref="D1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TCP</v>
      </c>
      <c r="E16" s="19" t="str">
        <f>IF(AND(B16&lt;&gt;"",C16&lt;&gt;""),
    B16 &amp; " To " &amp; B16 &amp; CHAR(10) &amp;
    IFERROR(IF(ISERROR(--TRIM(MID(SUBSTITUTE(C16,",",REPT(" ",99)),1,99))),VLOOKUP(TRIM(MID(SUBSTITUTE(C16,",",REPT(" ",99)),1,99)),PortProtocols[],4,FALSE),VLOOKUP(--TRIM(MID(SUBSTITUTE(C16,",",REPT(" ",99)),1,99)),PortProtocols[],4,FALSE)),"") &amp;
    IF(TRIM(MID(SUBSTITUTE(C16,",",REPT(" ",99)),99,99))&lt;&gt;"",CHAR(10) &amp; IFERROR(IF(ISERROR(--TRIM(MID(SUBSTITUTE(C16,",",REPT(" ",99)),99,99))),VLOOKUP(TRIM(MID(SUBSTITUTE(C16,",",REPT(" ",99)),99,99)),PortProtocols[],4,FALSE),VLOOKUP(--TRIM(MID(SUBSTITUTE(C16,",",REPT(" ",99)),99,99)),PortProtocols[],4,FALSE)),""),"") &amp;
    IF(TRIM(MID(SUBSTITUTE(C16,",",REPT(" ",99)),199,99))&lt;&gt;"",CHAR(10) &amp; IFERROR(IF(ISERROR(--TRIM(MID(SUBSTITUTE(C16,",",REPT(" ",99)),199,99))),VLOOKUP(TRIM(MID(SUBSTITUTE(C16,",",REPT(" ",99)),199,99)),PortProtocols[],4,FALSE),VLOOKUP(--TRIM(MID(SUBSTITUTE(C16,",",REPT(" ",99)),199,99)),PortProtocols[],4,FALSE)),""),"") &amp;
    IF(TRIM(MID(SUBSTITUTE(C16,",",REPT(" ",99)),299,99))&lt;&gt;"",CHAR(10) &amp; IFERROR(IF(ISERROR(--TRIM(MID(SUBSTITUTE(C16,",",REPT(" ",99)),299,99))),VLOOKUP(TRIM(MID(SUBSTITUTE(C16,",",REPT(" ",99)),299,99)),PortProtocols[],4,FALSE),VLOOKUP(--TRIM(MID(SUBSTITUTE(C16,",",REPT(" ",99)),299,99)),PortProtocols[],4,FALSE)),""),"") &amp;
    IF(TRIM(MID(SUBSTITUTE(C16,",",REPT(" ",99)),399,99))&lt;&gt;"",CHAR(10) &amp; IFERROR(IF(ISERROR(--TRIM(MID(SUBSTITUTE(C16,",",REPT(" ",99)),399,99))),VLOOKUP(TRIM(MID(SUBSTITUTE(C16,",",REPT(" ",99)),399,99)),PortProtocols[],4,FALSE),VLOOKUP(--TRIM(MID(SUBSTITUTE(C16,",",REPT(" ",99)),399,99)),PortProtocols[],4,FALSE)),""),"") &amp;
    IF(TRIM(MID(SUBSTITUTE(C16,",",REPT(" ",99)),499,99))&lt;&gt;"",CHAR(10) &amp; IFERROR(IF(ISERROR(--TRIM(MID(SUBSTITUTE(C16,",",REPT(" ",99)),499,99))),VLOOKUP(TRIM(MID(SUBSTITUTE(C16,",",REPT(" ",99)),499,99)),PortProtocols[],4,FALSE),VLOOKUP(--TRIM(MID(SUBSTITUTE(C16,",",REPT(" ",99)),499,99)),PortProtocols[],4,FALSE)),""),"") &amp;
    IF(TRIM(MID(SUBSTITUTE(C16,",",REPT(" ",99)),599,99))&lt;&gt;"",CHAR(10) &amp; IFERROR(IF(ISERROR(--TRIM(MID(SUBSTITUTE(C16,",",REPT(" ",99)),599,99))),VLOOKUP(TRIM(MID(SUBSTITUTE(C16,",",REPT(" ",99)),599,99)),PortProtocols[],4,FALSE),VLOOKUP(--TRIM(MID(SUBSTITUTE(C16,",",REPT(" ",99)),599,99)),PortProtocols[],4,FALSE)),""),"") &amp;
    IF(TRIM(MID(SUBSTITUTE(C16,",",REPT(" ",99)),699,99))&lt;&gt;"",CHAR(10) &amp; IFERROR(IF(ISERROR(--TRIM(MID(SUBSTITUTE(C16,",",REPT(" ",99)),699,99))),VLOOKUP(TRIM(MID(SUBSTITUTE(C16,",",REPT(" ",99)),699,99)),PortProtocols[],4,FALSE),VLOOKUP(--TRIM(MID(SUBSTITUTE(C16,",",REPT(" ",99)),699,99)),PortProtocols[],4,FALSE)),""),"") &amp;
    IF(TRIM(MID(SUBSTITUTE(C16,",",REPT(" ",99)),799,99))&lt;&gt;"",CHAR(10) &amp; IFERROR(IF(ISERROR(--TRIM(MID(SUBSTITUTE(C16,",",REPT(" ",99)),799,99))),VLOOKUP(TRIM(MID(SUBSTITUTE(C16,",",REPT(" ",99)),799,99)),PortProtocols[],4,FALSE),VLOOKUP(--TRIM(MID(SUBSTITUTE(C16,",",REPT(" ",99)),799,99)),PortProtocols[],4,FALSE)),""),"") &amp;
    IF(TRIM(MID(SUBSTITUTE(C16,",",REPT(" ",99)),899,99))&lt;&gt;"",CHAR(10) &amp; IFERROR(IF(ISERROR(--TRIM(MID(SUBSTITUTE(C16,",",REPT(" ",99)),899,99))),VLOOKUP(TRIM(MID(SUBSTITUTE(C16,",",REPT(" ",99)),899,99)),PortProtocols[],4,FALSE),VLOOKUP(--TRIM(MID(SUBSTITUTE(C16,",",REPT(" ",99)),899,99)),PortProtocols[],4,FALSE)),""),"") &amp;
    IF(TRIM(MID(SUBSTITUTE(C16,",",REPT(" ",99)),999,99))&lt;&gt;"",CHAR(10) &amp; IFERROR(IF(ISERROR(--TRIM(MID(SUBSTITUTE(C16,",",REPT(" ",99)),999,99))),VLOOKUP(TRIM(MID(SUBSTITUTE(C16,",",REPT(" ",99)),999,99)),PortProtocols[],4,FALSE),VLOOKUP(--TRIM(MID(SUBSTITUTE(C16,",",REPT(" ",99)),999,99)),PortProtocols[],4,FALSE)),""),"") &amp;
    IF(TRIM(MID(SUBSTITUTE(C16,",",REPT(" ",99)),1099,99))&lt;&gt;"",CHAR(10) &amp; IFERROR(IF(ISERROR(--TRIM(MID(SUBSTITUTE(C16,",",REPT(" ",99)),1099,99))),VLOOKUP(TRIM(MID(SUBSTITUTE(C16,",",REPT(" ",99)),1099,99)),PortProtocols[],4,FALSE),VLOOKUP(--TRIM(MID(SUBSTITUTE(C16,",",REPT(" ",99)),1099,99)),PortProtocols[],4,FALSE)),""),"") &amp;
    IF(TRIM(MID(SUBSTITUTE(C16,",",REPT(" ",99)),1199,99))&lt;&gt;"",CHAR(10) &amp; IFERROR(IF(ISERROR(--TRIM(MID(SUBSTITUTE(C16,",",REPT(" ",99)),1199,99))),VLOOKUP(TRIM(MID(SUBSTITUTE(C16,",",REPT(" ",99)),1199,99)),PortProtocols[],4,FALSE),VLOOKUP(--TRIM(MID(SUBSTITUTE(C16,",",REPT(" ",99)),1199,99)),PortProtocols[],4,FALSE)),""),"") &amp;
    IF(TRIM(MID(SUBSTITUTE(C16,",",REPT(" ",99)),1299,99))&lt;&gt;"",CHAR(10) &amp; IFERROR(IF(ISERROR(--TRIM(MID(SUBSTITUTE(C16,",",REPT(" ",99)),1299,99))),VLOOKUP(TRIM(MID(SUBSTITUTE(C16,",",REPT(" ",99)),1299,99)),PortProtocols[],4,FALSE),VLOOKUP(--TRIM(MID(SUBSTITUTE(C16,",",REPT(" ",99)),1299,99)),PortProtocols[],4,FALSE)),""),"") &amp;
    IF(TRIM(MID(SUBSTITUTE(C16,",",REPT(" ",99)),1399,99))&lt;&gt;"",CHAR(10) &amp; IFERROR(IF(ISERROR(--TRIM(MID(SUBSTITUTE(C16,",",REPT(" ",99)),1399,99))),VLOOKUP(TRIM(MID(SUBSTITUTE(C16,",",REPT(" ",99)),1399,99)),PortProtocols[],4,FALSE),VLOOKUP(--TRIM(MID(SUBSTITUTE(C16,",",REPT(" ",99)),1399,99)),PortProtocols[],4,FALSE)),""),"") &amp;
    IF(TRIM(MID(SUBSTITUTE(C16,",",REPT(" ",99)),1499,99))&lt;&gt;"",CHAR(10) &amp; IFERROR(IF(ISERROR(--TRIM(MID(SUBSTITUTE(C16,",",REPT(" ",99)),1499,99))),VLOOKUP(TRIM(MID(SUBSTITUTE(C16,",",REPT(" ",99)),1499,99)),PortProtocols[],4,FALSE),VLOOKUP(--TRIM(MID(SUBSTITUTE(C16,",",REPT(" ",99)),1499,99)),PortProtocols[],4,FALSE)),""),"") &amp;
    IF(TRIM(MID(SUBSTITUTE(C16,",",REPT(" ",99)),1599,99))&lt;&gt;"",CHAR(10) &amp; IFERROR(IF(ISERROR(--TRIM(MID(SUBSTITUTE(C16,",",REPT(" ",99)),1599,99))),VLOOKUP(TRIM(MID(SUBSTITUTE(C16,",",REPT(" ",99)),1599,99)),PortProtocols[],4,FALSE),VLOOKUP(--TRIM(MID(SUBSTITUTE(C16,",",REPT(" ",99)),1599,99)),PortProtocols[],4,FALSE)),""),"") &amp;
    IF(TRIM(MID(SUBSTITUTE(C16,",",REPT(" ",99)),1699,99))&lt;&gt;"",CHAR(10) &amp; IFERROR(IF(ISERROR(--TRIM(MID(SUBSTITUTE(C16,",",REPT(" ",99)),1699,99))),VLOOKUP(TRIM(MID(SUBSTITUTE(C16,",",REPT(" ",99)),1699,99)),PortProtocols[],4,FALSE),VLOOKUP(--TRIM(MID(SUBSTITUTE(C16,",",REPT(" ",99)),1699,99)),PortProtocols[],4,FALSE)),""),"") &amp;
    IF(TRIM(MID(SUBSTITUTE(C16,",",REPT(" ",99)),1799,99))&lt;&gt;"",CHAR(10) &amp; IFERROR(IF(ISERROR(--TRIM(MID(SUBSTITUTE(C16,",",REPT(" ",99)),1799,99))),VLOOKUP(TRIM(MID(SUBSTITUTE(C16,",",REPT(" ",99)),1799,99)),PortProtocols[],4,FALSE),VLOOKUP(--TRIM(MID(SUBSTITUTE(C16,",",REPT(" ",99)),1799,99)),PortProtocols[],4,FALSE)),""),"") &amp;
    IF(TRIM(MID(SUBSTITUTE(C16,",",REPT(" ",99)),1899,99))&lt;&gt;"",CHAR(10) &amp; IFERROR(IF(ISERROR(--TRIM(MID(SUBSTITUTE(C16,",",REPT(" ",99)),1899,99))),VLOOKUP(TRIM(MID(SUBSTITUTE(C16,",",REPT(" ",99)),1899,99)),PortProtocols[],4,FALSE),VLOOKUP(--TRIM(MID(SUBSTITUTE(C16,",",REPT(" ",99)),1899,99)),PortProtocols[],4,FALSE)),""),""),
"")</f>
        <v>Nutanix CVM  To Nutanix CVM 
NGT (2073 TCP)</v>
      </c>
      <c r="F16" s="19"/>
      <c r="G16" s="19"/>
    </row>
    <row r="17" spans="1:7" ht="20.25">
      <c r="A17" s="5" t="s">
        <v>330</v>
      </c>
      <c r="B17" s="5"/>
      <c r="C17" s="6"/>
      <c r="D17" s="5" t="str" cm="1">
        <f t="array" ref="D1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17" s="19" t="str">
        <f>IF(AND(B17&lt;&gt;"",C17&lt;&gt;""),
    B17 &amp; " To " &amp; B17 &amp; CHAR(10) &amp;
    IFERROR(IF(ISERROR(--TRIM(MID(SUBSTITUTE(C17,",",REPT(" ",99)),1,99))),VLOOKUP(TRIM(MID(SUBSTITUTE(C17,",",REPT(" ",99)),1,99)),PortProtocols[],4,FALSE),VLOOKUP(--TRIM(MID(SUBSTITUTE(C17,",",REPT(" ",99)),1,99)),PortProtocols[],4,FALSE)),"") &amp;
    IF(TRIM(MID(SUBSTITUTE(C17,",",REPT(" ",99)),99,99))&lt;&gt;"",CHAR(10) &amp; IFERROR(IF(ISERROR(--TRIM(MID(SUBSTITUTE(C17,",",REPT(" ",99)),99,99))),VLOOKUP(TRIM(MID(SUBSTITUTE(C17,",",REPT(" ",99)),99,99)),PortProtocols[],4,FALSE),VLOOKUP(--TRIM(MID(SUBSTITUTE(C17,",",REPT(" ",99)),99,99)),PortProtocols[],4,FALSE)),""),"") &amp;
    IF(TRIM(MID(SUBSTITUTE(C17,",",REPT(" ",99)),199,99))&lt;&gt;"",CHAR(10) &amp; IFERROR(IF(ISERROR(--TRIM(MID(SUBSTITUTE(C17,",",REPT(" ",99)),199,99))),VLOOKUP(TRIM(MID(SUBSTITUTE(C17,",",REPT(" ",99)),199,99)),PortProtocols[],4,FALSE),VLOOKUP(--TRIM(MID(SUBSTITUTE(C17,",",REPT(" ",99)),199,99)),PortProtocols[],4,FALSE)),""),"") &amp;
    IF(TRIM(MID(SUBSTITUTE(C17,",",REPT(" ",99)),299,99))&lt;&gt;"",CHAR(10) &amp; IFERROR(IF(ISERROR(--TRIM(MID(SUBSTITUTE(C17,",",REPT(" ",99)),299,99))),VLOOKUP(TRIM(MID(SUBSTITUTE(C17,",",REPT(" ",99)),299,99)),PortProtocols[],4,FALSE),VLOOKUP(--TRIM(MID(SUBSTITUTE(C17,",",REPT(" ",99)),299,99)),PortProtocols[],4,FALSE)),""),"") &amp;
    IF(TRIM(MID(SUBSTITUTE(C17,",",REPT(" ",99)),399,99))&lt;&gt;"",CHAR(10) &amp; IFERROR(IF(ISERROR(--TRIM(MID(SUBSTITUTE(C17,",",REPT(" ",99)),399,99))),VLOOKUP(TRIM(MID(SUBSTITUTE(C17,",",REPT(" ",99)),399,99)),PortProtocols[],4,FALSE),VLOOKUP(--TRIM(MID(SUBSTITUTE(C17,",",REPT(" ",99)),399,99)),PortProtocols[],4,FALSE)),""),"") &amp;
    IF(TRIM(MID(SUBSTITUTE(C17,",",REPT(" ",99)),499,99))&lt;&gt;"",CHAR(10) &amp; IFERROR(IF(ISERROR(--TRIM(MID(SUBSTITUTE(C17,",",REPT(" ",99)),499,99))),VLOOKUP(TRIM(MID(SUBSTITUTE(C17,",",REPT(" ",99)),499,99)),PortProtocols[],4,FALSE),VLOOKUP(--TRIM(MID(SUBSTITUTE(C17,",",REPT(" ",99)),499,99)),PortProtocols[],4,FALSE)),""),"") &amp;
    IF(TRIM(MID(SUBSTITUTE(C17,",",REPT(" ",99)),599,99))&lt;&gt;"",CHAR(10) &amp; IFERROR(IF(ISERROR(--TRIM(MID(SUBSTITUTE(C17,",",REPT(" ",99)),599,99))),VLOOKUP(TRIM(MID(SUBSTITUTE(C17,",",REPT(" ",99)),599,99)),PortProtocols[],4,FALSE),VLOOKUP(--TRIM(MID(SUBSTITUTE(C17,",",REPT(" ",99)),599,99)),PortProtocols[],4,FALSE)),""),"") &amp;
    IF(TRIM(MID(SUBSTITUTE(C17,",",REPT(" ",99)),699,99))&lt;&gt;"",CHAR(10) &amp; IFERROR(IF(ISERROR(--TRIM(MID(SUBSTITUTE(C17,",",REPT(" ",99)),699,99))),VLOOKUP(TRIM(MID(SUBSTITUTE(C17,",",REPT(" ",99)),699,99)),PortProtocols[],4,FALSE),VLOOKUP(--TRIM(MID(SUBSTITUTE(C17,",",REPT(" ",99)),699,99)),PortProtocols[],4,FALSE)),""),"") &amp;
    IF(TRIM(MID(SUBSTITUTE(C17,",",REPT(" ",99)),799,99))&lt;&gt;"",CHAR(10) &amp; IFERROR(IF(ISERROR(--TRIM(MID(SUBSTITUTE(C17,",",REPT(" ",99)),799,99))),VLOOKUP(TRIM(MID(SUBSTITUTE(C17,",",REPT(" ",99)),799,99)),PortProtocols[],4,FALSE),VLOOKUP(--TRIM(MID(SUBSTITUTE(C17,",",REPT(" ",99)),799,99)),PortProtocols[],4,FALSE)),""),"") &amp;
    IF(TRIM(MID(SUBSTITUTE(C17,",",REPT(" ",99)),899,99))&lt;&gt;"",CHAR(10) &amp; IFERROR(IF(ISERROR(--TRIM(MID(SUBSTITUTE(C17,",",REPT(" ",99)),899,99))),VLOOKUP(TRIM(MID(SUBSTITUTE(C17,",",REPT(" ",99)),899,99)),PortProtocols[],4,FALSE),VLOOKUP(--TRIM(MID(SUBSTITUTE(C17,",",REPT(" ",99)),899,99)),PortProtocols[],4,FALSE)),""),"") &amp;
    IF(TRIM(MID(SUBSTITUTE(C17,",",REPT(" ",99)),999,99))&lt;&gt;"",CHAR(10) &amp; IFERROR(IF(ISERROR(--TRIM(MID(SUBSTITUTE(C17,",",REPT(" ",99)),999,99))),VLOOKUP(TRIM(MID(SUBSTITUTE(C17,",",REPT(" ",99)),999,99)),PortProtocols[],4,FALSE),VLOOKUP(--TRIM(MID(SUBSTITUTE(C17,",",REPT(" ",99)),999,99)),PortProtocols[],4,FALSE)),""),"") &amp;
    IF(TRIM(MID(SUBSTITUTE(C17,",",REPT(" ",99)),1099,99))&lt;&gt;"",CHAR(10) &amp; IFERROR(IF(ISERROR(--TRIM(MID(SUBSTITUTE(C17,",",REPT(" ",99)),1099,99))),VLOOKUP(TRIM(MID(SUBSTITUTE(C17,",",REPT(" ",99)),1099,99)),PortProtocols[],4,FALSE),VLOOKUP(--TRIM(MID(SUBSTITUTE(C17,",",REPT(" ",99)),1099,99)),PortProtocols[],4,FALSE)),""),"") &amp;
    IF(TRIM(MID(SUBSTITUTE(C17,",",REPT(" ",99)),1199,99))&lt;&gt;"",CHAR(10) &amp; IFERROR(IF(ISERROR(--TRIM(MID(SUBSTITUTE(C17,",",REPT(" ",99)),1199,99))),VLOOKUP(TRIM(MID(SUBSTITUTE(C17,",",REPT(" ",99)),1199,99)),PortProtocols[],4,FALSE),VLOOKUP(--TRIM(MID(SUBSTITUTE(C17,",",REPT(" ",99)),1199,99)),PortProtocols[],4,FALSE)),""),"") &amp;
    IF(TRIM(MID(SUBSTITUTE(C17,",",REPT(" ",99)),1299,99))&lt;&gt;"",CHAR(10) &amp; IFERROR(IF(ISERROR(--TRIM(MID(SUBSTITUTE(C17,",",REPT(" ",99)),1299,99))),VLOOKUP(TRIM(MID(SUBSTITUTE(C17,",",REPT(" ",99)),1299,99)),PortProtocols[],4,FALSE),VLOOKUP(--TRIM(MID(SUBSTITUTE(C17,",",REPT(" ",99)),1299,99)),PortProtocols[],4,FALSE)),""),"") &amp;
    IF(TRIM(MID(SUBSTITUTE(C17,",",REPT(" ",99)),1399,99))&lt;&gt;"",CHAR(10) &amp; IFERROR(IF(ISERROR(--TRIM(MID(SUBSTITUTE(C17,",",REPT(" ",99)),1399,99))),VLOOKUP(TRIM(MID(SUBSTITUTE(C17,",",REPT(" ",99)),1399,99)),PortProtocols[],4,FALSE),VLOOKUP(--TRIM(MID(SUBSTITUTE(C17,",",REPT(" ",99)),1399,99)),PortProtocols[],4,FALSE)),""),"") &amp;
    IF(TRIM(MID(SUBSTITUTE(C17,",",REPT(" ",99)),1499,99))&lt;&gt;"",CHAR(10) &amp; IFERROR(IF(ISERROR(--TRIM(MID(SUBSTITUTE(C17,",",REPT(" ",99)),1499,99))),VLOOKUP(TRIM(MID(SUBSTITUTE(C17,",",REPT(" ",99)),1499,99)),PortProtocols[],4,FALSE),VLOOKUP(--TRIM(MID(SUBSTITUTE(C17,",",REPT(" ",99)),1499,99)),PortProtocols[],4,FALSE)),""),"") &amp;
    IF(TRIM(MID(SUBSTITUTE(C17,",",REPT(" ",99)),1599,99))&lt;&gt;"",CHAR(10) &amp; IFERROR(IF(ISERROR(--TRIM(MID(SUBSTITUTE(C17,",",REPT(" ",99)),1599,99))),VLOOKUP(TRIM(MID(SUBSTITUTE(C17,",",REPT(" ",99)),1599,99)),PortProtocols[],4,FALSE),VLOOKUP(--TRIM(MID(SUBSTITUTE(C17,",",REPT(" ",99)),1599,99)),PortProtocols[],4,FALSE)),""),"") &amp;
    IF(TRIM(MID(SUBSTITUTE(C17,",",REPT(" ",99)),1699,99))&lt;&gt;"",CHAR(10) &amp; IFERROR(IF(ISERROR(--TRIM(MID(SUBSTITUTE(C17,",",REPT(" ",99)),1699,99))),VLOOKUP(TRIM(MID(SUBSTITUTE(C17,",",REPT(" ",99)),1699,99)),PortProtocols[],4,FALSE),VLOOKUP(--TRIM(MID(SUBSTITUTE(C17,",",REPT(" ",99)),1699,99)),PortProtocols[],4,FALSE)),""),"") &amp;
    IF(TRIM(MID(SUBSTITUTE(C17,",",REPT(" ",99)),1799,99))&lt;&gt;"",CHAR(10) &amp; IFERROR(IF(ISERROR(--TRIM(MID(SUBSTITUTE(C17,",",REPT(" ",99)),1799,99))),VLOOKUP(TRIM(MID(SUBSTITUTE(C17,",",REPT(" ",99)),1799,99)),PortProtocols[],4,FALSE),VLOOKUP(--TRIM(MID(SUBSTITUTE(C17,",",REPT(" ",99)),1799,99)),PortProtocols[],4,FALSE)),""),"") &amp;
    IF(TRIM(MID(SUBSTITUTE(C17,",",REPT(" ",99)),1899,99))&lt;&gt;"",CHAR(10) &amp; IFERROR(IF(ISERROR(--TRIM(MID(SUBSTITUTE(C17,",",REPT(" ",99)),1899,99))),VLOOKUP(TRIM(MID(SUBSTITUTE(C17,",",REPT(" ",99)),1899,99)),PortProtocols[],4,FALSE),VLOOKUP(--TRIM(MID(SUBSTITUTE(C17,",",REPT(" ",99)),1899,99)),PortProtocols[],4,FALSE)),""),""),
"")</f>
        <v/>
      </c>
      <c r="F17" s="19"/>
      <c r="G17" s="19"/>
    </row>
    <row r="18" spans="1:7" ht="20.25">
      <c r="A18" s="5" t="s">
        <v>330</v>
      </c>
      <c r="B18" s="5"/>
      <c r="C18" s="6"/>
      <c r="D18" s="5" t="str" cm="1">
        <f t="array" ref="D1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18" s="19" t="str">
        <f>IF(AND(B18&lt;&gt;"",C18&lt;&gt;""),
    B18 &amp; " To " &amp; B18 &amp; CHAR(10) &amp;
    IFERROR(IF(ISERROR(--TRIM(MID(SUBSTITUTE(C18,",",REPT(" ",99)),1,99))),VLOOKUP(TRIM(MID(SUBSTITUTE(C18,",",REPT(" ",99)),1,99)),PortProtocols[],4,FALSE),VLOOKUP(--TRIM(MID(SUBSTITUTE(C18,",",REPT(" ",99)),1,99)),PortProtocols[],4,FALSE)),"") &amp;
    IF(TRIM(MID(SUBSTITUTE(C18,",",REPT(" ",99)),99,99))&lt;&gt;"",CHAR(10) &amp; IFERROR(IF(ISERROR(--TRIM(MID(SUBSTITUTE(C18,",",REPT(" ",99)),99,99))),VLOOKUP(TRIM(MID(SUBSTITUTE(C18,",",REPT(" ",99)),99,99)),PortProtocols[],4,FALSE),VLOOKUP(--TRIM(MID(SUBSTITUTE(C18,",",REPT(" ",99)),99,99)),PortProtocols[],4,FALSE)),""),"") &amp;
    IF(TRIM(MID(SUBSTITUTE(C18,",",REPT(" ",99)),199,99))&lt;&gt;"",CHAR(10) &amp; IFERROR(IF(ISERROR(--TRIM(MID(SUBSTITUTE(C18,",",REPT(" ",99)),199,99))),VLOOKUP(TRIM(MID(SUBSTITUTE(C18,",",REPT(" ",99)),199,99)),PortProtocols[],4,FALSE),VLOOKUP(--TRIM(MID(SUBSTITUTE(C18,",",REPT(" ",99)),199,99)),PortProtocols[],4,FALSE)),""),"") &amp;
    IF(TRIM(MID(SUBSTITUTE(C18,",",REPT(" ",99)),299,99))&lt;&gt;"",CHAR(10) &amp; IFERROR(IF(ISERROR(--TRIM(MID(SUBSTITUTE(C18,",",REPT(" ",99)),299,99))),VLOOKUP(TRIM(MID(SUBSTITUTE(C18,",",REPT(" ",99)),299,99)),PortProtocols[],4,FALSE),VLOOKUP(--TRIM(MID(SUBSTITUTE(C18,",",REPT(" ",99)),299,99)),PortProtocols[],4,FALSE)),""),"") &amp;
    IF(TRIM(MID(SUBSTITUTE(C18,",",REPT(" ",99)),399,99))&lt;&gt;"",CHAR(10) &amp; IFERROR(IF(ISERROR(--TRIM(MID(SUBSTITUTE(C18,",",REPT(" ",99)),399,99))),VLOOKUP(TRIM(MID(SUBSTITUTE(C18,",",REPT(" ",99)),399,99)),PortProtocols[],4,FALSE),VLOOKUP(--TRIM(MID(SUBSTITUTE(C18,",",REPT(" ",99)),399,99)),PortProtocols[],4,FALSE)),""),"") &amp;
    IF(TRIM(MID(SUBSTITUTE(C18,",",REPT(" ",99)),499,99))&lt;&gt;"",CHAR(10) &amp; IFERROR(IF(ISERROR(--TRIM(MID(SUBSTITUTE(C18,",",REPT(" ",99)),499,99))),VLOOKUP(TRIM(MID(SUBSTITUTE(C18,",",REPT(" ",99)),499,99)),PortProtocols[],4,FALSE),VLOOKUP(--TRIM(MID(SUBSTITUTE(C18,",",REPT(" ",99)),499,99)),PortProtocols[],4,FALSE)),""),"") &amp;
    IF(TRIM(MID(SUBSTITUTE(C18,",",REPT(" ",99)),599,99))&lt;&gt;"",CHAR(10) &amp; IFERROR(IF(ISERROR(--TRIM(MID(SUBSTITUTE(C18,",",REPT(" ",99)),599,99))),VLOOKUP(TRIM(MID(SUBSTITUTE(C18,",",REPT(" ",99)),599,99)),PortProtocols[],4,FALSE),VLOOKUP(--TRIM(MID(SUBSTITUTE(C18,",",REPT(" ",99)),599,99)),PortProtocols[],4,FALSE)),""),"") &amp;
    IF(TRIM(MID(SUBSTITUTE(C18,",",REPT(" ",99)),699,99))&lt;&gt;"",CHAR(10) &amp; IFERROR(IF(ISERROR(--TRIM(MID(SUBSTITUTE(C18,",",REPT(" ",99)),699,99))),VLOOKUP(TRIM(MID(SUBSTITUTE(C18,",",REPT(" ",99)),699,99)),PortProtocols[],4,FALSE),VLOOKUP(--TRIM(MID(SUBSTITUTE(C18,",",REPT(" ",99)),699,99)),PortProtocols[],4,FALSE)),""),"") &amp;
    IF(TRIM(MID(SUBSTITUTE(C18,",",REPT(" ",99)),799,99))&lt;&gt;"",CHAR(10) &amp; IFERROR(IF(ISERROR(--TRIM(MID(SUBSTITUTE(C18,",",REPT(" ",99)),799,99))),VLOOKUP(TRIM(MID(SUBSTITUTE(C18,",",REPT(" ",99)),799,99)),PortProtocols[],4,FALSE),VLOOKUP(--TRIM(MID(SUBSTITUTE(C18,",",REPT(" ",99)),799,99)),PortProtocols[],4,FALSE)),""),"") &amp;
    IF(TRIM(MID(SUBSTITUTE(C18,",",REPT(" ",99)),899,99))&lt;&gt;"",CHAR(10) &amp; IFERROR(IF(ISERROR(--TRIM(MID(SUBSTITUTE(C18,",",REPT(" ",99)),899,99))),VLOOKUP(TRIM(MID(SUBSTITUTE(C18,",",REPT(" ",99)),899,99)),PortProtocols[],4,FALSE),VLOOKUP(--TRIM(MID(SUBSTITUTE(C18,",",REPT(" ",99)),899,99)),PortProtocols[],4,FALSE)),""),"") &amp;
    IF(TRIM(MID(SUBSTITUTE(C18,",",REPT(" ",99)),999,99))&lt;&gt;"",CHAR(10) &amp; IFERROR(IF(ISERROR(--TRIM(MID(SUBSTITUTE(C18,",",REPT(" ",99)),999,99))),VLOOKUP(TRIM(MID(SUBSTITUTE(C18,",",REPT(" ",99)),999,99)),PortProtocols[],4,FALSE),VLOOKUP(--TRIM(MID(SUBSTITUTE(C18,",",REPT(" ",99)),999,99)),PortProtocols[],4,FALSE)),""),"") &amp;
    IF(TRIM(MID(SUBSTITUTE(C18,",",REPT(" ",99)),1099,99))&lt;&gt;"",CHAR(10) &amp; IFERROR(IF(ISERROR(--TRIM(MID(SUBSTITUTE(C18,",",REPT(" ",99)),1099,99))),VLOOKUP(TRIM(MID(SUBSTITUTE(C18,",",REPT(" ",99)),1099,99)),PortProtocols[],4,FALSE),VLOOKUP(--TRIM(MID(SUBSTITUTE(C18,",",REPT(" ",99)),1099,99)),PortProtocols[],4,FALSE)),""),"") &amp;
    IF(TRIM(MID(SUBSTITUTE(C18,",",REPT(" ",99)),1199,99))&lt;&gt;"",CHAR(10) &amp; IFERROR(IF(ISERROR(--TRIM(MID(SUBSTITUTE(C18,",",REPT(" ",99)),1199,99))),VLOOKUP(TRIM(MID(SUBSTITUTE(C18,",",REPT(" ",99)),1199,99)),PortProtocols[],4,FALSE),VLOOKUP(--TRIM(MID(SUBSTITUTE(C18,",",REPT(" ",99)),1199,99)),PortProtocols[],4,FALSE)),""),"") &amp;
    IF(TRIM(MID(SUBSTITUTE(C18,",",REPT(" ",99)),1299,99))&lt;&gt;"",CHAR(10) &amp; IFERROR(IF(ISERROR(--TRIM(MID(SUBSTITUTE(C18,",",REPT(" ",99)),1299,99))),VLOOKUP(TRIM(MID(SUBSTITUTE(C18,",",REPT(" ",99)),1299,99)),PortProtocols[],4,FALSE),VLOOKUP(--TRIM(MID(SUBSTITUTE(C18,",",REPT(" ",99)),1299,99)),PortProtocols[],4,FALSE)),""),"") &amp;
    IF(TRIM(MID(SUBSTITUTE(C18,",",REPT(" ",99)),1399,99))&lt;&gt;"",CHAR(10) &amp; IFERROR(IF(ISERROR(--TRIM(MID(SUBSTITUTE(C18,",",REPT(" ",99)),1399,99))),VLOOKUP(TRIM(MID(SUBSTITUTE(C18,",",REPT(" ",99)),1399,99)),PortProtocols[],4,FALSE),VLOOKUP(--TRIM(MID(SUBSTITUTE(C18,",",REPT(" ",99)),1399,99)),PortProtocols[],4,FALSE)),""),"") &amp;
    IF(TRIM(MID(SUBSTITUTE(C18,",",REPT(" ",99)),1499,99))&lt;&gt;"",CHAR(10) &amp; IFERROR(IF(ISERROR(--TRIM(MID(SUBSTITUTE(C18,",",REPT(" ",99)),1499,99))),VLOOKUP(TRIM(MID(SUBSTITUTE(C18,",",REPT(" ",99)),1499,99)),PortProtocols[],4,FALSE),VLOOKUP(--TRIM(MID(SUBSTITUTE(C18,",",REPT(" ",99)),1499,99)),PortProtocols[],4,FALSE)),""),"") &amp;
    IF(TRIM(MID(SUBSTITUTE(C18,",",REPT(" ",99)),1599,99))&lt;&gt;"",CHAR(10) &amp; IFERROR(IF(ISERROR(--TRIM(MID(SUBSTITUTE(C18,",",REPT(" ",99)),1599,99))),VLOOKUP(TRIM(MID(SUBSTITUTE(C18,",",REPT(" ",99)),1599,99)),PortProtocols[],4,FALSE),VLOOKUP(--TRIM(MID(SUBSTITUTE(C18,",",REPT(" ",99)),1599,99)),PortProtocols[],4,FALSE)),""),"") &amp;
    IF(TRIM(MID(SUBSTITUTE(C18,",",REPT(" ",99)),1699,99))&lt;&gt;"",CHAR(10) &amp; IFERROR(IF(ISERROR(--TRIM(MID(SUBSTITUTE(C18,",",REPT(" ",99)),1699,99))),VLOOKUP(TRIM(MID(SUBSTITUTE(C18,",",REPT(" ",99)),1699,99)),PortProtocols[],4,FALSE),VLOOKUP(--TRIM(MID(SUBSTITUTE(C18,",",REPT(" ",99)),1699,99)),PortProtocols[],4,FALSE)),""),"") &amp;
    IF(TRIM(MID(SUBSTITUTE(C18,",",REPT(" ",99)),1799,99))&lt;&gt;"",CHAR(10) &amp; IFERROR(IF(ISERROR(--TRIM(MID(SUBSTITUTE(C18,",",REPT(" ",99)),1799,99))),VLOOKUP(TRIM(MID(SUBSTITUTE(C18,",",REPT(" ",99)),1799,99)),PortProtocols[],4,FALSE),VLOOKUP(--TRIM(MID(SUBSTITUTE(C18,",",REPT(" ",99)),1799,99)),PortProtocols[],4,FALSE)),""),"") &amp;
    IF(TRIM(MID(SUBSTITUTE(C18,",",REPT(" ",99)),1899,99))&lt;&gt;"",CHAR(10) &amp; IFERROR(IF(ISERROR(--TRIM(MID(SUBSTITUTE(C18,",",REPT(" ",99)),1899,99))),VLOOKUP(TRIM(MID(SUBSTITUTE(C18,",",REPT(" ",99)),1899,99)),PortProtocols[],4,FALSE),VLOOKUP(--TRIM(MID(SUBSTITUTE(C18,",",REPT(" ",99)),1899,99)),PortProtocols[],4,FALSE)),""),""),
"")</f>
        <v/>
      </c>
      <c r="F18" s="19"/>
      <c r="G18" s="19"/>
    </row>
    <row r="19" spans="1:7" ht="20.25">
      <c r="A19" s="5" t="s">
        <v>330</v>
      </c>
      <c r="B19" s="5"/>
      <c r="C19" s="6"/>
      <c r="D19" s="5" t="str" cm="1">
        <f t="array" ref="D1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19" s="19" t="str">
        <f>IF(AND(B19&lt;&gt;"",C19&lt;&gt;""),
    B19 &amp; " To " &amp; B19 &amp; CHAR(10) &amp;
    IFERROR(IF(ISERROR(--TRIM(MID(SUBSTITUTE(C19,",",REPT(" ",99)),1,99))),VLOOKUP(TRIM(MID(SUBSTITUTE(C19,",",REPT(" ",99)),1,99)),PortProtocols[],4,FALSE),VLOOKUP(--TRIM(MID(SUBSTITUTE(C19,",",REPT(" ",99)),1,99)),PortProtocols[],4,FALSE)),"") &amp;
    IF(TRIM(MID(SUBSTITUTE(C19,",",REPT(" ",99)),99,99))&lt;&gt;"",CHAR(10) &amp; IFERROR(IF(ISERROR(--TRIM(MID(SUBSTITUTE(C19,",",REPT(" ",99)),99,99))),VLOOKUP(TRIM(MID(SUBSTITUTE(C19,",",REPT(" ",99)),99,99)),PortProtocols[],4,FALSE),VLOOKUP(--TRIM(MID(SUBSTITUTE(C19,",",REPT(" ",99)),99,99)),PortProtocols[],4,FALSE)),""),"") &amp;
    IF(TRIM(MID(SUBSTITUTE(C19,",",REPT(" ",99)),199,99))&lt;&gt;"",CHAR(10) &amp; IFERROR(IF(ISERROR(--TRIM(MID(SUBSTITUTE(C19,",",REPT(" ",99)),199,99))),VLOOKUP(TRIM(MID(SUBSTITUTE(C19,",",REPT(" ",99)),199,99)),PortProtocols[],4,FALSE),VLOOKUP(--TRIM(MID(SUBSTITUTE(C19,",",REPT(" ",99)),199,99)),PortProtocols[],4,FALSE)),""),"") &amp;
    IF(TRIM(MID(SUBSTITUTE(C19,",",REPT(" ",99)),299,99))&lt;&gt;"",CHAR(10) &amp; IFERROR(IF(ISERROR(--TRIM(MID(SUBSTITUTE(C19,",",REPT(" ",99)),299,99))),VLOOKUP(TRIM(MID(SUBSTITUTE(C19,",",REPT(" ",99)),299,99)),PortProtocols[],4,FALSE),VLOOKUP(--TRIM(MID(SUBSTITUTE(C19,",",REPT(" ",99)),299,99)),PortProtocols[],4,FALSE)),""),"") &amp;
    IF(TRIM(MID(SUBSTITUTE(C19,",",REPT(" ",99)),399,99))&lt;&gt;"",CHAR(10) &amp; IFERROR(IF(ISERROR(--TRIM(MID(SUBSTITUTE(C19,",",REPT(" ",99)),399,99))),VLOOKUP(TRIM(MID(SUBSTITUTE(C19,",",REPT(" ",99)),399,99)),PortProtocols[],4,FALSE),VLOOKUP(--TRIM(MID(SUBSTITUTE(C19,",",REPT(" ",99)),399,99)),PortProtocols[],4,FALSE)),""),"") &amp;
    IF(TRIM(MID(SUBSTITUTE(C19,",",REPT(" ",99)),499,99))&lt;&gt;"",CHAR(10) &amp; IFERROR(IF(ISERROR(--TRIM(MID(SUBSTITUTE(C19,",",REPT(" ",99)),499,99))),VLOOKUP(TRIM(MID(SUBSTITUTE(C19,",",REPT(" ",99)),499,99)),PortProtocols[],4,FALSE),VLOOKUP(--TRIM(MID(SUBSTITUTE(C19,",",REPT(" ",99)),499,99)),PortProtocols[],4,FALSE)),""),"") &amp;
    IF(TRIM(MID(SUBSTITUTE(C19,",",REPT(" ",99)),599,99))&lt;&gt;"",CHAR(10) &amp; IFERROR(IF(ISERROR(--TRIM(MID(SUBSTITUTE(C19,",",REPT(" ",99)),599,99))),VLOOKUP(TRIM(MID(SUBSTITUTE(C19,",",REPT(" ",99)),599,99)),PortProtocols[],4,FALSE),VLOOKUP(--TRIM(MID(SUBSTITUTE(C19,",",REPT(" ",99)),599,99)),PortProtocols[],4,FALSE)),""),"") &amp;
    IF(TRIM(MID(SUBSTITUTE(C19,",",REPT(" ",99)),699,99))&lt;&gt;"",CHAR(10) &amp; IFERROR(IF(ISERROR(--TRIM(MID(SUBSTITUTE(C19,",",REPT(" ",99)),699,99))),VLOOKUP(TRIM(MID(SUBSTITUTE(C19,",",REPT(" ",99)),699,99)),PortProtocols[],4,FALSE),VLOOKUP(--TRIM(MID(SUBSTITUTE(C19,",",REPT(" ",99)),699,99)),PortProtocols[],4,FALSE)),""),"") &amp;
    IF(TRIM(MID(SUBSTITUTE(C19,",",REPT(" ",99)),799,99))&lt;&gt;"",CHAR(10) &amp; IFERROR(IF(ISERROR(--TRIM(MID(SUBSTITUTE(C19,",",REPT(" ",99)),799,99))),VLOOKUP(TRIM(MID(SUBSTITUTE(C19,",",REPT(" ",99)),799,99)),PortProtocols[],4,FALSE),VLOOKUP(--TRIM(MID(SUBSTITUTE(C19,",",REPT(" ",99)),799,99)),PortProtocols[],4,FALSE)),""),"") &amp;
    IF(TRIM(MID(SUBSTITUTE(C19,",",REPT(" ",99)),899,99))&lt;&gt;"",CHAR(10) &amp; IFERROR(IF(ISERROR(--TRIM(MID(SUBSTITUTE(C19,",",REPT(" ",99)),899,99))),VLOOKUP(TRIM(MID(SUBSTITUTE(C19,",",REPT(" ",99)),899,99)),PortProtocols[],4,FALSE),VLOOKUP(--TRIM(MID(SUBSTITUTE(C19,",",REPT(" ",99)),899,99)),PortProtocols[],4,FALSE)),""),"") &amp;
    IF(TRIM(MID(SUBSTITUTE(C19,",",REPT(" ",99)),999,99))&lt;&gt;"",CHAR(10) &amp; IFERROR(IF(ISERROR(--TRIM(MID(SUBSTITUTE(C19,",",REPT(" ",99)),999,99))),VLOOKUP(TRIM(MID(SUBSTITUTE(C19,",",REPT(" ",99)),999,99)),PortProtocols[],4,FALSE),VLOOKUP(--TRIM(MID(SUBSTITUTE(C19,",",REPT(" ",99)),999,99)),PortProtocols[],4,FALSE)),""),"") &amp;
    IF(TRIM(MID(SUBSTITUTE(C19,",",REPT(" ",99)),1099,99))&lt;&gt;"",CHAR(10) &amp; IFERROR(IF(ISERROR(--TRIM(MID(SUBSTITUTE(C19,",",REPT(" ",99)),1099,99))),VLOOKUP(TRIM(MID(SUBSTITUTE(C19,",",REPT(" ",99)),1099,99)),PortProtocols[],4,FALSE),VLOOKUP(--TRIM(MID(SUBSTITUTE(C19,",",REPT(" ",99)),1099,99)),PortProtocols[],4,FALSE)),""),"") &amp;
    IF(TRIM(MID(SUBSTITUTE(C19,",",REPT(" ",99)),1199,99))&lt;&gt;"",CHAR(10) &amp; IFERROR(IF(ISERROR(--TRIM(MID(SUBSTITUTE(C19,",",REPT(" ",99)),1199,99))),VLOOKUP(TRIM(MID(SUBSTITUTE(C19,",",REPT(" ",99)),1199,99)),PortProtocols[],4,FALSE),VLOOKUP(--TRIM(MID(SUBSTITUTE(C19,",",REPT(" ",99)),1199,99)),PortProtocols[],4,FALSE)),""),"") &amp;
    IF(TRIM(MID(SUBSTITUTE(C19,",",REPT(" ",99)),1299,99))&lt;&gt;"",CHAR(10) &amp; IFERROR(IF(ISERROR(--TRIM(MID(SUBSTITUTE(C19,",",REPT(" ",99)),1299,99))),VLOOKUP(TRIM(MID(SUBSTITUTE(C19,",",REPT(" ",99)),1299,99)),PortProtocols[],4,FALSE),VLOOKUP(--TRIM(MID(SUBSTITUTE(C19,",",REPT(" ",99)),1299,99)),PortProtocols[],4,FALSE)),""),"") &amp;
    IF(TRIM(MID(SUBSTITUTE(C19,",",REPT(" ",99)),1399,99))&lt;&gt;"",CHAR(10) &amp; IFERROR(IF(ISERROR(--TRIM(MID(SUBSTITUTE(C19,",",REPT(" ",99)),1399,99))),VLOOKUP(TRIM(MID(SUBSTITUTE(C19,",",REPT(" ",99)),1399,99)),PortProtocols[],4,FALSE),VLOOKUP(--TRIM(MID(SUBSTITUTE(C19,",",REPT(" ",99)),1399,99)),PortProtocols[],4,FALSE)),""),"") &amp;
    IF(TRIM(MID(SUBSTITUTE(C19,",",REPT(" ",99)),1499,99))&lt;&gt;"",CHAR(10) &amp; IFERROR(IF(ISERROR(--TRIM(MID(SUBSTITUTE(C19,",",REPT(" ",99)),1499,99))),VLOOKUP(TRIM(MID(SUBSTITUTE(C19,",",REPT(" ",99)),1499,99)),PortProtocols[],4,FALSE),VLOOKUP(--TRIM(MID(SUBSTITUTE(C19,",",REPT(" ",99)),1499,99)),PortProtocols[],4,FALSE)),""),"") &amp;
    IF(TRIM(MID(SUBSTITUTE(C19,",",REPT(" ",99)),1599,99))&lt;&gt;"",CHAR(10) &amp; IFERROR(IF(ISERROR(--TRIM(MID(SUBSTITUTE(C19,",",REPT(" ",99)),1599,99))),VLOOKUP(TRIM(MID(SUBSTITUTE(C19,",",REPT(" ",99)),1599,99)),PortProtocols[],4,FALSE),VLOOKUP(--TRIM(MID(SUBSTITUTE(C19,",",REPT(" ",99)),1599,99)),PortProtocols[],4,FALSE)),""),"") &amp;
    IF(TRIM(MID(SUBSTITUTE(C19,",",REPT(" ",99)),1699,99))&lt;&gt;"",CHAR(10) &amp; IFERROR(IF(ISERROR(--TRIM(MID(SUBSTITUTE(C19,",",REPT(" ",99)),1699,99))),VLOOKUP(TRIM(MID(SUBSTITUTE(C19,",",REPT(" ",99)),1699,99)),PortProtocols[],4,FALSE),VLOOKUP(--TRIM(MID(SUBSTITUTE(C19,",",REPT(" ",99)),1699,99)),PortProtocols[],4,FALSE)),""),"") &amp;
    IF(TRIM(MID(SUBSTITUTE(C19,",",REPT(" ",99)),1799,99))&lt;&gt;"",CHAR(10) &amp; IFERROR(IF(ISERROR(--TRIM(MID(SUBSTITUTE(C19,",",REPT(" ",99)),1799,99))),VLOOKUP(TRIM(MID(SUBSTITUTE(C19,",",REPT(" ",99)),1799,99)),PortProtocols[],4,FALSE),VLOOKUP(--TRIM(MID(SUBSTITUTE(C19,",",REPT(" ",99)),1799,99)),PortProtocols[],4,FALSE)),""),"") &amp;
    IF(TRIM(MID(SUBSTITUTE(C19,",",REPT(" ",99)),1899,99))&lt;&gt;"",CHAR(10) &amp; IFERROR(IF(ISERROR(--TRIM(MID(SUBSTITUTE(C19,",",REPT(" ",99)),1899,99))),VLOOKUP(TRIM(MID(SUBSTITUTE(C19,",",REPT(" ",99)),1899,99)),PortProtocols[],4,FALSE),VLOOKUP(--TRIM(MID(SUBSTITUTE(C19,",",REPT(" ",99)),1899,99)),PortProtocols[],4,FALSE)),""),""),
"")</f>
        <v/>
      </c>
      <c r="F19" s="19"/>
      <c r="G19" s="19"/>
    </row>
    <row r="20" spans="1:7" ht="20.25">
      <c r="A20" s="5" t="s">
        <v>330</v>
      </c>
      <c r="B20" s="5"/>
      <c r="C20" s="6"/>
      <c r="D20" s="5" t="str" cm="1">
        <f t="array" ref="D2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0" s="19" t="str">
        <f>IF(AND(B20&lt;&gt;"",C20&lt;&gt;""),
    B20 &amp; " To " &amp; B20 &amp; CHAR(10) &amp;
    IFERROR(IF(ISERROR(--TRIM(MID(SUBSTITUTE(C20,",",REPT(" ",99)),1,99))),VLOOKUP(TRIM(MID(SUBSTITUTE(C20,",",REPT(" ",99)),1,99)),PortProtocols[],4,FALSE),VLOOKUP(--TRIM(MID(SUBSTITUTE(C20,",",REPT(" ",99)),1,99)),PortProtocols[],4,FALSE)),"") &amp;
    IF(TRIM(MID(SUBSTITUTE(C20,",",REPT(" ",99)),99,99))&lt;&gt;"",CHAR(10) &amp; IFERROR(IF(ISERROR(--TRIM(MID(SUBSTITUTE(C20,",",REPT(" ",99)),99,99))),VLOOKUP(TRIM(MID(SUBSTITUTE(C20,",",REPT(" ",99)),99,99)),PortProtocols[],4,FALSE),VLOOKUP(--TRIM(MID(SUBSTITUTE(C20,",",REPT(" ",99)),99,99)),PortProtocols[],4,FALSE)),""),"") &amp;
    IF(TRIM(MID(SUBSTITUTE(C20,",",REPT(" ",99)),199,99))&lt;&gt;"",CHAR(10) &amp; IFERROR(IF(ISERROR(--TRIM(MID(SUBSTITUTE(C20,",",REPT(" ",99)),199,99))),VLOOKUP(TRIM(MID(SUBSTITUTE(C20,",",REPT(" ",99)),199,99)),PortProtocols[],4,FALSE),VLOOKUP(--TRIM(MID(SUBSTITUTE(C20,",",REPT(" ",99)),199,99)),PortProtocols[],4,FALSE)),""),"") &amp;
    IF(TRIM(MID(SUBSTITUTE(C20,",",REPT(" ",99)),299,99))&lt;&gt;"",CHAR(10) &amp; IFERROR(IF(ISERROR(--TRIM(MID(SUBSTITUTE(C20,",",REPT(" ",99)),299,99))),VLOOKUP(TRIM(MID(SUBSTITUTE(C20,",",REPT(" ",99)),299,99)),PortProtocols[],4,FALSE),VLOOKUP(--TRIM(MID(SUBSTITUTE(C20,",",REPT(" ",99)),299,99)),PortProtocols[],4,FALSE)),""),"") &amp;
    IF(TRIM(MID(SUBSTITUTE(C20,",",REPT(" ",99)),399,99))&lt;&gt;"",CHAR(10) &amp; IFERROR(IF(ISERROR(--TRIM(MID(SUBSTITUTE(C20,",",REPT(" ",99)),399,99))),VLOOKUP(TRIM(MID(SUBSTITUTE(C20,",",REPT(" ",99)),399,99)),PortProtocols[],4,FALSE),VLOOKUP(--TRIM(MID(SUBSTITUTE(C20,",",REPT(" ",99)),399,99)),PortProtocols[],4,FALSE)),""),"") &amp;
    IF(TRIM(MID(SUBSTITUTE(C20,",",REPT(" ",99)),499,99))&lt;&gt;"",CHAR(10) &amp; IFERROR(IF(ISERROR(--TRIM(MID(SUBSTITUTE(C20,",",REPT(" ",99)),499,99))),VLOOKUP(TRIM(MID(SUBSTITUTE(C20,",",REPT(" ",99)),499,99)),PortProtocols[],4,FALSE),VLOOKUP(--TRIM(MID(SUBSTITUTE(C20,",",REPT(" ",99)),499,99)),PortProtocols[],4,FALSE)),""),"") &amp;
    IF(TRIM(MID(SUBSTITUTE(C20,",",REPT(" ",99)),599,99))&lt;&gt;"",CHAR(10) &amp; IFERROR(IF(ISERROR(--TRIM(MID(SUBSTITUTE(C20,",",REPT(" ",99)),599,99))),VLOOKUP(TRIM(MID(SUBSTITUTE(C20,",",REPT(" ",99)),599,99)),PortProtocols[],4,FALSE),VLOOKUP(--TRIM(MID(SUBSTITUTE(C20,",",REPT(" ",99)),599,99)),PortProtocols[],4,FALSE)),""),"") &amp;
    IF(TRIM(MID(SUBSTITUTE(C20,",",REPT(" ",99)),699,99))&lt;&gt;"",CHAR(10) &amp; IFERROR(IF(ISERROR(--TRIM(MID(SUBSTITUTE(C20,",",REPT(" ",99)),699,99))),VLOOKUP(TRIM(MID(SUBSTITUTE(C20,",",REPT(" ",99)),699,99)),PortProtocols[],4,FALSE),VLOOKUP(--TRIM(MID(SUBSTITUTE(C20,",",REPT(" ",99)),699,99)),PortProtocols[],4,FALSE)),""),"") &amp;
    IF(TRIM(MID(SUBSTITUTE(C20,",",REPT(" ",99)),799,99))&lt;&gt;"",CHAR(10) &amp; IFERROR(IF(ISERROR(--TRIM(MID(SUBSTITUTE(C20,",",REPT(" ",99)),799,99))),VLOOKUP(TRIM(MID(SUBSTITUTE(C20,",",REPT(" ",99)),799,99)),PortProtocols[],4,FALSE),VLOOKUP(--TRIM(MID(SUBSTITUTE(C20,",",REPT(" ",99)),799,99)),PortProtocols[],4,FALSE)),""),"") &amp;
    IF(TRIM(MID(SUBSTITUTE(C20,",",REPT(" ",99)),899,99))&lt;&gt;"",CHAR(10) &amp; IFERROR(IF(ISERROR(--TRIM(MID(SUBSTITUTE(C20,",",REPT(" ",99)),899,99))),VLOOKUP(TRIM(MID(SUBSTITUTE(C20,",",REPT(" ",99)),899,99)),PortProtocols[],4,FALSE),VLOOKUP(--TRIM(MID(SUBSTITUTE(C20,",",REPT(" ",99)),899,99)),PortProtocols[],4,FALSE)),""),"") &amp;
    IF(TRIM(MID(SUBSTITUTE(C20,",",REPT(" ",99)),999,99))&lt;&gt;"",CHAR(10) &amp; IFERROR(IF(ISERROR(--TRIM(MID(SUBSTITUTE(C20,",",REPT(" ",99)),999,99))),VLOOKUP(TRIM(MID(SUBSTITUTE(C20,",",REPT(" ",99)),999,99)),PortProtocols[],4,FALSE),VLOOKUP(--TRIM(MID(SUBSTITUTE(C20,",",REPT(" ",99)),999,99)),PortProtocols[],4,FALSE)),""),"") &amp;
    IF(TRIM(MID(SUBSTITUTE(C20,",",REPT(" ",99)),1099,99))&lt;&gt;"",CHAR(10) &amp; IFERROR(IF(ISERROR(--TRIM(MID(SUBSTITUTE(C20,",",REPT(" ",99)),1099,99))),VLOOKUP(TRIM(MID(SUBSTITUTE(C20,",",REPT(" ",99)),1099,99)),PortProtocols[],4,FALSE),VLOOKUP(--TRIM(MID(SUBSTITUTE(C20,",",REPT(" ",99)),1099,99)),PortProtocols[],4,FALSE)),""),"") &amp;
    IF(TRIM(MID(SUBSTITUTE(C20,",",REPT(" ",99)),1199,99))&lt;&gt;"",CHAR(10) &amp; IFERROR(IF(ISERROR(--TRIM(MID(SUBSTITUTE(C20,",",REPT(" ",99)),1199,99))),VLOOKUP(TRIM(MID(SUBSTITUTE(C20,",",REPT(" ",99)),1199,99)),PortProtocols[],4,FALSE),VLOOKUP(--TRIM(MID(SUBSTITUTE(C20,",",REPT(" ",99)),1199,99)),PortProtocols[],4,FALSE)),""),"") &amp;
    IF(TRIM(MID(SUBSTITUTE(C20,",",REPT(" ",99)),1299,99))&lt;&gt;"",CHAR(10) &amp; IFERROR(IF(ISERROR(--TRIM(MID(SUBSTITUTE(C20,",",REPT(" ",99)),1299,99))),VLOOKUP(TRIM(MID(SUBSTITUTE(C20,",",REPT(" ",99)),1299,99)),PortProtocols[],4,FALSE),VLOOKUP(--TRIM(MID(SUBSTITUTE(C20,",",REPT(" ",99)),1299,99)),PortProtocols[],4,FALSE)),""),"") &amp;
    IF(TRIM(MID(SUBSTITUTE(C20,",",REPT(" ",99)),1399,99))&lt;&gt;"",CHAR(10) &amp; IFERROR(IF(ISERROR(--TRIM(MID(SUBSTITUTE(C20,",",REPT(" ",99)),1399,99))),VLOOKUP(TRIM(MID(SUBSTITUTE(C20,",",REPT(" ",99)),1399,99)),PortProtocols[],4,FALSE),VLOOKUP(--TRIM(MID(SUBSTITUTE(C20,",",REPT(" ",99)),1399,99)),PortProtocols[],4,FALSE)),""),"") &amp;
    IF(TRIM(MID(SUBSTITUTE(C20,",",REPT(" ",99)),1499,99))&lt;&gt;"",CHAR(10) &amp; IFERROR(IF(ISERROR(--TRIM(MID(SUBSTITUTE(C20,",",REPT(" ",99)),1499,99))),VLOOKUP(TRIM(MID(SUBSTITUTE(C20,",",REPT(" ",99)),1499,99)),PortProtocols[],4,FALSE),VLOOKUP(--TRIM(MID(SUBSTITUTE(C20,",",REPT(" ",99)),1499,99)),PortProtocols[],4,FALSE)),""),"") &amp;
    IF(TRIM(MID(SUBSTITUTE(C20,",",REPT(" ",99)),1599,99))&lt;&gt;"",CHAR(10) &amp; IFERROR(IF(ISERROR(--TRIM(MID(SUBSTITUTE(C20,",",REPT(" ",99)),1599,99))),VLOOKUP(TRIM(MID(SUBSTITUTE(C20,",",REPT(" ",99)),1599,99)),PortProtocols[],4,FALSE),VLOOKUP(--TRIM(MID(SUBSTITUTE(C20,",",REPT(" ",99)),1599,99)),PortProtocols[],4,FALSE)),""),"") &amp;
    IF(TRIM(MID(SUBSTITUTE(C20,",",REPT(" ",99)),1699,99))&lt;&gt;"",CHAR(10) &amp; IFERROR(IF(ISERROR(--TRIM(MID(SUBSTITUTE(C20,",",REPT(" ",99)),1699,99))),VLOOKUP(TRIM(MID(SUBSTITUTE(C20,",",REPT(" ",99)),1699,99)),PortProtocols[],4,FALSE),VLOOKUP(--TRIM(MID(SUBSTITUTE(C20,",",REPT(" ",99)),1699,99)),PortProtocols[],4,FALSE)),""),"") &amp;
    IF(TRIM(MID(SUBSTITUTE(C20,",",REPT(" ",99)),1799,99))&lt;&gt;"",CHAR(10) &amp; IFERROR(IF(ISERROR(--TRIM(MID(SUBSTITUTE(C20,",",REPT(" ",99)),1799,99))),VLOOKUP(TRIM(MID(SUBSTITUTE(C20,",",REPT(" ",99)),1799,99)),PortProtocols[],4,FALSE),VLOOKUP(--TRIM(MID(SUBSTITUTE(C20,",",REPT(" ",99)),1799,99)),PortProtocols[],4,FALSE)),""),"") &amp;
    IF(TRIM(MID(SUBSTITUTE(C20,",",REPT(" ",99)),1899,99))&lt;&gt;"",CHAR(10) &amp; IFERROR(IF(ISERROR(--TRIM(MID(SUBSTITUTE(C20,",",REPT(" ",99)),1899,99))),VLOOKUP(TRIM(MID(SUBSTITUTE(C20,",",REPT(" ",99)),1899,99)),PortProtocols[],4,FALSE),VLOOKUP(--TRIM(MID(SUBSTITUTE(C20,",",REPT(" ",99)),1899,99)),PortProtocols[],4,FALSE)),""),""),
"")</f>
        <v/>
      </c>
      <c r="F20" s="19"/>
      <c r="G20" s="19"/>
    </row>
    <row r="21" spans="1:7" ht="20.25">
      <c r="A21" s="5" t="s">
        <v>330</v>
      </c>
      <c r="B21" s="5"/>
      <c r="C21" s="6"/>
      <c r="D21" s="5" t="str" cm="1">
        <f t="array" ref="D2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1" s="19" t="str">
        <f>IF(AND(B21&lt;&gt;"",C21&lt;&gt;""),
    B21 &amp; " To " &amp; B21 &amp; CHAR(10) &amp;
    IFERROR(IF(ISERROR(--TRIM(MID(SUBSTITUTE(C21,",",REPT(" ",99)),1,99))),VLOOKUP(TRIM(MID(SUBSTITUTE(C21,",",REPT(" ",99)),1,99)),PortProtocols[],4,FALSE),VLOOKUP(--TRIM(MID(SUBSTITUTE(C21,",",REPT(" ",99)),1,99)),PortProtocols[],4,FALSE)),"") &amp;
    IF(TRIM(MID(SUBSTITUTE(C21,",",REPT(" ",99)),99,99))&lt;&gt;"",CHAR(10) &amp; IFERROR(IF(ISERROR(--TRIM(MID(SUBSTITUTE(C21,",",REPT(" ",99)),99,99))),VLOOKUP(TRIM(MID(SUBSTITUTE(C21,",",REPT(" ",99)),99,99)),PortProtocols[],4,FALSE),VLOOKUP(--TRIM(MID(SUBSTITUTE(C21,",",REPT(" ",99)),99,99)),PortProtocols[],4,FALSE)),""),"") &amp;
    IF(TRIM(MID(SUBSTITUTE(C21,",",REPT(" ",99)),199,99))&lt;&gt;"",CHAR(10) &amp; IFERROR(IF(ISERROR(--TRIM(MID(SUBSTITUTE(C21,",",REPT(" ",99)),199,99))),VLOOKUP(TRIM(MID(SUBSTITUTE(C21,",",REPT(" ",99)),199,99)),PortProtocols[],4,FALSE),VLOOKUP(--TRIM(MID(SUBSTITUTE(C21,",",REPT(" ",99)),199,99)),PortProtocols[],4,FALSE)),""),"") &amp;
    IF(TRIM(MID(SUBSTITUTE(C21,",",REPT(" ",99)),299,99))&lt;&gt;"",CHAR(10) &amp; IFERROR(IF(ISERROR(--TRIM(MID(SUBSTITUTE(C21,",",REPT(" ",99)),299,99))),VLOOKUP(TRIM(MID(SUBSTITUTE(C21,",",REPT(" ",99)),299,99)),PortProtocols[],4,FALSE),VLOOKUP(--TRIM(MID(SUBSTITUTE(C21,",",REPT(" ",99)),299,99)),PortProtocols[],4,FALSE)),""),"") &amp;
    IF(TRIM(MID(SUBSTITUTE(C21,",",REPT(" ",99)),399,99))&lt;&gt;"",CHAR(10) &amp; IFERROR(IF(ISERROR(--TRIM(MID(SUBSTITUTE(C21,",",REPT(" ",99)),399,99))),VLOOKUP(TRIM(MID(SUBSTITUTE(C21,",",REPT(" ",99)),399,99)),PortProtocols[],4,FALSE),VLOOKUP(--TRIM(MID(SUBSTITUTE(C21,",",REPT(" ",99)),399,99)),PortProtocols[],4,FALSE)),""),"") &amp;
    IF(TRIM(MID(SUBSTITUTE(C21,",",REPT(" ",99)),499,99))&lt;&gt;"",CHAR(10) &amp; IFERROR(IF(ISERROR(--TRIM(MID(SUBSTITUTE(C21,",",REPT(" ",99)),499,99))),VLOOKUP(TRIM(MID(SUBSTITUTE(C21,",",REPT(" ",99)),499,99)),PortProtocols[],4,FALSE),VLOOKUP(--TRIM(MID(SUBSTITUTE(C21,",",REPT(" ",99)),499,99)),PortProtocols[],4,FALSE)),""),"") &amp;
    IF(TRIM(MID(SUBSTITUTE(C21,",",REPT(" ",99)),599,99))&lt;&gt;"",CHAR(10) &amp; IFERROR(IF(ISERROR(--TRIM(MID(SUBSTITUTE(C21,",",REPT(" ",99)),599,99))),VLOOKUP(TRIM(MID(SUBSTITUTE(C21,",",REPT(" ",99)),599,99)),PortProtocols[],4,FALSE),VLOOKUP(--TRIM(MID(SUBSTITUTE(C21,",",REPT(" ",99)),599,99)),PortProtocols[],4,FALSE)),""),"") &amp;
    IF(TRIM(MID(SUBSTITUTE(C21,",",REPT(" ",99)),699,99))&lt;&gt;"",CHAR(10) &amp; IFERROR(IF(ISERROR(--TRIM(MID(SUBSTITUTE(C21,",",REPT(" ",99)),699,99))),VLOOKUP(TRIM(MID(SUBSTITUTE(C21,",",REPT(" ",99)),699,99)),PortProtocols[],4,FALSE),VLOOKUP(--TRIM(MID(SUBSTITUTE(C21,",",REPT(" ",99)),699,99)),PortProtocols[],4,FALSE)),""),"") &amp;
    IF(TRIM(MID(SUBSTITUTE(C21,",",REPT(" ",99)),799,99))&lt;&gt;"",CHAR(10) &amp; IFERROR(IF(ISERROR(--TRIM(MID(SUBSTITUTE(C21,",",REPT(" ",99)),799,99))),VLOOKUP(TRIM(MID(SUBSTITUTE(C21,",",REPT(" ",99)),799,99)),PortProtocols[],4,FALSE),VLOOKUP(--TRIM(MID(SUBSTITUTE(C21,",",REPT(" ",99)),799,99)),PortProtocols[],4,FALSE)),""),"") &amp;
    IF(TRIM(MID(SUBSTITUTE(C21,",",REPT(" ",99)),899,99))&lt;&gt;"",CHAR(10) &amp; IFERROR(IF(ISERROR(--TRIM(MID(SUBSTITUTE(C21,",",REPT(" ",99)),899,99))),VLOOKUP(TRIM(MID(SUBSTITUTE(C21,",",REPT(" ",99)),899,99)),PortProtocols[],4,FALSE),VLOOKUP(--TRIM(MID(SUBSTITUTE(C21,",",REPT(" ",99)),899,99)),PortProtocols[],4,FALSE)),""),"") &amp;
    IF(TRIM(MID(SUBSTITUTE(C21,",",REPT(" ",99)),999,99))&lt;&gt;"",CHAR(10) &amp; IFERROR(IF(ISERROR(--TRIM(MID(SUBSTITUTE(C21,",",REPT(" ",99)),999,99))),VLOOKUP(TRIM(MID(SUBSTITUTE(C21,",",REPT(" ",99)),999,99)),PortProtocols[],4,FALSE),VLOOKUP(--TRIM(MID(SUBSTITUTE(C21,",",REPT(" ",99)),999,99)),PortProtocols[],4,FALSE)),""),"") &amp;
    IF(TRIM(MID(SUBSTITUTE(C21,",",REPT(" ",99)),1099,99))&lt;&gt;"",CHAR(10) &amp; IFERROR(IF(ISERROR(--TRIM(MID(SUBSTITUTE(C21,",",REPT(" ",99)),1099,99))),VLOOKUP(TRIM(MID(SUBSTITUTE(C21,",",REPT(" ",99)),1099,99)),PortProtocols[],4,FALSE),VLOOKUP(--TRIM(MID(SUBSTITUTE(C21,",",REPT(" ",99)),1099,99)),PortProtocols[],4,FALSE)),""),"") &amp;
    IF(TRIM(MID(SUBSTITUTE(C21,",",REPT(" ",99)),1199,99))&lt;&gt;"",CHAR(10) &amp; IFERROR(IF(ISERROR(--TRIM(MID(SUBSTITUTE(C21,",",REPT(" ",99)),1199,99))),VLOOKUP(TRIM(MID(SUBSTITUTE(C21,",",REPT(" ",99)),1199,99)),PortProtocols[],4,FALSE),VLOOKUP(--TRIM(MID(SUBSTITUTE(C21,",",REPT(" ",99)),1199,99)),PortProtocols[],4,FALSE)),""),"") &amp;
    IF(TRIM(MID(SUBSTITUTE(C21,",",REPT(" ",99)),1299,99))&lt;&gt;"",CHAR(10) &amp; IFERROR(IF(ISERROR(--TRIM(MID(SUBSTITUTE(C21,",",REPT(" ",99)),1299,99))),VLOOKUP(TRIM(MID(SUBSTITUTE(C21,",",REPT(" ",99)),1299,99)),PortProtocols[],4,FALSE),VLOOKUP(--TRIM(MID(SUBSTITUTE(C21,",",REPT(" ",99)),1299,99)),PortProtocols[],4,FALSE)),""),"") &amp;
    IF(TRIM(MID(SUBSTITUTE(C21,",",REPT(" ",99)),1399,99))&lt;&gt;"",CHAR(10) &amp; IFERROR(IF(ISERROR(--TRIM(MID(SUBSTITUTE(C21,",",REPT(" ",99)),1399,99))),VLOOKUP(TRIM(MID(SUBSTITUTE(C21,",",REPT(" ",99)),1399,99)),PortProtocols[],4,FALSE),VLOOKUP(--TRIM(MID(SUBSTITUTE(C21,",",REPT(" ",99)),1399,99)),PortProtocols[],4,FALSE)),""),"") &amp;
    IF(TRIM(MID(SUBSTITUTE(C21,",",REPT(" ",99)),1499,99))&lt;&gt;"",CHAR(10) &amp; IFERROR(IF(ISERROR(--TRIM(MID(SUBSTITUTE(C21,",",REPT(" ",99)),1499,99))),VLOOKUP(TRIM(MID(SUBSTITUTE(C21,",",REPT(" ",99)),1499,99)),PortProtocols[],4,FALSE),VLOOKUP(--TRIM(MID(SUBSTITUTE(C21,",",REPT(" ",99)),1499,99)),PortProtocols[],4,FALSE)),""),"") &amp;
    IF(TRIM(MID(SUBSTITUTE(C21,",",REPT(" ",99)),1599,99))&lt;&gt;"",CHAR(10) &amp; IFERROR(IF(ISERROR(--TRIM(MID(SUBSTITUTE(C21,",",REPT(" ",99)),1599,99))),VLOOKUP(TRIM(MID(SUBSTITUTE(C21,",",REPT(" ",99)),1599,99)),PortProtocols[],4,FALSE),VLOOKUP(--TRIM(MID(SUBSTITUTE(C21,",",REPT(" ",99)),1599,99)),PortProtocols[],4,FALSE)),""),"") &amp;
    IF(TRIM(MID(SUBSTITUTE(C21,",",REPT(" ",99)),1699,99))&lt;&gt;"",CHAR(10) &amp; IFERROR(IF(ISERROR(--TRIM(MID(SUBSTITUTE(C21,",",REPT(" ",99)),1699,99))),VLOOKUP(TRIM(MID(SUBSTITUTE(C21,",",REPT(" ",99)),1699,99)),PortProtocols[],4,FALSE),VLOOKUP(--TRIM(MID(SUBSTITUTE(C21,",",REPT(" ",99)),1699,99)),PortProtocols[],4,FALSE)),""),"") &amp;
    IF(TRIM(MID(SUBSTITUTE(C21,",",REPT(" ",99)),1799,99))&lt;&gt;"",CHAR(10) &amp; IFERROR(IF(ISERROR(--TRIM(MID(SUBSTITUTE(C21,",",REPT(" ",99)),1799,99))),VLOOKUP(TRIM(MID(SUBSTITUTE(C21,",",REPT(" ",99)),1799,99)),PortProtocols[],4,FALSE),VLOOKUP(--TRIM(MID(SUBSTITUTE(C21,",",REPT(" ",99)),1799,99)),PortProtocols[],4,FALSE)),""),"") &amp;
    IF(TRIM(MID(SUBSTITUTE(C21,",",REPT(" ",99)),1899,99))&lt;&gt;"",CHAR(10) &amp; IFERROR(IF(ISERROR(--TRIM(MID(SUBSTITUTE(C21,",",REPT(" ",99)),1899,99))),VLOOKUP(TRIM(MID(SUBSTITUTE(C21,",",REPT(" ",99)),1899,99)),PortProtocols[],4,FALSE),VLOOKUP(--TRIM(MID(SUBSTITUTE(C21,",",REPT(" ",99)),1899,99)),PortProtocols[],4,FALSE)),""),""),
"")</f>
        <v/>
      </c>
      <c r="F21" s="19"/>
      <c r="G21" s="19"/>
    </row>
    <row r="22" spans="1:7" ht="20.25">
      <c r="A22" s="5" t="s">
        <v>330</v>
      </c>
      <c r="B22" s="5"/>
      <c r="C22" s="6"/>
      <c r="D22" s="5" t="str" cm="1">
        <f t="array" ref="D2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2" s="19" t="str">
        <f>IF(AND(B22&lt;&gt;"",C22&lt;&gt;""),
    B22 &amp; " To " &amp; B22 &amp; CHAR(10) &amp;
    IFERROR(IF(ISERROR(--TRIM(MID(SUBSTITUTE(C22,",",REPT(" ",99)),1,99))),VLOOKUP(TRIM(MID(SUBSTITUTE(C22,",",REPT(" ",99)),1,99)),PortProtocols[],4,FALSE),VLOOKUP(--TRIM(MID(SUBSTITUTE(C22,",",REPT(" ",99)),1,99)),PortProtocols[],4,FALSE)),"") &amp;
    IF(TRIM(MID(SUBSTITUTE(C22,",",REPT(" ",99)),99,99))&lt;&gt;"",CHAR(10) &amp; IFERROR(IF(ISERROR(--TRIM(MID(SUBSTITUTE(C22,",",REPT(" ",99)),99,99))),VLOOKUP(TRIM(MID(SUBSTITUTE(C22,",",REPT(" ",99)),99,99)),PortProtocols[],4,FALSE),VLOOKUP(--TRIM(MID(SUBSTITUTE(C22,",",REPT(" ",99)),99,99)),PortProtocols[],4,FALSE)),""),"") &amp;
    IF(TRIM(MID(SUBSTITUTE(C22,",",REPT(" ",99)),199,99))&lt;&gt;"",CHAR(10) &amp; IFERROR(IF(ISERROR(--TRIM(MID(SUBSTITUTE(C22,",",REPT(" ",99)),199,99))),VLOOKUP(TRIM(MID(SUBSTITUTE(C22,",",REPT(" ",99)),199,99)),PortProtocols[],4,FALSE),VLOOKUP(--TRIM(MID(SUBSTITUTE(C22,",",REPT(" ",99)),199,99)),PortProtocols[],4,FALSE)),""),"") &amp;
    IF(TRIM(MID(SUBSTITUTE(C22,",",REPT(" ",99)),299,99))&lt;&gt;"",CHAR(10) &amp; IFERROR(IF(ISERROR(--TRIM(MID(SUBSTITUTE(C22,",",REPT(" ",99)),299,99))),VLOOKUP(TRIM(MID(SUBSTITUTE(C22,",",REPT(" ",99)),299,99)),PortProtocols[],4,FALSE),VLOOKUP(--TRIM(MID(SUBSTITUTE(C22,",",REPT(" ",99)),299,99)),PortProtocols[],4,FALSE)),""),"") &amp;
    IF(TRIM(MID(SUBSTITUTE(C22,",",REPT(" ",99)),399,99))&lt;&gt;"",CHAR(10) &amp; IFERROR(IF(ISERROR(--TRIM(MID(SUBSTITUTE(C22,",",REPT(" ",99)),399,99))),VLOOKUP(TRIM(MID(SUBSTITUTE(C22,",",REPT(" ",99)),399,99)),PortProtocols[],4,FALSE),VLOOKUP(--TRIM(MID(SUBSTITUTE(C22,",",REPT(" ",99)),399,99)),PortProtocols[],4,FALSE)),""),"") &amp;
    IF(TRIM(MID(SUBSTITUTE(C22,",",REPT(" ",99)),499,99))&lt;&gt;"",CHAR(10) &amp; IFERROR(IF(ISERROR(--TRIM(MID(SUBSTITUTE(C22,",",REPT(" ",99)),499,99))),VLOOKUP(TRIM(MID(SUBSTITUTE(C22,",",REPT(" ",99)),499,99)),PortProtocols[],4,FALSE),VLOOKUP(--TRIM(MID(SUBSTITUTE(C22,",",REPT(" ",99)),499,99)),PortProtocols[],4,FALSE)),""),"") &amp;
    IF(TRIM(MID(SUBSTITUTE(C22,",",REPT(" ",99)),599,99))&lt;&gt;"",CHAR(10) &amp; IFERROR(IF(ISERROR(--TRIM(MID(SUBSTITUTE(C22,",",REPT(" ",99)),599,99))),VLOOKUP(TRIM(MID(SUBSTITUTE(C22,",",REPT(" ",99)),599,99)),PortProtocols[],4,FALSE),VLOOKUP(--TRIM(MID(SUBSTITUTE(C22,",",REPT(" ",99)),599,99)),PortProtocols[],4,FALSE)),""),"") &amp;
    IF(TRIM(MID(SUBSTITUTE(C22,",",REPT(" ",99)),699,99))&lt;&gt;"",CHAR(10) &amp; IFERROR(IF(ISERROR(--TRIM(MID(SUBSTITUTE(C22,",",REPT(" ",99)),699,99))),VLOOKUP(TRIM(MID(SUBSTITUTE(C22,",",REPT(" ",99)),699,99)),PortProtocols[],4,FALSE),VLOOKUP(--TRIM(MID(SUBSTITUTE(C22,",",REPT(" ",99)),699,99)),PortProtocols[],4,FALSE)),""),"") &amp;
    IF(TRIM(MID(SUBSTITUTE(C22,",",REPT(" ",99)),799,99))&lt;&gt;"",CHAR(10) &amp; IFERROR(IF(ISERROR(--TRIM(MID(SUBSTITUTE(C22,",",REPT(" ",99)),799,99))),VLOOKUP(TRIM(MID(SUBSTITUTE(C22,",",REPT(" ",99)),799,99)),PortProtocols[],4,FALSE),VLOOKUP(--TRIM(MID(SUBSTITUTE(C22,",",REPT(" ",99)),799,99)),PortProtocols[],4,FALSE)),""),"") &amp;
    IF(TRIM(MID(SUBSTITUTE(C22,",",REPT(" ",99)),899,99))&lt;&gt;"",CHAR(10) &amp; IFERROR(IF(ISERROR(--TRIM(MID(SUBSTITUTE(C22,",",REPT(" ",99)),899,99))),VLOOKUP(TRIM(MID(SUBSTITUTE(C22,",",REPT(" ",99)),899,99)),PortProtocols[],4,FALSE),VLOOKUP(--TRIM(MID(SUBSTITUTE(C22,",",REPT(" ",99)),899,99)),PortProtocols[],4,FALSE)),""),"") &amp;
    IF(TRIM(MID(SUBSTITUTE(C22,",",REPT(" ",99)),999,99))&lt;&gt;"",CHAR(10) &amp; IFERROR(IF(ISERROR(--TRIM(MID(SUBSTITUTE(C22,",",REPT(" ",99)),999,99))),VLOOKUP(TRIM(MID(SUBSTITUTE(C22,",",REPT(" ",99)),999,99)),PortProtocols[],4,FALSE),VLOOKUP(--TRIM(MID(SUBSTITUTE(C22,",",REPT(" ",99)),999,99)),PortProtocols[],4,FALSE)),""),"") &amp;
    IF(TRIM(MID(SUBSTITUTE(C22,",",REPT(" ",99)),1099,99))&lt;&gt;"",CHAR(10) &amp; IFERROR(IF(ISERROR(--TRIM(MID(SUBSTITUTE(C22,",",REPT(" ",99)),1099,99))),VLOOKUP(TRIM(MID(SUBSTITUTE(C22,",",REPT(" ",99)),1099,99)),PortProtocols[],4,FALSE),VLOOKUP(--TRIM(MID(SUBSTITUTE(C22,",",REPT(" ",99)),1099,99)),PortProtocols[],4,FALSE)),""),"") &amp;
    IF(TRIM(MID(SUBSTITUTE(C22,",",REPT(" ",99)),1199,99))&lt;&gt;"",CHAR(10) &amp; IFERROR(IF(ISERROR(--TRIM(MID(SUBSTITUTE(C22,",",REPT(" ",99)),1199,99))),VLOOKUP(TRIM(MID(SUBSTITUTE(C22,",",REPT(" ",99)),1199,99)),PortProtocols[],4,FALSE),VLOOKUP(--TRIM(MID(SUBSTITUTE(C22,",",REPT(" ",99)),1199,99)),PortProtocols[],4,FALSE)),""),"") &amp;
    IF(TRIM(MID(SUBSTITUTE(C22,",",REPT(" ",99)),1299,99))&lt;&gt;"",CHAR(10) &amp; IFERROR(IF(ISERROR(--TRIM(MID(SUBSTITUTE(C22,",",REPT(" ",99)),1299,99))),VLOOKUP(TRIM(MID(SUBSTITUTE(C22,",",REPT(" ",99)),1299,99)),PortProtocols[],4,FALSE),VLOOKUP(--TRIM(MID(SUBSTITUTE(C22,",",REPT(" ",99)),1299,99)),PortProtocols[],4,FALSE)),""),"") &amp;
    IF(TRIM(MID(SUBSTITUTE(C22,",",REPT(" ",99)),1399,99))&lt;&gt;"",CHAR(10) &amp; IFERROR(IF(ISERROR(--TRIM(MID(SUBSTITUTE(C22,",",REPT(" ",99)),1399,99))),VLOOKUP(TRIM(MID(SUBSTITUTE(C22,",",REPT(" ",99)),1399,99)),PortProtocols[],4,FALSE),VLOOKUP(--TRIM(MID(SUBSTITUTE(C22,",",REPT(" ",99)),1399,99)),PortProtocols[],4,FALSE)),""),"") &amp;
    IF(TRIM(MID(SUBSTITUTE(C22,",",REPT(" ",99)),1499,99))&lt;&gt;"",CHAR(10) &amp; IFERROR(IF(ISERROR(--TRIM(MID(SUBSTITUTE(C22,",",REPT(" ",99)),1499,99))),VLOOKUP(TRIM(MID(SUBSTITUTE(C22,",",REPT(" ",99)),1499,99)),PortProtocols[],4,FALSE),VLOOKUP(--TRIM(MID(SUBSTITUTE(C22,",",REPT(" ",99)),1499,99)),PortProtocols[],4,FALSE)),""),"") &amp;
    IF(TRIM(MID(SUBSTITUTE(C22,",",REPT(" ",99)),1599,99))&lt;&gt;"",CHAR(10) &amp; IFERROR(IF(ISERROR(--TRIM(MID(SUBSTITUTE(C22,",",REPT(" ",99)),1599,99))),VLOOKUP(TRIM(MID(SUBSTITUTE(C22,",",REPT(" ",99)),1599,99)),PortProtocols[],4,FALSE),VLOOKUP(--TRIM(MID(SUBSTITUTE(C22,",",REPT(" ",99)),1599,99)),PortProtocols[],4,FALSE)),""),"") &amp;
    IF(TRIM(MID(SUBSTITUTE(C22,",",REPT(" ",99)),1699,99))&lt;&gt;"",CHAR(10) &amp; IFERROR(IF(ISERROR(--TRIM(MID(SUBSTITUTE(C22,",",REPT(" ",99)),1699,99))),VLOOKUP(TRIM(MID(SUBSTITUTE(C22,",",REPT(" ",99)),1699,99)),PortProtocols[],4,FALSE),VLOOKUP(--TRIM(MID(SUBSTITUTE(C22,",",REPT(" ",99)),1699,99)),PortProtocols[],4,FALSE)),""),"") &amp;
    IF(TRIM(MID(SUBSTITUTE(C22,",",REPT(" ",99)),1799,99))&lt;&gt;"",CHAR(10) &amp; IFERROR(IF(ISERROR(--TRIM(MID(SUBSTITUTE(C22,",",REPT(" ",99)),1799,99))),VLOOKUP(TRIM(MID(SUBSTITUTE(C22,",",REPT(" ",99)),1799,99)),PortProtocols[],4,FALSE),VLOOKUP(--TRIM(MID(SUBSTITUTE(C22,",",REPT(" ",99)),1799,99)),PortProtocols[],4,FALSE)),""),"") &amp;
    IF(TRIM(MID(SUBSTITUTE(C22,",",REPT(" ",99)),1899,99))&lt;&gt;"",CHAR(10) &amp; IFERROR(IF(ISERROR(--TRIM(MID(SUBSTITUTE(C22,",",REPT(" ",99)),1899,99))),VLOOKUP(TRIM(MID(SUBSTITUTE(C22,",",REPT(" ",99)),1899,99)),PortProtocols[],4,FALSE),VLOOKUP(--TRIM(MID(SUBSTITUTE(C22,",",REPT(" ",99)),1899,99)),PortProtocols[],4,FALSE)),""),""),
"")</f>
        <v/>
      </c>
      <c r="F22" s="19"/>
      <c r="G22" s="19"/>
    </row>
    <row r="23" spans="1:7" ht="20.25">
      <c r="A23" s="5" t="s">
        <v>330</v>
      </c>
      <c r="B23" s="5"/>
      <c r="C23" s="6"/>
      <c r="D23" s="5" t="str" cm="1">
        <f t="array" ref="D2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3" s="19" t="str">
        <f>IF(AND(B23&lt;&gt;"",C23&lt;&gt;""),
    B23 &amp; " To " &amp; B23 &amp; CHAR(10) &amp;
    IFERROR(IF(ISERROR(--TRIM(MID(SUBSTITUTE(C23,",",REPT(" ",99)),1,99))),VLOOKUP(TRIM(MID(SUBSTITUTE(C23,",",REPT(" ",99)),1,99)),PortProtocols[],4,FALSE),VLOOKUP(--TRIM(MID(SUBSTITUTE(C23,",",REPT(" ",99)),1,99)),PortProtocols[],4,FALSE)),"") &amp;
    IF(TRIM(MID(SUBSTITUTE(C23,",",REPT(" ",99)),99,99))&lt;&gt;"",CHAR(10) &amp; IFERROR(IF(ISERROR(--TRIM(MID(SUBSTITUTE(C23,",",REPT(" ",99)),99,99))),VLOOKUP(TRIM(MID(SUBSTITUTE(C23,",",REPT(" ",99)),99,99)),PortProtocols[],4,FALSE),VLOOKUP(--TRIM(MID(SUBSTITUTE(C23,",",REPT(" ",99)),99,99)),PortProtocols[],4,FALSE)),""),"") &amp;
    IF(TRIM(MID(SUBSTITUTE(C23,",",REPT(" ",99)),199,99))&lt;&gt;"",CHAR(10) &amp; IFERROR(IF(ISERROR(--TRIM(MID(SUBSTITUTE(C23,",",REPT(" ",99)),199,99))),VLOOKUP(TRIM(MID(SUBSTITUTE(C23,",",REPT(" ",99)),199,99)),PortProtocols[],4,FALSE),VLOOKUP(--TRIM(MID(SUBSTITUTE(C23,",",REPT(" ",99)),199,99)),PortProtocols[],4,FALSE)),""),"") &amp;
    IF(TRIM(MID(SUBSTITUTE(C23,",",REPT(" ",99)),299,99))&lt;&gt;"",CHAR(10) &amp; IFERROR(IF(ISERROR(--TRIM(MID(SUBSTITUTE(C23,",",REPT(" ",99)),299,99))),VLOOKUP(TRIM(MID(SUBSTITUTE(C23,",",REPT(" ",99)),299,99)),PortProtocols[],4,FALSE),VLOOKUP(--TRIM(MID(SUBSTITUTE(C23,",",REPT(" ",99)),299,99)),PortProtocols[],4,FALSE)),""),"") &amp;
    IF(TRIM(MID(SUBSTITUTE(C23,",",REPT(" ",99)),399,99))&lt;&gt;"",CHAR(10) &amp; IFERROR(IF(ISERROR(--TRIM(MID(SUBSTITUTE(C23,",",REPT(" ",99)),399,99))),VLOOKUP(TRIM(MID(SUBSTITUTE(C23,",",REPT(" ",99)),399,99)),PortProtocols[],4,FALSE),VLOOKUP(--TRIM(MID(SUBSTITUTE(C23,",",REPT(" ",99)),399,99)),PortProtocols[],4,FALSE)),""),"") &amp;
    IF(TRIM(MID(SUBSTITUTE(C23,",",REPT(" ",99)),499,99))&lt;&gt;"",CHAR(10) &amp; IFERROR(IF(ISERROR(--TRIM(MID(SUBSTITUTE(C23,",",REPT(" ",99)),499,99))),VLOOKUP(TRIM(MID(SUBSTITUTE(C23,",",REPT(" ",99)),499,99)),PortProtocols[],4,FALSE),VLOOKUP(--TRIM(MID(SUBSTITUTE(C23,",",REPT(" ",99)),499,99)),PortProtocols[],4,FALSE)),""),"") &amp;
    IF(TRIM(MID(SUBSTITUTE(C23,",",REPT(" ",99)),599,99))&lt;&gt;"",CHAR(10) &amp; IFERROR(IF(ISERROR(--TRIM(MID(SUBSTITUTE(C23,",",REPT(" ",99)),599,99))),VLOOKUP(TRIM(MID(SUBSTITUTE(C23,",",REPT(" ",99)),599,99)),PortProtocols[],4,FALSE),VLOOKUP(--TRIM(MID(SUBSTITUTE(C23,",",REPT(" ",99)),599,99)),PortProtocols[],4,FALSE)),""),"") &amp;
    IF(TRIM(MID(SUBSTITUTE(C23,",",REPT(" ",99)),699,99))&lt;&gt;"",CHAR(10) &amp; IFERROR(IF(ISERROR(--TRIM(MID(SUBSTITUTE(C23,",",REPT(" ",99)),699,99))),VLOOKUP(TRIM(MID(SUBSTITUTE(C23,",",REPT(" ",99)),699,99)),PortProtocols[],4,FALSE),VLOOKUP(--TRIM(MID(SUBSTITUTE(C23,",",REPT(" ",99)),699,99)),PortProtocols[],4,FALSE)),""),"") &amp;
    IF(TRIM(MID(SUBSTITUTE(C23,",",REPT(" ",99)),799,99))&lt;&gt;"",CHAR(10) &amp; IFERROR(IF(ISERROR(--TRIM(MID(SUBSTITUTE(C23,",",REPT(" ",99)),799,99))),VLOOKUP(TRIM(MID(SUBSTITUTE(C23,",",REPT(" ",99)),799,99)),PortProtocols[],4,FALSE),VLOOKUP(--TRIM(MID(SUBSTITUTE(C23,",",REPT(" ",99)),799,99)),PortProtocols[],4,FALSE)),""),"") &amp;
    IF(TRIM(MID(SUBSTITUTE(C23,",",REPT(" ",99)),899,99))&lt;&gt;"",CHAR(10) &amp; IFERROR(IF(ISERROR(--TRIM(MID(SUBSTITUTE(C23,",",REPT(" ",99)),899,99))),VLOOKUP(TRIM(MID(SUBSTITUTE(C23,",",REPT(" ",99)),899,99)),PortProtocols[],4,FALSE),VLOOKUP(--TRIM(MID(SUBSTITUTE(C23,",",REPT(" ",99)),899,99)),PortProtocols[],4,FALSE)),""),"") &amp;
    IF(TRIM(MID(SUBSTITUTE(C23,",",REPT(" ",99)),999,99))&lt;&gt;"",CHAR(10) &amp; IFERROR(IF(ISERROR(--TRIM(MID(SUBSTITUTE(C23,",",REPT(" ",99)),999,99))),VLOOKUP(TRIM(MID(SUBSTITUTE(C23,",",REPT(" ",99)),999,99)),PortProtocols[],4,FALSE),VLOOKUP(--TRIM(MID(SUBSTITUTE(C23,",",REPT(" ",99)),999,99)),PortProtocols[],4,FALSE)),""),"") &amp;
    IF(TRIM(MID(SUBSTITUTE(C23,",",REPT(" ",99)),1099,99))&lt;&gt;"",CHAR(10) &amp; IFERROR(IF(ISERROR(--TRIM(MID(SUBSTITUTE(C23,",",REPT(" ",99)),1099,99))),VLOOKUP(TRIM(MID(SUBSTITUTE(C23,",",REPT(" ",99)),1099,99)),PortProtocols[],4,FALSE),VLOOKUP(--TRIM(MID(SUBSTITUTE(C23,",",REPT(" ",99)),1099,99)),PortProtocols[],4,FALSE)),""),"") &amp;
    IF(TRIM(MID(SUBSTITUTE(C23,",",REPT(" ",99)),1199,99))&lt;&gt;"",CHAR(10) &amp; IFERROR(IF(ISERROR(--TRIM(MID(SUBSTITUTE(C23,",",REPT(" ",99)),1199,99))),VLOOKUP(TRIM(MID(SUBSTITUTE(C23,",",REPT(" ",99)),1199,99)),PortProtocols[],4,FALSE),VLOOKUP(--TRIM(MID(SUBSTITUTE(C23,",",REPT(" ",99)),1199,99)),PortProtocols[],4,FALSE)),""),"") &amp;
    IF(TRIM(MID(SUBSTITUTE(C23,",",REPT(" ",99)),1299,99))&lt;&gt;"",CHAR(10) &amp; IFERROR(IF(ISERROR(--TRIM(MID(SUBSTITUTE(C23,",",REPT(" ",99)),1299,99))),VLOOKUP(TRIM(MID(SUBSTITUTE(C23,",",REPT(" ",99)),1299,99)),PortProtocols[],4,FALSE),VLOOKUP(--TRIM(MID(SUBSTITUTE(C23,",",REPT(" ",99)),1299,99)),PortProtocols[],4,FALSE)),""),"") &amp;
    IF(TRIM(MID(SUBSTITUTE(C23,",",REPT(" ",99)),1399,99))&lt;&gt;"",CHAR(10) &amp; IFERROR(IF(ISERROR(--TRIM(MID(SUBSTITUTE(C23,",",REPT(" ",99)),1399,99))),VLOOKUP(TRIM(MID(SUBSTITUTE(C23,",",REPT(" ",99)),1399,99)),PortProtocols[],4,FALSE),VLOOKUP(--TRIM(MID(SUBSTITUTE(C23,",",REPT(" ",99)),1399,99)),PortProtocols[],4,FALSE)),""),"") &amp;
    IF(TRIM(MID(SUBSTITUTE(C23,",",REPT(" ",99)),1499,99))&lt;&gt;"",CHAR(10) &amp; IFERROR(IF(ISERROR(--TRIM(MID(SUBSTITUTE(C23,",",REPT(" ",99)),1499,99))),VLOOKUP(TRIM(MID(SUBSTITUTE(C23,",",REPT(" ",99)),1499,99)),PortProtocols[],4,FALSE),VLOOKUP(--TRIM(MID(SUBSTITUTE(C23,",",REPT(" ",99)),1499,99)),PortProtocols[],4,FALSE)),""),"") &amp;
    IF(TRIM(MID(SUBSTITUTE(C23,",",REPT(" ",99)),1599,99))&lt;&gt;"",CHAR(10) &amp; IFERROR(IF(ISERROR(--TRIM(MID(SUBSTITUTE(C23,",",REPT(" ",99)),1599,99))),VLOOKUP(TRIM(MID(SUBSTITUTE(C23,",",REPT(" ",99)),1599,99)),PortProtocols[],4,FALSE),VLOOKUP(--TRIM(MID(SUBSTITUTE(C23,",",REPT(" ",99)),1599,99)),PortProtocols[],4,FALSE)),""),"") &amp;
    IF(TRIM(MID(SUBSTITUTE(C23,",",REPT(" ",99)),1699,99))&lt;&gt;"",CHAR(10) &amp; IFERROR(IF(ISERROR(--TRIM(MID(SUBSTITUTE(C23,",",REPT(" ",99)),1699,99))),VLOOKUP(TRIM(MID(SUBSTITUTE(C23,",",REPT(" ",99)),1699,99)),PortProtocols[],4,FALSE),VLOOKUP(--TRIM(MID(SUBSTITUTE(C23,",",REPT(" ",99)),1699,99)),PortProtocols[],4,FALSE)),""),"") &amp;
    IF(TRIM(MID(SUBSTITUTE(C23,",",REPT(" ",99)),1799,99))&lt;&gt;"",CHAR(10) &amp; IFERROR(IF(ISERROR(--TRIM(MID(SUBSTITUTE(C23,",",REPT(" ",99)),1799,99))),VLOOKUP(TRIM(MID(SUBSTITUTE(C23,",",REPT(" ",99)),1799,99)),PortProtocols[],4,FALSE),VLOOKUP(--TRIM(MID(SUBSTITUTE(C23,",",REPT(" ",99)),1799,99)),PortProtocols[],4,FALSE)),""),"") &amp;
    IF(TRIM(MID(SUBSTITUTE(C23,",",REPT(" ",99)),1899,99))&lt;&gt;"",CHAR(10) &amp; IFERROR(IF(ISERROR(--TRIM(MID(SUBSTITUTE(C23,",",REPT(" ",99)),1899,99))),VLOOKUP(TRIM(MID(SUBSTITUTE(C23,",",REPT(" ",99)),1899,99)),PortProtocols[],4,FALSE),VLOOKUP(--TRIM(MID(SUBSTITUTE(C23,",",REPT(" ",99)),1899,99)),PortProtocols[],4,FALSE)),""),""),
"")</f>
        <v/>
      </c>
      <c r="F23" s="19"/>
      <c r="G23" s="19"/>
    </row>
    <row r="24" spans="1:7" ht="20.25">
      <c r="A24" s="5"/>
      <c r="B24" s="5"/>
      <c r="C24" s="6"/>
      <c r="D24" s="5" t="str" cm="1">
        <f t="array" ref="D2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4" s="19" t="str">
        <f>IF(AND(B24&lt;&gt;"",C24&lt;&gt;""),
    B24 &amp; " To " &amp; B24 &amp; CHAR(10) &amp;
    IFERROR(IF(ISERROR(--TRIM(MID(SUBSTITUTE(C24,",",REPT(" ",99)),1,99))),VLOOKUP(TRIM(MID(SUBSTITUTE(C24,",",REPT(" ",99)),1,99)),PortProtocols[],4,FALSE),VLOOKUP(--TRIM(MID(SUBSTITUTE(C24,",",REPT(" ",99)),1,99)),PortProtocols[],4,FALSE)),"") &amp;
    IF(TRIM(MID(SUBSTITUTE(C24,",",REPT(" ",99)),99,99))&lt;&gt;"",CHAR(10) &amp; IFERROR(IF(ISERROR(--TRIM(MID(SUBSTITUTE(C24,",",REPT(" ",99)),99,99))),VLOOKUP(TRIM(MID(SUBSTITUTE(C24,",",REPT(" ",99)),99,99)),PortProtocols[],4,FALSE),VLOOKUP(--TRIM(MID(SUBSTITUTE(C24,",",REPT(" ",99)),99,99)),PortProtocols[],4,FALSE)),""),"") &amp;
    IF(TRIM(MID(SUBSTITUTE(C24,",",REPT(" ",99)),199,99))&lt;&gt;"",CHAR(10) &amp; IFERROR(IF(ISERROR(--TRIM(MID(SUBSTITUTE(C24,",",REPT(" ",99)),199,99))),VLOOKUP(TRIM(MID(SUBSTITUTE(C24,",",REPT(" ",99)),199,99)),PortProtocols[],4,FALSE),VLOOKUP(--TRIM(MID(SUBSTITUTE(C24,",",REPT(" ",99)),199,99)),PortProtocols[],4,FALSE)),""),"") &amp;
    IF(TRIM(MID(SUBSTITUTE(C24,",",REPT(" ",99)),299,99))&lt;&gt;"",CHAR(10) &amp; IFERROR(IF(ISERROR(--TRIM(MID(SUBSTITUTE(C24,",",REPT(" ",99)),299,99))),VLOOKUP(TRIM(MID(SUBSTITUTE(C24,",",REPT(" ",99)),299,99)),PortProtocols[],4,FALSE),VLOOKUP(--TRIM(MID(SUBSTITUTE(C24,",",REPT(" ",99)),299,99)),PortProtocols[],4,FALSE)),""),"") &amp;
    IF(TRIM(MID(SUBSTITUTE(C24,",",REPT(" ",99)),399,99))&lt;&gt;"",CHAR(10) &amp; IFERROR(IF(ISERROR(--TRIM(MID(SUBSTITUTE(C24,",",REPT(" ",99)),399,99))),VLOOKUP(TRIM(MID(SUBSTITUTE(C24,",",REPT(" ",99)),399,99)),PortProtocols[],4,FALSE),VLOOKUP(--TRIM(MID(SUBSTITUTE(C24,",",REPT(" ",99)),399,99)),PortProtocols[],4,FALSE)),""),"") &amp;
    IF(TRIM(MID(SUBSTITUTE(C24,",",REPT(" ",99)),499,99))&lt;&gt;"",CHAR(10) &amp; IFERROR(IF(ISERROR(--TRIM(MID(SUBSTITUTE(C24,",",REPT(" ",99)),499,99))),VLOOKUP(TRIM(MID(SUBSTITUTE(C24,",",REPT(" ",99)),499,99)),PortProtocols[],4,FALSE),VLOOKUP(--TRIM(MID(SUBSTITUTE(C24,",",REPT(" ",99)),499,99)),PortProtocols[],4,FALSE)),""),"") &amp;
    IF(TRIM(MID(SUBSTITUTE(C24,",",REPT(" ",99)),599,99))&lt;&gt;"",CHAR(10) &amp; IFERROR(IF(ISERROR(--TRIM(MID(SUBSTITUTE(C24,",",REPT(" ",99)),599,99))),VLOOKUP(TRIM(MID(SUBSTITUTE(C24,",",REPT(" ",99)),599,99)),PortProtocols[],4,FALSE),VLOOKUP(--TRIM(MID(SUBSTITUTE(C24,",",REPT(" ",99)),599,99)),PortProtocols[],4,FALSE)),""),"") &amp;
    IF(TRIM(MID(SUBSTITUTE(C24,",",REPT(" ",99)),699,99))&lt;&gt;"",CHAR(10) &amp; IFERROR(IF(ISERROR(--TRIM(MID(SUBSTITUTE(C24,",",REPT(" ",99)),699,99))),VLOOKUP(TRIM(MID(SUBSTITUTE(C24,",",REPT(" ",99)),699,99)),PortProtocols[],4,FALSE),VLOOKUP(--TRIM(MID(SUBSTITUTE(C24,",",REPT(" ",99)),699,99)),PortProtocols[],4,FALSE)),""),"") &amp;
    IF(TRIM(MID(SUBSTITUTE(C24,",",REPT(" ",99)),799,99))&lt;&gt;"",CHAR(10) &amp; IFERROR(IF(ISERROR(--TRIM(MID(SUBSTITUTE(C24,",",REPT(" ",99)),799,99))),VLOOKUP(TRIM(MID(SUBSTITUTE(C24,",",REPT(" ",99)),799,99)),PortProtocols[],4,FALSE),VLOOKUP(--TRIM(MID(SUBSTITUTE(C24,",",REPT(" ",99)),799,99)),PortProtocols[],4,FALSE)),""),"") &amp;
    IF(TRIM(MID(SUBSTITUTE(C24,",",REPT(" ",99)),899,99))&lt;&gt;"",CHAR(10) &amp; IFERROR(IF(ISERROR(--TRIM(MID(SUBSTITUTE(C24,",",REPT(" ",99)),899,99))),VLOOKUP(TRIM(MID(SUBSTITUTE(C24,",",REPT(" ",99)),899,99)),PortProtocols[],4,FALSE),VLOOKUP(--TRIM(MID(SUBSTITUTE(C24,",",REPT(" ",99)),899,99)),PortProtocols[],4,FALSE)),""),"") &amp;
    IF(TRIM(MID(SUBSTITUTE(C24,",",REPT(" ",99)),999,99))&lt;&gt;"",CHAR(10) &amp; IFERROR(IF(ISERROR(--TRIM(MID(SUBSTITUTE(C24,",",REPT(" ",99)),999,99))),VLOOKUP(TRIM(MID(SUBSTITUTE(C24,",",REPT(" ",99)),999,99)),PortProtocols[],4,FALSE),VLOOKUP(--TRIM(MID(SUBSTITUTE(C24,",",REPT(" ",99)),999,99)),PortProtocols[],4,FALSE)),""),"") &amp;
    IF(TRIM(MID(SUBSTITUTE(C24,",",REPT(" ",99)),1099,99))&lt;&gt;"",CHAR(10) &amp; IFERROR(IF(ISERROR(--TRIM(MID(SUBSTITUTE(C24,",",REPT(" ",99)),1099,99))),VLOOKUP(TRIM(MID(SUBSTITUTE(C24,",",REPT(" ",99)),1099,99)),PortProtocols[],4,FALSE),VLOOKUP(--TRIM(MID(SUBSTITUTE(C24,",",REPT(" ",99)),1099,99)),PortProtocols[],4,FALSE)),""),"") &amp;
    IF(TRIM(MID(SUBSTITUTE(C24,",",REPT(" ",99)),1199,99))&lt;&gt;"",CHAR(10) &amp; IFERROR(IF(ISERROR(--TRIM(MID(SUBSTITUTE(C24,",",REPT(" ",99)),1199,99))),VLOOKUP(TRIM(MID(SUBSTITUTE(C24,",",REPT(" ",99)),1199,99)),PortProtocols[],4,FALSE),VLOOKUP(--TRIM(MID(SUBSTITUTE(C24,",",REPT(" ",99)),1199,99)),PortProtocols[],4,FALSE)),""),"") &amp;
    IF(TRIM(MID(SUBSTITUTE(C24,",",REPT(" ",99)),1299,99))&lt;&gt;"",CHAR(10) &amp; IFERROR(IF(ISERROR(--TRIM(MID(SUBSTITUTE(C24,",",REPT(" ",99)),1299,99))),VLOOKUP(TRIM(MID(SUBSTITUTE(C24,",",REPT(" ",99)),1299,99)),PortProtocols[],4,FALSE),VLOOKUP(--TRIM(MID(SUBSTITUTE(C24,",",REPT(" ",99)),1299,99)),PortProtocols[],4,FALSE)),""),"") &amp;
    IF(TRIM(MID(SUBSTITUTE(C24,",",REPT(" ",99)),1399,99))&lt;&gt;"",CHAR(10) &amp; IFERROR(IF(ISERROR(--TRIM(MID(SUBSTITUTE(C24,",",REPT(" ",99)),1399,99))),VLOOKUP(TRIM(MID(SUBSTITUTE(C24,",",REPT(" ",99)),1399,99)),PortProtocols[],4,FALSE),VLOOKUP(--TRIM(MID(SUBSTITUTE(C24,",",REPT(" ",99)),1399,99)),PortProtocols[],4,FALSE)),""),"") &amp;
    IF(TRIM(MID(SUBSTITUTE(C24,",",REPT(" ",99)),1499,99))&lt;&gt;"",CHAR(10) &amp; IFERROR(IF(ISERROR(--TRIM(MID(SUBSTITUTE(C24,",",REPT(" ",99)),1499,99))),VLOOKUP(TRIM(MID(SUBSTITUTE(C24,",",REPT(" ",99)),1499,99)),PortProtocols[],4,FALSE),VLOOKUP(--TRIM(MID(SUBSTITUTE(C24,",",REPT(" ",99)),1499,99)),PortProtocols[],4,FALSE)),""),"") &amp;
    IF(TRIM(MID(SUBSTITUTE(C24,",",REPT(" ",99)),1599,99))&lt;&gt;"",CHAR(10) &amp; IFERROR(IF(ISERROR(--TRIM(MID(SUBSTITUTE(C24,",",REPT(" ",99)),1599,99))),VLOOKUP(TRIM(MID(SUBSTITUTE(C24,",",REPT(" ",99)),1599,99)),PortProtocols[],4,FALSE),VLOOKUP(--TRIM(MID(SUBSTITUTE(C24,",",REPT(" ",99)),1599,99)),PortProtocols[],4,FALSE)),""),"") &amp;
    IF(TRIM(MID(SUBSTITUTE(C24,",",REPT(" ",99)),1699,99))&lt;&gt;"",CHAR(10) &amp; IFERROR(IF(ISERROR(--TRIM(MID(SUBSTITUTE(C24,",",REPT(" ",99)),1699,99))),VLOOKUP(TRIM(MID(SUBSTITUTE(C24,",",REPT(" ",99)),1699,99)),PortProtocols[],4,FALSE),VLOOKUP(--TRIM(MID(SUBSTITUTE(C24,",",REPT(" ",99)),1699,99)),PortProtocols[],4,FALSE)),""),"") &amp;
    IF(TRIM(MID(SUBSTITUTE(C24,",",REPT(" ",99)),1799,99))&lt;&gt;"",CHAR(10) &amp; IFERROR(IF(ISERROR(--TRIM(MID(SUBSTITUTE(C24,",",REPT(" ",99)),1799,99))),VLOOKUP(TRIM(MID(SUBSTITUTE(C24,",",REPT(" ",99)),1799,99)),PortProtocols[],4,FALSE),VLOOKUP(--TRIM(MID(SUBSTITUTE(C24,",",REPT(" ",99)),1799,99)),PortProtocols[],4,FALSE)),""),"") &amp;
    IF(TRIM(MID(SUBSTITUTE(C24,",",REPT(" ",99)),1899,99))&lt;&gt;"",CHAR(10) &amp; IFERROR(IF(ISERROR(--TRIM(MID(SUBSTITUTE(C24,",",REPT(" ",99)),1899,99))),VLOOKUP(TRIM(MID(SUBSTITUTE(C24,",",REPT(" ",99)),1899,99)),PortProtocols[],4,FALSE),VLOOKUP(--TRIM(MID(SUBSTITUTE(C24,",",REPT(" ",99)),1899,99)),PortProtocols[],4,FALSE)),""),""),
"")</f>
        <v/>
      </c>
      <c r="F24" s="19"/>
      <c r="G24" s="19"/>
    </row>
    <row r="25" spans="1:7" ht="20.25">
      <c r="A25" s="5"/>
      <c r="B25" s="5"/>
      <c r="C25" s="6"/>
      <c r="D25" s="5" t="str" cm="1">
        <f t="array" ref="D2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5" s="19" t="str">
        <f>IF(AND(B25&lt;&gt;"",C25&lt;&gt;""),
    B25 &amp; " To " &amp; B25 &amp; CHAR(10) &amp;
    IFERROR(IF(ISERROR(--TRIM(MID(SUBSTITUTE(C25,",",REPT(" ",99)),1,99))),VLOOKUP(TRIM(MID(SUBSTITUTE(C25,",",REPT(" ",99)),1,99)),PortProtocols[],4,FALSE),VLOOKUP(--TRIM(MID(SUBSTITUTE(C25,",",REPT(" ",99)),1,99)),PortProtocols[],4,FALSE)),"") &amp;
    IF(TRIM(MID(SUBSTITUTE(C25,",",REPT(" ",99)),99,99))&lt;&gt;"",CHAR(10) &amp; IFERROR(IF(ISERROR(--TRIM(MID(SUBSTITUTE(C25,",",REPT(" ",99)),99,99))),VLOOKUP(TRIM(MID(SUBSTITUTE(C25,",",REPT(" ",99)),99,99)),PortProtocols[],4,FALSE),VLOOKUP(--TRIM(MID(SUBSTITUTE(C25,",",REPT(" ",99)),99,99)),PortProtocols[],4,FALSE)),""),"") &amp;
    IF(TRIM(MID(SUBSTITUTE(C25,",",REPT(" ",99)),199,99))&lt;&gt;"",CHAR(10) &amp; IFERROR(IF(ISERROR(--TRIM(MID(SUBSTITUTE(C25,",",REPT(" ",99)),199,99))),VLOOKUP(TRIM(MID(SUBSTITUTE(C25,",",REPT(" ",99)),199,99)),PortProtocols[],4,FALSE),VLOOKUP(--TRIM(MID(SUBSTITUTE(C25,",",REPT(" ",99)),199,99)),PortProtocols[],4,FALSE)),""),"") &amp;
    IF(TRIM(MID(SUBSTITUTE(C25,",",REPT(" ",99)),299,99))&lt;&gt;"",CHAR(10) &amp; IFERROR(IF(ISERROR(--TRIM(MID(SUBSTITUTE(C25,",",REPT(" ",99)),299,99))),VLOOKUP(TRIM(MID(SUBSTITUTE(C25,",",REPT(" ",99)),299,99)),PortProtocols[],4,FALSE),VLOOKUP(--TRIM(MID(SUBSTITUTE(C25,",",REPT(" ",99)),299,99)),PortProtocols[],4,FALSE)),""),"") &amp;
    IF(TRIM(MID(SUBSTITUTE(C25,",",REPT(" ",99)),399,99))&lt;&gt;"",CHAR(10) &amp; IFERROR(IF(ISERROR(--TRIM(MID(SUBSTITUTE(C25,",",REPT(" ",99)),399,99))),VLOOKUP(TRIM(MID(SUBSTITUTE(C25,",",REPT(" ",99)),399,99)),PortProtocols[],4,FALSE),VLOOKUP(--TRIM(MID(SUBSTITUTE(C25,",",REPT(" ",99)),399,99)),PortProtocols[],4,FALSE)),""),"") &amp;
    IF(TRIM(MID(SUBSTITUTE(C25,",",REPT(" ",99)),499,99))&lt;&gt;"",CHAR(10) &amp; IFERROR(IF(ISERROR(--TRIM(MID(SUBSTITUTE(C25,",",REPT(" ",99)),499,99))),VLOOKUP(TRIM(MID(SUBSTITUTE(C25,",",REPT(" ",99)),499,99)),PortProtocols[],4,FALSE),VLOOKUP(--TRIM(MID(SUBSTITUTE(C25,",",REPT(" ",99)),499,99)),PortProtocols[],4,FALSE)),""),"") &amp;
    IF(TRIM(MID(SUBSTITUTE(C25,",",REPT(" ",99)),599,99))&lt;&gt;"",CHAR(10) &amp; IFERROR(IF(ISERROR(--TRIM(MID(SUBSTITUTE(C25,",",REPT(" ",99)),599,99))),VLOOKUP(TRIM(MID(SUBSTITUTE(C25,",",REPT(" ",99)),599,99)),PortProtocols[],4,FALSE),VLOOKUP(--TRIM(MID(SUBSTITUTE(C25,",",REPT(" ",99)),599,99)),PortProtocols[],4,FALSE)),""),"") &amp;
    IF(TRIM(MID(SUBSTITUTE(C25,",",REPT(" ",99)),699,99))&lt;&gt;"",CHAR(10) &amp; IFERROR(IF(ISERROR(--TRIM(MID(SUBSTITUTE(C25,",",REPT(" ",99)),699,99))),VLOOKUP(TRIM(MID(SUBSTITUTE(C25,",",REPT(" ",99)),699,99)),PortProtocols[],4,FALSE),VLOOKUP(--TRIM(MID(SUBSTITUTE(C25,",",REPT(" ",99)),699,99)),PortProtocols[],4,FALSE)),""),"") &amp;
    IF(TRIM(MID(SUBSTITUTE(C25,",",REPT(" ",99)),799,99))&lt;&gt;"",CHAR(10) &amp; IFERROR(IF(ISERROR(--TRIM(MID(SUBSTITUTE(C25,",",REPT(" ",99)),799,99))),VLOOKUP(TRIM(MID(SUBSTITUTE(C25,",",REPT(" ",99)),799,99)),PortProtocols[],4,FALSE),VLOOKUP(--TRIM(MID(SUBSTITUTE(C25,",",REPT(" ",99)),799,99)),PortProtocols[],4,FALSE)),""),"") &amp;
    IF(TRIM(MID(SUBSTITUTE(C25,",",REPT(" ",99)),899,99))&lt;&gt;"",CHAR(10) &amp; IFERROR(IF(ISERROR(--TRIM(MID(SUBSTITUTE(C25,",",REPT(" ",99)),899,99))),VLOOKUP(TRIM(MID(SUBSTITUTE(C25,",",REPT(" ",99)),899,99)),PortProtocols[],4,FALSE),VLOOKUP(--TRIM(MID(SUBSTITUTE(C25,",",REPT(" ",99)),899,99)),PortProtocols[],4,FALSE)),""),"") &amp;
    IF(TRIM(MID(SUBSTITUTE(C25,",",REPT(" ",99)),999,99))&lt;&gt;"",CHAR(10) &amp; IFERROR(IF(ISERROR(--TRIM(MID(SUBSTITUTE(C25,",",REPT(" ",99)),999,99))),VLOOKUP(TRIM(MID(SUBSTITUTE(C25,",",REPT(" ",99)),999,99)),PortProtocols[],4,FALSE),VLOOKUP(--TRIM(MID(SUBSTITUTE(C25,",",REPT(" ",99)),999,99)),PortProtocols[],4,FALSE)),""),"") &amp;
    IF(TRIM(MID(SUBSTITUTE(C25,",",REPT(" ",99)),1099,99))&lt;&gt;"",CHAR(10) &amp; IFERROR(IF(ISERROR(--TRIM(MID(SUBSTITUTE(C25,",",REPT(" ",99)),1099,99))),VLOOKUP(TRIM(MID(SUBSTITUTE(C25,",",REPT(" ",99)),1099,99)),PortProtocols[],4,FALSE),VLOOKUP(--TRIM(MID(SUBSTITUTE(C25,",",REPT(" ",99)),1099,99)),PortProtocols[],4,FALSE)),""),"") &amp;
    IF(TRIM(MID(SUBSTITUTE(C25,",",REPT(" ",99)),1199,99))&lt;&gt;"",CHAR(10) &amp; IFERROR(IF(ISERROR(--TRIM(MID(SUBSTITUTE(C25,",",REPT(" ",99)),1199,99))),VLOOKUP(TRIM(MID(SUBSTITUTE(C25,",",REPT(" ",99)),1199,99)),PortProtocols[],4,FALSE),VLOOKUP(--TRIM(MID(SUBSTITUTE(C25,",",REPT(" ",99)),1199,99)),PortProtocols[],4,FALSE)),""),"") &amp;
    IF(TRIM(MID(SUBSTITUTE(C25,",",REPT(" ",99)),1299,99))&lt;&gt;"",CHAR(10) &amp; IFERROR(IF(ISERROR(--TRIM(MID(SUBSTITUTE(C25,",",REPT(" ",99)),1299,99))),VLOOKUP(TRIM(MID(SUBSTITUTE(C25,",",REPT(" ",99)),1299,99)),PortProtocols[],4,FALSE),VLOOKUP(--TRIM(MID(SUBSTITUTE(C25,",",REPT(" ",99)),1299,99)),PortProtocols[],4,FALSE)),""),"") &amp;
    IF(TRIM(MID(SUBSTITUTE(C25,",",REPT(" ",99)),1399,99))&lt;&gt;"",CHAR(10) &amp; IFERROR(IF(ISERROR(--TRIM(MID(SUBSTITUTE(C25,",",REPT(" ",99)),1399,99))),VLOOKUP(TRIM(MID(SUBSTITUTE(C25,",",REPT(" ",99)),1399,99)),PortProtocols[],4,FALSE),VLOOKUP(--TRIM(MID(SUBSTITUTE(C25,",",REPT(" ",99)),1399,99)),PortProtocols[],4,FALSE)),""),"") &amp;
    IF(TRIM(MID(SUBSTITUTE(C25,",",REPT(" ",99)),1499,99))&lt;&gt;"",CHAR(10) &amp; IFERROR(IF(ISERROR(--TRIM(MID(SUBSTITUTE(C25,",",REPT(" ",99)),1499,99))),VLOOKUP(TRIM(MID(SUBSTITUTE(C25,",",REPT(" ",99)),1499,99)),PortProtocols[],4,FALSE),VLOOKUP(--TRIM(MID(SUBSTITUTE(C25,",",REPT(" ",99)),1499,99)),PortProtocols[],4,FALSE)),""),"") &amp;
    IF(TRIM(MID(SUBSTITUTE(C25,",",REPT(" ",99)),1599,99))&lt;&gt;"",CHAR(10) &amp; IFERROR(IF(ISERROR(--TRIM(MID(SUBSTITUTE(C25,",",REPT(" ",99)),1599,99))),VLOOKUP(TRIM(MID(SUBSTITUTE(C25,",",REPT(" ",99)),1599,99)),PortProtocols[],4,FALSE),VLOOKUP(--TRIM(MID(SUBSTITUTE(C25,",",REPT(" ",99)),1599,99)),PortProtocols[],4,FALSE)),""),"") &amp;
    IF(TRIM(MID(SUBSTITUTE(C25,",",REPT(" ",99)),1699,99))&lt;&gt;"",CHAR(10) &amp; IFERROR(IF(ISERROR(--TRIM(MID(SUBSTITUTE(C25,",",REPT(" ",99)),1699,99))),VLOOKUP(TRIM(MID(SUBSTITUTE(C25,",",REPT(" ",99)),1699,99)),PortProtocols[],4,FALSE),VLOOKUP(--TRIM(MID(SUBSTITUTE(C25,",",REPT(" ",99)),1699,99)),PortProtocols[],4,FALSE)),""),"") &amp;
    IF(TRIM(MID(SUBSTITUTE(C25,",",REPT(" ",99)),1799,99))&lt;&gt;"",CHAR(10) &amp; IFERROR(IF(ISERROR(--TRIM(MID(SUBSTITUTE(C25,",",REPT(" ",99)),1799,99))),VLOOKUP(TRIM(MID(SUBSTITUTE(C25,",",REPT(" ",99)),1799,99)),PortProtocols[],4,FALSE),VLOOKUP(--TRIM(MID(SUBSTITUTE(C25,",",REPT(" ",99)),1799,99)),PortProtocols[],4,FALSE)),""),"") &amp;
    IF(TRIM(MID(SUBSTITUTE(C25,",",REPT(" ",99)),1899,99))&lt;&gt;"",CHAR(10) &amp; IFERROR(IF(ISERROR(--TRIM(MID(SUBSTITUTE(C25,",",REPT(" ",99)),1899,99))),VLOOKUP(TRIM(MID(SUBSTITUTE(C25,",",REPT(" ",99)),1899,99)),PortProtocols[],4,FALSE),VLOOKUP(--TRIM(MID(SUBSTITUTE(C25,",",REPT(" ",99)),1899,99)),PortProtocols[],4,FALSE)),""),""),
"")</f>
        <v/>
      </c>
      <c r="F25" s="19"/>
      <c r="G25" s="19"/>
    </row>
    <row r="26" spans="1:7" ht="20.25">
      <c r="A26" s="5"/>
      <c r="B26" s="5"/>
      <c r="C26" s="6"/>
      <c r="D26" s="5" t="str" cm="1">
        <f t="array" ref="D2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6" s="19" t="str">
        <f>IF(AND(B26&lt;&gt;"",C26&lt;&gt;""),
    B26 &amp; " To " &amp; B26 &amp; CHAR(10) &amp;
    IFERROR(IF(ISERROR(--TRIM(MID(SUBSTITUTE(C26,",",REPT(" ",99)),1,99))),VLOOKUP(TRIM(MID(SUBSTITUTE(C26,",",REPT(" ",99)),1,99)),PortProtocols[],4,FALSE),VLOOKUP(--TRIM(MID(SUBSTITUTE(C26,",",REPT(" ",99)),1,99)),PortProtocols[],4,FALSE)),"") &amp;
    IF(TRIM(MID(SUBSTITUTE(C26,",",REPT(" ",99)),99,99))&lt;&gt;"",CHAR(10) &amp; IFERROR(IF(ISERROR(--TRIM(MID(SUBSTITUTE(C26,",",REPT(" ",99)),99,99))),VLOOKUP(TRIM(MID(SUBSTITUTE(C26,",",REPT(" ",99)),99,99)),PortProtocols[],4,FALSE),VLOOKUP(--TRIM(MID(SUBSTITUTE(C26,",",REPT(" ",99)),99,99)),PortProtocols[],4,FALSE)),""),"") &amp;
    IF(TRIM(MID(SUBSTITUTE(C26,",",REPT(" ",99)),199,99))&lt;&gt;"",CHAR(10) &amp; IFERROR(IF(ISERROR(--TRIM(MID(SUBSTITUTE(C26,",",REPT(" ",99)),199,99))),VLOOKUP(TRIM(MID(SUBSTITUTE(C26,",",REPT(" ",99)),199,99)),PortProtocols[],4,FALSE),VLOOKUP(--TRIM(MID(SUBSTITUTE(C26,",",REPT(" ",99)),199,99)),PortProtocols[],4,FALSE)),""),"") &amp;
    IF(TRIM(MID(SUBSTITUTE(C26,",",REPT(" ",99)),299,99))&lt;&gt;"",CHAR(10) &amp; IFERROR(IF(ISERROR(--TRIM(MID(SUBSTITUTE(C26,",",REPT(" ",99)),299,99))),VLOOKUP(TRIM(MID(SUBSTITUTE(C26,",",REPT(" ",99)),299,99)),PortProtocols[],4,FALSE),VLOOKUP(--TRIM(MID(SUBSTITUTE(C26,",",REPT(" ",99)),299,99)),PortProtocols[],4,FALSE)),""),"") &amp;
    IF(TRIM(MID(SUBSTITUTE(C26,",",REPT(" ",99)),399,99))&lt;&gt;"",CHAR(10) &amp; IFERROR(IF(ISERROR(--TRIM(MID(SUBSTITUTE(C26,",",REPT(" ",99)),399,99))),VLOOKUP(TRIM(MID(SUBSTITUTE(C26,",",REPT(" ",99)),399,99)),PortProtocols[],4,FALSE),VLOOKUP(--TRIM(MID(SUBSTITUTE(C26,",",REPT(" ",99)),399,99)),PortProtocols[],4,FALSE)),""),"") &amp;
    IF(TRIM(MID(SUBSTITUTE(C26,",",REPT(" ",99)),499,99))&lt;&gt;"",CHAR(10) &amp; IFERROR(IF(ISERROR(--TRIM(MID(SUBSTITUTE(C26,",",REPT(" ",99)),499,99))),VLOOKUP(TRIM(MID(SUBSTITUTE(C26,",",REPT(" ",99)),499,99)),PortProtocols[],4,FALSE),VLOOKUP(--TRIM(MID(SUBSTITUTE(C26,",",REPT(" ",99)),499,99)),PortProtocols[],4,FALSE)),""),"") &amp;
    IF(TRIM(MID(SUBSTITUTE(C26,",",REPT(" ",99)),599,99))&lt;&gt;"",CHAR(10) &amp; IFERROR(IF(ISERROR(--TRIM(MID(SUBSTITUTE(C26,",",REPT(" ",99)),599,99))),VLOOKUP(TRIM(MID(SUBSTITUTE(C26,",",REPT(" ",99)),599,99)),PortProtocols[],4,FALSE),VLOOKUP(--TRIM(MID(SUBSTITUTE(C26,",",REPT(" ",99)),599,99)),PortProtocols[],4,FALSE)),""),"") &amp;
    IF(TRIM(MID(SUBSTITUTE(C26,",",REPT(" ",99)),699,99))&lt;&gt;"",CHAR(10) &amp; IFERROR(IF(ISERROR(--TRIM(MID(SUBSTITUTE(C26,",",REPT(" ",99)),699,99))),VLOOKUP(TRIM(MID(SUBSTITUTE(C26,",",REPT(" ",99)),699,99)),PortProtocols[],4,FALSE),VLOOKUP(--TRIM(MID(SUBSTITUTE(C26,",",REPT(" ",99)),699,99)),PortProtocols[],4,FALSE)),""),"") &amp;
    IF(TRIM(MID(SUBSTITUTE(C26,",",REPT(" ",99)),799,99))&lt;&gt;"",CHAR(10) &amp; IFERROR(IF(ISERROR(--TRIM(MID(SUBSTITUTE(C26,",",REPT(" ",99)),799,99))),VLOOKUP(TRIM(MID(SUBSTITUTE(C26,",",REPT(" ",99)),799,99)),PortProtocols[],4,FALSE),VLOOKUP(--TRIM(MID(SUBSTITUTE(C26,",",REPT(" ",99)),799,99)),PortProtocols[],4,FALSE)),""),"") &amp;
    IF(TRIM(MID(SUBSTITUTE(C26,",",REPT(" ",99)),899,99))&lt;&gt;"",CHAR(10) &amp; IFERROR(IF(ISERROR(--TRIM(MID(SUBSTITUTE(C26,",",REPT(" ",99)),899,99))),VLOOKUP(TRIM(MID(SUBSTITUTE(C26,",",REPT(" ",99)),899,99)),PortProtocols[],4,FALSE),VLOOKUP(--TRIM(MID(SUBSTITUTE(C26,",",REPT(" ",99)),899,99)),PortProtocols[],4,FALSE)),""),"") &amp;
    IF(TRIM(MID(SUBSTITUTE(C26,",",REPT(" ",99)),999,99))&lt;&gt;"",CHAR(10) &amp; IFERROR(IF(ISERROR(--TRIM(MID(SUBSTITUTE(C26,",",REPT(" ",99)),999,99))),VLOOKUP(TRIM(MID(SUBSTITUTE(C26,",",REPT(" ",99)),999,99)),PortProtocols[],4,FALSE),VLOOKUP(--TRIM(MID(SUBSTITUTE(C26,",",REPT(" ",99)),999,99)),PortProtocols[],4,FALSE)),""),"") &amp;
    IF(TRIM(MID(SUBSTITUTE(C26,",",REPT(" ",99)),1099,99))&lt;&gt;"",CHAR(10) &amp; IFERROR(IF(ISERROR(--TRIM(MID(SUBSTITUTE(C26,",",REPT(" ",99)),1099,99))),VLOOKUP(TRIM(MID(SUBSTITUTE(C26,",",REPT(" ",99)),1099,99)),PortProtocols[],4,FALSE),VLOOKUP(--TRIM(MID(SUBSTITUTE(C26,",",REPT(" ",99)),1099,99)),PortProtocols[],4,FALSE)),""),"") &amp;
    IF(TRIM(MID(SUBSTITUTE(C26,",",REPT(" ",99)),1199,99))&lt;&gt;"",CHAR(10) &amp; IFERROR(IF(ISERROR(--TRIM(MID(SUBSTITUTE(C26,",",REPT(" ",99)),1199,99))),VLOOKUP(TRIM(MID(SUBSTITUTE(C26,",",REPT(" ",99)),1199,99)),PortProtocols[],4,FALSE),VLOOKUP(--TRIM(MID(SUBSTITUTE(C26,",",REPT(" ",99)),1199,99)),PortProtocols[],4,FALSE)),""),"") &amp;
    IF(TRIM(MID(SUBSTITUTE(C26,",",REPT(" ",99)),1299,99))&lt;&gt;"",CHAR(10) &amp; IFERROR(IF(ISERROR(--TRIM(MID(SUBSTITUTE(C26,",",REPT(" ",99)),1299,99))),VLOOKUP(TRIM(MID(SUBSTITUTE(C26,",",REPT(" ",99)),1299,99)),PortProtocols[],4,FALSE),VLOOKUP(--TRIM(MID(SUBSTITUTE(C26,",",REPT(" ",99)),1299,99)),PortProtocols[],4,FALSE)),""),"") &amp;
    IF(TRIM(MID(SUBSTITUTE(C26,",",REPT(" ",99)),1399,99))&lt;&gt;"",CHAR(10) &amp; IFERROR(IF(ISERROR(--TRIM(MID(SUBSTITUTE(C26,",",REPT(" ",99)),1399,99))),VLOOKUP(TRIM(MID(SUBSTITUTE(C26,",",REPT(" ",99)),1399,99)),PortProtocols[],4,FALSE),VLOOKUP(--TRIM(MID(SUBSTITUTE(C26,",",REPT(" ",99)),1399,99)),PortProtocols[],4,FALSE)),""),"") &amp;
    IF(TRIM(MID(SUBSTITUTE(C26,",",REPT(" ",99)),1499,99))&lt;&gt;"",CHAR(10) &amp; IFERROR(IF(ISERROR(--TRIM(MID(SUBSTITUTE(C26,",",REPT(" ",99)),1499,99))),VLOOKUP(TRIM(MID(SUBSTITUTE(C26,",",REPT(" ",99)),1499,99)),PortProtocols[],4,FALSE),VLOOKUP(--TRIM(MID(SUBSTITUTE(C26,",",REPT(" ",99)),1499,99)),PortProtocols[],4,FALSE)),""),"") &amp;
    IF(TRIM(MID(SUBSTITUTE(C26,",",REPT(" ",99)),1599,99))&lt;&gt;"",CHAR(10) &amp; IFERROR(IF(ISERROR(--TRIM(MID(SUBSTITUTE(C26,",",REPT(" ",99)),1599,99))),VLOOKUP(TRIM(MID(SUBSTITUTE(C26,",",REPT(" ",99)),1599,99)),PortProtocols[],4,FALSE),VLOOKUP(--TRIM(MID(SUBSTITUTE(C26,",",REPT(" ",99)),1599,99)),PortProtocols[],4,FALSE)),""),"") &amp;
    IF(TRIM(MID(SUBSTITUTE(C26,",",REPT(" ",99)),1699,99))&lt;&gt;"",CHAR(10) &amp; IFERROR(IF(ISERROR(--TRIM(MID(SUBSTITUTE(C26,",",REPT(" ",99)),1699,99))),VLOOKUP(TRIM(MID(SUBSTITUTE(C26,",",REPT(" ",99)),1699,99)),PortProtocols[],4,FALSE),VLOOKUP(--TRIM(MID(SUBSTITUTE(C26,",",REPT(" ",99)),1699,99)),PortProtocols[],4,FALSE)),""),"") &amp;
    IF(TRIM(MID(SUBSTITUTE(C26,",",REPT(" ",99)),1799,99))&lt;&gt;"",CHAR(10) &amp; IFERROR(IF(ISERROR(--TRIM(MID(SUBSTITUTE(C26,",",REPT(" ",99)),1799,99))),VLOOKUP(TRIM(MID(SUBSTITUTE(C26,",",REPT(" ",99)),1799,99)),PortProtocols[],4,FALSE),VLOOKUP(--TRIM(MID(SUBSTITUTE(C26,",",REPT(" ",99)),1799,99)),PortProtocols[],4,FALSE)),""),"") &amp;
    IF(TRIM(MID(SUBSTITUTE(C26,",",REPT(" ",99)),1899,99))&lt;&gt;"",CHAR(10) &amp; IFERROR(IF(ISERROR(--TRIM(MID(SUBSTITUTE(C26,",",REPT(" ",99)),1899,99))),VLOOKUP(TRIM(MID(SUBSTITUTE(C26,",",REPT(" ",99)),1899,99)),PortProtocols[],4,FALSE),VLOOKUP(--TRIM(MID(SUBSTITUTE(C26,",",REPT(" ",99)),1899,99)),PortProtocols[],4,FALSE)),""),""),
"")</f>
        <v/>
      </c>
      <c r="F26" s="19"/>
      <c r="G26" s="19"/>
    </row>
    <row r="27" spans="1:7" ht="20.25">
      <c r="A27" s="5"/>
      <c r="B27" s="5"/>
      <c r="C27" s="6"/>
      <c r="D27" s="5" t="str" cm="1">
        <f t="array" ref="D2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7" s="19" t="str">
        <f>IF(AND(B27&lt;&gt;"",C27&lt;&gt;""),
    B27 &amp; " To " &amp; B27 &amp; CHAR(10) &amp;
    IFERROR(IF(ISERROR(--TRIM(MID(SUBSTITUTE(C27,",",REPT(" ",99)),1,99))),VLOOKUP(TRIM(MID(SUBSTITUTE(C27,",",REPT(" ",99)),1,99)),PortProtocols[],4,FALSE),VLOOKUP(--TRIM(MID(SUBSTITUTE(C27,",",REPT(" ",99)),1,99)),PortProtocols[],4,FALSE)),"") &amp;
    IF(TRIM(MID(SUBSTITUTE(C27,",",REPT(" ",99)),99,99))&lt;&gt;"",CHAR(10) &amp; IFERROR(IF(ISERROR(--TRIM(MID(SUBSTITUTE(C27,",",REPT(" ",99)),99,99))),VLOOKUP(TRIM(MID(SUBSTITUTE(C27,",",REPT(" ",99)),99,99)),PortProtocols[],4,FALSE),VLOOKUP(--TRIM(MID(SUBSTITUTE(C27,",",REPT(" ",99)),99,99)),PortProtocols[],4,FALSE)),""),"") &amp;
    IF(TRIM(MID(SUBSTITUTE(C27,",",REPT(" ",99)),199,99))&lt;&gt;"",CHAR(10) &amp; IFERROR(IF(ISERROR(--TRIM(MID(SUBSTITUTE(C27,",",REPT(" ",99)),199,99))),VLOOKUP(TRIM(MID(SUBSTITUTE(C27,",",REPT(" ",99)),199,99)),PortProtocols[],4,FALSE),VLOOKUP(--TRIM(MID(SUBSTITUTE(C27,",",REPT(" ",99)),199,99)),PortProtocols[],4,FALSE)),""),"") &amp;
    IF(TRIM(MID(SUBSTITUTE(C27,",",REPT(" ",99)),299,99))&lt;&gt;"",CHAR(10) &amp; IFERROR(IF(ISERROR(--TRIM(MID(SUBSTITUTE(C27,",",REPT(" ",99)),299,99))),VLOOKUP(TRIM(MID(SUBSTITUTE(C27,",",REPT(" ",99)),299,99)),PortProtocols[],4,FALSE),VLOOKUP(--TRIM(MID(SUBSTITUTE(C27,",",REPT(" ",99)),299,99)),PortProtocols[],4,FALSE)),""),"") &amp;
    IF(TRIM(MID(SUBSTITUTE(C27,",",REPT(" ",99)),399,99))&lt;&gt;"",CHAR(10) &amp; IFERROR(IF(ISERROR(--TRIM(MID(SUBSTITUTE(C27,",",REPT(" ",99)),399,99))),VLOOKUP(TRIM(MID(SUBSTITUTE(C27,",",REPT(" ",99)),399,99)),PortProtocols[],4,FALSE),VLOOKUP(--TRIM(MID(SUBSTITUTE(C27,",",REPT(" ",99)),399,99)),PortProtocols[],4,FALSE)),""),"") &amp;
    IF(TRIM(MID(SUBSTITUTE(C27,",",REPT(" ",99)),499,99))&lt;&gt;"",CHAR(10) &amp; IFERROR(IF(ISERROR(--TRIM(MID(SUBSTITUTE(C27,",",REPT(" ",99)),499,99))),VLOOKUP(TRIM(MID(SUBSTITUTE(C27,",",REPT(" ",99)),499,99)),PortProtocols[],4,FALSE),VLOOKUP(--TRIM(MID(SUBSTITUTE(C27,",",REPT(" ",99)),499,99)),PortProtocols[],4,FALSE)),""),"") &amp;
    IF(TRIM(MID(SUBSTITUTE(C27,",",REPT(" ",99)),599,99))&lt;&gt;"",CHAR(10) &amp; IFERROR(IF(ISERROR(--TRIM(MID(SUBSTITUTE(C27,",",REPT(" ",99)),599,99))),VLOOKUP(TRIM(MID(SUBSTITUTE(C27,",",REPT(" ",99)),599,99)),PortProtocols[],4,FALSE),VLOOKUP(--TRIM(MID(SUBSTITUTE(C27,",",REPT(" ",99)),599,99)),PortProtocols[],4,FALSE)),""),"") &amp;
    IF(TRIM(MID(SUBSTITUTE(C27,",",REPT(" ",99)),699,99))&lt;&gt;"",CHAR(10) &amp; IFERROR(IF(ISERROR(--TRIM(MID(SUBSTITUTE(C27,",",REPT(" ",99)),699,99))),VLOOKUP(TRIM(MID(SUBSTITUTE(C27,",",REPT(" ",99)),699,99)),PortProtocols[],4,FALSE),VLOOKUP(--TRIM(MID(SUBSTITUTE(C27,",",REPT(" ",99)),699,99)),PortProtocols[],4,FALSE)),""),"") &amp;
    IF(TRIM(MID(SUBSTITUTE(C27,",",REPT(" ",99)),799,99))&lt;&gt;"",CHAR(10) &amp; IFERROR(IF(ISERROR(--TRIM(MID(SUBSTITUTE(C27,",",REPT(" ",99)),799,99))),VLOOKUP(TRIM(MID(SUBSTITUTE(C27,",",REPT(" ",99)),799,99)),PortProtocols[],4,FALSE),VLOOKUP(--TRIM(MID(SUBSTITUTE(C27,",",REPT(" ",99)),799,99)),PortProtocols[],4,FALSE)),""),"") &amp;
    IF(TRIM(MID(SUBSTITUTE(C27,",",REPT(" ",99)),899,99))&lt;&gt;"",CHAR(10) &amp; IFERROR(IF(ISERROR(--TRIM(MID(SUBSTITUTE(C27,",",REPT(" ",99)),899,99))),VLOOKUP(TRIM(MID(SUBSTITUTE(C27,",",REPT(" ",99)),899,99)),PortProtocols[],4,FALSE),VLOOKUP(--TRIM(MID(SUBSTITUTE(C27,",",REPT(" ",99)),899,99)),PortProtocols[],4,FALSE)),""),"") &amp;
    IF(TRIM(MID(SUBSTITUTE(C27,",",REPT(" ",99)),999,99))&lt;&gt;"",CHAR(10) &amp; IFERROR(IF(ISERROR(--TRIM(MID(SUBSTITUTE(C27,",",REPT(" ",99)),999,99))),VLOOKUP(TRIM(MID(SUBSTITUTE(C27,",",REPT(" ",99)),999,99)),PortProtocols[],4,FALSE),VLOOKUP(--TRIM(MID(SUBSTITUTE(C27,",",REPT(" ",99)),999,99)),PortProtocols[],4,FALSE)),""),"") &amp;
    IF(TRIM(MID(SUBSTITUTE(C27,",",REPT(" ",99)),1099,99))&lt;&gt;"",CHAR(10) &amp; IFERROR(IF(ISERROR(--TRIM(MID(SUBSTITUTE(C27,",",REPT(" ",99)),1099,99))),VLOOKUP(TRIM(MID(SUBSTITUTE(C27,",",REPT(" ",99)),1099,99)),PortProtocols[],4,FALSE),VLOOKUP(--TRIM(MID(SUBSTITUTE(C27,",",REPT(" ",99)),1099,99)),PortProtocols[],4,FALSE)),""),"") &amp;
    IF(TRIM(MID(SUBSTITUTE(C27,",",REPT(" ",99)),1199,99))&lt;&gt;"",CHAR(10) &amp; IFERROR(IF(ISERROR(--TRIM(MID(SUBSTITUTE(C27,",",REPT(" ",99)),1199,99))),VLOOKUP(TRIM(MID(SUBSTITUTE(C27,",",REPT(" ",99)),1199,99)),PortProtocols[],4,FALSE),VLOOKUP(--TRIM(MID(SUBSTITUTE(C27,",",REPT(" ",99)),1199,99)),PortProtocols[],4,FALSE)),""),"") &amp;
    IF(TRIM(MID(SUBSTITUTE(C27,",",REPT(" ",99)),1299,99))&lt;&gt;"",CHAR(10) &amp; IFERROR(IF(ISERROR(--TRIM(MID(SUBSTITUTE(C27,",",REPT(" ",99)),1299,99))),VLOOKUP(TRIM(MID(SUBSTITUTE(C27,",",REPT(" ",99)),1299,99)),PortProtocols[],4,FALSE),VLOOKUP(--TRIM(MID(SUBSTITUTE(C27,",",REPT(" ",99)),1299,99)),PortProtocols[],4,FALSE)),""),"") &amp;
    IF(TRIM(MID(SUBSTITUTE(C27,",",REPT(" ",99)),1399,99))&lt;&gt;"",CHAR(10) &amp; IFERROR(IF(ISERROR(--TRIM(MID(SUBSTITUTE(C27,",",REPT(" ",99)),1399,99))),VLOOKUP(TRIM(MID(SUBSTITUTE(C27,",",REPT(" ",99)),1399,99)),PortProtocols[],4,FALSE),VLOOKUP(--TRIM(MID(SUBSTITUTE(C27,",",REPT(" ",99)),1399,99)),PortProtocols[],4,FALSE)),""),"") &amp;
    IF(TRIM(MID(SUBSTITUTE(C27,",",REPT(" ",99)),1499,99))&lt;&gt;"",CHAR(10) &amp; IFERROR(IF(ISERROR(--TRIM(MID(SUBSTITUTE(C27,",",REPT(" ",99)),1499,99))),VLOOKUP(TRIM(MID(SUBSTITUTE(C27,",",REPT(" ",99)),1499,99)),PortProtocols[],4,FALSE),VLOOKUP(--TRIM(MID(SUBSTITUTE(C27,",",REPT(" ",99)),1499,99)),PortProtocols[],4,FALSE)),""),"") &amp;
    IF(TRIM(MID(SUBSTITUTE(C27,",",REPT(" ",99)),1599,99))&lt;&gt;"",CHAR(10) &amp; IFERROR(IF(ISERROR(--TRIM(MID(SUBSTITUTE(C27,",",REPT(" ",99)),1599,99))),VLOOKUP(TRIM(MID(SUBSTITUTE(C27,",",REPT(" ",99)),1599,99)),PortProtocols[],4,FALSE),VLOOKUP(--TRIM(MID(SUBSTITUTE(C27,",",REPT(" ",99)),1599,99)),PortProtocols[],4,FALSE)),""),"") &amp;
    IF(TRIM(MID(SUBSTITUTE(C27,",",REPT(" ",99)),1699,99))&lt;&gt;"",CHAR(10) &amp; IFERROR(IF(ISERROR(--TRIM(MID(SUBSTITUTE(C27,",",REPT(" ",99)),1699,99))),VLOOKUP(TRIM(MID(SUBSTITUTE(C27,",",REPT(" ",99)),1699,99)),PortProtocols[],4,FALSE),VLOOKUP(--TRIM(MID(SUBSTITUTE(C27,",",REPT(" ",99)),1699,99)),PortProtocols[],4,FALSE)),""),"") &amp;
    IF(TRIM(MID(SUBSTITUTE(C27,",",REPT(" ",99)),1799,99))&lt;&gt;"",CHAR(10) &amp; IFERROR(IF(ISERROR(--TRIM(MID(SUBSTITUTE(C27,",",REPT(" ",99)),1799,99))),VLOOKUP(TRIM(MID(SUBSTITUTE(C27,",",REPT(" ",99)),1799,99)),PortProtocols[],4,FALSE),VLOOKUP(--TRIM(MID(SUBSTITUTE(C27,",",REPT(" ",99)),1799,99)),PortProtocols[],4,FALSE)),""),"") &amp;
    IF(TRIM(MID(SUBSTITUTE(C27,",",REPT(" ",99)),1899,99))&lt;&gt;"",CHAR(10) &amp; IFERROR(IF(ISERROR(--TRIM(MID(SUBSTITUTE(C27,",",REPT(" ",99)),1899,99))),VLOOKUP(TRIM(MID(SUBSTITUTE(C27,",",REPT(" ",99)),1899,99)),PortProtocols[],4,FALSE),VLOOKUP(--TRIM(MID(SUBSTITUTE(C27,",",REPT(" ",99)),1899,99)),PortProtocols[],4,FALSE)),""),""),
"")</f>
        <v/>
      </c>
      <c r="F27" s="19"/>
      <c r="G27" s="19"/>
    </row>
    <row r="28" spans="1:7" ht="20.25">
      <c r="A28" s="5"/>
      <c r="B28" s="5"/>
      <c r="C28" s="6"/>
      <c r="D28" s="5" t="str" cm="1">
        <f t="array" ref="D2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8" s="19" t="str">
        <f>IF(AND(B28&lt;&gt;"",C28&lt;&gt;""),
    B28 &amp; " To " &amp; B28 &amp; CHAR(10) &amp;
    IFERROR(IF(ISERROR(--TRIM(MID(SUBSTITUTE(C28,",",REPT(" ",99)),1,99))),VLOOKUP(TRIM(MID(SUBSTITUTE(C28,",",REPT(" ",99)),1,99)),PortProtocols[],4,FALSE),VLOOKUP(--TRIM(MID(SUBSTITUTE(C28,",",REPT(" ",99)),1,99)),PortProtocols[],4,FALSE)),"") &amp;
    IF(TRIM(MID(SUBSTITUTE(C28,",",REPT(" ",99)),99,99))&lt;&gt;"",CHAR(10) &amp; IFERROR(IF(ISERROR(--TRIM(MID(SUBSTITUTE(C28,",",REPT(" ",99)),99,99))),VLOOKUP(TRIM(MID(SUBSTITUTE(C28,",",REPT(" ",99)),99,99)),PortProtocols[],4,FALSE),VLOOKUP(--TRIM(MID(SUBSTITUTE(C28,",",REPT(" ",99)),99,99)),PortProtocols[],4,FALSE)),""),"") &amp;
    IF(TRIM(MID(SUBSTITUTE(C28,",",REPT(" ",99)),199,99))&lt;&gt;"",CHAR(10) &amp; IFERROR(IF(ISERROR(--TRIM(MID(SUBSTITUTE(C28,",",REPT(" ",99)),199,99))),VLOOKUP(TRIM(MID(SUBSTITUTE(C28,",",REPT(" ",99)),199,99)),PortProtocols[],4,FALSE),VLOOKUP(--TRIM(MID(SUBSTITUTE(C28,",",REPT(" ",99)),199,99)),PortProtocols[],4,FALSE)),""),"") &amp;
    IF(TRIM(MID(SUBSTITUTE(C28,",",REPT(" ",99)),299,99))&lt;&gt;"",CHAR(10) &amp; IFERROR(IF(ISERROR(--TRIM(MID(SUBSTITUTE(C28,",",REPT(" ",99)),299,99))),VLOOKUP(TRIM(MID(SUBSTITUTE(C28,",",REPT(" ",99)),299,99)),PortProtocols[],4,FALSE),VLOOKUP(--TRIM(MID(SUBSTITUTE(C28,",",REPT(" ",99)),299,99)),PortProtocols[],4,FALSE)),""),"") &amp;
    IF(TRIM(MID(SUBSTITUTE(C28,",",REPT(" ",99)),399,99))&lt;&gt;"",CHAR(10) &amp; IFERROR(IF(ISERROR(--TRIM(MID(SUBSTITUTE(C28,",",REPT(" ",99)),399,99))),VLOOKUP(TRIM(MID(SUBSTITUTE(C28,",",REPT(" ",99)),399,99)),PortProtocols[],4,FALSE),VLOOKUP(--TRIM(MID(SUBSTITUTE(C28,",",REPT(" ",99)),399,99)),PortProtocols[],4,FALSE)),""),"") &amp;
    IF(TRIM(MID(SUBSTITUTE(C28,",",REPT(" ",99)),499,99))&lt;&gt;"",CHAR(10) &amp; IFERROR(IF(ISERROR(--TRIM(MID(SUBSTITUTE(C28,",",REPT(" ",99)),499,99))),VLOOKUP(TRIM(MID(SUBSTITUTE(C28,",",REPT(" ",99)),499,99)),PortProtocols[],4,FALSE),VLOOKUP(--TRIM(MID(SUBSTITUTE(C28,",",REPT(" ",99)),499,99)),PortProtocols[],4,FALSE)),""),"") &amp;
    IF(TRIM(MID(SUBSTITUTE(C28,",",REPT(" ",99)),599,99))&lt;&gt;"",CHAR(10) &amp; IFERROR(IF(ISERROR(--TRIM(MID(SUBSTITUTE(C28,",",REPT(" ",99)),599,99))),VLOOKUP(TRIM(MID(SUBSTITUTE(C28,",",REPT(" ",99)),599,99)),PortProtocols[],4,FALSE),VLOOKUP(--TRIM(MID(SUBSTITUTE(C28,",",REPT(" ",99)),599,99)),PortProtocols[],4,FALSE)),""),"") &amp;
    IF(TRIM(MID(SUBSTITUTE(C28,",",REPT(" ",99)),699,99))&lt;&gt;"",CHAR(10) &amp; IFERROR(IF(ISERROR(--TRIM(MID(SUBSTITUTE(C28,",",REPT(" ",99)),699,99))),VLOOKUP(TRIM(MID(SUBSTITUTE(C28,",",REPT(" ",99)),699,99)),PortProtocols[],4,FALSE),VLOOKUP(--TRIM(MID(SUBSTITUTE(C28,",",REPT(" ",99)),699,99)),PortProtocols[],4,FALSE)),""),"") &amp;
    IF(TRIM(MID(SUBSTITUTE(C28,",",REPT(" ",99)),799,99))&lt;&gt;"",CHAR(10) &amp; IFERROR(IF(ISERROR(--TRIM(MID(SUBSTITUTE(C28,",",REPT(" ",99)),799,99))),VLOOKUP(TRIM(MID(SUBSTITUTE(C28,",",REPT(" ",99)),799,99)),PortProtocols[],4,FALSE),VLOOKUP(--TRIM(MID(SUBSTITUTE(C28,",",REPT(" ",99)),799,99)),PortProtocols[],4,FALSE)),""),"") &amp;
    IF(TRIM(MID(SUBSTITUTE(C28,",",REPT(" ",99)),899,99))&lt;&gt;"",CHAR(10) &amp; IFERROR(IF(ISERROR(--TRIM(MID(SUBSTITUTE(C28,",",REPT(" ",99)),899,99))),VLOOKUP(TRIM(MID(SUBSTITUTE(C28,",",REPT(" ",99)),899,99)),PortProtocols[],4,FALSE),VLOOKUP(--TRIM(MID(SUBSTITUTE(C28,",",REPT(" ",99)),899,99)),PortProtocols[],4,FALSE)),""),"") &amp;
    IF(TRIM(MID(SUBSTITUTE(C28,",",REPT(" ",99)),999,99))&lt;&gt;"",CHAR(10) &amp; IFERROR(IF(ISERROR(--TRIM(MID(SUBSTITUTE(C28,",",REPT(" ",99)),999,99))),VLOOKUP(TRIM(MID(SUBSTITUTE(C28,",",REPT(" ",99)),999,99)),PortProtocols[],4,FALSE),VLOOKUP(--TRIM(MID(SUBSTITUTE(C28,",",REPT(" ",99)),999,99)),PortProtocols[],4,FALSE)),""),"") &amp;
    IF(TRIM(MID(SUBSTITUTE(C28,",",REPT(" ",99)),1099,99))&lt;&gt;"",CHAR(10) &amp; IFERROR(IF(ISERROR(--TRIM(MID(SUBSTITUTE(C28,",",REPT(" ",99)),1099,99))),VLOOKUP(TRIM(MID(SUBSTITUTE(C28,",",REPT(" ",99)),1099,99)),PortProtocols[],4,FALSE),VLOOKUP(--TRIM(MID(SUBSTITUTE(C28,",",REPT(" ",99)),1099,99)),PortProtocols[],4,FALSE)),""),"") &amp;
    IF(TRIM(MID(SUBSTITUTE(C28,",",REPT(" ",99)),1199,99))&lt;&gt;"",CHAR(10) &amp; IFERROR(IF(ISERROR(--TRIM(MID(SUBSTITUTE(C28,",",REPT(" ",99)),1199,99))),VLOOKUP(TRIM(MID(SUBSTITUTE(C28,",",REPT(" ",99)),1199,99)),PortProtocols[],4,FALSE),VLOOKUP(--TRIM(MID(SUBSTITUTE(C28,",",REPT(" ",99)),1199,99)),PortProtocols[],4,FALSE)),""),"") &amp;
    IF(TRIM(MID(SUBSTITUTE(C28,",",REPT(" ",99)),1299,99))&lt;&gt;"",CHAR(10) &amp; IFERROR(IF(ISERROR(--TRIM(MID(SUBSTITUTE(C28,",",REPT(" ",99)),1299,99))),VLOOKUP(TRIM(MID(SUBSTITUTE(C28,",",REPT(" ",99)),1299,99)),PortProtocols[],4,FALSE),VLOOKUP(--TRIM(MID(SUBSTITUTE(C28,",",REPT(" ",99)),1299,99)),PortProtocols[],4,FALSE)),""),"") &amp;
    IF(TRIM(MID(SUBSTITUTE(C28,",",REPT(" ",99)),1399,99))&lt;&gt;"",CHAR(10) &amp; IFERROR(IF(ISERROR(--TRIM(MID(SUBSTITUTE(C28,",",REPT(" ",99)),1399,99))),VLOOKUP(TRIM(MID(SUBSTITUTE(C28,",",REPT(" ",99)),1399,99)),PortProtocols[],4,FALSE),VLOOKUP(--TRIM(MID(SUBSTITUTE(C28,",",REPT(" ",99)),1399,99)),PortProtocols[],4,FALSE)),""),"") &amp;
    IF(TRIM(MID(SUBSTITUTE(C28,",",REPT(" ",99)),1499,99))&lt;&gt;"",CHAR(10) &amp; IFERROR(IF(ISERROR(--TRIM(MID(SUBSTITUTE(C28,",",REPT(" ",99)),1499,99))),VLOOKUP(TRIM(MID(SUBSTITUTE(C28,",",REPT(" ",99)),1499,99)),PortProtocols[],4,FALSE),VLOOKUP(--TRIM(MID(SUBSTITUTE(C28,",",REPT(" ",99)),1499,99)),PortProtocols[],4,FALSE)),""),"") &amp;
    IF(TRIM(MID(SUBSTITUTE(C28,",",REPT(" ",99)),1599,99))&lt;&gt;"",CHAR(10) &amp; IFERROR(IF(ISERROR(--TRIM(MID(SUBSTITUTE(C28,",",REPT(" ",99)),1599,99))),VLOOKUP(TRIM(MID(SUBSTITUTE(C28,",",REPT(" ",99)),1599,99)),PortProtocols[],4,FALSE),VLOOKUP(--TRIM(MID(SUBSTITUTE(C28,",",REPT(" ",99)),1599,99)),PortProtocols[],4,FALSE)),""),"") &amp;
    IF(TRIM(MID(SUBSTITUTE(C28,",",REPT(" ",99)),1699,99))&lt;&gt;"",CHAR(10) &amp; IFERROR(IF(ISERROR(--TRIM(MID(SUBSTITUTE(C28,",",REPT(" ",99)),1699,99))),VLOOKUP(TRIM(MID(SUBSTITUTE(C28,",",REPT(" ",99)),1699,99)),PortProtocols[],4,FALSE),VLOOKUP(--TRIM(MID(SUBSTITUTE(C28,",",REPT(" ",99)),1699,99)),PortProtocols[],4,FALSE)),""),"") &amp;
    IF(TRIM(MID(SUBSTITUTE(C28,",",REPT(" ",99)),1799,99))&lt;&gt;"",CHAR(10) &amp; IFERROR(IF(ISERROR(--TRIM(MID(SUBSTITUTE(C28,",",REPT(" ",99)),1799,99))),VLOOKUP(TRIM(MID(SUBSTITUTE(C28,",",REPT(" ",99)),1799,99)),PortProtocols[],4,FALSE),VLOOKUP(--TRIM(MID(SUBSTITUTE(C28,",",REPT(" ",99)),1799,99)),PortProtocols[],4,FALSE)),""),"") &amp;
    IF(TRIM(MID(SUBSTITUTE(C28,",",REPT(" ",99)),1899,99))&lt;&gt;"",CHAR(10) &amp; IFERROR(IF(ISERROR(--TRIM(MID(SUBSTITUTE(C28,",",REPT(" ",99)),1899,99))),VLOOKUP(TRIM(MID(SUBSTITUTE(C28,",",REPT(" ",99)),1899,99)),PortProtocols[],4,FALSE),VLOOKUP(--TRIM(MID(SUBSTITUTE(C28,",",REPT(" ",99)),1899,99)),PortProtocols[],4,FALSE)),""),""),
"")</f>
        <v/>
      </c>
      <c r="F28" s="19"/>
      <c r="G28" s="19"/>
    </row>
    <row r="29" spans="1:7" ht="20.25">
      <c r="A29" s="5"/>
      <c r="B29" s="5"/>
      <c r="C29" s="6"/>
      <c r="D29" s="5" t="str" cm="1">
        <f t="array" ref="D2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29" s="19" t="str">
        <f>IF(AND(B29&lt;&gt;"",C29&lt;&gt;""),
    B29 &amp; " To " &amp; B29 &amp; CHAR(10) &amp;
    IFERROR(IF(ISERROR(--TRIM(MID(SUBSTITUTE(C29,",",REPT(" ",99)),1,99))),VLOOKUP(TRIM(MID(SUBSTITUTE(C29,",",REPT(" ",99)),1,99)),PortProtocols[],4,FALSE),VLOOKUP(--TRIM(MID(SUBSTITUTE(C29,",",REPT(" ",99)),1,99)),PortProtocols[],4,FALSE)),"") &amp;
    IF(TRIM(MID(SUBSTITUTE(C29,",",REPT(" ",99)),99,99))&lt;&gt;"",CHAR(10) &amp; IFERROR(IF(ISERROR(--TRIM(MID(SUBSTITUTE(C29,",",REPT(" ",99)),99,99))),VLOOKUP(TRIM(MID(SUBSTITUTE(C29,",",REPT(" ",99)),99,99)),PortProtocols[],4,FALSE),VLOOKUP(--TRIM(MID(SUBSTITUTE(C29,",",REPT(" ",99)),99,99)),PortProtocols[],4,FALSE)),""),"") &amp;
    IF(TRIM(MID(SUBSTITUTE(C29,",",REPT(" ",99)),199,99))&lt;&gt;"",CHAR(10) &amp; IFERROR(IF(ISERROR(--TRIM(MID(SUBSTITUTE(C29,",",REPT(" ",99)),199,99))),VLOOKUP(TRIM(MID(SUBSTITUTE(C29,",",REPT(" ",99)),199,99)),PortProtocols[],4,FALSE),VLOOKUP(--TRIM(MID(SUBSTITUTE(C29,",",REPT(" ",99)),199,99)),PortProtocols[],4,FALSE)),""),"") &amp;
    IF(TRIM(MID(SUBSTITUTE(C29,",",REPT(" ",99)),299,99))&lt;&gt;"",CHAR(10) &amp; IFERROR(IF(ISERROR(--TRIM(MID(SUBSTITUTE(C29,",",REPT(" ",99)),299,99))),VLOOKUP(TRIM(MID(SUBSTITUTE(C29,",",REPT(" ",99)),299,99)),PortProtocols[],4,FALSE),VLOOKUP(--TRIM(MID(SUBSTITUTE(C29,",",REPT(" ",99)),299,99)),PortProtocols[],4,FALSE)),""),"") &amp;
    IF(TRIM(MID(SUBSTITUTE(C29,",",REPT(" ",99)),399,99))&lt;&gt;"",CHAR(10) &amp; IFERROR(IF(ISERROR(--TRIM(MID(SUBSTITUTE(C29,",",REPT(" ",99)),399,99))),VLOOKUP(TRIM(MID(SUBSTITUTE(C29,",",REPT(" ",99)),399,99)),PortProtocols[],4,FALSE),VLOOKUP(--TRIM(MID(SUBSTITUTE(C29,",",REPT(" ",99)),399,99)),PortProtocols[],4,FALSE)),""),"") &amp;
    IF(TRIM(MID(SUBSTITUTE(C29,",",REPT(" ",99)),499,99))&lt;&gt;"",CHAR(10) &amp; IFERROR(IF(ISERROR(--TRIM(MID(SUBSTITUTE(C29,",",REPT(" ",99)),499,99))),VLOOKUP(TRIM(MID(SUBSTITUTE(C29,",",REPT(" ",99)),499,99)),PortProtocols[],4,FALSE),VLOOKUP(--TRIM(MID(SUBSTITUTE(C29,",",REPT(" ",99)),499,99)),PortProtocols[],4,FALSE)),""),"") &amp;
    IF(TRIM(MID(SUBSTITUTE(C29,",",REPT(" ",99)),599,99))&lt;&gt;"",CHAR(10) &amp; IFERROR(IF(ISERROR(--TRIM(MID(SUBSTITUTE(C29,",",REPT(" ",99)),599,99))),VLOOKUP(TRIM(MID(SUBSTITUTE(C29,",",REPT(" ",99)),599,99)),PortProtocols[],4,FALSE),VLOOKUP(--TRIM(MID(SUBSTITUTE(C29,",",REPT(" ",99)),599,99)),PortProtocols[],4,FALSE)),""),"") &amp;
    IF(TRIM(MID(SUBSTITUTE(C29,",",REPT(" ",99)),699,99))&lt;&gt;"",CHAR(10) &amp; IFERROR(IF(ISERROR(--TRIM(MID(SUBSTITUTE(C29,",",REPT(" ",99)),699,99))),VLOOKUP(TRIM(MID(SUBSTITUTE(C29,",",REPT(" ",99)),699,99)),PortProtocols[],4,FALSE),VLOOKUP(--TRIM(MID(SUBSTITUTE(C29,",",REPT(" ",99)),699,99)),PortProtocols[],4,FALSE)),""),"") &amp;
    IF(TRIM(MID(SUBSTITUTE(C29,",",REPT(" ",99)),799,99))&lt;&gt;"",CHAR(10) &amp; IFERROR(IF(ISERROR(--TRIM(MID(SUBSTITUTE(C29,",",REPT(" ",99)),799,99))),VLOOKUP(TRIM(MID(SUBSTITUTE(C29,",",REPT(" ",99)),799,99)),PortProtocols[],4,FALSE),VLOOKUP(--TRIM(MID(SUBSTITUTE(C29,",",REPT(" ",99)),799,99)),PortProtocols[],4,FALSE)),""),"") &amp;
    IF(TRIM(MID(SUBSTITUTE(C29,",",REPT(" ",99)),899,99))&lt;&gt;"",CHAR(10) &amp; IFERROR(IF(ISERROR(--TRIM(MID(SUBSTITUTE(C29,",",REPT(" ",99)),899,99))),VLOOKUP(TRIM(MID(SUBSTITUTE(C29,",",REPT(" ",99)),899,99)),PortProtocols[],4,FALSE),VLOOKUP(--TRIM(MID(SUBSTITUTE(C29,",",REPT(" ",99)),899,99)),PortProtocols[],4,FALSE)),""),"") &amp;
    IF(TRIM(MID(SUBSTITUTE(C29,",",REPT(" ",99)),999,99))&lt;&gt;"",CHAR(10) &amp; IFERROR(IF(ISERROR(--TRIM(MID(SUBSTITUTE(C29,",",REPT(" ",99)),999,99))),VLOOKUP(TRIM(MID(SUBSTITUTE(C29,",",REPT(" ",99)),999,99)),PortProtocols[],4,FALSE),VLOOKUP(--TRIM(MID(SUBSTITUTE(C29,",",REPT(" ",99)),999,99)),PortProtocols[],4,FALSE)),""),"") &amp;
    IF(TRIM(MID(SUBSTITUTE(C29,",",REPT(" ",99)),1099,99))&lt;&gt;"",CHAR(10) &amp; IFERROR(IF(ISERROR(--TRIM(MID(SUBSTITUTE(C29,",",REPT(" ",99)),1099,99))),VLOOKUP(TRIM(MID(SUBSTITUTE(C29,",",REPT(" ",99)),1099,99)),PortProtocols[],4,FALSE),VLOOKUP(--TRIM(MID(SUBSTITUTE(C29,",",REPT(" ",99)),1099,99)),PortProtocols[],4,FALSE)),""),"") &amp;
    IF(TRIM(MID(SUBSTITUTE(C29,",",REPT(" ",99)),1199,99))&lt;&gt;"",CHAR(10) &amp; IFERROR(IF(ISERROR(--TRIM(MID(SUBSTITUTE(C29,",",REPT(" ",99)),1199,99))),VLOOKUP(TRIM(MID(SUBSTITUTE(C29,",",REPT(" ",99)),1199,99)),PortProtocols[],4,FALSE),VLOOKUP(--TRIM(MID(SUBSTITUTE(C29,",",REPT(" ",99)),1199,99)),PortProtocols[],4,FALSE)),""),"") &amp;
    IF(TRIM(MID(SUBSTITUTE(C29,",",REPT(" ",99)),1299,99))&lt;&gt;"",CHAR(10) &amp; IFERROR(IF(ISERROR(--TRIM(MID(SUBSTITUTE(C29,",",REPT(" ",99)),1299,99))),VLOOKUP(TRIM(MID(SUBSTITUTE(C29,",",REPT(" ",99)),1299,99)),PortProtocols[],4,FALSE),VLOOKUP(--TRIM(MID(SUBSTITUTE(C29,",",REPT(" ",99)),1299,99)),PortProtocols[],4,FALSE)),""),"") &amp;
    IF(TRIM(MID(SUBSTITUTE(C29,",",REPT(" ",99)),1399,99))&lt;&gt;"",CHAR(10) &amp; IFERROR(IF(ISERROR(--TRIM(MID(SUBSTITUTE(C29,",",REPT(" ",99)),1399,99))),VLOOKUP(TRIM(MID(SUBSTITUTE(C29,",",REPT(" ",99)),1399,99)),PortProtocols[],4,FALSE),VLOOKUP(--TRIM(MID(SUBSTITUTE(C29,",",REPT(" ",99)),1399,99)),PortProtocols[],4,FALSE)),""),"") &amp;
    IF(TRIM(MID(SUBSTITUTE(C29,",",REPT(" ",99)),1499,99))&lt;&gt;"",CHAR(10) &amp; IFERROR(IF(ISERROR(--TRIM(MID(SUBSTITUTE(C29,",",REPT(" ",99)),1499,99))),VLOOKUP(TRIM(MID(SUBSTITUTE(C29,",",REPT(" ",99)),1499,99)),PortProtocols[],4,FALSE),VLOOKUP(--TRIM(MID(SUBSTITUTE(C29,",",REPT(" ",99)),1499,99)),PortProtocols[],4,FALSE)),""),"") &amp;
    IF(TRIM(MID(SUBSTITUTE(C29,",",REPT(" ",99)),1599,99))&lt;&gt;"",CHAR(10) &amp; IFERROR(IF(ISERROR(--TRIM(MID(SUBSTITUTE(C29,",",REPT(" ",99)),1599,99))),VLOOKUP(TRIM(MID(SUBSTITUTE(C29,",",REPT(" ",99)),1599,99)),PortProtocols[],4,FALSE),VLOOKUP(--TRIM(MID(SUBSTITUTE(C29,",",REPT(" ",99)),1599,99)),PortProtocols[],4,FALSE)),""),"") &amp;
    IF(TRIM(MID(SUBSTITUTE(C29,",",REPT(" ",99)),1699,99))&lt;&gt;"",CHAR(10) &amp; IFERROR(IF(ISERROR(--TRIM(MID(SUBSTITUTE(C29,",",REPT(" ",99)),1699,99))),VLOOKUP(TRIM(MID(SUBSTITUTE(C29,",",REPT(" ",99)),1699,99)),PortProtocols[],4,FALSE),VLOOKUP(--TRIM(MID(SUBSTITUTE(C29,",",REPT(" ",99)),1699,99)),PortProtocols[],4,FALSE)),""),"") &amp;
    IF(TRIM(MID(SUBSTITUTE(C29,",",REPT(" ",99)),1799,99))&lt;&gt;"",CHAR(10) &amp; IFERROR(IF(ISERROR(--TRIM(MID(SUBSTITUTE(C29,",",REPT(" ",99)),1799,99))),VLOOKUP(TRIM(MID(SUBSTITUTE(C29,",",REPT(" ",99)),1799,99)),PortProtocols[],4,FALSE),VLOOKUP(--TRIM(MID(SUBSTITUTE(C29,",",REPT(" ",99)),1799,99)),PortProtocols[],4,FALSE)),""),"") &amp;
    IF(TRIM(MID(SUBSTITUTE(C29,",",REPT(" ",99)),1899,99))&lt;&gt;"",CHAR(10) &amp; IFERROR(IF(ISERROR(--TRIM(MID(SUBSTITUTE(C29,",",REPT(" ",99)),1899,99))),VLOOKUP(TRIM(MID(SUBSTITUTE(C29,",",REPT(" ",99)),1899,99)),PortProtocols[],4,FALSE),VLOOKUP(--TRIM(MID(SUBSTITUTE(C29,",",REPT(" ",99)),1899,99)),PortProtocols[],4,FALSE)),""),""),
"")</f>
        <v/>
      </c>
      <c r="F29" s="19"/>
      <c r="G29" s="19"/>
    </row>
    <row r="30" spans="1:7" ht="20.25">
      <c r="A30" s="5"/>
      <c r="B30" s="5"/>
      <c r="C30" s="6"/>
      <c r="D30" s="5" t="str" cm="1">
        <f t="array" ref="D3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0" s="19" t="str">
        <f>IF(AND(B30&lt;&gt;"",C30&lt;&gt;""),
    B30 &amp; " To " &amp; B30 &amp; CHAR(10) &amp;
    IFERROR(IF(ISERROR(--TRIM(MID(SUBSTITUTE(C30,",",REPT(" ",99)),1,99))),VLOOKUP(TRIM(MID(SUBSTITUTE(C30,",",REPT(" ",99)),1,99)),PortProtocols[],4,FALSE),VLOOKUP(--TRIM(MID(SUBSTITUTE(C30,",",REPT(" ",99)),1,99)),PortProtocols[],4,FALSE)),"") &amp;
    IF(TRIM(MID(SUBSTITUTE(C30,",",REPT(" ",99)),99,99))&lt;&gt;"",CHAR(10) &amp; IFERROR(IF(ISERROR(--TRIM(MID(SUBSTITUTE(C30,",",REPT(" ",99)),99,99))),VLOOKUP(TRIM(MID(SUBSTITUTE(C30,",",REPT(" ",99)),99,99)),PortProtocols[],4,FALSE),VLOOKUP(--TRIM(MID(SUBSTITUTE(C30,",",REPT(" ",99)),99,99)),PortProtocols[],4,FALSE)),""),"") &amp;
    IF(TRIM(MID(SUBSTITUTE(C30,",",REPT(" ",99)),199,99))&lt;&gt;"",CHAR(10) &amp; IFERROR(IF(ISERROR(--TRIM(MID(SUBSTITUTE(C30,",",REPT(" ",99)),199,99))),VLOOKUP(TRIM(MID(SUBSTITUTE(C30,",",REPT(" ",99)),199,99)),PortProtocols[],4,FALSE),VLOOKUP(--TRIM(MID(SUBSTITUTE(C30,",",REPT(" ",99)),199,99)),PortProtocols[],4,FALSE)),""),"") &amp;
    IF(TRIM(MID(SUBSTITUTE(C30,",",REPT(" ",99)),299,99))&lt;&gt;"",CHAR(10) &amp; IFERROR(IF(ISERROR(--TRIM(MID(SUBSTITUTE(C30,",",REPT(" ",99)),299,99))),VLOOKUP(TRIM(MID(SUBSTITUTE(C30,",",REPT(" ",99)),299,99)),PortProtocols[],4,FALSE),VLOOKUP(--TRIM(MID(SUBSTITUTE(C30,",",REPT(" ",99)),299,99)),PortProtocols[],4,FALSE)),""),"") &amp;
    IF(TRIM(MID(SUBSTITUTE(C30,",",REPT(" ",99)),399,99))&lt;&gt;"",CHAR(10) &amp; IFERROR(IF(ISERROR(--TRIM(MID(SUBSTITUTE(C30,",",REPT(" ",99)),399,99))),VLOOKUP(TRIM(MID(SUBSTITUTE(C30,",",REPT(" ",99)),399,99)),PortProtocols[],4,FALSE),VLOOKUP(--TRIM(MID(SUBSTITUTE(C30,",",REPT(" ",99)),399,99)),PortProtocols[],4,FALSE)),""),"") &amp;
    IF(TRIM(MID(SUBSTITUTE(C30,",",REPT(" ",99)),499,99))&lt;&gt;"",CHAR(10) &amp; IFERROR(IF(ISERROR(--TRIM(MID(SUBSTITUTE(C30,",",REPT(" ",99)),499,99))),VLOOKUP(TRIM(MID(SUBSTITUTE(C30,",",REPT(" ",99)),499,99)),PortProtocols[],4,FALSE),VLOOKUP(--TRIM(MID(SUBSTITUTE(C30,",",REPT(" ",99)),499,99)),PortProtocols[],4,FALSE)),""),"") &amp;
    IF(TRIM(MID(SUBSTITUTE(C30,",",REPT(" ",99)),599,99))&lt;&gt;"",CHAR(10) &amp; IFERROR(IF(ISERROR(--TRIM(MID(SUBSTITUTE(C30,",",REPT(" ",99)),599,99))),VLOOKUP(TRIM(MID(SUBSTITUTE(C30,",",REPT(" ",99)),599,99)),PortProtocols[],4,FALSE),VLOOKUP(--TRIM(MID(SUBSTITUTE(C30,",",REPT(" ",99)),599,99)),PortProtocols[],4,FALSE)),""),"") &amp;
    IF(TRIM(MID(SUBSTITUTE(C30,",",REPT(" ",99)),699,99))&lt;&gt;"",CHAR(10) &amp; IFERROR(IF(ISERROR(--TRIM(MID(SUBSTITUTE(C30,",",REPT(" ",99)),699,99))),VLOOKUP(TRIM(MID(SUBSTITUTE(C30,",",REPT(" ",99)),699,99)),PortProtocols[],4,FALSE),VLOOKUP(--TRIM(MID(SUBSTITUTE(C30,",",REPT(" ",99)),699,99)),PortProtocols[],4,FALSE)),""),"") &amp;
    IF(TRIM(MID(SUBSTITUTE(C30,",",REPT(" ",99)),799,99))&lt;&gt;"",CHAR(10) &amp; IFERROR(IF(ISERROR(--TRIM(MID(SUBSTITUTE(C30,",",REPT(" ",99)),799,99))),VLOOKUP(TRIM(MID(SUBSTITUTE(C30,",",REPT(" ",99)),799,99)),PortProtocols[],4,FALSE),VLOOKUP(--TRIM(MID(SUBSTITUTE(C30,",",REPT(" ",99)),799,99)),PortProtocols[],4,FALSE)),""),"") &amp;
    IF(TRIM(MID(SUBSTITUTE(C30,",",REPT(" ",99)),899,99))&lt;&gt;"",CHAR(10) &amp; IFERROR(IF(ISERROR(--TRIM(MID(SUBSTITUTE(C30,",",REPT(" ",99)),899,99))),VLOOKUP(TRIM(MID(SUBSTITUTE(C30,",",REPT(" ",99)),899,99)),PortProtocols[],4,FALSE),VLOOKUP(--TRIM(MID(SUBSTITUTE(C30,",",REPT(" ",99)),899,99)),PortProtocols[],4,FALSE)),""),"") &amp;
    IF(TRIM(MID(SUBSTITUTE(C30,",",REPT(" ",99)),999,99))&lt;&gt;"",CHAR(10) &amp; IFERROR(IF(ISERROR(--TRIM(MID(SUBSTITUTE(C30,",",REPT(" ",99)),999,99))),VLOOKUP(TRIM(MID(SUBSTITUTE(C30,",",REPT(" ",99)),999,99)),PortProtocols[],4,FALSE),VLOOKUP(--TRIM(MID(SUBSTITUTE(C30,",",REPT(" ",99)),999,99)),PortProtocols[],4,FALSE)),""),"") &amp;
    IF(TRIM(MID(SUBSTITUTE(C30,",",REPT(" ",99)),1099,99))&lt;&gt;"",CHAR(10) &amp; IFERROR(IF(ISERROR(--TRIM(MID(SUBSTITUTE(C30,",",REPT(" ",99)),1099,99))),VLOOKUP(TRIM(MID(SUBSTITUTE(C30,",",REPT(" ",99)),1099,99)),PortProtocols[],4,FALSE),VLOOKUP(--TRIM(MID(SUBSTITUTE(C30,",",REPT(" ",99)),1099,99)),PortProtocols[],4,FALSE)),""),"") &amp;
    IF(TRIM(MID(SUBSTITUTE(C30,",",REPT(" ",99)),1199,99))&lt;&gt;"",CHAR(10) &amp; IFERROR(IF(ISERROR(--TRIM(MID(SUBSTITUTE(C30,",",REPT(" ",99)),1199,99))),VLOOKUP(TRIM(MID(SUBSTITUTE(C30,",",REPT(" ",99)),1199,99)),PortProtocols[],4,FALSE),VLOOKUP(--TRIM(MID(SUBSTITUTE(C30,",",REPT(" ",99)),1199,99)),PortProtocols[],4,FALSE)),""),"") &amp;
    IF(TRIM(MID(SUBSTITUTE(C30,",",REPT(" ",99)),1299,99))&lt;&gt;"",CHAR(10) &amp; IFERROR(IF(ISERROR(--TRIM(MID(SUBSTITUTE(C30,",",REPT(" ",99)),1299,99))),VLOOKUP(TRIM(MID(SUBSTITUTE(C30,",",REPT(" ",99)),1299,99)),PortProtocols[],4,FALSE),VLOOKUP(--TRIM(MID(SUBSTITUTE(C30,",",REPT(" ",99)),1299,99)),PortProtocols[],4,FALSE)),""),"") &amp;
    IF(TRIM(MID(SUBSTITUTE(C30,",",REPT(" ",99)),1399,99))&lt;&gt;"",CHAR(10) &amp; IFERROR(IF(ISERROR(--TRIM(MID(SUBSTITUTE(C30,",",REPT(" ",99)),1399,99))),VLOOKUP(TRIM(MID(SUBSTITUTE(C30,",",REPT(" ",99)),1399,99)),PortProtocols[],4,FALSE),VLOOKUP(--TRIM(MID(SUBSTITUTE(C30,",",REPT(" ",99)),1399,99)),PortProtocols[],4,FALSE)),""),"") &amp;
    IF(TRIM(MID(SUBSTITUTE(C30,",",REPT(" ",99)),1499,99))&lt;&gt;"",CHAR(10) &amp; IFERROR(IF(ISERROR(--TRIM(MID(SUBSTITUTE(C30,",",REPT(" ",99)),1499,99))),VLOOKUP(TRIM(MID(SUBSTITUTE(C30,",",REPT(" ",99)),1499,99)),PortProtocols[],4,FALSE),VLOOKUP(--TRIM(MID(SUBSTITUTE(C30,",",REPT(" ",99)),1499,99)),PortProtocols[],4,FALSE)),""),"") &amp;
    IF(TRIM(MID(SUBSTITUTE(C30,",",REPT(" ",99)),1599,99))&lt;&gt;"",CHAR(10) &amp; IFERROR(IF(ISERROR(--TRIM(MID(SUBSTITUTE(C30,",",REPT(" ",99)),1599,99))),VLOOKUP(TRIM(MID(SUBSTITUTE(C30,",",REPT(" ",99)),1599,99)),PortProtocols[],4,FALSE),VLOOKUP(--TRIM(MID(SUBSTITUTE(C30,",",REPT(" ",99)),1599,99)),PortProtocols[],4,FALSE)),""),"") &amp;
    IF(TRIM(MID(SUBSTITUTE(C30,",",REPT(" ",99)),1699,99))&lt;&gt;"",CHAR(10) &amp; IFERROR(IF(ISERROR(--TRIM(MID(SUBSTITUTE(C30,",",REPT(" ",99)),1699,99))),VLOOKUP(TRIM(MID(SUBSTITUTE(C30,",",REPT(" ",99)),1699,99)),PortProtocols[],4,FALSE),VLOOKUP(--TRIM(MID(SUBSTITUTE(C30,",",REPT(" ",99)),1699,99)),PortProtocols[],4,FALSE)),""),"") &amp;
    IF(TRIM(MID(SUBSTITUTE(C30,",",REPT(" ",99)),1799,99))&lt;&gt;"",CHAR(10) &amp; IFERROR(IF(ISERROR(--TRIM(MID(SUBSTITUTE(C30,",",REPT(" ",99)),1799,99))),VLOOKUP(TRIM(MID(SUBSTITUTE(C30,",",REPT(" ",99)),1799,99)),PortProtocols[],4,FALSE),VLOOKUP(--TRIM(MID(SUBSTITUTE(C30,",",REPT(" ",99)),1799,99)),PortProtocols[],4,FALSE)),""),"") &amp;
    IF(TRIM(MID(SUBSTITUTE(C30,",",REPT(" ",99)),1899,99))&lt;&gt;"",CHAR(10) &amp; IFERROR(IF(ISERROR(--TRIM(MID(SUBSTITUTE(C30,",",REPT(" ",99)),1899,99))),VLOOKUP(TRIM(MID(SUBSTITUTE(C30,",",REPT(" ",99)),1899,99)),PortProtocols[],4,FALSE),VLOOKUP(--TRIM(MID(SUBSTITUTE(C30,",",REPT(" ",99)),1899,99)),PortProtocols[],4,FALSE)),""),""),
"")</f>
        <v/>
      </c>
      <c r="F30" s="19"/>
      <c r="G30" s="19"/>
    </row>
    <row r="31" spans="1:7" ht="20.25">
      <c r="A31" s="5"/>
      <c r="B31" s="5"/>
      <c r="C31" s="6"/>
      <c r="D31" s="5" t="str" cm="1">
        <f t="array" ref="D3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1" s="19" t="str">
        <f>IF(AND(B31&lt;&gt;"",C31&lt;&gt;""),
    B31 &amp; " To " &amp; B31 &amp; CHAR(10) &amp;
    IFERROR(IF(ISERROR(--TRIM(MID(SUBSTITUTE(C31,",",REPT(" ",99)),1,99))),VLOOKUP(TRIM(MID(SUBSTITUTE(C31,",",REPT(" ",99)),1,99)),PortProtocols[],4,FALSE),VLOOKUP(--TRIM(MID(SUBSTITUTE(C31,",",REPT(" ",99)),1,99)),PortProtocols[],4,FALSE)),"") &amp;
    IF(TRIM(MID(SUBSTITUTE(C31,",",REPT(" ",99)),99,99))&lt;&gt;"",CHAR(10) &amp; IFERROR(IF(ISERROR(--TRIM(MID(SUBSTITUTE(C31,",",REPT(" ",99)),99,99))),VLOOKUP(TRIM(MID(SUBSTITUTE(C31,",",REPT(" ",99)),99,99)),PortProtocols[],4,FALSE),VLOOKUP(--TRIM(MID(SUBSTITUTE(C31,",",REPT(" ",99)),99,99)),PortProtocols[],4,FALSE)),""),"") &amp;
    IF(TRIM(MID(SUBSTITUTE(C31,",",REPT(" ",99)),199,99))&lt;&gt;"",CHAR(10) &amp; IFERROR(IF(ISERROR(--TRIM(MID(SUBSTITUTE(C31,",",REPT(" ",99)),199,99))),VLOOKUP(TRIM(MID(SUBSTITUTE(C31,",",REPT(" ",99)),199,99)),PortProtocols[],4,FALSE),VLOOKUP(--TRIM(MID(SUBSTITUTE(C31,",",REPT(" ",99)),199,99)),PortProtocols[],4,FALSE)),""),"") &amp;
    IF(TRIM(MID(SUBSTITUTE(C31,",",REPT(" ",99)),299,99))&lt;&gt;"",CHAR(10) &amp; IFERROR(IF(ISERROR(--TRIM(MID(SUBSTITUTE(C31,",",REPT(" ",99)),299,99))),VLOOKUP(TRIM(MID(SUBSTITUTE(C31,",",REPT(" ",99)),299,99)),PortProtocols[],4,FALSE),VLOOKUP(--TRIM(MID(SUBSTITUTE(C31,",",REPT(" ",99)),299,99)),PortProtocols[],4,FALSE)),""),"") &amp;
    IF(TRIM(MID(SUBSTITUTE(C31,",",REPT(" ",99)),399,99))&lt;&gt;"",CHAR(10) &amp; IFERROR(IF(ISERROR(--TRIM(MID(SUBSTITUTE(C31,",",REPT(" ",99)),399,99))),VLOOKUP(TRIM(MID(SUBSTITUTE(C31,",",REPT(" ",99)),399,99)),PortProtocols[],4,FALSE),VLOOKUP(--TRIM(MID(SUBSTITUTE(C31,",",REPT(" ",99)),399,99)),PortProtocols[],4,FALSE)),""),"") &amp;
    IF(TRIM(MID(SUBSTITUTE(C31,",",REPT(" ",99)),499,99))&lt;&gt;"",CHAR(10) &amp; IFERROR(IF(ISERROR(--TRIM(MID(SUBSTITUTE(C31,",",REPT(" ",99)),499,99))),VLOOKUP(TRIM(MID(SUBSTITUTE(C31,",",REPT(" ",99)),499,99)),PortProtocols[],4,FALSE),VLOOKUP(--TRIM(MID(SUBSTITUTE(C31,",",REPT(" ",99)),499,99)),PortProtocols[],4,FALSE)),""),"") &amp;
    IF(TRIM(MID(SUBSTITUTE(C31,",",REPT(" ",99)),599,99))&lt;&gt;"",CHAR(10) &amp; IFERROR(IF(ISERROR(--TRIM(MID(SUBSTITUTE(C31,",",REPT(" ",99)),599,99))),VLOOKUP(TRIM(MID(SUBSTITUTE(C31,",",REPT(" ",99)),599,99)),PortProtocols[],4,FALSE),VLOOKUP(--TRIM(MID(SUBSTITUTE(C31,",",REPT(" ",99)),599,99)),PortProtocols[],4,FALSE)),""),"") &amp;
    IF(TRIM(MID(SUBSTITUTE(C31,",",REPT(" ",99)),699,99))&lt;&gt;"",CHAR(10) &amp; IFERROR(IF(ISERROR(--TRIM(MID(SUBSTITUTE(C31,",",REPT(" ",99)),699,99))),VLOOKUP(TRIM(MID(SUBSTITUTE(C31,",",REPT(" ",99)),699,99)),PortProtocols[],4,FALSE),VLOOKUP(--TRIM(MID(SUBSTITUTE(C31,",",REPT(" ",99)),699,99)),PortProtocols[],4,FALSE)),""),"") &amp;
    IF(TRIM(MID(SUBSTITUTE(C31,",",REPT(" ",99)),799,99))&lt;&gt;"",CHAR(10) &amp; IFERROR(IF(ISERROR(--TRIM(MID(SUBSTITUTE(C31,",",REPT(" ",99)),799,99))),VLOOKUP(TRIM(MID(SUBSTITUTE(C31,",",REPT(" ",99)),799,99)),PortProtocols[],4,FALSE),VLOOKUP(--TRIM(MID(SUBSTITUTE(C31,",",REPT(" ",99)),799,99)),PortProtocols[],4,FALSE)),""),"") &amp;
    IF(TRIM(MID(SUBSTITUTE(C31,",",REPT(" ",99)),899,99))&lt;&gt;"",CHAR(10) &amp; IFERROR(IF(ISERROR(--TRIM(MID(SUBSTITUTE(C31,",",REPT(" ",99)),899,99))),VLOOKUP(TRIM(MID(SUBSTITUTE(C31,",",REPT(" ",99)),899,99)),PortProtocols[],4,FALSE),VLOOKUP(--TRIM(MID(SUBSTITUTE(C31,",",REPT(" ",99)),899,99)),PortProtocols[],4,FALSE)),""),"") &amp;
    IF(TRIM(MID(SUBSTITUTE(C31,",",REPT(" ",99)),999,99))&lt;&gt;"",CHAR(10) &amp; IFERROR(IF(ISERROR(--TRIM(MID(SUBSTITUTE(C31,",",REPT(" ",99)),999,99))),VLOOKUP(TRIM(MID(SUBSTITUTE(C31,",",REPT(" ",99)),999,99)),PortProtocols[],4,FALSE),VLOOKUP(--TRIM(MID(SUBSTITUTE(C31,",",REPT(" ",99)),999,99)),PortProtocols[],4,FALSE)),""),"") &amp;
    IF(TRIM(MID(SUBSTITUTE(C31,",",REPT(" ",99)),1099,99))&lt;&gt;"",CHAR(10) &amp; IFERROR(IF(ISERROR(--TRIM(MID(SUBSTITUTE(C31,",",REPT(" ",99)),1099,99))),VLOOKUP(TRIM(MID(SUBSTITUTE(C31,",",REPT(" ",99)),1099,99)),PortProtocols[],4,FALSE),VLOOKUP(--TRIM(MID(SUBSTITUTE(C31,",",REPT(" ",99)),1099,99)),PortProtocols[],4,FALSE)),""),"") &amp;
    IF(TRIM(MID(SUBSTITUTE(C31,",",REPT(" ",99)),1199,99))&lt;&gt;"",CHAR(10) &amp; IFERROR(IF(ISERROR(--TRIM(MID(SUBSTITUTE(C31,",",REPT(" ",99)),1199,99))),VLOOKUP(TRIM(MID(SUBSTITUTE(C31,",",REPT(" ",99)),1199,99)),PortProtocols[],4,FALSE),VLOOKUP(--TRIM(MID(SUBSTITUTE(C31,",",REPT(" ",99)),1199,99)),PortProtocols[],4,FALSE)),""),"") &amp;
    IF(TRIM(MID(SUBSTITUTE(C31,",",REPT(" ",99)),1299,99))&lt;&gt;"",CHAR(10) &amp; IFERROR(IF(ISERROR(--TRIM(MID(SUBSTITUTE(C31,",",REPT(" ",99)),1299,99))),VLOOKUP(TRIM(MID(SUBSTITUTE(C31,",",REPT(" ",99)),1299,99)),PortProtocols[],4,FALSE),VLOOKUP(--TRIM(MID(SUBSTITUTE(C31,",",REPT(" ",99)),1299,99)),PortProtocols[],4,FALSE)),""),"") &amp;
    IF(TRIM(MID(SUBSTITUTE(C31,",",REPT(" ",99)),1399,99))&lt;&gt;"",CHAR(10) &amp; IFERROR(IF(ISERROR(--TRIM(MID(SUBSTITUTE(C31,",",REPT(" ",99)),1399,99))),VLOOKUP(TRIM(MID(SUBSTITUTE(C31,",",REPT(" ",99)),1399,99)),PortProtocols[],4,FALSE),VLOOKUP(--TRIM(MID(SUBSTITUTE(C31,",",REPT(" ",99)),1399,99)),PortProtocols[],4,FALSE)),""),"") &amp;
    IF(TRIM(MID(SUBSTITUTE(C31,",",REPT(" ",99)),1499,99))&lt;&gt;"",CHAR(10) &amp; IFERROR(IF(ISERROR(--TRIM(MID(SUBSTITUTE(C31,",",REPT(" ",99)),1499,99))),VLOOKUP(TRIM(MID(SUBSTITUTE(C31,",",REPT(" ",99)),1499,99)),PortProtocols[],4,FALSE),VLOOKUP(--TRIM(MID(SUBSTITUTE(C31,",",REPT(" ",99)),1499,99)),PortProtocols[],4,FALSE)),""),"") &amp;
    IF(TRIM(MID(SUBSTITUTE(C31,",",REPT(" ",99)),1599,99))&lt;&gt;"",CHAR(10) &amp; IFERROR(IF(ISERROR(--TRIM(MID(SUBSTITUTE(C31,",",REPT(" ",99)),1599,99))),VLOOKUP(TRIM(MID(SUBSTITUTE(C31,",",REPT(" ",99)),1599,99)),PortProtocols[],4,FALSE),VLOOKUP(--TRIM(MID(SUBSTITUTE(C31,",",REPT(" ",99)),1599,99)),PortProtocols[],4,FALSE)),""),"") &amp;
    IF(TRIM(MID(SUBSTITUTE(C31,",",REPT(" ",99)),1699,99))&lt;&gt;"",CHAR(10) &amp; IFERROR(IF(ISERROR(--TRIM(MID(SUBSTITUTE(C31,",",REPT(" ",99)),1699,99))),VLOOKUP(TRIM(MID(SUBSTITUTE(C31,",",REPT(" ",99)),1699,99)),PortProtocols[],4,FALSE),VLOOKUP(--TRIM(MID(SUBSTITUTE(C31,",",REPT(" ",99)),1699,99)),PortProtocols[],4,FALSE)),""),"") &amp;
    IF(TRIM(MID(SUBSTITUTE(C31,",",REPT(" ",99)),1799,99))&lt;&gt;"",CHAR(10) &amp; IFERROR(IF(ISERROR(--TRIM(MID(SUBSTITUTE(C31,",",REPT(" ",99)),1799,99))),VLOOKUP(TRIM(MID(SUBSTITUTE(C31,",",REPT(" ",99)),1799,99)),PortProtocols[],4,FALSE),VLOOKUP(--TRIM(MID(SUBSTITUTE(C31,",",REPT(" ",99)),1799,99)),PortProtocols[],4,FALSE)),""),"") &amp;
    IF(TRIM(MID(SUBSTITUTE(C31,",",REPT(" ",99)),1899,99))&lt;&gt;"",CHAR(10) &amp; IFERROR(IF(ISERROR(--TRIM(MID(SUBSTITUTE(C31,",",REPT(" ",99)),1899,99))),VLOOKUP(TRIM(MID(SUBSTITUTE(C31,",",REPT(" ",99)),1899,99)),PortProtocols[],4,FALSE),VLOOKUP(--TRIM(MID(SUBSTITUTE(C31,",",REPT(" ",99)),1899,99)),PortProtocols[],4,FALSE)),""),""),
"")</f>
        <v/>
      </c>
      <c r="F31" s="19"/>
      <c r="G31" s="19"/>
    </row>
    <row r="32" spans="1:7" ht="20.25">
      <c r="A32" s="5"/>
      <c r="B32" s="5"/>
      <c r="C32" s="6"/>
      <c r="D32" s="5" t="str" cm="1">
        <f t="array" ref="D3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2" s="19" t="str">
        <f>IF(AND(B32&lt;&gt;"",C32&lt;&gt;""),
    B32 &amp; " To " &amp; B32 &amp; CHAR(10) &amp;
    IFERROR(IF(ISERROR(--TRIM(MID(SUBSTITUTE(C32,",",REPT(" ",99)),1,99))),VLOOKUP(TRIM(MID(SUBSTITUTE(C32,",",REPT(" ",99)),1,99)),PortProtocols[],4,FALSE),VLOOKUP(--TRIM(MID(SUBSTITUTE(C32,",",REPT(" ",99)),1,99)),PortProtocols[],4,FALSE)),"") &amp;
    IF(TRIM(MID(SUBSTITUTE(C32,",",REPT(" ",99)),99,99))&lt;&gt;"",CHAR(10) &amp; IFERROR(IF(ISERROR(--TRIM(MID(SUBSTITUTE(C32,",",REPT(" ",99)),99,99))),VLOOKUP(TRIM(MID(SUBSTITUTE(C32,",",REPT(" ",99)),99,99)),PortProtocols[],4,FALSE),VLOOKUP(--TRIM(MID(SUBSTITUTE(C32,",",REPT(" ",99)),99,99)),PortProtocols[],4,FALSE)),""),"") &amp;
    IF(TRIM(MID(SUBSTITUTE(C32,",",REPT(" ",99)),199,99))&lt;&gt;"",CHAR(10) &amp; IFERROR(IF(ISERROR(--TRIM(MID(SUBSTITUTE(C32,",",REPT(" ",99)),199,99))),VLOOKUP(TRIM(MID(SUBSTITUTE(C32,",",REPT(" ",99)),199,99)),PortProtocols[],4,FALSE),VLOOKUP(--TRIM(MID(SUBSTITUTE(C32,",",REPT(" ",99)),199,99)),PortProtocols[],4,FALSE)),""),"") &amp;
    IF(TRIM(MID(SUBSTITUTE(C32,",",REPT(" ",99)),299,99))&lt;&gt;"",CHAR(10) &amp; IFERROR(IF(ISERROR(--TRIM(MID(SUBSTITUTE(C32,",",REPT(" ",99)),299,99))),VLOOKUP(TRIM(MID(SUBSTITUTE(C32,",",REPT(" ",99)),299,99)),PortProtocols[],4,FALSE),VLOOKUP(--TRIM(MID(SUBSTITUTE(C32,",",REPT(" ",99)),299,99)),PortProtocols[],4,FALSE)),""),"") &amp;
    IF(TRIM(MID(SUBSTITUTE(C32,",",REPT(" ",99)),399,99))&lt;&gt;"",CHAR(10) &amp; IFERROR(IF(ISERROR(--TRIM(MID(SUBSTITUTE(C32,",",REPT(" ",99)),399,99))),VLOOKUP(TRIM(MID(SUBSTITUTE(C32,",",REPT(" ",99)),399,99)),PortProtocols[],4,FALSE),VLOOKUP(--TRIM(MID(SUBSTITUTE(C32,",",REPT(" ",99)),399,99)),PortProtocols[],4,FALSE)),""),"") &amp;
    IF(TRIM(MID(SUBSTITUTE(C32,",",REPT(" ",99)),499,99))&lt;&gt;"",CHAR(10) &amp; IFERROR(IF(ISERROR(--TRIM(MID(SUBSTITUTE(C32,",",REPT(" ",99)),499,99))),VLOOKUP(TRIM(MID(SUBSTITUTE(C32,",",REPT(" ",99)),499,99)),PortProtocols[],4,FALSE),VLOOKUP(--TRIM(MID(SUBSTITUTE(C32,",",REPT(" ",99)),499,99)),PortProtocols[],4,FALSE)),""),"") &amp;
    IF(TRIM(MID(SUBSTITUTE(C32,",",REPT(" ",99)),599,99))&lt;&gt;"",CHAR(10) &amp; IFERROR(IF(ISERROR(--TRIM(MID(SUBSTITUTE(C32,",",REPT(" ",99)),599,99))),VLOOKUP(TRIM(MID(SUBSTITUTE(C32,",",REPT(" ",99)),599,99)),PortProtocols[],4,FALSE),VLOOKUP(--TRIM(MID(SUBSTITUTE(C32,",",REPT(" ",99)),599,99)),PortProtocols[],4,FALSE)),""),"") &amp;
    IF(TRIM(MID(SUBSTITUTE(C32,",",REPT(" ",99)),699,99))&lt;&gt;"",CHAR(10) &amp; IFERROR(IF(ISERROR(--TRIM(MID(SUBSTITUTE(C32,",",REPT(" ",99)),699,99))),VLOOKUP(TRIM(MID(SUBSTITUTE(C32,",",REPT(" ",99)),699,99)),PortProtocols[],4,FALSE),VLOOKUP(--TRIM(MID(SUBSTITUTE(C32,",",REPT(" ",99)),699,99)),PortProtocols[],4,FALSE)),""),"") &amp;
    IF(TRIM(MID(SUBSTITUTE(C32,",",REPT(" ",99)),799,99))&lt;&gt;"",CHAR(10) &amp; IFERROR(IF(ISERROR(--TRIM(MID(SUBSTITUTE(C32,",",REPT(" ",99)),799,99))),VLOOKUP(TRIM(MID(SUBSTITUTE(C32,",",REPT(" ",99)),799,99)),PortProtocols[],4,FALSE),VLOOKUP(--TRIM(MID(SUBSTITUTE(C32,",",REPT(" ",99)),799,99)),PortProtocols[],4,FALSE)),""),"") &amp;
    IF(TRIM(MID(SUBSTITUTE(C32,",",REPT(" ",99)),899,99))&lt;&gt;"",CHAR(10) &amp; IFERROR(IF(ISERROR(--TRIM(MID(SUBSTITUTE(C32,",",REPT(" ",99)),899,99))),VLOOKUP(TRIM(MID(SUBSTITUTE(C32,",",REPT(" ",99)),899,99)),PortProtocols[],4,FALSE),VLOOKUP(--TRIM(MID(SUBSTITUTE(C32,",",REPT(" ",99)),899,99)),PortProtocols[],4,FALSE)),""),"") &amp;
    IF(TRIM(MID(SUBSTITUTE(C32,",",REPT(" ",99)),999,99))&lt;&gt;"",CHAR(10) &amp; IFERROR(IF(ISERROR(--TRIM(MID(SUBSTITUTE(C32,",",REPT(" ",99)),999,99))),VLOOKUP(TRIM(MID(SUBSTITUTE(C32,",",REPT(" ",99)),999,99)),PortProtocols[],4,FALSE),VLOOKUP(--TRIM(MID(SUBSTITUTE(C32,",",REPT(" ",99)),999,99)),PortProtocols[],4,FALSE)),""),"") &amp;
    IF(TRIM(MID(SUBSTITUTE(C32,",",REPT(" ",99)),1099,99))&lt;&gt;"",CHAR(10) &amp; IFERROR(IF(ISERROR(--TRIM(MID(SUBSTITUTE(C32,",",REPT(" ",99)),1099,99))),VLOOKUP(TRIM(MID(SUBSTITUTE(C32,",",REPT(" ",99)),1099,99)),PortProtocols[],4,FALSE),VLOOKUP(--TRIM(MID(SUBSTITUTE(C32,",",REPT(" ",99)),1099,99)),PortProtocols[],4,FALSE)),""),"") &amp;
    IF(TRIM(MID(SUBSTITUTE(C32,",",REPT(" ",99)),1199,99))&lt;&gt;"",CHAR(10) &amp; IFERROR(IF(ISERROR(--TRIM(MID(SUBSTITUTE(C32,",",REPT(" ",99)),1199,99))),VLOOKUP(TRIM(MID(SUBSTITUTE(C32,",",REPT(" ",99)),1199,99)),PortProtocols[],4,FALSE),VLOOKUP(--TRIM(MID(SUBSTITUTE(C32,",",REPT(" ",99)),1199,99)),PortProtocols[],4,FALSE)),""),"") &amp;
    IF(TRIM(MID(SUBSTITUTE(C32,",",REPT(" ",99)),1299,99))&lt;&gt;"",CHAR(10) &amp; IFERROR(IF(ISERROR(--TRIM(MID(SUBSTITUTE(C32,",",REPT(" ",99)),1299,99))),VLOOKUP(TRIM(MID(SUBSTITUTE(C32,",",REPT(" ",99)),1299,99)),PortProtocols[],4,FALSE),VLOOKUP(--TRIM(MID(SUBSTITUTE(C32,",",REPT(" ",99)),1299,99)),PortProtocols[],4,FALSE)),""),"") &amp;
    IF(TRIM(MID(SUBSTITUTE(C32,",",REPT(" ",99)),1399,99))&lt;&gt;"",CHAR(10) &amp; IFERROR(IF(ISERROR(--TRIM(MID(SUBSTITUTE(C32,",",REPT(" ",99)),1399,99))),VLOOKUP(TRIM(MID(SUBSTITUTE(C32,",",REPT(" ",99)),1399,99)),PortProtocols[],4,FALSE),VLOOKUP(--TRIM(MID(SUBSTITUTE(C32,",",REPT(" ",99)),1399,99)),PortProtocols[],4,FALSE)),""),"") &amp;
    IF(TRIM(MID(SUBSTITUTE(C32,",",REPT(" ",99)),1499,99))&lt;&gt;"",CHAR(10) &amp; IFERROR(IF(ISERROR(--TRIM(MID(SUBSTITUTE(C32,",",REPT(" ",99)),1499,99))),VLOOKUP(TRIM(MID(SUBSTITUTE(C32,",",REPT(" ",99)),1499,99)),PortProtocols[],4,FALSE),VLOOKUP(--TRIM(MID(SUBSTITUTE(C32,",",REPT(" ",99)),1499,99)),PortProtocols[],4,FALSE)),""),"") &amp;
    IF(TRIM(MID(SUBSTITUTE(C32,",",REPT(" ",99)),1599,99))&lt;&gt;"",CHAR(10) &amp; IFERROR(IF(ISERROR(--TRIM(MID(SUBSTITUTE(C32,",",REPT(" ",99)),1599,99))),VLOOKUP(TRIM(MID(SUBSTITUTE(C32,",",REPT(" ",99)),1599,99)),PortProtocols[],4,FALSE),VLOOKUP(--TRIM(MID(SUBSTITUTE(C32,",",REPT(" ",99)),1599,99)),PortProtocols[],4,FALSE)),""),"") &amp;
    IF(TRIM(MID(SUBSTITUTE(C32,",",REPT(" ",99)),1699,99))&lt;&gt;"",CHAR(10) &amp; IFERROR(IF(ISERROR(--TRIM(MID(SUBSTITUTE(C32,",",REPT(" ",99)),1699,99))),VLOOKUP(TRIM(MID(SUBSTITUTE(C32,",",REPT(" ",99)),1699,99)),PortProtocols[],4,FALSE),VLOOKUP(--TRIM(MID(SUBSTITUTE(C32,",",REPT(" ",99)),1699,99)),PortProtocols[],4,FALSE)),""),"") &amp;
    IF(TRIM(MID(SUBSTITUTE(C32,",",REPT(" ",99)),1799,99))&lt;&gt;"",CHAR(10) &amp; IFERROR(IF(ISERROR(--TRIM(MID(SUBSTITUTE(C32,",",REPT(" ",99)),1799,99))),VLOOKUP(TRIM(MID(SUBSTITUTE(C32,",",REPT(" ",99)),1799,99)),PortProtocols[],4,FALSE),VLOOKUP(--TRIM(MID(SUBSTITUTE(C32,",",REPT(" ",99)),1799,99)),PortProtocols[],4,FALSE)),""),"") &amp;
    IF(TRIM(MID(SUBSTITUTE(C32,",",REPT(" ",99)),1899,99))&lt;&gt;"",CHAR(10) &amp; IFERROR(IF(ISERROR(--TRIM(MID(SUBSTITUTE(C32,",",REPT(" ",99)),1899,99))),VLOOKUP(TRIM(MID(SUBSTITUTE(C32,",",REPT(" ",99)),1899,99)),PortProtocols[],4,FALSE),VLOOKUP(--TRIM(MID(SUBSTITUTE(C32,",",REPT(" ",99)),1899,99)),PortProtocols[],4,FALSE)),""),""),
"")</f>
        <v/>
      </c>
      <c r="F32" s="19"/>
      <c r="G32" s="19"/>
    </row>
    <row r="33" spans="1:7" ht="20.25">
      <c r="A33" s="5"/>
      <c r="B33" s="5"/>
      <c r="C33" s="6"/>
      <c r="D33" s="5" t="str" cm="1">
        <f t="array" ref="D3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3" s="19" t="str">
        <f>IF(AND(B33&lt;&gt;"",C33&lt;&gt;""),
    B33 &amp; " To " &amp; B33 &amp; CHAR(10) &amp;
    IFERROR(IF(ISERROR(--TRIM(MID(SUBSTITUTE(C33,",",REPT(" ",99)),1,99))),VLOOKUP(TRIM(MID(SUBSTITUTE(C33,",",REPT(" ",99)),1,99)),PortProtocols[],4,FALSE),VLOOKUP(--TRIM(MID(SUBSTITUTE(C33,",",REPT(" ",99)),1,99)),PortProtocols[],4,FALSE)),"") &amp;
    IF(TRIM(MID(SUBSTITUTE(C33,",",REPT(" ",99)),99,99))&lt;&gt;"",CHAR(10) &amp; IFERROR(IF(ISERROR(--TRIM(MID(SUBSTITUTE(C33,",",REPT(" ",99)),99,99))),VLOOKUP(TRIM(MID(SUBSTITUTE(C33,",",REPT(" ",99)),99,99)),PortProtocols[],4,FALSE),VLOOKUP(--TRIM(MID(SUBSTITUTE(C33,",",REPT(" ",99)),99,99)),PortProtocols[],4,FALSE)),""),"") &amp;
    IF(TRIM(MID(SUBSTITUTE(C33,",",REPT(" ",99)),199,99))&lt;&gt;"",CHAR(10) &amp; IFERROR(IF(ISERROR(--TRIM(MID(SUBSTITUTE(C33,",",REPT(" ",99)),199,99))),VLOOKUP(TRIM(MID(SUBSTITUTE(C33,",",REPT(" ",99)),199,99)),PortProtocols[],4,FALSE),VLOOKUP(--TRIM(MID(SUBSTITUTE(C33,",",REPT(" ",99)),199,99)),PortProtocols[],4,FALSE)),""),"") &amp;
    IF(TRIM(MID(SUBSTITUTE(C33,",",REPT(" ",99)),299,99))&lt;&gt;"",CHAR(10) &amp; IFERROR(IF(ISERROR(--TRIM(MID(SUBSTITUTE(C33,",",REPT(" ",99)),299,99))),VLOOKUP(TRIM(MID(SUBSTITUTE(C33,",",REPT(" ",99)),299,99)),PortProtocols[],4,FALSE),VLOOKUP(--TRIM(MID(SUBSTITUTE(C33,",",REPT(" ",99)),299,99)),PortProtocols[],4,FALSE)),""),"") &amp;
    IF(TRIM(MID(SUBSTITUTE(C33,",",REPT(" ",99)),399,99))&lt;&gt;"",CHAR(10) &amp; IFERROR(IF(ISERROR(--TRIM(MID(SUBSTITUTE(C33,",",REPT(" ",99)),399,99))),VLOOKUP(TRIM(MID(SUBSTITUTE(C33,",",REPT(" ",99)),399,99)),PortProtocols[],4,FALSE),VLOOKUP(--TRIM(MID(SUBSTITUTE(C33,",",REPT(" ",99)),399,99)),PortProtocols[],4,FALSE)),""),"") &amp;
    IF(TRIM(MID(SUBSTITUTE(C33,",",REPT(" ",99)),499,99))&lt;&gt;"",CHAR(10) &amp; IFERROR(IF(ISERROR(--TRIM(MID(SUBSTITUTE(C33,",",REPT(" ",99)),499,99))),VLOOKUP(TRIM(MID(SUBSTITUTE(C33,",",REPT(" ",99)),499,99)),PortProtocols[],4,FALSE),VLOOKUP(--TRIM(MID(SUBSTITUTE(C33,",",REPT(" ",99)),499,99)),PortProtocols[],4,FALSE)),""),"") &amp;
    IF(TRIM(MID(SUBSTITUTE(C33,",",REPT(" ",99)),599,99))&lt;&gt;"",CHAR(10) &amp; IFERROR(IF(ISERROR(--TRIM(MID(SUBSTITUTE(C33,",",REPT(" ",99)),599,99))),VLOOKUP(TRIM(MID(SUBSTITUTE(C33,",",REPT(" ",99)),599,99)),PortProtocols[],4,FALSE),VLOOKUP(--TRIM(MID(SUBSTITUTE(C33,",",REPT(" ",99)),599,99)),PortProtocols[],4,FALSE)),""),"") &amp;
    IF(TRIM(MID(SUBSTITUTE(C33,",",REPT(" ",99)),699,99))&lt;&gt;"",CHAR(10) &amp; IFERROR(IF(ISERROR(--TRIM(MID(SUBSTITUTE(C33,",",REPT(" ",99)),699,99))),VLOOKUP(TRIM(MID(SUBSTITUTE(C33,",",REPT(" ",99)),699,99)),PortProtocols[],4,FALSE),VLOOKUP(--TRIM(MID(SUBSTITUTE(C33,",",REPT(" ",99)),699,99)),PortProtocols[],4,FALSE)),""),"") &amp;
    IF(TRIM(MID(SUBSTITUTE(C33,",",REPT(" ",99)),799,99))&lt;&gt;"",CHAR(10) &amp; IFERROR(IF(ISERROR(--TRIM(MID(SUBSTITUTE(C33,",",REPT(" ",99)),799,99))),VLOOKUP(TRIM(MID(SUBSTITUTE(C33,",",REPT(" ",99)),799,99)),PortProtocols[],4,FALSE),VLOOKUP(--TRIM(MID(SUBSTITUTE(C33,",",REPT(" ",99)),799,99)),PortProtocols[],4,FALSE)),""),"") &amp;
    IF(TRIM(MID(SUBSTITUTE(C33,",",REPT(" ",99)),899,99))&lt;&gt;"",CHAR(10) &amp; IFERROR(IF(ISERROR(--TRIM(MID(SUBSTITUTE(C33,",",REPT(" ",99)),899,99))),VLOOKUP(TRIM(MID(SUBSTITUTE(C33,",",REPT(" ",99)),899,99)),PortProtocols[],4,FALSE),VLOOKUP(--TRIM(MID(SUBSTITUTE(C33,",",REPT(" ",99)),899,99)),PortProtocols[],4,FALSE)),""),"") &amp;
    IF(TRIM(MID(SUBSTITUTE(C33,",",REPT(" ",99)),999,99))&lt;&gt;"",CHAR(10) &amp; IFERROR(IF(ISERROR(--TRIM(MID(SUBSTITUTE(C33,",",REPT(" ",99)),999,99))),VLOOKUP(TRIM(MID(SUBSTITUTE(C33,",",REPT(" ",99)),999,99)),PortProtocols[],4,FALSE),VLOOKUP(--TRIM(MID(SUBSTITUTE(C33,",",REPT(" ",99)),999,99)),PortProtocols[],4,FALSE)),""),"") &amp;
    IF(TRIM(MID(SUBSTITUTE(C33,",",REPT(" ",99)),1099,99))&lt;&gt;"",CHAR(10) &amp; IFERROR(IF(ISERROR(--TRIM(MID(SUBSTITUTE(C33,",",REPT(" ",99)),1099,99))),VLOOKUP(TRIM(MID(SUBSTITUTE(C33,",",REPT(" ",99)),1099,99)),PortProtocols[],4,FALSE),VLOOKUP(--TRIM(MID(SUBSTITUTE(C33,",",REPT(" ",99)),1099,99)),PortProtocols[],4,FALSE)),""),"") &amp;
    IF(TRIM(MID(SUBSTITUTE(C33,",",REPT(" ",99)),1199,99))&lt;&gt;"",CHAR(10) &amp; IFERROR(IF(ISERROR(--TRIM(MID(SUBSTITUTE(C33,",",REPT(" ",99)),1199,99))),VLOOKUP(TRIM(MID(SUBSTITUTE(C33,",",REPT(" ",99)),1199,99)),PortProtocols[],4,FALSE),VLOOKUP(--TRIM(MID(SUBSTITUTE(C33,",",REPT(" ",99)),1199,99)),PortProtocols[],4,FALSE)),""),"") &amp;
    IF(TRIM(MID(SUBSTITUTE(C33,",",REPT(" ",99)),1299,99))&lt;&gt;"",CHAR(10) &amp; IFERROR(IF(ISERROR(--TRIM(MID(SUBSTITUTE(C33,",",REPT(" ",99)),1299,99))),VLOOKUP(TRIM(MID(SUBSTITUTE(C33,",",REPT(" ",99)),1299,99)),PortProtocols[],4,FALSE),VLOOKUP(--TRIM(MID(SUBSTITUTE(C33,",",REPT(" ",99)),1299,99)),PortProtocols[],4,FALSE)),""),"") &amp;
    IF(TRIM(MID(SUBSTITUTE(C33,",",REPT(" ",99)),1399,99))&lt;&gt;"",CHAR(10) &amp; IFERROR(IF(ISERROR(--TRIM(MID(SUBSTITUTE(C33,",",REPT(" ",99)),1399,99))),VLOOKUP(TRIM(MID(SUBSTITUTE(C33,",",REPT(" ",99)),1399,99)),PortProtocols[],4,FALSE),VLOOKUP(--TRIM(MID(SUBSTITUTE(C33,",",REPT(" ",99)),1399,99)),PortProtocols[],4,FALSE)),""),"") &amp;
    IF(TRIM(MID(SUBSTITUTE(C33,",",REPT(" ",99)),1499,99))&lt;&gt;"",CHAR(10) &amp; IFERROR(IF(ISERROR(--TRIM(MID(SUBSTITUTE(C33,",",REPT(" ",99)),1499,99))),VLOOKUP(TRIM(MID(SUBSTITUTE(C33,",",REPT(" ",99)),1499,99)),PortProtocols[],4,FALSE),VLOOKUP(--TRIM(MID(SUBSTITUTE(C33,",",REPT(" ",99)),1499,99)),PortProtocols[],4,FALSE)),""),"") &amp;
    IF(TRIM(MID(SUBSTITUTE(C33,",",REPT(" ",99)),1599,99))&lt;&gt;"",CHAR(10) &amp; IFERROR(IF(ISERROR(--TRIM(MID(SUBSTITUTE(C33,",",REPT(" ",99)),1599,99))),VLOOKUP(TRIM(MID(SUBSTITUTE(C33,",",REPT(" ",99)),1599,99)),PortProtocols[],4,FALSE),VLOOKUP(--TRIM(MID(SUBSTITUTE(C33,",",REPT(" ",99)),1599,99)),PortProtocols[],4,FALSE)),""),"") &amp;
    IF(TRIM(MID(SUBSTITUTE(C33,",",REPT(" ",99)),1699,99))&lt;&gt;"",CHAR(10) &amp; IFERROR(IF(ISERROR(--TRIM(MID(SUBSTITUTE(C33,",",REPT(" ",99)),1699,99))),VLOOKUP(TRIM(MID(SUBSTITUTE(C33,",",REPT(" ",99)),1699,99)),PortProtocols[],4,FALSE),VLOOKUP(--TRIM(MID(SUBSTITUTE(C33,",",REPT(" ",99)),1699,99)),PortProtocols[],4,FALSE)),""),"") &amp;
    IF(TRIM(MID(SUBSTITUTE(C33,",",REPT(" ",99)),1799,99))&lt;&gt;"",CHAR(10) &amp; IFERROR(IF(ISERROR(--TRIM(MID(SUBSTITUTE(C33,",",REPT(" ",99)),1799,99))),VLOOKUP(TRIM(MID(SUBSTITUTE(C33,",",REPT(" ",99)),1799,99)),PortProtocols[],4,FALSE),VLOOKUP(--TRIM(MID(SUBSTITUTE(C33,",",REPT(" ",99)),1799,99)),PortProtocols[],4,FALSE)),""),"") &amp;
    IF(TRIM(MID(SUBSTITUTE(C33,",",REPT(" ",99)),1899,99))&lt;&gt;"",CHAR(10) &amp; IFERROR(IF(ISERROR(--TRIM(MID(SUBSTITUTE(C33,",",REPT(" ",99)),1899,99))),VLOOKUP(TRIM(MID(SUBSTITUTE(C33,",",REPT(" ",99)),1899,99)),PortProtocols[],4,FALSE),VLOOKUP(--TRIM(MID(SUBSTITUTE(C33,",",REPT(" ",99)),1899,99)),PortProtocols[],4,FALSE)),""),""),
"")</f>
        <v/>
      </c>
      <c r="F33" s="19"/>
      <c r="G33" s="19"/>
    </row>
    <row r="34" spans="1:7" ht="20.25">
      <c r="A34" s="5"/>
      <c r="B34" s="5"/>
      <c r="C34" s="6"/>
      <c r="D34" s="5" t="str" cm="1">
        <f t="array" ref="D3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4" s="19" t="str">
        <f>IF(AND(B34&lt;&gt;"",C34&lt;&gt;""),
    B34 &amp; " To " &amp; B34 &amp; CHAR(10) &amp;
    IFERROR(IF(ISERROR(--TRIM(MID(SUBSTITUTE(C34,",",REPT(" ",99)),1,99))),VLOOKUP(TRIM(MID(SUBSTITUTE(C34,",",REPT(" ",99)),1,99)),PortProtocols[],4,FALSE),VLOOKUP(--TRIM(MID(SUBSTITUTE(C34,",",REPT(" ",99)),1,99)),PortProtocols[],4,FALSE)),"") &amp;
    IF(TRIM(MID(SUBSTITUTE(C34,",",REPT(" ",99)),99,99))&lt;&gt;"",CHAR(10) &amp; IFERROR(IF(ISERROR(--TRIM(MID(SUBSTITUTE(C34,",",REPT(" ",99)),99,99))),VLOOKUP(TRIM(MID(SUBSTITUTE(C34,",",REPT(" ",99)),99,99)),PortProtocols[],4,FALSE),VLOOKUP(--TRIM(MID(SUBSTITUTE(C34,",",REPT(" ",99)),99,99)),PortProtocols[],4,FALSE)),""),"") &amp;
    IF(TRIM(MID(SUBSTITUTE(C34,",",REPT(" ",99)),199,99))&lt;&gt;"",CHAR(10) &amp; IFERROR(IF(ISERROR(--TRIM(MID(SUBSTITUTE(C34,",",REPT(" ",99)),199,99))),VLOOKUP(TRIM(MID(SUBSTITUTE(C34,",",REPT(" ",99)),199,99)),PortProtocols[],4,FALSE),VLOOKUP(--TRIM(MID(SUBSTITUTE(C34,",",REPT(" ",99)),199,99)),PortProtocols[],4,FALSE)),""),"") &amp;
    IF(TRIM(MID(SUBSTITUTE(C34,",",REPT(" ",99)),299,99))&lt;&gt;"",CHAR(10) &amp; IFERROR(IF(ISERROR(--TRIM(MID(SUBSTITUTE(C34,",",REPT(" ",99)),299,99))),VLOOKUP(TRIM(MID(SUBSTITUTE(C34,",",REPT(" ",99)),299,99)),PortProtocols[],4,FALSE),VLOOKUP(--TRIM(MID(SUBSTITUTE(C34,",",REPT(" ",99)),299,99)),PortProtocols[],4,FALSE)),""),"") &amp;
    IF(TRIM(MID(SUBSTITUTE(C34,",",REPT(" ",99)),399,99))&lt;&gt;"",CHAR(10) &amp; IFERROR(IF(ISERROR(--TRIM(MID(SUBSTITUTE(C34,",",REPT(" ",99)),399,99))),VLOOKUP(TRIM(MID(SUBSTITUTE(C34,",",REPT(" ",99)),399,99)),PortProtocols[],4,FALSE),VLOOKUP(--TRIM(MID(SUBSTITUTE(C34,",",REPT(" ",99)),399,99)),PortProtocols[],4,FALSE)),""),"") &amp;
    IF(TRIM(MID(SUBSTITUTE(C34,",",REPT(" ",99)),499,99))&lt;&gt;"",CHAR(10) &amp; IFERROR(IF(ISERROR(--TRIM(MID(SUBSTITUTE(C34,",",REPT(" ",99)),499,99))),VLOOKUP(TRIM(MID(SUBSTITUTE(C34,",",REPT(" ",99)),499,99)),PortProtocols[],4,FALSE),VLOOKUP(--TRIM(MID(SUBSTITUTE(C34,",",REPT(" ",99)),499,99)),PortProtocols[],4,FALSE)),""),"") &amp;
    IF(TRIM(MID(SUBSTITUTE(C34,",",REPT(" ",99)),599,99))&lt;&gt;"",CHAR(10) &amp; IFERROR(IF(ISERROR(--TRIM(MID(SUBSTITUTE(C34,",",REPT(" ",99)),599,99))),VLOOKUP(TRIM(MID(SUBSTITUTE(C34,",",REPT(" ",99)),599,99)),PortProtocols[],4,FALSE),VLOOKUP(--TRIM(MID(SUBSTITUTE(C34,",",REPT(" ",99)),599,99)),PortProtocols[],4,FALSE)),""),"") &amp;
    IF(TRIM(MID(SUBSTITUTE(C34,",",REPT(" ",99)),699,99))&lt;&gt;"",CHAR(10) &amp; IFERROR(IF(ISERROR(--TRIM(MID(SUBSTITUTE(C34,",",REPT(" ",99)),699,99))),VLOOKUP(TRIM(MID(SUBSTITUTE(C34,",",REPT(" ",99)),699,99)),PortProtocols[],4,FALSE),VLOOKUP(--TRIM(MID(SUBSTITUTE(C34,",",REPT(" ",99)),699,99)),PortProtocols[],4,FALSE)),""),"") &amp;
    IF(TRIM(MID(SUBSTITUTE(C34,",",REPT(" ",99)),799,99))&lt;&gt;"",CHAR(10) &amp; IFERROR(IF(ISERROR(--TRIM(MID(SUBSTITUTE(C34,",",REPT(" ",99)),799,99))),VLOOKUP(TRIM(MID(SUBSTITUTE(C34,",",REPT(" ",99)),799,99)),PortProtocols[],4,FALSE),VLOOKUP(--TRIM(MID(SUBSTITUTE(C34,",",REPT(" ",99)),799,99)),PortProtocols[],4,FALSE)),""),"") &amp;
    IF(TRIM(MID(SUBSTITUTE(C34,",",REPT(" ",99)),899,99))&lt;&gt;"",CHAR(10) &amp; IFERROR(IF(ISERROR(--TRIM(MID(SUBSTITUTE(C34,",",REPT(" ",99)),899,99))),VLOOKUP(TRIM(MID(SUBSTITUTE(C34,",",REPT(" ",99)),899,99)),PortProtocols[],4,FALSE),VLOOKUP(--TRIM(MID(SUBSTITUTE(C34,",",REPT(" ",99)),899,99)),PortProtocols[],4,FALSE)),""),"") &amp;
    IF(TRIM(MID(SUBSTITUTE(C34,",",REPT(" ",99)),999,99))&lt;&gt;"",CHAR(10) &amp; IFERROR(IF(ISERROR(--TRIM(MID(SUBSTITUTE(C34,",",REPT(" ",99)),999,99))),VLOOKUP(TRIM(MID(SUBSTITUTE(C34,",",REPT(" ",99)),999,99)),PortProtocols[],4,FALSE),VLOOKUP(--TRIM(MID(SUBSTITUTE(C34,",",REPT(" ",99)),999,99)),PortProtocols[],4,FALSE)),""),"") &amp;
    IF(TRIM(MID(SUBSTITUTE(C34,",",REPT(" ",99)),1099,99))&lt;&gt;"",CHAR(10) &amp; IFERROR(IF(ISERROR(--TRIM(MID(SUBSTITUTE(C34,",",REPT(" ",99)),1099,99))),VLOOKUP(TRIM(MID(SUBSTITUTE(C34,",",REPT(" ",99)),1099,99)),PortProtocols[],4,FALSE),VLOOKUP(--TRIM(MID(SUBSTITUTE(C34,",",REPT(" ",99)),1099,99)),PortProtocols[],4,FALSE)),""),"") &amp;
    IF(TRIM(MID(SUBSTITUTE(C34,",",REPT(" ",99)),1199,99))&lt;&gt;"",CHAR(10) &amp; IFERROR(IF(ISERROR(--TRIM(MID(SUBSTITUTE(C34,",",REPT(" ",99)),1199,99))),VLOOKUP(TRIM(MID(SUBSTITUTE(C34,",",REPT(" ",99)),1199,99)),PortProtocols[],4,FALSE),VLOOKUP(--TRIM(MID(SUBSTITUTE(C34,",",REPT(" ",99)),1199,99)),PortProtocols[],4,FALSE)),""),"") &amp;
    IF(TRIM(MID(SUBSTITUTE(C34,",",REPT(" ",99)),1299,99))&lt;&gt;"",CHAR(10) &amp; IFERROR(IF(ISERROR(--TRIM(MID(SUBSTITUTE(C34,",",REPT(" ",99)),1299,99))),VLOOKUP(TRIM(MID(SUBSTITUTE(C34,",",REPT(" ",99)),1299,99)),PortProtocols[],4,FALSE),VLOOKUP(--TRIM(MID(SUBSTITUTE(C34,",",REPT(" ",99)),1299,99)),PortProtocols[],4,FALSE)),""),"") &amp;
    IF(TRIM(MID(SUBSTITUTE(C34,",",REPT(" ",99)),1399,99))&lt;&gt;"",CHAR(10) &amp; IFERROR(IF(ISERROR(--TRIM(MID(SUBSTITUTE(C34,",",REPT(" ",99)),1399,99))),VLOOKUP(TRIM(MID(SUBSTITUTE(C34,",",REPT(" ",99)),1399,99)),PortProtocols[],4,FALSE),VLOOKUP(--TRIM(MID(SUBSTITUTE(C34,",",REPT(" ",99)),1399,99)),PortProtocols[],4,FALSE)),""),"") &amp;
    IF(TRIM(MID(SUBSTITUTE(C34,",",REPT(" ",99)),1499,99))&lt;&gt;"",CHAR(10) &amp; IFERROR(IF(ISERROR(--TRIM(MID(SUBSTITUTE(C34,",",REPT(" ",99)),1499,99))),VLOOKUP(TRIM(MID(SUBSTITUTE(C34,",",REPT(" ",99)),1499,99)),PortProtocols[],4,FALSE),VLOOKUP(--TRIM(MID(SUBSTITUTE(C34,",",REPT(" ",99)),1499,99)),PortProtocols[],4,FALSE)),""),"") &amp;
    IF(TRIM(MID(SUBSTITUTE(C34,",",REPT(" ",99)),1599,99))&lt;&gt;"",CHAR(10) &amp; IFERROR(IF(ISERROR(--TRIM(MID(SUBSTITUTE(C34,",",REPT(" ",99)),1599,99))),VLOOKUP(TRIM(MID(SUBSTITUTE(C34,",",REPT(" ",99)),1599,99)),PortProtocols[],4,FALSE),VLOOKUP(--TRIM(MID(SUBSTITUTE(C34,",",REPT(" ",99)),1599,99)),PortProtocols[],4,FALSE)),""),"") &amp;
    IF(TRIM(MID(SUBSTITUTE(C34,",",REPT(" ",99)),1699,99))&lt;&gt;"",CHAR(10) &amp; IFERROR(IF(ISERROR(--TRIM(MID(SUBSTITUTE(C34,",",REPT(" ",99)),1699,99))),VLOOKUP(TRIM(MID(SUBSTITUTE(C34,",",REPT(" ",99)),1699,99)),PortProtocols[],4,FALSE),VLOOKUP(--TRIM(MID(SUBSTITUTE(C34,",",REPT(" ",99)),1699,99)),PortProtocols[],4,FALSE)),""),"") &amp;
    IF(TRIM(MID(SUBSTITUTE(C34,",",REPT(" ",99)),1799,99))&lt;&gt;"",CHAR(10) &amp; IFERROR(IF(ISERROR(--TRIM(MID(SUBSTITUTE(C34,",",REPT(" ",99)),1799,99))),VLOOKUP(TRIM(MID(SUBSTITUTE(C34,",",REPT(" ",99)),1799,99)),PortProtocols[],4,FALSE),VLOOKUP(--TRIM(MID(SUBSTITUTE(C34,",",REPT(" ",99)),1799,99)),PortProtocols[],4,FALSE)),""),"") &amp;
    IF(TRIM(MID(SUBSTITUTE(C34,",",REPT(" ",99)),1899,99))&lt;&gt;"",CHAR(10) &amp; IFERROR(IF(ISERROR(--TRIM(MID(SUBSTITUTE(C34,",",REPT(" ",99)),1899,99))),VLOOKUP(TRIM(MID(SUBSTITUTE(C34,",",REPT(" ",99)),1899,99)),PortProtocols[],4,FALSE),VLOOKUP(--TRIM(MID(SUBSTITUTE(C34,",",REPT(" ",99)),1899,99)),PortProtocols[],4,FALSE)),""),""),
"")</f>
        <v/>
      </c>
      <c r="F34" s="19"/>
      <c r="G34" s="19"/>
    </row>
    <row r="35" spans="1:7" ht="20.25">
      <c r="A35" s="5"/>
      <c r="B35" s="5"/>
      <c r="C35" s="6"/>
      <c r="D35" s="5" t="str" cm="1">
        <f t="array" ref="D3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5" s="19" t="str">
        <f>IF(AND(B35&lt;&gt;"",C35&lt;&gt;""),
    B35 &amp; " To " &amp; B35 &amp; CHAR(10) &amp;
    IFERROR(IF(ISERROR(--TRIM(MID(SUBSTITUTE(C35,",",REPT(" ",99)),1,99))),VLOOKUP(TRIM(MID(SUBSTITUTE(C35,",",REPT(" ",99)),1,99)),PortProtocols[],4,FALSE),VLOOKUP(--TRIM(MID(SUBSTITUTE(C35,",",REPT(" ",99)),1,99)),PortProtocols[],4,FALSE)),"") &amp;
    IF(TRIM(MID(SUBSTITUTE(C35,",",REPT(" ",99)),99,99))&lt;&gt;"",CHAR(10) &amp; IFERROR(IF(ISERROR(--TRIM(MID(SUBSTITUTE(C35,",",REPT(" ",99)),99,99))),VLOOKUP(TRIM(MID(SUBSTITUTE(C35,",",REPT(" ",99)),99,99)),PortProtocols[],4,FALSE),VLOOKUP(--TRIM(MID(SUBSTITUTE(C35,",",REPT(" ",99)),99,99)),PortProtocols[],4,FALSE)),""),"") &amp;
    IF(TRIM(MID(SUBSTITUTE(C35,",",REPT(" ",99)),199,99))&lt;&gt;"",CHAR(10) &amp; IFERROR(IF(ISERROR(--TRIM(MID(SUBSTITUTE(C35,",",REPT(" ",99)),199,99))),VLOOKUP(TRIM(MID(SUBSTITUTE(C35,",",REPT(" ",99)),199,99)),PortProtocols[],4,FALSE),VLOOKUP(--TRIM(MID(SUBSTITUTE(C35,",",REPT(" ",99)),199,99)),PortProtocols[],4,FALSE)),""),"") &amp;
    IF(TRIM(MID(SUBSTITUTE(C35,",",REPT(" ",99)),299,99))&lt;&gt;"",CHAR(10) &amp; IFERROR(IF(ISERROR(--TRIM(MID(SUBSTITUTE(C35,",",REPT(" ",99)),299,99))),VLOOKUP(TRIM(MID(SUBSTITUTE(C35,",",REPT(" ",99)),299,99)),PortProtocols[],4,FALSE),VLOOKUP(--TRIM(MID(SUBSTITUTE(C35,",",REPT(" ",99)),299,99)),PortProtocols[],4,FALSE)),""),"") &amp;
    IF(TRIM(MID(SUBSTITUTE(C35,",",REPT(" ",99)),399,99))&lt;&gt;"",CHAR(10) &amp; IFERROR(IF(ISERROR(--TRIM(MID(SUBSTITUTE(C35,",",REPT(" ",99)),399,99))),VLOOKUP(TRIM(MID(SUBSTITUTE(C35,",",REPT(" ",99)),399,99)),PortProtocols[],4,FALSE),VLOOKUP(--TRIM(MID(SUBSTITUTE(C35,",",REPT(" ",99)),399,99)),PortProtocols[],4,FALSE)),""),"") &amp;
    IF(TRIM(MID(SUBSTITUTE(C35,",",REPT(" ",99)),499,99))&lt;&gt;"",CHAR(10) &amp; IFERROR(IF(ISERROR(--TRIM(MID(SUBSTITUTE(C35,",",REPT(" ",99)),499,99))),VLOOKUP(TRIM(MID(SUBSTITUTE(C35,",",REPT(" ",99)),499,99)),PortProtocols[],4,FALSE),VLOOKUP(--TRIM(MID(SUBSTITUTE(C35,",",REPT(" ",99)),499,99)),PortProtocols[],4,FALSE)),""),"") &amp;
    IF(TRIM(MID(SUBSTITUTE(C35,",",REPT(" ",99)),599,99))&lt;&gt;"",CHAR(10) &amp; IFERROR(IF(ISERROR(--TRIM(MID(SUBSTITUTE(C35,",",REPT(" ",99)),599,99))),VLOOKUP(TRIM(MID(SUBSTITUTE(C35,",",REPT(" ",99)),599,99)),PortProtocols[],4,FALSE),VLOOKUP(--TRIM(MID(SUBSTITUTE(C35,",",REPT(" ",99)),599,99)),PortProtocols[],4,FALSE)),""),"") &amp;
    IF(TRIM(MID(SUBSTITUTE(C35,",",REPT(" ",99)),699,99))&lt;&gt;"",CHAR(10) &amp; IFERROR(IF(ISERROR(--TRIM(MID(SUBSTITUTE(C35,",",REPT(" ",99)),699,99))),VLOOKUP(TRIM(MID(SUBSTITUTE(C35,",",REPT(" ",99)),699,99)),PortProtocols[],4,FALSE),VLOOKUP(--TRIM(MID(SUBSTITUTE(C35,",",REPT(" ",99)),699,99)),PortProtocols[],4,FALSE)),""),"") &amp;
    IF(TRIM(MID(SUBSTITUTE(C35,",",REPT(" ",99)),799,99))&lt;&gt;"",CHAR(10) &amp; IFERROR(IF(ISERROR(--TRIM(MID(SUBSTITUTE(C35,",",REPT(" ",99)),799,99))),VLOOKUP(TRIM(MID(SUBSTITUTE(C35,",",REPT(" ",99)),799,99)),PortProtocols[],4,FALSE),VLOOKUP(--TRIM(MID(SUBSTITUTE(C35,",",REPT(" ",99)),799,99)),PortProtocols[],4,FALSE)),""),"") &amp;
    IF(TRIM(MID(SUBSTITUTE(C35,",",REPT(" ",99)),899,99))&lt;&gt;"",CHAR(10) &amp; IFERROR(IF(ISERROR(--TRIM(MID(SUBSTITUTE(C35,",",REPT(" ",99)),899,99))),VLOOKUP(TRIM(MID(SUBSTITUTE(C35,",",REPT(" ",99)),899,99)),PortProtocols[],4,FALSE),VLOOKUP(--TRIM(MID(SUBSTITUTE(C35,",",REPT(" ",99)),899,99)),PortProtocols[],4,FALSE)),""),"") &amp;
    IF(TRIM(MID(SUBSTITUTE(C35,",",REPT(" ",99)),999,99))&lt;&gt;"",CHAR(10) &amp; IFERROR(IF(ISERROR(--TRIM(MID(SUBSTITUTE(C35,",",REPT(" ",99)),999,99))),VLOOKUP(TRIM(MID(SUBSTITUTE(C35,",",REPT(" ",99)),999,99)),PortProtocols[],4,FALSE),VLOOKUP(--TRIM(MID(SUBSTITUTE(C35,",",REPT(" ",99)),999,99)),PortProtocols[],4,FALSE)),""),"") &amp;
    IF(TRIM(MID(SUBSTITUTE(C35,",",REPT(" ",99)),1099,99))&lt;&gt;"",CHAR(10) &amp; IFERROR(IF(ISERROR(--TRIM(MID(SUBSTITUTE(C35,",",REPT(" ",99)),1099,99))),VLOOKUP(TRIM(MID(SUBSTITUTE(C35,",",REPT(" ",99)),1099,99)),PortProtocols[],4,FALSE),VLOOKUP(--TRIM(MID(SUBSTITUTE(C35,",",REPT(" ",99)),1099,99)),PortProtocols[],4,FALSE)),""),"") &amp;
    IF(TRIM(MID(SUBSTITUTE(C35,",",REPT(" ",99)),1199,99))&lt;&gt;"",CHAR(10) &amp; IFERROR(IF(ISERROR(--TRIM(MID(SUBSTITUTE(C35,",",REPT(" ",99)),1199,99))),VLOOKUP(TRIM(MID(SUBSTITUTE(C35,",",REPT(" ",99)),1199,99)),PortProtocols[],4,FALSE),VLOOKUP(--TRIM(MID(SUBSTITUTE(C35,",",REPT(" ",99)),1199,99)),PortProtocols[],4,FALSE)),""),"") &amp;
    IF(TRIM(MID(SUBSTITUTE(C35,",",REPT(" ",99)),1299,99))&lt;&gt;"",CHAR(10) &amp; IFERROR(IF(ISERROR(--TRIM(MID(SUBSTITUTE(C35,",",REPT(" ",99)),1299,99))),VLOOKUP(TRIM(MID(SUBSTITUTE(C35,",",REPT(" ",99)),1299,99)),PortProtocols[],4,FALSE),VLOOKUP(--TRIM(MID(SUBSTITUTE(C35,",",REPT(" ",99)),1299,99)),PortProtocols[],4,FALSE)),""),"") &amp;
    IF(TRIM(MID(SUBSTITUTE(C35,",",REPT(" ",99)),1399,99))&lt;&gt;"",CHAR(10) &amp; IFERROR(IF(ISERROR(--TRIM(MID(SUBSTITUTE(C35,",",REPT(" ",99)),1399,99))),VLOOKUP(TRIM(MID(SUBSTITUTE(C35,",",REPT(" ",99)),1399,99)),PortProtocols[],4,FALSE),VLOOKUP(--TRIM(MID(SUBSTITUTE(C35,",",REPT(" ",99)),1399,99)),PortProtocols[],4,FALSE)),""),"") &amp;
    IF(TRIM(MID(SUBSTITUTE(C35,",",REPT(" ",99)),1499,99))&lt;&gt;"",CHAR(10) &amp; IFERROR(IF(ISERROR(--TRIM(MID(SUBSTITUTE(C35,",",REPT(" ",99)),1499,99))),VLOOKUP(TRIM(MID(SUBSTITUTE(C35,",",REPT(" ",99)),1499,99)),PortProtocols[],4,FALSE),VLOOKUP(--TRIM(MID(SUBSTITUTE(C35,",",REPT(" ",99)),1499,99)),PortProtocols[],4,FALSE)),""),"") &amp;
    IF(TRIM(MID(SUBSTITUTE(C35,",",REPT(" ",99)),1599,99))&lt;&gt;"",CHAR(10) &amp; IFERROR(IF(ISERROR(--TRIM(MID(SUBSTITUTE(C35,",",REPT(" ",99)),1599,99))),VLOOKUP(TRIM(MID(SUBSTITUTE(C35,",",REPT(" ",99)),1599,99)),PortProtocols[],4,FALSE),VLOOKUP(--TRIM(MID(SUBSTITUTE(C35,",",REPT(" ",99)),1599,99)),PortProtocols[],4,FALSE)),""),"") &amp;
    IF(TRIM(MID(SUBSTITUTE(C35,",",REPT(" ",99)),1699,99))&lt;&gt;"",CHAR(10) &amp; IFERROR(IF(ISERROR(--TRIM(MID(SUBSTITUTE(C35,",",REPT(" ",99)),1699,99))),VLOOKUP(TRIM(MID(SUBSTITUTE(C35,",",REPT(" ",99)),1699,99)),PortProtocols[],4,FALSE),VLOOKUP(--TRIM(MID(SUBSTITUTE(C35,",",REPT(" ",99)),1699,99)),PortProtocols[],4,FALSE)),""),"") &amp;
    IF(TRIM(MID(SUBSTITUTE(C35,",",REPT(" ",99)),1799,99))&lt;&gt;"",CHAR(10) &amp; IFERROR(IF(ISERROR(--TRIM(MID(SUBSTITUTE(C35,",",REPT(" ",99)),1799,99))),VLOOKUP(TRIM(MID(SUBSTITUTE(C35,",",REPT(" ",99)),1799,99)),PortProtocols[],4,FALSE),VLOOKUP(--TRIM(MID(SUBSTITUTE(C35,",",REPT(" ",99)),1799,99)),PortProtocols[],4,FALSE)),""),"") &amp;
    IF(TRIM(MID(SUBSTITUTE(C35,",",REPT(" ",99)),1899,99))&lt;&gt;"",CHAR(10) &amp; IFERROR(IF(ISERROR(--TRIM(MID(SUBSTITUTE(C35,",",REPT(" ",99)),1899,99))),VLOOKUP(TRIM(MID(SUBSTITUTE(C35,",",REPT(" ",99)),1899,99)),PortProtocols[],4,FALSE),VLOOKUP(--TRIM(MID(SUBSTITUTE(C35,",",REPT(" ",99)),1899,99)),PortProtocols[],4,FALSE)),""),""),
"")</f>
        <v/>
      </c>
      <c r="F35" s="19"/>
      <c r="G35" s="19"/>
    </row>
    <row r="36" spans="1:7" ht="20.25">
      <c r="A36" s="5"/>
      <c r="B36" s="5"/>
      <c r="C36" s="6"/>
      <c r="D36" s="5" t="str" cm="1">
        <f t="array" ref="D3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6" s="19" t="str">
        <f>IF(AND(B36&lt;&gt;"",C36&lt;&gt;""),
    B36 &amp; " To " &amp; B36 &amp; CHAR(10) &amp;
    IFERROR(IF(ISERROR(--TRIM(MID(SUBSTITUTE(C36,",",REPT(" ",99)),1,99))),VLOOKUP(TRIM(MID(SUBSTITUTE(C36,",",REPT(" ",99)),1,99)),PortProtocols[],4,FALSE),VLOOKUP(--TRIM(MID(SUBSTITUTE(C36,",",REPT(" ",99)),1,99)),PortProtocols[],4,FALSE)),"") &amp;
    IF(TRIM(MID(SUBSTITUTE(C36,",",REPT(" ",99)),99,99))&lt;&gt;"",CHAR(10) &amp; IFERROR(IF(ISERROR(--TRIM(MID(SUBSTITUTE(C36,",",REPT(" ",99)),99,99))),VLOOKUP(TRIM(MID(SUBSTITUTE(C36,",",REPT(" ",99)),99,99)),PortProtocols[],4,FALSE),VLOOKUP(--TRIM(MID(SUBSTITUTE(C36,",",REPT(" ",99)),99,99)),PortProtocols[],4,FALSE)),""),"") &amp;
    IF(TRIM(MID(SUBSTITUTE(C36,",",REPT(" ",99)),199,99))&lt;&gt;"",CHAR(10) &amp; IFERROR(IF(ISERROR(--TRIM(MID(SUBSTITUTE(C36,",",REPT(" ",99)),199,99))),VLOOKUP(TRIM(MID(SUBSTITUTE(C36,",",REPT(" ",99)),199,99)),PortProtocols[],4,FALSE),VLOOKUP(--TRIM(MID(SUBSTITUTE(C36,",",REPT(" ",99)),199,99)),PortProtocols[],4,FALSE)),""),"") &amp;
    IF(TRIM(MID(SUBSTITUTE(C36,",",REPT(" ",99)),299,99))&lt;&gt;"",CHAR(10) &amp; IFERROR(IF(ISERROR(--TRIM(MID(SUBSTITUTE(C36,",",REPT(" ",99)),299,99))),VLOOKUP(TRIM(MID(SUBSTITUTE(C36,",",REPT(" ",99)),299,99)),PortProtocols[],4,FALSE),VLOOKUP(--TRIM(MID(SUBSTITUTE(C36,",",REPT(" ",99)),299,99)),PortProtocols[],4,FALSE)),""),"") &amp;
    IF(TRIM(MID(SUBSTITUTE(C36,",",REPT(" ",99)),399,99))&lt;&gt;"",CHAR(10) &amp; IFERROR(IF(ISERROR(--TRIM(MID(SUBSTITUTE(C36,",",REPT(" ",99)),399,99))),VLOOKUP(TRIM(MID(SUBSTITUTE(C36,",",REPT(" ",99)),399,99)),PortProtocols[],4,FALSE),VLOOKUP(--TRIM(MID(SUBSTITUTE(C36,",",REPT(" ",99)),399,99)),PortProtocols[],4,FALSE)),""),"") &amp;
    IF(TRIM(MID(SUBSTITUTE(C36,",",REPT(" ",99)),499,99))&lt;&gt;"",CHAR(10) &amp; IFERROR(IF(ISERROR(--TRIM(MID(SUBSTITUTE(C36,",",REPT(" ",99)),499,99))),VLOOKUP(TRIM(MID(SUBSTITUTE(C36,",",REPT(" ",99)),499,99)),PortProtocols[],4,FALSE),VLOOKUP(--TRIM(MID(SUBSTITUTE(C36,",",REPT(" ",99)),499,99)),PortProtocols[],4,FALSE)),""),"") &amp;
    IF(TRIM(MID(SUBSTITUTE(C36,",",REPT(" ",99)),599,99))&lt;&gt;"",CHAR(10) &amp; IFERROR(IF(ISERROR(--TRIM(MID(SUBSTITUTE(C36,",",REPT(" ",99)),599,99))),VLOOKUP(TRIM(MID(SUBSTITUTE(C36,",",REPT(" ",99)),599,99)),PortProtocols[],4,FALSE),VLOOKUP(--TRIM(MID(SUBSTITUTE(C36,",",REPT(" ",99)),599,99)),PortProtocols[],4,FALSE)),""),"") &amp;
    IF(TRIM(MID(SUBSTITUTE(C36,",",REPT(" ",99)),699,99))&lt;&gt;"",CHAR(10) &amp; IFERROR(IF(ISERROR(--TRIM(MID(SUBSTITUTE(C36,",",REPT(" ",99)),699,99))),VLOOKUP(TRIM(MID(SUBSTITUTE(C36,",",REPT(" ",99)),699,99)),PortProtocols[],4,FALSE),VLOOKUP(--TRIM(MID(SUBSTITUTE(C36,",",REPT(" ",99)),699,99)),PortProtocols[],4,FALSE)),""),"") &amp;
    IF(TRIM(MID(SUBSTITUTE(C36,",",REPT(" ",99)),799,99))&lt;&gt;"",CHAR(10) &amp; IFERROR(IF(ISERROR(--TRIM(MID(SUBSTITUTE(C36,",",REPT(" ",99)),799,99))),VLOOKUP(TRIM(MID(SUBSTITUTE(C36,",",REPT(" ",99)),799,99)),PortProtocols[],4,FALSE),VLOOKUP(--TRIM(MID(SUBSTITUTE(C36,",",REPT(" ",99)),799,99)),PortProtocols[],4,FALSE)),""),"") &amp;
    IF(TRIM(MID(SUBSTITUTE(C36,",",REPT(" ",99)),899,99))&lt;&gt;"",CHAR(10) &amp; IFERROR(IF(ISERROR(--TRIM(MID(SUBSTITUTE(C36,",",REPT(" ",99)),899,99))),VLOOKUP(TRIM(MID(SUBSTITUTE(C36,",",REPT(" ",99)),899,99)),PortProtocols[],4,FALSE),VLOOKUP(--TRIM(MID(SUBSTITUTE(C36,",",REPT(" ",99)),899,99)),PortProtocols[],4,FALSE)),""),"") &amp;
    IF(TRIM(MID(SUBSTITUTE(C36,",",REPT(" ",99)),999,99))&lt;&gt;"",CHAR(10) &amp; IFERROR(IF(ISERROR(--TRIM(MID(SUBSTITUTE(C36,",",REPT(" ",99)),999,99))),VLOOKUP(TRIM(MID(SUBSTITUTE(C36,",",REPT(" ",99)),999,99)),PortProtocols[],4,FALSE),VLOOKUP(--TRIM(MID(SUBSTITUTE(C36,",",REPT(" ",99)),999,99)),PortProtocols[],4,FALSE)),""),"") &amp;
    IF(TRIM(MID(SUBSTITUTE(C36,",",REPT(" ",99)),1099,99))&lt;&gt;"",CHAR(10) &amp; IFERROR(IF(ISERROR(--TRIM(MID(SUBSTITUTE(C36,",",REPT(" ",99)),1099,99))),VLOOKUP(TRIM(MID(SUBSTITUTE(C36,",",REPT(" ",99)),1099,99)),PortProtocols[],4,FALSE),VLOOKUP(--TRIM(MID(SUBSTITUTE(C36,",",REPT(" ",99)),1099,99)),PortProtocols[],4,FALSE)),""),"") &amp;
    IF(TRIM(MID(SUBSTITUTE(C36,",",REPT(" ",99)),1199,99))&lt;&gt;"",CHAR(10) &amp; IFERROR(IF(ISERROR(--TRIM(MID(SUBSTITUTE(C36,",",REPT(" ",99)),1199,99))),VLOOKUP(TRIM(MID(SUBSTITUTE(C36,",",REPT(" ",99)),1199,99)),PortProtocols[],4,FALSE),VLOOKUP(--TRIM(MID(SUBSTITUTE(C36,",",REPT(" ",99)),1199,99)),PortProtocols[],4,FALSE)),""),"") &amp;
    IF(TRIM(MID(SUBSTITUTE(C36,",",REPT(" ",99)),1299,99))&lt;&gt;"",CHAR(10) &amp; IFERROR(IF(ISERROR(--TRIM(MID(SUBSTITUTE(C36,",",REPT(" ",99)),1299,99))),VLOOKUP(TRIM(MID(SUBSTITUTE(C36,",",REPT(" ",99)),1299,99)),PortProtocols[],4,FALSE),VLOOKUP(--TRIM(MID(SUBSTITUTE(C36,",",REPT(" ",99)),1299,99)),PortProtocols[],4,FALSE)),""),"") &amp;
    IF(TRIM(MID(SUBSTITUTE(C36,",",REPT(" ",99)),1399,99))&lt;&gt;"",CHAR(10) &amp; IFERROR(IF(ISERROR(--TRIM(MID(SUBSTITUTE(C36,",",REPT(" ",99)),1399,99))),VLOOKUP(TRIM(MID(SUBSTITUTE(C36,",",REPT(" ",99)),1399,99)),PortProtocols[],4,FALSE),VLOOKUP(--TRIM(MID(SUBSTITUTE(C36,",",REPT(" ",99)),1399,99)),PortProtocols[],4,FALSE)),""),"") &amp;
    IF(TRIM(MID(SUBSTITUTE(C36,",",REPT(" ",99)),1499,99))&lt;&gt;"",CHAR(10) &amp; IFERROR(IF(ISERROR(--TRIM(MID(SUBSTITUTE(C36,",",REPT(" ",99)),1499,99))),VLOOKUP(TRIM(MID(SUBSTITUTE(C36,",",REPT(" ",99)),1499,99)),PortProtocols[],4,FALSE),VLOOKUP(--TRIM(MID(SUBSTITUTE(C36,",",REPT(" ",99)),1499,99)),PortProtocols[],4,FALSE)),""),"") &amp;
    IF(TRIM(MID(SUBSTITUTE(C36,",",REPT(" ",99)),1599,99))&lt;&gt;"",CHAR(10) &amp; IFERROR(IF(ISERROR(--TRIM(MID(SUBSTITUTE(C36,",",REPT(" ",99)),1599,99))),VLOOKUP(TRIM(MID(SUBSTITUTE(C36,",",REPT(" ",99)),1599,99)),PortProtocols[],4,FALSE),VLOOKUP(--TRIM(MID(SUBSTITUTE(C36,",",REPT(" ",99)),1599,99)),PortProtocols[],4,FALSE)),""),"") &amp;
    IF(TRIM(MID(SUBSTITUTE(C36,",",REPT(" ",99)),1699,99))&lt;&gt;"",CHAR(10) &amp; IFERROR(IF(ISERROR(--TRIM(MID(SUBSTITUTE(C36,",",REPT(" ",99)),1699,99))),VLOOKUP(TRIM(MID(SUBSTITUTE(C36,",",REPT(" ",99)),1699,99)),PortProtocols[],4,FALSE),VLOOKUP(--TRIM(MID(SUBSTITUTE(C36,",",REPT(" ",99)),1699,99)),PortProtocols[],4,FALSE)),""),"") &amp;
    IF(TRIM(MID(SUBSTITUTE(C36,",",REPT(" ",99)),1799,99))&lt;&gt;"",CHAR(10) &amp; IFERROR(IF(ISERROR(--TRIM(MID(SUBSTITUTE(C36,",",REPT(" ",99)),1799,99))),VLOOKUP(TRIM(MID(SUBSTITUTE(C36,",",REPT(" ",99)),1799,99)),PortProtocols[],4,FALSE),VLOOKUP(--TRIM(MID(SUBSTITUTE(C36,",",REPT(" ",99)),1799,99)),PortProtocols[],4,FALSE)),""),"") &amp;
    IF(TRIM(MID(SUBSTITUTE(C36,",",REPT(" ",99)),1899,99))&lt;&gt;"",CHAR(10) &amp; IFERROR(IF(ISERROR(--TRIM(MID(SUBSTITUTE(C36,",",REPT(" ",99)),1899,99))),VLOOKUP(TRIM(MID(SUBSTITUTE(C36,",",REPT(" ",99)),1899,99)),PortProtocols[],4,FALSE),VLOOKUP(--TRIM(MID(SUBSTITUTE(C36,",",REPT(" ",99)),1899,99)),PortProtocols[],4,FALSE)),""),""),
"")</f>
        <v/>
      </c>
      <c r="F36" s="19"/>
      <c r="G36" s="19"/>
    </row>
    <row r="37" spans="1:7" ht="20.25">
      <c r="A37" s="5"/>
      <c r="B37" s="5"/>
      <c r="C37" s="6"/>
      <c r="D37" s="5" t="str" cm="1">
        <f t="array" ref="D3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7" s="19" t="str">
        <f>IF(AND(B37&lt;&gt;"",C37&lt;&gt;""),
    B37 &amp; " To " &amp; B37 &amp; CHAR(10) &amp;
    IFERROR(IF(ISERROR(--TRIM(MID(SUBSTITUTE(C37,",",REPT(" ",99)),1,99))),VLOOKUP(TRIM(MID(SUBSTITUTE(C37,",",REPT(" ",99)),1,99)),PortProtocols[],4,FALSE),VLOOKUP(--TRIM(MID(SUBSTITUTE(C37,",",REPT(" ",99)),1,99)),PortProtocols[],4,FALSE)),"") &amp;
    IF(TRIM(MID(SUBSTITUTE(C37,",",REPT(" ",99)),99,99))&lt;&gt;"",CHAR(10) &amp; IFERROR(IF(ISERROR(--TRIM(MID(SUBSTITUTE(C37,",",REPT(" ",99)),99,99))),VLOOKUP(TRIM(MID(SUBSTITUTE(C37,",",REPT(" ",99)),99,99)),PortProtocols[],4,FALSE),VLOOKUP(--TRIM(MID(SUBSTITUTE(C37,",",REPT(" ",99)),99,99)),PortProtocols[],4,FALSE)),""),"") &amp;
    IF(TRIM(MID(SUBSTITUTE(C37,",",REPT(" ",99)),199,99))&lt;&gt;"",CHAR(10) &amp; IFERROR(IF(ISERROR(--TRIM(MID(SUBSTITUTE(C37,",",REPT(" ",99)),199,99))),VLOOKUP(TRIM(MID(SUBSTITUTE(C37,",",REPT(" ",99)),199,99)),PortProtocols[],4,FALSE),VLOOKUP(--TRIM(MID(SUBSTITUTE(C37,",",REPT(" ",99)),199,99)),PortProtocols[],4,FALSE)),""),"") &amp;
    IF(TRIM(MID(SUBSTITUTE(C37,",",REPT(" ",99)),299,99))&lt;&gt;"",CHAR(10) &amp; IFERROR(IF(ISERROR(--TRIM(MID(SUBSTITUTE(C37,",",REPT(" ",99)),299,99))),VLOOKUP(TRIM(MID(SUBSTITUTE(C37,",",REPT(" ",99)),299,99)),PortProtocols[],4,FALSE),VLOOKUP(--TRIM(MID(SUBSTITUTE(C37,",",REPT(" ",99)),299,99)),PortProtocols[],4,FALSE)),""),"") &amp;
    IF(TRIM(MID(SUBSTITUTE(C37,",",REPT(" ",99)),399,99))&lt;&gt;"",CHAR(10) &amp; IFERROR(IF(ISERROR(--TRIM(MID(SUBSTITUTE(C37,",",REPT(" ",99)),399,99))),VLOOKUP(TRIM(MID(SUBSTITUTE(C37,",",REPT(" ",99)),399,99)),PortProtocols[],4,FALSE),VLOOKUP(--TRIM(MID(SUBSTITUTE(C37,",",REPT(" ",99)),399,99)),PortProtocols[],4,FALSE)),""),"") &amp;
    IF(TRIM(MID(SUBSTITUTE(C37,",",REPT(" ",99)),499,99))&lt;&gt;"",CHAR(10) &amp; IFERROR(IF(ISERROR(--TRIM(MID(SUBSTITUTE(C37,",",REPT(" ",99)),499,99))),VLOOKUP(TRIM(MID(SUBSTITUTE(C37,",",REPT(" ",99)),499,99)),PortProtocols[],4,FALSE),VLOOKUP(--TRIM(MID(SUBSTITUTE(C37,",",REPT(" ",99)),499,99)),PortProtocols[],4,FALSE)),""),"") &amp;
    IF(TRIM(MID(SUBSTITUTE(C37,",",REPT(" ",99)),599,99))&lt;&gt;"",CHAR(10) &amp; IFERROR(IF(ISERROR(--TRIM(MID(SUBSTITUTE(C37,",",REPT(" ",99)),599,99))),VLOOKUP(TRIM(MID(SUBSTITUTE(C37,",",REPT(" ",99)),599,99)),PortProtocols[],4,FALSE),VLOOKUP(--TRIM(MID(SUBSTITUTE(C37,",",REPT(" ",99)),599,99)),PortProtocols[],4,FALSE)),""),"") &amp;
    IF(TRIM(MID(SUBSTITUTE(C37,",",REPT(" ",99)),699,99))&lt;&gt;"",CHAR(10) &amp; IFERROR(IF(ISERROR(--TRIM(MID(SUBSTITUTE(C37,",",REPT(" ",99)),699,99))),VLOOKUP(TRIM(MID(SUBSTITUTE(C37,",",REPT(" ",99)),699,99)),PortProtocols[],4,FALSE),VLOOKUP(--TRIM(MID(SUBSTITUTE(C37,",",REPT(" ",99)),699,99)),PortProtocols[],4,FALSE)),""),"") &amp;
    IF(TRIM(MID(SUBSTITUTE(C37,",",REPT(" ",99)),799,99))&lt;&gt;"",CHAR(10) &amp; IFERROR(IF(ISERROR(--TRIM(MID(SUBSTITUTE(C37,",",REPT(" ",99)),799,99))),VLOOKUP(TRIM(MID(SUBSTITUTE(C37,",",REPT(" ",99)),799,99)),PortProtocols[],4,FALSE),VLOOKUP(--TRIM(MID(SUBSTITUTE(C37,",",REPT(" ",99)),799,99)),PortProtocols[],4,FALSE)),""),"") &amp;
    IF(TRIM(MID(SUBSTITUTE(C37,",",REPT(" ",99)),899,99))&lt;&gt;"",CHAR(10) &amp; IFERROR(IF(ISERROR(--TRIM(MID(SUBSTITUTE(C37,",",REPT(" ",99)),899,99))),VLOOKUP(TRIM(MID(SUBSTITUTE(C37,",",REPT(" ",99)),899,99)),PortProtocols[],4,FALSE),VLOOKUP(--TRIM(MID(SUBSTITUTE(C37,",",REPT(" ",99)),899,99)),PortProtocols[],4,FALSE)),""),"") &amp;
    IF(TRIM(MID(SUBSTITUTE(C37,",",REPT(" ",99)),999,99))&lt;&gt;"",CHAR(10) &amp; IFERROR(IF(ISERROR(--TRIM(MID(SUBSTITUTE(C37,",",REPT(" ",99)),999,99))),VLOOKUP(TRIM(MID(SUBSTITUTE(C37,",",REPT(" ",99)),999,99)),PortProtocols[],4,FALSE),VLOOKUP(--TRIM(MID(SUBSTITUTE(C37,",",REPT(" ",99)),999,99)),PortProtocols[],4,FALSE)),""),"") &amp;
    IF(TRIM(MID(SUBSTITUTE(C37,",",REPT(" ",99)),1099,99))&lt;&gt;"",CHAR(10) &amp; IFERROR(IF(ISERROR(--TRIM(MID(SUBSTITUTE(C37,",",REPT(" ",99)),1099,99))),VLOOKUP(TRIM(MID(SUBSTITUTE(C37,",",REPT(" ",99)),1099,99)),PortProtocols[],4,FALSE),VLOOKUP(--TRIM(MID(SUBSTITUTE(C37,",",REPT(" ",99)),1099,99)),PortProtocols[],4,FALSE)),""),"") &amp;
    IF(TRIM(MID(SUBSTITUTE(C37,",",REPT(" ",99)),1199,99))&lt;&gt;"",CHAR(10) &amp; IFERROR(IF(ISERROR(--TRIM(MID(SUBSTITUTE(C37,",",REPT(" ",99)),1199,99))),VLOOKUP(TRIM(MID(SUBSTITUTE(C37,",",REPT(" ",99)),1199,99)),PortProtocols[],4,FALSE),VLOOKUP(--TRIM(MID(SUBSTITUTE(C37,",",REPT(" ",99)),1199,99)),PortProtocols[],4,FALSE)),""),"") &amp;
    IF(TRIM(MID(SUBSTITUTE(C37,",",REPT(" ",99)),1299,99))&lt;&gt;"",CHAR(10) &amp; IFERROR(IF(ISERROR(--TRIM(MID(SUBSTITUTE(C37,",",REPT(" ",99)),1299,99))),VLOOKUP(TRIM(MID(SUBSTITUTE(C37,",",REPT(" ",99)),1299,99)),PortProtocols[],4,FALSE),VLOOKUP(--TRIM(MID(SUBSTITUTE(C37,",",REPT(" ",99)),1299,99)),PortProtocols[],4,FALSE)),""),"") &amp;
    IF(TRIM(MID(SUBSTITUTE(C37,",",REPT(" ",99)),1399,99))&lt;&gt;"",CHAR(10) &amp; IFERROR(IF(ISERROR(--TRIM(MID(SUBSTITUTE(C37,",",REPT(" ",99)),1399,99))),VLOOKUP(TRIM(MID(SUBSTITUTE(C37,",",REPT(" ",99)),1399,99)),PortProtocols[],4,FALSE),VLOOKUP(--TRIM(MID(SUBSTITUTE(C37,",",REPT(" ",99)),1399,99)),PortProtocols[],4,FALSE)),""),"") &amp;
    IF(TRIM(MID(SUBSTITUTE(C37,",",REPT(" ",99)),1499,99))&lt;&gt;"",CHAR(10) &amp; IFERROR(IF(ISERROR(--TRIM(MID(SUBSTITUTE(C37,",",REPT(" ",99)),1499,99))),VLOOKUP(TRIM(MID(SUBSTITUTE(C37,",",REPT(" ",99)),1499,99)),PortProtocols[],4,FALSE),VLOOKUP(--TRIM(MID(SUBSTITUTE(C37,",",REPT(" ",99)),1499,99)),PortProtocols[],4,FALSE)),""),"") &amp;
    IF(TRIM(MID(SUBSTITUTE(C37,",",REPT(" ",99)),1599,99))&lt;&gt;"",CHAR(10) &amp; IFERROR(IF(ISERROR(--TRIM(MID(SUBSTITUTE(C37,",",REPT(" ",99)),1599,99))),VLOOKUP(TRIM(MID(SUBSTITUTE(C37,",",REPT(" ",99)),1599,99)),PortProtocols[],4,FALSE),VLOOKUP(--TRIM(MID(SUBSTITUTE(C37,",",REPT(" ",99)),1599,99)),PortProtocols[],4,FALSE)),""),"") &amp;
    IF(TRIM(MID(SUBSTITUTE(C37,",",REPT(" ",99)),1699,99))&lt;&gt;"",CHAR(10) &amp; IFERROR(IF(ISERROR(--TRIM(MID(SUBSTITUTE(C37,",",REPT(" ",99)),1699,99))),VLOOKUP(TRIM(MID(SUBSTITUTE(C37,",",REPT(" ",99)),1699,99)),PortProtocols[],4,FALSE),VLOOKUP(--TRIM(MID(SUBSTITUTE(C37,",",REPT(" ",99)),1699,99)),PortProtocols[],4,FALSE)),""),"") &amp;
    IF(TRIM(MID(SUBSTITUTE(C37,",",REPT(" ",99)),1799,99))&lt;&gt;"",CHAR(10) &amp; IFERROR(IF(ISERROR(--TRIM(MID(SUBSTITUTE(C37,",",REPT(" ",99)),1799,99))),VLOOKUP(TRIM(MID(SUBSTITUTE(C37,",",REPT(" ",99)),1799,99)),PortProtocols[],4,FALSE),VLOOKUP(--TRIM(MID(SUBSTITUTE(C37,",",REPT(" ",99)),1799,99)),PortProtocols[],4,FALSE)),""),"") &amp;
    IF(TRIM(MID(SUBSTITUTE(C37,",",REPT(" ",99)),1899,99))&lt;&gt;"",CHAR(10) &amp; IFERROR(IF(ISERROR(--TRIM(MID(SUBSTITUTE(C37,",",REPT(" ",99)),1899,99))),VLOOKUP(TRIM(MID(SUBSTITUTE(C37,",",REPT(" ",99)),1899,99)),PortProtocols[],4,FALSE),VLOOKUP(--TRIM(MID(SUBSTITUTE(C37,",",REPT(" ",99)),1899,99)),PortProtocols[],4,FALSE)),""),""),
"")</f>
        <v/>
      </c>
      <c r="F37" s="19"/>
      <c r="G37" s="19"/>
    </row>
    <row r="38" spans="1:7" ht="20.25">
      <c r="A38" s="5"/>
      <c r="B38" s="5"/>
      <c r="C38" s="6"/>
      <c r="D38" s="5" t="str" cm="1">
        <f t="array" ref="D3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8" s="19" t="str">
        <f>IF(AND(B38&lt;&gt;"",C38&lt;&gt;""),
    B38 &amp; " To " &amp; B38 &amp; CHAR(10) &amp;
    IFERROR(IF(ISERROR(--TRIM(MID(SUBSTITUTE(C38,",",REPT(" ",99)),1,99))),VLOOKUP(TRIM(MID(SUBSTITUTE(C38,",",REPT(" ",99)),1,99)),PortProtocols[],4,FALSE),VLOOKUP(--TRIM(MID(SUBSTITUTE(C38,",",REPT(" ",99)),1,99)),PortProtocols[],4,FALSE)),"") &amp;
    IF(TRIM(MID(SUBSTITUTE(C38,",",REPT(" ",99)),99,99))&lt;&gt;"",CHAR(10) &amp; IFERROR(IF(ISERROR(--TRIM(MID(SUBSTITUTE(C38,",",REPT(" ",99)),99,99))),VLOOKUP(TRIM(MID(SUBSTITUTE(C38,",",REPT(" ",99)),99,99)),PortProtocols[],4,FALSE),VLOOKUP(--TRIM(MID(SUBSTITUTE(C38,",",REPT(" ",99)),99,99)),PortProtocols[],4,FALSE)),""),"") &amp;
    IF(TRIM(MID(SUBSTITUTE(C38,",",REPT(" ",99)),199,99))&lt;&gt;"",CHAR(10) &amp; IFERROR(IF(ISERROR(--TRIM(MID(SUBSTITUTE(C38,",",REPT(" ",99)),199,99))),VLOOKUP(TRIM(MID(SUBSTITUTE(C38,",",REPT(" ",99)),199,99)),PortProtocols[],4,FALSE),VLOOKUP(--TRIM(MID(SUBSTITUTE(C38,",",REPT(" ",99)),199,99)),PortProtocols[],4,FALSE)),""),"") &amp;
    IF(TRIM(MID(SUBSTITUTE(C38,",",REPT(" ",99)),299,99))&lt;&gt;"",CHAR(10) &amp; IFERROR(IF(ISERROR(--TRIM(MID(SUBSTITUTE(C38,",",REPT(" ",99)),299,99))),VLOOKUP(TRIM(MID(SUBSTITUTE(C38,",",REPT(" ",99)),299,99)),PortProtocols[],4,FALSE),VLOOKUP(--TRIM(MID(SUBSTITUTE(C38,",",REPT(" ",99)),299,99)),PortProtocols[],4,FALSE)),""),"") &amp;
    IF(TRIM(MID(SUBSTITUTE(C38,",",REPT(" ",99)),399,99))&lt;&gt;"",CHAR(10) &amp; IFERROR(IF(ISERROR(--TRIM(MID(SUBSTITUTE(C38,",",REPT(" ",99)),399,99))),VLOOKUP(TRIM(MID(SUBSTITUTE(C38,",",REPT(" ",99)),399,99)),PortProtocols[],4,FALSE),VLOOKUP(--TRIM(MID(SUBSTITUTE(C38,",",REPT(" ",99)),399,99)),PortProtocols[],4,FALSE)),""),"") &amp;
    IF(TRIM(MID(SUBSTITUTE(C38,",",REPT(" ",99)),499,99))&lt;&gt;"",CHAR(10) &amp; IFERROR(IF(ISERROR(--TRIM(MID(SUBSTITUTE(C38,",",REPT(" ",99)),499,99))),VLOOKUP(TRIM(MID(SUBSTITUTE(C38,",",REPT(" ",99)),499,99)),PortProtocols[],4,FALSE),VLOOKUP(--TRIM(MID(SUBSTITUTE(C38,",",REPT(" ",99)),499,99)),PortProtocols[],4,FALSE)),""),"") &amp;
    IF(TRIM(MID(SUBSTITUTE(C38,",",REPT(" ",99)),599,99))&lt;&gt;"",CHAR(10) &amp; IFERROR(IF(ISERROR(--TRIM(MID(SUBSTITUTE(C38,",",REPT(" ",99)),599,99))),VLOOKUP(TRIM(MID(SUBSTITUTE(C38,",",REPT(" ",99)),599,99)),PortProtocols[],4,FALSE),VLOOKUP(--TRIM(MID(SUBSTITUTE(C38,",",REPT(" ",99)),599,99)),PortProtocols[],4,FALSE)),""),"") &amp;
    IF(TRIM(MID(SUBSTITUTE(C38,",",REPT(" ",99)),699,99))&lt;&gt;"",CHAR(10) &amp; IFERROR(IF(ISERROR(--TRIM(MID(SUBSTITUTE(C38,",",REPT(" ",99)),699,99))),VLOOKUP(TRIM(MID(SUBSTITUTE(C38,",",REPT(" ",99)),699,99)),PortProtocols[],4,FALSE),VLOOKUP(--TRIM(MID(SUBSTITUTE(C38,",",REPT(" ",99)),699,99)),PortProtocols[],4,FALSE)),""),"") &amp;
    IF(TRIM(MID(SUBSTITUTE(C38,",",REPT(" ",99)),799,99))&lt;&gt;"",CHAR(10) &amp; IFERROR(IF(ISERROR(--TRIM(MID(SUBSTITUTE(C38,",",REPT(" ",99)),799,99))),VLOOKUP(TRIM(MID(SUBSTITUTE(C38,",",REPT(" ",99)),799,99)),PortProtocols[],4,FALSE),VLOOKUP(--TRIM(MID(SUBSTITUTE(C38,",",REPT(" ",99)),799,99)),PortProtocols[],4,FALSE)),""),"") &amp;
    IF(TRIM(MID(SUBSTITUTE(C38,",",REPT(" ",99)),899,99))&lt;&gt;"",CHAR(10) &amp; IFERROR(IF(ISERROR(--TRIM(MID(SUBSTITUTE(C38,",",REPT(" ",99)),899,99))),VLOOKUP(TRIM(MID(SUBSTITUTE(C38,",",REPT(" ",99)),899,99)),PortProtocols[],4,FALSE),VLOOKUP(--TRIM(MID(SUBSTITUTE(C38,",",REPT(" ",99)),899,99)),PortProtocols[],4,FALSE)),""),"") &amp;
    IF(TRIM(MID(SUBSTITUTE(C38,",",REPT(" ",99)),999,99))&lt;&gt;"",CHAR(10) &amp; IFERROR(IF(ISERROR(--TRIM(MID(SUBSTITUTE(C38,",",REPT(" ",99)),999,99))),VLOOKUP(TRIM(MID(SUBSTITUTE(C38,",",REPT(" ",99)),999,99)),PortProtocols[],4,FALSE),VLOOKUP(--TRIM(MID(SUBSTITUTE(C38,",",REPT(" ",99)),999,99)),PortProtocols[],4,FALSE)),""),"") &amp;
    IF(TRIM(MID(SUBSTITUTE(C38,",",REPT(" ",99)),1099,99))&lt;&gt;"",CHAR(10) &amp; IFERROR(IF(ISERROR(--TRIM(MID(SUBSTITUTE(C38,",",REPT(" ",99)),1099,99))),VLOOKUP(TRIM(MID(SUBSTITUTE(C38,",",REPT(" ",99)),1099,99)),PortProtocols[],4,FALSE),VLOOKUP(--TRIM(MID(SUBSTITUTE(C38,",",REPT(" ",99)),1099,99)),PortProtocols[],4,FALSE)),""),"") &amp;
    IF(TRIM(MID(SUBSTITUTE(C38,",",REPT(" ",99)),1199,99))&lt;&gt;"",CHAR(10) &amp; IFERROR(IF(ISERROR(--TRIM(MID(SUBSTITUTE(C38,",",REPT(" ",99)),1199,99))),VLOOKUP(TRIM(MID(SUBSTITUTE(C38,",",REPT(" ",99)),1199,99)),PortProtocols[],4,FALSE),VLOOKUP(--TRIM(MID(SUBSTITUTE(C38,",",REPT(" ",99)),1199,99)),PortProtocols[],4,FALSE)),""),"") &amp;
    IF(TRIM(MID(SUBSTITUTE(C38,",",REPT(" ",99)),1299,99))&lt;&gt;"",CHAR(10) &amp; IFERROR(IF(ISERROR(--TRIM(MID(SUBSTITUTE(C38,",",REPT(" ",99)),1299,99))),VLOOKUP(TRIM(MID(SUBSTITUTE(C38,",",REPT(" ",99)),1299,99)),PortProtocols[],4,FALSE),VLOOKUP(--TRIM(MID(SUBSTITUTE(C38,",",REPT(" ",99)),1299,99)),PortProtocols[],4,FALSE)),""),"") &amp;
    IF(TRIM(MID(SUBSTITUTE(C38,",",REPT(" ",99)),1399,99))&lt;&gt;"",CHAR(10) &amp; IFERROR(IF(ISERROR(--TRIM(MID(SUBSTITUTE(C38,",",REPT(" ",99)),1399,99))),VLOOKUP(TRIM(MID(SUBSTITUTE(C38,",",REPT(" ",99)),1399,99)),PortProtocols[],4,FALSE),VLOOKUP(--TRIM(MID(SUBSTITUTE(C38,",",REPT(" ",99)),1399,99)),PortProtocols[],4,FALSE)),""),"") &amp;
    IF(TRIM(MID(SUBSTITUTE(C38,",",REPT(" ",99)),1499,99))&lt;&gt;"",CHAR(10) &amp; IFERROR(IF(ISERROR(--TRIM(MID(SUBSTITUTE(C38,",",REPT(" ",99)),1499,99))),VLOOKUP(TRIM(MID(SUBSTITUTE(C38,",",REPT(" ",99)),1499,99)),PortProtocols[],4,FALSE),VLOOKUP(--TRIM(MID(SUBSTITUTE(C38,",",REPT(" ",99)),1499,99)),PortProtocols[],4,FALSE)),""),"") &amp;
    IF(TRIM(MID(SUBSTITUTE(C38,",",REPT(" ",99)),1599,99))&lt;&gt;"",CHAR(10) &amp; IFERROR(IF(ISERROR(--TRIM(MID(SUBSTITUTE(C38,",",REPT(" ",99)),1599,99))),VLOOKUP(TRIM(MID(SUBSTITUTE(C38,",",REPT(" ",99)),1599,99)),PortProtocols[],4,FALSE),VLOOKUP(--TRIM(MID(SUBSTITUTE(C38,",",REPT(" ",99)),1599,99)),PortProtocols[],4,FALSE)),""),"") &amp;
    IF(TRIM(MID(SUBSTITUTE(C38,",",REPT(" ",99)),1699,99))&lt;&gt;"",CHAR(10) &amp; IFERROR(IF(ISERROR(--TRIM(MID(SUBSTITUTE(C38,",",REPT(" ",99)),1699,99))),VLOOKUP(TRIM(MID(SUBSTITUTE(C38,",",REPT(" ",99)),1699,99)),PortProtocols[],4,FALSE),VLOOKUP(--TRIM(MID(SUBSTITUTE(C38,",",REPT(" ",99)),1699,99)),PortProtocols[],4,FALSE)),""),"") &amp;
    IF(TRIM(MID(SUBSTITUTE(C38,",",REPT(" ",99)),1799,99))&lt;&gt;"",CHAR(10) &amp; IFERROR(IF(ISERROR(--TRIM(MID(SUBSTITUTE(C38,",",REPT(" ",99)),1799,99))),VLOOKUP(TRIM(MID(SUBSTITUTE(C38,",",REPT(" ",99)),1799,99)),PortProtocols[],4,FALSE),VLOOKUP(--TRIM(MID(SUBSTITUTE(C38,",",REPT(" ",99)),1799,99)),PortProtocols[],4,FALSE)),""),"") &amp;
    IF(TRIM(MID(SUBSTITUTE(C38,",",REPT(" ",99)),1899,99))&lt;&gt;"",CHAR(10) &amp; IFERROR(IF(ISERROR(--TRIM(MID(SUBSTITUTE(C38,",",REPT(" ",99)),1899,99))),VLOOKUP(TRIM(MID(SUBSTITUTE(C38,",",REPT(" ",99)),1899,99)),PortProtocols[],4,FALSE),VLOOKUP(--TRIM(MID(SUBSTITUTE(C38,",",REPT(" ",99)),1899,99)),PortProtocols[],4,FALSE)),""),""),
"")</f>
        <v/>
      </c>
      <c r="F38" s="19"/>
      <c r="G38" s="19"/>
    </row>
    <row r="39" spans="1:7" ht="20.25">
      <c r="A39" s="5"/>
      <c r="B39" s="5"/>
      <c r="C39" s="6"/>
      <c r="D39" s="5" t="str" cm="1">
        <f t="array" ref="D3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39" s="19" t="str">
        <f>IF(AND(B39&lt;&gt;"",C39&lt;&gt;""),
    B39 &amp; " To " &amp; B39 &amp; CHAR(10) &amp;
    IFERROR(IF(ISERROR(--TRIM(MID(SUBSTITUTE(C39,",",REPT(" ",99)),1,99))),VLOOKUP(TRIM(MID(SUBSTITUTE(C39,",",REPT(" ",99)),1,99)),PortProtocols[],4,FALSE),VLOOKUP(--TRIM(MID(SUBSTITUTE(C39,",",REPT(" ",99)),1,99)),PortProtocols[],4,FALSE)),"") &amp;
    IF(TRIM(MID(SUBSTITUTE(C39,",",REPT(" ",99)),99,99))&lt;&gt;"",CHAR(10) &amp; IFERROR(IF(ISERROR(--TRIM(MID(SUBSTITUTE(C39,",",REPT(" ",99)),99,99))),VLOOKUP(TRIM(MID(SUBSTITUTE(C39,",",REPT(" ",99)),99,99)),PortProtocols[],4,FALSE),VLOOKUP(--TRIM(MID(SUBSTITUTE(C39,",",REPT(" ",99)),99,99)),PortProtocols[],4,FALSE)),""),"") &amp;
    IF(TRIM(MID(SUBSTITUTE(C39,",",REPT(" ",99)),199,99))&lt;&gt;"",CHAR(10) &amp; IFERROR(IF(ISERROR(--TRIM(MID(SUBSTITUTE(C39,",",REPT(" ",99)),199,99))),VLOOKUP(TRIM(MID(SUBSTITUTE(C39,",",REPT(" ",99)),199,99)),PortProtocols[],4,FALSE),VLOOKUP(--TRIM(MID(SUBSTITUTE(C39,",",REPT(" ",99)),199,99)),PortProtocols[],4,FALSE)),""),"") &amp;
    IF(TRIM(MID(SUBSTITUTE(C39,",",REPT(" ",99)),299,99))&lt;&gt;"",CHAR(10) &amp; IFERROR(IF(ISERROR(--TRIM(MID(SUBSTITUTE(C39,",",REPT(" ",99)),299,99))),VLOOKUP(TRIM(MID(SUBSTITUTE(C39,",",REPT(" ",99)),299,99)),PortProtocols[],4,FALSE),VLOOKUP(--TRIM(MID(SUBSTITUTE(C39,",",REPT(" ",99)),299,99)),PortProtocols[],4,FALSE)),""),"") &amp;
    IF(TRIM(MID(SUBSTITUTE(C39,",",REPT(" ",99)),399,99))&lt;&gt;"",CHAR(10) &amp; IFERROR(IF(ISERROR(--TRIM(MID(SUBSTITUTE(C39,",",REPT(" ",99)),399,99))),VLOOKUP(TRIM(MID(SUBSTITUTE(C39,",",REPT(" ",99)),399,99)),PortProtocols[],4,FALSE),VLOOKUP(--TRIM(MID(SUBSTITUTE(C39,",",REPT(" ",99)),399,99)),PortProtocols[],4,FALSE)),""),"") &amp;
    IF(TRIM(MID(SUBSTITUTE(C39,",",REPT(" ",99)),499,99))&lt;&gt;"",CHAR(10) &amp; IFERROR(IF(ISERROR(--TRIM(MID(SUBSTITUTE(C39,",",REPT(" ",99)),499,99))),VLOOKUP(TRIM(MID(SUBSTITUTE(C39,",",REPT(" ",99)),499,99)),PortProtocols[],4,FALSE),VLOOKUP(--TRIM(MID(SUBSTITUTE(C39,",",REPT(" ",99)),499,99)),PortProtocols[],4,FALSE)),""),"") &amp;
    IF(TRIM(MID(SUBSTITUTE(C39,",",REPT(" ",99)),599,99))&lt;&gt;"",CHAR(10) &amp; IFERROR(IF(ISERROR(--TRIM(MID(SUBSTITUTE(C39,",",REPT(" ",99)),599,99))),VLOOKUP(TRIM(MID(SUBSTITUTE(C39,",",REPT(" ",99)),599,99)),PortProtocols[],4,FALSE),VLOOKUP(--TRIM(MID(SUBSTITUTE(C39,",",REPT(" ",99)),599,99)),PortProtocols[],4,FALSE)),""),"") &amp;
    IF(TRIM(MID(SUBSTITUTE(C39,",",REPT(" ",99)),699,99))&lt;&gt;"",CHAR(10) &amp; IFERROR(IF(ISERROR(--TRIM(MID(SUBSTITUTE(C39,",",REPT(" ",99)),699,99))),VLOOKUP(TRIM(MID(SUBSTITUTE(C39,",",REPT(" ",99)),699,99)),PortProtocols[],4,FALSE),VLOOKUP(--TRIM(MID(SUBSTITUTE(C39,",",REPT(" ",99)),699,99)),PortProtocols[],4,FALSE)),""),"") &amp;
    IF(TRIM(MID(SUBSTITUTE(C39,",",REPT(" ",99)),799,99))&lt;&gt;"",CHAR(10) &amp; IFERROR(IF(ISERROR(--TRIM(MID(SUBSTITUTE(C39,",",REPT(" ",99)),799,99))),VLOOKUP(TRIM(MID(SUBSTITUTE(C39,",",REPT(" ",99)),799,99)),PortProtocols[],4,FALSE),VLOOKUP(--TRIM(MID(SUBSTITUTE(C39,",",REPT(" ",99)),799,99)),PortProtocols[],4,FALSE)),""),"") &amp;
    IF(TRIM(MID(SUBSTITUTE(C39,",",REPT(" ",99)),899,99))&lt;&gt;"",CHAR(10) &amp; IFERROR(IF(ISERROR(--TRIM(MID(SUBSTITUTE(C39,",",REPT(" ",99)),899,99))),VLOOKUP(TRIM(MID(SUBSTITUTE(C39,",",REPT(" ",99)),899,99)),PortProtocols[],4,FALSE),VLOOKUP(--TRIM(MID(SUBSTITUTE(C39,",",REPT(" ",99)),899,99)),PortProtocols[],4,FALSE)),""),"") &amp;
    IF(TRIM(MID(SUBSTITUTE(C39,",",REPT(" ",99)),999,99))&lt;&gt;"",CHAR(10) &amp; IFERROR(IF(ISERROR(--TRIM(MID(SUBSTITUTE(C39,",",REPT(" ",99)),999,99))),VLOOKUP(TRIM(MID(SUBSTITUTE(C39,",",REPT(" ",99)),999,99)),PortProtocols[],4,FALSE),VLOOKUP(--TRIM(MID(SUBSTITUTE(C39,",",REPT(" ",99)),999,99)),PortProtocols[],4,FALSE)),""),"") &amp;
    IF(TRIM(MID(SUBSTITUTE(C39,",",REPT(" ",99)),1099,99))&lt;&gt;"",CHAR(10) &amp; IFERROR(IF(ISERROR(--TRIM(MID(SUBSTITUTE(C39,",",REPT(" ",99)),1099,99))),VLOOKUP(TRIM(MID(SUBSTITUTE(C39,",",REPT(" ",99)),1099,99)),PortProtocols[],4,FALSE),VLOOKUP(--TRIM(MID(SUBSTITUTE(C39,",",REPT(" ",99)),1099,99)),PortProtocols[],4,FALSE)),""),"") &amp;
    IF(TRIM(MID(SUBSTITUTE(C39,",",REPT(" ",99)),1199,99))&lt;&gt;"",CHAR(10) &amp; IFERROR(IF(ISERROR(--TRIM(MID(SUBSTITUTE(C39,",",REPT(" ",99)),1199,99))),VLOOKUP(TRIM(MID(SUBSTITUTE(C39,",",REPT(" ",99)),1199,99)),PortProtocols[],4,FALSE),VLOOKUP(--TRIM(MID(SUBSTITUTE(C39,",",REPT(" ",99)),1199,99)),PortProtocols[],4,FALSE)),""),"") &amp;
    IF(TRIM(MID(SUBSTITUTE(C39,",",REPT(" ",99)),1299,99))&lt;&gt;"",CHAR(10) &amp; IFERROR(IF(ISERROR(--TRIM(MID(SUBSTITUTE(C39,",",REPT(" ",99)),1299,99))),VLOOKUP(TRIM(MID(SUBSTITUTE(C39,",",REPT(" ",99)),1299,99)),PortProtocols[],4,FALSE),VLOOKUP(--TRIM(MID(SUBSTITUTE(C39,",",REPT(" ",99)),1299,99)),PortProtocols[],4,FALSE)),""),"") &amp;
    IF(TRIM(MID(SUBSTITUTE(C39,",",REPT(" ",99)),1399,99))&lt;&gt;"",CHAR(10) &amp; IFERROR(IF(ISERROR(--TRIM(MID(SUBSTITUTE(C39,",",REPT(" ",99)),1399,99))),VLOOKUP(TRIM(MID(SUBSTITUTE(C39,",",REPT(" ",99)),1399,99)),PortProtocols[],4,FALSE),VLOOKUP(--TRIM(MID(SUBSTITUTE(C39,",",REPT(" ",99)),1399,99)),PortProtocols[],4,FALSE)),""),"") &amp;
    IF(TRIM(MID(SUBSTITUTE(C39,",",REPT(" ",99)),1499,99))&lt;&gt;"",CHAR(10) &amp; IFERROR(IF(ISERROR(--TRIM(MID(SUBSTITUTE(C39,",",REPT(" ",99)),1499,99))),VLOOKUP(TRIM(MID(SUBSTITUTE(C39,",",REPT(" ",99)),1499,99)),PortProtocols[],4,FALSE),VLOOKUP(--TRIM(MID(SUBSTITUTE(C39,",",REPT(" ",99)),1499,99)),PortProtocols[],4,FALSE)),""),"") &amp;
    IF(TRIM(MID(SUBSTITUTE(C39,",",REPT(" ",99)),1599,99))&lt;&gt;"",CHAR(10) &amp; IFERROR(IF(ISERROR(--TRIM(MID(SUBSTITUTE(C39,",",REPT(" ",99)),1599,99))),VLOOKUP(TRIM(MID(SUBSTITUTE(C39,",",REPT(" ",99)),1599,99)),PortProtocols[],4,FALSE),VLOOKUP(--TRIM(MID(SUBSTITUTE(C39,",",REPT(" ",99)),1599,99)),PortProtocols[],4,FALSE)),""),"") &amp;
    IF(TRIM(MID(SUBSTITUTE(C39,",",REPT(" ",99)),1699,99))&lt;&gt;"",CHAR(10) &amp; IFERROR(IF(ISERROR(--TRIM(MID(SUBSTITUTE(C39,",",REPT(" ",99)),1699,99))),VLOOKUP(TRIM(MID(SUBSTITUTE(C39,",",REPT(" ",99)),1699,99)),PortProtocols[],4,FALSE),VLOOKUP(--TRIM(MID(SUBSTITUTE(C39,",",REPT(" ",99)),1699,99)),PortProtocols[],4,FALSE)),""),"") &amp;
    IF(TRIM(MID(SUBSTITUTE(C39,",",REPT(" ",99)),1799,99))&lt;&gt;"",CHAR(10) &amp; IFERROR(IF(ISERROR(--TRIM(MID(SUBSTITUTE(C39,",",REPT(" ",99)),1799,99))),VLOOKUP(TRIM(MID(SUBSTITUTE(C39,",",REPT(" ",99)),1799,99)),PortProtocols[],4,FALSE),VLOOKUP(--TRIM(MID(SUBSTITUTE(C39,",",REPT(" ",99)),1799,99)),PortProtocols[],4,FALSE)),""),"") &amp;
    IF(TRIM(MID(SUBSTITUTE(C39,",",REPT(" ",99)),1899,99))&lt;&gt;"",CHAR(10) &amp; IFERROR(IF(ISERROR(--TRIM(MID(SUBSTITUTE(C39,",",REPT(" ",99)),1899,99))),VLOOKUP(TRIM(MID(SUBSTITUTE(C39,",",REPT(" ",99)),1899,99)),PortProtocols[],4,FALSE),VLOOKUP(--TRIM(MID(SUBSTITUTE(C39,",",REPT(" ",99)),1899,99)),PortProtocols[],4,FALSE)),""),""),
"")</f>
        <v/>
      </c>
      <c r="F39" s="19"/>
      <c r="G39" s="19"/>
    </row>
    <row r="40" spans="1:7" ht="20.25">
      <c r="A40" s="5"/>
      <c r="B40" s="5"/>
      <c r="C40" s="6"/>
      <c r="D40" s="5" t="str" cm="1">
        <f t="array" ref="D4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0" s="19" t="str">
        <f>IF(AND(B40&lt;&gt;"",C40&lt;&gt;""),
    B40 &amp; " To " &amp; B40 &amp; CHAR(10) &amp;
    IFERROR(IF(ISERROR(--TRIM(MID(SUBSTITUTE(C40,",",REPT(" ",99)),1,99))),VLOOKUP(TRIM(MID(SUBSTITUTE(C40,",",REPT(" ",99)),1,99)),PortProtocols[],4,FALSE),VLOOKUP(--TRIM(MID(SUBSTITUTE(C40,",",REPT(" ",99)),1,99)),PortProtocols[],4,FALSE)),"") &amp;
    IF(TRIM(MID(SUBSTITUTE(C40,",",REPT(" ",99)),99,99))&lt;&gt;"",CHAR(10) &amp; IFERROR(IF(ISERROR(--TRIM(MID(SUBSTITUTE(C40,",",REPT(" ",99)),99,99))),VLOOKUP(TRIM(MID(SUBSTITUTE(C40,",",REPT(" ",99)),99,99)),PortProtocols[],4,FALSE),VLOOKUP(--TRIM(MID(SUBSTITUTE(C40,",",REPT(" ",99)),99,99)),PortProtocols[],4,FALSE)),""),"") &amp;
    IF(TRIM(MID(SUBSTITUTE(C40,",",REPT(" ",99)),199,99))&lt;&gt;"",CHAR(10) &amp; IFERROR(IF(ISERROR(--TRIM(MID(SUBSTITUTE(C40,",",REPT(" ",99)),199,99))),VLOOKUP(TRIM(MID(SUBSTITUTE(C40,",",REPT(" ",99)),199,99)),PortProtocols[],4,FALSE),VLOOKUP(--TRIM(MID(SUBSTITUTE(C40,",",REPT(" ",99)),199,99)),PortProtocols[],4,FALSE)),""),"") &amp;
    IF(TRIM(MID(SUBSTITUTE(C40,",",REPT(" ",99)),299,99))&lt;&gt;"",CHAR(10) &amp; IFERROR(IF(ISERROR(--TRIM(MID(SUBSTITUTE(C40,",",REPT(" ",99)),299,99))),VLOOKUP(TRIM(MID(SUBSTITUTE(C40,",",REPT(" ",99)),299,99)),PortProtocols[],4,FALSE),VLOOKUP(--TRIM(MID(SUBSTITUTE(C40,",",REPT(" ",99)),299,99)),PortProtocols[],4,FALSE)),""),"") &amp;
    IF(TRIM(MID(SUBSTITUTE(C40,",",REPT(" ",99)),399,99))&lt;&gt;"",CHAR(10) &amp; IFERROR(IF(ISERROR(--TRIM(MID(SUBSTITUTE(C40,",",REPT(" ",99)),399,99))),VLOOKUP(TRIM(MID(SUBSTITUTE(C40,",",REPT(" ",99)),399,99)),PortProtocols[],4,FALSE),VLOOKUP(--TRIM(MID(SUBSTITUTE(C40,",",REPT(" ",99)),399,99)),PortProtocols[],4,FALSE)),""),"") &amp;
    IF(TRIM(MID(SUBSTITUTE(C40,",",REPT(" ",99)),499,99))&lt;&gt;"",CHAR(10) &amp; IFERROR(IF(ISERROR(--TRIM(MID(SUBSTITUTE(C40,",",REPT(" ",99)),499,99))),VLOOKUP(TRIM(MID(SUBSTITUTE(C40,",",REPT(" ",99)),499,99)),PortProtocols[],4,FALSE),VLOOKUP(--TRIM(MID(SUBSTITUTE(C40,",",REPT(" ",99)),499,99)),PortProtocols[],4,FALSE)),""),"") &amp;
    IF(TRIM(MID(SUBSTITUTE(C40,",",REPT(" ",99)),599,99))&lt;&gt;"",CHAR(10) &amp; IFERROR(IF(ISERROR(--TRIM(MID(SUBSTITUTE(C40,",",REPT(" ",99)),599,99))),VLOOKUP(TRIM(MID(SUBSTITUTE(C40,",",REPT(" ",99)),599,99)),PortProtocols[],4,FALSE),VLOOKUP(--TRIM(MID(SUBSTITUTE(C40,",",REPT(" ",99)),599,99)),PortProtocols[],4,FALSE)),""),"") &amp;
    IF(TRIM(MID(SUBSTITUTE(C40,",",REPT(" ",99)),699,99))&lt;&gt;"",CHAR(10) &amp; IFERROR(IF(ISERROR(--TRIM(MID(SUBSTITUTE(C40,",",REPT(" ",99)),699,99))),VLOOKUP(TRIM(MID(SUBSTITUTE(C40,",",REPT(" ",99)),699,99)),PortProtocols[],4,FALSE),VLOOKUP(--TRIM(MID(SUBSTITUTE(C40,",",REPT(" ",99)),699,99)),PortProtocols[],4,FALSE)),""),"") &amp;
    IF(TRIM(MID(SUBSTITUTE(C40,",",REPT(" ",99)),799,99))&lt;&gt;"",CHAR(10) &amp; IFERROR(IF(ISERROR(--TRIM(MID(SUBSTITUTE(C40,",",REPT(" ",99)),799,99))),VLOOKUP(TRIM(MID(SUBSTITUTE(C40,",",REPT(" ",99)),799,99)),PortProtocols[],4,FALSE),VLOOKUP(--TRIM(MID(SUBSTITUTE(C40,",",REPT(" ",99)),799,99)),PortProtocols[],4,FALSE)),""),"") &amp;
    IF(TRIM(MID(SUBSTITUTE(C40,",",REPT(" ",99)),899,99))&lt;&gt;"",CHAR(10) &amp; IFERROR(IF(ISERROR(--TRIM(MID(SUBSTITUTE(C40,",",REPT(" ",99)),899,99))),VLOOKUP(TRIM(MID(SUBSTITUTE(C40,",",REPT(" ",99)),899,99)),PortProtocols[],4,FALSE),VLOOKUP(--TRIM(MID(SUBSTITUTE(C40,",",REPT(" ",99)),899,99)),PortProtocols[],4,FALSE)),""),"") &amp;
    IF(TRIM(MID(SUBSTITUTE(C40,",",REPT(" ",99)),999,99))&lt;&gt;"",CHAR(10) &amp; IFERROR(IF(ISERROR(--TRIM(MID(SUBSTITUTE(C40,",",REPT(" ",99)),999,99))),VLOOKUP(TRIM(MID(SUBSTITUTE(C40,",",REPT(" ",99)),999,99)),PortProtocols[],4,FALSE),VLOOKUP(--TRIM(MID(SUBSTITUTE(C40,",",REPT(" ",99)),999,99)),PortProtocols[],4,FALSE)),""),"") &amp;
    IF(TRIM(MID(SUBSTITUTE(C40,",",REPT(" ",99)),1099,99))&lt;&gt;"",CHAR(10) &amp; IFERROR(IF(ISERROR(--TRIM(MID(SUBSTITUTE(C40,",",REPT(" ",99)),1099,99))),VLOOKUP(TRIM(MID(SUBSTITUTE(C40,",",REPT(" ",99)),1099,99)),PortProtocols[],4,FALSE),VLOOKUP(--TRIM(MID(SUBSTITUTE(C40,",",REPT(" ",99)),1099,99)),PortProtocols[],4,FALSE)),""),"") &amp;
    IF(TRIM(MID(SUBSTITUTE(C40,",",REPT(" ",99)),1199,99))&lt;&gt;"",CHAR(10) &amp; IFERROR(IF(ISERROR(--TRIM(MID(SUBSTITUTE(C40,",",REPT(" ",99)),1199,99))),VLOOKUP(TRIM(MID(SUBSTITUTE(C40,",",REPT(" ",99)),1199,99)),PortProtocols[],4,FALSE),VLOOKUP(--TRIM(MID(SUBSTITUTE(C40,",",REPT(" ",99)),1199,99)),PortProtocols[],4,FALSE)),""),"") &amp;
    IF(TRIM(MID(SUBSTITUTE(C40,",",REPT(" ",99)),1299,99))&lt;&gt;"",CHAR(10) &amp; IFERROR(IF(ISERROR(--TRIM(MID(SUBSTITUTE(C40,",",REPT(" ",99)),1299,99))),VLOOKUP(TRIM(MID(SUBSTITUTE(C40,",",REPT(" ",99)),1299,99)),PortProtocols[],4,FALSE),VLOOKUP(--TRIM(MID(SUBSTITUTE(C40,",",REPT(" ",99)),1299,99)),PortProtocols[],4,FALSE)),""),"") &amp;
    IF(TRIM(MID(SUBSTITUTE(C40,",",REPT(" ",99)),1399,99))&lt;&gt;"",CHAR(10) &amp; IFERROR(IF(ISERROR(--TRIM(MID(SUBSTITUTE(C40,",",REPT(" ",99)),1399,99))),VLOOKUP(TRIM(MID(SUBSTITUTE(C40,",",REPT(" ",99)),1399,99)),PortProtocols[],4,FALSE),VLOOKUP(--TRIM(MID(SUBSTITUTE(C40,",",REPT(" ",99)),1399,99)),PortProtocols[],4,FALSE)),""),"") &amp;
    IF(TRIM(MID(SUBSTITUTE(C40,",",REPT(" ",99)),1499,99))&lt;&gt;"",CHAR(10) &amp; IFERROR(IF(ISERROR(--TRIM(MID(SUBSTITUTE(C40,",",REPT(" ",99)),1499,99))),VLOOKUP(TRIM(MID(SUBSTITUTE(C40,",",REPT(" ",99)),1499,99)),PortProtocols[],4,FALSE),VLOOKUP(--TRIM(MID(SUBSTITUTE(C40,",",REPT(" ",99)),1499,99)),PortProtocols[],4,FALSE)),""),"") &amp;
    IF(TRIM(MID(SUBSTITUTE(C40,",",REPT(" ",99)),1599,99))&lt;&gt;"",CHAR(10) &amp; IFERROR(IF(ISERROR(--TRIM(MID(SUBSTITUTE(C40,",",REPT(" ",99)),1599,99))),VLOOKUP(TRIM(MID(SUBSTITUTE(C40,",",REPT(" ",99)),1599,99)),PortProtocols[],4,FALSE),VLOOKUP(--TRIM(MID(SUBSTITUTE(C40,",",REPT(" ",99)),1599,99)),PortProtocols[],4,FALSE)),""),"") &amp;
    IF(TRIM(MID(SUBSTITUTE(C40,",",REPT(" ",99)),1699,99))&lt;&gt;"",CHAR(10) &amp; IFERROR(IF(ISERROR(--TRIM(MID(SUBSTITUTE(C40,",",REPT(" ",99)),1699,99))),VLOOKUP(TRIM(MID(SUBSTITUTE(C40,",",REPT(" ",99)),1699,99)),PortProtocols[],4,FALSE),VLOOKUP(--TRIM(MID(SUBSTITUTE(C40,",",REPT(" ",99)),1699,99)),PortProtocols[],4,FALSE)),""),"") &amp;
    IF(TRIM(MID(SUBSTITUTE(C40,",",REPT(" ",99)),1799,99))&lt;&gt;"",CHAR(10) &amp; IFERROR(IF(ISERROR(--TRIM(MID(SUBSTITUTE(C40,",",REPT(" ",99)),1799,99))),VLOOKUP(TRIM(MID(SUBSTITUTE(C40,",",REPT(" ",99)),1799,99)),PortProtocols[],4,FALSE),VLOOKUP(--TRIM(MID(SUBSTITUTE(C40,",",REPT(" ",99)),1799,99)),PortProtocols[],4,FALSE)),""),"") &amp;
    IF(TRIM(MID(SUBSTITUTE(C40,",",REPT(" ",99)),1899,99))&lt;&gt;"",CHAR(10) &amp; IFERROR(IF(ISERROR(--TRIM(MID(SUBSTITUTE(C40,",",REPT(" ",99)),1899,99))),VLOOKUP(TRIM(MID(SUBSTITUTE(C40,",",REPT(" ",99)),1899,99)),PortProtocols[],4,FALSE),VLOOKUP(--TRIM(MID(SUBSTITUTE(C40,",",REPT(" ",99)),1899,99)),PortProtocols[],4,FALSE)),""),""),
"")</f>
        <v/>
      </c>
      <c r="F40" s="19"/>
      <c r="G40" s="19"/>
    </row>
    <row r="41" spans="1:7" ht="20.25">
      <c r="A41" s="5"/>
      <c r="B41" s="5"/>
      <c r="C41" s="6"/>
      <c r="D41" s="5" t="str" cm="1">
        <f t="array" ref="D4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1" s="19" t="str">
        <f>IF(AND(B41&lt;&gt;"",C41&lt;&gt;""),
    B41 &amp; " To " &amp; B41 &amp; CHAR(10) &amp;
    IFERROR(IF(ISERROR(--TRIM(MID(SUBSTITUTE(C41,",",REPT(" ",99)),1,99))),VLOOKUP(TRIM(MID(SUBSTITUTE(C41,",",REPT(" ",99)),1,99)),PortProtocols[],4,FALSE),VLOOKUP(--TRIM(MID(SUBSTITUTE(C41,",",REPT(" ",99)),1,99)),PortProtocols[],4,FALSE)),"") &amp;
    IF(TRIM(MID(SUBSTITUTE(C41,",",REPT(" ",99)),99,99))&lt;&gt;"",CHAR(10) &amp; IFERROR(IF(ISERROR(--TRIM(MID(SUBSTITUTE(C41,",",REPT(" ",99)),99,99))),VLOOKUP(TRIM(MID(SUBSTITUTE(C41,",",REPT(" ",99)),99,99)),PortProtocols[],4,FALSE),VLOOKUP(--TRIM(MID(SUBSTITUTE(C41,",",REPT(" ",99)),99,99)),PortProtocols[],4,FALSE)),""),"") &amp;
    IF(TRIM(MID(SUBSTITUTE(C41,",",REPT(" ",99)),199,99))&lt;&gt;"",CHAR(10) &amp; IFERROR(IF(ISERROR(--TRIM(MID(SUBSTITUTE(C41,",",REPT(" ",99)),199,99))),VLOOKUP(TRIM(MID(SUBSTITUTE(C41,",",REPT(" ",99)),199,99)),PortProtocols[],4,FALSE),VLOOKUP(--TRIM(MID(SUBSTITUTE(C41,",",REPT(" ",99)),199,99)),PortProtocols[],4,FALSE)),""),"") &amp;
    IF(TRIM(MID(SUBSTITUTE(C41,",",REPT(" ",99)),299,99))&lt;&gt;"",CHAR(10) &amp; IFERROR(IF(ISERROR(--TRIM(MID(SUBSTITUTE(C41,",",REPT(" ",99)),299,99))),VLOOKUP(TRIM(MID(SUBSTITUTE(C41,",",REPT(" ",99)),299,99)),PortProtocols[],4,FALSE),VLOOKUP(--TRIM(MID(SUBSTITUTE(C41,",",REPT(" ",99)),299,99)),PortProtocols[],4,FALSE)),""),"") &amp;
    IF(TRIM(MID(SUBSTITUTE(C41,",",REPT(" ",99)),399,99))&lt;&gt;"",CHAR(10) &amp; IFERROR(IF(ISERROR(--TRIM(MID(SUBSTITUTE(C41,",",REPT(" ",99)),399,99))),VLOOKUP(TRIM(MID(SUBSTITUTE(C41,",",REPT(" ",99)),399,99)),PortProtocols[],4,FALSE),VLOOKUP(--TRIM(MID(SUBSTITUTE(C41,",",REPT(" ",99)),399,99)),PortProtocols[],4,FALSE)),""),"") &amp;
    IF(TRIM(MID(SUBSTITUTE(C41,",",REPT(" ",99)),499,99))&lt;&gt;"",CHAR(10) &amp; IFERROR(IF(ISERROR(--TRIM(MID(SUBSTITUTE(C41,",",REPT(" ",99)),499,99))),VLOOKUP(TRIM(MID(SUBSTITUTE(C41,",",REPT(" ",99)),499,99)),PortProtocols[],4,FALSE),VLOOKUP(--TRIM(MID(SUBSTITUTE(C41,",",REPT(" ",99)),499,99)),PortProtocols[],4,FALSE)),""),"") &amp;
    IF(TRIM(MID(SUBSTITUTE(C41,",",REPT(" ",99)),599,99))&lt;&gt;"",CHAR(10) &amp; IFERROR(IF(ISERROR(--TRIM(MID(SUBSTITUTE(C41,",",REPT(" ",99)),599,99))),VLOOKUP(TRIM(MID(SUBSTITUTE(C41,",",REPT(" ",99)),599,99)),PortProtocols[],4,FALSE),VLOOKUP(--TRIM(MID(SUBSTITUTE(C41,",",REPT(" ",99)),599,99)),PortProtocols[],4,FALSE)),""),"") &amp;
    IF(TRIM(MID(SUBSTITUTE(C41,",",REPT(" ",99)),699,99))&lt;&gt;"",CHAR(10) &amp; IFERROR(IF(ISERROR(--TRIM(MID(SUBSTITUTE(C41,",",REPT(" ",99)),699,99))),VLOOKUP(TRIM(MID(SUBSTITUTE(C41,",",REPT(" ",99)),699,99)),PortProtocols[],4,FALSE),VLOOKUP(--TRIM(MID(SUBSTITUTE(C41,",",REPT(" ",99)),699,99)),PortProtocols[],4,FALSE)),""),"") &amp;
    IF(TRIM(MID(SUBSTITUTE(C41,",",REPT(" ",99)),799,99))&lt;&gt;"",CHAR(10) &amp; IFERROR(IF(ISERROR(--TRIM(MID(SUBSTITUTE(C41,",",REPT(" ",99)),799,99))),VLOOKUP(TRIM(MID(SUBSTITUTE(C41,",",REPT(" ",99)),799,99)),PortProtocols[],4,FALSE),VLOOKUP(--TRIM(MID(SUBSTITUTE(C41,",",REPT(" ",99)),799,99)),PortProtocols[],4,FALSE)),""),"") &amp;
    IF(TRIM(MID(SUBSTITUTE(C41,",",REPT(" ",99)),899,99))&lt;&gt;"",CHAR(10) &amp; IFERROR(IF(ISERROR(--TRIM(MID(SUBSTITUTE(C41,",",REPT(" ",99)),899,99))),VLOOKUP(TRIM(MID(SUBSTITUTE(C41,",",REPT(" ",99)),899,99)),PortProtocols[],4,FALSE),VLOOKUP(--TRIM(MID(SUBSTITUTE(C41,",",REPT(" ",99)),899,99)),PortProtocols[],4,FALSE)),""),"") &amp;
    IF(TRIM(MID(SUBSTITUTE(C41,",",REPT(" ",99)),999,99))&lt;&gt;"",CHAR(10) &amp; IFERROR(IF(ISERROR(--TRIM(MID(SUBSTITUTE(C41,",",REPT(" ",99)),999,99))),VLOOKUP(TRIM(MID(SUBSTITUTE(C41,",",REPT(" ",99)),999,99)),PortProtocols[],4,FALSE),VLOOKUP(--TRIM(MID(SUBSTITUTE(C41,",",REPT(" ",99)),999,99)),PortProtocols[],4,FALSE)),""),"") &amp;
    IF(TRIM(MID(SUBSTITUTE(C41,",",REPT(" ",99)),1099,99))&lt;&gt;"",CHAR(10) &amp; IFERROR(IF(ISERROR(--TRIM(MID(SUBSTITUTE(C41,",",REPT(" ",99)),1099,99))),VLOOKUP(TRIM(MID(SUBSTITUTE(C41,",",REPT(" ",99)),1099,99)),PortProtocols[],4,FALSE),VLOOKUP(--TRIM(MID(SUBSTITUTE(C41,",",REPT(" ",99)),1099,99)),PortProtocols[],4,FALSE)),""),"") &amp;
    IF(TRIM(MID(SUBSTITUTE(C41,",",REPT(" ",99)),1199,99))&lt;&gt;"",CHAR(10) &amp; IFERROR(IF(ISERROR(--TRIM(MID(SUBSTITUTE(C41,",",REPT(" ",99)),1199,99))),VLOOKUP(TRIM(MID(SUBSTITUTE(C41,",",REPT(" ",99)),1199,99)),PortProtocols[],4,FALSE),VLOOKUP(--TRIM(MID(SUBSTITUTE(C41,",",REPT(" ",99)),1199,99)),PortProtocols[],4,FALSE)),""),"") &amp;
    IF(TRIM(MID(SUBSTITUTE(C41,",",REPT(" ",99)),1299,99))&lt;&gt;"",CHAR(10) &amp; IFERROR(IF(ISERROR(--TRIM(MID(SUBSTITUTE(C41,",",REPT(" ",99)),1299,99))),VLOOKUP(TRIM(MID(SUBSTITUTE(C41,",",REPT(" ",99)),1299,99)),PortProtocols[],4,FALSE),VLOOKUP(--TRIM(MID(SUBSTITUTE(C41,",",REPT(" ",99)),1299,99)),PortProtocols[],4,FALSE)),""),"") &amp;
    IF(TRIM(MID(SUBSTITUTE(C41,",",REPT(" ",99)),1399,99))&lt;&gt;"",CHAR(10) &amp; IFERROR(IF(ISERROR(--TRIM(MID(SUBSTITUTE(C41,",",REPT(" ",99)),1399,99))),VLOOKUP(TRIM(MID(SUBSTITUTE(C41,",",REPT(" ",99)),1399,99)),PortProtocols[],4,FALSE),VLOOKUP(--TRIM(MID(SUBSTITUTE(C41,",",REPT(" ",99)),1399,99)),PortProtocols[],4,FALSE)),""),"") &amp;
    IF(TRIM(MID(SUBSTITUTE(C41,",",REPT(" ",99)),1499,99))&lt;&gt;"",CHAR(10) &amp; IFERROR(IF(ISERROR(--TRIM(MID(SUBSTITUTE(C41,",",REPT(" ",99)),1499,99))),VLOOKUP(TRIM(MID(SUBSTITUTE(C41,",",REPT(" ",99)),1499,99)),PortProtocols[],4,FALSE),VLOOKUP(--TRIM(MID(SUBSTITUTE(C41,",",REPT(" ",99)),1499,99)),PortProtocols[],4,FALSE)),""),"") &amp;
    IF(TRIM(MID(SUBSTITUTE(C41,",",REPT(" ",99)),1599,99))&lt;&gt;"",CHAR(10) &amp; IFERROR(IF(ISERROR(--TRIM(MID(SUBSTITUTE(C41,",",REPT(" ",99)),1599,99))),VLOOKUP(TRIM(MID(SUBSTITUTE(C41,",",REPT(" ",99)),1599,99)),PortProtocols[],4,FALSE),VLOOKUP(--TRIM(MID(SUBSTITUTE(C41,",",REPT(" ",99)),1599,99)),PortProtocols[],4,FALSE)),""),"") &amp;
    IF(TRIM(MID(SUBSTITUTE(C41,",",REPT(" ",99)),1699,99))&lt;&gt;"",CHAR(10) &amp; IFERROR(IF(ISERROR(--TRIM(MID(SUBSTITUTE(C41,",",REPT(" ",99)),1699,99))),VLOOKUP(TRIM(MID(SUBSTITUTE(C41,",",REPT(" ",99)),1699,99)),PortProtocols[],4,FALSE),VLOOKUP(--TRIM(MID(SUBSTITUTE(C41,",",REPT(" ",99)),1699,99)),PortProtocols[],4,FALSE)),""),"") &amp;
    IF(TRIM(MID(SUBSTITUTE(C41,",",REPT(" ",99)),1799,99))&lt;&gt;"",CHAR(10) &amp; IFERROR(IF(ISERROR(--TRIM(MID(SUBSTITUTE(C41,",",REPT(" ",99)),1799,99))),VLOOKUP(TRIM(MID(SUBSTITUTE(C41,",",REPT(" ",99)),1799,99)),PortProtocols[],4,FALSE),VLOOKUP(--TRIM(MID(SUBSTITUTE(C41,",",REPT(" ",99)),1799,99)),PortProtocols[],4,FALSE)),""),"") &amp;
    IF(TRIM(MID(SUBSTITUTE(C41,",",REPT(" ",99)),1899,99))&lt;&gt;"",CHAR(10) &amp; IFERROR(IF(ISERROR(--TRIM(MID(SUBSTITUTE(C41,",",REPT(" ",99)),1899,99))),VLOOKUP(TRIM(MID(SUBSTITUTE(C41,",",REPT(" ",99)),1899,99)),PortProtocols[],4,FALSE),VLOOKUP(--TRIM(MID(SUBSTITUTE(C41,",",REPT(" ",99)),1899,99)),PortProtocols[],4,FALSE)),""),""),
"")</f>
        <v/>
      </c>
      <c r="F41" s="19"/>
      <c r="G41" s="19"/>
    </row>
    <row r="42" spans="1:7" ht="20.25">
      <c r="A42" s="5"/>
      <c r="B42" s="5"/>
      <c r="C42" s="6"/>
      <c r="D42" s="5" t="str" cm="1">
        <f t="array" ref="D4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2" s="19" t="str">
        <f>IF(AND(B42&lt;&gt;"",C42&lt;&gt;""),
    B42 &amp; " To " &amp; B42 &amp; CHAR(10) &amp;
    IFERROR(IF(ISERROR(--TRIM(MID(SUBSTITUTE(C42,",",REPT(" ",99)),1,99))),VLOOKUP(TRIM(MID(SUBSTITUTE(C42,",",REPT(" ",99)),1,99)),PortProtocols[],4,FALSE),VLOOKUP(--TRIM(MID(SUBSTITUTE(C42,",",REPT(" ",99)),1,99)),PortProtocols[],4,FALSE)),"") &amp;
    IF(TRIM(MID(SUBSTITUTE(C42,",",REPT(" ",99)),99,99))&lt;&gt;"",CHAR(10) &amp; IFERROR(IF(ISERROR(--TRIM(MID(SUBSTITUTE(C42,",",REPT(" ",99)),99,99))),VLOOKUP(TRIM(MID(SUBSTITUTE(C42,",",REPT(" ",99)),99,99)),PortProtocols[],4,FALSE),VLOOKUP(--TRIM(MID(SUBSTITUTE(C42,",",REPT(" ",99)),99,99)),PortProtocols[],4,FALSE)),""),"") &amp;
    IF(TRIM(MID(SUBSTITUTE(C42,",",REPT(" ",99)),199,99))&lt;&gt;"",CHAR(10) &amp; IFERROR(IF(ISERROR(--TRIM(MID(SUBSTITUTE(C42,",",REPT(" ",99)),199,99))),VLOOKUP(TRIM(MID(SUBSTITUTE(C42,",",REPT(" ",99)),199,99)),PortProtocols[],4,FALSE),VLOOKUP(--TRIM(MID(SUBSTITUTE(C42,",",REPT(" ",99)),199,99)),PortProtocols[],4,FALSE)),""),"") &amp;
    IF(TRIM(MID(SUBSTITUTE(C42,",",REPT(" ",99)),299,99))&lt;&gt;"",CHAR(10) &amp; IFERROR(IF(ISERROR(--TRIM(MID(SUBSTITUTE(C42,",",REPT(" ",99)),299,99))),VLOOKUP(TRIM(MID(SUBSTITUTE(C42,",",REPT(" ",99)),299,99)),PortProtocols[],4,FALSE),VLOOKUP(--TRIM(MID(SUBSTITUTE(C42,",",REPT(" ",99)),299,99)),PortProtocols[],4,FALSE)),""),"") &amp;
    IF(TRIM(MID(SUBSTITUTE(C42,",",REPT(" ",99)),399,99))&lt;&gt;"",CHAR(10) &amp; IFERROR(IF(ISERROR(--TRIM(MID(SUBSTITUTE(C42,",",REPT(" ",99)),399,99))),VLOOKUP(TRIM(MID(SUBSTITUTE(C42,",",REPT(" ",99)),399,99)),PortProtocols[],4,FALSE),VLOOKUP(--TRIM(MID(SUBSTITUTE(C42,",",REPT(" ",99)),399,99)),PortProtocols[],4,FALSE)),""),"") &amp;
    IF(TRIM(MID(SUBSTITUTE(C42,",",REPT(" ",99)),499,99))&lt;&gt;"",CHAR(10) &amp; IFERROR(IF(ISERROR(--TRIM(MID(SUBSTITUTE(C42,",",REPT(" ",99)),499,99))),VLOOKUP(TRIM(MID(SUBSTITUTE(C42,",",REPT(" ",99)),499,99)),PortProtocols[],4,FALSE),VLOOKUP(--TRIM(MID(SUBSTITUTE(C42,",",REPT(" ",99)),499,99)),PortProtocols[],4,FALSE)),""),"") &amp;
    IF(TRIM(MID(SUBSTITUTE(C42,",",REPT(" ",99)),599,99))&lt;&gt;"",CHAR(10) &amp; IFERROR(IF(ISERROR(--TRIM(MID(SUBSTITUTE(C42,",",REPT(" ",99)),599,99))),VLOOKUP(TRIM(MID(SUBSTITUTE(C42,",",REPT(" ",99)),599,99)),PortProtocols[],4,FALSE),VLOOKUP(--TRIM(MID(SUBSTITUTE(C42,",",REPT(" ",99)),599,99)),PortProtocols[],4,FALSE)),""),"") &amp;
    IF(TRIM(MID(SUBSTITUTE(C42,",",REPT(" ",99)),699,99))&lt;&gt;"",CHAR(10) &amp; IFERROR(IF(ISERROR(--TRIM(MID(SUBSTITUTE(C42,",",REPT(" ",99)),699,99))),VLOOKUP(TRIM(MID(SUBSTITUTE(C42,",",REPT(" ",99)),699,99)),PortProtocols[],4,FALSE),VLOOKUP(--TRIM(MID(SUBSTITUTE(C42,",",REPT(" ",99)),699,99)),PortProtocols[],4,FALSE)),""),"") &amp;
    IF(TRIM(MID(SUBSTITUTE(C42,",",REPT(" ",99)),799,99))&lt;&gt;"",CHAR(10) &amp; IFERROR(IF(ISERROR(--TRIM(MID(SUBSTITUTE(C42,",",REPT(" ",99)),799,99))),VLOOKUP(TRIM(MID(SUBSTITUTE(C42,",",REPT(" ",99)),799,99)),PortProtocols[],4,FALSE),VLOOKUP(--TRIM(MID(SUBSTITUTE(C42,",",REPT(" ",99)),799,99)),PortProtocols[],4,FALSE)),""),"") &amp;
    IF(TRIM(MID(SUBSTITUTE(C42,",",REPT(" ",99)),899,99))&lt;&gt;"",CHAR(10) &amp; IFERROR(IF(ISERROR(--TRIM(MID(SUBSTITUTE(C42,",",REPT(" ",99)),899,99))),VLOOKUP(TRIM(MID(SUBSTITUTE(C42,",",REPT(" ",99)),899,99)),PortProtocols[],4,FALSE),VLOOKUP(--TRIM(MID(SUBSTITUTE(C42,",",REPT(" ",99)),899,99)),PortProtocols[],4,FALSE)),""),"") &amp;
    IF(TRIM(MID(SUBSTITUTE(C42,",",REPT(" ",99)),999,99))&lt;&gt;"",CHAR(10) &amp; IFERROR(IF(ISERROR(--TRIM(MID(SUBSTITUTE(C42,",",REPT(" ",99)),999,99))),VLOOKUP(TRIM(MID(SUBSTITUTE(C42,",",REPT(" ",99)),999,99)),PortProtocols[],4,FALSE),VLOOKUP(--TRIM(MID(SUBSTITUTE(C42,",",REPT(" ",99)),999,99)),PortProtocols[],4,FALSE)),""),"") &amp;
    IF(TRIM(MID(SUBSTITUTE(C42,",",REPT(" ",99)),1099,99))&lt;&gt;"",CHAR(10) &amp; IFERROR(IF(ISERROR(--TRIM(MID(SUBSTITUTE(C42,",",REPT(" ",99)),1099,99))),VLOOKUP(TRIM(MID(SUBSTITUTE(C42,",",REPT(" ",99)),1099,99)),PortProtocols[],4,FALSE),VLOOKUP(--TRIM(MID(SUBSTITUTE(C42,",",REPT(" ",99)),1099,99)),PortProtocols[],4,FALSE)),""),"") &amp;
    IF(TRIM(MID(SUBSTITUTE(C42,",",REPT(" ",99)),1199,99))&lt;&gt;"",CHAR(10) &amp; IFERROR(IF(ISERROR(--TRIM(MID(SUBSTITUTE(C42,",",REPT(" ",99)),1199,99))),VLOOKUP(TRIM(MID(SUBSTITUTE(C42,",",REPT(" ",99)),1199,99)),PortProtocols[],4,FALSE),VLOOKUP(--TRIM(MID(SUBSTITUTE(C42,",",REPT(" ",99)),1199,99)),PortProtocols[],4,FALSE)),""),"") &amp;
    IF(TRIM(MID(SUBSTITUTE(C42,",",REPT(" ",99)),1299,99))&lt;&gt;"",CHAR(10) &amp; IFERROR(IF(ISERROR(--TRIM(MID(SUBSTITUTE(C42,",",REPT(" ",99)),1299,99))),VLOOKUP(TRIM(MID(SUBSTITUTE(C42,",",REPT(" ",99)),1299,99)),PortProtocols[],4,FALSE),VLOOKUP(--TRIM(MID(SUBSTITUTE(C42,",",REPT(" ",99)),1299,99)),PortProtocols[],4,FALSE)),""),"") &amp;
    IF(TRIM(MID(SUBSTITUTE(C42,",",REPT(" ",99)),1399,99))&lt;&gt;"",CHAR(10) &amp; IFERROR(IF(ISERROR(--TRIM(MID(SUBSTITUTE(C42,",",REPT(" ",99)),1399,99))),VLOOKUP(TRIM(MID(SUBSTITUTE(C42,",",REPT(" ",99)),1399,99)),PortProtocols[],4,FALSE),VLOOKUP(--TRIM(MID(SUBSTITUTE(C42,",",REPT(" ",99)),1399,99)),PortProtocols[],4,FALSE)),""),"") &amp;
    IF(TRIM(MID(SUBSTITUTE(C42,",",REPT(" ",99)),1499,99))&lt;&gt;"",CHAR(10) &amp; IFERROR(IF(ISERROR(--TRIM(MID(SUBSTITUTE(C42,",",REPT(" ",99)),1499,99))),VLOOKUP(TRIM(MID(SUBSTITUTE(C42,",",REPT(" ",99)),1499,99)),PortProtocols[],4,FALSE),VLOOKUP(--TRIM(MID(SUBSTITUTE(C42,",",REPT(" ",99)),1499,99)),PortProtocols[],4,FALSE)),""),"") &amp;
    IF(TRIM(MID(SUBSTITUTE(C42,",",REPT(" ",99)),1599,99))&lt;&gt;"",CHAR(10) &amp; IFERROR(IF(ISERROR(--TRIM(MID(SUBSTITUTE(C42,",",REPT(" ",99)),1599,99))),VLOOKUP(TRIM(MID(SUBSTITUTE(C42,",",REPT(" ",99)),1599,99)),PortProtocols[],4,FALSE),VLOOKUP(--TRIM(MID(SUBSTITUTE(C42,",",REPT(" ",99)),1599,99)),PortProtocols[],4,FALSE)),""),"") &amp;
    IF(TRIM(MID(SUBSTITUTE(C42,",",REPT(" ",99)),1699,99))&lt;&gt;"",CHAR(10) &amp; IFERROR(IF(ISERROR(--TRIM(MID(SUBSTITUTE(C42,",",REPT(" ",99)),1699,99))),VLOOKUP(TRIM(MID(SUBSTITUTE(C42,",",REPT(" ",99)),1699,99)),PortProtocols[],4,FALSE),VLOOKUP(--TRIM(MID(SUBSTITUTE(C42,",",REPT(" ",99)),1699,99)),PortProtocols[],4,FALSE)),""),"") &amp;
    IF(TRIM(MID(SUBSTITUTE(C42,",",REPT(" ",99)),1799,99))&lt;&gt;"",CHAR(10) &amp; IFERROR(IF(ISERROR(--TRIM(MID(SUBSTITUTE(C42,",",REPT(" ",99)),1799,99))),VLOOKUP(TRIM(MID(SUBSTITUTE(C42,",",REPT(" ",99)),1799,99)),PortProtocols[],4,FALSE),VLOOKUP(--TRIM(MID(SUBSTITUTE(C42,",",REPT(" ",99)),1799,99)),PortProtocols[],4,FALSE)),""),"") &amp;
    IF(TRIM(MID(SUBSTITUTE(C42,",",REPT(" ",99)),1899,99))&lt;&gt;"",CHAR(10) &amp; IFERROR(IF(ISERROR(--TRIM(MID(SUBSTITUTE(C42,",",REPT(" ",99)),1899,99))),VLOOKUP(TRIM(MID(SUBSTITUTE(C42,",",REPT(" ",99)),1899,99)),PortProtocols[],4,FALSE),VLOOKUP(--TRIM(MID(SUBSTITUTE(C42,",",REPT(" ",99)),1899,99)),PortProtocols[],4,FALSE)),""),""),
"")</f>
        <v/>
      </c>
      <c r="F42" s="19"/>
      <c r="G42" s="19"/>
    </row>
    <row r="43" spans="1:7" ht="20.25">
      <c r="A43" s="5"/>
      <c r="B43" s="5"/>
      <c r="C43" s="6"/>
      <c r="D43" s="5" t="str" cm="1">
        <f t="array" ref="D4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3" s="19" t="str">
        <f>IF(AND(B43&lt;&gt;"",C43&lt;&gt;""),
    B43 &amp; " To " &amp; B43 &amp; CHAR(10) &amp;
    IFERROR(IF(ISERROR(--TRIM(MID(SUBSTITUTE(C43,",",REPT(" ",99)),1,99))),VLOOKUP(TRIM(MID(SUBSTITUTE(C43,",",REPT(" ",99)),1,99)),PortProtocols[],4,FALSE),VLOOKUP(--TRIM(MID(SUBSTITUTE(C43,",",REPT(" ",99)),1,99)),PortProtocols[],4,FALSE)),"") &amp;
    IF(TRIM(MID(SUBSTITUTE(C43,",",REPT(" ",99)),99,99))&lt;&gt;"",CHAR(10) &amp; IFERROR(IF(ISERROR(--TRIM(MID(SUBSTITUTE(C43,",",REPT(" ",99)),99,99))),VLOOKUP(TRIM(MID(SUBSTITUTE(C43,",",REPT(" ",99)),99,99)),PortProtocols[],4,FALSE),VLOOKUP(--TRIM(MID(SUBSTITUTE(C43,",",REPT(" ",99)),99,99)),PortProtocols[],4,FALSE)),""),"") &amp;
    IF(TRIM(MID(SUBSTITUTE(C43,",",REPT(" ",99)),199,99))&lt;&gt;"",CHAR(10) &amp; IFERROR(IF(ISERROR(--TRIM(MID(SUBSTITUTE(C43,",",REPT(" ",99)),199,99))),VLOOKUP(TRIM(MID(SUBSTITUTE(C43,",",REPT(" ",99)),199,99)),PortProtocols[],4,FALSE),VLOOKUP(--TRIM(MID(SUBSTITUTE(C43,",",REPT(" ",99)),199,99)),PortProtocols[],4,FALSE)),""),"") &amp;
    IF(TRIM(MID(SUBSTITUTE(C43,",",REPT(" ",99)),299,99))&lt;&gt;"",CHAR(10) &amp; IFERROR(IF(ISERROR(--TRIM(MID(SUBSTITUTE(C43,",",REPT(" ",99)),299,99))),VLOOKUP(TRIM(MID(SUBSTITUTE(C43,",",REPT(" ",99)),299,99)),PortProtocols[],4,FALSE),VLOOKUP(--TRIM(MID(SUBSTITUTE(C43,",",REPT(" ",99)),299,99)),PortProtocols[],4,FALSE)),""),"") &amp;
    IF(TRIM(MID(SUBSTITUTE(C43,",",REPT(" ",99)),399,99))&lt;&gt;"",CHAR(10) &amp; IFERROR(IF(ISERROR(--TRIM(MID(SUBSTITUTE(C43,",",REPT(" ",99)),399,99))),VLOOKUP(TRIM(MID(SUBSTITUTE(C43,",",REPT(" ",99)),399,99)),PortProtocols[],4,FALSE),VLOOKUP(--TRIM(MID(SUBSTITUTE(C43,",",REPT(" ",99)),399,99)),PortProtocols[],4,FALSE)),""),"") &amp;
    IF(TRIM(MID(SUBSTITUTE(C43,",",REPT(" ",99)),499,99))&lt;&gt;"",CHAR(10) &amp; IFERROR(IF(ISERROR(--TRIM(MID(SUBSTITUTE(C43,",",REPT(" ",99)),499,99))),VLOOKUP(TRIM(MID(SUBSTITUTE(C43,",",REPT(" ",99)),499,99)),PortProtocols[],4,FALSE),VLOOKUP(--TRIM(MID(SUBSTITUTE(C43,",",REPT(" ",99)),499,99)),PortProtocols[],4,FALSE)),""),"") &amp;
    IF(TRIM(MID(SUBSTITUTE(C43,",",REPT(" ",99)),599,99))&lt;&gt;"",CHAR(10) &amp; IFERROR(IF(ISERROR(--TRIM(MID(SUBSTITUTE(C43,",",REPT(" ",99)),599,99))),VLOOKUP(TRIM(MID(SUBSTITUTE(C43,",",REPT(" ",99)),599,99)),PortProtocols[],4,FALSE),VLOOKUP(--TRIM(MID(SUBSTITUTE(C43,",",REPT(" ",99)),599,99)),PortProtocols[],4,FALSE)),""),"") &amp;
    IF(TRIM(MID(SUBSTITUTE(C43,",",REPT(" ",99)),699,99))&lt;&gt;"",CHAR(10) &amp; IFERROR(IF(ISERROR(--TRIM(MID(SUBSTITUTE(C43,",",REPT(" ",99)),699,99))),VLOOKUP(TRIM(MID(SUBSTITUTE(C43,",",REPT(" ",99)),699,99)),PortProtocols[],4,FALSE),VLOOKUP(--TRIM(MID(SUBSTITUTE(C43,",",REPT(" ",99)),699,99)),PortProtocols[],4,FALSE)),""),"") &amp;
    IF(TRIM(MID(SUBSTITUTE(C43,",",REPT(" ",99)),799,99))&lt;&gt;"",CHAR(10) &amp; IFERROR(IF(ISERROR(--TRIM(MID(SUBSTITUTE(C43,",",REPT(" ",99)),799,99))),VLOOKUP(TRIM(MID(SUBSTITUTE(C43,",",REPT(" ",99)),799,99)),PortProtocols[],4,FALSE),VLOOKUP(--TRIM(MID(SUBSTITUTE(C43,",",REPT(" ",99)),799,99)),PortProtocols[],4,FALSE)),""),"") &amp;
    IF(TRIM(MID(SUBSTITUTE(C43,",",REPT(" ",99)),899,99))&lt;&gt;"",CHAR(10) &amp; IFERROR(IF(ISERROR(--TRIM(MID(SUBSTITUTE(C43,",",REPT(" ",99)),899,99))),VLOOKUP(TRIM(MID(SUBSTITUTE(C43,",",REPT(" ",99)),899,99)),PortProtocols[],4,FALSE),VLOOKUP(--TRIM(MID(SUBSTITUTE(C43,",",REPT(" ",99)),899,99)),PortProtocols[],4,FALSE)),""),"") &amp;
    IF(TRIM(MID(SUBSTITUTE(C43,",",REPT(" ",99)),999,99))&lt;&gt;"",CHAR(10) &amp; IFERROR(IF(ISERROR(--TRIM(MID(SUBSTITUTE(C43,",",REPT(" ",99)),999,99))),VLOOKUP(TRIM(MID(SUBSTITUTE(C43,",",REPT(" ",99)),999,99)),PortProtocols[],4,FALSE),VLOOKUP(--TRIM(MID(SUBSTITUTE(C43,",",REPT(" ",99)),999,99)),PortProtocols[],4,FALSE)),""),"") &amp;
    IF(TRIM(MID(SUBSTITUTE(C43,",",REPT(" ",99)),1099,99))&lt;&gt;"",CHAR(10) &amp; IFERROR(IF(ISERROR(--TRIM(MID(SUBSTITUTE(C43,",",REPT(" ",99)),1099,99))),VLOOKUP(TRIM(MID(SUBSTITUTE(C43,",",REPT(" ",99)),1099,99)),PortProtocols[],4,FALSE),VLOOKUP(--TRIM(MID(SUBSTITUTE(C43,",",REPT(" ",99)),1099,99)),PortProtocols[],4,FALSE)),""),"") &amp;
    IF(TRIM(MID(SUBSTITUTE(C43,",",REPT(" ",99)),1199,99))&lt;&gt;"",CHAR(10) &amp; IFERROR(IF(ISERROR(--TRIM(MID(SUBSTITUTE(C43,",",REPT(" ",99)),1199,99))),VLOOKUP(TRIM(MID(SUBSTITUTE(C43,",",REPT(" ",99)),1199,99)),PortProtocols[],4,FALSE),VLOOKUP(--TRIM(MID(SUBSTITUTE(C43,",",REPT(" ",99)),1199,99)),PortProtocols[],4,FALSE)),""),"") &amp;
    IF(TRIM(MID(SUBSTITUTE(C43,",",REPT(" ",99)),1299,99))&lt;&gt;"",CHAR(10) &amp; IFERROR(IF(ISERROR(--TRIM(MID(SUBSTITUTE(C43,",",REPT(" ",99)),1299,99))),VLOOKUP(TRIM(MID(SUBSTITUTE(C43,",",REPT(" ",99)),1299,99)),PortProtocols[],4,FALSE),VLOOKUP(--TRIM(MID(SUBSTITUTE(C43,",",REPT(" ",99)),1299,99)),PortProtocols[],4,FALSE)),""),"") &amp;
    IF(TRIM(MID(SUBSTITUTE(C43,",",REPT(" ",99)),1399,99))&lt;&gt;"",CHAR(10) &amp; IFERROR(IF(ISERROR(--TRIM(MID(SUBSTITUTE(C43,",",REPT(" ",99)),1399,99))),VLOOKUP(TRIM(MID(SUBSTITUTE(C43,",",REPT(" ",99)),1399,99)),PortProtocols[],4,FALSE),VLOOKUP(--TRIM(MID(SUBSTITUTE(C43,",",REPT(" ",99)),1399,99)),PortProtocols[],4,FALSE)),""),"") &amp;
    IF(TRIM(MID(SUBSTITUTE(C43,",",REPT(" ",99)),1499,99))&lt;&gt;"",CHAR(10) &amp; IFERROR(IF(ISERROR(--TRIM(MID(SUBSTITUTE(C43,",",REPT(" ",99)),1499,99))),VLOOKUP(TRIM(MID(SUBSTITUTE(C43,",",REPT(" ",99)),1499,99)),PortProtocols[],4,FALSE),VLOOKUP(--TRIM(MID(SUBSTITUTE(C43,",",REPT(" ",99)),1499,99)),PortProtocols[],4,FALSE)),""),"") &amp;
    IF(TRIM(MID(SUBSTITUTE(C43,",",REPT(" ",99)),1599,99))&lt;&gt;"",CHAR(10) &amp; IFERROR(IF(ISERROR(--TRIM(MID(SUBSTITUTE(C43,",",REPT(" ",99)),1599,99))),VLOOKUP(TRIM(MID(SUBSTITUTE(C43,",",REPT(" ",99)),1599,99)),PortProtocols[],4,FALSE),VLOOKUP(--TRIM(MID(SUBSTITUTE(C43,",",REPT(" ",99)),1599,99)),PortProtocols[],4,FALSE)),""),"") &amp;
    IF(TRIM(MID(SUBSTITUTE(C43,",",REPT(" ",99)),1699,99))&lt;&gt;"",CHAR(10) &amp; IFERROR(IF(ISERROR(--TRIM(MID(SUBSTITUTE(C43,",",REPT(" ",99)),1699,99))),VLOOKUP(TRIM(MID(SUBSTITUTE(C43,",",REPT(" ",99)),1699,99)),PortProtocols[],4,FALSE),VLOOKUP(--TRIM(MID(SUBSTITUTE(C43,",",REPT(" ",99)),1699,99)),PortProtocols[],4,FALSE)),""),"") &amp;
    IF(TRIM(MID(SUBSTITUTE(C43,",",REPT(" ",99)),1799,99))&lt;&gt;"",CHAR(10) &amp; IFERROR(IF(ISERROR(--TRIM(MID(SUBSTITUTE(C43,",",REPT(" ",99)),1799,99))),VLOOKUP(TRIM(MID(SUBSTITUTE(C43,",",REPT(" ",99)),1799,99)),PortProtocols[],4,FALSE),VLOOKUP(--TRIM(MID(SUBSTITUTE(C43,",",REPT(" ",99)),1799,99)),PortProtocols[],4,FALSE)),""),"") &amp;
    IF(TRIM(MID(SUBSTITUTE(C43,",",REPT(" ",99)),1899,99))&lt;&gt;"",CHAR(10) &amp; IFERROR(IF(ISERROR(--TRIM(MID(SUBSTITUTE(C43,",",REPT(" ",99)),1899,99))),VLOOKUP(TRIM(MID(SUBSTITUTE(C43,",",REPT(" ",99)),1899,99)),PortProtocols[],4,FALSE),VLOOKUP(--TRIM(MID(SUBSTITUTE(C43,",",REPT(" ",99)),1899,99)),PortProtocols[],4,FALSE)),""),""),
"")</f>
        <v/>
      </c>
      <c r="F43" s="19"/>
      <c r="G43" s="19"/>
    </row>
    <row r="44" spans="1:7" ht="20.25">
      <c r="A44" s="5"/>
      <c r="B44" s="5"/>
      <c r="C44" s="6"/>
      <c r="D44" s="5" t="str" cm="1">
        <f t="array" ref="D4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4" s="19" t="str">
        <f>IF(AND(B44&lt;&gt;"",C44&lt;&gt;""),
    B44 &amp; " To " &amp; B44 &amp; CHAR(10) &amp;
    IFERROR(IF(ISERROR(--TRIM(MID(SUBSTITUTE(C44,",",REPT(" ",99)),1,99))),VLOOKUP(TRIM(MID(SUBSTITUTE(C44,",",REPT(" ",99)),1,99)),PortProtocols[],4,FALSE),VLOOKUP(--TRIM(MID(SUBSTITUTE(C44,",",REPT(" ",99)),1,99)),PortProtocols[],4,FALSE)),"") &amp;
    IF(TRIM(MID(SUBSTITUTE(C44,",",REPT(" ",99)),99,99))&lt;&gt;"",CHAR(10) &amp; IFERROR(IF(ISERROR(--TRIM(MID(SUBSTITUTE(C44,",",REPT(" ",99)),99,99))),VLOOKUP(TRIM(MID(SUBSTITUTE(C44,",",REPT(" ",99)),99,99)),PortProtocols[],4,FALSE),VLOOKUP(--TRIM(MID(SUBSTITUTE(C44,",",REPT(" ",99)),99,99)),PortProtocols[],4,FALSE)),""),"") &amp;
    IF(TRIM(MID(SUBSTITUTE(C44,",",REPT(" ",99)),199,99))&lt;&gt;"",CHAR(10) &amp; IFERROR(IF(ISERROR(--TRIM(MID(SUBSTITUTE(C44,",",REPT(" ",99)),199,99))),VLOOKUP(TRIM(MID(SUBSTITUTE(C44,",",REPT(" ",99)),199,99)),PortProtocols[],4,FALSE),VLOOKUP(--TRIM(MID(SUBSTITUTE(C44,",",REPT(" ",99)),199,99)),PortProtocols[],4,FALSE)),""),"") &amp;
    IF(TRIM(MID(SUBSTITUTE(C44,",",REPT(" ",99)),299,99))&lt;&gt;"",CHAR(10) &amp; IFERROR(IF(ISERROR(--TRIM(MID(SUBSTITUTE(C44,",",REPT(" ",99)),299,99))),VLOOKUP(TRIM(MID(SUBSTITUTE(C44,",",REPT(" ",99)),299,99)),PortProtocols[],4,FALSE),VLOOKUP(--TRIM(MID(SUBSTITUTE(C44,",",REPT(" ",99)),299,99)),PortProtocols[],4,FALSE)),""),"") &amp;
    IF(TRIM(MID(SUBSTITUTE(C44,",",REPT(" ",99)),399,99))&lt;&gt;"",CHAR(10) &amp; IFERROR(IF(ISERROR(--TRIM(MID(SUBSTITUTE(C44,",",REPT(" ",99)),399,99))),VLOOKUP(TRIM(MID(SUBSTITUTE(C44,",",REPT(" ",99)),399,99)),PortProtocols[],4,FALSE),VLOOKUP(--TRIM(MID(SUBSTITUTE(C44,",",REPT(" ",99)),399,99)),PortProtocols[],4,FALSE)),""),"") &amp;
    IF(TRIM(MID(SUBSTITUTE(C44,",",REPT(" ",99)),499,99))&lt;&gt;"",CHAR(10) &amp; IFERROR(IF(ISERROR(--TRIM(MID(SUBSTITUTE(C44,",",REPT(" ",99)),499,99))),VLOOKUP(TRIM(MID(SUBSTITUTE(C44,",",REPT(" ",99)),499,99)),PortProtocols[],4,FALSE),VLOOKUP(--TRIM(MID(SUBSTITUTE(C44,",",REPT(" ",99)),499,99)),PortProtocols[],4,FALSE)),""),"") &amp;
    IF(TRIM(MID(SUBSTITUTE(C44,",",REPT(" ",99)),599,99))&lt;&gt;"",CHAR(10) &amp; IFERROR(IF(ISERROR(--TRIM(MID(SUBSTITUTE(C44,",",REPT(" ",99)),599,99))),VLOOKUP(TRIM(MID(SUBSTITUTE(C44,",",REPT(" ",99)),599,99)),PortProtocols[],4,FALSE),VLOOKUP(--TRIM(MID(SUBSTITUTE(C44,",",REPT(" ",99)),599,99)),PortProtocols[],4,FALSE)),""),"") &amp;
    IF(TRIM(MID(SUBSTITUTE(C44,",",REPT(" ",99)),699,99))&lt;&gt;"",CHAR(10) &amp; IFERROR(IF(ISERROR(--TRIM(MID(SUBSTITUTE(C44,",",REPT(" ",99)),699,99))),VLOOKUP(TRIM(MID(SUBSTITUTE(C44,",",REPT(" ",99)),699,99)),PortProtocols[],4,FALSE),VLOOKUP(--TRIM(MID(SUBSTITUTE(C44,",",REPT(" ",99)),699,99)),PortProtocols[],4,FALSE)),""),"") &amp;
    IF(TRIM(MID(SUBSTITUTE(C44,",",REPT(" ",99)),799,99))&lt;&gt;"",CHAR(10) &amp; IFERROR(IF(ISERROR(--TRIM(MID(SUBSTITUTE(C44,",",REPT(" ",99)),799,99))),VLOOKUP(TRIM(MID(SUBSTITUTE(C44,",",REPT(" ",99)),799,99)),PortProtocols[],4,FALSE),VLOOKUP(--TRIM(MID(SUBSTITUTE(C44,",",REPT(" ",99)),799,99)),PortProtocols[],4,FALSE)),""),"") &amp;
    IF(TRIM(MID(SUBSTITUTE(C44,",",REPT(" ",99)),899,99))&lt;&gt;"",CHAR(10) &amp; IFERROR(IF(ISERROR(--TRIM(MID(SUBSTITUTE(C44,",",REPT(" ",99)),899,99))),VLOOKUP(TRIM(MID(SUBSTITUTE(C44,",",REPT(" ",99)),899,99)),PortProtocols[],4,FALSE),VLOOKUP(--TRIM(MID(SUBSTITUTE(C44,",",REPT(" ",99)),899,99)),PortProtocols[],4,FALSE)),""),"") &amp;
    IF(TRIM(MID(SUBSTITUTE(C44,",",REPT(" ",99)),999,99))&lt;&gt;"",CHAR(10) &amp; IFERROR(IF(ISERROR(--TRIM(MID(SUBSTITUTE(C44,",",REPT(" ",99)),999,99))),VLOOKUP(TRIM(MID(SUBSTITUTE(C44,",",REPT(" ",99)),999,99)),PortProtocols[],4,FALSE),VLOOKUP(--TRIM(MID(SUBSTITUTE(C44,",",REPT(" ",99)),999,99)),PortProtocols[],4,FALSE)),""),"") &amp;
    IF(TRIM(MID(SUBSTITUTE(C44,",",REPT(" ",99)),1099,99))&lt;&gt;"",CHAR(10) &amp; IFERROR(IF(ISERROR(--TRIM(MID(SUBSTITUTE(C44,",",REPT(" ",99)),1099,99))),VLOOKUP(TRIM(MID(SUBSTITUTE(C44,",",REPT(" ",99)),1099,99)),PortProtocols[],4,FALSE),VLOOKUP(--TRIM(MID(SUBSTITUTE(C44,",",REPT(" ",99)),1099,99)),PortProtocols[],4,FALSE)),""),"") &amp;
    IF(TRIM(MID(SUBSTITUTE(C44,",",REPT(" ",99)),1199,99))&lt;&gt;"",CHAR(10) &amp; IFERROR(IF(ISERROR(--TRIM(MID(SUBSTITUTE(C44,",",REPT(" ",99)),1199,99))),VLOOKUP(TRIM(MID(SUBSTITUTE(C44,",",REPT(" ",99)),1199,99)),PortProtocols[],4,FALSE),VLOOKUP(--TRIM(MID(SUBSTITUTE(C44,",",REPT(" ",99)),1199,99)),PortProtocols[],4,FALSE)),""),"") &amp;
    IF(TRIM(MID(SUBSTITUTE(C44,",",REPT(" ",99)),1299,99))&lt;&gt;"",CHAR(10) &amp; IFERROR(IF(ISERROR(--TRIM(MID(SUBSTITUTE(C44,",",REPT(" ",99)),1299,99))),VLOOKUP(TRIM(MID(SUBSTITUTE(C44,",",REPT(" ",99)),1299,99)),PortProtocols[],4,FALSE),VLOOKUP(--TRIM(MID(SUBSTITUTE(C44,",",REPT(" ",99)),1299,99)),PortProtocols[],4,FALSE)),""),"") &amp;
    IF(TRIM(MID(SUBSTITUTE(C44,",",REPT(" ",99)),1399,99))&lt;&gt;"",CHAR(10) &amp; IFERROR(IF(ISERROR(--TRIM(MID(SUBSTITUTE(C44,",",REPT(" ",99)),1399,99))),VLOOKUP(TRIM(MID(SUBSTITUTE(C44,",",REPT(" ",99)),1399,99)),PortProtocols[],4,FALSE),VLOOKUP(--TRIM(MID(SUBSTITUTE(C44,",",REPT(" ",99)),1399,99)),PortProtocols[],4,FALSE)),""),"") &amp;
    IF(TRIM(MID(SUBSTITUTE(C44,",",REPT(" ",99)),1499,99))&lt;&gt;"",CHAR(10) &amp; IFERROR(IF(ISERROR(--TRIM(MID(SUBSTITUTE(C44,",",REPT(" ",99)),1499,99))),VLOOKUP(TRIM(MID(SUBSTITUTE(C44,",",REPT(" ",99)),1499,99)),PortProtocols[],4,FALSE),VLOOKUP(--TRIM(MID(SUBSTITUTE(C44,",",REPT(" ",99)),1499,99)),PortProtocols[],4,FALSE)),""),"") &amp;
    IF(TRIM(MID(SUBSTITUTE(C44,",",REPT(" ",99)),1599,99))&lt;&gt;"",CHAR(10) &amp; IFERROR(IF(ISERROR(--TRIM(MID(SUBSTITUTE(C44,",",REPT(" ",99)),1599,99))),VLOOKUP(TRIM(MID(SUBSTITUTE(C44,",",REPT(" ",99)),1599,99)),PortProtocols[],4,FALSE),VLOOKUP(--TRIM(MID(SUBSTITUTE(C44,",",REPT(" ",99)),1599,99)),PortProtocols[],4,FALSE)),""),"") &amp;
    IF(TRIM(MID(SUBSTITUTE(C44,",",REPT(" ",99)),1699,99))&lt;&gt;"",CHAR(10) &amp; IFERROR(IF(ISERROR(--TRIM(MID(SUBSTITUTE(C44,",",REPT(" ",99)),1699,99))),VLOOKUP(TRIM(MID(SUBSTITUTE(C44,",",REPT(" ",99)),1699,99)),PortProtocols[],4,FALSE),VLOOKUP(--TRIM(MID(SUBSTITUTE(C44,",",REPT(" ",99)),1699,99)),PortProtocols[],4,FALSE)),""),"") &amp;
    IF(TRIM(MID(SUBSTITUTE(C44,",",REPT(" ",99)),1799,99))&lt;&gt;"",CHAR(10) &amp; IFERROR(IF(ISERROR(--TRIM(MID(SUBSTITUTE(C44,",",REPT(" ",99)),1799,99))),VLOOKUP(TRIM(MID(SUBSTITUTE(C44,",",REPT(" ",99)),1799,99)),PortProtocols[],4,FALSE),VLOOKUP(--TRIM(MID(SUBSTITUTE(C44,",",REPT(" ",99)),1799,99)),PortProtocols[],4,FALSE)),""),"") &amp;
    IF(TRIM(MID(SUBSTITUTE(C44,",",REPT(" ",99)),1899,99))&lt;&gt;"",CHAR(10) &amp; IFERROR(IF(ISERROR(--TRIM(MID(SUBSTITUTE(C44,",",REPT(" ",99)),1899,99))),VLOOKUP(TRIM(MID(SUBSTITUTE(C44,",",REPT(" ",99)),1899,99)),PortProtocols[],4,FALSE),VLOOKUP(--TRIM(MID(SUBSTITUTE(C44,",",REPT(" ",99)),1899,99)),PortProtocols[],4,FALSE)),""),""),
"")</f>
        <v/>
      </c>
      <c r="F44" s="19"/>
      <c r="G44" s="19"/>
    </row>
    <row r="45" spans="1:7" ht="20.25">
      <c r="A45" s="5"/>
      <c r="B45" s="5"/>
      <c r="C45" s="6"/>
      <c r="D45" s="5" t="str" cm="1">
        <f t="array" ref="D4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5" s="19" t="str">
        <f>IF(AND(B45&lt;&gt;"",C45&lt;&gt;""),
    B45 &amp; " To " &amp; B45 &amp; CHAR(10) &amp;
    IFERROR(IF(ISERROR(--TRIM(MID(SUBSTITUTE(C45,",",REPT(" ",99)),1,99))),VLOOKUP(TRIM(MID(SUBSTITUTE(C45,",",REPT(" ",99)),1,99)),PortProtocols[],4,FALSE),VLOOKUP(--TRIM(MID(SUBSTITUTE(C45,",",REPT(" ",99)),1,99)),PortProtocols[],4,FALSE)),"") &amp;
    IF(TRIM(MID(SUBSTITUTE(C45,",",REPT(" ",99)),99,99))&lt;&gt;"",CHAR(10) &amp; IFERROR(IF(ISERROR(--TRIM(MID(SUBSTITUTE(C45,",",REPT(" ",99)),99,99))),VLOOKUP(TRIM(MID(SUBSTITUTE(C45,",",REPT(" ",99)),99,99)),PortProtocols[],4,FALSE),VLOOKUP(--TRIM(MID(SUBSTITUTE(C45,",",REPT(" ",99)),99,99)),PortProtocols[],4,FALSE)),""),"") &amp;
    IF(TRIM(MID(SUBSTITUTE(C45,",",REPT(" ",99)),199,99))&lt;&gt;"",CHAR(10) &amp; IFERROR(IF(ISERROR(--TRIM(MID(SUBSTITUTE(C45,",",REPT(" ",99)),199,99))),VLOOKUP(TRIM(MID(SUBSTITUTE(C45,",",REPT(" ",99)),199,99)),PortProtocols[],4,FALSE),VLOOKUP(--TRIM(MID(SUBSTITUTE(C45,",",REPT(" ",99)),199,99)),PortProtocols[],4,FALSE)),""),"") &amp;
    IF(TRIM(MID(SUBSTITUTE(C45,",",REPT(" ",99)),299,99))&lt;&gt;"",CHAR(10) &amp; IFERROR(IF(ISERROR(--TRIM(MID(SUBSTITUTE(C45,",",REPT(" ",99)),299,99))),VLOOKUP(TRIM(MID(SUBSTITUTE(C45,",",REPT(" ",99)),299,99)),PortProtocols[],4,FALSE),VLOOKUP(--TRIM(MID(SUBSTITUTE(C45,",",REPT(" ",99)),299,99)),PortProtocols[],4,FALSE)),""),"") &amp;
    IF(TRIM(MID(SUBSTITUTE(C45,",",REPT(" ",99)),399,99))&lt;&gt;"",CHAR(10) &amp; IFERROR(IF(ISERROR(--TRIM(MID(SUBSTITUTE(C45,",",REPT(" ",99)),399,99))),VLOOKUP(TRIM(MID(SUBSTITUTE(C45,",",REPT(" ",99)),399,99)),PortProtocols[],4,FALSE),VLOOKUP(--TRIM(MID(SUBSTITUTE(C45,",",REPT(" ",99)),399,99)),PortProtocols[],4,FALSE)),""),"") &amp;
    IF(TRIM(MID(SUBSTITUTE(C45,",",REPT(" ",99)),499,99))&lt;&gt;"",CHAR(10) &amp; IFERROR(IF(ISERROR(--TRIM(MID(SUBSTITUTE(C45,",",REPT(" ",99)),499,99))),VLOOKUP(TRIM(MID(SUBSTITUTE(C45,",",REPT(" ",99)),499,99)),PortProtocols[],4,FALSE),VLOOKUP(--TRIM(MID(SUBSTITUTE(C45,",",REPT(" ",99)),499,99)),PortProtocols[],4,FALSE)),""),"") &amp;
    IF(TRIM(MID(SUBSTITUTE(C45,",",REPT(" ",99)),599,99))&lt;&gt;"",CHAR(10) &amp; IFERROR(IF(ISERROR(--TRIM(MID(SUBSTITUTE(C45,",",REPT(" ",99)),599,99))),VLOOKUP(TRIM(MID(SUBSTITUTE(C45,",",REPT(" ",99)),599,99)),PortProtocols[],4,FALSE),VLOOKUP(--TRIM(MID(SUBSTITUTE(C45,",",REPT(" ",99)),599,99)),PortProtocols[],4,FALSE)),""),"") &amp;
    IF(TRIM(MID(SUBSTITUTE(C45,",",REPT(" ",99)),699,99))&lt;&gt;"",CHAR(10) &amp; IFERROR(IF(ISERROR(--TRIM(MID(SUBSTITUTE(C45,",",REPT(" ",99)),699,99))),VLOOKUP(TRIM(MID(SUBSTITUTE(C45,",",REPT(" ",99)),699,99)),PortProtocols[],4,FALSE),VLOOKUP(--TRIM(MID(SUBSTITUTE(C45,",",REPT(" ",99)),699,99)),PortProtocols[],4,FALSE)),""),"") &amp;
    IF(TRIM(MID(SUBSTITUTE(C45,",",REPT(" ",99)),799,99))&lt;&gt;"",CHAR(10) &amp; IFERROR(IF(ISERROR(--TRIM(MID(SUBSTITUTE(C45,",",REPT(" ",99)),799,99))),VLOOKUP(TRIM(MID(SUBSTITUTE(C45,",",REPT(" ",99)),799,99)),PortProtocols[],4,FALSE),VLOOKUP(--TRIM(MID(SUBSTITUTE(C45,",",REPT(" ",99)),799,99)),PortProtocols[],4,FALSE)),""),"") &amp;
    IF(TRIM(MID(SUBSTITUTE(C45,",",REPT(" ",99)),899,99))&lt;&gt;"",CHAR(10) &amp; IFERROR(IF(ISERROR(--TRIM(MID(SUBSTITUTE(C45,",",REPT(" ",99)),899,99))),VLOOKUP(TRIM(MID(SUBSTITUTE(C45,",",REPT(" ",99)),899,99)),PortProtocols[],4,FALSE),VLOOKUP(--TRIM(MID(SUBSTITUTE(C45,",",REPT(" ",99)),899,99)),PortProtocols[],4,FALSE)),""),"") &amp;
    IF(TRIM(MID(SUBSTITUTE(C45,",",REPT(" ",99)),999,99))&lt;&gt;"",CHAR(10) &amp; IFERROR(IF(ISERROR(--TRIM(MID(SUBSTITUTE(C45,",",REPT(" ",99)),999,99))),VLOOKUP(TRIM(MID(SUBSTITUTE(C45,",",REPT(" ",99)),999,99)),PortProtocols[],4,FALSE),VLOOKUP(--TRIM(MID(SUBSTITUTE(C45,",",REPT(" ",99)),999,99)),PortProtocols[],4,FALSE)),""),"") &amp;
    IF(TRIM(MID(SUBSTITUTE(C45,",",REPT(" ",99)),1099,99))&lt;&gt;"",CHAR(10) &amp; IFERROR(IF(ISERROR(--TRIM(MID(SUBSTITUTE(C45,",",REPT(" ",99)),1099,99))),VLOOKUP(TRIM(MID(SUBSTITUTE(C45,",",REPT(" ",99)),1099,99)),PortProtocols[],4,FALSE),VLOOKUP(--TRIM(MID(SUBSTITUTE(C45,",",REPT(" ",99)),1099,99)),PortProtocols[],4,FALSE)),""),"") &amp;
    IF(TRIM(MID(SUBSTITUTE(C45,",",REPT(" ",99)),1199,99))&lt;&gt;"",CHAR(10) &amp; IFERROR(IF(ISERROR(--TRIM(MID(SUBSTITUTE(C45,",",REPT(" ",99)),1199,99))),VLOOKUP(TRIM(MID(SUBSTITUTE(C45,",",REPT(" ",99)),1199,99)),PortProtocols[],4,FALSE),VLOOKUP(--TRIM(MID(SUBSTITUTE(C45,",",REPT(" ",99)),1199,99)),PortProtocols[],4,FALSE)),""),"") &amp;
    IF(TRIM(MID(SUBSTITUTE(C45,",",REPT(" ",99)),1299,99))&lt;&gt;"",CHAR(10) &amp; IFERROR(IF(ISERROR(--TRIM(MID(SUBSTITUTE(C45,",",REPT(" ",99)),1299,99))),VLOOKUP(TRIM(MID(SUBSTITUTE(C45,",",REPT(" ",99)),1299,99)),PortProtocols[],4,FALSE),VLOOKUP(--TRIM(MID(SUBSTITUTE(C45,",",REPT(" ",99)),1299,99)),PortProtocols[],4,FALSE)),""),"") &amp;
    IF(TRIM(MID(SUBSTITUTE(C45,",",REPT(" ",99)),1399,99))&lt;&gt;"",CHAR(10) &amp; IFERROR(IF(ISERROR(--TRIM(MID(SUBSTITUTE(C45,",",REPT(" ",99)),1399,99))),VLOOKUP(TRIM(MID(SUBSTITUTE(C45,",",REPT(" ",99)),1399,99)),PortProtocols[],4,FALSE),VLOOKUP(--TRIM(MID(SUBSTITUTE(C45,",",REPT(" ",99)),1399,99)),PortProtocols[],4,FALSE)),""),"") &amp;
    IF(TRIM(MID(SUBSTITUTE(C45,",",REPT(" ",99)),1499,99))&lt;&gt;"",CHAR(10) &amp; IFERROR(IF(ISERROR(--TRIM(MID(SUBSTITUTE(C45,",",REPT(" ",99)),1499,99))),VLOOKUP(TRIM(MID(SUBSTITUTE(C45,",",REPT(" ",99)),1499,99)),PortProtocols[],4,FALSE),VLOOKUP(--TRIM(MID(SUBSTITUTE(C45,",",REPT(" ",99)),1499,99)),PortProtocols[],4,FALSE)),""),"") &amp;
    IF(TRIM(MID(SUBSTITUTE(C45,",",REPT(" ",99)),1599,99))&lt;&gt;"",CHAR(10) &amp; IFERROR(IF(ISERROR(--TRIM(MID(SUBSTITUTE(C45,",",REPT(" ",99)),1599,99))),VLOOKUP(TRIM(MID(SUBSTITUTE(C45,",",REPT(" ",99)),1599,99)),PortProtocols[],4,FALSE),VLOOKUP(--TRIM(MID(SUBSTITUTE(C45,",",REPT(" ",99)),1599,99)),PortProtocols[],4,FALSE)),""),"") &amp;
    IF(TRIM(MID(SUBSTITUTE(C45,",",REPT(" ",99)),1699,99))&lt;&gt;"",CHAR(10) &amp; IFERROR(IF(ISERROR(--TRIM(MID(SUBSTITUTE(C45,",",REPT(" ",99)),1699,99))),VLOOKUP(TRIM(MID(SUBSTITUTE(C45,",",REPT(" ",99)),1699,99)),PortProtocols[],4,FALSE),VLOOKUP(--TRIM(MID(SUBSTITUTE(C45,",",REPT(" ",99)),1699,99)),PortProtocols[],4,FALSE)),""),"") &amp;
    IF(TRIM(MID(SUBSTITUTE(C45,",",REPT(" ",99)),1799,99))&lt;&gt;"",CHAR(10) &amp; IFERROR(IF(ISERROR(--TRIM(MID(SUBSTITUTE(C45,",",REPT(" ",99)),1799,99))),VLOOKUP(TRIM(MID(SUBSTITUTE(C45,",",REPT(" ",99)),1799,99)),PortProtocols[],4,FALSE),VLOOKUP(--TRIM(MID(SUBSTITUTE(C45,",",REPT(" ",99)),1799,99)),PortProtocols[],4,FALSE)),""),"") &amp;
    IF(TRIM(MID(SUBSTITUTE(C45,",",REPT(" ",99)),1899,99))&lt;&gt;"",CHAR(10) &amp; IFERROR(IF(ISERROR(--TRIM(MID(SUBSTITUTE(C45,",",REPT(" ",99)),1899,99))),VLOOKUP(TRIM(MID(SUBSTITUTE(C45,",",REPT(" ",99)),1899,99)),PortProtocols[],4,FALSE),VLOOKUP(--TRIM(MID(SUBSTITUTE(C45,",",REPT(" ",99)),1899,99)),PortProtocols[],4,FALSE)),""),""),
"")</f>
        <v/>
      </c>
      <c r="F45" s="19"/>
      <c r="G45" s="19"/>
    </row>
    <row r="46" spans="1:7" ht="20.25">
      <c r="A46" s="5"/>
      <c r="B46" s="5"/>
      <c r="C46" s="6"/>
      <c r="D46" s="5" t="str" cm="1">
        <f t="array" ref="D4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6" s="19" t="str">
        <f>IF(AND(B46&lt;&gt;"",C46&lt;&gt;""),
    B46 &amp; " To " &amp; B46 &amp; CHAR(10) &amp;
    IFERROR(IF(ISERROR(--TRIM(MID(SUBSTITUTE(C46,",",REPT(" ",99)),1,99))),VLOOKUP(TRIM(MID(SUBSTITUTE(C46,",",REPT(" ",99)),1,99)),PortProtocols[],4,FALSE),VLOOKUP(--TRIM(MID(SUBSTITUTE(C46,",",REPT(" ",99)),1,99)),PortProtocols[],4,FALSE)),"") &amp;
    IF(TRIM(MID(SUBSTITUTE(C46,",",REPT(" ",99)),99,99))&lt;&gt;"",CHAR(10) &amp; IFERROR(IF(ISERROR(--TRIM(MID(SUBSTITUTE(C46,",",REPT(" ",99)),99,99))),VLOOKUP(TRIM(MID(SUBSTITUTE(C46,",",REPT(" ",99)),99,99)),PortProtocols[],4,FALSE),VLOOKUP(--TRIM(MID(SUBSTITUTE(C46,",",REPT(" ",99)),99,99)),PortProtocols[],4,FALSE)),""),"") &amp;
    IF(TRIM(MID(SUBSTITUTE(C46,",",REPT(" ",99)),199,99))&lt;&gt;"",CHAR(10) &amp; IFERROR(IF(ISERROR(--TRIM(MID(SUBSTITUTE(C46,",",REPT(" ",99)),199,99))),VLOOKUP(TRIM(MID(SUBSTITUTE(C46,",",REPT(" ",99)),199,99)),PortProtocols[],4,FALSE),VLOOKUP(--TRIM(MID(SUBSTITUTE(C46,",",REPT(" ",99)),199,99)),PortProtocols[],4,FALSE)),""),"") &amp;
    IF(TRIM(MID(SUBSTITUTE(C46,",",REPT(" ",99)),299,99))&lt;&gt;"",CHAR(10) &amp; IFERROR(IF(ISERROR(--TRIM(MID(SUBSTITUTE(C46,",",REPT(" ",99)),299,99))),VLOOKUP(TRIM(MID(SUBSTITUTE(C46,",",REPT(" ",99)),299,99)),PortProtocols[],4,FALSE),VLOOKUP(--TRIM(MID(SUBSTITUTE(C46,",",REPT(" ",99)),299,99)),PortProtocols[],4,FALSE)),""),"") &amp;
    IF(TRIM(MID(SUBSTITUTE(C46,",",REPT(" ",99)),399,99))&lt;&gt;"",CHAR(10) &amp; IFERROR(IF(ISERROR(--TRIM(MID(SUBSTITUTE(C46,",",REPT(" ",99)),399,99))),VLOOKUP(TRIM(MID(SUBSTITUTE(C46,",",REPT(" ",99)),399,99)),PortProtocols[],4,FALSE),VLOOKUP(--TRIM(MID(SUBSTITUTE(C46,",",REPT(" ",99)),399,99)),PortProtocols[],4,FALSE)),""),"") &amp;
    IF(TRIM(MID(SUBSTITUTE(C46,",",REPT(" ",99)),499,99))&lt;&gt;"",CHAR(10) &amp; IFERROR(IF(ISERROR(--TRIM(MID(SUBSTITUTE(C46,",",REPT(" ",99)),499,99))),VLOOKUP(TRIM(MID(SUBSTITUTE(C46,",",REPT(" ",99)),499,99)),PortProtocols[],4,FALSE),VLOOKUP(--TRIM(MID(SUBSTITUTE(C46,",",REPT(" ",99)),499,99)),PortProtocols[],4,FALSE)),""),"") &amp;
    IF(TRIM(MID(SUBSTITUTE(C46,",",REPT(" ",99)),599,99))&lt;&gt;"",CHAR(10) &amp; IFERROR(IF(ISERROR(--TRIM(MID(SUBSTITUTE(C46,",",REPT(" ",99)),599,99))),VLOOKUP(TRIM(MID(SUBSTITUTE(C46,",",REPT(" ",99)),599,99)),PortProtocols[],4,FALSE),VLOOKUP(--TRIM(MID(SUBSTITUTE(C46,",",REPT(" ",99)),599,99)),PortProtocols[],4,FALSE)),""),"") &amp;
    IF(TRIM(MID(SUBSTITUTE(C46,",",REPT(" ",99)),699,99))&lt;&gt;"",CHAR(10) &amp; IFERROR(IF(ISERROR(--TRIM(MID(SUBSTITUTE(C46,",",REPT(" ",99)),699,99))),VLOOKUP(TRIM(MID(SUBSTITUTE(C46,",",REPT(" ",99)),699,99)),PortProtocols[],4,FALSE),VLOOKUP(--TRIM(MID(SUBSTITUTE(C46,",",REPT(" ",99)),699,99)),PortProtocols[],4,FALSE)),""),"") &amp;
    IF(TRIM(MID(SUBSTITUTE(C46,",",REPT(" ",99)),799,99))&lt;&gt;"",CHAR(10) &amp; IFERROR(IF(ISERROR(--TRIM(MID(SUBSTITUTE(C46,",",REPT(" ",99)),799,99))),VLOOKUP(TRIM(MID(SUBSTITUTE(C46,",",REPT(" ",99)),799,99)),PortProtocols[],4,FALSE),VLOOKUP(--TRIM(MID(SUBSTITUTE(C46,",",REPT(" ",99)),799,99)),PortProtocols[],4,FALSE)),""),"") &amp;
    IF(TRIM(MID(SUBSTITUTE(C46,",",REPT(" ",99)),899,99))&lt;&gt;"",CHAR(10) &amp; IFERROR(IF(ISERROR(--TRIM(MID(SUBSTITUTE(C46,",",REPT(" ",99)),899,99))),VLOOKUP(TRIM(MID(SUBSTITUTE(C46,",",REPT(" ",99)),899,99)),PortProtocols[],4,FALSE),VLOOKUP(--TRIM(MID(SUBSTITUTE(C46,",",REPT(" ",99)),899,99)),PortProtocols[],4,FALSE)),""),"") &amp;
    IF(TRIM(MID(SUBSTITUTE(C46,",",REPT(" ",99)),999,99))&lt;&gt;"",CHAR(10) &amp; IFERROR(IF(ISERROR(--TRIM(MID(SUBSTITUTE(C46,",",REPT(" ",99)),999,99))),VLOOKUP(TRIM(MID(SUBSTITUTE(C46,",",REPT(" ",99)),999,99)),PortProtocols[],4,FALSE),VLOOKUP(--TRIM(MID(SUBSTITUTE(C46,",",REPT(" ",99)),999,99)),PortProtocols[],4,FALSE)),""),"") &amp;
    IF(TRIM(MID(SUBSTITUTE(C46,",",REPT(" ",99)),1099,99))&lt;&gt;"",CHAR(10) &amp; IFERROR(IF(ISERROR(--TRIM(MID(SUBSTITUTE(C46,",",REPT(" ",99)),1099,99))),VLOOKUP(TRIM(MID(SUBSTITUTE(C46,",",REPT(" ",99)),1099,99)),PortProtocols[],4,FALSE),VLOOKUP(--TRIM(MID(SUBSTITUTE(C46,",",REPT(" ",99)),1099,99)),PortProtocols[],4,FALSE)),""),"") &amp;
    IF(TRIM(MID(SUBSTITUTE(C46,",",REPT(" ",99)),1199,99))&lt;&gt;"",CHAR(10) &amp; IFERROR(IF(ISERROR(--TRIM(MID(SUBSTITUTE(C46,",",REPT(" ",99)),1199,99))),VLOOKUP(TRIM(MID(SUBSTITUTE(C46,",",REPT(" ",99)),1199,99)),PortProtocols[],4,FALSE),VLOOKUP(--TRIM(MID(SUBSTITUTE(C46,",",REPT(" ",99)),1199,99)),PortProtocols[],4,FALSE)),""),"") &amp;
    IF(TRIM(MID(SUBSTITUTE(C46,",",REPT(" ",99)),1299,99))&lt;&gt;"",CHAR(10) &amp; IFERROR(IF(ISERROR(--TRIM(MID(SUBSTITUTE(C46,",",REPT(" ",99)),1299,99))),VLOOKUP(TRIM(MID(SUBSTITUTE(C46,",",REPT(" ",99)),1299,99)),PortProtocols[],4,FALSE),VLOOKUP(--TRIM(MID(SUBSTITUTE(C46,",",REPT(" ",99)),1299,99)),PortProtocols[],4,FALSE)),""),"") &amp;
    IF(TRIM(MID(SUBSTITUTE(C46,",",REPT(" ",99)),1399,99))&lt;&gt;"",CHAR(10) &amp; IFERROR(IF(ISERROR(--TRIM(MID(SUBSTITUTE(C46,",",REPT(" ",99)),1399,99))),VLOOKUP(TRIM(MID(SUBSTITUTE(C46,",",REPT(" ",99)),1399,99)),PortProtocols[],4,FALSE),VLOOKUP(--TRIM(MID(SUBSTITUTE(C46,",",REPT(" ",99)),1399,99)),PortProtocols[],4,FALSE)),""),"") &amp;
    IF(TRIM(MID(SUBSTITUTE(C46,",",REPT(" ",99)),1499,99))&lt;&gt;"",CHAR(10) &amp; IFERROR(IF(ISERROR(--TRIM(MID(SUBSTITUTE(C46,",",REPT(" ",99)),1499,99))),VLOOKUP(TRIM(MID(SUBSTITUTE(C46,",",REPT(" ",99)),1499,99)),PortProtocols[],4,FALSE),VLOOKUP(--TRIM(MID(SUBSTITUTE(C46,",",REPT(" ",99)),1499,99)),PortProtocols[],4,FALSE)),""),"") &amp;
    IF(TRIM(MID(SUBSTITUTE(C46,",",REPT(" ",99)),1599,99))&lt;&gt;"",CHAR(10) &amp; IFERROR(IF(ISERROR(--TRIM(MID(SUBSTITUTE(C46,",",REPT(" ",99)),1599,99))),VLOOKUP(TRIM(MID(SUBSTITUTE(C46,",",REPT(" ",99)),1599,99)),PortProtocols[],4,FALSE),VLOOKUP(--TRIM(MID(SUBSTITUTE(C46,",",REPT(" ",99)),1599,99)),PortProtocols[],4,FALSE)),""),"") &amp;
    IF(TRIM(MID(SUBSTITUTE(C46,",",REPT(" ",99)),1699,99))&lt;&gt;"",CHAR(10) &amp; IFERROR(IF(ISERROR(--TRIM(MID(SUBSTITUTE(C46,",",REPT(" ",99)),1699,99))),VLOOKUP(TRIM(MID(SUBSTITUTE(C46,",",REPT(" ",99)),1699,99)),PortProtocols[],4,FALSE),VLOOKUP(--TRIM(MID(SUBSTITUTE(C46,",",REPT(" ",99)),1699,99)),PortProtocols[],4,FALSE)),""),"") &amp;
    IF(TRIM(MID(SUBSTITUTE(C46,",",REPT(" ",99)),1799,99))&lt;&gt;"",CHAR(10) &amp; IFERROR(IF(ISERROR(--TRIM(MID(SUBSTITUTE(C46,",",REPT(" ",99)),1799,99))),VLOOKUP(TRIM(MID(SUBSTITUTE(C46,",",REPT(" ",99)),1799,99)),PortProtocols[],4,FALSE),VLOOKUP(--TRIM(MID(SUBSTITUTE(C46,",",REPT(" ",99)),1799,99)),PortProtocols[],4,FALSE)),""),"") &amp;
    IF(TRIM(MID(SUBSTITUTE(C46,",",REPT(" ",99)),1899,99))&lt;&gt;"",CHAR(10) &amp; IFERROR(IF(ISERROR(--TRIM(MID(SUBSTITUTE(C46,",",REPT(" ",99)),1899,99))),VLOOKUP(TRIM(MID(SUBSTITUTE(C46,",",REPT(" ",99)),1899,99)),PortProtocols[],4,FALSE),VLOOKUP(--TRIM(MID(SUBSTITUTE(C46,",",REPT(" ",99)),1899,99)),PortProtocols[],4,FALSE)),""),""),
"")</f>
        <v/>
      </c>
      <c r="F46" s="19"/>
      <c r="G46" s="19"/>
    </row>
    <row r="47" spans="1:7" ht="20.25">
      <c r="A47" s="5"/>
      <c r="B47" s="5"/>
      <c r="C47" s="6"/>
      <c r="D47" s="5" t="str" cm="1">
        <f t="array" ref="D4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7" s="19" t="str">
        <f>IF(AND(B47&lt;&gt;"",C47&lt;&gt;""),
    B47 &amp; " To " &amp; B47 &amp; CHAR(10) &amp;
    IFERROR(IF(ISERROR(--TRIM(MID(SUBSTITUTE(C47,",",REPT(" ",99)),1,99))),VLOOKUP(TRIM(MID(SUBSTITUTE(C47,",",REPT(" ",99)),1,99)),PortProtocols[],4,FALSE),VLOOKUP(--TRIM(MID(SUBSTITUTE(C47,",",REPT(" ",99)),1,99)),PortProtocols[],4,FALSE)),"") &amp;
    IF(TRIM(MID(SUBSTITUTE(C47,",",REPT(" ",99)),99,99))&lt;&gt;"",CHAR(10) &amp; IFERROR(IF(ISERROR(--TRIM(MID(SUBSTITUTE(C47,",",REPT(" ",99)),99,99))),VLOOKUP(TRIM(MID(SUBSTITUTE(C47,",",REPT(" ",99)),99,99)),PortProtocols[],4,FALSE),VLOOKUP(--TRIM(MID(SUBSTITUTE(C47,",",REPT(" ",99)),99,99)),PortProtocols[],4,FALSE)),""),"") &amp;
    IF(TRIM(MID(SUBSTITUTE(C47,",",REPT(" ",99)),199,99))&lt;&gt;"",CHAR(10) &amp; IFERROR(IF(ISERROR(--TRIM(MID(SUBSTITUTE(C47,",",REPT(" ",99)),199,99))),VLOOKUP(TRIM(MID(SUBSTITUTE(C47,",",REPT(" ",99)),199,99)),PortProtocols[],4,FALSE),VLOOKUP(--TRIM(MID(SUBSTITUTE(C47,",",REPT(" ",99)),199,99)),PortProtocols[],4,FALSE)),""),"") &amp;
    IF(TRIM(MID(SUBSTITUTE(C47,",",REPT(" ",99)),299,99))&lt;&gt;"",CHAR(10) &amp; IFERROR(IF(ISERROR(--TRIM(MID(SUBSTITUTE(C47,",",REPT(" ",99)),299,99))),VLOOKUP(TRIM(MID(SUBSTITUTE(C47,",",REPT(" ",99)),299,99)),PortProtocols[],4,FALSE),VLOOKUP(--TRIM(MID(SUBSTITUTE(C47,",",REPT(" ",99)),299,99)),PortProtocols[],4,FALSE)),""),"") &amp;
    IF(TRIM(MID(SUBSTITUTE(C47,",",REPT(" ",99)),399,99))&lt;&gt;"",CHAR(10) &amp; IFERROR(IF(ISERROR(--TRIM(MID(SUBSTITUTE(C47,",",REPT(" ",99)),399,99))),VLOOKUP(TRIM(MID(SUBSTITUTE(C47,",",REPT(" ",99)),399,99)),PortProtocols[],4,FALSE),VLOOKUP(--TRIM(MID(SUBSTITUTE(C47,",",REPT(" ",99)),399,99)),PortProtocols[],4,FALSE)),""),"") &amp;
    IF(TRIM(MID(SUBSTITUTE(C47,",",REPT(" ",99)),499,99))&lt;&gt;"",CHAR(10) &amp; IFERROR(IF(ISERROR(--TRIM(MID(SUBSTITUTE(C47,",",REPT(" ",99)),499,99))),VLOOKUP(TRIM(MID(SUBSTITUTE(C47,",",REPT(" ",99)),499,99)),PortProtocols[],4,FALSE),VLOOKUP(--TRIM(MID(SUBSTITUTE(C47,",",REPT(" ",99)),499,99)),PortProtocols[],4,FALSE)),""),"") &amp;
    IF(TRIM(MID(SUBSTITUTE(C47,",",REPT(" ",99)),599,99))&lt;&gt;"",CHAR(10) &amp; IFERROR(IF(ISERROR(--TRIM(MID(SUBSTITUTE(C47,",",REPT(" ",99)),599,99))),VLOOKUP(TRIM(MID(SUBSTITUTE(C47,",",REPT(" ",99)),599,99)),PortProtocols[],4,FALSE),VLOOKUP(--TRIM(MID(SUBSTITUTE(C47,",",REPT(" ",99)),599,99)),PortProtocols[],4,FALSE)),""),"") &amp;
    IF(TRIM(MID(SUBSTITUTE(C47,",",REPT(" ",99)),699,99))&lt;&gt;"",CHAR(10) &amp; IFERROR(IF(ISERROR(--TRIM(MID(SUBSTITUTE(C47,",",REPT(" ",99)),699,99))),VLOOKUP(TRIM(MID(SUBSTITUTE(C47,",",REPT(" ",99)),699,99)),PortProtocols[],4,FALSE),VLOOKUP(--TRIM(MID(SUBSTITUTE(C47,",",REPT(" ",99)),699,99)),PortProtocols[],4,FALSE)),""),"") &amp;
    IF(TRIM(MID(SUBSTITUTE(C47,",",REPT(" ",99)),799,99))&lt;&gt;"",CHAR(10) &amp; IFERROR(IF(ISERROR(--TRIM(MID(SUBSTITUTE(C47,",",REPT(" ",99)),799,99))),VLOOKUP(TRIM(MID(SUBSTITUTE(C47,",",REPT(" ",99)),799,99)),PortProtocols[],4,FALSE),VLOOKUP(--TRIM(MID(SUBSTITUTE(C47,",",REPT(" ",99)),799,99)),PortProtocols[],4,FALSE)),""),"") &amp;
    IF(TRIM(MID(SUBSTITUTE(C47,",",REPT(" ",99)),899,99))&lt;&gt;"",CHAR(10) &amp; IFERROR(IF(ISERROR(--TRIM(MID(SUBSTITUTE(C47,",",REPT(" ",99)),899,99))),VLOOKUP(TRIM(MID(SUBSTITUTE(C47,",",REPT(" ",99)),899,99)),PortProtocols[],4,FALSE),VLOOKUP(--TRIM(MID(SUBSTITUTE(C47,",",REPT(" ",99)),899,99)),PortProtocols[],4,FALSE)),""),"") &amp;
    IF(TRIM(MID(SUBSTITUTE(C47,",",REPT(" ",99)),999,99))&lt;&gt;"",CHAR(10) &amp; IFERROR(IF(ISERROR(--TRIM(MID(SUBSTITUTE(C47,",",REPT(" ",99)),999,99))),VLOOKUP(TRIM(MID(SUBSTITUTE(C47,",",REPT(" ",99)),999,99)),PortProtocols[],4,FALSE),VLOOKUP(--TRIM(MID(SUBSTITUTE(C47,",",REPT(" ",99)),999,99)),PortProtocols[],4,FALSE)),""),"") &amp;
    IF(TRIM(MID(SUBSTITUTE(C47,",",REPT(" ",99)),1099,99))&lt;&gt;"",CHAR(10) &amp; IFERROR(IF(ISERROR(--TRIM(MID(SUBSTITUTE(C47,",",REPT(" ",99)),1099,99))),VLOOKUP(TRIM(MID(SUBSTITUTE(C47,",",REPT(" ",99)),1099,99)),PortProtocols[],4,FALSE),VLOOKUP(--TRIM(MID(SUBSTITUTE(C47,",",REPT(" ",99)),1099,99)),PortProtocols[],4,FALSE)),""),"") &amp;
    IF(TRIM(MID(SUBSTITUTE(C47,",",REPT(" ",99)),1199,99))&lt;&gt;"",CHAR(10) &amp; IFERROR(IF(ISERROR(--TRIM(MID(SUBSTITUTE(C47,",",REPT(" ",99)),1199,99))),VLOOKUP(TRIM(MID(SUBSTITUTE(C47,",",REPT(" ",99)),1199,99)),PortProtocols[],4,FALSE),VLOOKUP(--TRIM(MID(SUBSTITUTE(C47,",",REPT(" ",99)),1199,99)),PortProtocols[],4,FALSE)),""),"") &amp;
    IF(TRIM(MID(SUBSTITUTE(C47,",",REPT(" ",99)),1299,99))&lt;&gt;"",CHAR(10) &amp; IFERROR(IF(ISERROR(--TRIM(MID(SUBSTITUTE(C47,",",REPT(" ",99)),1299,99))),VLOOKUP(TRIM(MID(SUBSTITUTE(C47,",",REPT(" ",99)),1299,99)),PortProtocols[],4,FALSE),VLOOKUP(--TRIM(MID(SUBSTITUTE(C47,",",REPT(" ",99)),1299,99)),PortProtocols[],4,FALSE)),""),"") &amp;
    IF(TRIM(MID(SUBSTITUTE(C47,",",REPT(" ",99)),1399,99))&lt;&gt;"",CHAR(10) &amp; IFERROR(IF(ISERROR(--TRIM(MID(SUBSTITUTE(C47,",",REPT(" ",99)),1399,99))),VLOOKUP(TRIM(MID(SUBSTITUTE(C47,",",REPT(" ",99)),1399,99)),PortProtocols[],4,FALSE),VLOOKUP(--TRIM(MID(SUBSTITUTE(C47,",",REPT(" ",99)),1399,99)),PortProtocols[],4,FALSE)),""),"") &amp;
    IF(TRIM(MID(SUBSTITUTE(C47,",",REPT(" ",99)),1499,99))&lt;&gt;"",CHAR(10) &amp; IFERROR(IF(ISERROR(--TRIM(MID(SUBSTITUTE(C47,",",REPT(" ",99)),1499,99))),VLOOKUP(TRIM(MID(SUBSTITUTE(C47,",",REPT(" ",99)),1499,99)),PortProtocols[],4,FALSE),VLOOKUP(--TRIM(MID(SUBSTITUTE(C47,",",REPT(" ",99)),1499,99)),PortProtocols[],4,FALSE)),""),"") &amp;
    IF(TRIM(MID(SUBSTITUTE(C47,",",REPT(" ",99)),1599,99))&lt;&gt;"",CHAR(10) &amp; IFERROR(IF(ISERROR(--TRIM(MID(SUBSTITUTE(C47,",",REPT(" ",99)),1599,99))),VLOOKUP(TRIM(MID(SUBSTITUTE(C47,",",REPT(" ",99)),1599,99)),PortProtocols[],4,FALSE),VLOOKUP(--TRIM(MID(SUBSTITUTE(C47,",",REPT(" ",99)),1599,99)),PortProtocols[],4,FALSE)),""),"") &amp;
    IF(TRIM(MID(SUBSTITUTE(C47,",",REPT(" ",99)),1699,99))&lt;&gt;"",CHAR(10) &amp; IFERROR(IF(ISERROR(--TRIM(MID(SUBSTITUTE(C47,",",REPT(" ",99)),1699,99))),VLOOKUP(TRIM(MID(SUBSTITUTE(C47,",",REPT(" ",99)),1699,99)),PortProtocols[],4,FALSE),VLOOKUP(--TRIM(MID(SUBSTITUTE(C47,",",REPT(" ",99)),1699,99)),PortProtocols[],4,FALSE)),""),"") &amp;
    IF(TRIM(MID(SUBSTITUTE(C47,",",REPT(" ",99)),1799,99))&lt;&gt;"",CHAR(10) &amp; IFERROR(IF(ISERROR(--TRIM(MID(SUBSTITUTE(C47,",",REPT(" ",99)),1799,99))),VLOOKUP(TRIM(MID(SUBSTITUTE(C47,",",REPT(" ",99)),1799,99)),PortProtocols[],4,FALSE),VLOOKUP(--TRIM(MID(SUBSTITUTE(C47,",",REPT(" ",99)),1799,99)),PortProtocols[],4,FALSE)),""),"") &amp;
    IF(TRIM(MID(SUBSTITUTE(C47,",",REPT(" ",99)),1899,99))&lt;&gt;"",CHAR(10) &amp; IFERROR(IF(ISERROR(--TRIM(MID(SUBSTITUTE(C47,",",REPT(" ",99)),1899,99))),VLOOKUP(TRIM(MID(SUBSTITUTE(C47,",",REPT(" ",99)),1899,99)),PortProtocols[],4,FALSE),VLOOKUP(--TRIM(MID(SUBSTITUTE(C47,",",REPT(" ",99)),1899,99)),PortProtocols[],4,FALSE)),""),""),
"")</f>
        <v/>
      </c>
      <c r="F47" s="19"/>
      <c r="G47" s="19"/>
    </row>
    <row r="48" spans="1:7" ht="20.25">
      <c r="A48" s="5"/>
      <c r="B48" s="5"/>
      <c r="C48" s="6"/>
      <c r="D48" s="5" t="str" cm="1">
        <f t="array" ref="D4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8" s="19" t="str">
        <f>IF(AND(B48&lt;&gt;"",C48&lt;&gt;""),
    B48 &amp; " To " &amp; B48 &amp; CHAR(10) &amp;
    IFERROR(IF(ISERROR(--TRIM(MID(SUBSTITUTE(C48,",",REPT(" ",99)),1,99))),VLOOKUP(TRIM(MID(SUBSTITUTE(C48,",",REPT(" ",99)),1,99)),PortProtocols[],4,FALSE),VLOOKUP(--TRIM(MID(SUBSTITUTE(C48,",",REPT(" ",99)),1,99)),PortProtocols[],4,FALSE)),"") &amp;
    IF(TRIM(MID(SUBSTITUTE(C48,",",REPT(" ",99)),99,99))&lt;&gt;"",CHAR(10) &amp; IFERROR(IF(ISERROR(--TRIM(MID(SUBSTITUTE(C48,",",REPT(" ",99)),99,99))),VLOOKUP(TRIM(MID(SUBSTITUTE(C48,",",REPT(" ",99)),99,99)),PortProtocols[],4,FALSE),VLOOKUP(--TRIM(MID(SUBSTITUTE(C48,",",REPT(" ",99)),99,99)),PortProtocols[],4,FALSE)),""),"") &amp;
    IF(TRIM(MID(SUBSTITUTE(C48,",",REPT(" ",99)),199,99))&lt;&gt;"",CHAR(10) &amp; IFERROR(IF(ISERROR(--TRIM(MID(SUBSTITUTE(C48,",",REPT(" ",99)),199,99))),VLOOKUP(TRIM(MID(SUBSTITUTE(C48,",",REPT(" ",99)),199,99)),PortProtocols[],4,FALSE),VLOOKUP(--TRIM(MID(SUBSTITUTE(C48,",",REPT(" ",99)),199,99)),PortProtocols[],4,FALSE)),""),"") &amp;
    IF(TRIM(MID(SUBSTITUTE(C48,",",REPT(" ",99)),299,99))&lt;&gt;"",CHAR(10) &amp; IFERROR(IF(ISERROR(--TRIM(MID(SUBSTITUTE(C48,",",REPT(" ",99)),299,99))),VLOOKUP(TRIM(MID(SUBSTITUTE(C48,",",REPT(" ",99)),299,99)),PortProtocols[],4,FALSE),VLOOKUP(--TRIM(MID(SUBSTITUTE(C48,",",REPT(" ",99)),299,99)),PortProtocols[],4,FALSE)),""),"") &amp;
    IF(TRIM(MID(SUBSTITUTE(C48,",",REPT(" ",99)),399,99))&lt;&gt;"",CHAR(10) &amp; IFERROR(IF(ISERROR(--TRIM(MID(SUBSTITUTE(C48,",",REPT(" ",99)),399,99))),VLOOKUP(TRIM(MID(SUBSTITUTE(C48,",",REPT(" ",99)),399,99)),PortProtocols[],4,FALSE),VLOOKUP(--TRIM(MID(SUBSTITUTE(C48,",",REPT(" ",99)),399,99)),PortProtocols[],4,FALSE)),""),"") &amp;
    IF(TRIM(MID(SUBSTITUTE(C48,",",REPT(" ",99)),499,99))&lt;&gt;"",CHAR(10) &amp; IFERROR(IF(ISERROR(--TRIM(MID(SUBSTITUTE(C48,",",REPT(" ",99)),499,99))),VLOOKUP(TRIM(MID(SUBSTITUTE(C48,",",REPT(" ",99)),499,99)),PortProtocols[],4,FALSE),VLOOKUP(--TRIM(MID(SUBSTITUTE(C48,",",REPT(" ",99)),499,99)),PortProtocols[],4,FALSE)),""),"") &amp;
    IF(TRIM(MID(SUBSTITUTE(C48,",",REPT(" ",99)),599,99))&lt;&gt;"",CHAR(10) &amp; IFERROR(IF(ISERROR(--TRIM(MID(SUBSTITUTE(C48,",",REPT(" ",99)),599,99))),VLOOKUP(TRIM(MID(SUBSTITUTE(C48,",",REPT(" ",99)),599,99)),PortProtocols[],4,FALSE),VLOOKUP(--TRIM(MID(SUBSTITUTE(C48,",",REPT(" ",99)),599,99)),PortProtocols[],4,FALSE)),""),"") &amp;
    IF(TRIM(MID(SUBSTITUTE(C48,",",REPT(" ",99)),699,99))&lt;&gt;"",CHAR(10) &amp; IFERROR(IF(ISERROR(--TRIM(MID(SUBSTITUTE(C48,",",REPT(" ",99)),699,99))),VLOOKUP(TRIM(MID(SUBSTITUTE(C48,",",REPT(" ",99)),699,99)),PortProtocols[],4,FALSE),VLOOKUP(--TRIM(MID(SUBSTITUTE(C48,",",REPT(" ",99)),699,99)),PortProtocols[],4,FALSE)),""),"") &amp;
    IF(TRIM(MID(SUBSTITUTE(C48,",",REPT(" ",99)),799,99))&lt;&gt;"",CHAR(10) &amp; IFERROR(IF(ISERROR(--TRIM(MID(SUBSTITUTE(C48,",",REPT(" ",99)),799,99))),VLOOKUP(TRIM(MID(SUBSTITUTE(C48,",",REPT(" ",99)),799,99)),PortProtocols[],4,FALSE),VLOOKUP(--TRIM(MID(SUBSTITUTE(C48,",",REPT(" ",99)),799,99)),PortProtocols[],4,FALSE)),""),"") &amp;
    IF(TRIM(MID(SUBSTITUTE(C48,",",REPT(" ",99)),899,99))&lt;&gt;"",CHAR(10) &amp; IFERROR(IF(ISERROR(--TRIM(MID(SUBSTITUTE(C48,",",REPT(" ",99)),899,99))),VLOOKUP(TRIM(MID(SUBSTITUTE(C48,",",REPT(" ",99)),899,99)),PortProtocols[],4,FALSE),VLOOKUP(--TRIM(MID(SUBSTITUTE(C48,",",REPT(" ",99)),899,99)),PortProtocols[],4,FALSE)),""),"") &amp;
    IF(TRIM(MID(SUBSTITUTE(C48,",",REPT(" ",99)),999,99))&lt;&gt;"",CHAR(10) &amp; IFERROR(IF(ISERROR(--TRIM(MID(SUBSTITUTE(C48,",",REPT(" ",99)),999,99))),VLOOKUP(TRIM(MID(SUBSTITUTE(C48,",",REPT(" ",99)),999,99)),PortProtocols[],4,FALSE),VLOOKUP(--TRIM(MID(SUBSTITUTE(C48,",",REPT(" ",99)),999,99)),PortProtocols[],4,FALSE)),""),"") &amp;
    IF(TRIM(MID(SUBSTITUTE(C48,",",REPT(" ",99)),1099,99))&lt;&gt;"",CHAR(10) &amp; IFERROR(IF(ISERROR(--TRIM(MID(SUBSTITUTE(C48,",",REPT(" ",99)),1099,99))),VLOOKUP(TRIM(MID(SUBSTITUTE(C48,",",REPT(" ",99)),1099,99)),PortProtocols[],4,FALSE),VLOOKUP(--TRIM(MID(SUBSTITUTE(C48,",",REPT(" ",99)),1099,99)),PortProtocols[],4,FALSE)),""),"") &amp;
    IF(TRIM(MID(SUBSTITUTE(C48,",",REPT(" ",99)),1199,99))&lt;&gt;"",CHAR(10) &amp; IFERROR(IF(ISERROR(--TRIM(MID(SUBSTITUTE(C48,",",REPT(" ",99)),1199,99))),VLOOKUP(TRIM(MID(SUBSTITUTE(C48,",",REPT(" ",99)),1199,99)),PortProtocols[],4,FALSE),VLOOKUP(--TRIM(MID(SUBSTITUTE(C48,",",REPT(" ",99)),1199,99)),PortProtocols[],4,FALSE)),""),"") &amp;
    IF(TRIM(MID(SUBSTITUTE(C48,",",REPT(" ",99)),1299,99))&lt;&gt;"",CHAR(10) &amp; IFERROR(IF(ISERROR(--TRIM(MID(SUBSTITUTE(C48,",",REPT(" ",99)),1299,99))),VLOOKUP(TRIM(MID(SUBSTITUTE(C48,",",REPT(" ",99)),1299,99)),PortProtocols[],4,FALSE),VLOOKUP(--TRIM(MID(SUBSTITUTE(C48,",",REPT(" ",99)),1299,99)),PortProtocols[],4,FALSE)),""),"") &amp;
    IF(TRIM(MID(SUBSTITUTE(C48,",",REPT(" ",99)),1399,99))&lt;&gt;"",CHAR(10) &amp; IFERROR(IF(ISERROR(--TRIM(MID(SUBSTITUTE(C48,",",REPT(" ",99)),1399,99))),VLOOKUP(TRIM(MID(SUBSTITUTE(C48,",",REPT(" ",99)),1399,99)),PortProtocols[],4,FALSE),VLOOKUP(--TRIM(MID(SUBSTITUTE(C48,",",REPT(" ",99)),1399,99)),PortProtocols[],4,FALSE)),""),"") &amp;
    IF(TRIM(MID(SUBSTITUTE(C48,",",REPT(" ",99)),1499,99))&lt;&gt;"",CHAR(10) &amp; IFERROR(IF(ISERROR(--TRIM(MID(SUBSTITUTE(C48,",",REPT(" ",99)),1499,99))),VLOOKUP(TRIM(MID(SUBSTITUTE(C48,",",REPT(" ",99)),1499,99)),PortProtocols[],4,FALSE),VLOOKUP(--TRIM(MID(SUBSTITUTE(C48,",",REPT(" ",99)),1499,99)),PortProtocols[],4,FALSE)),""),"") &amp;
    IF(TRIM(MID(SUBSTITUTE(C48,",",REPT(" ",99)),1599,99))&lt;&gt;"",CHAR(10) &amp; IFERROR(IF(ISERROR(--TRIM(MID(SUBSTITUTE(C48,",",REPT(" ",99)),1599,99))),VLOOKUP(TRIM(MID(SUBSTITUTE(C48,",",REPT(" ",99)),1599,99)),PortProtocols[],4,FALSE),VLOOKUP(--TRIM(MID(SUBSTITUTE(C48,",",REPT(" ",99)),1599,99)),PortProtocols[],4,FALSE)),""),"") &amp;
    IF(TRIM(MID(SUBSTITUTE(C48,",",REPT(" ",99)),1699,99))&lt;&gt;"",CHAR(10) &amp; IFERROR(IF(ISERROR(--TRIM(MID(SUBSTITUTE(C48,",",REPT(" ",99)),1699,99))),VLOOKUP(TRIM(MID(SUBSTITUTE(C48,",",REPT(" ",99)),1699,99)),PortProtocols[],4,FALSE),VLOOKUP(--TRIM(MID(SUBSTITUTE(C48,",",REPT(" ",99)),1699,99)),PortProtocols[],4,FALSE)),""),"") &amp;
    IF(TRIM(MID(SUBSTITUTE(C48,",",REPT(" ",99)),1799,99))&lt;&gt;"",CHAR(10) &amp; IFERROR(IF(ISERROR(--TRIM(MID(SUBSTITUTE(C48,",",REPT(" ",99)),1799,99))),VLOOKUP(TRIM(MID(SUBSTITUTE(C48,",",REPT(" ",99)),1799,99)),PortProtocols[],4,FALSE),VLOOKUP(--TRIM(MID(SUBSTITUTE(C48,",",REPT(" ",99)),1799,99)),PortProtocols[],4,FALSE)),""),"") &amp;
    IF(TRIM(MID(SUBSTITUTE(C48,",",REPT(" ",99)),1899,99))&lt;&gt;"",CHAR(10) &amp; IFERROR(IF(ISERROR(--TRIM(MID(SUBSTITUTE(C48,",",REPT(" ",99)),1899,99))),VLOOKUP(TRIM(MID(SUBSTITUTE(C48,",",REPT(" ",99)),1899,99)),PortProtocols[],4,FALSE),VLOOKUP(--TRIM(MID(SUBSTITUTE(C48,",",REPT(" ",99)),1899,99)),PortProtocols[],4,FALSE)),""),""),
"")</f>
        <v/>
      </c>
      <c r="F48" s="19"/>
      <c r="G48" s="19"/>
    </row>
    <row r="49" spans="1:7" ht="20.25">
      <c r="A49" s="5"/>
      <c r="B49" s="5"/>
      <c r="C49" s="6"/>
      <c r="D49" s="5" t="str" cm="1">
        <f t="array" ref="D4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49" s="19" t="str">
        <f>IF(AND(B49&lt;&gt;"",C49&lt;&gt;""),
    B49 &amp; " To " &amp; B49 &amp; CHAR(10) &amp;
    IFERROR(IF(ISERROR(--TRIM(MID(SUBSTITUTE(C49,",",REPT(" ",99)),1,99))),VLOOKUP(TRIM(MID(SUBSTITUTE(C49,",",REPT(" ",99)),1,99)),PortProtocols[],4,FALSE),VLOOKUP(--TRIM(MID(SUBSTITUTE(C49,",",REPT(" ",99)),1,99)),PortProtocols[],4,FALSE)),"") &amp;
    IF(TRIM(MID(SUBSTITUTE(C49,",",REPT(" ",99)),99,99))&lt;&gt;"",CHAR(10) &amp; IFERROR(IF(ISERROR(--TRIM(MID(SUBSTITUTE(C49,",",REPT(" ",99)),99,99))),VLOOKUP(TRIM(MID(SUBSTITUTE(C49,",",REPT(" ",99)),99,99)),PortProtocols[],4,FALSE),VLOOKUP(--TRIM(MID(SUBSTITUTE(C49,",",REPT(" ",99)),99,99)),PortProtocols[],4,FALSE)),""),"") &amp;
    IF(TRIM(MID(SUBSTITUTE(C49,",",REPT(" ",99)),199,99))&lt;&gt;"",CHAR(10) &amp; IFERROR(IF(ISERROR(--TRIM(MID(SUBSTITUTE(C49,",",REPT(" ",99)),199,99))),VLOOKUP(TRIM(MID(SUBSTITUTE(C49,",",REPT(" ",99)),199,99)),PortProtocols[],4,FALSE),VLOOKUP(--TRIM(MID(SUBSTITUTE(C49,",",REPT(" ",99)),199,99)),PortProtocols[],4,FALSE)),""),"") &amp;
    IF(TRIM(MID(SUBSTITUTE(C49,",",REPT(" ",99)),299,99))&lt;&gt;"",CHAR(10) &amp; IFERROR(IF(ISERROR(--TRIM(MID(SUBSTITUTE(C49,",",REPT(" ",99)),299,99))),VLOOKUP(TRIM(MID(SUBSTITUTE(C49,",",REPT(" ",99)),299,99)),PortProtocols[],4,FALSE),VLOOKUP(--TRIM(MID(SUBSTITUTE(C49,",",REPT(" ",99)),299,99)),PortProtocols[],4,FALSE)),""),"") &amp;
    IF(TRIM(MID(SUBSTITUTE(C49,",",REPT(" ",99)),399,99))&lt;&gt;"",CHAR(10) &amp; IFERROR(IF(ISERROR(--TRIM(MID(SUBSTITUTE(C49,",",REPT(" ",99)),399,99))),VLOOKUP(TRIM(MID(SUBSTITUTE(C49,",",REPT(" ",99)),399,99)),PortProtocols[],4,FALSE),VLOOKUP(--TRIM(MID(SUBSTITUTE(C49,",",REPT(" ",99)),399,99)),PortProtocols[],4,FALSE)),""),"") &amp;
    IF(TRIM(MID(SUBSTITUTE(C49,",",REPT(" ",99)),499,99))&lt;&gt;"",CHAR(10) &amp; IFERROR(IF(ISERROR(--TRIM(MID(SUBSTITUTE(C49,",",REPT(" ",99)),499,99))),VLOOKUP(TRIM(MID(SUBSTITUTE(C49,",",REPT(" ",99)),499,99)),PortProtocols[],4,FALSE),VLOOKUP(--TRIM(MID(SUBSTITUTE(C49,",",REPT(" ",99)),499,99)),PortProtocols[],4,FALSE)),""),"") &amp;
    IF(TRIM(MID(SUBSTITUTE(C49,",",REPT(" ",99)),599,99))&lt;&gt;"",CHAR(10) &amp; IFERROR(IF(ISERROR(--TRIM(MID(SUBSTITUTE(C49,",",REPT(" ",99)),599,99))),VLOOKUP(TRIM(MID(SUBSTITUTE(C49,",",REPT(" ",99)),599,99)),PortProtocols[],4,FALSE),VLOOKUP(--TRIM(MID(SUBSTITUTE(C49,",",REPT(" ",99)),599,99)),PortProtocols[],4,FALSE)),""),"") &amp;
    IF(TRIM(MID(SUBSTITUTE(C49,",",REPT(" ",99)),699,99))&lt;&gt;"",CHAR(10) &amp; IFERROR(IF(ISERROR(--TRIM(MID(SUBSTITUTE(C49,",",REPT(" ",99)),699,99))),VLOOKUP(TRIM(MID(SUBSTITUTE(C49,",",REPT(" ",99)),699,99)),PortProtocols[],4,FALSE),VLOOKUP(--TRIM(MID(SUBSTITUTE(C49,",",REPT(" ",99)),699,99)),PortProtocols[],4,FALSE)),""),"") &amp;
    IF(TRIM(MID(SUBSTITUTE(C49,",",REPT(" ",99)),799,99))&lt;&gt;"",CHAR(10) &amp; IFERROR(IF(ISERROR(--TRIM(MID(SUBSTITUTE(C49,",",REPT(" ",99)),799,99))),VLOOKUP(TRIM(MID(SUBSTITUTE(C49,",",REPT(" ",99)),799,99)),PortProtocols[],4,FALSE),VLOOKUP(--TRIM(MID(SUBSTITUTE(C49,",",REPT(" ",99)),799,99)),PortProtocols[],4,FALSE)),""),"") &amp;
    IF(TRIM(MID(SUBSTITUTE(C49,",",REPT(" ",99)),899,99))&lt;&gt;"",CHAR(10) &amp; IFERROR(IF(ISERROR(--TRIM(MID(SUBSTITUTE(C49,",",REPT(" ",99)),899,99))),VLOOKUP(TRIM(MID(SUBSTITUTE(C49,",",REPT(" ",99)),899,99)),PortProtocols[],4,FALSE),VLOOKUP(--TRIM(MID(SUBSTITUTE(C49,",",REPT(" ",99)),899,99)),PortProtocols[],4,FALSE)),""),"") &amp;
    IF(TRIM(MID(SUBSTITUTE(C49,",",REPT(" ",99)),999,99))&lt;&gt;"",CHAR(10) &amp; IFERROR(IF(ISERROR(--TRIM(MID(SUBSTITUTE(C49,",",REPT(" ",99)),999,99))),VLOOKUP(TRIM(MID(SUBSTITUTE(C49,",",REPT(" ",99)),999,99)),PortProtocols[],4,FALSE),VLOOKUP(--TRIM(MID(SUBSTITUTE(C49,",",REPT(" ",99)),999,99)),PortProtocols[],4,FALSE)),""),"") &amp;
    IF(TRIM(MID(SUBSTITUTE(C49,",",REPT(" ",99)),1099,99))&lt;&gt;"",CHAR(10) &amp; IFERROR(IF(ISERROR(--TRIM(MID(SUBSTITUTE(C49,",",REPT(" ",99)),1099,99))),VLOOKUP(TRIM(MID(SUBSTITUTE(C49,",",REPT(" ",99)),1099,99)),PortProtocols[],4,FALSE),VLOOKUP(--TRIM(MID(SUBSTITUTE(C49,",",REPT(" ",99)),1099,99)),PortProtocols[],4,FALSE)),""),"") &amp;
    IF(TRIM(MID(SUBSTITUTE(C49,",",REPT(" ",99)),1199,99))&lt;&gt;"",CHAR(10) &amp; IFERROR(IF(ISERROR(--TRIM(MID(SUBSTITUTE(C49,",",REPT(" ",99)),1199,99))),VLOOKUP(TRIM(MID(SUBSTITUTE(C49,",",REPT(" ",99)),1199,99)),PortProtocols[],4,FALSE),VLOOKUP(--TRIM(MID(SUBSTITUTE(C49,",",REPT(" ",99)),1199,99)),PortProtocols[],4,FALSE)),""),"") &amp;
    IF(TRIM(MID(SUBSTITUTE(C49,",",REPT(" ",99)),1299,99))&lt;&gt;"",CHAR(10) &amp; IFERROR(IF(ISERROR(--TRIM(MID(SUBSTITUTE(C49,",",REPT(" ",99)),1299,99))),VLOOKUP(TRIM(MID(SUBSTITUTE(C49,",",REPT(" ",99)),1299,99)),PortProtocols[],4,FALSE),VLOOKUP(--TRIM(MID(SUBSTITUTE(C49,",",REPT(" ",99)),1299,99)),PortProtocols[],4,FALSE)),""),"") &amp;
    IF(TRIM(MID(SUBSTITUTE(C49,",",REPT(" ",99)),1399,99))&lt;&gt;"",CHAR(10) &amp; IFERROR(IF(ISERROR(--TRIM(MID(SUBSTITUTE(C49,",",REPT(" ",99)),1399,99))),VLOOKUP(TRIM(MID(SUBSTITUTE(C49,",",REPT(" ",99)),1399,99)),PortProtocols[],4,FALSE),VLOOKUP(--TRIM(MID(SUBSTITUTE(C49,",",REPT(" ",99)),1399,99)),PortProtocols[],4,FALSE)),""),"") &amp;
    IF(TRIM(MID(SUBSTITUTE(C49,",",REPT(" ",99)),1499,99))&lt;&gt;"",CHAR(10) &amp; IFERROR(IF(ISERROR(--TRIM(MID(SUBSTITUTE(C49,",",REPT(" ",99)),1499,99))),VLOOKUP(TRIM(MID(SUBSTITUTE(C49,",",REPT(" ",99)),1499,99)),PortProtocols[],4,FALSE),VLOOKUP(--TRIM(MID(SUBSTITUTE(C49,",",REPT(" ",99)),1499,99)),PortProtocols[],4,FALSE)),""),"") &amp;
    IF(TRIM(MID(SUBSTITUTE(C49,",",REPT(" ",99)),1599,99))&lt;&gt;"",CHAR(10) &amp; IFERROR(IF(ISERROR(--TRIM(MID(SUBSTITUTE(C49,",",REPT(" ",99)),1599,99))),VLOOKUP(TRIM(MID(SUBSTITUTE(C49,",",REPT(" ",99)),1599,99)),PortProtocols[],4,FALSE),VLOOKUP(--TRIM(MID(SUBSTITUTE(C49,",",REPT(" ",99)),1599,99)),PortProtocols[],4,FALSE)),""),"") &amp;
    IF(TRIM(MID(SUBSTITUTE(C49,",",REPT(" ",99)),1699,99))&lt;&gt;"",CHAR(10) &amp; IFERROR(IF(ISERROR(--TRIM(MID(SUBSTITUTE(C49,",",REPT(" ",99)),1699,99))),VLOOKUP(TRIM(MID(SUBSTITUTE(C49,",",REPT(" ",99)),1699,99)),PortProtocols[],4,FALSE),VLOOKUP(--TRIM(MID(SUBSTITUTE(C49,",",REPT(" ",99)),1699,99)),PortProtocols[],4,FALSE)),""),"") &amp;
    IF(TRIM(MID(SUBSTITUTE(C49,",",REPT(" ",99)),1799,99))&lt;&gt;"",CHAR(10) &amp; IFERROR(IF(ISERROR(--TRIM(MID(SUBSTITUTE(C49,",",REPT(" ",99)),1799,99))),VLOOKUP(TRIM(MID(SUBSTITUTE(C49,",",REPT(" ",99)),1799,99)),PortProtocols[],4,FALSE),VLOOKUP(--TRIM(MID(SUBSTITUTE(C49,",",REPT(" ",99)),1799,99)),PortProtocols[],4,FALSE)),""),"") &amp;
    IF(TRIM(MID(SUBSTITUTE(C49,",",REPT(" ",99)),1899,99))&lt;&gt;"",CHAR(10) &amp; IFERROR(IF(ISERROR(--TRIM(MID(SUBSTITUTE(C49,",",REPT(" ",99)),1899,99))),VLOOKUP(TRIM(MID(SUBSTITUTE(C49,",",REPT(" ",99)),1899,99)),PortProtocols[],4,FALSE),VLOOKUP(--TRIM(MID(SUBSTITUTE(C49,",",REPT(" ",99)),1899,99)),PortProtocols[],4,FALSE)),""),""),
"")</f>
        <v/>
      </c>
      <c r="F49" s="19"/>
      <c r="G49" s="19"/>
    </row>
    <row r="50" spans="1:7" ht="20.25">
      <c r="A50" s="5"/>
      <c r="B50" s="5"/>
      <c r="C50" s="6"/>
      <c r="D50" s="5" t="str" cm="1">
        <f t="array" ref="D5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0" s="19" t="str">
        <f>IF(AND(B50&lt;&gt;"",C50&lt;&gt;""),
    B50 &amp; " To " &amp; B50 &amp; CHAR(10) &amp;
    IFERROR(IF(ISERROR(--TRIM(MID(SUBSTITUTE(C50,",",REPT(" ",99)),1,99))),VLOOKUP(TRIM(MID(SUBSTITUTE(C50,",",REPT(" ",99)),1,99)),PortProtocols[],4,FALSE),VLOOKUP(--TRIM(MID(SUBSTITUTE(C50,",",REPT(" ",99)),1,99)),PortProtocols[],4,FALSE)),"") &amp;
    IF(TRIM(MID(SUBSTITUTE(C50,",",REPT(" ",99)),99,99))&lt;&gt;"",CHAR(10) &amp; IFERROR(IF(ISERROR(--TRIM(MID(SUBSTITUTE(C50,",",REPT(" ",99)),99,99))),VLOOKUP(TRIM(MID(SUBSTITUTE(C50,",",REPT(" ",99)),99,99)),PortProtocols[],4,FALSE),VLOOKUP(--TRIM(MID(SUBSTITUTE(C50,",",REPT(" ",99)),99,99)),PortProtocols[],4,FALSE)),""),"") &amp;
    IF(TRIM(MID(SUBSTITUTE(C50,",",REPT(" ",99)),199,99))&lt;&gt;"",CHAR(10) &amp; IFERROR(IF(ISERROR(--TRIM(MID(SUBSTITUTE(C50,",",REPT(" ",99)),199,99))),VLOOKUP(TRIM(MID(SUBSTITUTE(C50,",",REPT(" ",99)),199,99)),PortProtocols[],4,FALSE),VLOOKUP(--TRIM(MID(SUBSTITUTE(C50,",",REPT(" ",99)),199,99)),PortProtocols[],4,FALSE)),""),"") &amp;
    IF(TRIM(MID(SUBSTITUTE(C50,",",REPT(" ",99)),299,99))&lt;&gt;"",CHAR(10) &amp; IFERROR(IF(ISERROR(--TRIM(MID(SUBSTITUTE(C50,",",REPT(" ",99)),299,99))),VLOOKUP(TRIM(MID(SUBSTITUTE(C50,",",REPT(" ",99)),299,99)),PortProtocols[],4,FALSE),VLOOKUP(--TRIM(MID(SUBSTITUTE(C50,",",REPT(" ",99)),299,99)),PortProtocols[],4,FALSE)),""),"") &amp;
    IF(TRIM(MID(SUBSTITUTE(C50,",",REPT(" ",99)),399,99))&lt;&gt;"",CHAR(10) &amp; IFERROR(IF(ISERROR(--TRIM(MID(SUBSTITUTE(C50,",",REPT(" ",99)),399,99))),VLOOKUP(TRIM(MID(SUBSTITUTE(C50,",",REPT(" ",99)),399,99)),PortProtocols[],4,FALSE),VLOOKUP(--TRIM(MID(SUBSTITUTE(C50,",",REPT(" ",99)),399,99)),PortProtocols[],4,FALSE)),""),"") &amp;
    IF(TRIM(MID(SUBSTITUTE(C50,",",REPT(" ",99)),499,99))&lt;&gt;"",CHAR(10) &amp; IFERROR(IF(ISERROR(--TRIM(MID(SUBSTITUTE(C50,",",REPT(" ",99)),499,99))),VLOOKUP(TRIM(MID(SUBSTITUTE(C50,",",REPT(" ",99)),499,99)),PortProtocols[],4,FALSE),VLOOKUP(--TRIM(MID(SUBSTITUTE(C50,",",REPT(" ",99)),499,99)),PortProtocols[],4,FALSE)),""),"") &amp;
    IF(TRIM(MID(SUBSTITUTE(C50,",",REPT(" ",99)),599,99))&lt;&gt;"",CHAR(10) &amp; IFERROR(IF(ISERROR(--TRIM(MID(SUBSTITUTE(C50,",",REPT(" ",99)),599,99))),VLOOKUP(TRIM(MID(SUBSTITUTE(C50,",",REPT(" ",99)),599,99)),PortProtocols[],4,FALSE),VLOOKUP(--TRIM(MID(SUBSTITUTE(C50,",",REPT(" ",99)),599,99)),PortProtocols[],4,FALSE)),""),"") &amp;
    IF(TRIM(MID(SUBSTITUTE(C50,",",REPT(" ",99)),699,99))&lt;&gt;"",CHAR(10) &amp; IFERROR(IF(ISERROR(--TRIM(MID(SUBSTITUTE(C50,",",REPT(" ",99)),699,99))),VLOOKUP(TRIM(MID(SUBSTITUTE(C50,",",REPT(" ",99)),699,99)),PortProtocols[],4,FALSE),VLOOKUP(--TRIM(MID(SUBSTITUTE(C50,",",REPT(" ",99)),699,99)),PortProtocols[],4,FALSE)),""),"") &amp;
    IF(TRIM(MID(SUBSTITUTE(C50,",",REPT(" ",99)),799,99))&lt;&gt;"",CHAR(10) &amp; IFERROR(IF(ISERROR(--TRIM(MID(SUBSTITUTE(C50,",",REPT(" ",99)),799,99))),VLOOKUP(TRIM(MID(SUBSTITUTE(C50,",",REPT(" ",99)),799,99)),PortProtocols[],4,FALSE),VLOOKUP(--TRIM(MID(SUBSTITUTE(C50,",",REPT(" ",99)),799,99)),PortProtocols[],4,FALSE)),""),"") &amp;
    IF(TRIM(MID(SUBSTITUTE(C50,",",REPT(" ",99)),899,99))&lt;&gt;"",CHAR(10) &amp; IFERROR(IF(ISERROR(--TRIM(MID(SUBSTITUTE(C50,",",REPT(" ",99)),899,99))),VLOOKUP(TRIM(MID(SUBSTITUTE(C50,",",REPT(" ",99)),899,99)),PortProtocols[],4,FALSE),VLOOKUP(--TRIM(MID(SUBSTITUTE(C50,",",REPT(" ",99)),899,99)),PortProtocols[],4,FALSE)),""),"") &amp;
    IF(TRIM(MID(SUBSTITUTE(C50,",",REPT(" ",99)),999,99))&lt;&gt;"",CHAR(10) &amp; IFERROR(IF(ISERROR(--TRIM(MID(SUBSTITUTE(C50,",",REPT(" ",99)),999,99))),VLOOKUP(TRIM(MID(SUBSTITUTE(C50,",",REPT(" ",99)),999,99)),PortProtocols[],4,FALSE),VLOOKUP(--TRIM(MID(SUBSTITUTE(C50,",",REPT(" ",99)),999,99)),PortProtocols[],4,FALSE)),""),"") &amp;
    IF(TRIM(MID(SUBSTITUTE(C50,",",REPT(" ",99)),1099,99))&lt;&gt;"",CHAR(10) &amp; IFERROR(IF(ISERROR(--TRIM(MID(SUBSTITUTE(C50,",",REPT(" ",99)),1099,99))),VLOOKUP(TRIM(MID(SUBSTITUTE(C50,",",REPT(" ",99)),1099,99)),PortProtocols[],4,FALSE),VLOOKUP(--TRIM(MID(SUBSTITUTE(C50,",",REPT(" ",99)),1099,99)),PortProtocols[],4,FALSE)),""),"") &amp;
    IF(TRIM(MID(SUBSTITUTE(C50,",",REPT(" ",99)),1199,99))&lt;&gt;"",CHAR(10) &amp; IFERROR(IF(ISERROR(--TRIM(MID(SUBSTITUTE(C50,",",REPT(" ",99)),1199,99))),VLOOKUP(TRIM(MID(SUBSTITUTE(C50,",",REPT(" ",99)),1199,99)),PortProtocols[],4,FALSE),VLOOKUP(--TRIM(MID(SUBSTITUTE(C50,",",REPT(" ",99)),1199,99)),PortProtocols[],4,FALSE)),""),"") &amp;
    IF(TRIM(MID(SUBSTITUTE(C50,",",REPT(" ",99)),1299,99))&lt;&gt;"",CHAR(10) &amp; IFERROR(IF(ISERROR(--TRIM(MID(SUBSTITUTE(C50,",",REPT(" ",99)),1299,99))),VLOOKUP(TRIM(MID(SUBSTITUTE(C50,",",REPT(" ",99)),1299,99)),PortProtocols[],4,FALSE),VLOOKUP(--TRIM(MID(SUBSTITUTE(C50,",",REPT(" ",99)),1299,99)),PortProtocols[],4,FALSE)),""),"") &amp;
    IF(TRIM(MID(SUBSTITUTE(C50,",",REPT(" ",99)),1399,99))&lt;&gt;"",CHAR(10) &amp; IFERROR(IF(ISERROR(--TRIM(MID(SUBSTITUTE(C50,",",REPT(" ",99)),1399,99))),VLOOKUP(TRIM(MID(SUBSTITUTE(C50,",",REPT(" ",99)),1399,99)),PortProtocols[],4,FALSE),VLOOKUP(--TRIM(MID(SUBSTITUTE(C50,",",REPT(" ",99)),1399,99)),PortProtocols[],4,FALSE)),""),"") &amp;
    IF(TRIM(MID(SUBSTITUTE(C50,",",REPT(" ",99)),1499,99))&lt;&gt;"",CHAR(10) &amp; IFERROR(IF(ISERROR(--TRIM(MID(SUBSTITUTE(C50,",",REPT(" ",99)),1499,99))),VLOOKUP(TRIM(MID(SUBSTITUTE(C50,",",REPT(" ",99)),1499,99)),PortProtocols[],4,FALSE),VLOOKUP(--TRIM(MID(SUBSTITUTE(C50,",",REPT(" ",99)),1499,99)),PortProtocols[],4,FALSE)),""),"") &amp;
    IF(TRIM(MID(SUBSTITUTE(C50,",",REPT(" ",99)),1599,99))&lt;&gt;"",CHAR(10) &amp; IFERROR(IF(ISERROR(--TRIM(MID(SUBSTITUTE(C50,",",REPT(" ",99)),1599,99))),VLOOKUP(TRIM(MID(SUBSTITUTE(C50,",",REPT(" ",99)),1599,99)),PortProtocols[],4,FALSE),VLOOKUP(--TRIM(MID(SUBSTITUTE(C50,",",REPT(" ",99)),1599,99)),PortProtocols[],4,FALSE)),""),"") &amp;
    IF(TRIM(MID(SUBSTITUTE(C50,",",REPT(" ",99)),1699,99))&lt;&gt;"",CHAR(10) &amp; IFERROR(IF(ISERROR(--TRIM(MID(SUBSTITUTE(C50,",",REPT(" ",99)),1699,99))),VLOOKUP(TRIM(MID(SUBSTITUTE(C50,",",REPT(" ",99)),1699,99)),PortProtocols[],4,FALSE),VLOOKUP(--TRIM(MID(SUBSTITUTE(C50,",",REPT(" ",99)),1699,99)),PortProtocols[],4,FALSE)),""),"") &amp;
    IF(TRIM(MID(SUBSTITUTE(C50,",",REPT(" ",99)),1799,99))&lt;&gt;"",CHAR(10) &amp; IFERROR(IF(ISERROR(--TRIM(MID(SUBSTITUTE(C50,",",REPT(" ",99)),1799,99))),VLOOKUP(TRIM(MID(SUBSTITUTE(C50,",",REPT(" ",99)),1799,99)),PortProtocols[],4,FALSE),VLOOKUP(--TRIM(MID(SUBSTITUTE(C50,",",REPT(" ",99)),1799,99)),PortProtocols[],4,FALSE)),""),"") &amp;
    IF(TRIM(MID(SUBSTITUTE(C50,",",REPT(" ",99)),1899,99))&lt;&gt;"",CHAR(10) &amp; IFERROR(IF(ISERROR(--TRIM(MID(SUBSTITUTE(C50,",",REPT(" ",99)),1899,99))),VLOOKUP(TRIM(MID(SUBSTITUTE(C50,",",REPT(" ",99)),1899,99)),PortProtocols[],4,FALSE),VLOOKUP(--TRIM(MID(SUBSTITUTE(C50,",",REPT(" ",99)),1899,99)),PortProtocols[],4,FALSE)),""),""),
"")</f>
        <v/>
      </c>
      <c r="F50" s="19"/>
      <c r="G50" s="19"/>
    </row>
    <row r="51" spans="1:7" ht="20.25">
      <c r="A51" s="5"/>
      <c r="B51" s="5"/>
      <c r="C51" s="6"/>
      <c r="D51" s="5" t="str" cm="1">
        <f t="array" ref="D5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1" s="19" t="str">
        <f>IF(AND(B51&lt;&gt;"",C51&lt;&gt;""),
    B51 &amp; " To " &amp; B51 &amp; CHAR(10) &amp;
    IFERROR(IF(ISERROR(--TRIM(MID(SUBSTITUTE(C51,",",REPT(" ",99)),1,99))),VLOOKUP(TRIM(MID(SUBSTITUTE(C51,",",REPT(" ",99)),1,99)),PortProtocols[],4,FALSE),VLOOKUP(--TRIM(MID(SUBSTITUTE(C51,",",REPT(" ",99)),1,99)),PortProtocols[],4,FALSE)),"") &amp;
    IF(TRIM(MID(SUBSTITUTE(C51,",",REPT(" ",99)),99,99))&lt;&gt;"",CHAR(10) &amp; IFERROR(IF(ISERROR(--TRIM(MID(SUBSTITUTE(C51,",",REPT(" ",99)),99,99))),VLOOKUP(TRIM(MID(SUBSTITUTE(C51,",",REPT(" ",99)),99,99)),PortProtocols[],4,FALSE),VLOOKUP(--TRIM(MID(SUBSTITUTE(C51,",",REPT(" ",99)),99,99)),PortProtocols[],4,FALSE)),""),"") &amp;
    IF(TRIM(MID(SUBSTITUTE(C51,",",REPT(" ",99)),199,99))&lt;&gt;"",CHAR(10) &amp; IFERROR(IF(ISERROR(--TRIM(MID(SUBSTITUTE(C51,",",REPT(" ",99)),199,99))),VLOOKUP(TRIM(MID(SUBSTITUTE(C51,",",REPT(" ",99)),199,99)),PortProtocols[],4,FALSE),VLOOKUP(--TRIM(MID(SUBSTITUTE(C51,",",REPT(" ",99)),199,99)),PortProtocols[],4,FALSE)),""),"") &amp;
    IF(TRIM(MID(SUBSTITUTE(C51,",",REPT(" ",99)),299,99))&lt;&gt;"",CHAR(10) &amp; IFERROR(IF(ISERROR(--TRIM(MID(SUBSTITUTE(C51,",",REPT(" ",99)),299,99))),VLOOKUP(TRIM(MID(SUBSTITUTE(C51,",",REPT(" ",99)),299,99)),PortProtocols[],4,FALSE),VLOOKUP(--TRIM(MID(SUBSTITUTE(C51,",",REPT(" ",99)),299,99)),PortProtocols[],4,FALSE)),""),"") &amp;
    IF(TRIM(MID(SUBSTITUTE(C51,",",REPT(" ",99)),399,99))&lt;&gt;"",CHAR(10) &amp; IFERROR(IF(ISERROR(--TRIM(MID(SUBSTITUTE(C51,",",REPT(" ",99)),399,99))),VLOOKUP(TRIM(MID(SUBSTITUTE(C51,",",REPT(" ",99)),399,99)),PortProtocols[],4,FALSE),VLOOKUP(--TRIM(MID(SUBSTITUTE(C51,",",REPT(" ",99)),399,99)),PortProtocols[],4,FALSE)),""),"") &amp;
    IF(TRIM(MID(SUBSTITUTE(C51,",",REPT(" ",99)),499,99))&lt;&gt;"",CHAR(10) &amp; IFERROR(IF(ISERROR(--TRIM(MID(SUBSTITUTE(C51,",",REPT(" ",99)),499,99))),VLOOKUP(TRIM(MID(SUBSTITUTE(C51,",",REPT(" ",99)),499,99)),PortProtocols[],4,FALSE),VLOOKUP(--TRIM(MID(SUBSTITUTE(C51,",",REPT(" ",99)),499,99)),PortProtocols[],4,FALSE)),""),"") &amp;
    IF(TRIM(MID(SUBSTITUTE(C51,",",REPT(" ",99)),599,99))&lt;&gt;"",CHAR(10) &amp; IFERROR(IF(ISERROR(--TRIM(MID(SUBSTITUTE(C51,",",REPT(" ",99)),599,99))),VLOOKUP(TRIM(MID(SUBSTITUTE(C51,",",REPT(" ",99)),599,99)),PortProtocols[],4,FALSE),VLOOKUP(--TRIM(MID(SUBSTITUTE(C51,",",REPT(" ",99)),599,99)),PortProtocols[],4,FALSE)),""),"") &amp;
    IF(TRIM(MID(SUBSTITUTE(C51,",",REPT(" ",99)),699,99))&lt;&gt;"",CHAR(10) &amp; IFERROR(IF(ISERROR(--TRIM(MID(SUBSTITUTE(C51,",",REPT(" ",99)),699,99))),VLOOKUP(TRIM(MID(SUBSTITUTE(C51,",",REPT(" ",99)),699,99)),PortProtocols[],4,FALSE),VLOOKUP(--TRIM(MID(SUBSTITUTE(C51,",",REPT(" ",99)),699,99)),PortProtocols[],4,FALSE)),""),"") &amp;
    IF(TRIM(MID(SUBSTITUTE(C51,",",REPT(" ",99)),799,99))&lt;&gt;"",CHAR(10) &amp; IFERROR(IF(ISERROR(--TRIM(MID(SUBSTITUTE(C51,",",REPT(" ",99)),799,99))),VLOOKUP(TRIM(MID(SUBSTITUTE(C51,",",REPT(" ",99)),799,99)),PortProtocols[],4,FALSE),VLOOKUP(--TRIM(MID(SUBSTITUTE(C51,",",REPT(" ",99)),799,99)),PortProtocols[],4,FALSE)),""),"") &amp;
    IF(TRIM(MID(SUBSTITUTE(C51,",",REPT(" ",99)),899,99))&lt;&gt;"",CHAR(10) &amp; IFERROR(IF(ISERROR(--TRIM(MID(SUBSTITUTE(C51,",",REPT(" ",99)),899,99))),VLOOKUP(TRIM(MID(SUBSTITUTE(C51,",",REPT(" ",99)),899,99)),PortProtocols[],4,FALSE),VLOOKUP(--TRIM(MID(SUBSTITUTE(C51,",",REPT(" ",99)),899,99)),PortProtocols[],4,FALSE)),""),"") &amp;
    IF(TRIM(MID(SUBSTITUTE(C51,",",REPT(" ",99)),999,99))&lt;&gt;"",CHAR(10) &amp; IFERROR(IF(ISERROR(--TRIM(MID(SUBSTITUTE(C51,",",REPT(" ",99)),999,99))),VLOOKUP(TRIM(MID(SUBSTITUTE(C51,",",REPT(" ",99)),999,99)),PortProtocols[],4,FALSE),VLOOKUP(--TRIM(MID(SUBSTITUTE(C51,",",REPT(" ",99)),999,99)),PortProtocols[],4,FALSE)),""),"") &amp;
    IF(TRIM(MID(SUBSTITUTE(C51,",",REPT(" ",99)),1099,99))&lt;&gt;"",CHAR(10) &amp; IFERROR(IF(ISERROR(--TRIM(MID(SUBSTITUTE(C51,",",REPT(" ",99)),1099,99))),VLOOKUP(TRIM(MID(SUBSTITUTE(C51,",",REPT(" ",99)),1099,99)),PortProtocols[],4,FALSE),VLOOKUP(--TRIM(MID(SUBSTITUTE(C51,",",REPT(" ",99)),1099,99)),PortProtocols[],4,FALSE)),""),"") &amp;
    IF(TRIM(MID(SUBSTITUTE(C51,",",REPT(" ",99)),1199,99))&lt;&gt;"",CHAR(10) &amp; IFERROR(IF(ISERROR(--TRIM(MID(SUBSTITUTE(C51,",",REPT(" ",99)),1199,99))),VLOOKUP(TRIM(MID(SUBSTITUTE(C51,",",REPT(" ",99)),1199,99)),PortProtocols[],4,FALSE),VLOOKUP(--TRIM(MID(SUBSTITUTE(C51,",",REPT(" ",99)),1199,99)),PortProtocols[],4,FALSE)),""),"") &amp;
    IF(TRIM(MID(SUBSTITUTE(C51,",",REPT(" ",99)),1299,99))&lt;&gt;"",CHAR(10) &amp; IFERROR(IF(ISERROR(--TRIM(MID(SUBSTITUTE(C51,",",REPT(" ",99)),1299,99))),VLOOKUP(TRIM(MID(SUBSTITUTE(C51,",",REPT(" ",99)),1299,99)),PortProtocols[],4,FALSE),VLOOKUP(--TRIM(MID(SUBSTITUTE(C51,",",REPT(" ",99)),1299,99)),PortProtocols[],4,FALSE)),""),"") &amp;
    IF(TRIM(MID(SUBSTITUTE(C51,",",REPT(" ",99)),1399,99))&lt;&gt;"",CHAR(10) &amp; IFERROR(IF(ISERROR(--TRIM(MID(SUBSTITUTE(C51,",",REPT(" ",99)),1399,99))),VLOOKUP(TRIM(MID(SUBSTITUTE(C51,",",REPT(" ",99)),1399,99)),PortProtocols[],4,FALSE),VLOOKUP(--TRIM(MID(SUBSTITUTE(C51,",",REPT(" ",99)),1399,99)),PortProtocols[],4,FALSE)),""),"") &amp;
    IF(TRIM(MID(SUBSTITUTE(C51,",",REPT(" ",99)),1499,99))&lt;&gt;"",CHAR(10) &amp; IFERROR(IF(ISERROR(--TRIM(MID(SUBSTITUTE(C51,",",REPT(" ",99)),1499,99))),VLOOKUP(TRIM(MID(SUBSTITUTE(C51,",",REPT(" ",99)),1499,99)),PortProtocols[],4,FALSE),VLOOKUP(--TRIM(MID(SUBSTITUTE(C51,",",REPT(" ",99)),1499,99)),PortProtocols[],4,FALSE)),""),"") &amp;
    IF(TRIM(MID(SUBSTITUTE(C51,",",REPT(" ",99)),1599,99))&lt;&gt;"",CHAR(10) &amp; IFERROR(IF(ISERROR(--TRIM(MID(SUBSTITUTE(C51,",",REPT(" ",99)),1599,99))),VLOOKUP(TRIM(MID(SUBSTITUTE(C51,",",REPT(" ",99)),1599,99)),PortProtocols[],4,FALSE),VLOOKUP(--TRIM(MID(SUBSTITUTE(C51,",",REPT(" ",99)),1599,99)),PortProtocols[],4,FALSE)),""),"") &amp;
    IF(TRIM(MID(SUBSTITUTE(C51,",",REPT(" ",99)),1699,99))&lt;&gt;"",CHAR(10) &amp; IFERROR(IF(ISERROR(--TRIM(MID(SUBSTITUTE(C51,",",REPT(" ",99)),1699,99))),VLOOKUP(TRIM(MID(SUBSTITUTE(C51,",",REPT(" ",99)),1699,99)),PortProtocols[],4,FALSE),VLOOKUP(--TRIM(MID(SUBSTITUTE(C51,",",REPT(" ",99)),1699,99)),PortProtocols[],4,FALSE)),""),"") &amp;
    IF(TRIM(MID(SUBSTITUTE(C51,",",REPT(" ",99)),1799,99))&lt;&gt;"",CHAR(10) &amp; IFERROR(IF(ISERROR(--TRIM(MID(SUBSTITUTE(C51,",",REPT(" ",99)),1799,99))),VLOOKUP(TRIM(MID(SUBSTITUTE(C51,",",REPT(" ",99)),1799,99)),PortProtocols[],4,FALSE),VLOOKUP(--TRIM(MID(SUBSTITUTE(C51,",",REPT(" ",99)),1799,99)),PortProtocols[],4,FALSE)),""),"") &amp;
    IF(TRIM(MID(SUBSTITUTE(C51,",",REPT(" ",99)),1899,99))&lt;&gt;"",CHAR(10) &amp; IFERROR(IF(ISERROR(--TRIM(MID(SUBSTITUTE(C51,",",REPT(" ",99)),1899,99))),VLOOKUP(TRIM(MID(SUBSTITUTE(C51,",",REPT(" ",99)),1899,99)),PortProtocols[],4,FALSE),VLOOKUP(--TRIM(MID(SUBSTITUTE(C51,",",REPT(" ",99)),1899,99)),PortProtocols[],4,FALSE)),""),""),
"")</f>
        <v/>
      </c>
      <c r="F51" s="19"/>
      <c r="G51" s="19"/>
    </row>
    <row r="52" spans="1:7" ht="20.25">
      <c r="A52" s="5"/>
      <c r="B52" s="5"/>
      <c r="C52" s="6"/>
      <c r="D52" s="5" t="str" cm="1">
        <f t="array" ref="D5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2" s="19" t="str">
        <f>IF(AND(B52&lt;&gt;"",C52&lt;&gt;""),
    B52 &amp; " To " &amp; B52 &amp; CHAR(10) &amp;
    IFERROR(IF(ISERROR(--TRIM(MID(SUBSTITUTE(C52,",",REPT(" ",99)),1,99))),VLOOKUP(TRIM(MID(SUBSTITUTE(C52,",",REPT(" ",99)),1,99)),PortProtocols[],4,FALSE),VLOOKUP(--TRIM(MID(SUBSTITUTE(C52,",",REPT(" ",99)),1,99)),PortProtocols[],4,FALSE)),"") &amp;
    IF(TRIM(MID(SUBSTITUTE(C52,",",REPT(" ",99)),99,99))&lt;&gt;"",CHAR(10) &amp; IFERROR(IF(ISERROR(--TRIM(MID(SUBSTITUTE(C52,",",REPT(" ",99)),99,99))),VLOOKUP(TRIM(MID(SUBSTITUTE(C52,",",REPT(" ",99)),99,99)),PortProtocols[],4,FALSE),VLOOKUP(--TRIM(MID(SUBSTITUTE(C52,",",REPT(" ",99)),99,99)),PortProtocols[],4,FALSE)),""),"") &amp;
    IF(TRIM(MID(SUBSTITUTE(C52,",",REPT(" ",99)),199,99))&lt;&gt;"",CHAR(10) &amp; IFERROR(IF(ISERROR(--TRIM(MID(SUBSTITUTE(C52,",",REPT(" ",99)),199,99))),VLOOKUP(TRIM(MID(SUBSTITUTE(C52,",",REPT(" ",99)),199,99)),PortProtocols[],4,FALSE),VLOOKUP(--TRIM(MID(SUBSTITUTE(C52,",",REPT(" ",99)),199,99)),PortProtocols[],4,FALSE)),""),"") &amp;
    IF(TRIM(MID(SUBSTITUTE(C52,",",REPT(" ",99)),299,99))&lt;&gt;"",CHAR(10) &amp; IFERROR(IF(ISERROR(--TRIM(MID(SUBSTITUTE(C52,",",REPT(" ",99)),299,99))),VLOOKUP(TRIM(MID(SUBSTITUTE(C52,",",REPT(" ",99)),299,99)),PortProtocols[],4,FALSE),VLOOKUP(--TRIM(MID(SUBSTITUTE(C52,",",REPT(" ",99)),299,99)),PortProtocols[],4,FALSE)),""),"") &amp;
    IF(TRIM(MID(SUBSTITUTE(C52,",",REPT(" ",99)),399,99))&lt;&gt;"",CHAR(10) &amp; IFERROR(IF(ISERROR(--TRIM(MID(SUBSTITUTE(C52,",",REPT(" ",99)),399,99))),VLOOKUP(TRIM(MID(SUBSTITUTE(C52,",",REPT(" ",99)),399,99)),PortProtocols[],4,FALSE),VLOOKUP(--TRIM(MID(SUBSTITUTE(C52,",",REPT(" ",99)),399,99)),PortProtocols[],4,FALSE)),""),"") &amp;
    IF(TRIM(MID(SUBSTITUTE(C52,",",REPT(" ",99)),499,99))&lt;&gt;"",CHAR(10) &amp; IFERROR(IF(ISERROR(--TRIM(MID(SUBSTITUTE(C52,",",REPT(" ",99)),499,99))),VLOOKUP(TRIM(MID(SUBSTITUTE(C52,",",REPT(" ",99)),499,99)),PortProtocols[],4,FALSE),VLOOKUP(--TRIM(MID(SUBSTITUTE(C52,",",REPT(" ",99)),499,99)),PortProtocols[],4,FALSE)),""),"") &amp;
    IF(TRIM(MID(SUBSTITUTE(C52,",",REPT(" ",99)),599,99))&lt;&gt;"",CHAR(10) &amp; IFERROR(IF(ISERROR(--TRIM(MID(SUBSTITUTE(C52,",",REPT(" ",99)),599,99))),VLOOKUP(TRIM(MID(SUBSTITUTE(C52,",",REPT(" ",99)),599,99)),PortProtocols[],4,FALSE),VLOOKUP(--TRIM(MID(SUBSTITUTE(C52,",",REPT(" ",99)),599,99)),PortProtocols[],4,FALSE)),""),"") &amp;
    IF(TRIM(MID(SUBSTITUTE(C52,",",REPT(" ",99)),699,99))&lt;&gt;"",CHAR(10) &amp; IFERROR(IF(ISERROR(--TRIM(MID(SUBSTITUTE(C52,",",REPT(" ",99)),699,99))),VLOOKUP(TRIM(MID(SUBSTITUTE(C52,",",REPT(" ",99)),699,99)),PortProtocols[],4,FALSE),VLOOKUP(--TRIM(MID(SUBSTITUTE(C52,",",REPT(" ",99)),699,99)),PortProtocols[],4,FALSE)),""),"") &amp;
    IF(TRIM(MID(SUBSTITUTE(C52,",",REPT(" ",99)),799,99))&lt;&gt;"",CHAR(10) &amp; IFERROR(IF(ISERROR(--TRIM(MID(SUBSTITUTE(C52,",",REPT(" ",99)),799,99))),VLOOKUP(TRIM(MID(SUBSTITUTE(C52,",",REPT(" ",99)),799,99)),PortProtocols[],4,FALSE),VLOOKUP(--TRIM(MID(SUBSTITUTE(C52,",",REPT(" ",99)),799,99)),PortProtocols[],4,FALSE)),""),"") &amp;
    IF(TRIM(MID(SUBSTITUTE(C52,",",REPT(" ",99)),899,99))&lt;&gt;"",CHAR(10) &amp; IFERROR(IF(ISERROR(--TRIM(MID(SUBSTITUTE(C52,",",REPT(" ",99)),899,99))),VLOOKUP(TRIM(MID(SUBSTITUTE(C52,",",REPT(" ",99)),899,99)),PortProtocols[],4,FALSE),VLOOKUP(--TRIM(MID(SUBSTITUTE(C52,",",REPT(" ",99)),899,99)),PortProtocols[],4,FALSE)),""),"") &amp;
    IF(TRIM(MID(SUBSTITUTE(C52,",",REPT(" ",99)),999,99))&lt;&gt;"",CHAR(10) &amp; IFERROR(IF(ISERROR(--TRIM(MID(SUBSTITUTE(C52,",",REPT(" ",99)),999,99))),VLOOKUP(TRIM(MID(SUBSTITUTE(C52,",",REPT(" ",99)),999,99)),PortProtocols[],4,FALSE),VLOOKUP(--TRIM(MID(SUBSTITUTE(C52,",",REPT(" ",99)),999,99)),PortProtocols[],4,FALSE)),""),"") &amp;
    IF(TRIM(MID(SUBSTITUTE(C52,",",REPT(" ",99)),1099,99))&lt;&gt;"",CHAR(10) &amp; IFERROR(IF(ISERROR(--TRIM(MID(SUBSTITUTE(C52,",",REPT(" ",99)),1099,99))),VLOOKUP(TRIM(MID(SUBSTITUTE(C52,",",REPT(" ",99)),1099,99)),PortProtocols[],4,FALSE),VLOOKUP(--TRIM(MID(SUBSTITUTE(C52,",",REPT(" ",99)),1099,99)),PortProtocols[],4,FALSE)),""),"") &amp;
    IF(TRIM(MID(SUBSTITUTE(C52,",",REPT(" ",99)),1199,99))&lt;&gt;"",CHAR(10) &amp; IFERROR(IF(ISERROR(--TRIM(MID(SUBSTITUTE(C52,",",REPT(" ",99)),1199,99))),VLOOKUP(TRIM(MID(SUBSTITUTE(C52,",",REPT(" ",99)),1199,99)),PortProtocols[],4,FALSE),VLOOKUP(--TRIM(MID(SUBSTITUTE(C52,",",REPT(" ",99)),1199,99)),PortProtocols[],4,FALSE)),""),"") &amp;
    IF(TRIM(MID(SUBSTITUTE(C52,",",REPT(" ",99)),1299,99))&lt;&gt;"",CHAR(10) &amp; IFERROR(IF(ISERROR(--TRIM(MID(SUBSTITUTE(C52,",",REPT(" ",99)),1299,99))),VLOOKUP(TRIM(MID(SUBSTITUTE(C52,",",REPT(" ",99)),1299,99)),PortProtocols[],4,FALSE),VLOOKUP(--TRIM(MID(SUBSTITUTE(C52,",",REPT(" ",99)),1299,99)),PortProtocols[],4,FALSE)),""),"") &amp;
    IF(TRIM(MID(SUBSTITUTE(C52,",",REPT(" ",99)),1399,99))&lt;&gt;"",CHAR(10) &amp; IFERROR(IF(ISERROR(--TRIM(MID(SUBSTITUTE(C52,",",REPT(" ",99)),1399,99))),VLOOKUP(TRIM(MID(SUBSTITUTE(C52,",",REPT(" ",99)),1399,99)),PortProtocols[],4,FALSE),VLOOKUP(--TRIM(MID(SUBSTITUTE(C52,",",REPT(" ",99)),1399,99)),PortProtocols[],4,FALSE)),""),"") &amp;
    IF(TRIM(MID(SUBSTITUTE(C52,",",REPT(" ",99)),1499,99))&lt;&gt;"",CHAR(10) &amp; IFERROR(IF(ISERROR(--TRIM(MID(SUBSTITUTE(C52,",",REPT(" ",99)),1499,99))),VLOOKUP(TRIM(MID(SUBSTITUTE(C52,",",REPT(" ",99)),1499,99)),PortProtocols[],4,FALSE),VLOOKUP(--TRIM(MID(SUBSTITUTE(C52,",",REPT(" ",99)),1499,99)),PortProtocols[],4,FALSE)),""),"") &amp;
    IF(TRIM(MID(SUBSTITUTE(C52,",",REPT(" ",99)),1599,99))&lt;&gt;"",CHAR(10) &amp; IFERROR(IF(ISERROR(--TRIM(MID(SUBSTITUTE(C52,",",REPT(" ",99)),1599,99))),VLOOKUP(TRIM(MID(SUBSTITUTE(C52,",",REPT(" ",99)),1599,99)),PortProtocols[],4,FALSE),VLOOKUP(--TRIM(MID(SUBSTITUTE(C52,",",REPT(" ",99)),1599,99)),PortProtocols[],4,FALSE)),""),"") &amp;
    IF(TRIM(MID(SUBSTITUTE(C52,",",REPT(" ",99)),1699,99))&lt;&gt;"",CHAR(10) &amp; IFERROR(IF(ISERROR(--TRIM(MID(SUBSTITUTE(C52,",",REPT(" ",99)),1699,99))),VLOOKUP(TRIM(MID(SUBSTITUTE(C52,",",REPT(" ",99)),1699,99)),PortProtocols[],4,FALSE),VLOOKUP(--TRIM(MID(SUBSTITUTE(C52,",",REPT(" ",99)),1699,99)),PortProtocols[],4,FALSE)),""),"") &amp;
    IF(TRIM(MID(SUBSTITUTE(C52,",",REPT(" ",99)),1799,99))&lt;&gt;"",CHAR(10) &amp; IFERROR(IF(ISERROR(--TRIM(MID(SUBSTITUTE(C52,",",REPT(" ",99)),1799,99))),VLOOKUP(TRIM(MID(SUBSTITUTE(C52,",",REPT(" ",99)),1799,99)),PortProtocols[],4,FALSE),VLOOKUP(--TRIM(MID(SUBSTITUTE(C52,",",REPT(" ",99)),1799,99)),PortProtocols[],4,FALSE)),""),"") &amp;
    IF(TRIM(MID(SUBSTITUTE(C52,",",REPT(" ",99)),1899,99))&lt;&gt;"",CHAR(10) &amp; IFERROR(IF(ISERROR(--TRIM(MID(SUBSTITUTE(C52,",",REPT(" ",99)),1899,99))),VLOOKUP(TRIM(MID(SUBSTITUTE(C52,",",REPT(" ",99)),1899,99)),PortProtocols[],4,FALSE),VLOOKUP(--TRIM(MID(SUBSTITUTE(C52,",",REPT(" ",99)),1899,99)),PortProtocols[],4,FALSE)),""),""),
"")</f>
        <v/>
      </c>
      <c r="F52" s="19"/>
      <c r="G52" s="19"/>
    </row>
    <row r="53" spans="1:7" ht="20.25">
      <c r="A53" s="5"/>
      <c r="B53" s="5"/>
      <c r="C53" s="6"/>
      <c r="D53" s="5" t="str" cm="1">
        <f t="array" ref="D5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3" s="19" t="str">
        <f>IF(AND(B53&lt;&gt;"",C53&lt;&gt;""),
    B53 &amp; " To " &amp; B53 &amp; CHAR(10) &amp;
    IFERROR(IF(ISERROR(--TRIM(MID(SUBSTITUTE(C53,",",REPT(" ",99)),1,99))),VLOOKUP(TRIM(MID(SUBSTITUTE(C53,",",REPT(" ",99)),1,99)),PortProtocols[],4,FALSE),VLOOKUP(--TRIM(MID(SUBSTITUTE(C53,",",REPT(" ",99)),1,99)),PortProtocols[],4,FALSE)),"") &amp;
    IF(TRIM(MID(SUBSTITUTE(C53,",",REPT(" ",99)),99,99))&lt;&gt;"",CHAR(10) &amp; IFERROR(IF(ISERROR(--TRIM(MID(SUBSTITUTE(C53,",",REPT(" ",99)),99,99))),VLOOKUP(TRIM(MID(SUBSTITUTE(C53,",",REPT(" ",99)),99,99)),PortProtocols[],4,FALSE),VLOOKUP(--TRIM(MID(SUBSTITUTE(C53,",",REPT(" ",99)),99,99)),PortProtocols[],4,FALSE)),""),"") &amp;
    IF(TRIM(MID(SUBSTITUTE(C53,",",REPT(" ",99)),199,99))&lt;&gt;"",CHAR(10) &amp; IFERROR(IF(ISERROR(--TRIM(MID(SUBSTITUTE(C53,",",REPT(" ",99)),199,99))),VLOOKUP(TRIM(MID(SUBSTITUTE(C53,",",REPT(" ",99)),199,99)),PortProtocols[],4,FALSE),VLOOKUP(--TRIM(MID(SUBSTITUTE(C53,",",REPT(" ",99)),199,99)),PortProtocols[],4,FALSE)),""),"") &amp;
    IF(TRIM(MID(SUBSTITUTE(C53,",",REPT(" ",99)),299,99))&lt;&gt;"",CHAR(10) &amp; IFERROR(IF(ISERROR(--TRIM(MID(SUBSTITUTE(C53,",",REPT(" ",99)),299,99))),VLOOKUP(TRIM(MID(SUBSTITUTE(C53,",",REPT(" ",99)),299,99)),PortProtocols[],4,FALSE),VLOOKUP(--TRIM(MID(SUBSTITUTE(C53,",",REPT(" ",99)),299,99)),PortProtocols[],4,FALSE)),""),"") &amp;
    IF(TRIM(MID(SUBSTITUTE(C53,",",REPT(" ",99)),399,99))&lt;&gt;"",CHAR(10) &amp; IFERROR(IF(ISERROR(--TRIM(MID(SUBSTITUTE(C53,",",REPT(" ",99)),399,99))),VLOOKUP(TRIM(MID(SUBSTITUTE(C53,",",REPT(" ",99)),399,99)),PortProtocols[],4,FALSE),VLOOKUP(--TRIM(MID(SUBSTITUTE(C53,",",REPT(" ",99)),399,99)),PortProtocols[],4,FALSE)),""),"") &amp;
    IF(TRIM(MID(SUBSTITUTE(C53,",",REPT(" ",99)),499,99))&lt;&gt;"",CHAR(10) &amp; IFERROR(IF(ISERROR(--TRIM(MID(SUBSTITUTE(C53,",",REPT(" ",99)),499,99))),VLOOKUP(TRIM(MID(SUBSTITUTE(C53,",",REPT(" ",99)),499,99)),PortProtocols[],4,FALSE),VLOOKUP(--TRIM(MID(SUBSTITUTE(C53,",",REPT(" ",99)),499,99)),PortProtocols[],4,FALSE)),""),"") &amp;
    IF(TRIM(MID(SUBSTITUTE(C53,",",REPT(" ",99)),599,99))&lt;&gt;"",CHAR(10) &amp; IFERROR(IF(ISERROR(--TRIM(MID(SUBSTITUTE(C53,",",REPT(" ",99)),599,99))),VLOOKUP(TRIM(MID(SUBSTITUTE(C53,",",REPT(" ",99)),599,99)),PortProtocols[],4,FALSE),VLOOKUP(--TRIM(MID(SUBSTITUTE(C53,",",REPT(" ",99)),599,99)),PortProtocols[],4,FALSE)),""),"") &amp;
    IF(TRIM(MID(SUBSTITUTE(C53,",",REPT(" ",99)),699,99))&lt;&gt;"",CHAR(10) &amp; IFERROR(IF(ISERROR(--TRIM(MID(SUBSTITUTE(C53,",",REPT(" ",99)),699,99))),VLOOKUP(TRIM(MID(SUBSTITUTE(C53,",",REPT(" ",99)),699,99)),PortProtocols[],4,FALSE),VLOOKUP(--TRIM(MID(SUBSTITUTE(C53,",",REPT(" ",99)),699,99)),PortProtocols[],4,FALSE)),""),"") &amp;
    IF(TRIM(MID(SUBSTITUTE(C53,",",REPT(" ",99)),799,99))&lt;&gt;"",CHAR(10) &amp; IFERROR(IF(ISERROR(--TRIM(MID(SUBSTITUTE(C53,",",REPT(" ",99)),799,99))),VLOOKUP(TRIM(MID(SUBSTITUTE(C53,",",REPT(" ",99)),799,99)),PortProtocols[],4,FALSE),VLOOKUP(--TRIM(MID(SUBSTITUTE(C53,",",REPT(" ",99)),799,99)),PortProtocols[],4,FALSE)),""),"") &amp;
    IF(TRIM(MID(SUBSTITUTE(C53,",",REPT(" ",99)),899,99))&lt;&gt;"",CHAR(10) &amp; IFERROR(IF(ISERROR(--TRIM(MID(SUBSTITUTE(C53,",",REPT(" ",99)),899,99))),VLOOKUP(TRIM(MID(SUBSTITUTE(C53,",",REPT(" ",99)),899,99)),PortProtocols[],4,FALSE),VLOOKUP(--TRIM(MID(SUBSTITUTE(C53,",",REPT(" ",99)),899,99)),PortProtocols[],4,FALSE)),""),"") &amp;
    IF(TRIM(MID(SUBSTITUTE(C53,",",REPT(" ",99)),999,99))&lt;&gt;"",CHAR(10) &amp; IFERROR(IF(ISERROR(--TRIM(MID(SUBSTITUTE(C53,",",REPT(" ",99)),999,99))),VLOOKUP(TRIM(MID(SUBSTITUTE(C53,",",REPT(" ",99)),999,99)),PortProtocols[],4,FALSE),VLOOKUP(--TRIM(MID(SUBSTITUTE(C53,",",REPT(" ",99)),999,99)),PortProtocols[],4,FALSE)),""),"") &amp;
    IF(TRIM(MID(SUBSTITUTE(C53,",",REPT(" ",99)),1099,99))&lt;&gt;"",CHAR(10) &amp; IFERROR(IF(ISERROR(--TRIM(MID(SUBSTITUTE(C53,",",REPT(" ",99)),1099,99))),VLOOKUP(TRIM(MID(SUBSTITUTE(C53,",",REPT(" ",99)),1099,99)),PortProtocols[],4,FALSE),VLOOKUP(--TRIM(MID(SUBSTITUTE(C53,",",REPT(" ",99)),1099,99)),PortProtocols[],4,FALSE)),""),"") &amp;
    IF(TRIM(MID(SUBSTITUTE(C53,",",REPT(" ",99)),1199,99))&lt;&gt;"",CHAR(10) &amp; IFERROR(IF(ISERROR(--TRIM(MID(SUBSTITUTE(C53,",",REPT(" ",99)),1199,99))),VLOOKUP(TRIM(MID(SUBSTITUTE(C53,",",REPT(" ",99)),1199,99)),PortProtocols[],4,FALSE),VLOOKUP(--TRIM(MID(SUBSTITUTE(C53,",",REPT(" ",99)),1199,99)),PortProtocols[],4,FALSE)),""),"") &amp;
    IF(TRIM(MID(SUBSTITUTE(C53,",",REPT(" ",99)),1299,99))&lt;&gt;"",CHAR(10) &amp; IFERROR(IF(ISERROR(--TRIM(MID(SUBSTITUTE(C53,",",REPT(" ",99)),1299,99))),VLOOKUP(TRIM(MID(SUBSTITUTE(C53,",",REPT(" ",99)),1299,99)),PortProtocols[],4,FALSE),VLOOKUP(--TRIM(MID(SUBSTITUTE(C53,",",REPT(" ",99)),1299,99)),PortProtocols[],4,FALSE)),""),"") &amp;
    IF(TRIM(MID(SUBSTITUTE(C53,",",REPT(" ",99)),1399,99))&lt;&gt;"",CHAR(10) &amp; IFERROR(IF(ISERROR(--TRIM(MID(SUBSTITUTE(C53,",",REPT(" ",99)),1399,99))),VLOOKUP(TRIM(MID(SUBSTITUTE(C53,",",REPT(" ",99)),1399,99)),PortProtocols[],4,FALSE),VLOOKUP(--TRIM(MID(SUBSTITUTE(C53,",",REPT(" ",99)),1399,99)),PortProtocols[],4,FALSE)),""),"") &amp;
    IF(TRIM(MID(SUBSTITUTE(C53,",",REPT(" ",99)),1499,99))&lt;&gt;"",CHAR(10) &amp; IFERROR(IF(ISERROR(--TRIM(MID(SUBSTITUTE(C53,",",REPT(" ",99)),1499,99))),VLOOKUP(TRIM(MID(SUBSTITUTE(C53,",",REPT(" ",99)),1499,99)),PortProtocols[],4,FALSE),VLOOKUP(--TRIM(MID(SUBSTITUTE(C53,",",REPT(" ",99)),1499,99)),PortProtocols[],4,FALSE)),""),"") &amp;
    IF(TRIM(MID(SUBSTITUTE(C53,",",REPT(" ",99)),1599,99))&lt;&gt;"",CHAR(10) &amp; IFERROR(IF(ISERROR(--TRIM(MID(SUBSTITUTE(C53,",",REPT(" ",99)),1599,99))),VLOOKUP(TRIM(MID(SUBSTITUTE(C53,",",REPT(" ",99)),1599,99)),PortProtocols[],4,FALSE),VLOOKUP(--TRIM(MID(SUBSTITUTE(C53,",",REPT(" ",99)),1599,99)),PortProtocols[],4,FALSE)),""),"") &amp;
    IF(TRIM(MID(SUBSTITUTE(C53,",",REPT(" ",99)),1699,99))&lt;&gt;"",CHAR(10) &amp; IFERROR(IF(ISERROR(--TRIM(MID(SUBSTITUTE(C53,",",REPT(" ",99)),1699,99))),VLOOKUP(TRIM(MID(SUBSTITUTE(C53,",",REPT(" ",99)),1699,99)),PortProtocols[],4,FALSE),VLOOKUP(--TRIM(MID(SUBSTITUTE(C53,",",REPT(" ",99)),1699,99)),PortProtocols[],4,FALSE)),""),"") &amp;
    IF(TRIM(MID(SUBSTITUTE(C53,",",REPT(" ",99)),1799,99))&lt;&gt;"",CHAR(10) &amp; IFERROR(IF(ISERROR(--TRIM(MID(SUBSTITUTE(C53,",",REPT(" ",99)),1799,99))),VLOOKUP(TRIM(MID(SUBSTITUTE(C53,",",REPT(" ",99)),1799,99)),PortProtocols[],4,FALSE),VLOOKUP(--TRIM(MID(SUBSTITUTE(C53,",",REPT(" ",99)),1799,99)),PortProtocols[],4,FALSE)),""),"") &amp;
    IF(TRIM(MID(SUBSTITUTE(C53,",",REPT(" ",99)),1899,99))&lt;&gt;"",CHAR(10) &amp; IFERROR(IF(ISERROR(--TRIM(MID(SUBSTITUTE(C53,",",REPT(" ",99)),1899,99))),VLOOKUP(TRIM(MID(SUBSTITUTE(C53,",",REPT(" ",99)),1899,99)),PortProtocols[],4,FALSE),VLOOKUP(--TRIM(MID(SUBSTITUTE(C53,",",REPT(" ",99)),1899,99)),PortProtocols[],4,FALSE)),""),""),
"")</f>
        <v/>
      </c>
      <c r="F53" s="19"/>
      <c r="G53" s="19"/>
    </row>
    <row r="54" spans="1:7" ht="20.25">
      <c r="A54" s="5"/>
      <c r="B54" s="5"/>
      <c r="C54" s="6"/>
      <c r="D54" s="5" t="str" cm="1">
        <f t="array" ref="D5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4" s="19" t="str">
        <f>IF(AND(B54&lt;&gt;"",C54&lt;&gt;""),
    B54 &amp; " To " &amp; B54 &amp; CHAR(10) &amp;
    IFERROR(IF(ISERROR(--TRIM(MID(SUBSTITUTE(C54,",",REPT(" ",99)),1,99))),VLOOKUP(TRIM(MID(SUBSTITUTE(C54,",",REPT(" ",99)),1,99)),PortProtocols[],4,FALSE),VLOOKUP(--TRIM(MID(SUBSTITUTE(C54,",",REPT(" ",99)),1,99)),PortProtocols[],4,FALSE)),"") &amp;
    IF(TRIM(MID(SUBSTITUTE(C54,",",REPT(" ",99)),99,99))&lt;&gt;"",CHAR(10) &amp; IFERROR(IF(ISERROR(--TRIM(MID(SUBSTITUTE(C54,",",REPT(" ",99)),99,99))),VLOOKUP(TRIM(MID(SUBSTITUTE(C54,",",REPT(" ",99)),99,99)),PortProtocols[],4,FALSE),VLOOKUP(--TRIM(MID(SUBSTITUTE(C54,",",REPT(" ",99)),99,99)),PortProtocols[],4,FALSE)),""),"") &amp;
    IF(TRIM(MID(SUBSTITUTE(C54,",",REPT(" ",99)),199,99))&lt;&gt;"",CHAR(10) &amp; IFERROR(IF(ISERROR(--TRIM(MID(SUBSTITUTE(C54,",",REPT(" ",99)),199,99))),VLOOKUP(TRIM(MID(SUBSTITUTE(C54,",",REPT(" ",99)),199,99)),PortProtocols[],4,FALSE),VLOOKUP(--TRIM(MID(SUBSTITUTE(C54,",",REPT(" ",99)),199,99)),PortProtocols[],4,FALSE)),""),"") &amp;
    IF(TRIM(MID(SUBSTITUTE(C54,",",REPT(" ",99)),299,99))&lt;&gt;"",CHAR(10) &amp; IFERROR(IF(ISERROR(--TRIM(MID(SUBSTITUTE(C54,",",REPT(" ",99)),299,99))),VLOOKUP(TRIM(MID(SUBSTITUTE(C54,",",REPT(" ",99)),299,99)),PortProtocols[],4,FALSE),VLOOKUP(--TRIM(MID(SUBSTITUTE(C54,",",REPT(" ",99)),299,99)),PortProtocols[],4,FALSE)),""),"") &amp;
    IF(TRIM(MID(SUBSTITUTE(C54,",",REPT(" ",99)),399,99))&lt;&gt;"",CHAR(10) &amp; IFERROR(IF(ISERROR(--TRIM(MID(SUBSTITUTE(C54,",",REPT(" ",99)),399,99))),VLOOKUP(TRIM(MID(SUBSTITUTE(C54,",",REPT(" ",99)),399,99)),PortProtocols[],4,FALSE),VLOOKUP(--TRIM(MID(SUBSTITUTE(C54,",",REPT(" ",99)),399,99)),PortProtocols[],4,FALSE)),""),"") &amp;
    IF(TRIM(MID(SUBSTITUTE(C54,",",REPT(" ",99)),499,99))&lt;&gt;"",CHAR(10) &amp; IFERROR(IF(ISERROR(--TRIM(MID(SUBSTITUTE(C54,",",REPT(" ",99)),499,99))),VLOOKUP(TRIM(MID(SUBSTITUTE(C54,",",REPT(" ",99)),499,99)),PortProtocols[],4,FALSE),VLOOKUP(--TRIM(MID(SUBSTITUTE(C54,",",REPT(" ",99)),499,99)),PortProtocols[],4,FALSE)),""),"") &amp;
    IF(TRIM(MID(SUBSTITUTE(C54,",",REPT(" ",99)),599,99))&lt;&gt;"",CHAR(10) &amp; IFERROR(IF(ISERROR(--TRIM(MID(SUBSTITUTE(C54,",",REPT(" ",99)),599,99))),VLOOKUP(TRIM(MID(SUBSTITUTE(C54,",",REPT(" ",99)),599,99)),PortProtocols[],4,FALSE),VLOOKUP(--TRIM(MID(SUBSTITUTE(C54,",",REPT(" ",99)),599,99)),PortProtocols[],4,FALSE)),""),"") &amp;
    IF(TRIM(MID(SUBSTITUTE(C54,",",REPT(" ",99)),699,99))&lt;&gt;"",CHAR(10) &amp; IFERROR(IF(ISERROR(--TRIM(MID(SUBSTITUTE(C54,",",REPT(" ",99)),699,99))),VLOOKUP(TRIM(MID(SUBSTITUTE(C54,",",REPT(" ",99)),699,99)),PortProtocols[],4,FALSE),VLOOKUP(--TRIM(MID(SUBSTITUTE(C54,",",REPT(" ",99)),699,99)),PortProtocols[],4,FALSE)),""),"") &amp;
    IF(TRIM(MID(SUBSTITUTE(C54,",",REPT(" ",99)),799,99))&lt;&gt;"",CHAR(10) &amp; IFERROR(IF(ISERROR(--TRIM(MID(SUBSTITUTE(C54,",",REPT(" ",99)),799,99))),VLOOKUP(TRIM(MID(SUBSTITUTE(C54,",",REPT(" ",99)),799,99)),PortProtocols[],4,FALSE),VLOOKUP(--TRIM(MID(SUBSTITUTE(C54,",",REPT(" ",99)),799,99)),PortProtocols[],4,FALSE)),""),"") &amp;
    IF(TRIM(MID(SUBSTITUTE(C54,",",REPT(" ",99)),899,99))&lt;&gt;"",CHAR(10) &amp; IFERROR(IF(ISERROR(--TRIM(MID(SUBSTITUTE(C54,",",REPT(" ",99)),899,99))),VLOOKUP(TRIM(MID(SUBSTITUTE(C54,",",REPT(" ",99)),899,99)),PortProtocols[],4,FALSE),VLOOKUP(--TRIM(MID(SUBSTITUTE(C54,",",REPT(" ",99)),899,99)),PortProtocols[],4,FALSE)),""),"") &amp;
    IF(TRIM(MID(SUBSTITUTE(C54,",",REPT(" ",99)),999,99))&lt;&gt;"",CHAR(10) &amp; IFERROR(IF(ISERROR(--TRIM(MID(SUBSTITUTE(C54,",",REPT(" ",99)),999,99))),VLOOKUP(TRIM(MID(SUBSTITUTE(C54,",",REPT(" ",99)),999,99)),PortProtocols[],4,FALSE),VLOOKUP(--TRIM(MID(SUBSTITUTE(C54,",",REPT(" ",99)),999,99)),PortProtocols[],4,FALSE)),""),"") &amp;
    IF(TRIM(MID(SUBSTITUTE(C54,",",REPT(" ",99)),1099,99))&lt;&gt;"",CHAR(10) &amp; IFERROR(IF(ISERROR(--TRIM(MID(SUBSTITUTE(C54,",",REPT(" ",99)),1099,99))),VLOOKUP(TRIM(MID(SUBSTITUTE(C54,",",REPT(" ",99)),1099,99)),PortProtocols[],4,FALSE),VLOOKUP(--TRIM(MID(SUBSTITUTE(C54,",",REPT(" ",99)),1099,99)),PortProtocols[],4,FALSE)),""),"") &amp;
    IF(TRIM(MID(SUBSTITUTE(C54,",",REPT(" ",99)),1199,99))&lt;&gt;"",CHAR(10) &amp; IFERROR(IF(ISERROR(--TRIM(MID(SUBSTITUTE(C54,",",REPT(" ",99)),1199,99))),VLOOKUP(TRIM(MID(SUBSTITUTE(C54,",",REPT(" ",99)),1199,99)),PortProtocols[],4,FALSE),VLOOKUP(--TRIM(MID(SUBSTITUTE(C54,",",REPT(" ",99)),1199,99)),PortProtocols[],4,FALSE)),""),"") &amp;
    IF(TRIM(MID(SUBSTITUTE(C54,",",REPT(" ",99)),1299,99))&lt;&gt;"",CHAR(10) &amp; IFERROR(IF(ISERROR(--TRIM(MID(SUBSTITUTE(C54,",",REPT(" ",99)),1299,99))),VLOOKUP(TRIM(MID(SUBSTITUTE(C54,",",REPT(" ",99)),1299,99)),PortProtocols[],4,FALSE),VLOOKUP(--TRIM(MID(SUBSTITUTE(C54,",",REPT(" ",99)),1299,99)),PortProtocols[],4,FALSE)),""),"") &amp;
    IF(TRIM(MID(SUBSTITUTE(C54,",",REPT(" ",99)),1399,99))&lt;&gt;"",CHAR(10) &amp; IFERROR(IF(ISERROR(--TRIM(MID(SUBSTITUTE(C54,",",REPT(" ",99)),1399,99))),VLOOKUP(TRIM(MID(SUBSTITUTE(C54,",",REPT(" ",99)),1399,99)),PortProtocols[],4,FALSE),VLOOKUP(--TRIM(MID(SUBSTITUTE(C54,",",REPT(" ",99)),1399,99)),PortProtocols[],4,FALSE)),""),"") &amp;
    IF(TRIM(MID(SUBSTITUTE(C54,",",REPT(" ",99)),1499,99))&lt;&gt;"",CHAR(10) &amp; IFERROR(IF(ISERROR(--TRIM(MID(SUBSTITUTE(C54,",",REPT(" ",99)),1499,99))),VLOOKUP(TRIM(MID(SUBSTITUTE(C54,",",REPT(" ",99)),1499,99)),PortProtocols[],4,FALSE),VLOOKUP(--TRIM(MID(SUBSTITUTE(C54,",",REPT(" ",99)),1499,99)),PortProtocols[],4,FALSE)),""),"") &amp;
    IF(TRIM(MID(SUBSTITUTE(C54,",",REPT(" ",99)),1599,99))&lt;&gt;"",CHAR(10) &amp; IFERROR(IF(ISERROR(--TRIM(MID(SUBSTITUTE(C54,",",REPT(" ",99)),1599,99))),VLOOKUP(TRIM(MID(SUBSTITUTE(C54,",",REPT(" ",99)),1599,99)),PortProtocols[],4,FALSE),VLOOKUP(--TRIM(MID(SUBSTITUTE(C54,",",REPT(" ",99)),1599,99)),PortProtocols[],4,FALSE)),""),"") &amp;
    IF(TRIM(MID(SUBSTITUTE(C54,",",REPT(" ",99)),1699,99))&lt;&gt;"",CHAR(10) &amp; IFERROR(IF(ISERROR(--TRIM(MID(SUBSTITUTE(C54,",",REPT(" ",99)),1699,99))),VLOOKUP(TRIM(MID(SUBSTITUTE(C54,",",REPT(" ",99)),1699,99)),PortProtocols[],4,FALSE),VLOOKUP(--TRIM(MID(SUBSTITUTE(C54,",",REPT(" ",99)),1699,99)),PortProtocols[],4,FALSE)),""),"") &amp;
    IF(TRIM(MID(SUBSTITUTE(C54,",",REPT(" ",99)),1799,99))&lt;&gt;"",CHAR(10) &amp; IFERROR(IF(ISERROR(--TRIM(MID(SUBSTITUTE(C54,",",REPT(" ",99)),1799,99))),VLOOKUP(TRIM(MID(SUBSTITUTE(C54,",",REPT(" ",99)),1799,99)),PortProtocols[],4,FALSE),VLOOKUP(--TRIM(MID(SUBSTITUTE(C54,",",REPT(" ",99)),1799,99)),PortProtocols[],4,FALSE)),""),"") &amp;
    IF(TRIM(MID(SUBSTITUTE(C54,",",REPT(" ",99)),1899,99))&lt;&gt;"",CHAR(10) &amp; IFERROR(IF(ISERROR(--TRIM(MID(SUBSTITUTE(C54,",",REPT(" ",99)),1899,99))),VLOOKUP(TRIM(MID(SUBSTITUTE(C54,",",REPT(" ",99)),1899,99)),PortProtocols[],4,FALSE),VLOOKUP(--TRIM(MID(SUBSTITUTE(C54,",",REPT(" ",99)),1899,99)),PortProtocols[],4,FALSE)),""),""),
"")</f>
        <v/>
      </c>
      <c r="F54" s="19"/>
      <c r="G54" s="19"/>
    </row>
    <row r="55" spans="1:7" ht="20.25">
      <c r="A55" s="5"/>
      <c r="B55" s="5"/>
      <c r="C55" s="6"/>
      <c r="D55" s="5" t="str" cm="1">
        <f t="array" ref="D5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5" s="19" t="str">
        <f>IF(AND(B55&lt;&gt;"",C55&lt;&gt;""),
    B55 &amp; " To " &amp; B55 &amp; CHAR(10) &amp;
    IFERROR(IF(ISERROR(--TRIM(MID(SUBSTITUTE(C55,",",REPT(" ",99)),1,99))),VLOOKUP(TRIM(MID(SUBSTITUTE(C55,",",REPT(" ",99)),1,99)),PortProtocols[],4,FALSE),VLOOKUP(--TRIM(MID(SUBSTITUTE(C55,",",REPT(" ",99)),1,99)),PortProtocols[],4,FALSE)),"") &amp;
    IF(TRIM(MID(SUBSTITUTE(C55,",",REPT(" ",99)),99,99))&lt;&gt;"",CHAR(10) &amp; IFERROR(IF(ISERROR(--TRIM(MID(SUBSTITUTE(C55,",",REPT(" ",99)),99,99))),VLOOKUP(TRIM(MID(SUBSTITUTE(C55,",",REPT(" ",99)),99,99)),PortProtocols[],4,FALSE),VLOOKUP(--TRIM(MID(SUBSTITUTE(C55,",",REPT(" ",99)),99,99)),PortProtocols[],4,FALSE)),""),"") &amp;
    IF(TRIM(MID(SUBSTITUTE(C55,",",REPT(" ",99)),199,99))&lt;&gt;"",CHAR(10) &amp; IFERROR(IF(ISERROR(--TRIM(MID(SUBSTITUTE(C55,",",REPT(" ",99)),199,99))),VLOOKUP(TRIM(MID(SUBSTITUTE(C55,",",REPT(" ",99)),199,99)),PortProtocols[],4,FALSE),VLOOKUP(--TRIM(MID(SUBSTITUTE(C55,",",REPT(" ",99)),199,99)),PortProtocols[],4,FALSE)),""),"") &amp;
    IF(TRIM(MID(SUBSTITUTE(C55,",",REPT(" ",99)),299,99))&lt;&gt;"",CHAR(10) &amp; IFERROR(IF(ISERROR(--TRIM(MID(SUBSTITUTE(C55,",",REPT(" ",99)),299,99))),VLOOKUP(TRIM(MID(SUBSTITUTE(C55,",",REPT(" ",99)),299,99)),PortProtocols[],4,FALSE),VLOOKUP(--TRIM(MID(SUBSTITUTE(C55,",",REPT(" ",99)),299,99)),PortProtocols[],4,FALSE)),""),"") &amp;
    IF(TRIM(MID(SUBSTITUTE(C55,",",REPT(" ",99)),399,99))&lt;&gt;"",CHAR(10) &amp; IFERROR(IF(ISERROR(--TRIM(MID(SUBSTITUTE(C55,",",REPT(" ",99)),399,99))),VLOOKUP(TRIM(MID(SUBSTITUTE(C55,",",REPT(" ",99)),399,99)),PortProtocols[],4,FALSE),VLOOKUP(--TRIM(MID(SUBSTITUTE(C55,",",REPT(" ",99)),399,99)),PortProtocols[],4,FALSE)),""),"") &amp;
    IF(TRIM(MID(SUBSTITUTE(C55,",",REPT(" ",99)),499,99))&lt;&gt;"",CHAR(10) &amp; IFERROR(IF(ISERROR(--TRIM(MID(SUBSTITUTE(C55,",",REPT(" ",99)),499,99))),VLOOKUP(TRIM(MID(SUBSTITUTE(C55,",",REPT(" ",99)),499,99)),PortProtocols[],4,FALSE),VLOOKUP(--TRIM(MID(SUBSTITUTE(C55,",",REPT(" ",99)),499,99)),PortProtocols[],4,FALSE)),""),"") &amp;
    IF(TRIM(MID(SUBSTITUTE(C55,",",REPT(" ",99)),599,99))&lt;&gt;"",CHAR(10) &amp; IFERROR(IF(ISERROR(--TRIM(MID(SUBSTITUTE(C55,",",REPT(" ",99)),599,99))),VLOOKUP(TRIM(MID(SUBSTITUTE(C55,",",REPT(" ",99)),599,99)),PortProtocols[],4,FALSE),VLOOKUP(--TRIM(MID(SUBSTITUTE(C55,",",REPT(" ",99)),599,99)),PortProtocols[],4,FALSE)),""),"") &amp;
    IF(TRIM(MID(SUBSTITUTE(C55,",",REPT(" ",99)),699,99))&lt;&gt;"",CHAR(10) &amp; IFERROR(IF(ISERROR(--TRIM(MID(SUBSTITUTE(C55,",",REPT(" ",99)),699,99))),VLOOKUP(TRIM(MID(SUBSTITUTE(C55,",",REPT(" ",99)),699,99)),PortProtocols[],4,FALSE),VLOOKUP(--TRIM(MID(SUBSTITUTE(C55,",",REPT(" ",99)),699,99)),PortProtocols[],4,FALSE)),""),"") &amp;
    IF(TRIM(MID(SUBSTITUTE(C55,",",REPT(" ",99)),799,99))&lt;&gt;"",CHAR(10) &amp; IFERROR(IF(ISERROR(--TRIM(MID(SUBSTITUTE(C55,",",REPT(" ",99)),799,99))),VLOOKUP(TRIM(MID(SUBSTITUTE(C55,",",REPT(" ",99)),799,99)),PortProtocols[],4,FALSE),VLOOKUP(--TRIM(MID(SUBSTITUTE(C55,",",REPT(" ",99)),799,99)),PortProtocols[],4,FALSE)),""),"") &amp;
    IF(TRIM(MID(SUBSTITUTE(C55,",",REPT(" ",99)),899,99))&lt;&gt;"",CHAR(10) &amp; IFERROR(IF(ISERROR(--TRIM(MID(SUBSTITUTE(C55,",",REPT(" ",99)),899,99))),VLOOKUP(TRIM(MID(SUBSTITUTE(C55,",",REPT(" ",99)),899,99)),PortProtocols[],4,FALSE),VLOOKUP(--TRIM(MID(SUBSTITUTE(C55,",",REPT(" ",99)),899,99)),PortProtocols[],4,FALSE)),""),"") &amp;
    IF(TRIM(MID(SUBSTITUTE(C55,",",REPT(" ",99)),999,99))&lt;&gt;"",CHAR(10) &amp; IFERROR(IF(ISERROR(--TRIM(MID(SUBSTITUTE(C55,",",REPT(" ",99)),999,99))),VLOOKUP(TRIM(MID(SUBSTITUTE(C55,",",REPT(" ",99)),999,99)),PortProtocols[],4,FALSE),VLOOKUP(--TRIM(MID(SUBSTITUTE(C55,",",REPT(" ",99)),999,99)),PortProtocols[],4,FALSE)),""),"") &amp;
    IF(TRIM(MID(SUBSTITUTE(C55,",",REPT(" ",99)),1099,99))&lt;&gt;"",CHAR(10) &amp; IFERROR(IF(ISERROR(--TRIM(MID(SUBSTITUTE(C55,",",REPT(" ",99)),1099,99))),VLOOKUP(TRIM(MID(SUBSTITUTE(C55,",",REPT(" ",99)),1099,99)),PortProtocols[],4,FALSE),VLOOKUP(--TRIM(MID(SUBSTITUTE(C55,",",REPT(" ",99)),1099,99)),PortProtocols[],4,FALSE)),""),"") &amp;
    IF(TRIM(MID(SUBSTITUTE(C55,",",REPT(" ",99)),1199,99))&lt;&gt;"",CHAR(10) &amp; IFERROR(IF(ISERROR(--TRIM(MID(SUBSTITUTE(C55,",",REPT(" ",99)),1199,99))),VLOOKUP(TRIM(MID(SUBSTITUTE(C55,",",REPT(" ",99)),1199,99)),PortProtocols[],4,FALSE),VLOOKUP(--TRIM(MID(SUBSTITUTE(C55,",",REPT(" ",99)),1199,99)),PortProtocols[],4,FALSE)),""),"") &amp;
    IF(TRIM(MID(SUBSTITUTE(C55,",",REPT(" ",99)),1299,99))&lt;&gt;"",CHAR(10) &amp; IFERROR(IF(ISERROR(--TRIM(MID(SUBSTITUTE(C55,",",REPT(" ",99)),1299,99))),VLOOKUP(TRIM(MID(SUBSTITUTE(C55,",",REPT(" ",99)),1299,99)),PortProtocols[],4,FALSE),VLOOKUP(--TRIM(MID(SUBSTITUTE(C55,",",REPT(" ",99)),1299,99)),PortProtocols[],4,FALSE)),""),"") &amp;
    IF(TRIM(MID(SUBSTITUTE(C55,",",REPT(" ",99)),1399,99))&lt;&gt;"",CHAR(10) &amp; IFERROR(IF(ISERROR(--TRIM(MID(SUBSTITUTE(C55,",",REPT(" ",99)),1399,99))),VLOOKUP(TRIM(MID(SUBSTITUTE(C55,",",REPT(" ",99)),1399,99)),PortProtocols[],4,FALSE),VLOOKUP(--TRIM(MID(SUBSTITUTE(C55,",",REPT(" ",99)),1399,99)),PortProtocols[],4,FALSE)),""),"") &amp;
    IF(TRIM(MID(SUBSTITUTE(C55,",",REPT(" ",99)),1499,99))&lt;&gt;"",CHAR(10) &amp; IFERROR(IF(ISERROR(--TRIM(MID(SUBSTITUTE(C55,",",REPT(" ",99)),1499,99))),VLOOKUP(TRIM(MID(SUBSTITUTE(C55,",",REPT(" ",99)),1499,99)),PortProtocols[],4,FALSE),VLOOKUP(--TRIM(MID(SUBSTITUTE(C55,",",REPT(" ",99)),1499,99)),PortProtocols[],4,FALSE)),""),"") &amp;
    IF(TRIM(MID(SUBSTITUTE(C55,",",REPT(" ",99)),1599,99))&lt;&gt;"",CHAR(10) &amp; IFERROR(IF(ISERROR(--TRIM(MID(SUBSTITUTE(C55,",",REPT(" ",99)),1599,99))),VLOOKUP(TRIM(MID(SUBSTITUTE(C55,",",REPT(" ",99)),1599,99)),PortProtocols[],4,FALSE),VLOOKUP(--TRIM(MID(SUBSTITUTE(C55,",",REPT(" ",99)),1599,99)),PortProtocols[],4,FALSE)),""),"") &amp;
    IF(TRIM(MID(SUBSTITUTE(C55,",",REPT(" ",99)),1699,99))&lt;&gt;"",CHAR(10) &amp; IFERROR(IF(ISERROR(--TRIM(MID(SUBSTITUTE(C55,",",REPT(" ",99)),1699,99))),VLOOKUP(TRIM(MID(SUBSTITUTE(C55,",",REPT(" ",99)),1699,99)),PortProtocols[],4,FALSE),VLOOKUP(--TRIM(MID(SUBSTITUTE(C55,",",REPT(" ",99)),1699,99)),PortProtocols[],4,FALSE)),""),"") &amp;
    IF(TRIM(MID(SUBSTITUTE(C55,",",REPT(" ",99)),1799,99))&lt;&gt;"",CHAR(10) &amp; IFERROR(IF(ISERROR(--TRIM(MID(SUBSTITUTE(C55,",",REPT(" ",99)),1799,99))),VLOOKUP(TRIM(MID(SUBSTITUTE(C55,",",REPT(" ",99)),1799,99)),PortProtocols[],4,FALSE),VLOOKUP(--TRIM(MID(SUBSTITUTE(C55,",",REPT(" ",99)),1799,99)),PortProtocols[],4,FALSE)),""),"") &amp;
    IF(TRIM(MID(SUBSTITUTE(C55,",",REPT(" ",99)),1899,99))&lt;&gt;"",CHAR(10) &amp; IFERROR(IF(ISERROR(--TRIM(MID(SUBSTITUTE(C55,",",REPT(" ",99)),1899,99))),VLOOKUP(TRIM(MID(SUBSTITUTE(C55,",",REPT(" ",99)),1899,99)),PortProtocols[],4,FALSE),VLOOKUP(--TRIM(MID(SUBSTITUTE(C55,",",REPT(" ",99)),1899,99)),PortProtocols[],4,FALSE)),""),""),
"")</f>
        <v/>
      </c>
      <c r="F55" s="19"/>
      <c r="G55" s="19"/>
    </row>
    <row r="56" spans="1:7" ht="20.25">
      <c r="A56" s="5"/>
      <c r="B56" s="5"/>
      <c r="C56" s="6"/>
      <c r="D56" s="5" t="str" cm="1">
        <f t="array" ref="D5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6" s="19" t="str">
        <f>IF(AND(B56&lt;&gt;"",C56&lt;&gt;""),
    B56 &amp; " To " &amp; B56 &amp; CHAR(10) &amp;
    IFERROR(IF(ISERROR(--TRIM(MID(SUBSTITUTE(C56,",",REPT(" ",99)),1,99))),VLOOKUP(TRIM(MID(SUBSTITUTE(C56,",",REPT(" ",99)),1,99)),PortProtocols[],4,FALSE),VLOOKUP(--TRIM(MID(SUBSTITUTE(C56,",",REPT(" ",99)),1,99)),PortProtocols[],4,FALSE)),"") &amp;
    IF(TRIM(MID(SUBSTITUTE(C56,",",REPT(" ",99)),99,99))&lt;&gt;"",CHAR(10) &amp; IFERROR(IF(ISERROR(--TRIM(MID(SUBSTITUTE(C56,",",REPT(" ",99)),99,99))),VLOOKUP(TRIM(MID(SUBSTITUTE(C56,",",REPT(" ",99)),99,99)),PortProtocols[],4,FALSE),VLOOKUP(--TRIM(MID(SUBSTITUTE(C56,",",REPT(" ",99)),99,99)),PortProtocols[],4,FALSE)),""),"") &amp;
    IF(TRIM(MID(SUBSTITUTE(C56,",",REPT(" ",99)),199,99))&lt;&gt;"",CHAR(10) &amp; IFERROR(IF(ISERROR(--TRIM(MID(SUBSTITUTE(C56,",",REPT(" ",99)),199,99))),VLOOKUP(TRIM(MID(SUBSTITUTE(C56,",",REPT(" ",99)),199,99)),PortProtocols[],4,FALSE),VLOOKUP(--TRIM(MID(SUBSTITUTE(C56,",",REPT(" ",99)),199,99)),PortProtocols[],4,FALSE)),""),"") &amp;
    IF(TRIM(MID(SUBSTITUTE(C56,",",REPT(" ",99)),299,99))&lt;&gt;"",CHAR(10) &amp; IFERROR(IF(ISERROR(--TRIM(MID(SUBSTITUTE(C56,",",REPT(" ",99)),299,99))),VLOOKUP(TRIM(MID(SUBSTITUTE(C56,",",REPT(" ",99)),299,99)),PortProtocols[],4,FALSE),VLOOKUP(--TRIM(MID(SUBSTITUTE(C56,",",REPT(" ",99)),299,99)),PortProtocols[],4,FALSE)),""),"") &amp;
    IF(TRIM(MID(SUBSTITUTE(C56,",",REPT(" ",99)),399,99))&lt;&gt;"",CHAR(10) &amp; IFERROR(IF(ISERROR(--TRIM(MID(SUBSTITUTE(C56,",",REPT(" ",99)),399,99))),VLOOKUP(TRIM(MID(SUBSTITUTE(C56,",",REPT(" ",99)),399,99)),PortProtocols[],4,FALSE),VLOOKUP(--TRIM(MID(SUBSTITUTE(C56,",",REPT(" ",99)),399,99)),PortProtocols[],4,FALSE)),""),"") &amp;
    IF(TRIM(MID(SUBSTITUTE(C56,",",REPT(" ",99)),499,99))&lt;&gt;"",CHAR(10) &amp; IFERROR(IF(ISERROR(--TRIM(MID(SUBSTITUTE(C56,",",REPT(" ",99)),499,99))),VLOOKUP(TRIM(MID(SUBSTITUTE(C56,",",REPT(" ",99)),499,99)),PortProtocols[],4,FALSE),VLOOKUP(--TRIM(MID(SUBSTITUTE(C56,",",REPT(" ",99)),499,99)),PortProtocols[],4,FALSE)),""),"") &amp;
    IF(TRIM(MID(SUBSTITUTE(C56,",",REPT(" ",99)),599,99))&lt;&gt;"",CHAR(10) &amp; IFERROR(IF(ISERROR(--TRIM(MID(SUBSTITUTE(C56,",",REPT(" ",99)),599,99))),VLOOKUP(TRIM(MID(SUBSTITUTE(C56,",",REPT(" ",99)),599,99)),PortProtocols[],4,FALSE),VLOOKUP(--TRIM(MID(SUBSTITUTE(C56,",",REPT(" ",99)),599,99)),PortProtocols[],4,FALSE)),""),"") &amp;
    IF(TRIM(MID(SUBSTITUTE(C56,",",REPT(" ",99)),699,99))&lt;&gt;"",CHAR(10) &amp; IFERROR(IF(ISERROR(--TRIM(MID(SUBSTITUTE(C56,",",REPT(" ",99)),699,99))),VLOOKUP(TRIM(MID(SUBSTITUTE(C56,",",REPT(" ",99)),699,99)),PortProtocols[],4,FALSE),VLOOKUP(--TRIM(MID(SUBSTITUTE(C56,",",REPT(" ",99)),699,99)),PortProtocols[],4,FALSE)),""),"") &amp;
    IF(TRIM(MID(SUBSTITUTE(C56,",",REPT(" ",99)),799,99))&lt;&gt;"",CHAR(10) &amp; IFERROR(IF(ISERROR(--TRIM(MID(SUBSTITUTE(C56,",",REPT(" ",99)),799,99))),VLOOKUP(TRIM(MID(SUBSTITUTE(C56,",",REPT(" ",99)),799,99)),PortProtocols[],4,FALSE),VLOOKUP(--TRIM(MID(SUBSTITUTE(C56,",",REPT(" ",99)),799,99)),PortProtocols[],4,FALSE)),""),"") &amp;
    IF(TRIM(MID(SUBSTITUTE(C56,",",REPT(" ",99)),899,99))&lt;&gt;"",CHAR(10) &amp; IFERROR(IF(ISERROR(--TRIM(MID(SUBSTITUTE(C56,",",REPT(" ",99)),899,99))),VLOOKUP(TRIM(MID(SUBSTITUTE(C56,",",REPT(" ",99)),899,99)),PortProtocols[],4,FALSE),VLOOKUP(--TRIM(MID(SUBSTITUTE(C56,",",REPT(" ",99)),899,99)),PortProtocols[],4,FALSE)),""),"") &amp;
    IF(TRIM(MID(SUBSTITUTE(C56,",",REPT(" ",99)),999,99))&lt;&gt;"",CHAR(10) &amp; IFERROR(IF(ISERROR(--TRIM(MID(SUBSTITUTE(C56,",",REPT(" ",99)),999,99))),VLOOKUP(TRIM(MID(SUBSTITUTE(C56,",",REPT(" ",99)),999,99)),PortProtocols[],4,FALSE),VLOOKUP(--TRIM(MID(SUBSTITUTE(C56,",",REPT(" ",99)),999,99)),PortProtocols[],4,FALSE)),""),"") &amp;
    IF(TRIM(MID(SUBSTITUTE(C56,",",REPT(" ",99)),1099,99))&lt;&gt;"",CHAR(10) &amp; IFERROR(IF(ISERROR(--TRIM(MID(SUBSTITUTE(C56,",",REPT(" ",99)),1099,99))),VLOOKUP(TRIM(MID(SUBSTITUTE(C56,",",REPT(" ",99)),1099,99)),PortProtocols[],4,FALSE),VLOOKUP(--TRIM(MID(SUBSTITUTE(C56,",",REPT(" ",99)),1099,99)),PortProtocols[],4,FALSE)),""),"") &amp;
    IF(TRIM(MID(SUBSTITUTE(C56,",",REPT(" ",99)),1199,99))&lt;&gt;"",CHAR(10) &amp; IFERROR(IF(ISERROR(--TRIM(MID(SUBSTITUTE(C56,",",REPT(" ",99)),1199,99))),VLOOKUP(TRIM(MID(SUBSTITUTE(C56,",",REPT(" ",99)),1199,99)),PortProtocols[],4,FALSE),VLOOKUP(--TRIM(MID(SUBSTITUTE(C56,",",REPT(" ",99)),1199,99)),PortProtocols[],4,FALSE)),""),"") &amp;
    IF(TRIM(MID(SUBSTITUTE(C56,",",REPT(" ",99)),1299,99))&lt;&gt;"",CHAR(10) &amp; IFERROR(IF(ISERROR(--TRIM(MID(SUBSTITUTE(C56,",",REPT(" ",99)),1299,99))),VLOOKUP(TRIM(MID(SUBSTITUTE(C56,",",REPT(" ",99)),1299,99)),PortProtocols[],4,FALSE),VLOOKUP(--TRIM(MID(SUBSTITUTE(C56,",",REPT(" ",99)),1299,99)),PortProtocols[],4,FALSE)),""),"") &amp;
    IF(TRIM(MID(SUBSTITUTE(C56,",",REPT(" ",99)),1399,99))&lt;&gt;"",CHAR(10) &amp; IFERROR(IF(ISERROR(--TRIM(MID(SUBSTITUTE(C56,",",REPT(" ",99)),1399,99))),VLOOKUP(TRIM(MID(SUBSTITUTE(C56,",",REPT(" ",99)),1399,99)),PortProtocols[],4,FALSE),VLOOKUP(--TRIM(MID(SUBSTITUTE(C56,",",REPT(" ",99)),1399,99)),PortProtocols[],4,FALSE)),""),"") &amp;
    IF(TRIM(MID(SUBSTITUTE(C56,",",REPT(" ",99)),1499,99))&lt;&gt;"",CHAR(10) &amp; IFERROR(IF(ISERROR(--TRIM(MID(SUBSTITUTE(C56,",",REPT(" ",99)),1499,99))),VLOOKUP(TRIM(MID(SUBSTITUTE(C56,",",REPT(" ",99)),1499,99)),PortProtocols[],4,FALSE),VLOOKUP(--TRIM(MID(SUBSTITUTE(C56,",",REPT(" ",99)),1499,99)),PortProtocols[],4,FALSE)),""),"") &amp;
    IF(TRIM(MID(SUBSTITUTE(C56,",",REPT(" ",99)),1599,99))&lt;&gt;"",CHAR(10) &amp; IFERROR(IF(ISERROR(--TRIM(MID(SUBSTITUTE(C56,",",REPT(" ",99)),1599,99))),VLOOKUP(TRIM(MID(SUBSTITUTE(C56,",",REPT(" ",99)),1599,99)),PortProtocols[],4,FALSE),VLOOKUP(--TRIM(MID(SUBSTITUTE(C56,",",REPT(" ",99)),1599,99)),PortProtocols[],4,FALSE)),""),"") &amp;
    IF(TRIM(MID(SUBSTITUTE(C56,",",REPT(" ",99)),1699,99))&lt;&gt;"",CHAR(10) &amp; IFERROR(IF(ISERROR(--TRIM(MID(SUBSTITUTE(C56,",",REPT(" ",99)),1699,99))),VLOOKUP(TRIM(MID(SUBSTITUTE(C56,",",REPT(" ",99)),1699,99)),PortProtocols[],4,FALSE),VLOOKUP(--TRIM(MID(SUBSTITUTE(C56,",",REPT(" ",99)),1699,99)),PortProtocols[],4,FALSE)),""),"") &amp;
    IF(TRIM(MID(SUBSTITUTE(C56,",",REPT(" ",99)),1799,99))&lt;&gt;"",CHAR(10) &amp; IFERROR(IF(ISERROR(--TRIM(MID(SUBSTITUTE(C56,",",REPT(" ",99)),1799,99))),VLOOKUP(TRIM(MID(SUBSTITUTE(C56,",",REPT(" ",99)),1799,99)),PortProtocols[],4,FALSE),VLOOKUP(--TRIM(MID(SUBSTITUTE(C56,",",REPT(" ",99)),1799,99)),PortProtocols[],4,FALSE)),""),"") &amp;
    IF(TRIM(MID(SUBSTITUTE(C56,",",REPT(" ",99)),1899,99))&lt;&gt;"",CHAR(10) &amp; IFERROR(IF(ISERROR(--TRIM(MID(SUBSTITUTE(C56,",",REPT(" ",99)),1899,99))),VLOOKUP(TRIM(MID(SUBSTITUTE(C56,",",REPT(" ",99)),1899,99)),PortProtocols[],4,FALSE),VLOOKUP(--TRIM(MID(SUBSTITUTE(C56,",",REPT(" ",99)),1899,99)),PortProtocols[],4,FALSE)),""),""),
"")</f>
        <v/>
      </c>
      <c r="F56" s="19"/>
      <c r="G56" s="19"/>
    </row>
    <row r="57" spans="1:7" ht="20.25">
      <c r="A57" s="5"/>
      <c r="B57" s="5"/>
      <c r="C57" s="6"/>
      <c r="D57" s="5" t="str" cm="1">
        <f t="array" ref="D5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7" s="19" t="str">
        <f>IF(AND(B57&lt;&gt;"",C57&lt;&gt;""),
    B57 &amp; " To " &amp; B57 &amp; CHAR(10) &amp;
    IFERROR(IF(ISERROR(--TRIM(MID(SUBSTITUTE(C57,",",REPT(" ",99)),1,99))),VLOOKUP(TRIM(MID(SUBSTITUTE(C57,",",REPT(" ",99)),1,99)),PortProtocols[],4,FALSE),VLOOKUP(--TRIM(MID(SUBSTITUTE(C57,",",REPT(" ",99)),1,99)),PortProtocols[],4,FALSE)),"") &amp;
    IF(TRIM(MID(SUBSTITUTE(C57,",",REPT(" ",99)),99,99))&lt;&gt;"",CHAR(10) &amp; IFERROR(IF(ISERROR(--TRIM(MID(SUBSTITUTE(C57,",",REPT(" ",99)),99,99))),VLOOKUP(TRIM(MID(SUBSTITUTE(C57,",",REPT(" ",99)),99,99)),PortProtocols[],4,FALSE),VLOOKUP(--TRIM(MID(SUBSTITUTE(C57,",",REPT(" ",99)),99,99)),PortProtocols[],4,FALSE)),""),"") &amp;
    IF(TRIM(MID(SUBSTITUTE(C57,",",REPT(" ",99)),199,99))&lt;&gt;"",CHAR(10) &amp; IFERROR(IF(ISERROR(--TRIM(MID(SUBSTITUTE(C57,",",REPT(" ",99)),199,99))),VLOOKUP(TRIM(MID(SUBSTITUTE(C57,",",REPT(" ",99)),199,99)),PortProtocols[],4,FALSE),VLOOKUP(--TRIM(MID(SUBSTITUTE(C57,",",REPT(" ",99)),199,99)),PortProtocols[],4,FALSE)),""),"") &amp;
    IF(TRIM(MID(SUBSTITUTE(C57,",",REPT(" ",99)),299,99))&lt;&gt;"",CHAR(10) &amp; IFERROR(IF(ISERROR(--TRIM(MID(SUBSTITUTE(C57,",",REPT(" ",99)),299,99))),VLOOKUP(TRIM(MID(SUBSTITUTE(C57,",",REPT(" ",99)),299,99)),PortProtocols[],4,FALSE),VLOOKUP(--TRIM(MID(SUBSTITUTE(C57,",",REPT(" ",99)),299,99)),PortProtocols[],4,FALSE)),""),"") &amp;
    IF(TRIM(MID(SUBSTITUTE(C57,",",REPT(" ",99)),399,99))&lt;&gt;"",CHAR(10) &amp; IFERROR(IF(ISERROR(--TRIM(MID(SUBSTITUTE(C57,",",REPT(" ",99)),399,99))),VLOOKUP(TRIM(MID(SUBSTITUTE(C57,",",REPT(" ",99)),399,99)),PortProtocols[],4,FALSE),VLOOKUP(--TRIM(MID(SUBSTITUTE(C57,",",REPT(" ",99)),399,99)),PortProtocols[],4,FALSE)),""),"") &amp;
    IF(TRIM(MID(SUBSTITUTE(C57,",",REPT(" ",99)),499,99))&lt;&gt;"",CHAR(10) &amp; IFERROR(IF(ISERROR(--TRIM(MID(SUBSTITUTE(C57,",",REPT(" ",99)),499,99))),VLOOKUP(TRIM(MID(SUBSTITUTE(C57,",",REPT(" ",99)),499,99)),PortProtocols[],4,FALSE),VLOOKUP(--TRIM(MID(SUBSTITUTE(C57,",",REPT(" ",99)),499,99)),PortProtocols[],4,FALSE)),""),"") &amp;
    IF(TRIM(MID(SUBSTITUTE(C57,",",REPT(" ",99)),599,99))&lt;&gt;"",CHAR(10) &amp; IFERROR(IF(ISERROR(--TRIM(MID(SUBSTITUTE(C57,",",REPT(" ",99)),599,99))),VLOOKUP(TRIM(MID(SUBSTITUTE(C57,",",REPT(" ",99)),599,99)),PortProtocols[],4,FALSE),VLOOKUP(--TRIM(MID(SUBSTITUTE(C57,",",REPT(" ",99)),599,99)),PortProtocols[],4,FALSE)),""),"") &amp;
    IF(TRIM(MID(SUBSTITUTE(C57,",",REPT(" ",99)),699,99))&lt;&gt;"",CHAR(10) &amp; IFERROR(IF(ISERROR(--TRIM(MID(SUBSTITUTE(C57,",",REPT(" ",99)),699,99))),VLOOKUP(TRIM(MID(SUBSTITUTE(C57,",",REPT(" ",99)),699,99)),PortProtocols[],4,FALSE),VLOOKUP(--TRIM(MID(SUBSTITUTE(C57,",",REPT(" ",99)),699,99)),PortProtocols[],4,FALSE)),""),"") &amp;
    IF(TRIM(MID(SUBSTITUTE(C57,",",REPT(" ",99)),799,99))&lt;&gt;"",CHAR(10) &amp; IFERROR(IF(ISERROR(--TRIM(MID(SUBSTITUTE(C57,",",REPT(" ",99)),799,99))),VLOOKUP(TRIM(MID(SUBSTITUTE(C57,",",REPT(" ",99)),799,99)),PortProtocols[],4,FALSE),VLOOKUP(--TRIM(MID(SUBSTITUTE(C57,",",REPT(" ",99)),799,99)),PortProtocols[],4,FALSE)),""),"") &amp;
    IF(TRIM(MID(SUBSTITUTE(C57,",",REPT(" ",99)),899,99))&lt;&gt;"",CHAR(10) &amp; IFERROR(IF(ISERROR(--TRIM(MID(SUBSTITUTE(C57,",",REPT(" ",99)),899,99))),VLOOKUP(TRIM(MID(SUBSTITUTE(C57,",",REPT(" ",99)),899,99)),PortProtocols[],4,FALSE),VLOOKUP(--TRIM(MID(SUBSTITUTE(C57,",",REPT(" ",99)),899,99)),PortProtocols[],4,FALSE)),""),"") &amp;
    IF(TRIM(MID(SUBSTITUTE(C57,",",REPT(" ",99)),999,99))&lt;&gt;"",CHAR(10) &amp; IFERROR(IF(ISERROR(--TRIM(MID(SUBSTITUTE(C57,",",REPT(" ",99)),999,99))),VLOOKUP(TRIM(MID(SUBSTITUTE(C57,",",REPT(" ",99)),999,99)),PortProtocols[],4,FALSE),VLOOKUP(--TRIM(MID(SUBSTITUTE(C57,",",REPT(" ",99)),999,99)),PortProtocols[],4,FALSE)),""),"") &amp;
    IF(TRIM(MID(SUBSTITUTE(C57,",",REPT(" ",99)),1099,99))&lt;&gt;"",CHAR(10) &amp; IFERROR(IF(ISERROR(--TRIM(MID(SUBSTITUTE(C57,",",REPT(" ",99)),1099,99))),VLOOKUP(TRIM(MID(SUBSTITUTE(C57,",",REPT(" ",99)),1099,99)),PortProtocols[],4,FALSE),VLOOKUP(--TRIM(MID(SUBSTITUTE(C57,",",REPT(" ",99)),1099,99)),PortProtocols[],4,FALSE)),""),"") &amp;
    IF(TRIM(MID(SUBSTITUTE(C57,",",REPT(" ",99)),1199,99))&lt;&gt;"",CHAR(10) &amp; IFERROR(IF(ISERROR(--TRIM(MID(SUBSTITUTE(C57,",",REPT(" ",99)),1199,99))),VLOOKUP(TRIM(MID(SUBSTITUTE(C57,",",REPT(" ",99)),1199,99)),PortProtocols[],4,FALSE),VLOOKUP(--TRIM(MID(SUBSTITUTE(C57,",",REPT(" ",99)),1199,99)),PortProtocols[],4,FALSE)),""),"") &amp;
    IF(TRIM(MID(SUBSTITUTE(C57,",",REPT(" ",99)),1299,99))&lt;&gt;"",CHAR(10) &amp; IFERROR(IF(ISERROR(--TRIM(MID(SUBSTITUTE(C57,",",REPT(" ",99)),1299,99))),VLOOKUP(TRIM(MID(SUBSTITUTE(C57,",",REPT(" ",99)),1299,99)),PortProtocols[],4,FALSE),VLOOKUP(--TRIM(MID(SUBSTITUTE(C57,",",REPT(" ",99)),1299,99)),PortProtocols[],4,FALSE)),""),"") &amp;
    IF(TRIM(MID(SUBSTITUTE(C57,",",REPT(" ",99)),1399,99))&lt;&gt;"",CHAR(10) &amp; IFERROR(IF(ISERROR(--TRIM(MID(SUBSTITUTE(C57,",",REPT(" ",99)),1399,99))),VLOOKUP(TRIM(MID(SUBSTITUTE(C57,",",REPT(" ",99)),1399,99)),PortProtocols[],4,FALSE),VLOOKUP(--TRIM(MID(SUBSTITUTE(C57,",",REPT(" ",99)),1399,99)),PortProtocols[],4,FALSE)),""),"") &amp;
    IF(TRIM(MID(SUBSTITUTE(C57,",",REPT(" ",99)),1499,99))&lt;&gt;"",CHAR(10) &amp; IFERROR(IF(ISERROR(--TRIM(MID(SUBSTITUTE(C57,",",REPT(" ",99)),1499,99))),VLOOKUP(TRIM(MID(SUBSTITUTE(C57,",",REPT(" ",99)),1499,99)),PortProtocols[],4,FALSE),VLOOKUP(--TRIM(MID(SUBSTITUTE(C57,",",REPT(" ",99)),1499,99)),PortProtocols[],4,FALSE)),""),"") &amp;
    IF(TRIM(MID(SUBSTITUTE(C57,",",REPT(" ",99)),1599,99))&lt;&gt;"",CHAR(10) &amp; IFERROR(IF(ISERROR(--TRIM(MID(SUBSTITUTE(C57,",",REPT(" ",99)),1599,99))),VLOOKUP(TRIM(MID(SUBSTITUTE(C57,",",REPT(" ",99)),1599,99)),PortProtocols[],4,FALSE),VLOOKUP(--TRIM(MID(SUBSTITUTE(C57,",",REPT(" ",99)),1599,99)),PortProtocols[],4,FALSE)),""),"") &amp;
    IF(TRIM(MID(SUBSTITUTE(C57,",",REPT(" ",99)),1699,99))&lt;&gt;"",CHAR(10) &amp; IFERROR(IF(ISERROR(--TRIM(MID(SUBSTITUTE(C57,",",REPT(" ",99)),1699,99))),VLOOKUP(TRIM(MID(SUBSTITUTE(C57,",",REPT(" ",99)),1699,99)),PortProtocols[],4,FALSE),VLOOKUP(--TRIM(MID(SUBSTITUTE(C57,",",REPT(" ",99)),1699,99)),PortProtocols[],4,FALSE)),""),"") &amp;
    IF(TRIM(MID(SUBSTITUTE(C57,",",REPT(" ",99)),1799,99))&lt;&gt;"",CHAR(10) &amp; IFERROR(IF(ISERROR(--TRIM(MID(SUBSTITUTE(C57,",",REPT(" ",99)),1799,99))),VLOOKUP(TRIM(MID(SUBSTITUTE(C57,",",REPT(" ",99)),1799,99)),PortProtocols[],4,FALSE),VLOOKUP(--TRIM(MID(SUBSTITUTE(C57,",",REPT(" ",99)),1799,99)),PortProtocols[],4,FALSE)),""),"") &amp;
    IF(TRIM(MID(SUBSTITUTE(C57,",",REPT(" ",99)),1899,99))&lt;&gt;"",CHAR(10) &amp; IFERROR(IF(ISERROR(--TRIM(MID(SUBSTITUTE(C57,",",REPT(" ",99)),1899,99))),VLOOKUP(TRIM(MID(SUBSTITUTE(C57,",",REPT(" ",99)),1899,99)),PortProtocols[],4,FALSE),VLOOKUP(--TRIM(MID(SUBSTITUTE(C57,",",REPT(" ",99)),1899,99)),PortProtocols[],4,FALSE)),""),""),
"")</f>
        <v/>
      </c>
      <c r="F57" s="19"/>
      <c r="G57" s="19"/>
    </row>
    <row r="58" spans="1:7" ht="20.25">
      <c r="A58" s="5"/>
      <c r="B58" s="5"/>
      <c r="C58" s="6"/>
      <c r="D58" s="5" t="str" cm="1">
        <f t="array" ref="D5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8" s="19" t="str">
        <f>IF(AND(B58&lt;&gt;"",C58&lt;&gt;""),
    B58 &amp; " To " &amp; B58 &amp; CHAR(10) &amp;
    IFERROR(IF(ISERROR(--TRIM(MID(SUBSTITUTE(C58,",",REPT(" ",99)),1,99))),VLOOKUP(TRIM(MID(SUBSTITUTE(C58,",",REPT(" ",99)),1,99)),PortProtocols[],4,FALSE),VLOOKUP(--TRIM(MID(SUBSTITUTE(C58,",",REPT(" ",99)),1,99)),PortProtocols[],4,FALSE)),"") &amp;
    IF(TRIM(MID(SUBSTITUTE(C58,",",REPT(" ",99)),99,99))&lt;&gt;"",CHAR(10) &amp; IFERROR(IF(ISERROR(--TRIM(MID(SUBSTITUTE(C58,",",REPT(" ",99)),99,99))),VLOOKUP(TRIM(MID(SUBSTITUTE(C58,",",REPT(" ",99)),99,99)),PortProtocols[],4,FALSE),VLOOKUP(--TRIM(MID(SUBSTITUTE(C58,",",REPT(" ",99)),99,99)),PortProtocols[],4,FALSE)),""),"") &amp;
    IF(TRIM(MID(SUBSTITUTE(C58,",",REPT(" ",99)),199,99))&lt;&gt;"",CHAR(10) &amp; IFERROR(IF(ISERROR(--TRIM(MID(SUBSTITUTE(C58,",",REPT(" ",99)),199,99))),VLOOKUP(TRIM(MID(SUBSTITUTE(C58,",",REPT(" ",99)),199,99)),PortProtocols[],4,FALSE),VLOOKUP(--TRIM(MID(SUBSTITUTE(C58,",",REPT(" ",99)),199,99)),PortProtocols[],4,FALSE)),""),"") &amp;
    IF(TRIM(MID(SUBSTITUTE(C58,",",REPT(" ",99)),299,99))&lt;&gt;"",CHAR(10) &amp; IFERROR(IF(ISERROR(--TRIM(MID(SUBSTITUTE(C58,",",REPT(" ",99)),299,99))),VLOOKUP(TRIM(MID(SUBSTITUTE(C58,",",REPT(" ",99)),299,99)),PortProtocols[],4,FALSE),VLOOKUP(--TRIM(MID(SUBSTITUTE(C58,",",REPT(" ",99)),299,99)),PortProtocols[],4,FALSE)),""),"") &amp;
    IF(TRIM(MID(SUBSTITUTE(C58,",",REPT(" ",99)),399,99))&lt;&gt;"",CHAR(10) &amp; IFERROR(IF(ISERROR(--TRIM(MID(SUBSTITUTE(C58,",",REPT(" ",99)),399,99))),VLOOKUP(TRIM(MID(SUBSTITUTE(C58,",",REPT(" ",99)),399,99)),PortProtocols[],4,FALSE),VLOOKUP(--TRIM(MID(SUBSTITUTE(C58,",",REPT(" ",99)),399,99)),PortProtocols[],4,FALSE)),""),"") &amp;
    IF(TRIM(MID(SUBSTITUTE(C58,",",REPT(" ",99)),499,99))&lt;&gt;"",CHAR(10) &amp; IFERROR(IF(ISERROR(--TRIM(MID(SUBSTITUTE(C58,",",REPT(" ",99)),499,99))),VLOOKUP(TRIM(MID(SUBSTITUTE(C58,",",REPT(" ",99)),499,99)),PortProtocols[],4,FALSE),VLOOKUP(--TRIM(MID(SUBSTITUTE(C58,",",REPT(" ",99)),499,99)),PortProtocols[],4,FALSE)),""),"") &amp;
    IF(TRIM(MID(SUBSTITUTE(C58,",",REPT(" ",99)),599,99))&lt;&gt;"",CHAR(10) &amp; IFERROR(IF(ISERROR(--TRIM(MID(SUBSTITUTE(C58,",",REPT(" ",99)),599,99))),VLOOKUP(TRIM(MID(SUBSTITUTE(C58,",",REPT(" ",99)),599,99)),PortProtocols[],4,FALSE),VLOOKUP(--TRIM(MID(SUBSTITUTE(C58,",",REPT(" ",99)),599,99)),PortProtocols[],4,FALSE)),""),"") &amp;
    IF(TRIM(MID(SUBSTITUTE(C58,",",REPT(" ",99)),699,99))&lt;&gt;"",CHAR(10) &amp; IFERROR(IF(ISERROR(--TRIM(MID(SUBSTITUTE(C58,",",REPT(" ",99)),699,99))),VLOOKUP(TRIM(MID(SUBSTITUTE(C58,",",REPT(" ",99)),699,99)),PortProtocols[],4,FALSE),VLOOKUP(--TRIM(MID(SUBSTITUTE(C58,",",REPT(" ",99)),699,99)),PortProtocols[],4,FALSE)),""),"") &amp;
    IF(TRIM(MID(SUBSTITUTE(C58,",",REPT(" ",99)),799,99))&lt;&gt;"",CHAR(10) &amp; IFERROR(IF(ISERROR(--TRIM(MID(SUBSTITUTE(C58,",",REPT(" ",99)),799,99))),VLOOKUP(TRIM(MID(SUBSTITUTE(C58,",",REPT(" ",99)),799,99)),PortProtocols[],4,FALSE),VLOOKUP(--TRIM(MID(SUBSTITUTE(C58,",",REPT(" ",99)),799,99)),PortProtocols[],4,FALSE)),""),"") &amp;
    IF(TRIM(MID(SUBSTITUTE(C58,",",REPT(" ",99)),899,99))&lt;&gt;"",CHAR(10) &amp; IFERROR(IF(ISERROR(--TRIM(MID(SUBSTITUTE(C58,",",REPT(" ",99)),899,99))),VLOOKUP(TRIM(MID(SUBSTITUTE(C58,",",REPT(" ",99)),899,99)),PortProtocols[],4,FALSE),VLOOKUP(--TRIM(MID(SUBSTITUTE(C58,",",REPT(" ",99)),899,99)),PortProtocols[],4,FALSE)),""),"") &amp;
    IF(TRIM(MID(SUBSTITUTE(C58,",",REPT(" ",99)),999,99))&lt;&gt;"",CHAR(10) &amp; IFERROR(IF(ISERROR(--TRIM(MID(SUBSTITUTE(C58,",",REPT(" ",99)),999,99))),VLOOKUP(TRIM(MID(SUBSTITUTE(C58,",",REPT(" ",99)),999,99)),PortProtocols[],4,FALSE),VLOOKUP(--TRIM(MID(SUBSTITUTE(C58,",",REPT(" ",99)),999,99)),PortProtocols[],4,FALSE)),""),"") &amp;
    IF(TRIM(MID(SUBSTITUTE(C58,",",REPT(" ",99)),1099,99))&lt;&gt;"",CHAR(10) &amp; IFERROR(IF(ISERROR(--TRIM(MID(SUBSTITUTE(C58,",",REPT(" ",99)),1099,99))),VLOOKUP(TRIM(MID(SUBSTITUTE(C58,",",REPT(" ",99)),1099,99)),PortProtocols[],4,FALSE),VLOOKUP(--TRIM(MID(SUBSTITUTE(C58,",",REPT(" ",99)),1099,99)),PortProtocols[],4,FALSE)),""),"") &amp;
    IF(TRIM(MID(SUBSTITUTE(C58,",",REPT(" ",99)),1199,99))&lt;&gt;"",CHAR(10) &amp; IFERROR(IF(ISERROR(--TRIM(MID(SUBSTITUTE(C58,",",REPT(" ",99)),1199,99))),VLOOKUP(TRIM(MID(SUBSTITUTE(C58,",",REPT(" ",99)),1199,99)),PortProtocols[],4,FALSE),VLOOKUP(--TRIM(MID(SUBSTITUTE(C58,",",REPT(" ",99)),1199,99)),PortProtocols[],4,FALSE)),""),"") &amp;
    IF(TRIM(MID(SUBSTITUTE(C58,",",REPT(" ",99)),1299,99))&lt;&gt;"",CHAR(10) &amp; IFERROR(IF(ISERROR(--TRIM(MID(SUBSTITUTE(C58,",",REPT(" ",99)),1299,99))),VLOOKUP(TRIM(MID(SUBSTITUTE(C58,",",REPT(" ",99)),1299,99)),PortProtocols[],4,FALSE),VLOOKUP(--TRIM(MID(SUBSTITUTE(C58,",",REPT(" ",99)),1299,99)),PortProtocols[],4,FALSE)),""),"") &amp;
    IF(TRIM(MID(SUBSTITUTE(C58,",",REPT(" ",99)),1399,99))&lt;&gt;"",CHAR(10) &amp; IFERROR(IF(ISERROR(--TRIM(MID(SUBSTITUTE(C58,",",REPT(" ",99)),1399,99))),VLOOKUP(TRIM(MID(SUBSTITUTE(C58,",",REPT(" ",99)),1399,99)),PortProtocols[],4,FALSE),VLOOKUP(--TRIM(MID(SUBSTITUTE(C58,",",REPT(" ",99)),1399,99)),PortProtocols[],4,FALSE)),""),"") &amp;
    IF(TRIM(MID(SUBSTITUTE(C58,",",REPT(" ",99)),1499,99))&lt;&gt;"",CHAR(10) &amp; IFERROR(IF(ISERROR(--TRIM(MID(SUBSTITUTE(C58,",",REPT(" ",99)),1499,99))),VLOOKUP(TRIM(MID(SUBSTITUTE(C58,",",REPT(" ",99)),1499,99)),PortProtocols[],4,FALSE),VLOOKUP(--TRIM(MID(SUBSTITUTE(C58,",",REPT(" ",99)),1499,99)),PortProtocols[],4,FALSE)),""),"") &amp;
    IF(TRIM(MID(SUBSTITUTE(C58,",",REPT(" ",99)),1599,99))&lt;&gt;"",CHAR(10) &amp; IFERROR(IF(ISERROR(--TRIM(MID(SUBSTITUTE(C58,",",REPT(" ",99)),1599,99))),VLOOKUP(TRIM(MID(SUBSTITUTE(C58,",",REPT(" ",99)),1599,99)),PortProtocols[],4,FALSE),VLOOKUP(--TRIM(MID(SUBSTITUTE(C58,",",REPT(" ",99)),1599,99)),PortProtocols[],4,FALSE)),""),"") &amp;
    IF(TRIM(MID(SUBSTITUTE(C58,",",REPT(" ",99)),1699,99))&lt;&gt;"",CHAR(10) &amp; IFERROR(IF(ISERROR(--TRIM(MID(SUBSTITUTE(C58,",",REPT(" ",99)),1699,99))),VLOOKUP(TRIM(MID(SUBSTITUTE(C58,",",REPT(" ",99)),1699,99)),PortProtocols[],4,FALSE),VLOOKUP(--TRIM(MID(SUBSTITUTE(C58,",",REPT(" ",99)),1699,99)),PortProtocols[],4,FALSE)),""),"") &amp;
    IF(TRIM(MID(SUBSTITUTE(C58,",",REPT(" ",99)),1799,99))&lt;&gt;"",CHAR(10) &amp; IFERROR(IF(ISERROR(--TRIM(MID(SUBSTITUTE(C58,",",REPT(" ",99)),1799,99))),VLOOKUP(TRIM(MID(SUBSTITUTE(C58,",",REPT(" ",99)),1799,99)),PortProtocols[],4,FALSE),VLOOKUP(--TRIM(MID(SUBSTITUTE(C58,",",REPT(" ",99)),1799,99)),PortProtocols[],4,FALSE)),""),"") &amp;
    IF(TRIM(MID(SUBSTITUTE(C58,",",REPT(" ",99)),1899,99))&lt;&gt;"",CHAR(10) &amp; IFERROR(IF(ISERROR(--TRIM(MID(SUBSTITUTE(C58,",",REPT(" ",99)),1899,99))),VLOOKUP(TRIM(MID(SUBSTITUTE(C58,",",REPT(" ",99)),1899,99)),PortProtocols[],4,FALSE),VLOOKUP(--TRIM(MID(SUBSTITUTE(C58,",",REPT(" ",99)),1899,99)),PortProtocols[],4,FALSE)),""),""),
"")</f>
        <v/>
      </c>
      <c r="F58" s="19"/>
      <c r="G58" s="19"/>
    </row>
    <row r="59" spans="1:7" ht="20.25">
      <c r="A59" s="5"/>
      <c r="B59" s="5"/>
      <c r="C59" s="6"/>
      <c r="D59" s="5" t="str" cm="1">
        <f t="array" ref="D5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59" s="19" t="str">
        <f>IF(AND(B59&lt;&gt;"",C59&lt;&gt;""),
    B59 &amp; " To " &amp; B59 &amp; CHAR(10) &amp;
    IFERROR(IF(ISERROR(--TRIM(MID(SUBSTITUTE(C59,",",REPT(" ",99)),1,99))),VLOOKUP(TRIM(MID(SUBSTITUTE(C59,",",REPT(" ",99)),1,99)),PortProtocols[],4,FALSE),VLOOKUP(--TRIM(MID(SUBSTITUTE(C59,",",REPT(" ",99)),1,99)),PortProtocols[],4,FALSE)),"") &amp;
    IF(TRIM(MID(SUBSTITUTE(C59,",",REPT(" ",99)),99,99))&lt;&gt;"",CHAR(10) &amp; IFERROR(IF(ISERROR(--TRIM(MID(SUBSTITUTE(C59,",",REPT(" ",99)),99,99))),VLOOKUP(TRIM(MID(SUBSTITUTE(C59,",",REPT(" ",99)),99,99)),PortProtocols[],4,FALSE),VLOOKUP(--TRIM(MID(SUBSTITUTE(C59,",",REPT(" ",99)),99,99)),PortProtocols[],4,FALSE)),""),"") &amp;
    IF(TRIM(MID(SUBSTITUTE(C59,",",REPT(" ",99)),199,99))&lt;&gt;"",CHAR(10) &amp; IFERROR(IF(ISERROR(--TRIM(MID(SUBSTITUTE(C59,",",REPT(" ",99)),199,99))),VLOOKUP(TRIM(MID(SUBSTITUTE(C59,",",REPT(" ",99)),199,99)),PortProtocols[],4,FALSE),VLOOKUP(--TRIM(MID(SUBSTITUTE(C59,",",REPT(" ",99)),199,99)),PortProtocols[],4,FALSE)),""),"") &amp;
    IF(TRIM(MID(SUBSTITUTE(C59,",",REPT(" ",99)),299,99))&lt;&gt;"",CHAR(10) &amp; IFERROR(IF(ISERROR(--TRIM(MID(SUBSTITUTE(C59,",",REPT(" ",99)),299,99))),VLOOKUP(TRIM(MID(SUBSTITUTE(C59,",",REPT(" ",99)),299,99)),PortProtocols[],4,FALSE),VLOOKUP(--TRIM(MID(SUBSTITUTE(C59,",",REPT(" ",99)),299,99)),PortProtocols[],4,FALSE)),""),"") &amp;
    IF(TRIM(MID(SUBSTITUTE(C59,",",REPT(" ",99)),399,99))&lt;&gt;"",CHAR(10) &amp; IFERROR(IF(ISERROR(--TRIM(MID(SUBSTITUTE(C59,",",REPT(" ",99)),399,99))),VLOOKUP(TRIM(MID(SUBSTITUTE(C59,",",REPT(" ",99)),399,99)),PortProtocols[],4,FALSE),VLOOKUP(--TRIM(MID(SUBSTITUTE(C59,",",REPT(" ",99)),399,99)),PortProtocols[],4,FALSE)),""),"") &amp;
    IF(TRIM(MID(SUBSTITUTE(C59,",",REPT(" ",99)),499,99))&lt;&gt;"",CHAR(10) &amp; IFERROR(IF(ISERROR(--TRIM(MID(SUBSTITUTE(C59,",",REPT(" ",99)),499,99))),VLOOKUP(TRIM(MID(SUBSTITUTE(C59,",",REPT(" ",99)),499,99)),PortProtocols[],4,FALSE),VLOOKUP(--TRIM(MID(SUBSTITUTE(C59,",",REPT(" ",99)),499,99)),PortProtocols[],4,FALSE)),""),"") &amp;
    IF(TRIM(MID(SUBSTITUTE(C59,",",REPT(" ",99)),599,99))&lt;&gt;"",CHAR(10) &amp; IFERROR(IF(ISERROR(--TRIM(MID(SUBSTITUTE(C59,",",REPT(" ",99)),599,99))),VLOOKUP(TRIM(MID(SUBSTITUTE(C59,",",REPT(" ",99)),599,99)),PortProtocols[],4,FALSE),VLOOKUP(--TRIM(MID(SUBSTITUTE(C59,",",REPT(" ",99)),599,99)),PortProtocols[],4,FALSE)),""),"") &amp;
    IF(TRIM(MID(SUBSTITUTE(C59,",",REPT(" ",99)),699,99))&lt;&gt;"",CHAR(10) &amp; IFERROR(IF(ISERROR(--TRIM(MID(SUBSTITUTE(C59,",",REPT(" ",99)),699,99))),VLOOKUP(TRIM(MID(SUBSTITUTE(C59,",",REPT(" ",99)),699,99)),PortProtocols[],4,FALSE),VLOOKUP(--TRIM(MID(SUBSTITUTE(C59,",",REPT(" ",99)),699,99)),PortProtocols[],4,FALSE)),""),"") &amp;
    IF(TRIM(MID(SUBSTITUTE(C59,",",REPT(" ",99)),799,99))&lt;&gt;"",CHAR(10) &amp; IFERROR(IF(ISERROR(--TRIM(MID(SUBSTITUTE(C59,",",REPT(" ",99)),799,99))),VLOOKUP(TRIM(MID(SUBSTITUTE(C59,",",REPT(" ",99)),799,99)),PortProtocols[],4,FALSE),VLOOKUP(--TRIM(MID(SUBSTITUTE(C59,",",REPT(" ",99)),799,99)),PortProtocols[],4,FALSE)),""),"") &amp;
    IF(TRIM(MID(SUBSTITUTE(C59,",",REPT(" ",99)),899,99))&lt;&gt;"",CHAR(10) &amp; IFERROR(IF(ISERROR(--TRIM(MID(SUBSTITUTE(C59,",",REPT(" ",99)),899,99))),VLOOKUP(TRIM(MID(SUBSTITUTE(C59,",",REPT(" ",99)),899,99)),PortProtocols[],4,FALSE),VLOOKUP(--TRIM(MID(SUBSTITUTE(C59,",",REPT(" ",99)),899,99)),PortProtocols[],4,FALSE)),""),"") &amp;
    IF(TRIM(MID(SUBSTITUTE(C59,",",REPT(" ",99)),999,99))&lt;&gt;"",CHAR(10) &amp; IFERROR(IF(ISERROR(--TRIM(MID(SUBSTITUTE(C59,",",REPT(" ",99)),999,99))),VLOOKUP(TRIM(MID(SUBSTITUTE(C59,",",REPT(" ",99)),999,99)),PortProtocols[],4,FALSE),VLOOKUP(--TRIM(MID(SUBSTITUTE(C59,",",REPT(" ",99)),999,99)),PortProtocols[],4,FALSE)),""),"") &amp;
    IF(TRIM(MID(SUBSTITUTE(C59,",",REPT(" ",99)),1099,99))&lt;&gt;"",CHAR(10) &amp; IFERROR(IF(ISERROR(--TRIM(MID(SUBSTITUTE(C59,",",REPT(" ",99)),1099,99))),VLOOKUP(TRIM(MID(SUBSTITUTE(C59,",",REPT(" ",99)),1099,99)),PortProtocols[],4,FALSE),VLOOKUP(--TRIM(MID(SUBSTITUTE(C59,",",REPT(" ",99)),1099,99)),PortProtocols[],4,FALSE)),""),"") &amp;
    IF(TRIM(MID(SUBSTITUTE(C59,",",REPT(" ",99)),1199,99))&lt;&gt;"",CHAR(10) &amp; IFERROR(IF(ISERROR(--TRIM(MID(SUBSTITUTE(C59,",",REPT(" ",99)),1199,99))),VLOOKUP(TRIM(MID(SUBSTITUTE(C59,",",REPT(" ",99)),1199,99)),PortProtocols[],4,FALSE),VLOOKUP(--TRIM(MID(SUBSTITUTE(C59,",",REPT(" ",99)),1199,99)),PortProtocols[],4,FALSE)),""),"") &amp;
    IF(TRIM(MID(SUBSTITUTE(C59,",",REPT(" ",99)),1299,99))&lt;&gt;"",CHAR(10) &amp; IFERROR(IF(ISERROR(--TRIM(MID(SUBSTITUTE(C59,",",REPT(" ",99)),1299,99))),VLOOKUP(TRIM(MID(SUBSTITUTE(C59,",",REPT(" ",99)),1299,99)),PortProtocols[],4,FALSE),VLOOKUP(--TRIM(MID(SUBSTITUTE(C59,",",REPT(" ",99)),1299,99)),PortProtocols[],4,FALSE)),""),"") &amp;
    IF(TRIM(MID(SUBSTITUTE(C59,",",REPT(" ",99)),1399,99))&lt;&gt;"",CHAR(10) &amp; IFERROR(IF(ISERROR(--TRIM(MID(SUBSTITUTE(C59,",",REPT(" ",99)),1399,99))),VLOOKUP(TRIM(MID(SUBSTITUTE(C59,",",REPT(" ",99)),1399,99)),PortProtocols[],4,FALSE),VLOOKUP(--TRIM(MID(SUBSTITUTE(C59,",",REPT(" ",99)),1399,99)),PortProtocols[],4,FALSE)),""),"") &amp;
    IF(TRIM(MID(SUBSTITUTE(C59,",",REPT(" ",99)),1499,99))&lt;&gt;"",CHAR(10) &amp; IFERROR(IF(ISERROR(--TRIM(MID(SUBSTITUTE(C59,",",REPT(" ",99)),1499,99))),VLOOKUP(TRIM(MID(SUBSTITUTE(C59,",",REPT(" ",99)),1499,99)),PortProtocols[],4,FALSE),VLOOKUP(--TRIM(MID(SUBSTITUTE(C59,",",REPT(" ",99)),1499,99)),PortProtocols[],4,FALSE)),""),"") &amp;
    IF(TRIM(MID(SUBSTITUTE(C59,",",REPT(" ",99)),1599,99))&lt;&gt;"",CHAR(10) &amp; IFERROR(IF(ISERROR(--TRIM(MID(SUBSTITUTE(C59,",",REPT(" ",99)),1599,99))),VLOOKUP(TRIM(MID(SUBSTITUTE(C59,",",REPT(" ",99)),1599,99)),PortProtocols[],4,FALSE),VLOOKUP(--TRIM(MID(SUBSTITUTE(C59,",",REPT(" ",99)),1599,99)),PortProtocols[],4,FALSE)),""),"") &amp;
    IF(TRIM(MID(SUBSTITUTE(C59,",",REPT(" ",99)),1699,99))&lt;&gt;"",CHAR(10) &amp; IFERROR(IF(ISERROR(--TRIM(MID(SUBSTITUTE(C59,",",REPT(" ",99)),1699,99))),VLOOKUP(TRIM(MID(SUBSTITUTE(C59,",",REPT(" ",99)),1699,99)),PortProtocols[],4,FALSE),VLOOKUP(--TRIM(MID(SUBSTITUTE(C59,",",REPT(" ",99)),1699,99)),PortProtocols[],4,FALSE)),""),"") &amp;
    IF(TRIM(MID(SUBSTITUTE(C59,",",REPT(" ",99)),1799,99))&lt;&gt;"",CHAR(10) &amp; IFERROR(IF(ISERROR(--TRIM(MID(SUBSTITUTE(C59,",",REPT(" ",99)),1799,99))),VLOOKUP(TRIM(MID(SUBSTITUTE(C59,",",REPT(" ",99)),1799,99)),PortProtocols[],4,FALSE),VLOOKUP(--TRIM(MID(SUBSTITUTE(C59,",",REPT(" ",99)),1799,99)),PortProtocols[],4,FALSE)),""),"") &amp;
    IF(TRIM(MID(SUBSTITUTE(C59,",",REPT(" ",99)),1899,99))&lt;&gt;"",CHAR(10) &amp; IFERROR(IF(ISERROR(--TRIM(MID(SUBSTITUTE(C59,",",REPT(" ",99)),1899,99))),VLOOKUP(TRIM(MID(SUBSTITUTE(C59,",",REPT(" ",99)),1899,99)),PortProtocols[],4,FALSE),VLOOKUP(--TRIM(MID(SUBSTITUTE(C59,",",REPT(" ",99)),1899,99)),PortProtocols[],4,FALSE)),""),""),
"")</f>
        <v/>
      </c>
      <c r="F59" s="19"/>
      <c r="G59" s="19"/>
    </row>
    <row r="60" spans="1:7" ht="20.25">
      <c r="A60" s="5"/>
      <c r="B60" s="5"/>
      <c r="C60" s="6"/>
      <c r="D60" s="5" t="str" cm="1">
        <f t="array" ref="D6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0" s="19" t="str">
        <f>IF(AND(B60&lt;&gt;"",C60&lt;&gt;""),
    B60 &amp; " To " &amp; B60 &amp; CHAR(10) &amp;
    IFERROR(IF(ISERROR(--TRIM(MID(SUBSTITUTE(C60,",",REPT(" ",99)),1,99))),VLOOKUP(TRIM(MID(SUBSTITUTE(C60,",",REPT(" ",99)),1,99)),PortProtocols[],4,FALSE),VLOOKUP(--TRIM(MID(SUBSTITUTE(C60,",",REPT(" ",99)),1,99)),PortProtocols[],4,FALSE)),"") &amp;
    IF(TRIM(MID(SUBSTITUTE(C60,",",REPT(" ",99)),99,99))&lt;&gt;"",CHAR(10) &amp; IFERROR(IF(ISERROR(--TRIM(MID(SUBSTITUTE(C60,",",REPT(" ",99)),99,99))),VLOOKUP(TRIM(MID(SUBSTITUTE(C60,",",REPT(" ",99)),99,99)),PortProtocols[],4,FALSE),VLOOKUP(--TRIM(MID(SUBSTITUTE(C60,",",REPT(" ",99)),99,99)),PortProtocols[],4,FALSE)),""),"") &amp;
    IF(TRIM(MID(SUBSTITUTE(C60,",",REPT(" ",99)),199,99))&lt;&gt;"",CHAR(10) &amp; IFERROR(IF(ISERROR(--TRIM(MID(SUBSTITUTE(C60,",",REPT(" ",99)),199,99))),VLOOKUP(TRIM(MID(SUBSTITUTE(C60,",",REPT(" ",99)),199,99)),PortProtocols[],4,FALSE),VLOOKUP(--TRIM(MID(SUBSTITUTE(C60,",",REPT(" ",99)),199,99)),PortProtocols[],4,FALSE)),""),"") &amp;
    IF(TRIM(MID(SUBSTITUTE(C60,",",REPT(" ",99)),299,99))&lt;&gt;"",CHAR(10) &amp; IFERROR(IF(ISERROR(--TRIM(MID(SUBSTITUTE(C60,",",REPT(" ",99)),299,99))),VLOOKUP(TRIM(MID(SUBSTITUTE(C60,",",REPT(" ",99)),299,99)),PortProtocols[],4,FALSE),VLOOKUP(--TRIM(MID(SUBSTITUTE(C60,",",REPT(" ",99)),299,99)),PortProtocols[],4,FALSE)),""),"") &amp;
    IF(TRIM(MID(SUBSTITUTE(C60,",",REPT(" ",99)),399,99))&lt;&gt;"",CHAR(10) &amp; IFERROR(IF(ISERROR(--TRIM(MID(SUBSTITUTE(C60,",",REPT(" ",99)),399,99))),VLOOKUP(TRIM(MID(SUBSTITUTE(C60,",",REPT(" ",99)),399,99)),PortProtocols[],4,FALSE),VLOOKUP(--TRIM(MID(SUBSTITUTE(C60,",",REPT(" ",99)),399,99)),PortProtocols[],4,FALSE)),""),"") &amp;
    IF(TRIM(MID(SUBSTITUTE(C60,",",REPT(" ",99)),499,99))&lt;&gt;"",CHAR(10) &amp; IFERROR(IF(ISERROR(--TRIM(MID(SUBSTITUTE(C60,",",REPT(" ",99)),499,99))),VLOOKUP(TRIM(MID(SUBSTITUTE(C60,",",REPT(" ",99)),499,99)),PortProtocols[],4,FALSE),VLOOKUP(--TRIM(MID(SUBSTITUTE(C60,",",REPT(" ",99)),499,99)),PortProtocols[],4,FALSE)),""),"") &amp;
    IF(TRIM(MID(SUBSTITUTE(C60,",",REPT(" ",99)),599,99))&lt;&gt;"",CHAR(10) &amp; IFERROR(IF(ISERROR(--TRIM(MID(SUBSTITUTE(C60,",",REPT(" ",99)),599,99))),VLOOKUP(TRIM(MID(SUBSTITUTE(C60,",",REPT(" ",99)),599,99)),PortProtocols[],4,FALSE),VLOOKUP(--TRIM(MID(SUBSTITUTE(C60,",",REPT(" ",99)),599,99)),PortProtocols[],4,FALSE)),""),"") &amp;
    IF(TRIM(MID(SUBSTITUTE(C60,",",REPT(" ",99)),699,99))&lt;&gt;"",CHAR(10) &amp; IFERROR(IF(ISERROR(--TRIM(MID(SUBSTITUTE(C60,",",REPT(" ",99)),699,99))),VLOOKUP(TRIM(MID(SUBSTITUTE(C60,",",REPT(" ",99)),699,99)),PortProtocols[],4,FALSE),VLOOKUP(--TRIM(MID(SUBSTITUTE(C60,",",REPT(" ",99)),699,99)),PortProtocols[],4,FALSE)),""),"") &amp;
    IF(TRIM(MID(SUBSTITUTE(C60,",",REPT(" ",99)),799,99))&lt;&gt;"",CHAR(10) &amp; IFERROR(IF(ISERROR(--TRIM(MID(SUBSTITUTE(C60,",",REPT(" ",99)),799,99))),VLOOKUP(TRIM(MID(SUBSTITUTE(C60,",",REPT(" ",99)),799,99)),PortProtocols[],4,FALSE),VLOOKUP(--TRIM(MID(SUBSTITUTE(C60,",",REPT(" ",99)),799,99)),PortProtocols[],4,FALSE)),""),"") &amp;
    IF(TRIM(MID(SUBSTITUTE(C60,",",REPT(" ",99)),899,99))&lt;&gt;"",CHAR(10) &amp; IFERROR(IF(ISERROR(--TRIM(MID(SUBSTITUTE(C60,",",REPT(" ",99)),899,99))),VLOOKUP(TRIM(MID(SUBSTITUTE(C60,",",REPT(" ",99)),899,99)),PortProtocols[],4,FALSE),VLOOKUP(--TRIM(MID(SUBSTITUTE(C60,",",REPT(" ",99)),899,99)),PortProtocols[],4,FALSE)),""),"") &amp;
    IF(TRIM(MID(SUBSTITUTE(C60,",",REPT(" ",99)),999,99))&lt;&gt;"",CHAR(10) &amp; IFERROR(IF(ISERROR(--TRIM(MID(SUBSTITUTE(C60,",",REPT(" ",99)),999,99))),VLOOKUP(TRIM(MID(SUBSTITUTE(C60,",",REPT(" ",99)),999,99)),PortProtocols[],4,FALSE),VLOOKUP(--TRIM(MID(SUBSTITUTE(C60,",",REPT(" ",99)),999,99)),PortProtocols[],4,FALSE)),""),"") &amp;
    IF(TRIM(MID(SUBSTITUTE(C60,",",REPT(" ",99)),1099,99))&lt;&gt;"",CHAR(10) &amp; IFERROR(IF(ISERROR(--TRIM(MID(SUBSTITUTE(C60,",",REPT(" ",99)),1099,99))),VLOOKUP(TRIM(MID(SUBSTITUTE(C60,",",REPT(" ",99)),1099,99)),PortProtocols[],4,FALSE),VLOOKUP(--TRIM(MID(SUBSTITUTE(C60,",",REPT(" ",99)),1099,99)),PortProtocols[],4,FALSE)),""),"") &amp;
    IF(TRIM(MID(SUBSTITUTE(C60,",",REPT(" ",99)),1199,99))&lt;&gt;"",CHAR(10) &amp; IFERROR(IF(ISERROR(--TRIM(MID(SUBSTITUTE(C60,",",REPT(" ",99)),1199,99))),VLOOKUP(TRIM(MID(SUBSTITUTE(C60,",",REPT(" ",99)),1199,99)),PortProtocols[],4,FALSE),VLOOKUP(--TRIM(MID(SUBSTITUTE(C60,",",REPT(" ",99)),1199,99)),PortProtocols[],4,FALSE)),""),"") &amp;
    IF(TRIM(MID(SUBSTITUTE(C60,",",REPT(" ",99)),1299,99))&lt;&gt;"",CHAR(10) &amp; IFERROR(IF(ISERROR(--TRIM(MID(SUBSTITUTE(C60,",",REPT(" ",99)),1299,99))),VLOOKUP(TRIM(MID(SUBSTITUTE(C60,",",REPT(" ",99)),1299,99)),PortProtocols[],4,FALSE),VLOOKUP(--TRIM(MID(SUBSTITUTE(C60,",",REPT(" ",99)),1299,99)),PortProtocols[],4,FALSE)),""),"") &amp;
    IF(TRIM(MID(SUBSTITUTE(C60,",",REPT(" ",99)),1399,99))&lt;&gt;"",CHAR(10) &amp; IFERROR(IF(ISERROR(--TRIM(MID(SUBSTITUTE(C60,",",REPT(" ",99)),1399,99))),VLOOKUP(TRIM(MID(SUBSTITUTE(C60,",",REPT(" ",99)),1399,99)),PortProtocols[],4,FALSE),VLOOKUP(--TRIM(MID(SUBSTITUTE(C60,",",REPT(" ",99)),1399,99)),PortProtocols[],4,FALSE)),""),"") &amp;
    IF(TRIM(MID(SUBSTITUTE(C60,",",REPT(" ",99)),1499,99))&lt;&gt;"",CHAR(10) &amp; IFERROR(IF(ISERROR(--TRIM(MID(SUBSTITUTE(C60,",",REPT(" ",99)),1499,99))),VLOOKUP(TRIM(MID(SUBSTITUTE(C60,",",REPT(" ",99)),1499,99)),PortProtocols[],4,FALSE),VLOOKUP(--TRIM(MID(SUBSTITUTE(C60,",",REPT(" ",99)),1499,99)),PortProtocols[],4,FALSE)),""),"") &amp;
    IF(TRIM(MID(SUBSTITUTE(C60,",",REPT(" ",99)),1599,99))&lt;&gt;"",CHAR(10) &amp; IFERROR(IF(ISERROR(--TRIM(MID(SUBSTITUTE(C60,",",REPT(" ",99)),1599,99))),VLOOKUP(TRIM(MID(SUBSTITUTE(C60,",",REPT(" ",99)),1599,99)),PortProtocols[],4,FALSE),VLOOKUP(--TRIM(MID(SUBSTITUTE(C60,",",REPT(" ",99)),1599,99)),PortProtocols[],4,FALSE)),""),"") &amp;
    IF(TRIM(MID(SUBSTITUTE(C60,",",REPT(" ",99)),1699,99))&lt;&gt;"",CHAR(10) &amp; IFERROR(IF(ISERROR(--TRIM(MID(SUBSTITUTE(C60,",",REPT(" ",99)),1699,99))),VLOOKUP(TRIM(MID(SUBSTITUTE(C60,",",REPT(" ",99)),1699,99)),PortProtocols[],4,FALSE),VLOOKUP(--TRIM(MID(SUBSTITUTE(C60,",",REPT(" ",99)),1699,99)),PortProtocols[],4,FALSE)),""),"") &amp;
    IF(TRIM(MID(SUBSTITUTE(C60,",",REPT(" ",99)),1799,99))&lt;&gt;"",CHAR(10) &amp; IFERROR(IF(ISERROR(--TRIM(MID(SUBSTITUTE(C60,",",REPT(" ",99)),1799,99))),VLOOKUP(TRIM(MID(SUBSTITUTE(C60,",",REPT(" ",99)),1799,99)),PortProtocols[],4,FALSE),VLOOKUP(--TRIM(MID(SUBSTITUTE(C60,",",REPT(" ",99)),1799,99)),PortProtocols[],4,FALSE)),""),"") &amp;
    IF(TRIM(MID(SUBSTITUTE(C60,",",REPT(" ",99)),1899,99))&lt;&gt;"",CHAR(10) &amp; IFERROR(IF(ISERROR(--TRIM(MID(SUBSTITUTE(C60,",",REPT(" ",99)),1899,99))),VLOOKUP(TRIM(MID(SUBSTITUTE(C60,",",REPT(" ",99)),1899,99)),PortProtocols[],4,FALSE),VLOOKUP(--TRIM(MID(SUBSTITUTE(C60,",",REPT(" ",99)),1899,99)),PortProtocols[],4,FALSE)),""),""),
"")</f>
        <v/>
      </c>
      <c r="F60" s="19"/>
      <c r="G60" s="19"/>
    </row>
    <row r="61" spans="1:7" ht="20.25">
      <c r="A61" s="5"/>
      <c r="B61" s="5"/>
      <c r="C61" s="6"/>
      <c r="D61" s="5" t="str" cm="1">
        <f t="array" ref="D6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1" s="19" t="str">
        <f>IF(AND(B61&lt;&gt;"",C61&lt;&gt;""),
    B61 &amp; " To " &amp; B61 &amp; CHAR(10) &amp;
    IFERROR(IF(ISERROR(--TRIM(MID(SUBSTITUTE(C61,",",REPT(" ",99)),1,99))),VLOOKUP(TRIM(MID(SUBSTITUTE(C61,",",REPT(" ",99)),1,99)),PortProtocols[],4,FALSE),VLOOKUP(--TRIM(MID(SUBSTITUTE(C61,",",REPT(" ",99)),1,99)),PortProtocols[],4,FALSE)),"") &amp;
    IF(TRIM(MID(SUBSTITUTE(C61,",",REPT(" ",99)),99,99))&lt;&gt;"",CHAR(10) &amp; IFERROR(IF(ISERROR(--TRIM(MID(SUBSTITUTE(C61,",",REPT(" ",99)),99,99))),VLOOKUP(TRIM(MID(SUBSTITUTE(C61,",",REPT(" ",99)),99,99)),PortProtocols[],4,FALSE),VLOOKUP(--TRIM(MID(SUBSTITUTE(C61,",",REPT(" ",99)),99,99)),PortProtocols[],4,FALSE)),""),"") &amp;
    IF(TRIM(MID(SUBSTITUTE(C61,",",REPT(" ",99)),199,99))&lt;&gt;"",CHAR(10) &amp; IFERROR(IF(ISERROR(--TRIM(MID(SUBSTITUTE(C61,",",REPT(" ",99)),199,99))),VLOOKUP(TRIM(MID(SUBSTITUTE(C61,",",REPT(" ",99)),199,99)),PortProtocols[],4,FALSE),VLOOKUP(--TRIM(MID(SUBSTITUTE(C61,",",REPT(" ",99)),199,99)),PortProtocols[],4,FALSE)),""),"") &amp;
    IF(TRIM(MID(SUBSTITUTE(C61,",",REPT(" ",99)),299,99))&lt;&gt;"",CHAR(10) &amp; IFERROR(IF(ISERROR(--TRIM(MID(SUBSTITUTE(C61,",",REPT(" ",99)),299,99))),VLOOKUP(TRIM(MID(SUBSTITUTE(C61,",",REPT(" ",99)),299,99)),PortProtocols[],4,FALSE),VLOOKUP(--TRIM(MID(SUBSTITUTE(C61,",",REPT(" ",99)),299,99)),PortProtocols[],4,FALSE)),""),"") &amp;
    IF(TRIM(MID(SUBSTITUTE(C61,",",REPT(" ",99)),399,99))&lt;&gt;"",CHAR(10) &amp; IFERROR(IF(ISERROR(--TRIM(MID(SUBSTITUTE(C61,",",REPT(" ",99)),399,99))),VLOOKUP(TRIM(MID(SUBSTITUTE(C61,",",REPT(" ",99)),399,99)),PortProtocols[],4,FALSE),VLOOKUP(--TRIM(MID(SUBSTITUTE(C61,",",REPT(" ",99)),399,99)),PortProtocols[],4,FALSE)),""),"") &amp;
    IF(TRIM(MID(SUBSTITUTE(C61,",",REPT(" ",99)),499,99))&lt;&gt;"",CHAR(10) &amp; IFERROR(IF(ISERROR(--TRIM(MID(SUBSTITUTE(C61,",",REPT(" ",99)),499,99))),VLOOKUP(TRIM(MID(SUBSTITUTE(C61,",",REPT(" ",99)),499,99)),PortProtocols[],4,FALSE),VLOOKUP(--TRIM(MID(SUBSTITUTE(C61,",",REPT(" ",99)),499,99)),PortProtocols[],4,FALSE)),""),"") &amp;
    IF(TRIM(MID(SUBSTITUTE(C61,",",REPT(" ",99)),599,99))&lt;&gt;"",CHAR(10) &amp; IFERROR(IF(ISERROR(--TRIM(MID(SUBSTITUTE(C61,",",REPT(" ",99)),599,99))),VLOOKUP(TRIM(MID(SUBSTITUTE(C61,",",REPT(" ",99)),599,99)),PortProtocols[],4,FALSE),VLOOKUP(--TRIM(MID(SUBSTITUTE(C61,",",REPT(" ",99)),599,99)),PortProtocols[],4,FALSE)),""),"") &amp;
    IF(TRIM(MID(SUBSTITUTE(C61,",",REPT(" ",99)),699,99))&lt;&gt;"",CHAR(10) &amp; IFERROR(IF(ISERROR(--TRIM(MID(SUBSTITUTE(C61,",",REPT(" ",99)),699,99))),VLOOKUP(TRIM(MID(SUBSTITUTE(C61,",",REPT(" ",99)),699,99)),PortProtocols[],4,FALSE),VLOOKUP(--TRIM(MID(SUBSTITUTE(C61,",",REPT(" ",99)),699,99)),PortProtocols[],4,FALSE)),""),"") &amp;
    IF(TRIM(MID(SUBSTITUTE(C61,",",REPT(" ",99)),799,99))&lt;&gt;"",CHAR(10) &amp; IFERROR(IF(ISERROR(--TRIM(MID(SUBSTITUTE(C61,",",REPT(" ",99)),799,99))),VLOOKUP(TRIM(MID(SUBSTITUTE(C61,",",REPT(" ",99)),799,99)),PortProtocols[],4,FALSE),VLOOKUP(--TRIM(MID(SUBSTITUTE(C61,",",REPT(" ",99)),799,99)),PortProtocols[],4,FALSE)),""),"") &amp;
    IF(TRIM(MID(SUBSTITUTE(C61,",",REPT(" ",99)),899,99))&lt;&gt;"",CHAR(10) &amp; IFERROR(IF(ISERROR(--TRIM(MID(SUBSTITUTE(C61,",",REPT(" ",99)),899,99))),VLOOKUP(TRIM(MID(SUBSTITUTE(C61,",",REPT(" ",99)),899,99)),PortProtocols[],4,FALSE),VLOOKUP(--TRIM(MID(SUBSTITUTE(C61,",",REPT(" ",99)),899,99)),PortProtocols[],4,FALSE)),""),"") &amp;
    IF(TRIM(MID(SUBSTITUTE(C61,",",REPT(" ",99)),999,99))&lt;&gt;"",CHAR(10) &amp; IFERROR(IF(ISERROR(--TRIM(MID(SUBSTITUTE(C61,",",REPT(" ",99)),999,99))),VLOOKUP(TRIM(MID(SUBSTITUTE(C61,",",REPT(" ",99)),999,99)),PortProtocols[],4,FALSE),VLOOKUP(--TRIM(MID(SUBSTITUTE(C61,",",REPT(" ",99)),999,99)),PortProtocols[],4,FALSE)),""),"") &amp;
    IF(TRIM(MID(SUBSTITUTE(C61,",",REPT(" ",99)),1099,99))&lt;&gt;"",CHAR(10) &amp; IFERROR(IF(ISERROR(--TRIM(MID(SUBSTITUTE(C61,",",REPT(" ",99)),1099,99))),VLOOKUP(TRIM(MID(SUBSTITUTE(C61,",",REPT(" ",99)),1099,99)),PortProtocols[],4,FALSE),VLOOKUP(--TRIM(MID(SUBSTITUTE(C61,",",REPT(" ",99)),1099,99)),PortProtocols[],4,FALSE)),""),"") &amp;
    IF(TRIM(MID(SUBSTITUTE(C61,",",REPT(" ",99)),1199,99))&lt;&gt;"",CHAR(10) &amp; IFERROR(IF(ISERROR(--TRIM(MID(SUBSTITUTE(C61,",",REPT(" ",99)),1199,99))),VLOOKUP(TRIM(MID(SUBSTITUTE(C61,",",REPT(" ",99)),1199,99)),PortProtocols[],4,FALSE),VLOOKUP(--TRIM(MID(SUBSTITUTE(C61,",",REPT(" ",99)),1199,99)),PortProtocols[],4,FALSE)),""),"") &amp;
    IF(TRIM(MID(SUBSTITUTE(C61,",",REPT(" ",99)),1299,99))&lt;&gt;"",CHAR(10) &amp; IFERROR(IF(ISERROR(--TRIM(MID(SUBSTITUTE(C61,",",REPT(" ",99)),1299,99))),VLOOKUP(TRIM(MID(SUBSTITUTE(C61,",",REPT(" ",99)),1299,99)),PortProtocols[],4,FALSE),VLOOKUP(--TRIM(MID(SUBSTITUTE(C61,",",REPT(" ",99)),1299,99)),PortProtocols[],4,FALSE)),""),"") &amp;
    IF(TRIM(MID(SUBSTITUTE(C61,",",REPT(" ",99)),1399,99))&lt;&gt;"",CHAR(10) &amp; IFERROR(IF(ISERROR(--TRIM(MID(SUBSTITUTE(C61,",",REPT(" ",99)),1399,99))),VLOOKUP(TRIM(MID(SUBSTITUTE(C61,",",REPT(" ",99)),1399,99)),PortProtocols[],4,FALSE),VLOOKUP(--TRIM(MID(SUBSTITUTE(C61,",",REPT(" ",99)),1399,99)),PortProtocols[],4,FALSE)),""),"") &amp;
    IF(TRIM(MID(SUBSTITUTE(C61,",",REPT(" ",99)),1499,99))&lt;&gt;"",CHAR(10) &amp; IFERROR(IF(ISERROR(--TRIM(MID(SUBSTITUTE(C61,",",REPT(" ",99)),1499,99))),VLOOKUP(TRIM(MID(SUBSTITUTE(C61,",",REPT(" ",99)),1499,99)),PortProtocols[],4,FALSE),VLOOKUP(--TRIM(MID(SUBSTITUTE(C61,",",REPT(" ",99)),1499,99)),PortProtocols[],4,FALSE)),""),"") &amp;
    IF(TRIM(MID(SUBSTITUTE(C61,",",REPT(" ",99)),1599,99))&lt;&gt;"",CHAR(10) &amp; IFERROR(IF(ISERROR(--TRIM(MID(SUBSTITUTE(C61,",",REPT(" ",99)),1599,99))),VLOOKUP(TRIM(MID(SUBSTITUTE(C61,",",REPT(" ",99)),1599,99)),PortProtocols[],4,FALSE),VLOOKUP(--TRIM(MID(SUBSTITUTE(C61,",",REPT(" ",99)),1599,99)),PortProtocols[],4,FALSE)),""),"") &amp;
    IF(TRIM(MID(SUBSTITUTE(C61,",",REPT(" ",99)),1699,99))&lt;&gt;"",CHAR(10) &amp; IFERROR(IF(ISERROR(--TRIM(MID(SUBSTITUTE(C61,",",REPT(" ",99)),1699,99))),VLOOKUP(TRIM(MID(SUBSTITUTE(C61,",",REPT(" ",99)),1699,99)),PortProtocols[],4,FALSE),VLOOKUP(--TRIM(MID(SUBSTITUTE(C61,",",REPT(" ",99)),1699,99)),PortProtocols[],4,FALSE)),""),"") &amp;
    IF(TRIM(MID(SUBSTITUTE(C61,",",REPT(" ",99)),1799,99))&lt;&gt;"",CHAR(10) &amp; IFERROR(IF(ISERROR(--TRIM(MID(SUBSTITUTE(C61,",",REPT(" ",99)),1799,99))),VLOOKUP(TRIM(MID(SUBSTITUTE(C61,",",REPT(" ",99)),1799,99)),PortProtocols[],4,FALSE),VLOOKUP(--TRIM(MID(SUBSTITUTE(C61,",",REPT(" ",99)),1799,99)),PortProtocols[],4,FALSE)),""),"") &amp;
    IF(TRIM(MID(SUBSTITUTE(C61,",",REPT(" ",99)),1899,99))&lt;&gt;"",CHAR(10) &amp; IFERROR(IF(ISERROR(--TRIM(MID(SUBSTITUTE(C61,",",REPT(" ",99)),1899,99))),VLOOKUP(TRIM(MID(SUBSTITUTE(C61,",",REPT(" ",99)),1899,99)),PortProtocols[],4,FALSE),VLOOKUP(--TRIM(MID(SUBSTITUTE(C61,",",REPT(" ",99)),1899,99)),PortProtocols[],4,FALSE)),""),""),
"")</f>
        <v/>
      </c>
      <c r="F61" s="19"/>
      <c r="G61" s="19"/>
    </row>
    <row r="62" spans="1:7" ht="20.25">
      <c r="A62" s="5"/>
      <c r="B62" s="5"/>
      <c r="C62" s="6"/>
      <c r="D62" s="5" t="str" cm="1">
        <f t="array" ref="D6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2" s="19" t="str">
        <f>IF(AND(B62&lt;&gt;"",C62&lt;&gt;""),
    B62 &amp; " To " &amp; B62 &amp; CHAR(10) &amp;
    IFERROR(IF(ISERROR(--TRIM(MID(SUBSTITUTE(C62,",",REPT(" ",99)),1,99))),VLOOKUP(TRIM(MID(SUBSTITUTE(C62,",",REPT(" ",99)),1,99)),PortProtocols[],4,FALSE),VLOOKUP(--TRIM(MID(SUBSTITUTE(C62,",",REPT(" ",99)),1,99)),PortProtocols[],4,FALSE)),"") &amp;
    IF(TRIM(MID(SUBSTITUTE(C62,",",REPT(" ",99)),99,99))&lt;&gt;"",CHAR(10) &amp; IFERROR(IF(ISERROR(--TRIM(MID(SUBSTITUTE(C62,",",REPT(" ",99)),99,99))),VLOOKUP(TRIM(MID(SUBSTITUTE(C62,",",REPT(" ",99)),99,99)),PortProtocols[],4,FALSE),VLOOKUP(--TRIM(MID(SUBSTITUTE(C62,",",REPT(" ",99)),99,99)),PortProtocols[],4,FALSE)),""),"") &amp;
    IF(TRIM(MID(SUBSTITUTE(C62,",",REPT(" ",99)),199,99))&lt;&gt;"",CHAR(10) &amp; IFERROR(IF(ISERROR(--TRIM(MID(SUBSTITUTE(C62,",",REPT(" ",99)),199,99))),VLOOKUP(TRIM(MID(SUBSTITUTE(C62,",",REPT(" ",99)),199,99)),PortProtocols[],4,FALSE),VLOOKUP(--TRIM(MID(SUBSTITUTE(C62,",",REPT(" ",99)),199,99)),PortProtocols[],4,FALSE)),""),"") &amp;
    IF(TRIM(MID(SUBSTITUTE(C62,",",REPT(" ",99)),299,99))&lt;&gt;"",CHAR(10) &amp; IFERROR(IF(ISERROR(--TRIM(MID(SUBSTITUTE(C62,",",REPT(" ",99)),299,99))),VLOOKUP(TRIM(MID(SUBSTITUTE(C62,",",REPT(" ",99)),299,99)),PortProtocols[],4,FALSE),VLOOKUP(--TRIM(MID(SUBSTITUTE(C62,",",REPT(" ",99)),299,99)),PortProtocols[],4,FALSE)),""),"") &amp;
    IF(TRIM(MID(SUBSTITUTE(C62,",",REPT(" ",99)),399,99))&lt;&gt;"",CHAR(10) &amp; IFERROR(IF(ISERROR(--TRIM(MID(SUBSTITUTE(C62,",",REPT(" ",99)),399,99))),VLOOKUP(TRIM(MID(SUBSTITUTE(C62,",",REPT(" ",99)),399,99)),PortProtocols[],4,FALSE),VLOOKUP(--TRIM(MID(SUBSTITUTE(C62,",",REPT(" ",99)),399,99)),PortProtocols[],4,FALSE)),""),"") &amp;
    IF(TRIM(MID(SUBSTITUTE(C62,",",REPT(" ",99)),499,99))&lt;&gt;"",CHAR(10) &amp; IFERROR(IF(ISERROR(--TRIM(MID(SUBSTITUTE(C62,",",REPT(" ",99)),499,99))),VLOOKUP(TRIM(MID(SUBSTITUTE(C62,",",REPT(" ",99)),499,99)),PortProtocols[],4,FALSE),VLOOKUP(--TRIM(MID(SUBSTITUTE(C62,",",REPT(" ",99)),499,99)),PortProtocols[],4,FALSE)),""),"") &amp;
    IF(TRIM(MID(SUBSTITUTE(C62,",",REPT(" ",99)),599,99))&lt;&gt;"",CHAR(10) &amp; IFERROR(IF(ISERROR(--TRIM(MID(SUBSTITUTE(C62,",",REPT(" ",99)),599,99))),VLOOKUP(TRIM(MID(SUBSTITUTE(C62,",",REPT(" ",99)),599,99)),PortProtocols[],4,FALSE),VLOOKUP(--TRIM(MID(SUBSTITUTE(C62,",",REPT(" ",99)),599,99)),PortProtocols[],4,FALSE)),""),"") &amp;
    IF(TRIM(MID(SUBSTITUTE(C62,",",REPT(" ",99)),699,99))&lt;&gt;"",CHAR(10) &amp; IFERROR(IF(ISERROR(--TRIM(MID(SUBSTITUTE(C62,",",REPT(" ",99)),699,99))),VLOOKUP(TRIM(MID(SUBSTITUTE(C62,",",REPT(" ",99)),699,99)),PortProtocols[],4,FALSE),VLOOKUP(--TRIM(MID(SUBSTITUTE(C62,",",REPT(" ",99)),699,99)),PortProtocols[],4,FALSE)),""),"") &amp;
    IF(TRIM(MID(SUBSTITUTE(C62,",",REPT(" ",99)),799,99))&lt;&gt;"",CHAR(10) &amp; IFERROR(IF(ISERROR(--TRIM(MID(SUBSTITUTE(C62,",",REPT(" ",99)),799,99))),VLOOKUP(TRIM(MID(SUBSTITUTE(C62,",",REPT(" ",99)),799,99)),PortProtocols[],4,FALSE),VLOOKUP(--TRIM(MID(SUBSTITUTE(C62,",",REPT(" ",99)),799,99)),PortProtocols[],4,FALSE)),""),"") &amp;
    IF(TRIM(MID(SUBSTITUTE(C62,",",REPT(" ",99)),899,99))&lt;&gt;"",CHAR(10) &amp; IFERROR(IF(ISERROR(--TRIM(MID(SUBSTITUTE(C62,",",REPT(" ",99)),899,99))),VLOOKUP(TRIM(MID(SUBSTITUTE(C62,",",REPT(" ",99)),899,99)),PortProtocols[],4,FALSE),VLOOKUP(--TRIM(MID(SUBSTITUTE(C62,",",REPT(" ",99)),899,99)),PortProtocols[],4,FALSE)),""),"") &amp;
    IF(TRIM(MID(SUBSTITUTE(C62,",",REPT(" ",99)),999,99))&lt;&gt;"",CHAR(10) &amp; IFERROR(IF(ISERROR(--TRIM(MID(SUBSTITUTE(C62,",",REPT(" ",99)),999,99))),VLOOKUP(TRIM(MID(SUBSTITUTE(C62,",",REPT(" ",99)),999,99)),PortProtocols[],4,FALSE),VLOOKUP(--TRIM(MID(SUBSTITUTE(C62,",",REPT(" ",99)),999,99)),PortProtocols[],4,FALSE)),""),"") &amp;
    IF(TRIM(MID(SUBSTITUTE(C62,",",REPT(" ",99)),1099,99))&lt;&gt;"",CHAR(10) &amp; IFERROR(IF(ISERROR(--TRIM(MID(SUBSTITUTE(C62,",",REPT(" ",99)),1099,99))),VLOOKUP(TRIM(MID(SUBSTITUTE(C62,",",REPT(" ",99)),1099,99)),PortProtocols[],4,FALSE),VLOOKUP(--TRIM(MID(SUBSTITUTE(C62,",",REPT(" ",99)),1099,99)),PortProtocols[],4,FALSE)),""),"") &amp;
    IF(TRIM(MID(SUBSTITUTE(C62,",",REPT(" ",99)),1199,99))&lt;&gt;"",CHAR(10) &amp; IFERROR(IF(ISERROR(--TRIM(MID(SUBSTITUTE(C62,",",REPT(" ",99)),1199,99))),VLOOKUP(TRIM(MID(SUBSTITUTE(C62,",",REPT(" ",99)),1199,99)),PortProtocols[],4,FALSE),VLOOKUP(--TRIM(MID(SUBSTITUTE(C62,",",REPT(" ",99)),1199,99)),PortProtocols[],4,FALSE)),""),"") &amp;
    IF(TRIM(MID(SUBSTITUTE(C62,",",REPT(" ",99)),1299,99))&lt;&gt;"",CHAR(10) &amp; IFERROR(IF(ISERROR(--TRIM(MID(SUBSTITUTE(C62,",",REPT(" ",99)),1299,99))),VLOOKUP(TRIM(MID(SUBSTITUTE(C62,",",REPT(" ",99)),1299,99)),PortProtocols[],4,FALSE),VLOOKUP(--TRIM(MID(SUBSTITUTE(C62,",",REPT(" ",99)),1299,99)),PortProtocols[],4,FALSE)),""),"") &amp;
    IF(TRIM(MID(SUBSTITUTE(C62,",",REPT(" ",99)),1399,99))&lt;&gt;"",CHAR(10) &amp; IFERROR(IF(ISERROR(--TRIM(MID(SUBSTITUTE(C62,",",REPT(" ",99)),1399,99))),VLOOKUP(TRIM(MID(SUBSTITUTE(C62,",",REPT(" ",99)),1399,99)),PortProtocols[],4,FALSE),VLOOKUP(--TRIM(MID(SUBSTITUTE(C62,",",REPT(" ",99)),1399,99)),PortProtocols[],4,FALSE)),""),"") &amp;
    IF(TRIM(MID(SUBSTITUTE(C62,",",REPT(" ",99)),1499,99))&lt;&gt;"",CHAR(10) &amp; IFERROR(IF(ISERROR(--TRIM(MID(SUBSTITUTE(C62,",",REPT(" ",99)),1499,99))),VLOOKUP(TRIM(MID(SUBSTITUTE(C62,",",REPT(" ",99)),1499,99)),PortProtocols[],4,FALSE),VLOOKUP(--TRIM(MID(SUBSTITUTE(C62,",",REPT(" ",99)),1499,99)),PortProtocols[],4,FALSE)),""),"") &amp;
    IF(TRIM(MID(SUBSTITUTE(C62,",",REPT(" ",99)),1599,99))&lt;&gt;"",CHAR(10) &amp; IFERROR(IF(ISERROR(--TRIM(MID(SUBSTITUTE(C62,",",REPT(" ",99)),1599,99))),VLOOKUP(TRIM(MID(SUBSTITUTE(C62,",",REPT(" ",99)),1599,99)),PortProtocols[],4,FALSE),VLOOKUP(--TRIM(MID(SUBSTITUTE(C62,",",REPT(" ",99)),1599,99)),PortProtocols[],4,FALSE)),""),"") &amp;
    IF(TRIM(MID(SUBSTITUTE(C62,",",REPT(" ",99)),1699,99))&lt;&gt;"",CHAR(10) &amp; IFERROR(IF(ISERROR(--TRIM(MID(SUBSTITUTE(C62,",",REPT(" ",99)),1699,99))),VLOOKUP(TRIM(MID(SUBSTITUTE(C62,",",REPT(" ",99)),1699,99)),PortProtocols[],4,FALSE),VLOOKUP(--TRIM(MID(SUBSTITUTE(C62,",",REPT(" ",99)),1699,99)),PortProtocols[],4,FALSE)),""),"") &amp;
    IF(TRIM(MID(SUBSTITUTE(C62,",",REPT(" ",99)),1799,99))&lt;&gt;"",CHAR(10) &amp; IFERROR(IF(ISERROR(--TRIM(MID(SUBSTITUTE(C62,",",REPT(" ",99)),1799,99))),VLOOKUP(TRIM(MID(SUBSTITUTE(C62,",",REPT(" ",99)),1799,99)),PortProtocols[],4,FALSE),VLOOKUP(--TRIM(MID(SUBSTITUTE(C62,",",REPT(" ",99)),1799,99)),PortProtocols[],4,FALSE)),""),"") &amp;
    IF(TRIM(MID(SUBSTITUTE(C62,",",REPT(" ",99)),1899,99))&lt;&gt;"",CHAR(10) &amp; IFERROR(IF(ISERROR(--TRIM(MID(SUBSTITUTE(C62,",",REPT(" ",99)),1899,99))),VLOOKUP(TRIM(MID(SUBSTITUTE(C62,",",REPT(" ",99)),1899,99)),PortProtocols[],4,FALSE),VLOOKUP(--TRIM(MID(SUBSTITUTE(C62,",",REPT(" ",99)),1899,99)),PortProtocols[],4,FALSE)),""),""),
"")</f>
        <v/>
      </c>
      <c r="F62" s="19"/>
      <c r="G62" s="19"/>
    </row>
    <row r="63" spans="1:7" ht="20.25">
      <c r="A63" s="5"/>
      <c r="B63" s="5"/>
      <c r="C63" s="6"/>
      <c r="D63" s="5" t="str" cm="1">
        <f t="array" ref="D6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3" s="19" t="str">
        <f>IF(AND(B63&lt;&gt;"",C63&lt;&gt;""),
    B63 &amp; " To " &amp; B63 &amp; CHAR(10) &amp;
    IFERROR(IF(ISERROR(--TRIM(MID(SUBSTITUTE(C63,",",REPT(" ",99)),1,99))),VLOOKUP(TRIM(MID(SUBSTITUTE(C63,",",REPT(" ",99)),1,99)),PortProtocols[],4,FALSE),VLOOKUP(--TRIM(MID(SUBSTITUTE(C63,",",REPT(" ",99)),1,99)),PortProtocols[],4,FALSE)),"") &amp;
    IF(TRIM(MID(SUBSTITUTE(C63,",",REPT(" ",99)),99,99))&lt;&gt;"",CHAR(10) &amp; IFERROR(IF(ISERROR(--TRIM(MID(SUBSTITUTE(C63,",",REPT(" ",99)),99,99))),VLOOKUP(TRIM(MID(SUBSTITUTE(C63,",",REPT(" ",99)),99,99)),PortProtocols[],4,FALSE),VLOOKUP(--TRIM(MID(SUBSTITUTE(C63,",",REPT(" ",99)),99,99)),PortProtocols[],4,FALSE)),""),"") &amp;
    IF(TRIM(MID(SUBSTITUTE(C63,",",REPT(" ",99)),199,99))&lt;&gt;"",CHAR(10) &amp; IFERROR(IF(ISERROR(--TRIM(MID(SUBSTITUTE(C63,",",REPT(" ",99)),199,99))),VLOOKUP(TRIM(MID(SUBSTITUTE(C63,",",REPT(" ",99)),199,99)),PortProtocols[],4,FALSE),VLOOKUP(--TRIM(MID(SUBSTITUTE(C63,",",REPT(" ",99)),199,99)),PortProtocols[],4,FALSE)),""),"") &amp;
    IF(TRIM(MID(SUBSTITUTE(C63,",",REPT(" ",99)),299,99))&lt;&gt;"",CHAR(10) &amp; IFERROR(IF(ISERROR(--TRIM(MID(SUBSTITUTE(C63,",",REPT(" ",99)),299,99))),VLOOKUP(TRIM(MID(SUBSTITUTE(C63,",",REPT(" ",99)),299,99)),PortProtocols[],4,FALSE),VLOOKUP(--TRIM(MID(SUBSTITUTE(C63,",",REPT(" ",99)),299,99)),PortProtocols[],4,FALSE)),""),"") &amp;
    IF(TRIM(MID(SUBSTITUTE(C63,",",REPT(" ",99)),399,99))&lt;&gt;"",CHAR(10) &amp; IFERROR(IF(ISERROR(--TRIM(MID(SUBSTITUTE(C63,",",REPT(" ",99)),399,99))),VLOOKUP(TRIM(MID(SUBSTITUTE(C63,",",REPT(" ",99)),399,99)),PortProtocols[],4,FALSE),VLOOKUP(--TRIM(MID(SUBSTITUTE(C63,",",REPT(" ",99)),399,99)),PortProtocols[],4,FALSE)),""),"") &amp;
    IF(TRIM(MID(SUBSTITUTE(C63,",",REPT(" ",99)),499,99))&lt;&gt;"",CHAR(10) &amp; IFERROR(IF(ISERROR(--TRIM(MID(SUBSTITUTE(C63,",",REPT(" ",99)),499,99))),VLOOKUP(TRIM(MID(SUBSTITUTE(C63,",",REPT(" ",99)),499,99)),PortProtocols[],4,FALSE),VLOOKUP(--TRIM(MID(SUBSTITUTE(C63,",",REPT(" ",99)),499,99)),PortProtocols[],4,FALSE)),""),"") &amp;
    IF(TRIM(MID(SUBSTITUTE(C63,",",REPT(" ",99)),599,99))&lt;&gt;"",CHAR(10) &amp; IFERROR(IF(ISERROR(--TRIM(MID(SUBSTITUTE(C63,",",REPT(" ",99)),599,99))),VLOOKUP(TRIM(MID(SUBSTITUTE(C63,",",REPT(" ",99)),599,99)),PortProtocols[],4,FALSE),VLOOKUP(--TRIM(MID(SUBSTITUTE(C63,",",REPT(" ",99)),599,99)),PortProtocols[],4,FALSE)),""),"") &amp;
    IF(TRIM(MID(SUBSTITUTE(C63,",",REPT(" ",99)),699,99))&lt;&gt;"",CHAR(10) &amp; IFERROR(IF(ISERROR(--TRIM(MID(SUBSTITUTE(C63,",",REPT(" ",99)),699,99))),VLOOKUP(TRIM(MID(SUBSTITUTE(C63,",",REPT(" ",99)),699,99)),PortProtocols[],4,FALSE),VLOOKUP(--TRIM(MID(SUBSTITUTE(C63,",",REPT(" ",99)),699,99)),PortProtocols[],4,FALSE)),""),"") &amp;
    IF(TRIM(MID(SUBSTITUTE(C63,",",REPT(" ",99)),799,99))&lt;&gt;"",CHAR(10) &amp; IFERROR(IF(ISERROR(--TRIM(MID(SUBSTITUTE(C63,",",REPT(" ",99)),799,99))),VLOOKUP(TRIM(MID(SUBSTITUTE(C63,",",REPT(" ",99)),799,99)),PortProtocols[],4,FALSE),VLOOKUP(--TRIM(MID(SUBSTITUTE(C63,",",REPT(" ",99)),799,99)),PortProtocols[],4,FALSE)),""),"") &amp;
    IF(TRIM(MID(SUBSTITUTE(C63,",",REPT(" ",99)),899,99))&lt;&gt;"",CHAR(10) &amp; IFERROR(IF(ISERROR(--TRIM(MID(SUBSTITUTE(C63,",",REPT(" ",99)),899,99))),VLOOKUP(TRIM(MID(SUBSTITUTE(C63,",",REPT(" ",99)),899,99)),PortProtocols[],4,FALSE),VLOOKUP(--TRIM(MID(SUBSTITUTE(C63,",",REPT(" ",99)),899,99)),PortProtocols[],4,FALSE)),""),"") &amp;
    IF(TRIM(MID(SUBSTITUTE(C63,",",REPT(" ",99)),999,99))&lt;&gt;"",CHAR(10) &amp; IFERROR(IF(ISERROR(--TRIM(MID(SUBSTITUTE(C63,",",REPT(" ",99)),999,99))),VLOOKUP(TRIM(MID(SUBSTITUTE(C63,",",REPT(" ",99)),999,99)),PortProtocols[],4,FALSE),VLOOKUP(--TRIM(MID(SUBSTITUTE(C63,",",REPT(" ",99)),999,99)),PortProtocols[],4,FALSE)),""),"") &amp;
    IF(TRIM(MID(SUBSTITUTE(C63,",",REPT(" ",99)),1099,99))&lt;&gt;"",CHAR(10) &amp; IFERROR(IF(ISERROR(--TRIM(MID(SUBSTITUTE(C63,",",REPT(" ",99)),1099,99))),VLOOKUP(TRIM(MID(SUBSTITUTE(C63,",",REPT(" ",99)),1099,99)),PortProtocols[],4,FALSE),VLOOKUP(--TRIM(MID(SUBSTITUTE(C63,",",REPT(" ",99)),1099,99)),PortProtocols[],4,FALSE)),""),"") &amp;
    IF(TRIM(MID(SUBSTITUTE(C63,",",REPT(" ",99)),1199,99))&lt;&gt;"",CHAR(10) &amp; IFERROR(IF(ISERROR(--TRIM(MID(SUBSTITUTE(C63,",",REPT(" ",99)),1199,99))),VLOOKUP(TRIM(MID(SUBSTITUTE(C63,",",REPT(" ",99)),1199,99)),PortProtocols[],4,FALSE),VLOOKUP(--TRIM(MID(SUBSTITUTE(C63,",",REPT(" ",99)),1199,99)),PortProtocols[],4,FALSE)),""),"") &amp;
    IF(TRIM(MID(SUBSTITUTE(C63,",",REPT(" ",99)),1299,99))&lt;&gt;"",CHAR(10) &amp; IFERROR(IF(ISERROR(--TRIM(MID(SUBSTITUTE(C63,",",REPT(" ",99)),1299,99))),VLOOKUP(TRIM(MID(SUBSTITUTE(C63,",",REPT(" ",99)),1299,99)),PortProtocols[],4,FALSE),VLOOKUP(--TRIM(MID(SUBSTITUTE(C63,",",REPT(" ",99)),1299,99)),PortProtocols[],4,FALSE)),""),"") &amp;
    IF(TRIM(MID(SUBSTITUTE(C63,",",REPT(" ",99)),1399,99))&lt;&gt;"",CHAR(10) &amp; IFERROR(IF(ISERROR(--TRIM(MID(SUBSTITUTE(C63,",",REPT(" ",99)),1399,99))),VLOOKUP(TRIM(MID(SUBSTITUTE(C63,",",REPT(" ",99)),1399,99)),PortProtocols[],4,FALSE),VLOOKUP(--TRIM(MID(SUBSTITUTE(C63,",",REPT(" ",99)),1399,99)),PortProtocols[],4,FALSE)),""),"") &amp;
    IF(TRIM(MID(SUBSTITUTE(C63,",",REPT(" ",99)),1499,99))&lt;&gt;"",CHAR(10) &amp; IFERROR(IF(ISERROR(--TRIM(MID(SUBSTITUTE(C63,",",REPT(" ",99)),1499,99))),VLOOKUP(TRIM(MID(SUBSTITUTE(C63,",",REPT(" ",99)),1499,99)),PortProtocols[],4,FALSE),VLOOKUP(--TRIM(MID(SUBSTITUTE(C63,",",REPT(" ",99)),1499,99)),PortProtocols[],4,FALSE)),""),"") &amp;
    IF(TRIM(MID(SUBSTITUTE(C63,",",REPT(" ",99)),1599,99))&lt;&gt;"",CHAR(10) &amp; IFERROR(IF(ISERROR(--TRIM(MID(SUBSTITUTE(C63,",",REPT(" ",99)),1599,99))),VLOOKUP(TRIM(MID(SUBSTITUTE(C63,",",REPT(" ",99)),1599,99)),PortProtocols[],4,FALSE),VLOOKUP(--TRIM(MID(SUBSTITUTE(C63,",",REPT(" ",99)),1599,99)),PortProtocols[],4,FALSE)),""),"") &amp;
    IF(TRIM(MID(SUBSTITUTE(C63,",",REPT(" ",99)),1699,99))&lt;&gt;"",CHAR(10) &amp; IFERROR(IF(ISERROR(--TRIM(MID(SUBSTITUTE(C63,",",REPT(" ",99)),1699,99))),VLOOKUP(TRIM(MID(SUBSTITUTE(C63,",",REPT(" ",99)),1699,99)),PortProtocols[],4,FALSE),VLOOKUP(--TRIM(MID(SUBSTITUTE(C63,",",REPT(" ",99)),1699,99)),PortProtocols[],4,FALSE)),""),"") &amp;
    IF(TRIM(MID(SUBSTITUTE(C63,",",REPT(" ",99)),1799,99))&lt;&gt;"",CHAR(10) &amp; IFERROR(IF(ISERROR(--TRIM(MID(SUBSTITUTE(C63,",",REPT(" ",99)),1799,99))),VLOOKUP(TRIM(MID(SUBSTITUTE(C63,",",REPT(" ",99)),1799,99)),PortProtocols[],4,FALSE),VLOOKUP(--TRIM(MID(SUBSTITUTE(C63,",",REPT(" ",99)),1799,99)),PortProtocols[],4,FALSE)),""),"") &amp;
    IF(TRIM(MID(SUBSTITUTE(C63,",",REPT(" ",99)),1899,99))&lt;&gt;"",CHAR(10) &amp; IFERROR(IF(ISERROR(--TRIM(MID(SUBSTITUTE(C63,",",REPT(" ",99)),1899,99))),VLOOKUP(TRIM(MID(SUBSTITUTE(C63,",",REPT(" ",99)),1899,99)),PortProtocols[],4,FALSE),VLOOKUP(--TRIM(MID(SUBSTITUTE(C63,",",REPT(" ",99)),1899,99)),PortProtocols[],4,FALSE)),""),""),
"")</f>
        <v/>
      </c>
      <c r="F63" s="19"/>
      <c r="G63" s="19"/>
    </row>
    <row r="64" spans="1:7" ht="20.25">
      <c r="A64" s="5"/>
      <c r="B64" s="5"/>
      <c r="C64" s="6"/>
      <c r="D64" s="5" t="str" cm="1">
        <f t="array" ref="D6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4" s="19" t="str">
        <f>IF(AND(B64&lt;&gt;"",C64&lt;&gt;""),
    B64 &amp; " To " &amp; B64 &amp; CHAR(10) &amp;
    IFERROR(IF(ISERROR(--TRIM(MID(SUBSTITUTE(C64,",",REPT(" ",99)),1,99))),VLOOKUP(TRIM(MID(SUBSTITUTE(C64,",",REPT(" ",99)),1,99)),PortProtocols[],4,FALSE),VLOOKUP(--TRIM(MID(SUBSTITUTE(C64,",",REPT(" ",99)),1,99)),PortProtocols[],4,FALSE)),"") &amp;
    IF(TRIM(MID(SUBSTITUTE(C64,",",REPT(" ",99)),99,99))&lt;&gt;"",CHAR(10) &amp; IFERROR(IF(ISERROR(--TRIM(MID(SUBSTITUTE(C64,",",REPT(" ",99)),99,99))),VLOOKUP(TRIM(MID(SUBSTITUTE(C64,",",REPT(" ",99)),99,99)),PortProtocols[],4,FALSE),VLOOKUP(--TRIM(MID(SUBSTITUTE(C64,",",REPT(" ",99)),99,99)),PortProtocols[],4,FALSE)),""),"") &amp;
    IF(TRIM(MID(SUBSTITUTE(C64,",",REPT(" ",99)),199,99))&lt;&gt;"",CHAR(10) &amp; IFERROR(IF(ISERROR(--TRIM(MID(SUBSTITUTE(C64,",",REPT(" ",99)),199,99))),VLOOKUP(TRIM(MID(SUBSTITUTE(C64,",",REPT(" ",99)),199,99)),PortProtocols[],4,FALSE),VLOOKUP(--TRIM(MID(SUBSTITUTE(C64,",",REPT(" ",99)),199,99)),PortProtocols[],4,FALSE)),""),"") &amp;
    IF(TRIM(MID(SUBSTITUTE(C64,",",REPT(" ",99)),299,99))&lt;&gt;"",CHAR(10) &amp; IFERROR(IF(ISERROR(--TRIM(MID(SUBSTITUTE(C64,",",REPT(" ",99)),299,99))),VLOOKUP(TRIM(MID(SUBSTITUTE(C64,",",REPT(" ",99)),299,99)),PortProtocols[],4,FALSE),VLOOKUP(--TRIM(MID(SUBSTITUTE(C64,",",REPT(" ",99)),299,99)),PortProtocols[],4,FALSE)),""),"") &amp;
    IF(TRIM(MID(SUBSTITUTE(C64,",",REPT(" ",99)),399,99))&lt;&gt;"",CHAR(10) &amp; IFERROR(IF(ISERROR(--TRIM(MID(SUBSTITUTE(C64,",",REPT(" ",99)),399,99))),VLOOKUP(TRIM(MID(SUBSTITUTE(C64,",",REPT(" ",99)),399,99)),PortProtocols[],4,FALSE),VLOOKUP(--TRIM(MID(SUBSTITUTE(C64,",",REPT(" ",99)),399,99)),PortProtocols[],4,FALSE)),""),"") &amp;
    IF(TRIM(MID(SUBSTITUTE(C64,",",REPT(" ",99)),499,99))&lt;&gt;"",CHAR(10) &amp; IFERROR(IF(ISERROR(--TRIM(MID(SUBSTITUTE(C64,",",REPT(" ",99)),499,99))),VLOOKUP(TRIM(MID(SUBSTITUTE(C64,",",REPT(" ",99)),499,99)),PortProtocols[],4,FALSE),VLOOKUP(--TRIM(MID(SUBSTITUTE(C64,",",REPT(" ",99)),499,99)),PortProtocols[],4,FALSE)),""),"") &amp;
    IF(TRIM(MID(SUBSTITUTE(C64,",",REPT(" ",99)),599,99))&lt;&gt;"",CHAR(10) &amp; IFERROR(IF(ISERROR(--TRIM(MID(SUBSTITUTE(C64,",",REPT(" ",99)),599,99))),VLOOKUP(TRIM(MID(SUBSTITUTE(C64,",",REPT(" ",99)),599,99)),PortProtocols[],4,FALSE),VLOOKUP(--TRIM(MID(SUBSTITUTE(C64,",",REPT(" ",99)),599,99)),PortProtocols[],4,FALSE)),""),"") &amp;
    IF(TRIM(MID(SUBSTITUTE(C64,",",REPT(" ",99)),699,99))&lt;&gt;"",CHAR(10) &amp; IFERROR(IF(ISERROR(--TRIM(MID(SUBSTITUTE(C64,",",REPT(" ",99)),699,99))),VLOOKUP(TRIM(MID(SUBSTITUTE(C64,",",REPT(" ",99)),699,99)),PortProtocols[],4,FALSE),VLOOKUP(--TRIM(MID(SUBSTITUTE(C64,",",REPT(" ",99)),699,99)),PortProtocols[],4,FALSE)),""),"") &amp;
    IF(TRIM(MID(SUBSTITUTE(C64,",",REPT(" ",99)),799,99))&lt;&gt;"",CHAR(10) &amp; IFERROR(IF(ISERROR(--TRIM(MID(SUBSTITUTE(C64,",",REPT(" ",99)),799,99))),VLOOKUP(TRIM(MID(SUBSTITUTE(C64,",",REPT(" ",99)),799,99)),PortProtocols[],4,FALSE),VLOOKUP(--TRIM(MID(SUBSTITUTE(C64,",",REPT(" ",99)),799,99)),PortProtocols[],4,FALSE)),""),"") &amp;
    IF(TRIM(MID(SUBSTITUTE(C64,",",REPT(" ",99)),899,99))&lt;&gt;"",CHAR(10) &amp; IFERROR(IF(ISERROR(--TRIM(MID(SUBSTITUTE(C64,",",REPT(" ",99)),899,99))),VLOOKUP(TRIM(MID(SUBSTITUTE(C64,",",REPT(" ",99)),899,99)),PortProtocols[],4,FALSE),VLOOKUP(--TRIM(MID(SUBSTITUTE(C64,",",REPT(" ",99)),899,99)),PortProtocols[],4,FALSE)),""),"") &amp;
    IF(TRIM(MID(SUBSTITUTE(C64,",",REPT(" ",99)),999,99))&lt;&gt;"",CHAR(10) &amp; IFERROR(IF(ISERROR(--TRIM(MID(SUBSTITUTE(C64,",",REPT(" ",99)),999,99))),VLOOKUP(TRIM(MID(SUBSTITUTE(C64,",",REPT(" ",99)),999,99)),PortProtocols[],4,FALSE),VLOOKUP(--TRIM(MID(SUBSTITUTE(C64,",",REPT(" ",99)),999,99)),PortProtocols[],4,FALSE)),""),"") &amp;
    IF(TRIM(MID(SUBSTITUTE(C64,",",REPT(" ",99)),1099,99))&lt;&gt;"",CHAR(10) &amp; IFERROR(IF(ISERROR(--TRIM(MID(SUBSTITUTE(C64,",",REPT(" ",99)),1099,99))),VLOOKUP(TRIM(MID(SUBSTITUTE(C64,",",REPT(" ",99)),1099,99)),PortProtocols[],4,FALSE),VLOOKUP(--TRIM(MID(SUBSTITUTE(C64,",",REPT(" ",99)),1099,99)),PortProtocols[],4,FALSE)),""),"") &amp;
    IF(TRIM(MID(SUBSTITUTE(C64,",",REPT(" ",99)),1199,99))&lt;&gt;"",CHAR(10) &amp; IFERROR(IF(ISERROR(--TRIM(MID(SUBSTITUTE(C64,",",REPT(" ",99)),1199,99))),VLOOKUP(TRIM(MID(SUBSTITUTE(C64,",",REPT(" ",99)),1199,99)),PortProtocols[],4,FALSE),VLOOKUP(--TRIM(MID(SUBSTITUTE(C64,",",REPT(" ",99)),1199,99)),PortProtocols[],4,FALSE)),""),"") &amp;
    IF(TRIM(MID(SUBSTITUTE(C64,",",REPT(" ",99)),1299,99))&lt;&gt;"",CHAR(10) &amp; IFERROR(IF(ISERROR(--TRIM(MID(SUBSTITUTE(C64,",",REPT(" ",99)),1299,99))),VLOOKUP(TRIM(MID(SUBSTITUTE(C64,",",REPT(" ",99)),1299,99)),PortProtocols[],4,FALSE),VLOOKUP(--TRIM(MID(SUBSTITUTE(C64,",",REPT(" ",99)),1299,99)),PortProtocols[],4,FALSE)),""),"") &amp;
    IF(TRIM(MID(SUBSTITUTE(C64,",",REPT(" ",99)),1399,99))&lt;&gt;"",CHAR(10) &amp; IFERROR(IF(ISERROR(--TRIM(MID(SUBSTITUTE(C64,",",REPT(" ",99)),1399,99))),VLOOKUP(TRIM(MID(SUBSTITUTE(C64,",",REPT(" ",99)),1399,99)),PortProtocols[],4,FALSE),VLOOKUP(--TRIM(MID(SUBSTITUTE(C64,",",REPT(" ",99)),1399,99)),PortProtocols[],4,FALSE)),""),"") &amp;
    IF(TRIM(MID(SUBSTITUTE(C64,",",REPT(" ",99)),1499,99))&lt;&gt;"",CHAR(10) &amp; IFERROR(IF(ISERROR(--TRIM(MID(SUBSTITUTE(C64,",",REPT(" ",99)),1499,99))),VLOOKUP(TRIM(MID(SUBSTITUTE(C64,",",REPT(" ",99)),1499,99)),PortProtocols[],4,FALSE),VLOOKUP(--TRIM(MID(SUBSTITUTE(C64,",",REPT(" ",99)),1499,99)),PortProtocols[],4,FALSE)),""),"") &amp;
    IF(TRIM(MID(SUBSTITUTE(C64,",",REPT(" ",99)),1599,99))&lt;&gt;"",CHAR(10) &amp; IFERROR(IF(ISERROR(--TRIM(MID(SUBSTITUTE(C64,",",REPT(" ",99)),1599,99))),VLOOKUP(TRIM(MID(SUBSTITUTE(C64,",",REPT(" ",99)),1599,99)),PortProtocols[],4,FALSE),VLOOKUP(--TRIM(MID(SUBSTITUTE(C64,",",REPT(" ",99)),1599,99)),PortProtocols[],4,FALSE)),""),"") &amp;
    IF(TRIM(MID(SUBSTITUTE(C64,",",REPT(" ",99)),1699,99))&lt;&gt;"",CHAR(10) &amp; IFERROR(IF(ISERROR(--TRIM(MID(SUBSTITUTE(C64,",",REPT(" ",99)),1699,99))),VLOOKUP(TRIM(MID(SUBSTITUTE(C64,",",REPT(" ",99)),1699,99)),PortProtocols[],4,FALSE),VLOOKUP(--TRIM(MID(SUBSTITUTE(C64,",",REPT(" ",99)),1699,99)),PortProtocols[],4,FALSE)),""),"") &amp;
    IF(TRIM(MID(SUBSTITUTE(C64,",",REPT(" ",99)),1799,99))&lt;&gt;"",CHAR(10) &amp; IFERROR(IF(ISERROR(--TRIM(MID(SUBSTITUTE(C64,",",REPT(" ",99)),1799,99))),VLOOKUP(TRIM(MID(SUBSTITUTE(C64,",",REPT(" ",99)),1799,99)),PortProtocols[],4,FALSE),VLOOKUP(--TRIM(MID(SUBSTITUTE(C64,",",REPT(" ",99)),1799,99)),PortProtocols[],4,FALSE)),""),"") &amp;
    IF(TRIM(MID(SUBSTITUTE(C64,",",REPT(" ",99)),1899,99))&lt;&gt;"",CHAR(10) &amp; IFERROR(IF(ISERROR(--TRIM(MID(SUBSTITUTE(C64,",",REPT(" ",99)),1899,99))),VLOOKUP(TRIM(MID(SUBSTITUTE(C64,",",REPT(" ",99)),1899,99)),PortProtocols[],4,FALSE),VLOOKUP(--TRIM(MID(SUBSTITUTE(C64,",",REPT(" ",99)),1899,99)),PortProtocols[],4,FALSE)),""),""),
"")</f>
        <v/>
      </c>
      <c r="F64" s="19"/>
      <c r="G64" s="19"/>
    </row>
    <row r="65" spans="1:7" ht="20.25">
      <c r="A65" s="5"/>
      <c r="B65" s="5"/>
      <c r="C65" s="6"/>
      <c r="D65" s="5" t="str" cm="1">
        <f t="array" ref="D65">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5" s="19" t="str">
        <f>IF(AND(B65&lt;&gt;"",C65&lt;&gt;""),
    B65 &amp; " To " &amp; B65 &amp; CHAR(10) &amp;
    IFERROR(IF(ISERROR(--TRIM(MID(SUBSTITUTE(C65,",",REPT(" ",99)),1,99))),VLOOKUP(TRIM(MID(SUBSTITUTE(C65,",",REPT(" ",99)),1,99)),PortProtocols[],4,FALSE),VLOOKUP(--TRIM(MID(SUBSTITUTE(C65,",",REPT(" ",99)),1,99)),PortProtocols[],4,FALSE)),"") &amp;
    IF(TRIM(MID(SUBSTITUTE(C65,",",REPT(" ",99)),99,99))&lt;&gt;"",CHAR(10) &amp; IFERROR(IF(ISERROR(--TRIM(MID(SUBSTITUTE(C65,",",REPT(" ",99)),99,99))),VLOOKUP(TRIM(MID(SUBSTITUTE(C65,",",REPT(" ",99)),99,99)),PortProtocols[],4,FALSE),VLOOKUP(--TRIM(MID(SUBSTITUTE(C65,",",REPT(" ",99)),99,99)),PortProtocols[],4,FALSE)),""),"") &amp;
    IF(TRIM(MID(SUBSTITUTE(C65,",",REPT(" ",99)),199,99))&lt;&gt;"",CHAR(10) &amp; IFERROR(IF(ISERROR(--TRIM(MID(SUBSTITUTE(C65,",",REPT(" ",99)),199,99))),VLOOKUP(TRIM(MID(SUBSTITUTE(C65,",",REPT(" ",99)),199,99)),PortProtocols[],4,FALSE),VLOOKUP(--TRIM(MID(SUBSTITUTE(C65,",",REPT(" ",99)),199,99)),PortProtocols[],4,FALSE)),""),"") &amp;
    IF(TRIM(MID(SUBSTITUTE(C65,",",REPT(" ",99)),299,99))&lt;&gt;"",CHAR(10) &amp; IFERROR(IF(ISERROR(--TRIM(MID(SUBSTITUTE(C65,",",REPT(" ",99)),299,99))),VLOOKUP(TRIM(MID(SUBSTITUTE(C65,",",REPT(" ",99)),299,99)),PortProtocols[],4,FALSE),VLOOKUP(--TRIM(MID(SUBSTITUTE(C65,",",REPT(" ",99)),299,99)),PortProtocols[],4,FALSE)),""),"") &amp;
    IF(TRIM(MID(SUBSTITUTE(C65,",",REPT(" ",99)),399,99))&lt;&gt;"",CHAR(10) &amp; IFERROR(IF(ISERROR(--TRIM(MID(SUBSTITUTE(C65,",",REPT(" ",99)),399,99))),VLOOKUP(TRIM(MID(SUBSTITUTE(C65,",",REPT(" ",99)),399,99)),PortProtocols[],4,FALSE),VLOOKUP(--TRIM(MID(SUBSTITUTE(C65,",",REPT(" ",99)),399,99)),PortProtocols[],4,FALSE)),""),"") &amp;
    IF(TRIM(MID(SUBSTITUTE(C65,",",REPT(" ",99)),499,99))&lt;&gt;"",CHAR(10) &amp; IFERROR(IF(ISERROR(--TRIM(MID(SUBSTITUTE(C65,",",REPT(" ",99)),499,99))),VLOOKUP(TRIM(MID(SUBSTITUTE(C65,",",REPT(" ",99)),499,99)),PortProtocols[],4,FALSE),VLOOKUP(--TRIM(MID(SUBSTITUTE(C65,",",REPT(" ",99)),499,99)),PortProtocols[],4,FALSE)),""),"") &amp;
    IF(TRIM(MID(SUBSTITUTE(C65,",",REPT(" ",99)),599,99))&lt;&gt;"",CHAR(10) &amp; IFERROR(IF(ISERROR(--TRIM(MID(SUBSTITUTE(C65,",",REPT(" ",99)),599,99))),VLOOKUP(TRIM(MID(SUBSTITUTE(C65,",",REPT(" ",99)),599,99)),PortProtocols[],4,FALSE),VLOOKUP(--TRIM(MID(SUBSTITUTE(C65,",",REPT(" ",99)),599,99)),PortProtocols[],4,FALSE)),""),"") &amp;
    IF(TRIM(MID(SUBSTITUTE(C65,",",REPT(" ",99)),699,99))&lt;&gt;"",CHAR(10) &amp; IFERROR(IF(ISERROR(--TRIM(MID(SUBSTITUTE(C65,",",REPT(" ",99)),699,99))),VLOOKUP(TRIM(MID(SUBSTITUTE(C65,",",REPT(" ",99)),699,99)),PortProtocols[],4,FALSE),VLOOKUP(--TRIM(MID(SUBSTITUTE(C65,",",REPT(" ",99)),699,99)),PortProtocols[],4,FALSE)),""),"") &amp;
    IF(TRIM(MID(SUBSTITUTE(C65,",",REPT(" ",99)),799,99))&lt;&gt;"",CHAR(10) &amp; IFERROR(IF(ISERROR(--TRIM(MID(SUBSTITUTE(C65,",",REPT(" ",99)),799,99))),VLOOKUP(TRIM(MID(SUBSTITUTE(C65,",",REPT(" ",99)),799,99)),PortProtocols[],4,FALSE),VLOOKUP(--TRIM(MID(SUBSTITUTE(C65,",",REPT(" ",99)),799,99)),PortProtocols[],4,FALSE)),""),"") &amp;
    IF(TRIM(MID(SUBSTITUTE(C65,",",REPT(" ",99)),899,99))&lt;&gt;"",CHAR(10) &amp; IFERROR(IF(ISERROR(--TRIM(MID(SUBSTITUTE(C65,",",REPT(" ",99)),899,99))),VLOOKUP(TRIM(MID(SUBSTITUTE(C65,",",REPT(" ",99)),899,99)),PortProtocols[],4,FALSE),VLOOKUP(--TRIM(MID(SUBSTITUTE(C65,",",REPT(" ",99)),899,99)),PortProtocols[],4,FALSE)),""),"") &amp;
    IF(TRIM(MID(SUBSTITUTE(C65,",",REPT(" ",99)),999,99))&lt;&gt;"",CHAR(10) &amp; IFERROR(IF(ISERROR(--TRIM(MID(SUBSTITUTE(C65,",",REPT(" ",99)),999,99))),VLOOKUP(TRIM(MID(SUBSTITUTE(C65,",",REPT(" ",99)),999,99)),PortProtocols[],4,FALSE),VLOOKUP(--TRIM(MID(SUBSTITUTE(C65,",",REPT(" ",99)),999,99)),PortProtocols[],4,FALSE)),""),"") &amp;
    IF(TRIM(MID(SUBSTITUTE(C65,",",REPT(" ",99)),1099,99))&lt;&gt;"",CHAR(10) &amp; IFERROR(IF(ISERROR(--TRIM(MID(SUBSTITUTE(C65,",",REPT(" ",99)),1099,99))),VLOOKUP(TRIM(MID(SUBSTITUTE(C65,",",REPT(" ",99)),1099,99)),PortProtocols[],4,FALSE),VLOOKUP(--TRIM(MID(SUBSTITUTE(C65,",",REPT(" ",99)),1099,99)),PortProtocols[],4,FALSE)),""),"") &amp;
    IF(TRIM(MID(SUBSTITUTE(C65,",",REPT(" ",99)),1199,99))&lt;&gt;"",CHAR(10) &amp; IFERROR(IF(ISERROR(--TRIM(MID(SUBSTITUTE(C65,",",REPT(" ",99)),1199,99))),VLOOKUP(TRIM(MID(SUBSTITUTE(C65,",",REPT(" ",99)),1199,99)),PortProtocols[],4,FALSE),VLOOKUP(--TRIM(MID(SUBSTITUTE(C65,",",REPT(" ",99)),1199,99)),PortProtocols[],4,FALSE)),""),"") &amp;
    IF(TRIM(MID(SUBSTITUTE(C65,",",REPT(" ",99)),1299,99))&lt;&gt;"",CHAR(10) &amp; IFERROR(IF(ISERROR(--TRIM(MID(SUBSTITUTE(C65,",",REPT(" ",99)),1299,99))),VLOOKUP(TRIM(MID(SUBSTITUTE(C65,",",REPT(" ",99)),1299,99)),PortProtocols[],4,FALSE),VLOOKUP(--TRIM(MID(SUBSTITUTE(C65,",",REPT(" ",99)),1299,99)),PortProtocols[],4,FALSE)),""),"") &amp;
    IF(TRIM(MID(SUBSTITUTE(C65,",",REPT(" ",99)),1399,99))&lt;&gt;"",CHAR(10) &amp; IFERROR(IF(ISERROR(--TRIM(MID(SUBSTITUTE(C65,",",REPT(" ",99)),1399,99))),VLOOKUP(TRIM(MID(SUBSTITUTE(C65,",",REPT(" ",99)),1399,99)),PortProtocols[],4,FALSE),VLOOKUP(--TRIM(MID(SUBSTITUTE(C65,",",REPT(" ",99)),1399,99)),PortProtocols[],4,FALSE)),""),"") &amp;
    IF(TRIM(MID(SUBSTITUTE(C65,",",REPT(" ",99)),1499,99))&lt;&gt;"",CHAR(10) &amp; IFERROR(IF(ISERROR(--TRIM(MID(SUBSTITUTE(C65,",",REPT(" ",99)),1499,99))),VLOOKUP(TRIM(MID(SUBSTITUTE(C65,",",REPT(" ",99)),1499,99)),PortProtocols[],4,FALSE),VLOOKUP(--TRIM(MID(SUBSTITUTE(C65,",",REPT(" ",99)),1499,99)),PortProtocols[],4,FALSE)),""),"") &amp;
    IF(TRIM(MID(SUBSTITUTE(C65,",",REPT(" ",99)),1599,99))&lt;&gt;"",CHAR(10) &amp; IFERROR(IF(ISERROR(--TRIM(MID(SUBSTITUTE(C65,",",REPT(" ",99)),1599,99))),VLOOKUP(TRIM(MID(SUBSTITUTE(C65,",",REPT(" ",99)),1599,99)),PortProtocols[],4,FALSE),VLOOKUP(--TRIM(MID(SUBSTITUTE(C65,",",REPT(" ",99)),1599,99)),PortProtocols[],4,FALSE)),""),"") &amp;
    IF(TRIM(MID(SUBSTITUTE(C65,",",REPT(" ",99)),1699,99))&lt;&gt;"",CHAR(10) &amp; IFERROR(IF(ISERROR(--TRIM(MID(SUBSTITUTE(C65,",",REPT(" ",99)),1699,99))),VLOOKUP(TRIM(MID(SUBSTITUTE(C65,",",REPT(" ",99)),1699,99)),PortProtocols[],4,FALSE),VLOOKUP(--TRIM(MID(SUBSTITUTE(C65,",",REPT(" ",99)),1699,99)),PortProtocols[],4,FALSE)),""),"") &amp;
    IF(TRIM(MID(SUBSTITUTE(C65,",",REPT(" ",99)),1799,99))&lt;&gt;"",CHAR(10) &amp; IFERROR(IF(ISERROR(--TRIM(MID(SUBSTITUTE(C65,",",REPT(" ",99)),1799,99))),VLOOKUP(TRIM(MID(SUBSTITUTE(C65,",",REPT(" ",99)),1799,99)),PortProtocols[],4,FALSE),VLOOKUP(--TRIM(MID(SUBSTITUTE(C65,",",REPT(" ",99)),1799,99)),PortProtocols[],4,FALSE)),""),"") &amp;
    IF(TRIM(MID(SUBSTITUTE(C65,",",REPT(" ",99)),1899,99))&lt;&gt;"",CHAR(10) &amp; IFERROR(IF(ISERROR(--TRIM(MID(SUBSTITUTE(C65,",",REPT(" ",99)),1899,99))),VLOOKUP(TRIM(MID(SUBSTITUTE(C65,",",REPT(" ",99)),1899,99)),PortProtocols[],4,FALSE),VLOOKUP(--TRIM(MID(SUBSTITUTE(C65,",",REPT(" ",99)),1899,99)),PortProtocols[],4,FALSE)),""),""),
"")</f>
        <v/>
      </c>
      <c r="F65" s="19"/>
      <c r="G65" s="19"/>
    </row>
    <row r="66" spans="1:7" ht="20.25">
      <c r="A66" s="5"/>
      <c r="B66" s="5"/>
      <c r="C66" s="6"/>
      <c r="D66" s="5" t="str" cm="1">
        <f t="array" ref="D66">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6" s="19" t="str">
        <f>IF(AND(B66&lt;&gt;"",C66&lt;&gt;""),
    B66 &amp; " To " &amp; B66 &amp; CHAR(10) &amp;
    IFERROR(IF(ISERROR(--TRIM(MID(SUBSTITUTE(C66,",",REPT(" ",99)),1,99))),VLOOKUP(TRIM(MID(SUBSTITUTE(C66,",",REPT(" ",99)),1,99)),PortProtocols[],4,FALSE),VLOOKUP(--TRIM(MID(SUBSTITUTE(C66,",",REPT(" ",99)),1,99)),PortProtocols[],4,FALSE)),"") &amp;
    IF(TRIM(MID(SUBSTITUTE(C66,",",REPT(" ",99)),99,99))&lt;&gt;"",CHAR(10) &amp; IFERROR(IF(ISERROR(--TRIM(MID(SUBSTITUTE(C66,",",REPT(" ",99)),99,99))),VLOOKUP(TRIM(MID(SUBSTITUTE(C66,",",REPT(" ",99)),99,99)),PortProtocols[],4,FALSE),VLOOKUP(--TRIM(MID(SUBSTITUTE(C66,",",REPT(" ",99)),99,99)),PortProtocols[],4,FALSE)),""),"") &amp;
    IF(TRIM(MID(SUBSTITUTE(C66,",",REPT(" ",99)),199,99))&lt;&gt;"",CHAR(10) &amp; IFERROR(IF(ISERROR(--TRIM(MID(SUBSTITUTE(C66,",",REPT(" ",99)),199,99))),VLOOKUP(TRIM(MID(SUBSTITUTE(C66,",",REPT(" ",99)),199,99)),PortProtocols[],4,FALSE),VLOOKUP(--TRIM(MID(SUBSTITUTE(C66,",",REPT(" ",99)),199,99)),PortProtocols[],4,FALSE)),""),"") &amp;
    IF(TRIM(MID(SUBSTITUTE(C66,",",REPT(" ",99)),299,99))&lt;&gt;"",CHAR(10) &amp; IFERROR(IF(ISERROR(--TRIM(MID(SUBSTITUTE(C66,",",REPT(" ",99)),299,99))),VLOOKUP(TRIM(MID(SUBSTITUTE(C66,",",REPT(" ",99)),299,99)),PortProtocols[],4,FALSE),VLOOKUP(--TRIM(MID(SUBSTITUTE(C66,",",REPT(" ",99)),299,99)),PortProtocols[],4,FALSE)),""),"") &amp;
    IF(TRIM(MID(SUBSTITUTE(C66,",",REPT(" ",99)),399,99))&lt;&gt;"",CHAR(10) &amp; IFERROR(IF(ISERROR(--TRIM(MID(SUBSTITUTE(C66,",",REPT(" ",99)),399,99))),VLOOKUP(TRIM(MID(SUBSTITUTE(C66,",",REPT(" ",99)),399,99)),PortProtocols[],4,FALSE),VLOOKUP(--TRIM(MID(SUBSTITUTE(C66,",",REPT(" ",99)),399,99)),PortProtocols[],4,FALSE)),""),"") &amp;
    IF(TRIM(MID(SUBSTITUTE(C66,",",REPT(" ",99)),499,99))&lt;&gt;"",CHAR(10) &amp; IFERROR(IF(ISERROR(--TRIM(MID(SUBSTITUTE(C66,",",REPT(" ",99)),499,99))),VLOOKUP(TRIM(MID(SUBSTITUTE(C66,",",REPT(" ",99)),499,99)),PortProtocols[],4,FALSE),VLOOKUP(--TRIM(MID(SUBSTITUTE(C66,",",REPT(" ",99)),499,99)),PortProtocols[],4,FALSE)),""),"") &amp;
    IF(TRIM(MID(SUBSTITUTE(C66,",",REPT(" ",99)),599,99))&lt;&gt;"",CHAR(10) &amp; IFERROR(IF(ISERROR(--TRIM(MID(SUBSTITUTE(C66,",",REPT(" ",99)),599,99))),VLOOKUP(TRIM(MID(SUBSTITUTE(C66,",",REPT(" ",99)),599,99)),PortProtocols[],4,FALSE),VLOOKUP(--TRIM(MID(SUBSTITUTE(C66,",",REPT(" ",99)),599,99)),PortProtocols[],4,FALSE)),""),"") &amp;
    IF(TRIM(MID(SUBSTITUTE(C66,",",REPT(" ",99)),699,99))&lt;&gt;"",CHAR(10) &amp; IFERROR(IF(ISERROR(--TRIM(MID(SUBSTITUTE(C66,",",REPT(" ",99)),699,99))),VLOOKUP(TRIM(MID(SUBSTITUTE(C66,",",REPT(" ",99)),699,99)),PortProtocols[],4,FALSE),VLOOKUP(--TRIM(MID(SUBSTITUTE(C66,",",REPT(" ",99)),699,99)),PortProtocols[],4,FALSE)),""),"") &amp;
    IF(TRIM(MID(SUBSTITUTE(C66,",",REPT(" ",99)),799,99))&lt;&gt;"",CHAR(10) &amp; IFERROR(IF(ISERROR(--TRIM(MID(SUBSTITUTE(C66,",",REPT(" ",99)),799,99))),VLOOKUP(TRIM(MID(SUBSTITUTE(C66,",",REPT(" ",99)),799,99)),PortProtocols[],4,FALSE),VLOOKUP(--TRIM(MID(SUBSTITUTE(C66,",",REPT(" ",99)),799,99)),PortProtocols[],4,FALSE)),""),"") &amp;
    IF(TRIM(MID(SUBSTITUTE(C66,",",REPT(" ",99)),899,99))&lt;&gt;"",CHAR(10) &amp; IFERROR(IF(ISERROR(--TRIM(MID(SUBSTITUTE(C66,",",REPT(" ",99)),899,99))),VLOOKUP(TRIM(MID(SUBSTITUTE(C66,",",REPT(" ",99)),899,99)),PortProtocols[],4,FALSE),VLOOKUP(--TRIM(MID(SUBSTITUTE(C66,",",REPT(" ",99)),899,99)),PortProtocols[],4,FALSE)),""),"") &amp;
    IF(TRIM(MID(SUBSTITUTE(C66,",",REPT(" ",99)),999,99))&lt;&gt;"",CHAR(10) &amp; IFERROR(IF(ISERROR(--TRIM(MID(SUBSTITUTE(C66,",",REPT(" ",99)),999,99))),VLOOKUP(TRIM(MID(SUBSTITUTE(C66,",",REPT(" ",99)),999,99)),PortProtocols[],4,FALSE),VLOOKUP(--TRIM(MID(SUBSTITUTE(C66,",",REPT(" ",99)),999,99)),PortProtocols[],4,FALSE)),""),"") &amp;
    IF(TRIM(MID(SUBSTITUTE(C66,",",REPT(" ",99)),1099,99))&lt;&gt;"",CHAR(10) &amp; IFERROR(IF(ISERROR(--TRIM(MID(SUBSTITUTE(C66,",",REPT(" ",99)),1099,99))),VLOOKUP(TRIM(MID(SUBSTITUTE(C66,",",REPT(" ",99)),1099,99)),PortProtocols[],4,FALSE),VLOOKUP(--TRIM(MID(SUBSTITUTE(C66,",",REPT(" ",99)),1099,99)),PortProtocols[],4,FALSE)),""),"") &amp;
    IF(TRIM(MID(SUBSTITUTE(C66,",",REPT(" ",99)),1199,99))&lt;&gt;"",CHAR(10) &amp; IFERROR(IF(ISERROR(--TRIM(MID(SUBSTITUTE(C66,",",REPT(" ",99)),1199,99))),VLOOKUP(TRIM(MID(SUBSTITUTE(C66,",",REPT(" ",99)),1199,99)),PortProtocols[],4,FALSE),VLOOKUP(--TRIM(MID(SUBSTITUTE(C66,",",REPT(" ",99)),1199,99)),PortProtocols[],4,FALSE)),""),"") &amp;
    IF(TRIM(MID(SUBSTITUTE(C66,",",REPT(" ",99)),1299,99))&lt;&gt;"",CHAR(10) &amp; IFERROR(IF(ISERROR(--TRIM(MID(SUBSTITUTE(C66,",",REPT(" ",99)),1299,99))),VLOOKUP(TRIM(MID(SUBSTITUTE(C66,",",REPT(" ",99)),1299,99)),PortProtocols[],4,FALSE),VLOOKUP(--TRIM(MID(SUBSTITUTE(C66,",",REPT(" ",99)),1299,99)),PortProtocols[],4,FALSE)),""),"") &amp;
    IF(TRIM(MID(SUBSTITUTE(C66,",",REPT(" ",99)),1399,99))&lt;&gt;"",CHAR(10) &amp; IFERROR(IF(ISERROR(--TRIM(MID(SUBSTITUTE(C66,",",REPT(" ",99)),1399,99))),VLOOKUP(TRIM(MID(SUBSTITUTE(C66,",",REPT(" ",99)),1399,99)),PortProtocols[],4,FALSE),VLOOKUP(--TRIM(MID(SUBSTITUTE(C66,",",REPT(" ",99)),1399,99)),PortProtocols[],4,FALSE)),""),"") &amp;
    IF(TRIM(MID(SUBSTITUTE(C66,",",REPT(" ",99)),1499,99))&lt;&gt;"",CHAR(10) &amp; IFERROR(IF(ISERROR(--TRIM(MID(SUBSTITUTE(C66,",",REPT(" ",99)),1499,99))),VLOOKUP(TRIM(MID(SUBSTITUTE(C66,",",REPT(" ",99)),1499,99)),PortProtocols[],4,FALSE),VLOOKUP(--TRIM(MID(SUBSTITUTE(C66,",",REPT(" ",99)),1499,99)),PortProtocols[],4,FALSE)),""),"") &amp;
    IF(TRIM(MID(SUBSTITUTE(C66,",",REPT(" ",99)),1599,99))&lt;&gt;"",CHAR(10) &amp; IFERROR(IF(ISERROR(--TRIM(MID(SUBSTITUTE(C66,",",REPT(" ",99)),1599,99))),VLOOKUP(TRIM(MID(SUBSTITUTE(C66,",",REPT(" ",99)),1599,99)),PortProtocols[],4,FALSE),VLOOKUP(--TRIM(MID(SUBSTITUTE(C66,",",REPT(" ",99)),1599,99)),PortProtocols[],4,FALSE)),""),"") &amp;
    IF(TRIM(MID(SUBSTITUTE(C66,",",REPT(" ",99)),1699,99))&lt;&gt;"",CHAR(10) &amp; IFERROR(IF(ISERROR(--TRIM(MID(SUBSTITUTE(C66,",",REPT(" ",99)),1699,99))),VLOOKUP(TRIM(MID(SUBSTITUTE(C66,",",REPT(" ",99)),1699,99)),PortProtocols[],4,FALSE),VLOOKUP(--TRIM(MID(SUBSTITUTE(C66,",",REPT(" ",99)),1699,99)),PortProtocols[],4,FALSE)),""),"") &amp;
    IF(TRIM(MID(SUBSTITUTE(C66,",",REPT(" ",99)),1799,99))&lt;&gt;"",CHAR(10) &amp; IFERROR(IF(ISERROR(--TRIM(MID(SUBSTITUTE(C66,",",REPT(" ",99)),1799,99))),VLOOKUP(TRIM(MID(SUBSTITUTE(C66,",",REPT(" ",99)),1799,99)),PortProtocols[],4,FALSE),VLOOKUP(--TRIM(MID(SUBSTITUTE(C66,",",REPT(" ",99)),1799,99)),PortProtocols[],4,FALSE)),""),"") &amp;
    IF(TRIM(MID(SUBSTITUTE(C66,",",REPT(" ",99)),1899,99))&lt;&gt;"",CHAR(10) &amp; IFERROR(IF(ISERROR(--TRIM(MID(SUBSTITUTE(C66,",",REPT(" ",99)),1899,99))),VLOOKUP(TRIM(MID(SUBSTITUTE(C66,",",REPT(" ",99)),1899,99)),PortProtocols[],4,FALSE),VLOOKUP(--TRIM(MID(SUBSTITUTE(C66,",",REPT(" ",99)),1899,99)),PortProtocols[],4,FALSE)),""),""),
"")</f>
        <v/>
      </c>
      <c r="F66" s="19"/>
      <c r="G66" s="19"/>
    </row>
    <row r="67" spans="1:7" ht="20.25">
      <c r="A67" s="5"/>
      <c r="B67" s="5"/>
      <c r="C67" s="6"/>
      <c r="D67" s="5" t="str" cm="1">
        <f t="array" ref="D67">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7" s="19" t="str">
        <f>IF(AND(B67&lt;&gt;"",C67&lt;&gt;""),
    B67 &amp; " To " &amp; B67 &amp; CHAR(10) &amp;
    IFERROR(IF(ISERROR(--TRIM(MID(SUBSTITUTE(C67,",",REPT(" ",99)),1,99))),VLOOKUP(TRIM(MID(SUBSTITUTE(C67,",",REPT(" ",99)),1,99)),PortProtocols[],4,FALSE),VLOOKUP(--TRIM(MID(SUBSTITUTE(C67,",",REPT(" ",99)),1,99)),PortProtocols[],4,FALSE)),"") &amp;
    IF(TRIM(MID(SUBSTITUTE(C67,",",REPT(" ",99)),99,99))&lt;&gt;"",CHAR(10) &amp; IFERROR(IF(ISERROR(--TRIM(MID(SUBSTITUTE(C67,",",REPT(" ",99)),99,99))),VLOOKUP(TRIM(MID(SUBSTITUTE(C67,",",REPT(" ",99)),99,99)),PortProtocols[],4,FALSE),VLOOKUP(--TRIM(MID(SUBSTITUTE(C67,",",REPT(" ",99)),99,99)),PortProtocols[],4,FALSE)),""),"") &amp;
    IF(TRIM(MID(SUBSTITUTE(C67,",",REPT(" ",99)),199,99))&lt;&gt;"",CHAR(10) &amp; IFERROR(IF(ISERROR(--TRIM(MID(SUBSTITUTE(C67,",",REPT(" ",99)),199,99))),VLOOKUP(TRIM(MID(SUBSTITUTE(C67,",",REPT(" ",99)),199,99)),PortProtocols[],4,FALSE),VLOOKUP(--TRIM(MID(SUBSTITUTE(C67,",",REPT(" ",99)),199,99)),PortProtocols[],4,FALSE)),""),"") &amp;
    IF(TRIM(MID(SUBSTITUTE(C67,",",REPT(" ",99)),299,99))&lt;&gt;"",CHAR(10) &amp; IFERROR(IF(ISERROR(--TRIM(MID(SUBSTITUTE(C67,",",REPT(" ",99)),299,99))),VLOOKUP(TRIM(MID(SUBSTITUTE(C67,",",REPT(" ",99)),299,99)),PortProtocols[],4,FALSE),VLOOKUP(--TRIM(MID(SUBSTITUTE(C67,",",REPT(" ",99)),299,99)),PortProtocols[],4,FALSE)),""),"") &amp;
    IF(TRIM(MID(SUBSTITUTE(C67,",",REPT(" ",99)),399,99))&lt;&gt;"",CHAR(10) &amp; IFERROR(IF(ISERROR(--TRIM(MID(SUBSTITUTE(C67,",",REPT(" ",99)),399,99))),VLOOKUP(TRIM(MID(SUBSTITUTE(C67,",",REPT(" ",99)),399,99)),PortProtocols[],4,FALSE),VLOOKUP(--TRIM(MID(SUBSTITUTE(C67,",",REPT(" ",99)),399,99)),PortProtocols[],4,FALSE)),""),"") &amp;
    IF(TRIM(MID(SUBSTITUTE(C67,",",REPT(" ",99)),499,99))&lt;&gt;"",CHAR(10) &amp; IFERROR(IF(ISERROR(--TRIM(MID(SUBSTITUTE(C67,",",REPT(" ",99)),499,99))),VLOOKUP(TRIM(MID(SUBSTITUTE(C67,",",REPT(" ",99)),499,99)),PortProtocols[],4,FALSE),VLOOKUP(--TRIM(MID(SUBSTITUTE(C67,",",REPT(" ",99)),499,99)),PortProtocols[],4,FALSE)),""),"") &amp;
    IF(TRIM(MID(SUBSTITUTE(C67,",",REPT(" ",99)),599,99))&lt;&gt;"",CHAR(10) &amp; IFERROR(IF(ISERROR(--TRIM(MID(SUBSTITUTE(C67,",",REPT(" ",99)),599,99))),VLOOKUP(TRIM(MID(SUBSTITUTE(C67,",",REPT(" ",99)),599,99)),PortProtocols[],4,FALSE),VLOOKUP(--TRIM(MID(SUBSTITUTE(C67,",",REPT(" ",99)),599,99)),PortProtocols[],4,FALSE)),""),"") &amp;
    IF(TRIM(MID(SUBSTITUTE(C67,",",REPT(" ",99)),699,99))&lt;&gt;"",CHAR(10) &amp; IFERROR(IF(ISERROR(--TRIM(MID(SUBSTITUTE(C67,",",REPT(" ",99)),699,99))),VLOOKUP(TRIM(MID(SUBSTITUTE(C67,",",REPT(" ",99)),699,99)),PortProtocols[],4,FALSE),VLOOKUP(--TRIM(MID(SUBSTITUTE(C67,",",REPT(" ",99)),699,99)),PortProtocols[],4,FALSE)),""),"") &amp;
    IF(TRIM(MID(SUBSTITUTE(C67,",",REPT(" ",99)),799,99))&lt;&gt;"",CHAR(10) &amp; IFERROR(IF(ISERROR(--TRIM(MID(SUBSTITUTE(C67,",",REPT(" ",99)),799,99))),VLOOKUP(TRIM(MID(SUBSTITUTE(C67,",",REPT(" ",99)),799,99)),PortProtocols[],4,FALSE),VLOOKUP(--TRIM(MID(SUBSTITUTE(C67,",",REPT(" ",99)),799,99)),PortProtocols[],4,FALSE)),""),"") &amp;
    IF(TRIM(MID(SUBSTITUTE(C67,",",REPT(" ",99)),899,99))&lt;&gt;"",CHAR(10) &amp; IFERROR(IF(ISERROR(--TRIM(MID(SUBSTITUTE(C67,",",REPT(" ",99)),899,99))),VLOOKUP(TRIM(MID(SUBSTITUTE(C67,",",REPT(" ",99)),899,99)),PortProtocols[],4,FALSE),VLOOKUP(--TRIM(MID(SUBSTITUTE(C67,",",REPT(" ",99)),899,99)),PortProtocols[],4,FALSE)),""),"") &amp;
    IF(TRIM(MID(SUBSTITUTE(C67,",",REPT(" ",99)),999,99))&lt;&gt;"",CHAR(10) &amp; IFERROR(IF(ISERROR(--TRIM(MID(SUBSTITUTE(C67,",",REPT(" ",99)),999,99))),VLOOKUP(TRIM(MID(SUBSTITUTE(C67,",",REPT(" ",99)),999,99)),PortProtocols[],4,FALSE),VLOOKUP(--TRIM(MID(SUBSTITUTE(C67,",",REPT(" ",99)),999,99)),PortProtocols[],4,FALSE)),""),"") &amp;
    IF(TRIM(MID(SUBSTITUTE(C67,",",REPT(" ",99)),1099,99))&lt;&gt;"",CHAR(10) &amp; IFERROR(IF(ISERROR(--TRIM(MID(SUBSTITUTE(C67,",",REPT(" ",99)),1099,99))),VLOOKUP(TRIM(MID(SUBSTITUTE(C67,",",REPT(" ",99)),1099,99)),PortProtocols[],4,FALSE),VLOOKUP(--TRIM(MID(SUBSTITUTE(C67,",",REPT(" ",99)),1099,99)),PortProtocols[],4,FALSE)),""),"") &amp;
    IF(TRIM(MID(SUBSTITUTE(C67,",",REPT(" ",99)),1199,99))&lt;&gt;"",CHAR(10) &amp; IFERROR(IF(ISERROR(--TRIM(MID(SUBSTITUTE(C67,",",REPT(" ",99)),1199,99))),VLOOKUP(TRIM(MID(SUBSTITUTE(C67,",",REPT(" ",99)),1199,99)),PortProtocols[],4,FALSE),VLOOKUP(--TRIM(MID(SUBSTITUTE(C67,",",REPT(" ",99)),1199,99)),PortProtocols[],4,FALSE)),""),"") &amp;
    IF(TRIM(MID(SUBSTITUTE(C67,",",REPT(" ",99)),1299,99))&lt;&gt;"",CHAR(10) &amp; IFERROR(IF(ISERROR(--TRIM(MID(SUBSTITUTE(C67,",",REPT(" ",99)),1299,99))),VLOOKUP(TRIM(MID(SUBSTITUTE(C67,",",REPT(" ",99)),1299,99)),PortProtocols[],4,FALSE),VLOOKUP(--TRIM(MID(SUBSTITUTE(C67,",",REPT(" ",99)),1299,99)),PortProtocols[],4,FALSE)),""),"") &amp;
    IF(TRIM(MID(SUBSTITUTE(C67,",",REPT(" ",99)),1399,99))&lt;&gt;"",CHAR(10) &amp; IFERROR(IF(ISERROR(--TRIM(MID(SUBSTITUTE(C67,",",REPT(" ",99)),1399,99))),VLOOKUP(TRIM(MID(SUBSTITUTE(C67,",",REPT(" ",99)),1399,99)),PortProtocols[],4,FALSE),VLOOKUP(--TRIM(MID(SUBSTITUTE(C67,",",REPT(" ",99)),1399,99)),PortProtocols[],4,FALSE)),""),"") &amp;
    IF(TRIM(MID(SUBSTITUTE(C67,",",REPT(" ",99)),1499,99))&lt;&gt;"",CHAR(10) &amp; IFERROR(IF(ISERROR(--TRIM(MID(SUBSTITUTE(C67,",",REPT(" ",99)),1499,99))),VLOOKUP(TRIM(MID(SUBSTITUTE(C67,",",REPT(" ",99)),1499,99)),PortProtocols[],4,FALSE),VLOOKUP(--TRIM(MID(SUBSTITUTE(C67,",",REPT(" ",99)),1499,99)),PortProtocols[],4,FALSE)),""),"") &amp;
    IF(TRIM(MID(SUBSTITUTE(C67,",",REPT(" ",99)),1599,99))&lt;&gt;"",CHAR(10) &amp; IFERROR(IF(ISERROR(--TRIM(MID(SUBSTITUTE(C67,",",REPT(" ",99)),1599,99))),VLOOKUP(TRIM(MID(SUBSTITUTE(C67,",",REPT(" ",99)),1599,99)),PortProtocols[],4,FALSE),VLOOKUP(--TRIM(MID(SUBSTITUTE(C67,",",REPT(" ",99)),1599,99)),PortProtocols[],4,FALSE)),""),"") &amp;
    IF(TRIM(MID(SUBSTITUTE(C67,",",REPT(" ",99)),1699,99))&lt;&gt;"",CHAR(10) &amp; IFERROR(IF(ISERROR(--TRIM(MID(SUBSTITUTE(C67,",",REPT(" ",99)),1699,99))),VLOOKUP(TRIM(MID(SUBSTITUTE(C67,",",REPT(" ",99)),1699,99)),PortProtocols[],4,FALSE),VLOOKUP(--TRIM(MID(SUBSTITUTE(C67,",",REPT(" ",99)),1699,99)),PortProtocols[],4,FALSE)),""),"") &amp;
    IF(TRIM(MID(SUBSTITUTE(C67,",",REPT(" ",99)),1799,99))&lt;&gt;"",CHAR(10) &amp; IFERROR(IF(ISERROR(--TRIM(MID(SUBSTITUTE(C67,",",REPT(" ",99)),1799,99))),VLOOKUP(TRIM(MID(SUBSTITUTE(C67,",",REPT(" ",99)),1799,99)),PortProtocols[],4,FALSE),VLOOKUP(--TRIM(MID(SUBSTITUTE(C67,",",REPT(" ",99)),1799,99)),PortProtocols[],4,FALSE)),""),"") &amp;
    IF(TRIM(MID(SUBSTITUTE(C67,",",REPT(" ",99)),1899,99))&lt;&gt;"",CHAR(10) &amp; IFERROR(IF(ISERROR(--TRIM(MID(SUBSTITUTE(C67,",",REPT(" ",99)),1899,99))),VLOOKUP(TRIM(MID(SUBSTITUTE(C67,",",REPT(" ",99)),1899,99)),PortProtocols[],4,FALSE),VLOOKUP(--TRIM(MID(SUBSTITUTE(C67,",",REPT(" ",99)),1899,99)),PortProtocols[],4,FALSE)),""),""),
"")</f>
        <v/>
      </c>
      <c r="F67" s="19"/>
      <c r="G67" s="19"/>
    </row>
    <row r="68" spans="1:7" ht="20.25">
      <c r="A68" s="5"/>
      <c r="B68" s="5"/>
      <c r="C68" s="6"/>
      <c r="D68" s="5" t="str" cm="1">
        <f t="array" ref="D68">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8" s="19" t="str">
        <f>IF(AND(B68&lt;&gt;"",C68&lt;&gt;""),
    B68 &amp; " To " &amp; B68 &amp; CHAR(10) &amp;
    IFERROR(IF(ISERROR(--TRIM(MID(SUBSTITUTE(C68,",",REPT(" ",99)),1,99))),VLOOKUP(TRIM(MID(SUBSTITUTE(C68,",",REPT(" ",99)),1,99)),PortProtocols[],4,FALSE),VLOOKUP(--TRIM(MID(SUBSTITUTE(C68,",",REPT(" ",99)),1,99)),PortProtocols[],4,FALSE)),"") &amp;
    IF(TRIM(MID(SUBSTITUTE(C68,",",REPT(" ",99)),99,99))&lt;&gt;"",CHAR(10) &amp; IFERROR(IF(ISERROR(--TRIM(MID(SUBSTITUTE(C68,",",REPT(" ",99)),99,99))),VLOOKUP(TRIM(MID(SUBSTITUTE(C68,",",REPT(" ",99)),99,99)),PortProtocols[],4,FALSE),VLOOKUP(--TRIM(MID(SUBSTITUTE(C68,",",REPT(" ",99)),99,99)),PortProtocols[],4,FALSE)),""),"") &amp;
    IF(TRIM(MID(SUBSTITUTE(C68,",",REPT(" ",99)),199,99))&lt;&gt;"",CHAR(10) &amp; IFERROR(IF(ISERROR(--TRIM(MID(SUBSTITUTE(C68,",",REPT(" ",99)),199,99))),VLOOKUP(TRIM(MID(SUBSTITUTE(C68,",",REPT(" ",99)),199,99)),PortProtocols[],4,FALSE),VLOOKUP(--TRIM(MID(SUBSTITUTE(C68,",",REPT(" ",99)),199,99)),PortProtocols[],4,FALSE)),""),"") &amp;
    IF(TRIM(MID(SUBSTITUTE(C68,",",REPT(" ",99)),299,99))&lt;&gt;"",CHAR(10) &amp; IFERROR(IF(ISERROR(--TRIM(MID(SUBSTITUTE(C68,",",REPT(" ",99)),299,99))),VLOOKUP(TRIM(MID(SUBSTITUTE(C68,",",REPT(" ",99)),299,99)),PortProtocols[],4,FALSE),VLOOKUP(--TRIM(MID(SUBSTITUTE(C68,",",REPT(" ",99)),299,99)),PortProtocols[],4,FALSE)),""),"") &amp;
    IF(TRIM(MID(SUBSTITUTE(C68,",",REPT(" ",99)),399,99))&lt;&gt;"",CHAR(10) &amp; IFERROR(IF(ISERROR(--TRIM(MID(SUBSTITUTE(C68,",",REPT(" ",99)),399,99))),VLOOKUP(TRIM(MID(SUBSTITUTE(C68,",",REPT(" ",99)),399,99)),PortProtocols[],4,FALSE),VLOOKUP(--TRIM(MID(SUBSTITUTE(C68,",",REPT(" ",99)),399,99)),PortProtocols[],4,FALSE)),""),"") &amp;
    IF(TRIM(MID(SUBSTITUTE(C68,",",REPT(" ",99)),499,99))&lt;&gt;"",CHAR(10) &amp; IFERROR(IF(ISERROR(--TRIM(MID(SUBSTITUTE(C68,",",REPT(" ",99)),499,99))),VLOOKUP(TRIM(MID(SUBSTITUTE(C68,",",REPT(" ",99)),499,99)),PortProtocols[],4,FALSE),VLOOKUP(--TRIM(MID(SUBSTITUTE(C68,",",REPT(" ",99)),499,99)),PortProtocols[],4,FALSE)),""),"") &amp;
    IF(TRIM(MID(SUBSTITUTE(C68,",",REPT(" ",99)),599,99))&lt;&gt;"",CHAR(10) &amp; IFERROR(IF(ISERROR(--TRIM(MID(SUBSTITUTE(C68,",",REPT(" ",99)),599,99))),VLOOKUP(TRIM(MID(SUBSTITUTE(C68,",",REPT(" ",99)),599,99)),PortProtocols[],4,FALSE),VLOOKUP(--TRIM(MID(SUBSTITUTE(C68,",",REPT(" ",99)),599,99)),PortProtocols[],4,FALSE)),""),"") &amp;
    IF(TRIM(MID(SUBSTITUTE(C68,",",REPT(" ",99)),699,99))&lt;&gt;"",CHAR(10) &amp; IFERROR(IF(ISERROR(--TRIM(MID(SUBSTITUTE(C68,",",REPT(" ",99)),699,99))),VLOOKUP(TRIM(MID(SUBSTITUTE(C68,",",REPT(" ",99)),699,99)),PortProtocols[],4,FALSE),VLOOKUP(--TRIM(MID(SUBSTITUTE(C68,",",REPT(" ",99)),699,99)),PortProtocols[],4,FALSE)),""),"") &amp;
    IF(TRIM(MID(SUBSTITUTE(C68,",",REPT(" ",99)),799,99))&lt;&gt;"",CHAR(10) &amp; IFERROR(IF(ISERROR(--TRIM(MID(SUBSTITUTE(C68,",",REPT(" ",99)),799,99))),VLOOKUP(TRIM(MID(SUBSTITUTE(C68,",",REPT(" ",99)),799,99)),PortProtocols[],4,FALSE),VLOOKUP(--TRIM(MID(SUBSTITUTE(C68,",",REPT(" ",99)),799,99)),PortProtocols[],4,FALSE)),""),"") &amp;
    IF(TRIM(MID(SUBSTITUTE(C68,",",REPT(" ",99)),899,99))&lt;&gt;"",CHAR(10) &amp; IFERROR(IF(ISERROR(--TRIM(MID(SUBSTITUTE(C68,",",REPT(" ",99)),899,99))),VLOOKUP(TRIM(MID(SUBSTITUTE(C68,",",REPT(" ",99)),899,99)),PortProtocols[],4,FALSE),VLOOKUP(--TRIM(MID(SUBSTITUTE(C68,",",REPT(" ",99)),899,99)),PortProtocols[],4,FALSE)),""),"") &amp;
    IF(TRIM(MID(SUBSTITUTE(C68,",",REPT(" ",99)),999,99))&lt;&gt;"",CHAR(10) &amp; IFERROR(IF(ISERROR(--TRIM(MID(SUBSTITUTE(C68,",",REPT(" ",99)),999,99))),VLOOKUP(TRIM(MID(SUBSTITUTE(C68,",",REPT(" ",99)),999,99)),PortProtocols[],4,FALSE),VLOOKUP(--TRIM(MID(SUBSTITUTE(C68,",",REPT(" ",99)),999,99)),PortProtocols[],4,FALSE)),""),"") &amp;
    IF(TRIM(MID(SUBSTITUTE(C68,",",REPT(" ",99)),1099,99))&lt;&gt;"",CHAR(10) &amp; IFERROR(IF(ISERROR(--TRIM(MID(SUBSTITUTE(C68,",",REPT(" ",99)),1099,99))),VLOOKUP(TRIM(MID(SUBSTITUTE(C68,",",REPT(" ",99)),1099,99)),PortProtocols[],4,FALSE),VLOOKUP(--TRIM(MID(SUBSTITUTE(C68,",",REPT(" ",99)),1099,99)),PortProtocols[],4,FALSE)),""),"") &amp;
    IF(TRIM(MID(SUBSTITUTE(C68,",",REPT(" ",99)),1199,99))&lt;&gt;"",CHAR(10) &amp; IFERROR(IF(ISERROR(--TRIM(MID(SUBSTITUTE(C68,",",REPT(" ",99)),1199,99))),VLOOKUP(TRIM(MID(SUBSTITUTE(C68,",",REPT(" ",99)),1199,99)),PortProtocols[],4,FALSE),VLOOKUP(--TRIM(MID(SUBSTITUTE(C68,",",REPT(" ",99)),1199,99)),PortProtocols[],4,FALSE)),""),"") &amp;
    IF(TRIM(MID(SUBSTITUTE(C68,",",REPT(" ",99)),1299,99))&lt;&gt;"",CHAR(10) &amp; IFERROR(IF(ISERROR(--TRIM(MID(SUBSTITUTE(C68,",",REPT(" ",99)),1299,99))),VLOOKUP(TRIM(MID(SUBSTITUTE(C68,",",REPT(" ",99)),1299,99)),PortProtocols[],4,FALSE),VLOOKUP(--TRIM(MID(SUBSTITUTE(C68,",",REPT(" ",99)),1299,99)),PortProtocols[],4,FALSE)),""),"") &amp;
    IF(TRIM(MID(SUBSTITUTE(C68,",",REPT(" ",99)),1399,99))&lt;&gt;"",CHAR(10) &amp; IFERROR(IF(ISERROR(--TRIM(MID(SUBSTITUTE(C68,",",REPT(" ",99)),1399,99))),VLOOKUP(TRIM(MID(SUBSTITUTE(C68,",",REPT(" ",99)),1399,99)),PortProtocols[],4,FALSE),VLOOKUP(--TRIM(MID(SUBSTITUTE(C68,",",REPT(" ",99)),1399,99)),PortProtocols[],4,FALSE)),""),"") &amp;
    IF(TRIM(MID(SUBSTITUTE(C68,",",REPT(" ",99)),1499,99))&lt;&gt;"",CHAR(10) &amp; IFERROR(IF(ISERROR(--TRIM(MID(SUBSTITUTE(C68,",",REPT(" ",99)),1499,99))),VLOOKUP(TRIM(MID(SUBSTITUTE(C68,",",REPT(" ",99)),1499,99)),PortProtocols[],4,FALSE),VLOOKUP(--TRIM(MID(SUBSTITUTE(C68,",",REPT(" ",99)),1499,99)),PortProtocols[],4,FALSE)),""),"") &amp;
    IF(TRIM(MID(SUBSTITUTE(C68,",",REPT(" ",99)),1599,99))&lt;&gt;"",CHAR(10) &amp; IFERROR(IF(ISERROR(--TRIM(MID(SUBSTITUTE(C68,",",REPT(" ",99)),1599,99))),VLOOKUP(TRIM(MID(SUBSTITUTE(C68,",",REPT(" ",99)),1599,99)),PortProtocols[],4,FALSE),VLOOKUP(--TRIM(MID(SUBSTITUTE(C68,",",REPT(" ",99)),1599,99)),PortProtocols[],4,FALSE)),""),"") &amp;
    IF(TRIM(MID(SUBSTITUTE(C68,",",REPT(" ",99)),1699,99))&lt;&gt;"",CHAR(10) &amp; IFERROR(IF(ISERROR(--TRIM(MID(SUBSTITUTE(C68,",",REPT(" ",99)),1699,99))),VLOOKUP(TRIM(MID(SUBSTITUTE(C68,",",REPT(" ",99)),1699,99)),PortProtocols[],4,FALSE),VLOOKUP(--TRIM(MID(SUBSTITUTE(C68,",",REPT(" ",99)),1699,99)),PortProtocols[],4,FALSE)),""),"") &amp;
    IF(TRIM(MID(SUBSTITUTE(C68,",",REPT(" ",99)),1799,99))&lt;&gt;"",CHAR(10) &amp; IFERROR(IF(ISERROR(--TRIM(MID(SUBSTITUTE(C68,",",REPT(" ",99)),1799,99))),VLOOKUP(TRIM(MID(SUBSTITUTE(C68,",",REPT(" ",99)),1799,99)),PortProtocols[],4,FALSE),VLOOKUP(--TRIM(MID(SUBSTITUTE(C68,",",REPT(" ",99)),1799,99)),PortProtocols[],4,FALSE)),""),"") &amp;
    IF(TRIM(MID(SUBSTITUTE(C68,",",REPT(" ",99)),1899,99))&lt;&gt;"",CHAR(10) &amp; IFERROR(IF(ISERROR(--TRIM(MID(SUBSTITUTE(C68,",",REPT(" ",99)),1899,99))),VLOOKUP(TRIM(MID(SUBSTITUTE(C68,",",REPT(" ",99)),1899,99)),PortProtocols[],4,FALSE),VLOOKUP(--TRIM(MID(SUBSTITUTE(C68,",",REPT(" ",99)),1899,99)),PortProtocols[],4,FALSE)),""),""),
"")</f>
        <v/>
      </c>
      <c r="F68" s="19"/>
      <c r="G68" s="19"/>
    </row>
    <row r="69" spans="1:7" ht="20.25">
      <c r="A69" s="5"/>
      <c r="B69" s="5"/>
      <c r="C69" s="6"/>
      <c r="D69" s="5" t="str" cm="1">
        <f t="array" ref="D69">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69" s="19" t="str">
        <f>IF(AND(B69&lt;&gt;"",C69&lt;&gt;""),
    B69 &amp; " To " &amp; B69 &amp; CHAR(10) &amp;
    IFERROR(IF(ISERROR(--TRIM(MID(SUBSTITUTE(C69,",",REPT(" ",99)),1,99))),VLOOKUP(TRIM(MID(SUBSTITUTE(C69,",",REPT(" ",99)),1,99)),PortProtocols[],4,FALSE),VLOOKUP(--TRIM(MID(SUBSTITUTE(C69,",",REPT(" ",99)),1,99)),PortProtocols[],4,FALSE)),"") &amp;
    IF(TRIM(MID(SUBSTITUTE(C69,",",REPT(" ",99)),99,99))&lt;&gt;"",CHAR(10) &amp; IFERROR(IF(ISERROR(--TRIM(MID(SUBSTITUTE(C69,",",REPT(" ",99)),99,99))),VLOOKUP(TRIM(MID(SUBSTITUTE(C69,",",REPT(" ",99)),99,99)),PortProtocols[],4,FALSE),VLOOKUP(--TRIM(MID(SUBSTITUTE(C69,",",REPT(" ",99)),99,99)),PortProtocols[],4,FALSE)),""),"") &amp;
    IF(TRIM(MID(SUBSTITUTE(C69,",",REPT(" ",99)),199,99))&lt;&gt;"",CHAR(10) &amp; IFERROR(IF(ISERROR(--TRIM(MID(SUBSTITUTE(C69,",",REPT(" ",99)),199,99))),VLOOKUP(TRIM(MID(SUBSTITUTE(C69,",",REPT(" ",99)),199,99)),PortProtocols[],4,FALSE),VLOOKUP(--TRIM(MID(SUBSTITUTE(C69,",",REPT(" ",99)),199,99)),PortProtocols[],4,FALSE)),""),"") &amp;
    IF(TRIM(MID(SUBSTITUTE(C69,",",REPT(" ",99)),299,99))&lt;&gt;"",CHAR(10) &amp; IFERROR(IF(ISERROR(--TRIM(MID(SUBSTITUTE(C69,",",REPT(" ",99)),299,99))),VLOOKUP(TRIM(MID(SUBSTITUTE(C69,",",REPT(" ",99)),299,99)),PortProtocols[],4,FALSE),VLOOKUP(--TRIM(MID(SUBSTITUTE(C69,",",REPT(" ",99)),299,99)),PortProtocols[],4,FALSE)),""),"") &amp;
    IF(TRIM(MID(SUBSTITUTE(C69,",",REPT(" ",99)),399,99))&lt;&gt;"",CHAR(10) &amp; IFERROR(IF(ISERROR(--TRIM(MID(SUBSTITUTE(C69,",",REPT(" ",99)),399,99))),VLOOKUP(TRIM(MID(SUBSTITUTE(C69,",",REPT(" ",99)),399,99)),PortProtocols[],4,FALSE),VLOOKUP(--TRIM(MID(SUBSTITUTE(C69,",",REPT(" ",99)),399,99)),PortProtocols[],4,FALSE)),""),"") &amp;
    IF(TRIM(MID(SUBSTITUTE(C69,",",REPT(" ",99)),499,99))&lt;&gt;"",CHAR(10) &amp; IFERROR(IF(ISERROR(--TRIM(MID(SUBSTITUTE(C69,",",REPT(" ",99)),499,99))),VLOOKUP(TRIM(MID(SUBSTITUTE(C69,",",REPT(" ",99)),499,99)),PortProtocols[],4,FALSE),VLOOKUP(--TRIM(MID(SUBSTITUTE(C69,",",REPT(" ",99)),499,99)),PortProtocols[],4,FALSE)),""),"") &amp;
    IF(TRIM(MID(SUBSTITUTE(C69,",",REPT(" ",99)),599,99))&lt;&gt;"",CHAR(10) &amp; IFERROR(IF(ISERROR(--TRIM(MID(SUBSTITUTE(C69,",",REPT(" ",99)),599,99))),VLOOKUP(TRIM(MID(SUBSTITUTE(C69,",",REPT(" ",99)),599,99)),PortProtocols[],4,FALSE),VLOOKUP(--TRIM(MID(SUBSTITUTE(C69,",",REPT(" ",99)),599,99)),PortProtocols[],4,FALSE)),""),"") &amp;
    IF(TRIM(MID(SUBSTITUTE(C69,",",REPT(" ",99)),699,99))&lt;&gt;"",CHAR(10) &amp; IFERROR(IF(ISERROR(--TRIM(MID(SUBSTITUTE(C69,",",REPT(" ",99)),699,99))),VLOOKUP(TRIM(MID(SUBSTITUTE(C69,",",REPT(" ",99)),699,99)),PortProtocols[],4,FALSE),VLOOKUP(--TRIM(MID(SUBSTITUTE(C69,",",REPT(" ",99)),699,99)),PortProtocols[],4,FALSE)),""),"") &amp;
    IF(TRIM(MID(SUBSTITUTE(C69,",",REPT(" ",99)),799,99))&lt;&gt;"",CHAR(10) &amp; IFERROR(IF(ISERROR(--TRIM(MID(SUBSTITUTE(C69,",",REPT(" ",99)),799,99))),VLOOKUP(TRIM(MID(SUBSTITUTE(C69,",",REPT(" ",99)),799,99)),PortProtocols[],4,FALSE),VLOOKUP(--TRIM(MID(SUBSTITUTE(C69,",",REPT(" ",99)),799,99)),PortProtocols[],4,FALSE)),""),"") &amp;
    IF(TRIM(MID(SUBSTITUTE(C69,",",REPT(" ",99)),899,99))&lt;&gt;"",CHAR(10) &amp; IFERROR(IF(ISERROR(--TRIM(MID(SUBSTITUTE(C69,",",REPT(" ",99)),899,99))),VLOOKUP(TRIM(MID(SUBSTITUTE(C69,",",REPT(" ",99)),899,99)),PortProtocols[],4,FALSE),VLOOKUP(--TRIM(MID(SUBSTITUTE(C69,",",REPT(" ",99)),899,99)),PortProtocols[],4,FALSE)),""),"") &amp;
    IF(TRIM(MID(SUBSTITUTE(C69,",",REPT(" ",99)),999,99))&lt;&gt;"",CHAR(10) &amp; IFERROR(IF(ISERROR(--TRIM(MID(SUBSTITUTE(C69,",",REPT(" ",99)),999,99))),VLOOKUP(TRIM(MID(SUBSTITUTE(C69,",",REPT(" ",99)),999,99)),PortProtocols[],4,FALSE),VLOOKUP(--TRIM(MID(SUBSTITUTE(C69,",",REPT(" ",99)),999,99)),PortProtocols[],4,FALSE)),""),"") &amp;
    IF(TRIM(MID(SUBSTITUTE(C69,",",REPT(" ",99)),1099,99))&lt;&gt;"",CHAR(10) &amp; IFERROR(IF(ISERROR(--TRIM(MID(SUBSTITUTE(C69,",",REPT(" ",99)),1099,99))),VLOOKUP(TRIM(MID(SUBSTITUTE(C69,",",REPT(" ",99)),1099,99)),PortProtocols[],4,FALSE),VLOOKUP(--TRIM(MID(SUBSTITUTE(C69,",",REPT(" ",99)),1099,99)),PortProtocols[],4,FALSE)),""),"") &amp;
    IF(TRIM(MID(SUBSTITUTE(C69,",",REPT(" ",99)),1199,99))&lt;&gt;"",CHAR(10) &amp; IFERROR(IF(ISERROR(--TRIM(MID(SUBSTITUTE(C69,",",REPT(" ",99)),1199,99))),VLOOKUP(TRIM(MID(SUBSTITUTE(C69,",",REPT(" ",99)),1199,99)),PortProtocols[],4,FALSE),VLOOKUP(--TRIM(MID(SUBSTITUTE(C69,",",REPT(" ",99)),1199,99)),PortProtocols[],4,FALSE)),""),"") &amp;
    IF(TRIM(MID(SUBSTITUTE(C69,",",REPT(" ",99)),1299,99))&lt;&gt;"",CHAR(10) &amp; IFERROR(IF(ISERROR(--TRIM(MID(SUBSTITUTE(C69,",",REPT(" ",99)),1299,99))),VLOOKUP(TRIM(MID(SUBSTITUTE(C69,",",REPT(" ",99)),1299,99)),PortProtocols[],4,FALSE),VLOOKUP(--TRIM(MID(SUBSTITUTE(C69,",",REPT(" ",99)),1299,99)),PortProtocols[],4,FALSE)),""),"") &amp;
    IF(TRIM(MID(SUBSTITUTE(C69,",",REPT(" ",99)),1399,99))&lt;&gt;"",CHAR(10) &amp; IFERROR(IF(ISERROR(--TRIM(MID(SUBSTITUTE(C69,",",REPT(" ",99)),1399,99))),VLOOKUP(TRIM(MID(SUBSTITUTE(C69,",",REPT(" ",99)),1399,99)),PortProtocols[],4,FALSE),VLOOKUP(--TRIM(MID(SUBSTITUTE(C69,",",REPT(" ",99)),1399,99)),PortProtocols[],4,FALSE)),""),"") &amp;
    IF(TRIM(MID(SUBSTITUTE(C69,",",REPT(" ",99)),1499,99))&lt;&gt;"",CHAR(10) &amp; IFERROR(IF(ISERROR(--TRIM(MID(SUBSTITUTE(C69,",",REPT(" ",99)),1499,99))),VLOOKUP(TRIM(MID(SUBSTITUTE(C69,",",REPT(" ",99)),1499,99)),PortProtocols[],4,FALSE),VLOOKUP(--TRIM(MID(SUBSTITUTE(C69,",",REPT(" ",99)),1499,99)),PortProtocols[],4,FALSE)),""),"") &amp;
    IF(TRIM(MID(SUBSTITUTE(C69,",",REPT(" ",99)),1599,99))&lt;&gt;"",CHAR(10) &amp; IFERROR(IF(ISERROR(--TRIM(MID(SUBSTITUTE(C69,",",REPT(" ",99)),1599,99))),VLOOKUP(TRIM(MID(SUBSTITUTE(C69,",",REPT(" ",99)),1599,99)),PortProtocols[],4,FALSE),VLOOKUP(--TRIM(MID(SUBSTITUTE(C69,",",REPT(" ",99)),1599,99)),PortProtocols[],4,FALSE)),""),"") &amp;
    IF(TRIM(MID(SUBSTITUTE(C69,",",REPT(" ",99)),1699,99))&lt;&gt;"",CHAR(10) &amp; IFERROR(IF(ISERROR(--TRIM(MID(SUBSTITUTE(C69,",",REPT(" ",99)),1699,99))),VLOOKUP(TRIM(MID(SUBSTITUTE(C69,",",REPT(" ",99)),1699,99)),PortProtocols[],4,FALSE),VLOOKUP(--TRIM(MID(SUBSTITUTE(C69,",",REPT(" ",99)),1699,99)),PortProtocols[],4,FALSE)),""),"") &amp;
    IF(TRIM(MID(SUBSTITUTE(C69,",",REPT(" ",99)),1799,99))&lt;&gt;"",CHAR(10) &amp; IFERROR(IF(ISERROR(--TRIM(MID(SUBSTITUTE(C69,",",REPT(" ",99)),1799,99))),VLOOKUP(TRIM(MID(SUBSTITUTE(C69,",",REPT(" ",99)),1799,99)),PortProtocols[],4,FALSE),VLOOKUP(--TRIM(MID(SUBSTITUTE(C69,",",REPT(" ",99)),1799,99)),PortProtocols[],4,FALSE)),""),"") &amp;
    IF(TRIM(MID(SUBSTITUTE(C69,",",REPT(" ",99)),1899,99))&lt;&gt;"",CHAR(10) &amp; IFERROR(IF(ISERROR(--TRIM(MID(SUBSTITUTE(C69,",",REPT(" ",99)),1899,99))),VLOOKUP(TRIM(MID(SUBSTITUTE(C69,",",REPT(" ",99)),1899,99)),PortProtocols[],4,FALSE),VLOOKUP(--TRIM(MID(SUBSTITUTE(C69,",",REPT(" ",99)),1899,99)),PortProtocols[],4,FALSE)),""),""),
"")</f>
        <v/>
      </c>
      <c r="F69" s="19"/>
      <c r="G69" s="19"/>
    </row>
    <row r="70" spans="1:7" ht="20.25">
      <c r="A70" s="5"/>
      <c r="B70" s="5"/>
      <c r="C70" s="6"/>
      <c r="D70" s="5" t="str" cm="1">
        <f t="array" ref="D70">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70" s="19" t="str">
        <f>IF(AND(B70&lt;&gt;"",C70&lt;&gt;""),
    B70 &amp; " To " &amp; B70 &amp; CHAR(10) &amp;
    IFERROR(IF(ISERROR(--TRIM(MID(SUBSTITUTE(C70,",",REPT(" ",99)),1,99))),VLOOKUP(TRIM(MID(SUBSTITUTE(C70,",",REPT(" ",99)),1,99)),PortProtocols[],4,FALSE),VLOOKUP(--TRIM(MID(SUBSTITUTE(C70,",",REPT(" ",99)),1,99)),PortProtocols[],4,FALSE)),"") &amp;
    IF(TRIM(MID(SUBSTITUTE(C70,",",REPT(" ",99)),99,99))&lt;&gt;"",CHAR(10) &amp; IFERROR(IF(ISERROR(--TRIM(MID(SUBSTITUTE(C70,",",REPT(" ",99)),99,99))),VLOOKUP(TRIM(MID(SUBSTITUTE(C70,",",REPT(" ",99)),99,99)),PortProtocols[],4,FALSE),VLOOKUP(--TRIM(MID(SUBSTITUTE(C70,",",REPT(" ",99)),99,99)),PortProtocols[],4,FALSE)),""),"") &amp;
    IF(TRIM(MID(SUBSTITUTE(C70,",",REPT(" ",99)),199,99))&lt;&gt;"",CHAR(10) &amp; IFERROR(IF(ISERROR(--TRIM(MID(SUBSTITUTE(C70,",",REPT(" ",99)),199,99))),VLOOKUP(TRIM(MID(SUBSTITUTE(C70,",",REPT(" ",99)),199,99)),PortProtocols[],4,FALSE),VLOOKUP(--TRIM(MID(SUBSTITUTE(C70,",",REPT(" ",99)),199,99)),PortProtocols[],4,FALSE)),""),"") &amp;
    IF(TRIM(MID(SUBSTITUTE(C70,",",REPT(" ",99)),299,99))&lt;&gt;"",CHAR(10) &amp; IFERROR(IF(ISERROR(--TRIM(MID(SUBSTITUTE(C70,",",REPT(" ",99)),299,99))),VLOOKUP(TRIM(MID(SUBSTITUTE(C70,",",REPT(" ",99)),299,99)),PortProtocols[],4,FALSE),VLOOKUP(--TRIM(MID(SUBSTITUTE(C70,",",REPT(" ",99)),299,99)),PortProtocols[],4,FALSE)),""),"") &amp;
    IF(TRIM(MID(SUBSTITUTE(C70,",",REPT(" ",99)),399,99))&lt;&gt;"",CHAR(10) &amp; IFERROR(IF(ISERROR(--TRIM(MID(SUBSTITUTE(C70,",",REPT(" ",99)),399,99))),VLOOKUP(TRIM(MID(SUBSTITUTE(C70,",",REPT(" ",99)),399,99)),PortProtocols[],4,FALSE),VLOOKUP(--TRIM(MID(SUBSTITUTE(C70,",",REPT(" ",99)),399,99)),PortProtocols[],4,FALSE)),""),"") &amp;
    IF(TRIM(MID(SUBSTITUTE(C70,",",REPT(" ",99)),499,99))&lt;&gt;"",CHAR(10) &amp; IFERROR(IF(ISERROR(--TRIM(MID(SUBSTITUTE(C70,",",REPT(" ",99)),499,99))),VLOOKUP(TRIM(MID(SUBSTITUTE(C70,",",REPT(" ",99)),499,99)),PortProtocols[],4,FALSE),VLOOKUP(--TRIM(MID(SUBSTITUTE(C70,",",REPT(" ",99)),499,99)),PortProtocols[],4,FALSE)),""),"") &amp;
    IF(TRIM(MID(SUBSTITUTE(C70,",",REPT(" ",99)),599,99))&lt;&gt;"",CHAR(10) &amp; IFERROR(IF(ISERROR(--TRIM(MID(SUBSTITUTE(C70,",",REPT(" ",99)),599,99))),VLOOKUP(TRIM(MID(SUBSTITUTE(C70,",",REPT(" ",99)),599,99)),PortProtocols[],4,FALSE),VLOOKUP(--TRIM(MID(SUBSTITUTE(C70,",",REPT(" ",99)),599,99)),PortProtocols[],4,FALSE)),""),"") &amp;
    IF(TRIM(MID(SUBSTITUTE(C70,",",REPT(" ",99)),699,99))&lt;&gt;"",CHAR(10) &amp; IFERROR(IF(ISERROR(--TRIM(MID(SUBSTITUTE(C70,",",REPT(" ",99)),699,99))),VLOOKUP(TRIM(MID(SUBSTITUTE(C70,",",REPT(" ",99)),699,99)),PortProtocols[],4,FALSE),VLOOKUP(--TRIM(MID(SUBSTITUTE(C70,",",REPT(" ",99)),699,99)),PortProtocols[],4,FALSE)),""),"") &amp;
    IF(TRIM(MID(SUBSTITUTE(C70,",",REPT(" ",99)),799,99))&lt;&gt;"",CHAR(10) &amp; IFERROR(IF(ISERROR(--TRIM(MID(SUBSTITUTE(C70,",",REPT(" ",99)),799,99))),VLOOKUP(TRIM(MID(SUBSTITUTE(C70,",",REPT(" ",99)),799,99)),PortProtocols[],4,FALSE),VLOOKUP(--TRIM(MID(SUBSTITUTE(C70,",",REPT(" ",99)),799,99)),PortProtocols[],4,FALSE)),""),"") &amp;
    IF(TRIM(MID(SUBSTITUTE(C70,",",REPT(" ",99)),899,99))&lt;&gt;"",CHAR(10) &amp; IFERROR(IF(ISERROR(--TRIM(MID(SUBSTITUTE(C70,",",REPT(" ",99)),899,99))),VLOOKUP(TRIM(MID(SUBSTITUTE(C70,",",REPT(" ",99)),899,99)),PortProtocols[],4,FALSE),VLOOKUP(--TRIM(MID(SUBSTITUTE(C70,",",REPT(" ",99)),899,99)),PortProtocols[],4,FALSE)),""),"") &amp;
    IF(TRIM(MID(SUBSTITUTE(C70,",",REPT(" ",99)),999,99))&lt;&gt;"",CHAR(10) &amp; IFERROR(IF(ISERROR(--TRIM(MID(SUBSTITUTE(C70,",",REPT(" ",99)),999,99))),VLOOKUP(TRIM(MID(SUBSTITUTE(C70,",",REPT(" ",99)),999,99)),PortProtocols[],4,FALSE),VLOOKUP(--TRIM(MID(SUBSTITUTE(C70,",",REPT(" ",99)),999,99)),PortProtocols[],4,FALSE)),""),"") &amp;
    IF(TRIM(MID(SUBSTITUTE(C70,",",REPT(" ",99)),1099,99))&lt;&gt;"",CHAR(10) &amp; IFERROR(IF(ISERROR(--TRIM(MID(SUBSTITUTE(C70,",",REPT(" ",99)),1099,99))),VLOOKUP(TRIM(MID(SUBSTITUTE(C70,",",REPT(" ",99)),1099,99)),PortProtocols[],4,FALSE),VLOOKUP(--TRIM(MID(SUBSTITUTE(C70,",",REPT(" ",99)),1099,99)),PortProtocols[],4,FALSE)),""),"") &amp;
    IF(TRIM(MID(SUBSTITUTE(C70,",",REPT(" ",99)),1199,99))&lt;&gt;"",CHAR(10) &amp; IFERROR(IF(ISERROR(--TRIM(MID(SUBSTITUTE(C70,",",REPT(" ",99)),1199,99))),VLOOKUP(TRIM(MID(SUBSTITUTE(C70,",",REPT(" ",99)),1199,99)),PortProtocols[],4,FALSE),VLOOKUP(--TRIM(MID(SUBSTITUTE(C70,",",REPT(" ",99)),1199,99)),PortProtocols[],4,FALSE)),""),"") &amp;
    IF(TRIM(MID(SUBSTITUTE(C70,",",REPT(" ",99)),1299,99))&lt;&gt;"",CHAR(10) &amp; IFERROR(IF(ISERROR(--TRIM(MID(SUBSTITUTE(C70,",",REPT(" ",99)),1299,99))),VLOOKUP(TRIM(MID(SUBSTITUTE(C70,",",REPT(" ",99)),1299,99)),PortProtocols[],4,FALSE),VLOOKUP(--TRIM(MID(SUBSTITUTE(C70,",",REPT(" ",99)),1299,99)),PortProtocols[],4,FALSE)),""),"") &amp;
    IF(TRIM(MID(SUBSTITUTE(C70,",",REPT(" ",99)),1399,99))&lt;&gt;"",CHAR(10) &amp; IFERROR(IF(ISERROR(--TRIM(MID(SUBSTITUTE(C70,",",REPT(" ",99)),1399,99))),VLOOKUP(TRIM(MID(SUBSTITUTE(C70,",",REPT(" ",99)),1399,99)),PortProtocols[],4,FALSE),VLOOKUP(--TRIM(MID(SUBSTITUTE(C70,",",REPT(" ",99)),1399,99)),PortProtocols[],4,FALSE)),""),"") &amp;
    IF(TRIM(MID(SUBSTITUTE(C70,",",REPT(" ",99)),1499,99))&lt;&gt;"",CHAR(10) &amp; IFERROR(IF(ISERROR(--TRIM(MID(SUBSTITUTE(C70,",",REPT(" ",99)),1499,99))),VLOOKUP(TRIM(MID(SUBSTITUTE(C70,",",REPT(" ",99)),1499,99)),PortProtocols[],4,FALSE),VLOOKUP(--TRIM(MID(SUBSTITUTE(C70,",",REPT(" ",99)),1499,99)),PortProtocols[],4,FALSE)),""),"") &amp;
    IF(TRIM(MID(SUBSTITUTE(C70,",",REPT(" ",99)),1599,99))&lt;&gt;"",CHAR(10) &amp; IFERROR(IF(ISERROR(--TRIM(MID(SUBSTITUTE(C70,",",REPT(" ",99)),1599,99))),VLOOKUP(TRIM(MID(SUBSTITUTE(C70,",",REPT(" ",99)),1599,99)),PortProtocols[],4,FALSE),VLOOKUP(--TRIM(MID(SUBSTITUTE(C70,",",REPT(" ",99)),1599,99)),PortProtocols[],4,FALSE)),""),"") &amp;
    IF(TRIM(MID(SUBSTITUTE(C70,",",REPT(" ",99)),1699,99))&lt;&gt;"",CHAR(10) &amp; IFERROR(IF(ISERROR(--TRIM(MID(SUBSTITUTE(C70,",",REPT(" ",99)),1699,99))),VLOOKUP(TRIM(MID(SUBSTITUTE(C70,",",REPT(" ",99)),1699,99)),PortProtocols[],4,FALSE),VLOOKUP(--TRIM(MID(SUBSTITUTE(C70,",",REPT(" ",99)),1699,99)),PortProtocols[],4,FALSE)),""),"") &amp;
    IF(TRIM(MID(SUBSTITUTE(C70,",",REPT(" ",99)),1799,99))&lt;&gt;"",CHAR(10) &amp; IFERROR(IF(ISERROR(--TRIM(MID(SUBSTITUTE(C70,",",REPT(" ",99)),1799,99))),VLOOKUP(TRIM(MID(SUBSTITUTE(C70,",",REPT(" ",99)),1799,99)),PortProtocols[],4,FALSE),VLOOKUP(--TRIM(MID(SUBSTITUTE(C70,",",REPT(" ",99)),1799,99)),PortProtocols[],4,FALSE)),""),"") &amp;
    IF(TRIM(MID(SUBSTITUTE(C70,",",REPT(" ",99)),1899,99))&lt;&gt;"",CHAR(10) &amp; IFERROR(IF(ISERROR(--TRIM(MID(SUBSTITUTE(C70,",",REPT(" ",99)),1899,99))),VLOOKUP(TRIM(MID(SUBSTITUTE(C70,",",REPT(" ",99)),1899,99)),PortProtocols[],4,FALSE),VLOOKUP(--TRIM(MID(SUBSTITUTE(C70,",",REPT(" ",99)),1899,99)),PortProtocols[],4,FALSE)),""),""),
"")</f>
        <v/>
      </c>
      <c r="F70" s="19"/>
      <c r="G70" s="19"/>
    </row>
    <row r="71" spans="1:7" ht="20.25">
      <c r="A71" s="5"/>
      <c r="B71" s="5"/>
      <c r="C71" s="6"/>
      <c r="D71" s="5" t="str" cm="1">
        <f t="array" ref="D71">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71" s="19" t="str">
        <f>IF(AND(B71&lt;&gt;"",C71&lt;&gt;""),
    B71 &amp; " To " &amp; B71 &amp; CHAR(10) &amp;
    IFERROR(IF(ISERROR(--TRIM(MID(SUBSTITUTE(C71,",",REPT(" ",99)),1,99))),VLOOKUP(TRIM(MID(SUBSTITUTE(C71,",",REPT(" ",99)),1,99)),PortProtocols[],4,FALSE),VLOOKUP(--TRIM(MID(SUBSTITUTE(C71,",",REPT(" ",99)),1,99)),PortProtocols[],4,FALSE)),"") &amp;
    IF(TRIM(MID(SUBSTITUTE(C71,",",REPT(" ",99)),99,99))&lt;&gt;"",CHAR(10) &amp; IFERROR(IF(ISERROR(--TRIM(MID(SUBSTITUTE(C71,",",REPT(" ",99)),99,99))),VLOOKUP(TRIM(MID(SUBSTITUTE(C71,",",REPT(" ",99)),99,99)),PortProtocols[],4,FALSE),VLOOKUP(--TRIM(MID(SUBSTITUTE(C71,",",REPT(" ",99)),99,99)),PortProtocols[],4,FALSE)),""),"") &amp;
    IF(TRIM(MID(SUBSTITUTE(C71,",",REPT(" ",99)),199,99))&lt;&gt;"",CHAR(10) &amp; IFERROR(IF(ISERROR(--TRIM(MID(SUBSTITUTE(C71,",",REPT(" ",99)),199,99))),VLOOKUP(TRIM(MID(SUBSTITUTE(C71,",",REPT(" ",99)),199,99)),PortProtocols[],4,FALSE),VLOOKUP(--TRIM(MID(SUBSTITUTE(C71,",",REPT(" ",99)),199,99)),PortProtocols[],4,FALSE)),""),"") &amp;
    IF(TRIM(MID(SUBSTITUTE(C71,",",REPT(" ",99)),299,99))&lt;&gt;"",CHAR(10) &amp; IFERROR(IF(ISERROR(--TRIM(MID(SUBSTITUTE(C71,",",REPT(" ",99)),299,99))),VLOOKUP(TRIM(MID(SUBSTITUTE(C71,",",REPT(" ",99)),299,99)),PortProtocols[],4,FALSE),VLOOKUP(--TRIM(MID(SUBSTITUTE(C71,",",REPT(" ",99)),299,99)),PortProtocols[],4,FALSE)),""),"") &amp;
    IF(TRIM(MID(SUBSTITUTE(C71,",",REPT(" ",99)),399,99))&lt;&gt;"",CHAR(10) &amp; IFERROR(IF(ISERROR(--TRIM(MID(SUBSTITUTE(C71,",",REPT(" ",99)),399,99))),VLOOKUP(TRIM(MID(SUBSTITUTE(C71,",",REPT(" ",99)),399,99)),PortProtocols[],4,FALSE),VLOOKUP(--TRIM(MID(SUBSTITUTE(C71,",",REPT(" ",99)),399,99)),PortProtocols[],4,FALSE)),""),"") &amp;
    IF(TRIM(MID(SUBSTITUTE(C71,",",REPT(" ",99)),499,99))&lt;&gt;"",CHAR(10) &amp; IFERROR(IF(ISERROR(--TRIM(MID(SUBSTITUTE(C71,",",REPT(" ",99)),499,99))),VLOOKUP(TRIM(MID(SUBSTITUTE(C71,",",REPT(" ",99)),499,99)),PortProtocols[],4,FALSE),VLOOKUP(--TRIM(MID(SUBSTITUTE(C71,",",REPT(" ",99)),499,99)),PortProtocols[],4,FALSE)),""),"") &amp;
    IF(TRIM(MID(SUBSTITUTE(C71,",",REPT(" ",99)),599,99))&lt;&gt;"",CHAR(10) &amp; IFERROR(IF(ISERROR(--TRIM(MID(SUBSTITUTE(C71,",",REPT(" ",99)),599,99))),VLOOKUP(TRIM(MID(SUBSTITUTE(C71,",",REPT(" ",99)),599,99)),PortProtocols[],4,FALSE),VLOOKUP(--TRIM(MID(SUBSTITUTE(C71,",",REPT(" ",99)),599,99)),PortProtocols[],4,FALSE)),""),"") &amp;
    IF(TRIM(MID(SUBSTITUTE(C71,",",REPT(" ",99)),699,99))&lt;&gt;"",CHAR(10) &amp; IFERROR(IF(ISERROR(--TRIM(MID(SUBSTITUTE(C71,",",REPT(" ",99)),699,99))),VLOOKUP(TRIM(MID(SUBSTITUTE(C71,",",REPT(" ",99)),699,99)),PortProtocols[],4,FALSE),VLOOKUP(--TRIM(MID(SUBSTITUTE(C71,",",REPT(" ",99)),699,99)),PortProtocols[],4,FALSE)),""),"") &amp;
    IF(TRIM(MID(SUBSTITUTE(C71,",",REPT(" ",99)),799,99))&lt;&gt;"",CHAR(10) &amp; IFERROR(IF(ISERROR(--TRIM(MID(SUBSTITUTE(C71,",",REPT(" ",99)),799,99))),VLOOKUP(TRIM(MID(SUBSTITUTE(C71,",",REPT(" ",99)),799,99)),PortProtocols[],4,FALSE),VLOOKUP(--TRIM(MID(SUBSTITUTE(C71,",",REPT(" ",99)),799,99)),PortProtocols[],4,FALSE)),""),"") &amp;
    IF(TRIM(MID(SUBSTITUTE(C71,",",REPT(" ",99)),899,99))&lt;&gt;"",CHAR(10) &amp; IFERROR(IF(ISERROR(--TRIM(MID(SUBSTITUTE(C71,",",REPT(" ",99)),899,99))),VLOOKUP(TRIM(MID(SUBSTITUTE(C71,",",REPT(" ",99)),899,99)),PortProtocols[],4,FALSE),VLOOKUP(--TRIM(MID(SUBSTITUTE(C71,",",REPT(" ",99)),899,99)),PortProtocols[],4,FALSE)),""),"") &amp;
    IF(TRIM(MID(SUBSTITUTE(C71,",",REPT(" ",99)),999,99))&lt;&gt;"",CHAR(10) &amp; IFERROR(IF(ISERROR(--TRIM(MID(SUBSTITUTE(C71,",",REPT(" ",99)),999,99))),VLOOKUP(TRIM(MID(SUBSTITUTE(C71,",",REPT(" ",99)),999,99)),PortProtocols[],4,FALSE),VLOOKUP(--TRIM(MID(SUBSTITUTE(C71,",",REPT(" ",99)),999,99)),PortProtocols[],4,FALSE)),""),"") &amp;
    IF(TRIM(MID(SUBSTITUTE(C71,",",REPT(" ",99)),1099,99))&lt;&gt;"",CHAR(10) &amp; IFERROR(IF(ISERROR(--TRIM(MID(SUBSTITUTE(C71,",",REPT(" ",99)),1099,99))),VLOOKUP(TRIM(MID(SUBSTITUTE(C71,",",REPT(" ",99)),1099,99)),PortProtocols[],4,FALSE),VLOOKUP(--TRIM(MID(SUBSTITUTE(C71,",",REPT(" ",99)),1099,99)),PortProtocols[],4,FALSE)),""),"") &amp;
    IF(TRIM(MID(SUBSTITUTE(C71,",",REPT(" ",99)),1199,99))&lt;&gt;"",CHAR(10) &amp; IFERROR(IF(ISERROR(--TRIM(MID(SUBSTITUTE(C71,",",REPT(" ",99)),1199,99))),VLOOKUP(TRIM(MID(SUBSTITUTE(C71,",",REPT(" ",99)),1199,99)),PortProtocols[],4,FALSE),VLOOKUP(--TRIM(MID(SUBSTITUTE(C71,",",REPT(" ",99)),1199,99)),PortProtocols[],4,FALSE)),""),"") &amp;
    IF(TRIM(MID(SUBSTITUTE(C71,",",REPT(" ",99)),1299,99))&lt;&gt;"",CHAR(10) &amp; IFERROR(IF(ISERROR(--TRIM(MID(SUBSTITUTE(C71,",",REPT(" ",99)),1299,99))),VLOOKUP(TRIM(MID(SUBSTITUTE(C71,",",REPT(" ",99)),1299,99)),PortProtocols[],4,FALSE),VLOOKUP(--TRIM(MID(SUBSTITUTE(C71,",",REPT(" ",99)),1299,99)),PortProtocols[],4,FALSE)),""),"") &amp;
    IF(TRIM(MID(SUBSTITUTE(C71,",",REPT(" ",99)),1399,99))&lt;&gt;"",CHAR(10) &amp; IFERROR(IF(ISERROR(--TRIM(MID(SUBSTITUTE(C71,",",REPT(" ",99)),1399,99))),VLOOKUP(TRIM(MID(SUBSTITUTE(C71,",",REPT(" ",99)),1399,99)),PortProtocols[],4,FALSE),VLOOKUP(--TRIM(MID(SUBSTITUTE(C71,",",REPT(" ",99)),1399,99)),PortProtocols[],4,FALSE)),""),"") &amp;
    IF(TRIM(MID(SUBSTITUTE(C71,",",REPT(" ",99)),1499,99))&lt;&gt;"",CHAR(10) &amp; IFERROR(IF(ISERROR(--TRIM(MID(SUBSTITUTE(C71,",",REPT(" ",99)),1499,99))),VLOOKUP(TRIM(MID(SUBSTITUTE(C71,",",REPT(" ",99)),1499,99)),PortProtocols[],4,FALSE),VLOOKUP(--TRIM(MID(SUBSTITUTE(C71,",",REPT(" ",99)),1499,99)),PortProtocols[],4,FALSE)),""),"") &amp;
    IF(TRIM(MID(SUBSTITUTE(C71,",",REPT(" ",99)),1599,99))&lt;&gt;"",CHAR(10) &amp; IFERROR(IF(ISERROR(--TRIM(MID(SUBSTITUTE(C71,",",REPT(" ",99)),1599,99))),VLOOKUP(TRIM(MID(SUBSTITUTE(C71,",",REPT(" ",99)),1599,99)),PortProtocols[],4,FALSE),VLOOKUP(--TRIM(MID(SUBSTITUTE(C71,",",REPT(" ",99)),1599,99)),PortProtocols[],4,FALSE)),""),"") &amp;
    IF(TRIM(MID(SUBSTITUTE(C71,",",REPT(" ",99)),1699,99))&lt;&gt;"",CHAR(10) &amp; IFERROR(IF(ISERROR(--TRIM(MID(SUBSTITUTE(C71,",",REPT(" ",99)),1699,99))),VLOOKUP(TRIM(MID(SUBSTITUTE(C71,",",REPT(" ",99)),1699,99)),PortProtocols[],4,FALSE),VLOOKUP(--TRIM(MID(SUBSTITUTE(C71,",",REPT(" ",99)),1699,99)),PortProtocols[],4,FALSE)),""),"") &amp;
    IF(TRIM(MID(SUBSTITUTE(C71,",",REPT(" ",99)),1799,99))&lt;&gt;"",CHAR(10) &amp; IFERROR(IF(ISERROR(--TRIM(MID(SUBSTITUTE(C71,",",REPT(" ",99)),1799,99))),VLOOKUP(TRIM(MID(SUBSTITUTE(C71,",",REPT(" ",99)),1799,99)),PortProtocols[],4,FALSE),VLOOKUP(--TRIM(MID(SUBSTITUTE(C71,",",REPT(" ",99)),1799,99)),PortProtocols[],4,FALSE)),""),"") &amp;
    IF(TRIM(MID(SUBSTITUTE(C71,",",REPT(" ",99)),1899,99))&lt;&gt;"",CHAR(10) &amp; IFERROR(IF(ISERROR(--TRIM(MID(SUBSTITUTE(C71,",",REPT(" ",99)),1899,99))),VLOOKUP(TRIM(MID(SUBSTITUTE(C71,",",REPT(" ",99)),1899,99)),PortProtocols[],4,FALSE),VLOOKUP(--TRIM(MID(SUBSTITUTE(C71,",",REPT(" ",99)),1899,99)),PortProtocols[],4,FALSE)),""),""),
"")</f>
        <v/>
      </c>
      <c r="F71" s="19"/>
      <c r="G71" s="19"/>
    </row>
    <row r="72" spans="1:7" ht="20.25">
      <c r="A72" s="5"/>
      <c r="B72" s="5"/>
      <c r="C72" s="6"/>
      <c r="D72" s="5" t="str" cm="1">
        <f t="array" ref="D72">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72" s="19" t="str">
        <f>IF(AND(B72&lt;&gt;"",C72&lt;&gt;""),
    B72 &amp; " To " &amp; B72 &amp; CHAR(10) &amp;
    IFERROR(IF(ISERROR(--TRIM(MID(SUBSTITUTE(C72,",",REPT(" ",99)),1,99))),VLOOKUP(TRIM(MID(SUBSTITUTE(C72,",",REPT(" ",99)),1,99)),PortProtocols[],4,FALSE),VLOOKUP(--TRIM(MID(SUBSTITUTE(C72,",",REPT(" ",99)),1,99)),PortProtocols[],4,FALSE)),"") &amp;
    IF(TRIM(MID(SUBSTITUTE(C72,",",REPT(" ",99)),99,99))&lt;&gt;"",CHAR(10) &amp; IFERROR(IF(ISERROR(--TRIM(MID(SUBSTITUTE(C72,",",REPT(" ",99)),99,99))),VLOOKUP(TRIM(MID(SUBSTITUTE(C72,",",REPT(" ",99)),99,99)),PortProtocols[],4,FALSE),VLOOKUP(--TRIM(MID(SUBSTITUTE(C72,",",REPT(" ",99)),99,99)),PortProtocols[],4,FALSE)),""),"") &amp;
    IF(TRIM(MID(SUBSTITUTE(C72,",",REPT(" ",99)),199,99))&lt;&gt;"",CHAR(10) &amp; IFERROR(IF(ISERROR(--TRIM(MID(SUBSTITUTE(C72,",",REPT(" ",99)),199,99))),VLOOKUP(TRIM(MID(SUBSTITUTE(C72,",",REPT(" ",99)),199,99)),PortProtocols[],4,FALSE),VLOOKUP(--TRIM(MID(SUBSTITUTE(C72,",",REPT(" ",99)),199,99)),PortProtocols[],4,FALSE)),""),"") &amp;
    IF(TRIM(MID(SUBSTITUTE(C72,",",REPT(" ",99)),299,99))&lt;&gt;"",CHAR(10) &amp; IFERROR(IF(ISERROR(--TRIM(MID(SUBSTITUTE(C72,",",REPT(" ",99)),299,99))),VLOOKUP(TRIM(MID(SUBSTITUTE(C72,",",REPT(" ",99)),299,99)),PortProtocols[],4,FALSE),VLOOKUP(--TRIM(MID(SUBSTITUTE(C72,",",REPT(" ",99)),299,99)),PortProtocols[],4,FALSE)),""),"") &amp;
    IF(TRIM(MID(SUBSTITUTE(C72,",",REPT(" ",99)),399,99))&lt;&gt;"",CHAR(10) &amp; IFERROR(IF(ISERROR(--TRIM(MID(SUBSTITUTE(C72,",",REPT(" ",99)),399,99))),VLOOKUP(TRIM(MID(SUBSTITUTE(C72,",",REPT(" ",99)),399,99)),PortProtocols[],4,FALSE),VLOOKUP(--TRIM(MID(SUBSTITUTE(C72,",",REPT(" ",99)),399,99)),PortProtocols[],4,FALSE)),""),"") &amp;
    IF(TRIM(MID(SUBSTITUTE(C72,",",REPT(" ",99)),499,99))&lt;&gt;"",CHAR(10) &amp; IFERROR(IF(ISERROR(--TRIM(MID(SUBSTITUTE(C72,",",REPT(" ",99)),499,99))),VLOOKUP(TRIM(MID(SUBSTITUTE(C72,",",REPT(" ",99)),499,99)),PortProtocols[],4,FALSE),VLOOKUP(--TRIM(MID(SUBSTITUTE(C72,",",REPT(" ",99)),499,99)),PortProtocols[],4,FALSE)),""),"") &amp;
    IF(TRIM(MID(SUBSTITUTE(C72,",",REPT(" ",99)),599,99))&lt;&gt;"",CHAR(10) &amp; IFERROR(IF(ISERROR(--TRIM(MID(SUBSTITUTE(C72,",",REPT(" ",99)),599,99))),VLOOKUP(TRIM(MID(SUBSTITUTE(C72,",",REPT(" ",99)),599,99)),PortProtocols[],4,FALSE),VLOOKUP(--TRIM(MID(SUBSTITUTE(C72,",",REPT(" ",99)),599,99)),PortProtocols[],4,FALSE)),""),"") &amp;
    IF(TRIM(MID(SUBSTITUTE(C72,",",REPT(" ",99)),699,99))&lt;&gt;"",CHAR(10) &amp; IFERROR(IF(ISERROR(--TRIM(MID(SUBSTITUTE(C72,",",REPT(" ",99)),699,99))),VLOOKUP(TRIM(MID(SUBSTITUTE(C72,",",REPT(" ",99)),699,99)),PortProtocols[],4,FALSE),VLOOKUP(--TRIM(MID(SUBSTITUTE(C72,",",REPT(" ",99)),699,99)),PortProtocols[],4,FALSE)),""),"") &amp;
    IF(TRIM(MID(SUBSTITUTE(C72,",",REPT(" ",99)),799,99))&lt;&gt;"",CHAR(10) &amp; IFERROR(IF(ISERROR(--TRIM(MID(SUBSTITUTE(C72,",",REPT(" ",99)),799,99))),VLOOKUP(TRIM(MID(SUBSTITUTE(C72,",",REPT(" ",99)),799,99)),PortProtocols[],4,FALSE),VLOOKUP(--TRIM(MID(SUBSTITUTE(C72,",",REPT(" ",99)),799,99)),PortProtocols[],4,FALSE)),""),"") &amp;
    IF(TRIM(MID(SUBSTITUTE(C72,",",REPT(" ",99)),899,99))&lt;&gt;"",CHAR(10) &amp; IFERROR(IF(ISERROR(--TRIM(MID(SUBSTITUTE(C72,",",REPT(" ",99)),899,99))),VLOOKUP(TRIM(MID(SUBSTITUTE(C72,",",REPT(" ",99)),899,99)),PortProtocols[],4,FALSE),VLOOKUP(--TRIM(MID(SUBSTITUTE(C72,",",REPT(" ",99)),899,99)),PortProtocols[],4,FALSE)),""),"") &amp;
    IF(TRIM(MID(SUBSTITUTE(C72,",",REPT(" ",99)),999,99))&lt;&gt;"",CHAR(10) &amp; IFERROR(IF(ISERROR(--TRIM(MID(SUBSTITUTE(C72,",",REPT(" ",99)),999,99))),VLOOKUP(TRIM(MID(SUBSTITUTE(C72,",",REPT(" ",99)),999,99)),PortProtocols[],4,FALSE),VLOOKUP(--TRIM(MID(SUBSTITUTE(C72,",",REPT(" ",99)),999,99)),PortProtocols[],4,FALSE)),""),"") &amp;
    IF(TRIM(MID(SUBSTITUTE(C72,",",REPT(" ",99)),1099,99))&lt;&gt;"",CHAR(10) &amp; IFERROR(IF(ISERROR(--TRIM(MID(SUBSTITUTE(C72,",",REPT(" ",99)),1099,99))),VLOOKUP(TRIM(MID(SUBSTITUTE(C72,",",REPT(" ",99)),1099,99)),PortProtocols[],4,FALSE),VLOOKUP(--TRIM(MID(SUBSTITUTE(C72,",",REPT(" ",99)),1099,99)),PortProtocols[],4,FALSE)),""),"") &amp;
    IF(TRIM(MID(SUBSTITUTE(C72,",",REPT(" ",99)),1199,99))&lt;&gt;"",CHAR(10) &amp; IFERROR(IF(ISERROR(--TRIM(MID(SUBSTITUTE(C72,",",REPT(" ",99)),1199,99))),VLOOKUP(TRIM(MID(SUBSTITUTE(C72,",",REPT(" ",99)),1199,99)),PortProtocols[],4,FALSE),VLOOKUP(--TRIM(MID(SUBSTITUTE(C72,",",REPT(" ",99)),1199,99)),PortProtocols[],4,FALSE)),""),"") &amp;
    IF(TRIM(MID(SUBSTITUTE(C72,",",REPT(" ",99)),1299,99))&lt;&gt;"",CHAR(10) &amp; IFERROR(IF(ISERROR(--TRIM(MID(SUBSTITUTE(C72,",",REPT(" ",99)),1299,99))),VLOOKUP(TRIM(MID(SUBSTITUTE(C72,",",REPT(" ",99)),1299,99)),PortProtocols[],4,FALSE),VLOOKUP(--TRIM(MID(SUBSTITUTE(C72,",",REPT(" ",99)),1299,99)),PortProtocols[],4,FALSE)),""),"") &amp;
    IF(TRIM(MID(SUBSTITUTE(C72,",",REPT(" ",99)),1399,99))&lt;&gt;"",CHAR(10) &amp; IFERROR(IF(ISERROR(--TRIM(MID(SUBSTITUTE(C72,",",REPT(" ",99)),1399,99))),VLOOKUP(TRIM(MID(SUBSTITUTE(C72,",",REPT(" ",99)),1399,99)),PortProtocols[],4,FALSE),VLOOKUP(--TRIM(MID(SUBSTITUTE(C72,",",REPT(" ",99)),1399,99)),PortProtocols[],4,FALSE)),""),"") &amp;
    IF(TRIM(MID(SUBSTITUTE(C72,",",REPT(" ",99)),1499,99))&lt;&gt;"",CHAR(10) &amp; IFERROR(IF(ISERROR(--TRIM(MID(SUBSTITUTE(C72,",",REPT(" ",99)),1499,99))),VLOOKUP(TRIM(MID(SUBSTITUTE(C72,",",REPT(" ",99)),1499,99)),PortProtocols[],4,FALSE),VLOOKUP(--TRIM(MID(SUBSTITUTE(C72,",",REPT(" ",99)),1499,99)),PortProtocols[],4,FALSE)),""),"") &amp;
    IF(TRIM(MID(SUBSTITUTE(C72,",",REPT(" ",99)),1599,99))&lt;&gt;"",CHAR(10) &amp; IFERROR(IF(ISERROR(--TRIM(MID(SUBSTITUTE(C72,",",REPT(" ",99)),1599,99))),VLOOKUP(TRIM(MID(SUBSTITUTE(C72,",",REPT(" ",99)),1599,99)),PortProtocols[],4,FALSE),VLOOKUP(--TRIM(MID(SUBSTITUTE(C72,",",REPT(" ",99)),1599,99)),PortProtocols[],4,FALSE)),""),"") &amp;
    IF(TRIM(MID(SUBSTITUTE(C72,",",REPT(" ",99)),1699,99))&lt;&gt;"",CHAR(10) &amp; IFERROR(IF(ISERROR(--TRIM(MID(SUBSTITUTE(C72,",",REPT(" ",99)),1699,99))),VLOOKUP(TRIM(MID(SUBSTITUTE(C72,",",REPT(" ",99)),1699,99)),PortProtocols[],4,FALSE),VLOOKUP(--TRIM(MID(SUBSTITUTE(C72,",",REPT(" ",99)),1699,99)),PortProtocols[],4,FALSE)),""),"") &amp;
    IF(TRIM(MID(SUBSTITUTE(C72,",",REPT(" ",99)),1799,99))&lt;&gt;"",CHAR(10) &amp; IFERROR(IF(ISERROR(--TRIM(MID(SUBSTITUTE(C72,",",REPT(" ",99)),1799,99))),VLOOKUP(TRIM(MID(SUBSTITUTE(C72,",",REPT(" ",99)),1799,99)),PortProtocols[],4,FALSE),VLOOKUP(--TRIM(MID(SUBSTITUTE(C72,",",REPT(" ",99)),1799,99)),PortProtocols[],4,FALSE)),""),"") &amp;
    IF(TRIM(MID(SUBSTITUTE(C72,",",REPT(" ",99)),1899,99))&lt;&gt;"",CHAR(10) &amp; IFERROR(IF(ISERROR(--TRIM(MID(SUBSTITUTE(C72,",",REPT(" ",99)),1899,99))),VLOOKUP(TRIM(MID(SUBSTITUTE(C72,",",REPT(" ",99)),1899,99)),PortProtocols[],4,FALSE),VLOOKUP(--TRIM(MID(SUBSTITUTE(C72,",",REPT(" ",99)),1899,99)),PortProtocols[],4,FALSE)),""),""),
"")</f>
        <v/>
      </c>
      <c r="F72" s="19"/>
      <c r="G72" s="19"/>
    </row>
    <row r="73" spans="1:7" ht="20.25">
      <c r="A73" s="5"/>
      <c r="B73" s="5"/>
      <c r="C73" s="6"/>
      <c r="D73" s="5" t="str" cm="1">
        <f t="array" ref="D73">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73" s="19" t="str">
        <f>IF(AND(B73&lt;&gt;"",C73&lt;&gt;""),
    B73 &amp; " To " &amp; B73 &amp; CHAR(10) &amp;
    IFERROR(IF(ISERROR(--TRIM(MID(SUBSTITUTE(C73,",",REPT(" ",99)),1,99))),VLOOKUP(TRIM(MID(SUBSTITUTE(C73,",",REPT(" ",99)),1,99)),PortProtocols[],4,FALSE),VLOOKUP(--TRIM(MID(SUBSTITUTE(C73,",",REPT(" ",99)),1,99)),PortProtocols[],4,FALSE)),"") &amp;
    IF(TRIM(MID(SUBSTITUTE(C73,",",REPT(" ",99)),99,99))&lt;&gt;"",CHAR(10) &amp; IFERROR(IF(ISERROR(--TRIM(MID(SUBSTITUTE(C73,",",REPT(" ",99)),99,99))),VLOOKUP(TRIM(MID(SUBSTITUTE(C73,",",REPT(" ",99)),99,99)),PortProtocols[],4,FALSE),VLOOKUP(--TRIM(MID(SUBSTITUTE(C73,",",REPT(" ",99)),99,99)),PortProtocols[],4,FALSE)),""),"") &amp;
    IF(TRIM(MID(SUBSTITUTE(C73,",",REPT(" ",99)),199,99))&lt;&gt;"",CHAR(10) &amp; IFERROR(IF(ISERROR(--TRIM(MID(SUBSTITUTE(C73,",",REPT(" ",99)),199,99))),VLOOKUP(TRIM(MID(SUBSTITUTE(C73,",",REPT(" ",99)),199,99)),PortProtocols[],4,FALSE),VLOOKUP(--TRIM(MID(SUBSTITUTE(C73,",",REPT(" ",99)),199,99)),PortProtocols[],4,FALSE)),""),"") &amp;
    IF(TRIM(MID(SUBSTITUTE(C73,",",REPT(" ",99)),299,99))&lt;&gt;"",CHAR(10) &amp; IFERROR(IF(ISERROR(--TRIM(MID(SUBSTITUTE(C73,",",REPT(" ",99)),299,99))),VLOOKUP(TRIM(MID(SUBSTITUTE(C73,",",REPT(" ",99)),299,99)),PortProtocols[],4,FALSE),VLOOKUP(--TRIM(MID(SUBSTITUTE(C73,",",REPT(" ",99)),299,99)),PortProtocols[],4,FALSE)),""),"") &amp;
    IF(TRIM(MID(SUBSTITUTE(C73,",",REPT(" ",99)),399,99))&lt;&gt;"",CHAR(10) &amp; IFERROR(IF(ISERROR(--TRIM(MID(SUBSTITUTE(C73,",",REPT(" ",99)),399,99))),VLOOKUP(TRIM(MID(SUBSTITUTE(C73,",",REPT(" ",99)),399,99)),PortProtocols[],4,FALSE),VLOOKUP(--TRIM(MID(SUBSTITUTE(C73,",",REPT(" ",99)),399,99)),PortProtocols[],4,FALSE)),""),"") &amp;
    IF(TRIM(MID(SUBSTITUTE(C73,",",REPT(" ",99)),499,99))&lt;&gt;"",CHAR(10) &amp; IFERROR(IF(ISERROR(--TRIM(MID(SUBSTITUTE(C73,",",REPT(" ",99)),499,99))),VLOOKUP(TRIM(MID(SUBSTITUTE(C73,",",REPT(" ",99)),499,99)),PortProtocols[],4,FALSE),VLOOKUP(--TRIM(MID(SUBSTITUTE(C73,",",REPT(" ",99)),499,99)),PortProtocols[],4,FALSE)),""),"") &amp;
    IF(TRIM(MID(SUBSTITUTE(C73,",",REPT(" ",99)),599,99))&lt;&gt;"",CHAR(10) &amp; IFERROR(IF(ISERROR(--TRIM(MID(SUBSTITUTE(C73,",",REPT(" ",99)),599,99))),VLOOKUP(TRIM(MID(SUBSTITUTE(C73,",",REPT(" ",99)),599,99)),PortProtocols[],4,FALSE),VLOOKUP(--TRIM(MID(SUBSTITUTE(C73,",",REPT(" ",99)),599,99)),PortProtocols[],4,FALSE)),""),"") &amp;
    IF(TRIM(MID(SUBSTITUTE(C73,",",REPT(" ",99)),699,99))&lt;&gt;"",CHAR(10) &amp; IFERROR(IF(ISERROR(--TRIM(MID(SUBSTITUTE(C73,",",REPT(" ",99)),699,99))),VLOOKUP(TRIM(MID(SUBSTITUTE(C73,",",REPT(" ",99)),699,99)),PortProtocols[],4,FALSE),VLOOKUP(--TRIM(MID(SUBSTITUTE(C73,",",REPT(" ",99)),699,99)),PortProtocols[],4,FALSE)),""),"") &amp;
    IF(TRIM(MID(SUBSTITUTE(C73,",",REPT(" ",99)),799,99))&lt;&gt;"",CHAR(10) &amp; IFERROR(IF(ISERROR(--TRIM(MID(SUBSTITUTE(C73,",",REPT(" ",99)),799,99))),VLOOKUP(TRIM(MID(SUBSTITUTE(C73,",",REPT(" ",99)),799,99)),PortProtocols[],4,FALSE),VLOOKUP(--TRIM(MID(SUBSTITUTE(C73,",",REPT(" ",99)),799,99)),PortProtocols[],4,FALSE)),""),"") &amp;
    IF(TRIM(MID(SUBSTITUTE(C73,",",REPT(" ",99)),899,99))&lt;&gt;"",CHAR(10) &amp; IFERROR(IF(ISERROR(--TRIM(MID(SUBSTITUTE(C73,",",REPT(" ",99)),899,99))),VLOOKUP(TRIM(MID(SUBSTITUTE(C73,",",REPT(" ",99)),899,99)),PortProtocols[],4,FALSE),VLOOKUP(--TRIM(MID(SUBSTITUTE(C73,",",REPT(" ",99)),899,99)),PortProtocols[],4,FALSE)),""),"") &amp;
    IF(TRIM(MID(SUBSTITUTE(C73,",",REPT(" ",99)),999,99))&lt;&gt;"",CHAR(10) &amp; IFERROR(IF(ISERROR(--TRIM(MID(SUBSTITUTE(C73,",",REPT(" ",99)),999,99))),VLOOKUP(TRIM(MID(SUBSTITUTE(C73,",",REPT(" ",99)),999,99)),PortProtocols[],4,FALSE),VLOOKUP(--TRIM(MID(SUBSTITUTE(C73,",",REPT(" ",99)),999,99)),PortProtocols[],4,FALSE)),""),"") &amp;
    IF(TRIM(MID(SUBSTITUTE(C73,",",REPT(" ",99)),1099,99))&lt;&gt;"",CHAR(10) &amp; IFERROR(IF(ISERROR(--TRIM(MID(SUBSTITUTE(C73,",",REPT(" ",99)),1099,99))),VLOOKUP(TRIM(MID(SUBSTITUTE(C73,",",REPT(" ",99)),1099,99)),PortProtocols[],4,FALSE),VLOOKUP(--TRIM(MID(SUBSTITUTE(C73,",",REPT(" ",99)),1099,99)),PortProtocols[],4,FALSE)),""),"") &amp;
    IF(TRIM(MID(SUBSTITUTE(C73,",",REPT(" ",99)),1199,99))&lt;&gt;"",CHAR(10) &amp; IFERROR(IF(ISERROR(--TRIM(MID(SUBSTITUTE(C73,",",REPT(" ",99)),1199,99))),VLOOKUP(TRIM(MID(SUBSTITUTE(C73,",",REPT(" ",99)),1199,99)),PortProtocols[],4,FALSE),VLOOKUP(--TRIM(MID(SUBSTITUTE(C73,",",REPT(" ",99)),1199,99)),PortProtocols[],4,FALSE)),""),"") &amp;
    IF(TRIM(MID(SUBSTITUTE(C73,",",REPT(" ",99)),1299,99))&lt;&gt;"",CHAR(10) &amp; IFERROR(IF(ISERROR(--TRIM(MID(SUBSTITUTE(C73,",",REPT(" ",99)),1299,99))),VLOOKUP(TRIM(MID(SUBSTITUTE(C73,",",REPT(" ",99)),1299,99)),PortProtocols[],4,FALSE),VLOOKUP(--TRIM(MID(SUBSTITUTE(C73,",",REPT(" ",99)),1299,99)),PortProtocols[],4,FALSE)),""),"") &amp;
    IF(TRIM(MID(SUBSTITUTE(C73,",",REPT(" ",99)),1399,99))&lt;&gt;"",CHAR(10) &amp; IFERROR(IF(ISERROR(--TRIM(MID(SUBSTITUTE(C73,",",REPT(" ",99)),1399,99))),VLOOKUP(TRIM(MID(SUBSTITUTE(C73,",",REPT(" ",99)),1399,99)),PortProtocols[],4,FALSE),VLOOKUP(--TRIM(MID(SUBSTITUTE(C73,",",REPT(" ",99)),1399,99)),PortProtocols[],4,FALSE)),""),"") &amp;
    IF(TRIM(MID(SUBSTITUTE(C73,",",REPT(" ",99)),1499,99))&lt;&gt;"",CHAR(10) &amp; IFERROR(IF(ISERROR(--TRIM(MID(SUBSTITUTE(C73,",",REPT(" ",99)),1499,99))),VLOOKUP(TRIM(MID(SUBSTITUTE(C73,",",REPT(" ",99)),1499,99)),PortProtocols[],4,FALSE),VLOOKUP(--TRIM(MID(SUBSTITUTE(C73,",",REPT(" ",99)),1499,99)),PortProtocols[],4,FALSE)),""),"") &amp;
    IF(TRIM(MID(SUBSTITUTE(C73,",",REPT(" ",99)),1599,99))&lt;&gt;"",CHAR(10) &amp; IFERROR(IF(ISERROR(--TRIM(MID(SUBSTITUTE(C73,",",REPT(" ",99)),1599,99))),VLOOKUP(TRIM(MID(SUBSTITUTE(C73,",",REPT(" ",99)),1599,99)),PortProtocols[],4,FALSE),VLOOKUP(--TRIM(MID(SUBSTITUTE(C73,",",REPT(" ",99)),1599,99)),PortProtocols[],4,FALSE)),""),"") &amp;
    IF(TRIM(MID(SUBSTITUTE(C73,",",REPT(" ",99)),1699,99))&lt;&gt;"",CHAR(10) &amp; IFERROR(IF(ISERROR(--TRIM(MID(SUBSTITUTE(C73,",",REPT(" ",99)),1699,99))),VLOOKUP(TRIM(MID(SUBSTITUTE(C73,",",REPT(" ",99)),1699,99)),PortProtocols[],4,FALSE),VLOOKUP(--TRIM(MID(SUBSTITUTE(C73,",",REPT(" ",99)),1699,99)),PortProtocols[],4,FALSE)),""),"") &amp;
    IF(TRIM(MID(SUBSTITUTE(C73,",",REPT(" ",99)),1799,99))&lt;&gt;"",CHAR(10) &amp; IFERROR(IF(ISERROR(--TRIM(MID(SUBSTITUTE(C73,",",REPT(" ",99)),1799,99))),VLOOKUP(TRIM(MID(SUBSTITUTE(C73,",",REPT(" ",99)),1799,99)),PortProtocols[],4,FALSE),VLOOKUP(--TRIM(MID(SUBSTITUTE(C73,",",REPT(" ",99)),1799,99)),PortProtocols[],4,FALSE)),""),"") &amp;
    IF(TRIM(MID(SUBSTITUTE(C73,",",REPT(" ",99)),1899,99))&lt;&gt;"",CHAR(10) &amp; IFERROR(IF(ISERROR(--TRIM(MID(SUBSTITUTE(C73,",",REPT(" ",99)),1899,99))),VLOOKUP(TRIM(MID(SUBSTITUTE(C73,",",REPT(" ",99)),1899,99)),PortProtocols[],4,FALSE),VLOOKUP(--TRIM(MID(SUBSTITUTE(C73,",",REPT(" ",99)),1899,99)),PortProtocols[],4,FALSE)),""),""),
"")</f>
        <v/>
      </c>
      <c r="F73" s="19"/>
      <c r="G73" s="19"/>
    </row>
    <row r="74" spans="1:7" ht="20.25">
      <c r="A74" s="5"/>
      <c r="B74" s="5"/>
      <c r="C74" s="6"/>
      <c r="D74" s="5" t="str" cm="1">
        <f t="array" ref="D74">IF(InternalPorts[[#This Row],[Ports]]="","",
    _xlfn.LET(
        _xlpm.portStr, TRIM(InternalPorts[[#This Row],[Ports]]),
        _xlpm.hasRange, LEN(_xlpm.portStr)-LEN(SUBSTITUTE(_xlpm.portStr,"-",""))&gt;0,
        _xlpm.hasComma, LEN(_xlpm.portStr)-LEN(SUBSTITUTE(_xlpm.portStr,",",""))&gt;0,
        _xlpm.type, IF(AND(_xlpm.hasRange, _xlpm.hasComma),
            "Range+Comma",
            IF(_xlpm.hasRange,
                "Range",
                IF(_xlpm.hasComma,
                    "Comma",
                    "Single"
                )
            )
        ),
        _xlfn.SWITCH(_xlpm.type,
            "Single",
                _xlfn.XLOOKUP(
                    VALUE(_xlpm.portStr),
                    PortProtocols[Port Number],
                    PortProtocols[Transfer Protocol],
                    "Not Found"
                ),
            "Range",
                "TCP",
            "Comma",
                _xlfn.LET(
                    _xlpm.ports, _xlfn.FILTERXML("&lt;t&gt;&lt;s&gt;"&amp;SUBSTITUTE(SUBSTITUTE(_xlpm.portStr," ",""),",","&lt;/s&gt;&lt;s&gt;")&amp;"&lt;/s&gt;&lt;/t&gt;","//s"),
                    _xlpm.protocols, _xlfn.MAP(_xlpm.ports, _xlfn.LAMBDA(_xlpm.p,
                        _xlfn.XLOOKUP(
                            VALUE(_xlpm.p),
                            PortProtocols[Port Number],
                            PortProtocols[Transfer Protocol],
                            "Not Found"
                        )
                    )),
                    _xlpm.unique_protocols, _xlfn.UNIQUE(_xlpm.protocols),
                    IF(ROWS(_xlpm.unique_protocols)=1,
                        INDEX(_xlpm.unique_protocols,1),
                        "ERROR: TCP and UDP ports must be on separate lines"
                    )
                ),
            "Range+Comma",
                _xlfn.LET(
                    _xlpm.ports, _xlfn.FILTERXML("&lt;t&gt;&lt;s&gt;"&amp;SUBSTITUTE(SUBSTITUTE(_xlpm.portStr," ",""),",","&lt;/s&gt;&lt;s&gt;")&amp;"&lt;/s&gt;&lt;/t&gt;","//s"),
                    _xlpm.nonRangePorts, _xlfn._xlws.FILTER(_xlpm.ports, NOT(ISNUMBER(FIND("-", _xlpm.ports)))),
                    _xlpm.protocols, _xlfn.MAP(_xlpm.nonRangePorts, _xlfn.LAMBDA(_xlpm.p,
                        _xlfn.XLOOKUP(
                            VALUE(_xlpm.p),
                            PortProtocols[Port Number],
                            PortProtocols[Transfer Protocol],
                            "Not Found"
                        )
                    )),
                    _xlpm.allTCP, AND(_xlpm.protocols="TCP"),
                    IF(_xlpm.allTCP, "TCP", "ERROR: TCP and UDP ports must be on separate lines")
                )
        )
    )
)</f>
        <v/>
      </c>
      <c r="E74" s="19" t="str">
        <f>IF(AND(B74&lt;&gt;"",C74&lt;&gt;""),
    B74 &amp; " To " &amp; B74 &amp; CHAR(10) &amp;
    IFERROR(IF(ISERROR(--TRIM(MID(SUBSTITUTE(C74,",",REPT(" ",99)),1,99))),VLOOKUP(TRIM(MID(SUBSTITUTE(C74,",",REPT(" ",99)),1,99)),PortProtocols[],4,FALSE),VLOOKUP(--TRIM(MID(SUBSTITUTE(C74,",",REPT(" ",99)),1,99)),PortProtocols[],4,FALSE)),"") &amp;
    IF(TRIM(MID(SUBSTITUTE(C74,",",REPT(" ",99)),99,99))&lt;&gt;"",CHAR(10) &amp; IFERROR(IF(ISERROR(--TRIM(MID(SUBSTITUTE(C74,",",REPT(" ",99)),99,99))),VLOOKUP(TRIM(MID(SUBSTITUTE(C74,",",REPT(" ",99)),99,99)),PortProtocols[],4,FALSE),VLOOKUP(--TRIM(MID(SUBSTITUTE(C74,",",REPT(" ",99)),99,99)),PortProtocols[],4,FALSE)),""),"") &amp;
    IF(TRIM(MID(SUBSTITUTE(C74,",",REPT(" ",99)),199,99))&lt;&gt;"",CHAR(10) &amp; IFERROR(IF(ISERROR(--TRIM(MID(SUBSTITUTE(C74,",",REPT(" ",99)),199,99))),VLOOKUP(TRIM(MID(SUBSTITUTE(C74,",",REPT(" ",99)),199,99)),PortProtocols[],4,FALSE),VLOOKUP(--TRIM(MID(SUBSTITUTE(C74,",",REPT(" ",99)),199,99)),PortProtocols[],4,FALSE)),""),"") &amp;
    IF(TRIM(MID(SUBSTITUTE(C74,",",REPT(" ",99)),299,99))&lt;&gt;"",CHAR(10) &amp; IFERROR(IF(ISERROR(--TRIM(MID(SUBSTITUTE(C74,",",REPT(" ",99)),299,99))),VLOOKUP(TRIM(MID(SUBSTITUTE(C74,",",REPT(" ",99)),299,99)),PortProtocols[],4,FALSE),VLOOKUP(--TRIM(MID(SUBSTITUTE(C74,",",REPT(" ",99)),299,99)),PortProtocols[],4,FALSE)),""),"") &amp;
    IF(TRIM(MID(SUBSTITUTE(C74,",",REPT(" ",99)),399,99))&lt;&gt;"",CHAR(10) &amp; IFERROR(IF(ISERROR(--TRIM(MID(SUBSTITUTE(C74,",",REPT(" ",99)),399,99))),VLOOKUP(TRIM(MID(SUBSTITUTE(C74,",",REPT(" ",99)),399,99)),PortProtocols[],4,FALSE),VLOOKUP(--TRIM(MID(SUBSTITUTE(C74,",",REPT(" ",99)),399,99)),PortProtocols[],4,FALSE)),""),"") &amp;
    IF(TRIM(MID(SUBSTITUTE(C74,",",REPT(" ",99)),499,99))&lt;&gt;"",CHAR(10) &amp; IFERROR(IF(ISERROR(--TRIM(MID(SUBSTITUTE(C74,",",REPT(" ",99)),499,99))),VLOOKUP(TRIM(MID(SUBSTITUTE(C74,",",REPT(" ",99)),499,99)),PortProtocols[],4,FALSE),VLOOKUP(--TRIM(MID(SUBSTITUTE(C74,",",REPT(" ",99)),499,99)),PortProtocols[],4,FALSE)),""),"") &amp;
    IF(TRIM(MID(SUBSTITUTE(C74,",",REPT(" ",99)),599,99))&lt;&gt;"",CHAR(10) &amp; IFERROR(IF(ISERROR(--TRIM(MID(SUBSTITUTE(C74,",",REPT(" ",99)),599,99))),VLOOKUP(TRIM(MID(SUBSTITUTE(C74,",",REPT(" ",99)),599,99)),PortProtocols[],4,FALSE),VLOOKUP(--TRIM(MID(SUBSTITUTE(C74,",",REPT(" ",99)),599,99)),PortProtocols[],4,FALSE)),""),"") &amp;
    IF(TRIM(MID(SUBSTITUTE(C74,",",REPT(" ",99)),699,99))&lt;&gt;"",CHAR(10) &amp; IFERROR(IF(ISERROR(--TRIM(MID(SUBSTITUTE(C74,",",REPT(" ",99)),699,99))),VLOOKUP(TRIM(MID(SUBSTITUTE(C74,",",REPT(" ",99)),699,99)),PortProtocols[],4,FALSE),VLOOKUP(--TRIM(MID(SUBSTITUTE(C74,",",REPT(" ",99)),699,99)),PortProtocols[],4,FALSE)),""),"") &amp;
    IF(TRIM(MID(SUBSTITUTE(C74,",",REPT(" ",99)),799,99))&lt;&gt;"",CHAR(10) &amp; IFERROR(IF(ISERROR(--TRIM(MID(SUBSTITUTE(C74,",",REPT(" ",99)),799,99))),VLOOKUP(TRIM(MID(SUBSTITUTE(C74,",",REPT(" ",99)),799,99)),PortProtocols[],4,FALSE),VLOOKUP(--TRIM(MID(SUBSTITUTE(C74,",",REPT(" ",99)),799,99)),PortProtocols[],4,FALSE)),""),"") &amp;
    IF(TRIM(MID(SUBSTITUTE(C74,",",REPT(" ",99)),899,99))&lt;&gt;"",CHAR(10) &amp; IFERROR(IF(ISERROR(--TRIM(MID(SUBSTITUTE(C74,",",REPT(" ",99)),899,99))),VLOOKUP(TRIM(MID(SUBSTITUTE(C74,",",REPT(" ",99)),899,99)),PortProtocols[],4,FALSE),VLOOKUP(--TRIM(MID(SUBSTITUTE(C74,",",REPT(" ",99)),899,99)),PortProtocols[],4,FALSE)),""),"") &amp;
    IF(TRIM(MID(SUBSTITUTE(C74,",",REPT(" ",99)),999,99))&lt;&gt;"",CHAR(10) &amp; IFERROR(IF(ISERROR(--TRIM(MID(SUBSTITUTE(C74,",",REPT(" ",99)),999,99))),VLOOKUP(TRIM(MID(SUBSTITUTE(C74,",",REPT(" ",99)),999,99)),PortProtocols[],4,FALSE),VLOOKUP(--TRIM(MID(SUBSTITUTE(C74,",",REPT(" ",99)),999,99)),PortProtocols[],4,FALSE)),""),"") &amp;
    IF(TRIM(MID(SUBSTITUTE(C74,",",REPT(" ",99)),1099,99))&lt;&gt;"",CHAR(10) &amp; IFERROR(IF(ISERROR(--TRIM(MID(SUBSTITUTE(C74,",",REPT(" ",99)),1099,99))),VLOOKUP(TRIM(MID(SUBSTITUTE(C74,",",REPT(" ",99)),1099,99)),PortProtocols[],4,FALSE),VLOOKUP(--TRIM(MID(SUBSTITUTE(C74,",",REPT(" ",99)),1099,99)),PortProtocols[],4,FALSE)),""),"") &amp;
    IF(TRIM(MID(SUBSTITUTE(C74,",",REPT(" ",99)),1199,99))&lt;&gt;"",CHAR(10) &amp; IFERROR(IF(ISERROR(--TRIM(MID(SUBSTITUTE(C74,",",REPT(" ",99)),1199,99))),VLOOKUP(TRIM(MID(SUBSTITUTE(C74,",",REPT(" ",99)),1199,99)),PortProtocols[],4,FALSE),VLOOKUP(--TRIM(MID(SUBSTITUTE(C74,",",REPT(" ",99)),1199,99)),PortProtocols[],4,FALSE)),""),"") &amp;
    IF(TRIM(MID(SUBSTITUTE(C74,",",REPT(" ",99)),1299,99))&lt;&gt;"",CHAR(10) &amp; IFERROR(IF(ISERROR(--TRIM(MID(SUBSTITUTE(C74,",",REPT(" ",99)),1299,99))),VLOOKUP(TRIM(MID(SUBSTITUTE(C74,",",REPT(" ",99)),1299,99)),PortProtocols[],4,FALSE),VLOOKUP(--TRIM(MID(SUBSTITUTE(C74,",",REPT(" ",99)),1299,99)),PortProtocols[],4,FALSE)),""),"") &amp;
    IF(TRIM(MID(SUBSTITUTE(C74,",",REPT(" ",99)),1399,99))&lt;&gt;"",CHAR(10) &amp; IFERROR(IF(ISERROR(--TRIM(MID(SUBSTITUTE(C74,",",REPT(" ",99)),1399,99))),VLOOKUP(TRIM(MID(SUBSTITUTE(C74,",",REPT(" ",99)),1399,99)),PortProtocols[],4,FALSE),VLOOKUP(--TRIM(MID(SUBSTITUTE(C74,",",REPT(" ",99)),1399,99)),PortProtocols[],4,FALSE)),""),"") &amp;
    IF(TRIM(MID(SUBSTITUTE(C74,",",REPT(" ",99)),1499,99))&lt;&gt;"",CHAR(10) &amp; IFERROR(IF(ISERROR(--TRIM(MID(SUBSTITUTE(C74,",",REPT(" ",99)),1499,99))),VLOOKUP(TRIM(MID(SUBSTITUTE(C74,",",REPT(" ",99)),1499,99)),PortProtocols[],4,FALSE),VLOOKUP(--TRIM(MID(SUBSTITUTE(C74,",",REPT(" ",99)),1499,99)),PortProtocols[],4,FALSE)),""),"") &amp;
    IF(TRIM(MID(SUBSTITUTE(C74,",",REPT(" ",99)),1599,99))&lt;&gt;"",CHAR(10) &amp; IFERROR(IF(ISERROR(--TRIM(MID(SUBSTITUTE(C74,",",REPT(" ",99)),1599,99))),VLOOKUP(TRIM(MID(SUBSTITUTE(C74,",",REPT(" ",99)),1599,99)),PortProtocols[],4,FALSE),VLOOKUP(--TRIM(MID(SUBSTITUTE(C74,",",REPT(" ",99)),1599,99)),PortProtocols[],4,FALSE)),""),"") &amp;
    IF(TRIM(MID(SUBSTITUTE(C74,",",REPT(" ",99)),1699,99))&lt;&gt;"",CHAR(10) &amp; IFERROR(IF(ISERROR(--TRIM(MID(SUBSTITUTE(C74,",",REPT(" ",99)),1699,99))),VLOOKUP(TRIM(MID(SUBSTITUTE(C74,",",REPT(" ",99)),1699,99)),PortProtocols[],4,FALSE),VLOOKUP(--TRIM(MID(SUBSTITUTE(C74,",",REPT(" ",99)),1699,99)),PortProtocols[],4,FALSE)),""),"") &amp;
    IF(TRIM(MID(SUBSTITUTE(C74,",",REPT(" ",99)),1799,99))&lt;&gt;"",CHAR(10) &amp; IFERROR(IF(ISERROR(--TRIM(MID(SUBSTITUTE(C74,",",REPT(" ",99)),1799,99))),VLOOKUP(TRIM(MID(SUBSTITUTE(C74,",",REPT(" ",99)),1799,99)),PortProtocols[],4,FALSE),VLOOKUP(--TRIM(MID(SUBSTITUTE(C74,",",REPT(" ",99)),1799,99)),PortProtocols[],4,FALSE)),""),"") &amp;
    IF(TRIM(MID(SUBSTITUTE(C74,",",REPT(" ",99)),1899,99))&lt;&gt;"",CHAR(10) &amp; IFERROR(IF(ISERROR(--TRIM(MID(SUBSTITUTE(C74,",",REPT(" ",99)),1899,99))),VLOOKUP(TRIM(MID(SUBSTITUTE(C74,",",REPT(" ",99)),1899,99)),PortProtocols[],4,FALSE),VLOOKUP(--TRIM(MID(SUBSTITUTE(C74,",",REPT(" ",99)),1899,99)),PortProtocols[],4,FALSE)),""),""),
"")</f>
        <v/>
      </c>
      <c r="F74" s="19"/>
      <c r="G74" s="19"/>
    </row>
  </sheetData>
  <dataValidations count="1">
    <dataValidation type="list" allowBlank="1" showInputMessage="1" showErrorMessage="1" sqref="D5:D74" xr:uid="{5281A5F0-AA8B-4EE4-A6A5-304B82EC9EA8}">
      <formula1>"TCP, UDP, TCP/UDP, ICMP"</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FCA29064-3CE3-4B1B-8C01-B3C60CFCC28F}">
          <x14:formula1>
            <xm:f>Entity!$B$2:$B$1048576</xm:f>
          </x14:formula1>
          <xm:sqref>B5:B74</xm:sqref>
        </x14:dataValidation>
        <x14:dataValidation type="list" allowBlank="1" showInputMessage="1" showErrorMessage="1" xr:uid="{B7821BE0-D6E8-4D8C-B440-752F34308E3C}">
          <x14:formula1>
            <xm:f>Entity!$A$2:$A$1048576</xm:f>
          </x14:formula1>
          <xm:sqref>A5:A74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BF8B5-35CC-42B1-9C98-1CE52AB5606A}">
  <sheetPr codeName="Sheet4"/>
  <dimension ref="A1:D274"/>
  <sheetViews>
    <sheetView topLeftCell="A6" zoomScale="115" zoomScaleNormal="115" workbookViewId="0">
      <selection activeCell="F109" sqref="F109"/>
    </sheetView>
  </sheetViews>
  <sheetFormatPr defaultRowHeight="15"/>
  <cols>
    <col min="1" max="1" width="19.28515625" customWidth="1"/>
    <col min="2" max="2" width="24.42578125" customWidth="1"/>
    <col min="3" max="3" width="36" bestFit="1" customWidth="1"/>
    <col min="4" max="4" width="50.85546875" bestFit="1" customWidth="1"/>
  </cols>
  <sheetData>
    <row r="1" spans="1:4" ht="21">
      <c r="A1" s="7" t="s">
        <v>164</v>
      </c>
      <c r="B1" s="7" t="s">
        <v>4</v>
      </c>
      <c r="C1" s="8" t="s">
        <v>165</v>
      </c>
      <c r="D1" s="10" t="s">
        <v>166</v>
      </c>
    </row>
    <row r="2" spans="1:4">
      <c r="A2" s="9">
        <v>0</v>
      </c>
      <c r="B2" s="9" t="s">
        <v>167</v>
      </c>
      <c r="C2" s="9" t="s">
        <v>168</v>
      </c>
      <c r="D2" t="str">
        <f t="shared" ref="D2:D34" si="0">C2 &amp; " (" &amp; A2 &amp; " " &amp; B2 &amp; ")"</f>
        <v>Ping (0 ICMP)</v>
      </c>
    </row>
    <row r="3" spans="1:4">
      <c r="A3" s="9">
        <v>21</v>
      </c>
      <c r="B3" s="9" t="s">
        <v>78</v>
      </c>
      <c r="C3" s="9" t="s">
        <v>169</v>
      </c>
      <c r="D3" t="str">
        <f t="shared" si="0"/>
        <v>FTP (21 TCP)</v>
      </c>
    </row>
    <row r="4" spans="1:4">
      <c r="A4" s="9">
        <v>22</v>
      </c>
      <c r="B4" s="9" t="s">
        <v>78</v>
      </c>
      <c r="C4" s="9" t="s">
        <v>170</v>
      </c>
      <c r="D4" t="str">
        <f t="shared" si="0"/>
        <v>SSH (22 TCP)</v>
      </c>
    </row>
    <row r="5" spans="1:4">
      <c r="A5" s="9">
        <v>25</v>
      </c>
      <c r="B5" s="9" t="s">
        <v>78</v>
      </c>
      <c r="C5" s="9" t="s">
        <v>171</v>
      </c>
      <c r="D5" t="str">
        <f t="shared" si="0"/>
        <v>SMTP (unencrypted) (25 TCP)</v>
      </c>
    </row>
    <row r="6" spans="1:4">
      <c r="A6" s="9">
        <v>53</v>
      </c>
      <c r="B6" s="9" t="s">
        <v>135</v>
      </c>
      <c r="C6" s="9" t="s">
        <v>172</v>
      </c>
      <c r="D6" t="str">
        <f t="shared" si="0"/>
        <v>DNS (53 TCP/UDP)</v>
      </c>
    </row>
    <row r="7" spans="1:4">
      <c r="A7" s="9">
        <v>67</v>
      </c>
      <c r="B7" s="9" t="s">
        <v>173</v>
      </c>
      <c r="C7" s="9" t="s">
        <v>145</v>
      </c>
      <c r="D7" t="str">
        <f t="shared" si="0"/>
        <v>DHCP Server (67 UDP)</v>
      </c>
    </row>
    <row r="8" spans="1:4">
      <c r="A8" s="9">
        <v>68</v>
      </c>
      <c r="B8" s="9" t="s">
        <v>173</v>
      </c>
      <c r="C8" s="9" t="s">
        <v>174</v>
      </c>
      <c r="D8" t="str">
        <f t="shared" si="0"/>
        <v>DHCP Client (68 UDP)</v>
      </c>
    </row>
    <row r="9" spans="1:4">
      <c r="A9" s="9">
        <v>80</v>
      </c>
      <c r="B9" s="9" t="s">
        <v>78</v>
      </c>
      <c r="C9" s="9" t="s">
        <v>175</v>
      </c>
      <c r="D9" t="str">
        <f t="shared" si="0"/>
        <v>HTTP (80 TCP)</v>
      </c>
    </row>
    <row r="10" spans="1:4">
      <c r="A10" s="9">
        <v>81</v>
      </c>
      <c r="B10" s="9" t="s">
        <v>78</v>
      </c>
      <c r="C10" s="9" t="s">
        <v>176</v>
      </c>
      <c r="D10" t="str">
        <f t="shared" si="0"/>
        <v>Proxy (81 TCP)</v>
      </c>
    </row>
    <row r="11" spans="1:4">
      <c r="A11" s="9">
        <v>88</v>
      </c>
      <c r="B11" s="9" t="s">
        <v>135</v>
      </c>
      <c r="C11" s="9" t="s">
        <v>177</v>
      </c>
      <c r="D11" t="str">
        <f t="shared" si="0"/>
        <v>Kerberos (88 TCP/UDP)</v>
      </c>
    </row>
    <row r="12" spans="1:4">
      <c r="A12" s="9">
        <v>111</v>
      </c>
      <c r="B12" s="9" t="s">
        <v>135</v>
      </c>
      <c r="C12" s="9" t="s">
        <v>178</v>
      </c>
      <c r="D12" t="str">
        <f t="shared" si="0"/>
        <v>NFS Rpcbind (111 TCP/UDP)</v>
      </c>
    </row>
    <row r="13" spans="1:4">
      <c r="A13" s="9">
        <v>123</v>
      </c>
      <c r="B13" s="9" t="s">
        <v>173</v>
      </c>
      <c r="C13" s="9" t="s">
        <v>179</v>
      </c>
      <c r="D13" t="str">
        <f t="shared" si="0"/>
        <v>NTP (123 UDP)</v>
      </c>
    </row>
    <row r="14" spans="1:4">
      <c r="A14" s="9">
        <v>135</v>
      </c>
      <c r="B14" s="9" t="s">
        <v>78</v>
      </c>
      <c r="C14" s="9" t="s">
        <v>180</v>
      </c>
      <c r="D14" t="str">
        <f t="shared" si="0"/>
        <v>RPC (135 TCP)</v>
      </c>
    </row>
    <row r="15" spans="1:4">
      <c r="A15" s="9">
        <v>137</v>
      </c>
      <c r="B15" s="9" t="s">
        <v>135</v>
      </c>
      <c r="C15" s="9" t="s">
        <v>181</v>
      </c>
      <c r="D15" t="str">
        <f t="shared" si="0"/>
        <v>NetBIOS (137 TCP/UDP)</v>
      </c>
    </row>
    <row r="16" spans="1:4">
      <c r="A16" s="9">
        <v>139</v>
      </c>
      <c r="B16" s="9" t="s">
        <v>78</v>
      </c>
      <c r="C16" s="9" t="s">
        <v>182</v>
      </c>
      <c r="D16" t="str">
        <f t="shared" si="0"/>
        <v>SMB (139 TCP)</v>
      </c>
    </row>
    <row r="17" spans="1:4">
      <c r="A17" s="9">
        <v>161</v>
      </c>
      <c r="B17" s="9" t="s">
        <v>173</v>
      </c>
      <c r="C17" s="9" t="s">
        <v>183</v>
      </c>
      <c r="D17" t="str">
        <f t="shared" si="0"/>
        <v>SNMP Poll (161 UDP)</v>
      </c>
    </row>
    <row r="18" spans="1:4">
      <c r="A18" s="9">
        <v>162</v>
      </c>
      <c r="B18" s="9" t="s">
        <v>173</v>
      </c>
      <c r="C18" s="9" t="s">
        <v>184</v>
      </c>
      <c r="D18" t="str">
        <f t="shared" si="0"/>
        <v>SNMP Trap (162 UDP)</v>
      </c>
    </row>
    <row r="19" spans="1:4">
      <c r="A19" s="9">
        <v>179</v>
      </c>
      <c r="B19" s="9" t="s">
        <v>78</v>
      </c>
      <c r="C19" s="9" t="s">
        <v>185</v>
      </c>
      <c r="D19" t="str">
        <f t="shared" si="0"/>
        <v>BGP (179 TCP)</v>
      </c>
    </row>
    <row r="20" spans="1:4">
      <c r="A20" s="9">
        <v>389</v>
      </c>
      <c r="B20" s="9" t="s">
        <v>135</v>
      </c>
      <c r="C20" s="9" t="s">
        <v>186</v>
      </c>
      <c r="D20" t="str">
        <f t="shared" si="0"/>
        <v>LDAP (389 TCP/UDP)</v>
      </c>
    </row>
    <row r="21" spans="1:4">
      <c r="A21" s="9">
        <v>443</v>
      </c>
      <c r="B21" s="9" t="s">
        <v>78</v>
      </c>
      <c r="C21" s="9" t="s">
        <v>187</v>
      </c>
      <c r="D21" t="str">
        <f t="shared" si="0"/>
        <v>HTTPS (443 TCP)</v>
      </c>
    </row>
    <row r="22" spans="1:4">
      <c r="A22" s="9">
        <v>445</v>
      </c>
      <c r="B22" s="9" t="s">
        <v>78</v>
      </c>
      <c r="C22" s="9" t="s">
        <v>182</v>
      </c>
      <c r="D22" t="str">
        <f t="shared" si="0"/>
        <v>SMB (445 TCP)</v>
      </c>
    </row>
    <row r="23" spans="1:4">
      <c r="A23" s="9">
        <v>465</v>
      </c>
      <c r="B23" s="9" t="s">
        <v>78</v>
      </c>
      <c r="C23" s="9" t="s">
        <v>188</v>
      </c>
      <c r="D23" t="str">
        <f t="shared" si="0"/>
        <v>SMTP (SSL) (465 TCP)</v>
      </c>
    </row>
    <row r="24" spans="1:4">
      <c r="A24" s="9">
        <v>500</v>
      </c>
      <c r="B24" s="9" t="s">
        <v>173</v>
      </c>
      <c r="C24" s="9" t="s">
        <v>189</v>
      </c>
      <c r="D24" t="str">
        <f t="shared" si="0"/>
        <v>IKEv2 (500 UDP)</v>
      </c>
    </row>
    <row r="25" spans="1:4">
      <c r="A25" s="9">
        <v>514</v>
      </c>
      <c r="B25" s="9" t="s">
        <v>173</v>
      </c>
      <c r="C25" s="9" t="s">
        <v>190</v>
      </c>
      <c r="D25" t="str">
        <f t="shared" si="0"/>
        <v>Syslog (514 UDP)</v>
      </c>
    </row>
    <row r="26" spans="1:4">
      <c r="A26" s="9">
        <v>587</v>
      </c>
      <c r="B26" s="9" t="s">
        <v>78</v>
      </c>
      <c r="C26" s="9" t="s">
        <v>191</v>
      </c>
      <c r="D26" t="str">
        <f t="shared" si="0"/>
        <v>SMTP (TLS) (587 TCP)</v>
      </c>
    </row>
    <row r="27" spans="1:4">
      <c r="A27" s="9">
        <v>623</v>
      </c>
      <c r="B27" s="9" t="s">
        <v>135</v>
      </c>
      <c r="C27" s="9" t="s">
        <v>192</v>
      </c>
      <c r="D27" t="str">
        <f t="shared" si="0"/>
        <v>IPMI (623 TCP/UDP)</v>
      </c>
    </row>
    <row r="28" spans="1:4">
      <c r="A28" s="9">
        <v>636</v>
      </c>
      <c r="B28" s="9" t="s">
        <v>135</v>
      </c>
      <c r="C28" s="9" t="s">
        <v>193</v>
      </c>
      <c r="D28" t="str">
        <f t="shared" si="0"/>
        <v>LDAPS (636 TCP/UDP)</v>
      </c>
    </row>
    <row r="29" spans="1:4">
      <c r="A29" s="9">
        <v>902</v>
      </c>
      <c r="B29" s="9" t="s">
        <v>78</v>
      </c>
      <c r="C29" s="9" t="s">
        <v>366</v>
      </c>
      <c r="D29" t="str">
        <f>C29 &amp; " (" &amp; A29 &amp; " " &amp; B29 &amp; ")"</f>
        <v>ESXi Management (902 TCP)</v>
      </c>
    </row>
    <row r="30" spans="1:4">
      <c r="A30" s="9">
        <v>1344</v>
      </c>
      <c r="B30" s="9" t="s">
        <v>78</v>
      </c>
      <c r="C30" s="9" t="s">
        <v>194</v>
      </c>
      <c r="D30" t="str">
        <f t="shared" si="0"/>
        <v>ICAP (1344 TCP)</v>
      </c>
    </row>
    <row r="31" spans="1:4">
      <c r="A31" s="9">
        <v>1433</v>
      </c>
      <c r="B31" s="9" t="s">
        <v>78</v>
      </c>
      <c r="C31" s="9" t="s">
        <v>195</v>
      </c>
      <c r="D31" t="str">
        <f t="shared" si="0"/>
        <v>SQL Server (1433 TCP)</v>
      </c>
    </row>
    <row r="32" spans="1:4">
      <c r="A32" s="9">
        <v>1900</v>
      </c>
      <c r="B32" s="9" t="s">
        <v>78</v>
      </c>
      <c r="C32" s="9" t="s">
        <v>196</v>
      </c>
      <c r="D32" t="str">
        <f>C32 &amp; " (" &amp; A32 &amp; " " &amp; B32 &amp; ")"</f>
        <v>SSDP (1900 TCP)</v>
      </c>
    </row>
    <row r="33" spans="1:4">
      <c r="A33" s="9">
        <v>2007</v>
      </c>
      <c r="B33" s="9" t="s">
        <v>78</v>
      </c>
      <c r="C33" s="9" t="s">
        <v>197</v>
      </c>
      <c r="D33" t="str">
        <f t="shared" si="0"/>
        <v>Data Transfer (2007 TCP)</v>
      </c>
    </row>
    <row r="34" spans="1:4">
      <c r="A34" s="9">
        <v>2009</v>
      </c>
      <c r="B34" s="9" t="s">
        <v>78</v>
      </c>
      <c r="C34" s="9" t="s">
        <v>198</v>
      </c>
      <c r="D34" t="str">
        <f t="shared" si="0"/>
        <v>Stargate (2009 TCP)</v>
      </c>
    </row>
    <row r="35" spans="1:4">
      <c r="A35" s="9">
        <v>2020</v>
      </c>
      <c r="B35" s="9" t="s">
        <v>78</v>
      </c>
      <c r="C35" s="9" t="s">
        <v>199</v>
      </c>
      <c r="D35" t="str">
        <f t="shared" ref="D35:D66" si="1">C35 &amp; " (" &amp; A35 &amp; " " &amp; B35 &amp; ")"</f>
        <v>Cerebro (2020 TCP)</v>
      </c>
    </row>
    <row r="36" spans="1:4">
      <c r="A36" s="9">
        <v>2027</v>
      </c>
      <c r="B36" s="9" t="s">
        <v>78</v>
      </c>
      <c r="C36" s="9" t="s">
        <v>200</v>
      </c>
      <c r="D36" t="str">
        <f t="shared" si="1"/>
        <v>Insights (2027 TCP)</v>
      </c>
    </row>
    <row r="37" spans="1:4">
      <c r="A37" s="9">
        <v>2030</v>
      </c>
      <c r="B37" s="9" t="s">
        <v>78</v>
      </c>
      <c r="C37" s="9" t="s">
        <v>201</v>
      </c>
      <c r="D37" t="str">
        <f t="shared" si="1"/>
        <v>Acropolis (2030 TCP)</v>
      </c>
    </row>
    <row r="38" spans="1:4">
      <c r="A38" s="9">
        <v>2036</v>
      </c>
      <c r="B38" s="9" t="s">
        <v>78</v>
      </c>
      <c r="C38" s="9" t="s">
        <v>202</v>
      </c>
      <c r="D38" t="str">
        <f t="shared" si="1"/>
        <v>Anduril (2036 TCP)</v>
      </c>
    </row>
    <row r="39" spans="1:4">
      <c r="A39" s="9">
        <v>2049</v>
      </c>
      <c r="B39" s="9" t="s">
        <v>78</v>
      </c>
      <c r="C39" s="9" t="s">
        <v>203</v>
      </c>
      <c r="D39" t="str">
        <f t="shared" si="1"/>
        <v>NFS (2049 TCP)</v>
      </c>
    </row>
    <row r="40" spans="1:4">
      <c r="A40" s="9">
        <v>2050</v>
      </c>
      <c r="B40" s="9" t="s">
        <v>78</v>
      </c>
      <c r="C40" s="9" t="s">
        <v>204</v>
      </c>
      <c r="D40" t="str">
        <f t="shared" si="1"/>
        <v>Microseg (2050 TCP)</v>
      </c>
    </row>
    <row r="41" spans="1:4">
      <c r="A41" s="9">
        <v>2051</v>
      </c>
      <c r="B41" s="9" t="s">
        <v>78</v>
      </c>
      <c r="C41" s="9" t="s">
        <v>205</v>
      </c>
      <c r="D41" t="str">
        <f t="shared" si="1"/>
        <v>Flow (2051 TCP)</v>
      </c>
    </row>
    <row r="42" spans="1:4">
      <c r="A42" s="9">
        <v>2052</v>
      </c>
      <c r="B42" s="9" t="s">
        <v>78</v>
      </c>
      <c r="C42" s="9" t="s">
        <v>206</v>
      </c>
      <c r="D42" t="str">
        <f t="shared" si="1"/>
        <v>Cadmus (2052 TCP)</v>
      </c>
    </row>
    <row r="43" spans="1:4">
      <c r="A43" s="9">
        <v>2053</v>
      </c>
      <c r="B43" s="9" t="s">
        <v>78</v>
      </c>
      <c r="C43" s="9" t="s">
        <v>207</v>
      </c>
      <c r="D43" t="str">
        <f t="shared" si="1"/>
        <v>Microsegmentation Service (2053 TCP)</v>
      </c>
    </row>
    <row r="44" spans="1:4">
      <c r="A44" s="9">
        <v>2073</v>
      </c>
      <c r="B44" s="9" t="s">
        <v>78</v>
      </c>
      <c r="C44" s="9" t="s">
        <v>208</v>
      </c>
      <c r="D44" t="str">
        <f t="shared" si="1"/>
        <v>NGT (2073 TCP)</v>
      </c>
    </row>
    <row r="45" spans="1:4">
      <c r="A45" s="9">
        <v>2074</v>
      </c>
      <c r="B45" s="9" t="s">
        <v>78</v>
      </c>
      <c r="C45" s="9" t="s">
        <v>208</v>
      </c>
      <c r="D45" t="str">
        <f t="shared" si="1"/>
        <v>NGT (2074 TCP)</v>
      </c>
    </row>
    <row r="46" spans="1:4">
      <c r="A46" s="9">
        <v>2082</v>
      </c>
      <c r="B46" s="9" t="s">
        <v>78</v>
      </c>
      <c r="C46" s="9" t="s">
        <v>209</v>
      </c>
      <c r="D46" t="str">
        <f t="shared" si="1"/>
        <v>Genesis (2082 TCP)</v>
      </c>
    </row>
    <row r="47" spans="1:4">
      <c r="A47" s="9">
        <v>2090</v>
      </c>
      <c r="B47" s="9" t="s">
        <v>78</v>
      </c>
      <c r="C47" s="9" t="s">
        <v>210</v>
      </c>
      <c r="D47" t="str">
        <f t="shared" si="1"/>
        <v>Ergon (2090 TCP)</v>
      </c>
    </row>
    <row r="48" spans="1:4">
      <c r="A48" s="9">
        <v>2100</v>
      </c>
      <c r="B48" s="9" t="s">
        <v>78</v>
      </c>
      <c r="C48" s="9" t="s">
        <v>209</v>
      </c>
      <c r="D48" t="str">
        <f t="shared" si="1"/>
        <v>Genesis (2100 TCP)</v>
      </c>
    </row>
    <row r="49" spans="1:4">
      <c r="A49" s="9">
        <v>2106</v>
      </c>
      <c r="B49" s="9" t="s">
        <v>78</v>
      </c>
      <c r="C49" s="9" t="s">
        <v>148</v>
      </c>
      <c r="D49" t="str">
        <f t="shared" si="1"/>
        <v>LCM (2106 TCP)</v>
      </c>
    </row>
    <row r="50" spans="1:4">
      <c r="A50" s="9">
        <v>2120</v>
      </c>
      <c r="B50" s="9" t="s">
        <v>78</v>
      </c>
      <c r="C50" s="9" t="s">
        <v>211</v>
      </c>
      <c r="D50" t="str">
        <f t="shared" si="1"/>
        <v>Metropolis (2120 TCP)</v>
      </c>
    </row>
    <row r="51" spans="1:4">
      <c r="A51" s="9">
        <v>2121</v>
      </c>
      <c r="B51" s="9" t="s">
        <v>78</v>
      </c>
      <c r="C51" s="9" t="s">
        <v>212</v>
      </c>
      <c r="D51" t="str">
        <f t="shared" si="1"/>
        <v>Narsil (2121 TCP)</v>
      </c>
    </row>
    <row r="52" spans="1:4">
      <c r="A52" s="9">
        <v>2123</v>
      </c>
      <c r="B52" s="9" t="s">
        <v>78</v>
      </c>
      <c r="C52" s="9" t="s">
        <v>211</v>
      </c>
      <c r="D52" t="str">
        <f t="shared" si="1"/>
        <v>Metropolis (2123 TCP)</v>
      </c>
    </row>
    <row r="53" spans="1:4">
      <c r="A53" s="9">
        <v>2222</v>
      </c>
      <c r="B53" s="9" t="s">
        <v>78</v>
      </c>
      <c r="C53" s="9" t="s">
        <v>213</v>
      </c>
      <c r="D53" t="str">
        <f t="shared" si="1"/>
        <v>SFTP (2222 TCP)</v>
      </c>
    </row>
    <row r="54" spans="1:4">
      <c r="A54" s="9">
        <v>2379</v>
      </c>
      <c r="B54" s="9" t="s">
        <v>78</v>
      </c>
      <c r="C54" s="9" t="s">
        <v>214</v>
      </c>
      <c r="D54" t="str">
        <f t="shared" si="1"/>
        <v>ETCD (2379 TCP)</v>
      </c>
    </row>
    <row r="55" spans="1:4">
      <c r="A55" s="9">
        <v>2380</v>
      </c>
      <c r="B55" s="9" t="s">
        <v>78</v>
      </c>
      <c r="C55" s="9" t="s">
        <v>214</v>
      </c>
      <c r="D55" t="str">
        <f t="shared" si="1"/>
        <v>ETCD (2380 TCP)</v>
      </c>
    </row>
    <row r="56" spans="1:4">
      <c r="A56" s="9">
        <v>3000</v>
      </c>
      <c r="B56" s="9" t="s">
        <v>78</v>
      </c>
      <c r="C56" s="9" t="s">
        <v>215</v>
      </c>
      <c r="D56" t="str">
        <f t="shared" si="1"/>
        <v>FA UI (3000 TCP)</v>
      </c>
    </row>
    <row r="57" spans="1:4">
      <c r="A57" s="9">
        <v>3205</v>
      </c>
      <c r="B57" s="9" t="s">
        <v>78</v>
      </c>
      <c r="C57" s="9" t="s">
        <v>216</v>
      </c>
      <c r="D57" t="str">
        <f t="shared" si="1"/>
        <v>iSCSI iSNS (Target Discovery) (3205 TCP)</v>
      </c>
    </row>
    <row r="58" spans="1:4">
      <c r="A58" s="9">
        <v>3260</v>
      </c>
      <c r="B58" s="9" t="s">
        <v>78</v>
      </c>
      <c r="C58" s="9" t="s">
        <v>217</v>
      </c>
      <c r="D58" t="str">
        <f t="shared" si="1"/>
        <v>iSCSI Target (Primary Data) (3260 TCP)</v>
      </c>
    </row>
    <row r="59" spans="1:4">
      <c r="A59" s="9">
        <v>3261</v>
      </c>
      <c r="B59" s="9" t="s">
        <v>78</v>
      </c>
      <c r="C59" s="9" t="s">
        <v>218</v>
      </c>
      <c r="D59" t="str">
        <f t="shared" si="1"/>
        <v>iSCSI over TLS/SSL (3261 TCP)</v>
      </c>
    </row>
    <row r="60" spans="1:4">
      <c r="A60" s="9">
        <v>3268</v>
      </c>
      <c r="B60" s="9" t="s">
        <v>78</v>
      </c>
      <c r="C60" s="9" t="s">
        <v>219</v>
      </c>
      <c r="D60" t="str">
        <f t="shared" si="1"/>
        <v>LDAP Global Catalog (3268 TCP)</v>
      </c>
    </row>
    <row r="61" spans="1:4">
      <c r="A61" s="9">
        <v>3269</v>
      </c>
      <c r="B61" s="9" t="s">
        <v>78</v>
      </c>
      <c r="C61" s="9" t="s">
        <v>220</v>
      </c>
      <c r="D61" t="str">
        <f t="shared" si="1"/>
        <v>LDAPS Global Catalog (3269 TCP)</v>
      </c>
    </row>
    <row r="62" spans="1:4">
      <c r="A62" s="9">
        <v>3306</v>
      </c>
      <c r="B62" s="9" t="s">
        <v>78</v>
      </c>
      <c r="C62" s="9" t="s">
        <v>221</v>
      </c>
      <c r="D62" t="str">
        <f t="shared" si="1"/>
        <v>MySQL (3306 TCP)</v>
      </c>
    </row>
    <row r="63" spans="1:4">
      <c r="A63" s="9">
        <v>3343</v>
      </c>
      <c r="B63" s="9" t="s">
        <v>78</v>
      </c>
      <c r="C63" s="9" t="s">
        <v>222</v>
      </c>
      <c r="D63" t="str">
        <f t="shared" si="1"/>
        <v>Windows Cluster (3343 TCP)</v>
      </c>
    </row>
    <row r="64" spans="1:4">
      <c r="A64" s="9">
        <v>4117</v>
      </c>
      <c r="B64" s="9" t="s">
        <v>78</v>
      </c>
      <c r="C64" s="9" t="s">
        <v>223</v>
      </c>
      <c r="D64" t="str">
        <f t="shared" si="1"/>
        <v>Epsilon (4117 TCP)</v>
      </c>
    </row>
    <row r="65" spans="1:4">
      <c r="A65" s="9">
        <v>4120</v>
      </c>
      <c r="B65" s="9" t="s">
        <v>78</v>
      </c>
      <c r="C65" s="9" t="s">
        <v>224</v>
      </c>
      <c r="D65" t="str">
        <f t="shared" si="1"/>
        <v>Service Port (4120 TCP)</v>
      </c>
    </row>
    <row r="66" spans="1:4">
      <c r="A66" s="9">
        <v>4251</v>
      </c>
      <c r="B66" s="9" t="s">
        <v>78</v>
      </c>
      <c r="C66" s="9" t="s">
        <v>225</v>
      </c>
      <c r="D66" t="str">
        <f t="shared" si="1"/>
        <v>Plugin Manager (4251 TCP)</v>
      </c>
    </row>
    <row r="67" spans="1:4">
      <c r="A67" s="9">
        <v>4500</v>
      </c>
      <c r="B67" s="9" t="s">
        <v>173</v>
      </c>
      <c r="C67" s="9" t="s">
        <v>226</v>
      </c>
      <c r="D67" t="str">
        <f t="shared" ref="D67:D100" si="2">C67 &amp; " (" &amp; A67 &amp; " " &amp; B67 &amp; ")"</f>
        <v>IKEV2 tunnel over NAT (4500 UDP)</v>
      </c>
    </row>
    <row r="68" spans="1:4">
      <c r="A68" s="9">
        <v>4739</v>
      </c>
      <c r="B68" s="9" t="s">
        <v>78</v>
      </c>
      <c r="C68" s="9" t="s">
        <v>227</v>
      </c>
      <c r="D68" t="str">
        <f t="shared" si="2"/>
        <v>IPFIX  (4739 TCP)</v>
      </c>
    </row>
    <row r="69" spans="1:4">
      <c r="A69" s="9">
        <v>4789</v>
      </c>
      <c r="B69" s="9" t="s">
        <v>173</v>
      </c>
      <c r="C69" s="9" t="s">
        <v>228</v>
      </c>
      <c r="D69" t="str">
        <f t="shared" si="2"/>
        <v>VxLAN (4789 UDP)</v>
      </c>
    </row>
    <row r="70" spans="1:4">
      <c r="A70" s="9">
        <v>5000</v>
      </c>
      <c r="B70" s="9" t="s">
        <v>78</v>
      </c>
      <c r="C70" s="9" t="s">
        <v>401</v>
      </c>
      <c r="D70" t="str">
        <f t="shared" si="2"/>
        <v>Image Registry or Postgre SQL Write (5000 TCP)</v>
      </c>
    </row>
    <row r="71" spans="1:4">
      <c r="A71" s="9">
        <v>5001</v>
      </c>
      <c r="B71" s="9" t="s">
        <v>78</v>
      </c>
      <c r="C71" s="9" t="s">
        <v>402</v>
      </c>
      <c r="D71" t="str">
        <f t="shared" si="2"/>
        <v>HAProxy or Postgre SQL Read (5001 TCP)</v>
      </c>
    </row>
    <row r="72" spans="1:4">
      <c r="A72" s="9">
        <v>5022</v>
      </c>
      <c r="B72" s="9" t="s">
        <v>78</v>
      </c>
      <c r="C72" s="9" t="s">
        <v>408</v>
      </c>
      <c r="D72" t="str">
        <f t="shared" si="2"/>
        <v>SQL Server Always On (5022 TCP)</v>
      </c>
    </row>
    <row r="73" spans="1:4">
      <c r="A73" s="9">
        <v>5432</v>
      </c>
      <c r="B73" s="9" t="s">
        <v>78</v>
      </c>
      <c r="C73" s="9" t="s">
        <v>229</v>
      </c>
      <c r="D73" t="str">
        <f t="shared" si="2"/>
        <v>PostgreSQL (5432 TCP)</v>
      </c>
    </row>
    <row r="74" spans="1:4">
      <c r="A74" s="9">
        <v>5553</v>
      </c>
      <c r="B74" s="9" t="s">
        <v>78</v>
      </c>
      <c r="C74" s="9" t="s">
        <v>230</v>
      </c>
      <c r="D74" t="str">
        <f t="shared" si="2"/>
        <v>IAM (5553 TCP)</v>
      </c>
    </row>
    <row r="75" spans="1:4">
      <c r="A75" s="9">
        <v>5696</v>
      </c>
      <c r="B75" s="9" t="s">
        <v>78</v>
      </c>
      <c r="C75" s="9" t="s">
        <v>231</v>
      </c>
      <c r="D75" t="str">
        <f t="shared" si="2"/>
        <v>KMIP (5696 TCP)</v>
      </c>
    </row>
    <row r="76" spans="1:4">
      <c r="A76" s="9">
        <v>5985</v>
      </c>
      <c r="B76" s="9" t="s">
        <v>78</v>
      </c>
      <c r="C76" s="9" t="s">
        <v>232</v>
      </c>
      <c r="D76" t="str">
        <f t="shared" si="2"/>
        <v>WinRM over HTTP (5985 TCP)</v>
      </c>
    </row>
    <row r="77" spans="1:4">
      <c r="A77" s="9">
        <v>5900</v>
      </c>
      <c r="B77" s="9" t="s">
        <v>78</v>
      </c>
      <c r="C77" s="9" t="s">
        <v>233</v>
      </c>
      <c r="D77" t="str">
        <f>C77 &amp; " (" &amp; A77 &amp; " " &amp; B77 &amp; ")"</f>
        <v>VNC (5900 TCP)</v>
      </c>
    </row>
    <row r="78" spans="1:4">
      <c r="A78" s="9">
        <v>5986</v>
      </c>
      <c r="B78" s="9" t="s">
        <v>78</v>
      </c>
      <c r="C78" s="9" t="s">
        <v>234</v>
      </c>
      <c r="D78" t="str">
        <f t="shared" si="2"/>
        <v>WinRM over HTTPS (5986 TCP)</v>
      </c>
    </row>
    <row r="79" spans="1:4">
      <c r="A79" s="9">
        <v>6081</v>
      </c>
      <c r="B79" s="9" t="s">
        <v>173</v>
      </c>
      <c r="C79" s="9" t="s">
        <v>235</v>
      </c>
      <c r="D79" t="str">
        <f t="shared" si="2"/>
        <v>Geneve/OVN Controller (6081 UDP)</v>
      </c>
    </row>
    <row r="80" spans="1:4">
      <c r="A80" s="9">
        <v>6652</v>
      </c>
      <c r="B80" s="9" t="s">
        <v>78</v>
      </c>
      <c r="C80" s="9" t="s">
        <v>236</v>
      </c>
      <c r="D80" t="str">
        <f t="shared" si="2"/>
        <v>OVSDB/Hermes (6652 TCP)</v>
      </c>
    </row>
    <row r="81" spans="1:4">
      <c r="A81" s="9">
        <v>6653</v>
      </c>
      <c r="B81" s="9" t="s">
        <v>78</v>
      </c>
      <c r="C81" s="9" t="s">
        <v>237</v>
      </c>
      <c r="D81" t="str">
        <f t="shared" si="2"/>
        <v>Advanced Network Controller (6653 TCP)</v>
      </c>
    </row>
    <row r="82" spans="1:4">
      <c r="A82" s="9">
        <v>7000</v>
      </c>
      <c r="B82" s="9" t="s">
        <v>78</v>
      </c>
      <c r="C82" s="9" t="s">
        <v>400</v>
      </c>
      <c r="D82" t="str">
        <f t="shared" si="2"/>
        <v>Cassandra (Non-SSL) or HAProxy (7000 TCP)</v>
      </c>
    </row>
    <row r="83" spans="1:4">
      <c r="A83" s="9">
        <v>7001</v>
      </c>
      <c r="B83" s="9" t="s">
        <v>78</v>
      </c>
      <c r="C83" s="9" t="s">
        <v>238</v>
      </c>
      <c r="D83" t="str">
        <f t="shared" si="2"/>
        <v>Casandra (SSL) (7001 TCP)</v>
      </c>
    </row>
    <row r="84" spans="1:4">
      <c r="A84" s="9">
        <v>7030</v>
      </c>
      <c r="B84" s="9" t="s">
        <v>78</v>
      </c>
      <c r="C84" s="9" t="s">
        <v>239</v>
      </c>
      <c r="D84" t="str">
        <f t="shared" si="2"/>
        <v>AHV Gateway (7030 TCP)</v>
      </c>
    </row>
    <row r="85" spans="1:4">
      <c r="A85" s="9">
        <v>7050</v>
      </c>
      <c r="B85" s="9" t="s">
        <v>78</v>
      </c>
      <c r="C85" s="9" t="s">
        <v>240</v>
      </c>
      <c r="D85" t="str">
        <f t="shared" si="2"/>
        <v>Webhook Authentication (7050 TCP)</v>
      </c>
    </row>
    <row r="86" spans="1:4">
      <c r="A86" s="9">
        <v>7100</v>
      </c>
      <c r="B86" s="9" t="s">
        <v>78</v>
      </c>
      <c r="C86" s="9" t="s">
        <v>241</v>
      </c>
      <c r="D86" t="str">
        <f t="shared" si="2"/>
        <v>Object Replication (7100 TCP)</v>
      </c>
    </row>
    <row r="87" spans="1:4">
      <c r="A87" s="9">
        <v>7141</v>
      </c>
      <c r="B87" s="9" t="s">
        <v>78</v>
      </c>
      <c r="C87" s="9" t="s">
        <v>242</v>
      </c>
      <c r="D87" t="str">
        <f t="shared" si="2"/>
        <v>Federation Controller (7141 TCP)</v>
      </c>
    </row>
    <row r="88" spans="1:4">
      <c r="A88" s="9">
        <v>7171</v>
      </c>
      <c r="B88" s="9" t="s">
        <v>78</v>
      </c>
      <c r="C88" s="9" t="s">
        <v>243</v>
      </c>
      <c r="D88" t="str">
        <f t="shared" si="2"/>
        <v>Federation Metadata (7171 TCP)</v>
      </c>
    </row>
    <row r="89" spans="1:4">
      <c r="A89" s="9">
        <v>7172</v>
      </c>
      <c r="B89" s="9" t="s">
        <v>78</v>
      </c>
      <c r="C89" s="9" t="s">
        <v>243</v>
      </c>
      <c r="D89" t="str">
        <f t="shared" si="2"/>
        <v>Federation Metadata (7172 TCP)</v>
      </c>
    </row>
    <row r="90" spans="1:4">
      <c r="A90" s="9">
        <v>7501</v>
      </c>
      <c r="B90" s="9" t="s">
        <v>78</v>
      </c>
      <c r="C90" s="9" t="s">
        <v>244</v>
      </c>
      <c r="D90" t="str">
        <f t="shared" si="2"/>
        <v>Minerva CVM (7501 TCP)</v>
      </c>
    </row>
    <row r="91" spans="1:4">
      <c r="A91" s="9">
        <v>7502</v>
      </c>
      <c r="B91" s="9" t="s">
        <v>78</v>
      </c>
      <c r="C91" s="9" t="s">
        <v>245</v>
      </c>
      <c r="D91" t="str">
        <f t="shared" si="2"/>
        <v>Minerva NVM (7502 TCP)</v>
      </c>
    </row>
    <row r="92" spans="1:4">
      <c r="A92" s="9">
        <v>7508</v>
      </c>
      <c r="B92" s="9" t="s">
        <v>78</v>
      </c>
      <c r="C92" s="9" t="s">
        <v>246</v>
      </c>
      <c r="D92" t="str">
        <f t="shared" si="2"/>
        <v>NFS Statd (7508 TCP)</v>
      </c>
    </row>
    <row r="93" spans="1:4">
      <c r="A93" s="9">
        <v>7515</v>
      </c>
      <c r="B93" s="9" t="s">
        <v>78</v>
      </c>
      <c r="C93" s="9" t="s">
        <v>247</v>
      </c>
      <c r="D93" t="str">
        <f t="shared" si="2"/>
        <v>Replicator (7515 TCP)</v>
      </c>
    </row>
    <row r="94" spans="1:4">
      <c r="A94" s="9">
        <v>7520</v>
      </c>
      <c r="B94" s="9" t="s">
        <v>78</v>
      </c>
      <c r="C94" s="9" t="s">
        <v>248</v>
      </c>
      <c r="D94" t="str">
        <f t="shared" si="2"/>
        <v>Smart Sync (7520 TCP)</v>
      </c>
    </row>
    <row r="95" spans="1:4">
      <c r="A95" s="9">
        <v>7521</v>
      </c>
      <c r="B95" s="9" t="s">
        <v>78</v>
      </c>
      <c r="C95" s="9" t="s">
        <v>249</v>
      </c>
      <c r="D95" t="str">
        <f t="shared" si="2"/>
        <v>Minerva (7521 TCP)</v>
      </c>
    </row>
    <row r="96" spans="1:4">
      <c r="A96" s="9">
        <v>7523</v>
      </c>
      <c r="B96" s="9" t="s">
        <v>78</v>
      </c>
      <c r="C96" s="9" t="s">
        <v>249</v>
      </c>
      <c r="D96" t="str">
        <f t="shared" si="2"/>
        <v>Minerva (7523 TCP)</v>
      </c>
    </row>
    <row r="97" spans="1:4">
      <c r="A97" s="9">
        <v>8000</v>
      </c>
      <c r="B97" s="9" t="s">
        <v>78</v>
      </c>
      <c r="C97" s="9" t="s">
        <v>136</v>
      </c>
      <c r="D97" t="str">
        <f t="shared" si="2"/>
        <v>Foundation (8000 TCP)</v>
      </c>
    </row>
    <row r="98" spans="1:4">
      <c r="A98" s="9">
        <v>8087</v>
      </c>
      <c r="B98" s="9" t="s">
        <v>78</v>
      </c>
      <c r="C98" s="9" t="s">
        <v>372</v>
      </c>
      <c r="D98" t="str">
        <f>C98 &amp; " (" &amp; A98 &amp; " " &amp; B98 &amp; ")"</f>
        <v>Move Hyper-V Agent (8087 TCP)</v>
      </c>
    </row>
    <row r="99" spans="1:4">
      <c r="A99" s="9">
        <v>8080</v>
      </c>
      <c r="B99" s="9" t="s">
        <v>78</v>
      </c>
      <c r="C99" s="9" t="s">
        <v>250</v>
      </c>
      <c r="D99" t="str">
        <f t="shared" si="2"/>
        <v>HTTP Alternate (8080 TCP)</v>
      </c>
    </row>
    <row r="100" spans="1:4">
      <c r="A100" s="9">
        <v>8440</v>
      </c>
      <c r="B100" s="9" t="s">
        <v>78</v>
      </c>
      <c r="C100" s="9" t="s">
        <v>251</v>
      </c>
      <c r="D100" t="str">
        <f t="shared" si="2"/>
        <v>IAM v2 (8440 TCP)</v>
      </c>
    </row>
    <row r="101" spans="1:4">
      <c r="A101" s="9">
        <v>8441</v>
      </c>
      <c r="B101" s="9" t="s">
        <v>78</v>
      </c>
      <c r="C101" s="9" t="s">
        <v>251</v>
      </c>
      <c r="D101" t="str">
        <f t="shared" ref="D101:D134" si="3">C101 &amp; " (" &amp; A101 &amp; " " &amp; B101 &amp; ")"</f>
        <v>IAM v2 (8441 TCP)</v>
      </c>
    </row>
    <row r="102" spans="1:4">
      <c r="A102" s="9">
        <v>8442</v>
      </c>
      <c r="B102" s="9" t="s">
        <v>78</v>
      </c>
      <c r="C102" s="9" t="s">
        <v>251</v>
      </c>
      <c r="D102" t="str">
        <f t="shared" si="3"/>
        <v>IAM v2 (8442 TCP)</v>
      </c>
    </row>
    <row r="103" spans="1:4">
      <c r="A103" s="9">
        <v>8443</v>
      </c>
      <c r="B103" s="9" t="s">
        <v>78</v>
      </c>
      <c r="C103" s="9" t="s">
        <v>252</v>
      </c>
      <c r="D103" t="str">
        <f t="shared" si="3"/>
        <v>Remote Support Tunnel (8443 TCP)</v>
      </c>
    </row>
    <row r="104" spans="1:4">
      <c r="A104" s="9">
        <v>8445</v>
      </c>
      <c r="B104" s="9" t="s">
        <v>78</v>
      </c>
      <c r="C104" s="9" t="s">
        <v>230</v>
      </c>
      <c r="D104" t="str">
        <f t="shared" si="3"/>
        <v>IAM (8445 TCP)</v>
      </c>
    </row>
    <row r="105" spans="1:4">
      <c r="A105" s="9">
        <v>8679</v>
      </c>
      <c r="B105" s="9" t="s">
        <v>78</v>
      </c>
      <c r="C105" s="9" t="s">
        <v>253</v>
      </c>
      <c r="D105" t="str">
        <f t="shared" si="3"/>
        <v>Patroni (8679 TCP)</v>
      </c>
    </row>
    <row r="106" spans="1:4">
      <c r="A106" s="9">
        <v>8740</v>
      </c>
      <c r="B106" s="9" t="s">
        <v>78</v>
      </c>
      <c r="C106" s="9" t="s">
        <v>254</v>
      </c>
      <c r="D106" t="str">
        <f t="shared" si="3"/>
        <v>Castor (8740 TCP)</v>
      </c>
    </row>
    <row r="107" spans="1:4">
      <c r="A107" s="9">
        <v>8773</v>
      </c>
      <c r="B107" s="9" t="s">
        <v>78</v>
      </c>
      <c r="C107" s="9" t="s">
        <v>255</v>
      </c>
      <c r="D107" t="str">
        <f t="shared" si="3"/>
        <v>MSP Controller (8773 TCP)</v>
      </c>
    </row>
    <row r="108" spans="1:4">
      <c r="A108" s="9">
        <v>8888</v>
      </c>
      <c r="B108" s="9" t="s">
        <v>78</v>
      </c>
      <c r="C108" s="9" t="s">
        <v>256</v>
      </c>
      <c r="D108" t="str">
        <f>C108 &amp; " (" &amp; A108 &amp; " " &amp; B108 &amp; ")"</f>
        <v>Flow Rest API (8888 TCP)</v>
      </c>
    </row>
    <row r="109" spans="1:4">
      <c r="A109" s="9">
        <v>9100</v>
      </c>
      <c r="B109" s="9" t="s">
        <v>78</v>
      </c>
      <c r="C109" s="9" t="s">
        <v>257</v>
      </c>
      <c r="D109" t="str">
        <f t="shared" si="3"/>
        <v>Prometheus (9100 TCP)</v>
      </c>
    </row>
    <row r="110" spans="1:4">
      <c r="A110" s="9">
        <v>9300</v>
      </c>
      <c r="B110" s="9" t="s">
        <v>78</v>
      </c>
      <c r="C110" s="9" t="s">
        <v>258</v>
      </c>
      <c r="D110" t="str">
        <f t="shared" si="3"/>
        <v>Mercury Fanout gRPC (9300 TCP)</v>
      </c>
    </row>
    <row r="111" spans="1:4">
      <c r="A111" s="9">
        <v>9301</v>
      </c>
      <c r="B111" s="9" t="s">
        <v>78</v>
      </c>
      <c r="C111" s="9" t="s">
        <v>258</v>
      </c>
      <c r="D111" t="str">
        <f t="shared" si="3"/>
        <v>Mercury Fanout gRPC (9301 TCP)</v>
      </c>
    </row>
    <row r="112" spans="1:4">
      <c r="A112" s="9">
        <v>9389</v>
      </c>
      <c r="B112" s="9" t="s">
        <v>78</v>
      </c>
      <c r="C112" s="9" t="s">
        <v>381</v>
      </c>
      <c r="D112" t="str">
        <f t="shared" si="3"/>
        <v>Active Directory Web Services (9389 TCP)</v>
      </c>
    </row>
    <row r="113" spans="1:4">
      <c r="A113" s="9">
        <v>9440</v>
      </c>
      <c r="B113" s="9" t="s">
        <v>78</v>
      </c>
      <c r="C113" s="9" t="s">
        <v>259</v>
      </c>
      <c r="D113" t="str">
        <f t="shared" si="3"/>
        <v>Prism (9440 TCP)</v>
      </c>
    </row>
    <row r="114" spans="1:4">
      <c r="A114" s="9">
        <v>9441</v>
      </c>
      <c r="B114" s="9" t="s">
        <v>78</v>
      </c>
      <c r="C114" s="9" t="s">
        <v>260</v>
      </c>
      <c r="D114" t="str">
        <f t="shared" si="3"/>
        <v>CAC/IAM Proxy (9441 TCP)</v>
      </c>
    </row>
    <row r="115" spans="1:4">
      <c r="A115" s="9">
        <v>9444</v>
      </c>
      <c r="B115" s="9" t="s">
        <v>78</v>
      </c>
      <c r="C115" s="9" t="s">
        <v>261</v>
      </c>
      <c r="D115" t="str">
        <f>C115 &amp; " (" &amp; A115 &amp; " " &amp; B115 &amp; ")"</f>
        <v>Mercury Service Port (9444 TCP)</v>
      </c>
    </row>
    <row r="116" spans="1:4">
      <c r="A116" s="9">
        <v>9446</v>
      </c>
      <c r="B116" s="9" t="s">
        <v>78</v>
      </c>
      <c r="C116" s="9" t="s">
        <v>262</v>
      </c>
      <c r="D116" t="str">
        <f t="shared" si="3"/>
        <v>Stats Collector/Kafka (9446 TCP)</v>
      </c>
    </row>
    <row r="117" spans="1:4">
      <c r="A117" s="9">
        <v>9901</v>
      </c>
      <c r="B117" s="9" t="s">
        <v>78</v>
      </c>
      <c r="C117" s="9" t="s">
        <v>263</v>
      </c>
      <c r="D117" t="str">
        <f t="shared" si="3"/>
        <v>Envoy (9901 TCP)</v>
      </c>
    </row>
    <row r="118" spans="1:4">
      <c r="A118" s="9">
        <v>9902</v>
      </c>
      <c r="B118" s="9" t="s">
        <v>78</v>
      </c>
      <c r="C118" s="9" t="s">
        <v>264</v>
      </c>
      <c r="D118" t="str">
        <f t="shared" si="3"/>
        <v>CMSP Service Registry (9902 TCP)</v>
      </c>
    </row>
    <row r="119" spans="1:4">
      <c r="A119" s="9">
        <v>6443</v>
      </c>
      <c r="B119" s="9" t="s">
        <v>78</v>
      </c>
      <c r="C119" s="9" t="s">
        <v>265</v>
      </c>
      <c r="D119" t="str">
        <f t="shared" si="3"/>
        <v>Kubernetes API Server (6443 TCP)</v>
      </c>
    </row>
    <row r="120" spans="1:4">
      <c r="A120" s="9">
        <v>10250</v>
      </c>
      <c r="B120" t="s">
        <v>78</v>
      </c>
      <c r="C120" t="s">
        <v>266</v>
      </c>
      <c r="D120" t="str">
        <f t="shared" si="3"/>
        <v>Kubelet API (10250 TCP)</v>
      </c>
    </row>
    <row r="121" spans="1:4">
      <c r="A121" s="9">
        <v>10255</v>
      </c>
      <c r="B121" t="s">
        <v>78</v>
      </c>
      <c r="C121" t="s">
        <v>267</v>
      </c>
      <c r="D121" t="str">
        <f t="shared" si="3"/>
        <v>Kubelet Read-Only API (Deprecated) (10255 TCP)</v>
      </c>
    </row>
    <row r="122" spans="1:4">
      <c r="A122" s="9">
        <v>10256</v>
      </c>
      <c r="B122" t="s">
        <v>78</v>
      </c>
      <c r="C122" t="s">
        <v>268</v>
      </c>
      <c r="D122" t="str">
        <f t="shared" si="3"/>
        <v>Kube-proxy Health Check (10256 TCP)</v>
      </c>
    </row>
    <row r="123" spans="1:4">
      <c r="A123" s="9">
        <v>10257</v>
      </c>
      <c r="B123" t="s">
        <v>78</v>
      </c>
      <c r="C123" t="s">
        <v>269</v>
      </c>
      <c r="D123" t="str">
        <f t="shared" si="3"/>
        <v>Kube-controller-manager Health Check (10257 TCP)</v>
      </c>
    </row>
    <row r="124" spans="1:4">
      <c r="A124" s="9">
        <v>10259</v>
      </c>
      <c r="B124" t="s">
        <v>78</v>
      </c>
      <c r="C124" t="s">
        <v>270</v>
      </c>
      <c r="D124" t="str">
        <f t="shared" si="3"/>
        <v>Kube-scheduler Health Check (10259 TCP)</v>
      </c>
    </row>
    <row r="125" spans="1:4">
      <c r="A125" s="9">
        <v>30000</v>
      </c>
      <c r="B125" t="s">
        <v>78</v>
      </c>
      <c r="C125" t="s">
        <v>271</v>
      </c>
      <c r="D125" t="str">
        <f t="shared" si="3"/>
        <v>Kubernetes NodePort Services Start (30000 TCP)</v>
      </c>
    </row>
    <row r="126" spans="1:4">
      <c r="A126" s="9">
        <v>32767</v>
      </c>
      <c r="B126" t="s">
        <v>78</v>
      </c>
      <c r="C126" t="s">
        <v>272</v>
      </c>
      <c r="D126" t="str">
        <f t="shared" si="3"/>
        <v>Kubernetes NodePort Services End (32767 TCP)</v>
      </c>
    </row>
    <row r="127" spans="1:4">
      <c r="A127" s="9">
        <v>13000</v>
      </c>
      <c r="B127" t="s">
        <v>173</v>
      </c>
      <c r="C127" t="s">
        <v>273</v>
      </c>
      <c r="D127" t="str">
        <f>C127 &amp; " (" &amp; A127 &amp; " " &amp; B127 &amp; ")"</f>
        <v>Node Discovery (13000 UDP)</v>
      </c>
    </row>
    <row r="128" spans="1:4">
      <c r="A128" s="9">
        <v>14108</v>
      </c>
      <c r="B128" t="s">
        <v>78</v>
      </c>
      <c r="C128" t="s">
        <v>274</v>
      </c>
      <c r="D128" t="str">
        <f t="shared" si="3"/>
        <v>Stargate mTLS (14108 TCP)</v>
      </c>
    </row>
    <row r="129" spans="1:4">
      <c r="A129" s="9">
        <v>14119</v>
      </c>
      <c r="B129" t="s">
        <v>78</v>
      </c>
      <c r="C129" t="s">
        <v>275</v>
      </c>
      <c r="D129" t="str">
        <f t="shared" si="3"/>
        <v>Cerebro gRPC (14119 TCP)</v>
      </c>
    </row>
    <row r="130" spans="1:4">
      <c r="A130" s="9">
        <v>20048</v>
      </c>
      <c r="B130" t="s">
        <v>135</v>
      </c>
      <c r="C130" t="s">
        <v>276</v>
      </c>
      <c r="D130" t="str">
        <f t="shared" si="3"/>
        <v>NFS Mountd (20048 TCP/UDP)</v>
      </c>
    </row>
    <row r="131" spans="1:4">
      <c r="A131" s="9">
        <v>20049</v>
      </c>
      <c r="B131" t="s">
        <v>135</v>
      </c>
      <c r="C131" t="s">
        <v>246</v>
      </c>
      <c r="D131" t="str">
        <f t="shared" si="3"/>
        <v>NFS Statd (20049 TCP/UDP)</v>
      </c>
    </row>
    <row r="132" spans="1:4">
      <c r="A132" s="9">
        <v>20050</v>
      </c>
      <c r="B132" t="s">
        <v>78</v>
      </c>
      <c r="C132" t="s">
        <v>277</v>
      </c>
      <c r="D132" t="str">
        <f t="shared" si="3"/>
        <v>NFS Lockd (20050 TCP)</v>
      </c>
    </row>
    <row r="133" spans="1:4">
      <c r="A133" s="9">
        <v>23578</v>
      </c>
      <c r="B133" t="s">
        <v>78</v>
      </c>
      <c r="C133" t="s">
        <v>278</v>
      </c>
      <c r="D133" t="str">
        <f t="shared" si="3"/>
        <v>IPC (23578 TCP)</v>
      </c>
    </row>
    <row r="134" spans="1:4">
      <c r="A134" s="9">
        <v>27017</v>
      </c>
      <c r="B134" t="s">
        <v>78</v>
      </c>
      <c r="C134" t="s">
        <v>279</v>
      </c>
      <c r="D134" t="str">
        <f t="shared" si="3"/>
        <v>MongoDB (27017 TCP)</v>
      </c>
    </row>
    <row r="135" spans="1:4">
      <c r="A135" s="9">
        <v>29092</v>
      </c>
      <c r="B135" t="s">
        <v>78</v>
      </c>
      <c r="C135" t="s">
        <v>280</v>
      </c>
      <c r="D135" t="str">
        <f t="shared" ref="D135:D158" si="4">C135 &amp; " (" &amp; A135 &amp; " " &amp; B135 &amp; ")"</f>
        <v>Kafka (29092 TCP)</v>
      </c>
    </row>
    <row r="136" spans="1:4">
      <c r="A136" s="9">
        <v>31002</v>
      </c>
      <c r="B136" t="s">
        <v>78</v>
      </c>
      <c r="C136" t="s">
        <v>281</v>
      </c>
      <c r="D136" t="str">
        <f t="shared" si="4"/>
        <v>Service Registration (31002 TCP)</v>
      </c>
    </row>
    <row r="137" spans="1:4">
      <c r="A137" s="9">
        <v>31500</v>
      </c>
      <c r="B137" t="s">
        <v>78</v>
      </c>
      <c r="C137" t="s">
        <v>282</v>
      </c>
      <c r="D137" t="str">
        <f t="shared" si="4"/>
        <v>k8s-cluster-maintainer (31500 TCP)</v>
      </c>
    </row>
    <row r="138" spans="1:4">
      <c r="A138" s="9">
        <v>50051</v>
      </c>
      <c r="B138" t="s">
        <v>78</v>
      </c>
      <c r="C138" t="s">
        <v>283</v>
      </c>
      <c r="D138" t="str">
        <f t="shared" si="4"/>
        <v>gRPC (50051 TCP)</v>
      </c>
    </row>
    <row r="139" spans="1:4">
      <c r="A139" s="18" t="s">
        <v>84</v>
      </c>
      <c r="B139" t="s">
        <v>78</v>
      </c>
      <c r="C139" t="s">
        <v>284</v>
      </c>
      <c r="D139" t="str">
        <f t="shared" si="4"/>
        <v>Cross-Cluster Live Migration (49250-49259 TCP)</v>
      </c>
    </row>
    <row r="140" spans="1:4">
      <c r="A140" s="23" t="s">
        <v>285</v>
      </c>
      <c r="B140" t="s">
        <v>78</v>
      </c>
      <c r="C140" t="s">
        <v>286</v>
      </c>
      <c r="D140" t="str">
        <f>C140 &amp; " (" &amp; A140 &amp; " " &amp; B140 &amp; ")"</f>
        <v>Dynamic RPC (Restricted) (32768-60999 TCP)</v>
      </c>
    </row>
    <row r="141" spans="1:4">
      <c r="A141" t="s">
        <v>287</v>
      </c>
      <c r="B141" t="s">
        <v>78</v>
      </c>
      <c r="C141" t="s">
        <v>288</v>
      </c>
      <c r="D141" t="str">
        <f t="shared" si="4"/>
        <v>Dynamic RPC  (49152-65535 TCP)</v>
      </c>
    </row>
    <row r="142" spans="1:4">
      <c r="A142" s="9" t="s">
        <v>159</v>
      </c>
      <c r="B142" t="s">
        <v>78</v>
      </c>
      <c r="C142" t="s">
        <v>289</v>
      </c>
      <c r="D142" t="str">
        <f t="shared" si="4"/>
        <v>AHV Live Migration (49152-49215 TCP)</v>
      </c>
    </row>
    <row r="143" spans="1:4">
      <c r="A143" s="9" t="s">
        <v>163</v>
      </c>
      <c r="B143" t="s">
        <v>78</v>
      </c>
      <c r="C143" t="s">
        <v>290</v>
      </c>
      <c r="D143" t="str">
        <f t="shared" si="4"/>
        <v>Nodeport Services (30000-32767 TCP)</v>
      </c>
    </row>
    <row r="144" spans="1:4">
      <c r="A144" s="9"/>
      <c r="D144" t="str">
        <f t="shared" si="4"/>
        <v xml:space="preserve"> ( )</v>
      </c>
    </row>
    <row r="145" spans="1:4">
      <c r="A145" s="9"/>
      <c r="D145" t="str">
        <f t="shared" si="4"/>
        <v xml:space="preserve"> ( )</v>
      </c>
    </row>
    <row r="146" spans="1:4">
      <c r="A146" s="9"/>
      <c r="D146" t="str">
        <f t="shared" si="4"/>
        <v xml:space="preserve"> ( )</v>
      </c>
    </row>
    <row r="147" spans="1:4">
      <c r="A147" s="9"/>
      <c r="D147" t="str">
        <f t="shared" si="4"/>
        <v xml:space="preserve"> ( )</v>
      </c>
    </row>
    <row r="148" spans="1:4">
      <c r="A148" s="9"/>
      <c r="D148" t="str">
        <f t="shared" si="4"/>
        <v xml:space="preserve"> ( )</v>
      </c>
    </row>
    <row r="149" spans="1:4">
      <c r="A149" s="9"/>
      <c r="D149" t="str">
        <f t="shared" si="4"/>
        <v xml:space="preserve"> ( )</v>
      </c>
    </row>
    <row r="150" spans="1:4">
      <c r="A150" s="9"/>
      <c r="D150" t="str">
        <f t="shared" si="4"/>
        <v xml:space="preserve"> ( )</v>
      </c>
    </row>
    <row r="151" spans="1:4">
      <c r="A151" s="9"/>
      <c r="D151" t="str">
        <f t="shared" si="4"/>
        <v xml:space="preserve"> ( )</v>
      </c>
    </row>
    <row r="152" spans="1:4">
      <c r="A152" s="9"/>
      <c r="D152" t="str">
        <f t="shared" si="4"/>
        <v xml:space="preserve"> ( )</v>
      </c>
    </row>
    <row r="153" spans="1:4">
      <c r="A153" s="9"/>
      <c r="D153" t="str">
        <f t="shared" si="4"/>
        <v xml:space="preserve"> ( )</v>
      </c>
    </row>
    <row r="154" spans="1:4">
      <c r="A154" s="9"/>
      <c r="D154" t="str">
        <f t="shared" si="4"/>
        <v xml:space="preserve"> ( )</v>
      </c>
    </row>
    <row r="155" spans="1:4">
      <c r="A155" s="9"/>
      <c r="D155" t="str">
        <f t="shared" si="4"/>
        <v xml:space="preserve"> ( )</v>
      </c>
    </row>
    <row r="156" spans="1:4">
      <c r="A156" s="9"/>
      <c r="D156" t="str">
        <f t="shared" si="4"/>
        <v xml:space="preserve"> ( )</v>
      </c>
    </row>
    <row r="157" spans="1:4">
      <c r="A157" s="9"/>
      <c r="D157" t="str">
        <f t="shared" si="4"/>
        <v xml:space="preserve"> ( )</v>
      </c>
    </row>
    <row r="158" spans="1:4">
      <c r="A158" s="9"/>
      <c r="D158" t="str">
        <f t="shared" si="4"/>
        <v xml:space="preserve"> ( )</v>
      </c>
    </row>
    <row r="159" spans="1:4">
      <c r="A159" s="9"/>
      <c r="D159" t="str">
        <f t="shared" ref="D159:D222" si="5">C159 &amp; " (" &amp; A159 &amp; " " &amp; B159 &amp; ")"</f>
        <v xml:space="preserve"> ( )</v>
      </c>
    </row>
    <row r="160" spans="1:4">
      <c r="A160" s="9"/>
      <c r="D160" t="str">
        <f t="shared" si="5"/>
        <v xml:space="preserve"> ( )</v>
      </c>
    </row>
    <row r="161" spans="1:4">
      <c r="A161" s="9"/>
      <c r="D161" t="str">
        <f t="shared" si="5"/>
        <v xml:space="preserve"> ( )</v>
      </c>
    </row>
    <row r="162" spans="1:4">
      <c r="A162" s="9"/>
      <c r="D162" t="str">
        <f t="shared" si="5"/>
        <v xml:space="preserve"> ( )</v>
      </c>
    </row>
    <row r="163" spans="1:4">
      <c r="A163" s="9"/>
      <c r="D163" t="str">
        <f t="shared" si="5"/>
        <v xml:space="preserve"> ( )</v>
      </c>
    </row>
    <row r="164" spans="1:4">
      <c r="A164" s="9"/>
      <c r="D164" t="str">
        <f t="shared" si="5"/>
        <v xml:space="preserve"> ( )</v>
      </c>
    </row>
    <row r="165" spans="1:4">
      <c r="A165" s="9"/>
      <c r="D165" t="str">
        <f t="shared" si="5"/>
        <v xml:space="preserve"> ( )</v>
      </c>
    </row>
    <row r="166" spans="1:4">
      <c r="A166" s="9"/>
      <c r="D166" t="str">
        <f t="shared" si="5"/>
        <v xml:space="preserve"> ( )</v>
      </c>
    </row>
    <row r="167" spans="1:4">
      <c r="A167" s="9"/>
      <c r="D167" t="str">
        <f t="shared" si="5"/>
        <v xml:space="preserve"> ( )</v>
      </c>
    </row>
    <row r="168" spans="1:4">
      <c r="A168" s="9"/>
      <c r="D168" t="str">
        <f t="shared" si="5"/>
        <v xml:space="preserve"> ( )</v>
      </c>
    </row>
    <row r="169" spans="1:4">
      <c r="A169" s="9"/>
      <c r="D169" t="str">
        <f t="shared" si="5"/>
        <v xml:space="preserve"> ( )</v>
      </c>
    </row>
    <row r="170" spans="1:4">
      <c r="A170" s="9"/>
      <c r="D170" t="str">
        <f t="shared" si="5"/>
        <v xml:space="preserve"> ( )</v>
      </c>
    </row>
    <row r="171" spans="1:4">
      <c r="A171" s="9"/>
      <c r="D171" t="str">
        <f t="shared" si="5"/>
        <v xml:space="preserve"> ( )</v>
      </c>
    </row>
    <row r="172" spans="1:4">
      <c r="A172" s="9"/>
      <c r="D172" t="str">
        <f t="shared" si="5"/>
        <v xml:space="preserve"> ( )</v>
      </c>
    </row>
    <row r="173" spans="1:4">
      <c r="A173" s="9"/>
      <c r="D173" t="str">
        <f t="shared" si="5"/>
        <v xml:space="preserve"> ( )</v>
      </c>
    </row>
    <row r="174" spans="1:4">
      <c r="A174" s="9"/>
      <c r="D174" t="str">
        <f t="shared" si="5"/>
        <v xml:space="preserve"> ( )</v>
      </c>
    </row>
    <row r="175" spans="1:4">
      <c r="A175" s="9"/>
      <c r="D175" t="str">
        <f t="shared" si="5"/>
        <v xml:space="preserve"> ( )</v>
      </c>
    </row>
    <row r="176" spans="1:4">
      <c r="A176" s="9"/>
      <c r="D176" t="str">
        <f t="shared" si="5"/>
        <v xml:space="preserve"> ( )</v>
      </c>
    </row>
    <row r="177" spans="1:4">
      <c r="A177" s="9"/>
      <c r="D177" t="str">
        <f t="shared" si="5"/>
        <v xml:space="preserve"> ( )</v>
      </c>
    </row>
    <row r="178" spans="1:4">
      <c r="A178" s="9"/>
      <c r="D178" t="str">
        <f t="shared" si="5"/>
        <v xml:space="preserve"> ( )</v>
      </c>
    </row>
    <row r="179" spans="1:4">
      <c r="A179" s="9"/>
      <c r="D179" t="str">
        <f t="shared" si="5"/>
        <v xml:space="preserve"> ( )</v>
      </c>
    </row>
    <row r="180" spans="1:4">
      <c r="A180" s="9"/>
      <c r="D180" t="str">
        <f t="shared" si="5"/>
        <v xml:space="preserve"> ( )</v>
      </c>
    </row>
    <row r="181" spans="1:4">
      <c r="A181" s="9"/>
      <c r="D181" t="str">
        <f t="shared" si="5"/>
        <v xml:space="preserve"> ( )</v>
      </c>
    </row>
    <row r="182" spans="1:4">
      <c r="A182" s="9"/>
      <c r="D182" t="str">
        <f t="shared" si="5"/>
        <v xml:space="preserve"> ( )</v>
      </c>
    </row>
    <row r="183" spans="1:4">
      <c r="A183" s="9"/>
      <c r="D183" t="str">
        <f t="shared" si="5"/>
        <v xml:space="preserve"> ( )</v>
      </c>
    </row>
    <row r="184" spans="1:4">
      <c r="A184" s="9"/>
      <c r="D184" t="str">
        <f t="shared" si="5"/>
        <v xml:space="preserve"> ( )</v>
      </c>
    </row>
    <row r="185" spans="1:4">
      <c r="A185" s="9"/>
      <c r="D185" t="str">
        <f t="shared" si="5"/>
        <v xml:space="preserve"> ( )</v>
      </c>
    </row>
    <row r="186" spans="1:4">
      <c r="A186" s="9"/>
      <c r="D186" t="str">
        <f t="shared" si="5"/>
        <v xml:space="preserve"> ( )</v>
      </c>
    </row>
    <row r="187" spans="1:4">
      <c r="A187" s="9"/>
      <c r="D187" t="str">
        <f t="shared" si="5"/>
        <v xml:space="preserve"> ( )</v>
      </c>
    </row>
    <row r="188" spans="1:4">
      <c r="A188" s="9"/>
      <c r="D188" t="str">
        <f t="shared" si="5"/>
        <v xml:space="preserve"> ( )</v>
      </c>
    </row>
    <row r="189" spans="1:4">
      <c r="A189" s="9"/>
      <c r="D189" t="str">
        <f t="shared" si="5"/>
        <v xml:space="preserve"> ( )</v>
      </c>
    </row>
    <row r="190" spans="1:4">
      <c r="A190" s="9"/>
      <c r="D190" t="str">
        <f t="shared" si="5"/>
        <v xml:space="preserve"> ( )</v>
      </c>
    </row>
    <row r="191" spans="1:4">
      <c r="A191" s="9"/>
      <c r="D191" t="str">
        <f t="shared" si="5"/>
        <v xml:space="preserve"> ( )</v>
      </c>
    </row>
    <row r="192" spans="1:4">
      <c r="A192" s="9"/>
      <c r="D192" t="str">
        <f t="shared" si="5"/>
        <v xml:space="preserve"> ( )</v>
      </c>
    </row>
    <row r="193" spans="1:4">
      <c r="A193" s="9"/>
      <c r="D193" t="str">
        <f t="shared" si="5"/>
        <v xml:space="preserve"> ( )</v>
      </c>
    </row>
    <row r="194" spans="1:4">
      <c r="A194" s="9"/>
      <c r="D194" t="str">
        <f t="shared" si="5"/>
        <v xml:space="preserve"> ( )</v>
      </c>
    </row>
    <row r="195" spans="1:4">
      <c r="A195" s="9"/>
      <c r="D195" t="str">
        <f t="shared" si="5"/>
        <v xml:space="preserve"> ( )</v>
      </c>
    </row>
    <row r="196" spans="1:4">
      <c r="A196" s="9"/>
      <c r="D196" t="str">
        <f t="shared" si="5"/>
        <v xml:space="preserve"> ( )</v>
      </c>
    </row>
    <row r="197" spans="1:4">
      <c r="A197" s="9"/>
      <c r="D197" t="str">
        <f t="shared" si="5"/>
        <v xml:space="preserve"> ( )</v>
      </c>
    </row>
    <row r="198" spans="1:4">
      <c r="A198" s="9"/>
      <c r="D198" t="str">
        <f t="shared" si="5"/>
        <v xml:space="preserve"> ( )</v>
      </c>
    </row>
    <row r="199" spans="1:4">
      <c r="A199" s="9"/>
      <c r="D199" t="str">
        <f t="shared" si="5"/>
        <v xml:space="preserve"> ( )</v>
      </c>
    </row>
    <row r="200" spans="1:4">
      <c r="A200" s="9"/>
      <c r="D200" t="str">
        <f t="shared" si="5"/>
        <v xml:space="preserve"> ( )</v>
      </c>
    </row>
    <row r="201" spans="1:4">
      <c r="A201" s="9"/>
      <c r="D201" t="str">
        <f t="shared" si="5"/>
        <v xml:space="preserve"> ( )</v>
      </c>
    </row>
    <row r="202" spans="1:4">
      <c r="A202" s="9"/>
      <c r="D202" t="str">
        <f t="shared" si="5"/>
        <v xml:space="preserve"> ( )</v>
      </c>
    </row>
    <row r="203" spans="1:4">
      <c r="A203" s="9"/>
      <c r="D203" t="str">
        <f t="shared" si="5"/>
        <v xml:space="preserve"> ( )</v>
      </c>
    </row>
    <row r="204" spans="1:4">
      <c r="A204" s="9"/>
      <c r="D204" t="str">
        <f t="shared" si="5"/>
        <v xml:space="preserve"> ( )</v>
      </c>
    </row>
    <row r="205" spans="1:4">
      <c r="A205" s="9"/>
      <c r="D205" t="str">
        <f t="shared" si="5"/>
        <v xml:space="preserve"> ( )</v>
      </c>
    </row>
    <row r="206" spans="1:4">
      <c r="A206" s="9"/>
      <c r="D206" t="str">
        <f t="shared" si="5"/>
        <v xml:space="preserve"> ( )</v>
      </c>
    </row>
    <row r="207" spans="1:4">
      <c r="A207" s="9"/>
      <c r="D207" t="str">
        <f t="shared" si="5"/>
        <v xml:space="preserve"> ( )</v>
      </c>
    </row>
    <row r="208" spans="1:4">
      <c r="A208" s="9"/>
      <c r="D208" t="str">
        <f t="shared" si="5"/>
        <v xml:space="preserve"> ( )</v>
      </c>
    </row>
    <row r="209" spans="1:4">
      <c r="A209" s="9"/>
      <c r="D209" t="str">
        <f t="shared" si="5"/>
        <v xml:space="preserve"> ( )</v>
      </c>
    </row>
    <row r="210" spans="1:4">
      <c r="A210" s="9"/>
      <c r="D210" t="str">
        <f t="shared" si="5"/>
        <v xml:space="preserve"> ( )</v>
      </c>
    </row>
    <row r="211" spans="1:4">
      <c r="A211" s="9"/>
      <c r="D211" t="str">
        <f t="shared" si="5"/>
        <v xml:space="preserve"> ( )</v>
      </c>
    </row>
    <row r="212" spans="1:4">
      <c r="A212" s="9"/>
      <c r="D212" t="str">
        <f t="shared" si="5"/>
        <v xml:space="preserve"> ( )</v>
      </c>
    </row>
    <row r="213" spans="1:4">
      <c r="A213" s="9"/>
      <c r="D213" t="str">
        <f t="shared" si="5"/>
        <v xml:space="preserve"> ( )</v>
      </c>
    </row>
    <row r="214" spans="1:4">
      <c r="A214" s="9"/>
      <c r="D214" t="str">
        <f t="shared" si="5"/>
        <v xml:space="preserve"> ( )</v>
      </c>
    </row>
    <row r="215" spans="1:4">
      <c r="A215" s="9"/>
      <c r="D215" t="str">
        <f t="shared" si="5"/>
        <v xml:space="preserve"> ( )</v>
      </c>
    </row>
    <row r="216" spans="1:4">
      <c r="A216" s="9"/>
      <c r="D216" t="str">
        <f t="shared" si="5"/>
        <v xml:space="preserve"> ( )</v>
      </c>
    </row>
    <row r="217" spans="1:4">
      <c r="A217" s="9"/>
      <c r="D217" t="str">
        <f t="shared" si="5"/>
        <v xml:space="preserve"> ( )</v>
      </c>
    </row>
    <row r="218" spans="1:4">
      <c r="A218" s="9"/>
      <c r="D218" t="str">
        <f t="shared" si="5"/>
        <v xml:space="preserve"> ( )</v>
      </c>
    </row>
    <row r="219" spans="1:4">
      <c r="A219" s="9"/>
      <c r="D219" t="str">
        <f t="shared" si="5"/>
        <v xml:space="preserve"> ( )</v>
      </c>
    </row>
    <row r="220" spans="1:4">
      <c r="A220" s="9"/>
      <c r="D220" t="str">
        <f t="shared" si="5"/>
        <v xml:space="preserve"> ( )</v>
      </c>
    </row>
    <row r="221" spans="1:4">
      <c r="A221" s="9"/>
      <c r="D221" t="str">
        <f t="shared" si="5"/>
        <v xml:space="preserve"> ( )</v>
      </c>
    </row>
    <row r="222" spans="1:4">
      <c r="A222" s="9"/>
      <c r="D222" t="str">
        <f t="shared" si="5"/>
        <v xml:space="preserve"> ( )</v>
      </c>
    </row>
    <row r="223" spans="1:4">
      <c r="A223" s="9"/>
      <c r="D223" t="str">
        <f t="shared" ref="D223:D274" si="6">C223 &amp; " (" &amp; A223 &amp; " " &amp; B223 &amp; ")"</f>
        <v xml:space="preserve"> ( )</v>
      </c>
    </row>
    <row r="224" spans="1:4">
      <c r="A224" s="9"/>
      <c r="D224" t="str">
        <f t="shared" si="6"/>
        <v xml:space="preserve"> ( )</v>
      </c>
    </row>
    <row r="225" spans="1:4">
      <c r="A225" s="9"/>
      <c r="D225" t="str">
        <f t="shared" si="6"/>
        <v xml:space="preserve"> ( )</v>
      </c>
    </row>
    <row r="226" spans="1:4">
      <c r="A226" s="9"/>
      <c r="D226" t="str">
        <f t="shared" si="6"/>
        <v xml:space="preserve"> ( )</v>
      </c>
    </row>
    <row r="227" spans="1:4">
      <c r="A227" s="9"/>
      <c r="D227" t="str">
        <f t="shared" si="6"/>
        <v xml:space="preserve"> ( )</v>
      </c>
    </row>
    <row r="228" spans="1:4">
      <c r="A228" s="9"/>
      <c r="D228" t="str">
        <f t="shared" si="6"/>
        <v xml:space="preserve"> ( )</v>
      </c>
    </row>
    <row r="229" spans="1:4">
      <c r="A229" s="9"/>
      <c r="D229" t="str">
        <f t="shared" si="6"/>
        <v xml:space="preserve"> ( )</v>
      </c>
    </row>
    <row r="230" spans="1:4">
      <c r="A230" s="9"/>
      <c r="D230" t="str">
        <f t="shared" si="6"/>
        <v xml:space="preserve"> ( )</v>
      </c>
    </row>
    <row r="231" spans="1:4">
      <c r="A231" s="9"/>
      <c r="D231" t="str">
        <f t="shared" si="6"/>
        <v xml:space="preserve"> ( )</v>
      </c>
    </row>
    <row r="232" spans="1:4">
      <c r="A232" s="9"/>
      <c r="D232" t="str">
        <f t="shared" si="6"/>
        <v xml:space="preserve"> ( )</v>
      </c>
    </row>
    <row r="233" spans="1:4">
      <c r="A233" s="9"/>
      <c r="D233" t="str">
        <f t="shared" si="6"/>
        <v xml:space="preserve"> ( )</v>
      </c>
    </row>
    <row r="234" spans="1:4">
      <c r="A234" s="9"/>
      <c r="D234" t="str">
        <f t="shared" si="6"/>
        <v xml:space="preserve"> ( )</v>
      </c>
    </row>
    <row r="235" spans="1:4">
      <c r="A235" s="9"/>
      <c r="D235" t="str">
        <f t="shared" si="6"/>
        <v xml:space="preserve"> ( )</v>
      </c>
    </row>
    <row r="236" spans="1:4">
      <c r="A236" s="9"/>
      <c r="D236" t="str">
        <f t="shared" si="6"/>
        <v xml:space="preserve"> ( )</v>
      </c>
    </row>
    <row r="237" spans="1:4">
      <c r="A237" s="9"/>
      <c r="D237" t="str">
        <f t="shared" si="6"/>
        <v xml:space="preserve"> ( )</v>
      </c>
    </row>
    <row r="238" spans="1:4">
      <c r="A238" s="9"/>
      <c r="D238" t="str">
        <f t="shared" si="6"/>
        <v xml:space="preserve"> ( )</v>
      </c>
    </row>
    <row r="239" spans="1:4">
      <c r="A239" s="9"/>
      <c r="D239" t="str">
        <f t="shared" si="6"/>
        <v xml:space="preserve"> ( )</v>
      </c>
    </row>
    <row r="240" spans="1:4">
      <c r="A240" s="9"/>
      <c r="D240" t="str">
        <f t="shared" si="6"/>
        <v xml:space="preserve"> ( )</v>
      </c>
    </row>
    <row r="241" spans="1:4">
      <c r="A241" s="9"/>
      <c r="D241" t="str">
        <f t="shared" si="6"/>
        <v xml:space="preserve"> ( )</v>
      </c>
    </row>
    <row r="242" spans="1:4">
      <c r="A242" s="9"/>
      <c r="D242" t="str">
        <f t="shared" si="6"/>
        <v xml:space="preserve"> ( )</v>
      </c>
    </row>
    <row r="243" spans="1:4">
      <c r="A243" s="9"/>
      <c r="D243" t="str">
        <f t="shared" si="6"/>
        <v xml:space="preserve"> ( )</v>
      </c>
    </row>
    <row r="244" spans="1:4">
      <c r="A244" s="9"/>
      <c r="D244" t="str">
        <f t="shared" si="6"/>
        <v xml:space="preserve"> ( )</v>
      </c>
    </row>
    <row r="245" spans="1:4">
      <c r="A245" s="9"/>
      <c r="D245" t="str">
        <f t="shared" si="6"/>
        <v xml:space="preserve"> ( )</v>
      </c>
    </row>
    <row r="246" spans="1:4">
      <c r="A246" s="9"/>
      <c r="D246" t="str">
        <f t="shared" si="6"/>
        <v xml:space="preserve"> ( )</v>
      </c>
    </row>
    <row r="247" spans="1:4">
      <c r="A247" s="9"/>
      <c r="D247" t="str">
        <f t="shared" si="6"/>
        <v xml:space="preserve"> ( )</v>
      </c>
    </row>
    <row r="248" spans="1:4">
      <c r="A248" s="9"/>
      <c r="D248" t="str">
        <f t="shared" si="6"/>
        <v xml:space="preserve"> ( )</v>
      </c>
    </row>
    <row r="249" spans="1:4">
      <c r="A249" s="9"/>
      <c r="D249" t="str">
        <f t="shared" si="6"/>
        <v xml:space="preserve"> ( )</v>
      </c>
    </row>
    <row r="250" spans="1:4">
      <c r="A250" s="9"/>
      <c r="D250" t="str">
        <f t="shared" si="6"/>
        <v xml:space="preserve"> ( )</v>
      </c>
    </row>
    <row r="251" spans="1:4">
      <c r="A251" s="9"/>
      <c r="D251" t="str">
        <f t="shared" si="6"/>
        <v xml:space="preserve"> ( )</v>
      </c>
    </row>
    <row r="252" spans="1:4">
      <c r="A252" s="9"/>
      <c r="D252" t="str">
        <f t="shared" si="6"/>
        <v xml:space="preserve"> ( )</v>
      </c>
    </row>
    <row r="253" spans="1:4">
      <c r="A253" s="9"/>
      <c r="D253" t="str">
        <f t="shared" si="6"/>
        <v xml:space="preserve"> ( )</v>
      </c>
    </row>
    <row r="254" spans="1:4">
      <c r="A254" s="9"/>
      <c r="D254" t="str">
        <f t="shared" si="6"/>
        <v xml:space="preserve"> ( )</v>
      </c>
    </row>
    <row r="255" spans="1:4">
      <c r="A255" s="9"/>
      <c r="D255" t="str">
        <f t="shared" si="6"/>
        <v xml:space="preserve"> ( )</v>
      </c>
    </row>
    <row r="256" spans="1:4">
      <c r="A256" s="9"/>
      <c r="D256" t="str">
        <f t="shared" si="6"/>
        <v xml:space="preserve"> ( )</v>
      </c>
    </row>
    <row r="257" spans="1:4">
      <c r="A257" s="9"/>
      <c r="D257" t="str">
        <f t="shared" si="6"/>
        <v xml:space="preserve"> ( )</v>
      </c>
    </row>
    <row r="258" spans="1:4">
      <c r="A258" s="9"/>
      <c r="D258" t="str">
        <f t="shared" si="6"/>
        <v xml:space="preserve"> ( )</v>
      </c>
    </row>
    <row r="259" spans="1:4">
      <c r="A259" s="9"/>
      <c r="D259" t="str">
        <f t="shared" si="6"/>
        <v xml:space="preserve"> ( )</v>
      </c>
    </row>
    <row r="260" spans="1:4">
      <c r="A260" s="9"/>
      <c r="D260" t="str">
        <f t="shared" si="6"/>
        <v xml:space="preserve"> ( )</v>
      </c>
    </row>
    <row r="261" spans="1:4">
      <c r="A261" s="9"/>
      <c r="D261" t="str">
        <f t="shared" si="6"/>
        <v xml:space="preserve"> ( )</v>
      </c>
    </row>
    <row r="262" spans="1:4">
      <c r="A262" s="9"/>
      <c r="D262" t="str">
        <f t="shared" si="6"/>
        <v xml:space="preserve"> ( )</v>
      </c>
    </row>
    <row r="263" spans="1:4">
      <c r="A263" s="9"/>
      <c r="D263" t="str">
        <f t="shared" si="6"/>
        <v xml:space="preserve"> ( )</v>
      </c>
    </row>
    <row r="264" spans="1:4">
      <c r="A264" s="9"/>
      <c r="D264" t="str">
        <f t="shared" si="6"/>
        <v xml:space="preserve"> ( )</v>
      </c>
    </row>
    <row r="265" spans="1:4">
      <c r="A265" s="9"/>
      <c r="D265" t="str">
        <f t="shared" si="6"/>
        <v xml:space="preserve"> ( )</v>
      </c>
    </row>
    <row r="266" spans="1:4">
      <c r="A266" s="9"/>
      <c r="D266" t="str">
        <f t="shared" si="6"/>
        <v xml:space="preserve"> ( )</v>
      </c>
    </row>
    <row r="267" spans="1:4">
      <c r="A267" s="9"/>
      <c r="D267" t="str">
        <f t="shared" si="6"/>
        <v xml:space="preserve"> ( )</v>
      </c>
    </row>
    <row r="268" spans="1:4">
      <c r="A268" s="9"/>
      <c r="D268" t="str">
        <f t="shared" si="6"/>
        <v xml:space="preserve"> ( )</v>
      </c>
    </row>
    <row r="269" spans="1:4">
      <c r="A269" s="9"/>
      <c r="D269" t="str">
        <f t="shared" si="6"/>
        <v xml:space="preserve"> ( )</v>
      </c>
    </row>
    <row r="270" spans="1:4">
      <c r="A270" s="9"/>
      <c r="D270" t="str">
        <f t="shared" si="6"/>
        <v xml:space="preserve"> ( )</v>
      </c>
    </row>
    <row r="271" spans="1:4">
      <c r="A271" s="9"/>
      <c r="D271" t="str">
        <f t="shared" si="6"/>
        <v xml:space="preserve"> ( )</v>
      </c>
    </row>
    <row r="272" spans="1:4">
      <c r="A272" s="9"/>
      <c r="D272" t="str">
        <f t="shared" si="6"/>
        <v xml:space="preserve"> ( )</v>
      </c>
    </row>
    <row r="273" spans="1:4">
      <c r="A273" s="9"/>
      <c r="D273" t="str">
        <f t="shared" si="6"/>
        <v xml:space="preserve"> ( )</v>
      </c>
    </row>
    <row r="274" spans="1:4">
      <c r="A274" s="9"/>
      <c r="D274" t="str">
        <f t="shared" si="6"/>
        <v xml:space="preserve"> ( )</v>
      </c>
    </row>
  </sheetData>
  <phoneticPr fontId="2" type="noConversion"/>
  <conditionalFormatting sqref="A1:A138 A141:A1048576">
    <cfRule type="expression" dxfId="19" priority="1">
      <formula>AND(NOT(ISBLANK($A1)),COUNTIF($A:$A,TRIM($A1))&gt;1)</formula>
    </cfRule>
  </conditionalFormatting>
  <dataValidations count="2">
    <dataValidation type="custom" allowBlank="1" showInputMessage="1" showErrorMessage="1" errorTitle="Duplicate Entry" error="This value already exists in the column. Please enter a unique value" sqref="A1" xr:uid="{BB817BB5-C78C-4864-85FA-E34C2A3D182A}">
      <formula1>COUNTIF($A$2:$A$1122,#REF!)&lt;=1</formula1>
    </dataValidation>
    <dataValidation type="list" allowBlank="1" showInputMessage="1" showErrorMessage="1" sqref="B1:B1048576" xr:uid="{03CBAE74-EC92-43C8-8A7B-22D83A16455E}">
      <formula1>"TCP, TCP/UDP, UDP, ICMP"</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CAB7-F93A-4B41-A044-A8C4A24ED0A3}">
  <sheetPr codeName="Sheet3"/>
  <dimension ref="A1:E123"/>
  <sheetViews>
    <sheetView topLeftCell="A23" zoomScale="55" zoomScaleNormal="55" workbookViewId="0">
      <selection activeCell="I26" sqref="I26"/>
    </sheetView>
  </sheetViews>
  <sheetFormatPr defaultRowHeight="15"/>
  <cols>
    <col min="1" max="1" width="45.7109375" bestFit="1" customWidth="1"/>
    <col min="2" max="2" width="146.5703125" bestFit="1" customWidth="1"/>
    <col min="3" max="3" width="146.5703125" customWidth="1"/>
    <col min="4" max="4" width="255.5703125" customWidth="1"/>
    <col min="5" max="5" width="146.5703125" customWidth="1"/>
  </cols>
  <sheetData>
    <row r="1" spans="1:5" ht="21">
      <c r="A1" s="17" t="s">
        <v>1</v>
      </c>
      <c r="B1" s="2" t="s">
        <v>2</v>
      </c>
      <c r="C1" s="2" t="s">
        <v>367</v>
      </c>
      <c r="D1" s="3" t="s">
        <v>5</v>
      </c>
      <c r="E1" s="2" t="s">
        <v>368</v>
      </c>
    </row>
    <row r="2" spans="1:5" ht="93.75" customHeight="1">
      <c r="A2" t="s">
        <v>9</v>
      </c>
      <c r="B2" t="s">
        <v>43</v>
      </c>
      <c r="C2" s="13" t="s">
        <v>309</v>
      </c>
      <c r="D2" t="s">
        <v>43</v>
      </c>
      <c r="E2" s="13" t="s">
        <v>309</v>
      </c>
    </row>
    <row r="3" spans="1:5" ht="20.25">
      <c r="A3" t="s">
        <v>293</v>
      </c>
      <c r="B3" t="s">
        <v>20</v>
      </c>
      <c r="C3" s="13" t="s">
        <v>374</v>
      </c>
      <c r="D3" t="s">
        <v>294</v>
      </c>
      <c r="E3" s="13" t="s">
        <v>369</v>
      </c>
    </row>
    <row r="4" spans="1:5" ht="20.25">
      <c r="A4" t="s">
        <v>23</v>
      </c>
      <c r="B4" t="s">
        <v>17</v>
      </c>
      <c r="C4" s="13" t="s">
        <v>369</v>
      </c>
      <c r="D4" t="s">
        <v>17</v>
      </c>
      <c r="E4" s="13" t="s">
        <v>369</v>
      </c>
    </row>
    <row r="5" spans="1:5" ht="20.25">
      <c r="A5" t="s">
        <v>349</v>
      </c>
      <c r="B5" t="s">
        <v>83</v>
      </c>
      <c r="C5" s="13" t="s">
        <v>375</v>
      </c>
      <c r="D5" t="s">
        <v>45</v>
      </c>
      <c r="E5" s="13" t="s">
        <v>309</v>
      </c>
    </row>
    <row r="6" spans="1:5" ht="20.25">
      <c r="A6" t="s">
        <v>350</v>
      </c>
      <c r="B6" t="s">
        <v>85</v>
      </c>
      <c r="C6" s="13" t="s">
        <v>376</v>
      </c>
      <c r="D6" t="s">
        <v>325</v>
      </c>
      <c r="E6" s="13" t="s">
        <v>369</v>
      </c>
    </row>
    <row r="7" spans="1:5" ht="20.25">
      <c r="A7" t="s">
        <v>59</v>
      </c>
      <c r="B7" t="s">
        <v>294</v>
      </c>
      <c r="C7" s="13" t="s">
        <v>369</v>
      </c>
      <c r="D7" t="s">
        <v>31</v>
      </c>
      <c r="E7" s="13" t="s">
        <v>309</v>
      </c>
    </row>
    <row r="8" spans="1:5" ht="20.25">
      <c r="B8" t="s">
        <v>426</v>
      </c>
      <c r="C8" s="13" t="s">
        <v>369</v>
      </c>
      <c r="D8" t="s">
        <v>353</v>
      </c>
      <c r="E8" s="13" t="s">
        <v>309</v>
      </c>
    </row>
    <row r="9" spans="1:5" ht="20.25">
      <c r="A9" t="s">
        <v>63</v>
      </c>
      <c r="B9" t="s">
        <v>60</v>
      </c>
      <c r="C9" s="13" t="s">
        <v>374</v>
      </c>
      <c r="D9" t="s">
        <v>69</v>
      </c>
      <c r="E9" s="13" t="s">
        <v>370</v>
      </c>
    </row>
    <row r="10" spans="1:5" ht="20.25">
      <c r="A10" t="s">
        <v>53</v>
      </c>
      <c r="B10" t="s">
        <v>397</v>
      </c>
      <c r="C10" s="13" t="s">
        <v>374</v>
      </c>
      <c r="D10" t="s">
        <v>70</v>
      </c>
      <c r="E10" s="13" t="s">
        <v>370</v>
      </c>
    </row>
    <row r="11" spans="1:5" ht="20.25">
      <c r="A11" t="s">
        <v>136</v>
      </c>
      <c r="B11" t="s">
        <v>104</v>
      </c>
      <c r="C11" s="13" t="s">
        <v>369</v>
      </c>
      <c r="D11" t="s">
        <v>298</v>
      </c>
      <c r="E11" s="13" t="s">
        <v>369</v>
      </c>
    </row>
    <row r="12" spans="1:5" ht="20.25">
      <c r="B12" t="s">
        <v>145</v>
      </c>
      <c r="C12" s="13" t="s">
        <v>309</v>
      </c>
      <c r="D12" t="s">
        <v>352</v>
      </c>
      <c r="E12" s="13" t="s">
        <v>369</v>
      </c>
    </row>
    <row r="13" spans="1:5" ht="20.25">
      <c r="B13" t="s">
        <v>137</v>
      </c>
      <c r="C13" s="13" t="s">
        <v>369</v>
      </c>
      <c r="D13" t="s">
        <v>351</v>
      </c>
      <c r="E13" s="13" t="s">
        <v>309</v>
      </c>
    </row>
    <row r="14" spans="1:5" ht="20.25">
      <c r="A14" t="s">
        <v>103</v>
      </c>
      <c r="B14" t="s">
        <v>172</v>
      </c>
      <c r="C14" s="13" t="s">
        <v>309</v>
      </c>
      <c r="D14" t="s">
        <v>299</v>
      </c>
      <c r="E14" s="13" t="s">
        <v>370</v>
      </c>
    </row>
    <row r="15" spans="1:5" ht="20.25">
      <c r="A15" t="s">
        <v>71</v>
      </c>
      <c r="B15" t="s">
        <v>295</v>
      </c>
      <c r="C15" s="13" t="s">
        <v>369</v>
      </c>
      <c r="D15" t="s">
        <v>300</v>
      </c>
      <c r="E15" s="13" t="s">
        <v>369</v>
      </c>
    </row>
    <row r="16" spans="1:5" ht="20.25">
      <c r="A16" t="s">
        <v>82</v>
      </c>
      <c r="B16" t="s">
        <v>297</v>
      </c>
      <c r="C16" s="13" t="s">
        <v>374</v>
      </c>
      <c r="D16" t="s">
        <v>304</v>
      </c>
      <c r="E16" s="13" t="s">
        <v>370</v>
      </c>
    </row>
    <row r="17" spans="1:5" ht="20.25">
      <c r="A17" t="s">
        <v>86</v>
      </c>
      <c r="B17" t="s">
        <v>110</v>
      </c>
      <c r="C17" s="13" t="s">
        <v>374</v>
      </c>
      <c r="D17" t="s">
        <v>306</v>
      </c>
      <c r="E17" s="13" t="s">
        <v>370</v>
      </c>
    </row>
    <row r="18" spans="1:5" ht="20.25">
      <c r="A18" t="s">
        <v>89</v>
      </c>
      <c r="B18" t="s">
        <v>108</v>
      </c>
      <c r="C18" s="13" t="s">
        <v>369</v>
      </c>
      <c r="D18" t="s">
        <v>93</v>
      </c>
      <c r="E18" s="13" t="s">
        <v>370</v>
      </c>
    </row>
    <row r="19" spans="1:5" ht="20.25">
      <c r="A19" t="s">
        <v>109</v>
      </c>
      <c r="B19" t="s">
        <v>303</v>
      </c>
      <c r="C19" s="13" t="s">
        <v>369</v>
      </c>
      <c r="D19" t="s">
        <v>308</v>
      </c>
      <c r="E19" s="13" t="s">
        <v>369</v>
      </c>
    </row>
    <row r="20" spans="1:5" ht="20.25">
      <c r="A20" t="s">
        <v>127</v>
      </c>
      <c r="B20" t="s">
        <v>136</v>
      </c>
      <c r="C20" s="13" t="s">
        <v>369</v>
      </c>
      <c r="D20" t="s">
        <v>361</v>
      </c>
      <c r="E20" s="13" t="s">
        <v>369</v>
      </c>
    </row>
    <row r="21" spans="1:5" ht="20.25">
      <c r="A21" t="s">
        <v>48</v>
      </c>
      <c r="B21" t="s">
        <v>143</v>
      </c>
      <c r="C21" s="13" t="s">
        <v>369</v>
      </c>
      <c r="D21" t="s">
        <v>140</v>
      </c>
      <c r="E21" s="13" t="s">
        <v>369</v>
      </c>
    </row>
    <row r="22" spans="1:5" ht="20.25">
      <c r="A22" t="s">
        <v>307</v>
      </c>
      <c r="B22" t="s">
        <v>139</v>
      </c>
      <c r="C22" s="13" t="s">
        <v>369</v>
      </c>
      <c r="D22" t="s">
        <v>108</v>
      </c>
      <c r="E22" s="13" t="s">
        <v>369</v>
      </c>
    </row>
    <row r="23" spans="1:5" ht="20.25">
      <c r="A23" t="s">
        <v>128</v>
      </c>
      <c r="B23" t="s">
        <v>141</v>
      </c>
      <c r="C23" s="13" t="s">
        <v>369</v>
      </c>
      <c r="D23" t="s">
        <v>105</v>
      </c>
      <c r="E23" s="13" t="s">
        <v>309</v>
      </c>
    </row>
    <row r="24" spans="1:5" ht="20.25">
      <c r="A24" t="s">
        <v>143</v>
      </c>
      <c r="B24" t="s">
        <v>105</v>
      </c>
      <c r="C24" s="13" t="s">
        <v>309</v>
      </c>
      <c r="D24" t="s">
        <v>112</v>
      </c>
      <c r="E24" s="13" t="s">
        <v>369</v>
      </c>
    </row>
    <row r="25" spans="1:5" ht="20.25">
      <c r="A25" t="s">
        <v>320</v>
      </c>
      <c r="B25" t="s">
        <v>54</v>
      </c>
      <c r="C25" s="13" t="s">
        <v>369</v>
      </c>
      <c r="D25" t="s">
        <v>312</v>
      </c>
      <c r="E25" s="13" t="s">
        <v>375</v>
      </c>
    </row>
    <row r="26" spans="1:5" ht="20.25">
      <c r="A26" t="s">
        <v>146</v>
      </c>
      <c r="B26" t="s">
        <v>311</v>
      </c>
      <c r="C26" s="13" t="s">
        <v>369</v>
      </c>
      <c r="D26" t="s">
        <v>77</v>
      </c>
      <c r="E26" s="13" t="s">
        <v>375</v>
      </c>
    </row>
    <row r="27" spans="1:5" ht="20.25">
      <c r="A27" t="s">
        <v>310</v>
      </c>
      <c r="B27" t="s">
        <v>362</v>
      </c>
      <c r="C27" s="13" t="s">
        <v>369</v>
      </c>
      <c r="D27" t="s">
        <v>136</v>
      </c>
      <c r="E27" s="13" t="s">
        <v>369</v>
      </c>
    </row>
    <row r="28" spans="1:5" ht="20.25">
      <c r="A28" t="s">
        <v>153</v>
      </c>
      <c r="B28" t="s">
        <v>318</v>
      </c>
      <c r="C28" s="13" t="s">
        <v>369</v>
      </c>
      <c r="D28" t="s">
        <v>130</v>
      </c>
      <c r="E28" s="13" t="s">
        <v>369</v>
      </c>
    </row>
    <row r="29" spans="1:5" ht="20.25">
      <c r="A29" t="s">
        <v>313</v>
      </c>
      <c r="B29" t="s">
        <v>385</v>
      </c>
      <c r="C29" s="13" t="s">
        <v>375</v>
      </c>
      <c r="D29" t="s">
        <v>123</v>
      </c>
      <c r="E29" s="13" t="s">
        <v>309</v>
      </c>
    </row>
    <row r="30" spans="1:5" ht="20.25">
      <c r="A30" t="s">
        <v>315</v>
      </c>
      <c r="B30" t="s">
        <v>386</v>
      </c>
      <c r="C30" s="13" t="s">
        <v>376</v>
      </c>
      <c r="D30" t="s">
        <v>386</v>
      </c>
      <c r="E30" s="13" t="s">
        <v>376</v>
      </c>
    </row>
    <row r="31" spans="1:5" ht="20.25">
      <c r="A31" t="s">
        <v>317</v>
      </c>
      <c r="B31" t="s">
        <v>412</v>
      </c>
      <c r="C31" s="13" t="s">
        <v>369</v>
      </c>
      <c r="D31" t="s">
        <v>380</v>
      </c>
      <c r="E31" s="13" t="s">
        <v>369</v>
      </c>
    </row>
    <row r="32" spans="1:5" ht="20.25">
      <c r="A32" t="s">
        <v>314</v>
      </c>
      <c r="B32" t="s">
        <v>417</v>
      </c>
      <c r="C32" s="13" t="s">
        <v>369</v>
      </c>
      <c r="D32" t="s">
        <v>144</v>
      </c>
      <c r="E32" s="13" t="s">
        <v>369</v>
      </c>
    </row>
    <row r="33" spans="1:5" ht="20.25">
      <c r="A33" t="s">
        <v>319</v>
      </c>
      <c r="B33" t="s">
        <v>410</v>
      </c>
      <c r="C33" s="13" t="s">
        <v>369</v>
      </c>
      <c r="D33" t="s">
        <v>152</v>
      </c>
      <c r="E33" s="13" t="s">
        <v>369</v>
      </c>
    </row>
    <row r="34" spans="1:5" ht="20.25">
      <c r="A34" t="s">
        <v>291</v>
      </c>
      <c r="B34" t="s">
        <v>411</v>
      </c>
      <c r="C34" s="13" t="s">
        <v>369</v>
      </c>
      <c r="D34" t="s">
        <v>99</v>
      </c>
      <c r="E34" s="13" t="s">
        <v>377</v>
      </c>
    </row>
    <row r="35" spans="1:5" ht="20.25">
      <c r="A35" t="s">
        <v>292</v>
      </c>
      <c r="B35" t="s">
        <v>380</v>
      </c>
      <c r="C35" s="13" t="s">
        <v>369</v>
      </c>
      <c r="D35" t="s">
        <v>91</v>
      </c>
      <c r="E35" s="13" t="s">
        <v>370</v>
      </c>
    </row>
    <row r="36" spans="1:5" ht="20.25">
      <c r="A36" t="s">
        <v>116</v>
      </c>
      <c r="B36" t="s">
        <v>387</v>
      </c>
      <c r="C36" s="13" t="s">
        <v>376</v>
      </c>
      <c r="D36" t="s">
        <v>151</v>
      </c>
      <c r="E36" s="13" t="s">
        <v>309</v>
      </c>
    </row>
    <row r="37" spans="1:5" ht="20.25">
      <c r="A37" t="s">
        <v>321</v>
      </c>
      <c r="B37" t="s">
        <v>388</v>
      </c>
      <c r="C37" s="13" t="s">
        <v>376</v>
      </c>
      <c r="D37" t="s">
        <v>358</v>
      </c>
      <c r="E37" s="13" t="s">
        <v>369</v>
      </c>
    </row>
    <row r="38" spans="1:5" ht="20.25">
      <c r="A38" t="s">
        <v>95</v>
      </c>
      <c r="B38" t="s">
        <v>383</v>
      </c>
      <c r="C38" s="13" t="s">
        <v>375</v>
      </c>
      <c r="D38" t="s">
        <v>145</v>
      </c>
      <c r="E38" s="13" t="s">
        <v>309</v>
      </c>
    </row>
    <row r="39" spans="1:5" ht="20.25">
      <c r="A39" t="s">
        <v>100</v>
      </c>
      <c r="B39" t="s">
        <v>384</v>
      </c>
      <c r="C39" s="13" t="s">
        <v>376</v>
      </c>
      <c r="D39" t="s">
        <v>137</v>
      </c>
      <c r="E39" s="13" t="s">
        <v>369</v>
      </c>
    </row>
    <row r="40" spans="1:5" ht="20.25">
      <c r="A40" t="s">
        <v>324</v>
      </c>
      <c r="B40" t="s">
        <v>394</v>
      </c>
      <c r="C40" s="13" t="s">
        <v>375</v>
      </c>
      <c r="D40" t="s">
        <v>149</v>
      </c>
      <c r="E40" s="13" t="s">
        <v>370</v>
      </c>
    </row>
    <row r="41" spans="1:5" ht="20.25">
      <c r="A41" t="s">
        <v>329</v>
      </c>
      <c r="B41" t="s">
        <v>395</v>
      </c>
      <c r="C41" s="13" t="s">
        <v>376</v>
      </c>
      <c r="D41" t="s">
        <v>155</v>
      </c>
      <c r="E41" s="13" t="s">
        <v>370</v>
      </c>
    </row>
    <row r="42" spans="1:5" ht="20.25">
      <c r="A42" t="s">
        <v>330</v>
      </c>
      <c r="B42" t="s">
        <v>393</v>
      </c>
      <c r="C42" s="13" t="s">
        <v>375</v>
      </c>
      <c r="D42" t="s">
        <v>139</v>
      </c>
      <c r="E42" s="13" t="s">
        <v>369</v>
      </c>
    </row>
    <row r="43" spans="1:5" ht="20.25">
      <c r="A43" t="s">
        <v>305</v>
      </c>
      <c r="B43" t="s">
        <v>396</v>
      </c>
      <c r="C43" s="13" t="s">
        <v>376</v>
      </c>
      <c r="D43" t="s">
        <v>359</v>
      </c>
      <c r="E43" s="13" t="s">
        <v>377</v>
      </c>
    </row>
    <row r="44" spans="1:5" ht="20.25">
      <c r="A44" t="s">
        <v>316</v>
      </c>
      <c r="B44" t="s">
        <v>406</v>
      </c>
      <c r="C44" s="13" t="s">
        <v>375</v>
      </c>
      <c r="D44" t="s">
        <v>383</v>
      </c>
      <c r="E44" s="13" t="s">
        <v>375</v>
      </c>
    </row>
    <row r="45" spans="1:5" ht="20.25">
      <c r="A45" t="s">
        <v>333</v>
      </c>
      <c r="B45" t="s">
        <v>407</v>
      </c>
      <c r="C45" s="13" t="s">
        <v>376</v>
      </c>
      <c r="D45" t="s">
        <v>384</v>
      </c>
      <c r="E45" s="13" t="s">
        <v>376</v>
      </c>
    </row>
    <row r="46" spans="1:5" ht="20.25">
      <c r="A46" t="s">
        <v>334</v>
      </c>
      <c r="B46" t="s">
        <v>379</v>
      </c>
      <c r="C46" s="13" t="s">
        <v>369</v>
      </c>
      <c r="D46" t="s">
        <v>379</v>
      </c>
      <c r="E46" s="13" t="s">
        <v>369</v>
      </c>
    </row>
    <row r="47" spans="1:5" ht="20.25">
      <c r="A47" t="s">
        <v>336</v>
      </c>
      <c r="B47" t="s">
        <v>389</v>
      </c>
      <c r="C47" s="13" t="s">
        <v>375</v>
      </c>
      <c r="D47" t="s">
        <v>106</v>
      </c>
      <c r="E47" s="13" t="s">
        <v>370</v>
      </c>
    </row>
    <row r="48" spans="1:5" ht="20.25">
      <c r="A48" t="s">
        <v>337</v>
      </c>
      <c r="B48" t="s">
        <v>390</v>
      </c>
      <c r="C48" s="13" t="s">
        <v>376</v>
      </c>
      <c r="D48" t="s">
        <v>133</v>
      </c>
      <c r="E48" s="13" t="s">
        <v>376</v>
      </c>
    </row>
    <row r="49" spans="1:5" ht="20.25">
      <c r="A49" t="s">
        <v>338</v>
      </c>
      <c r="B49" t="s">
        <v>413</v>
      </c>
      <c r="C49" s="13" t="s">
        <v>369</v>
      </c>
      <c r="D49" t="s">
        <v>131</v>
      </c>
      <c r="E49" s="13" t="s">
        <v>375</v>
      </c>
    </row>
    <row r="50" spans="1:5" ht="20.25">
      <c r="A50" t="s">
        <v>340</v>
      </c>
      <c r="B50" t="s">
        <v>414</v>
      </c>
      <c r="C50" s="13" t="s">
        <v>369</v>
      </c>
      <c r="D50" t="s">
        <v>74</v>
      </c>
      <c r="E50" s="13" t="s">
        <v>376</v>
      </c>
    </row>
    <row r="51" spans="1:5" ht="20.25">
      <c r="A51" t="s">
        <v>341</v>
      </c>
      <c r="B51" t="s">
        <v>415</v>
      </c>
      <c r="C51" s="13" t="s">
        <v>369</v>
      </c>
      <c r="D51" t="s">
        <v>348</v>
      </c>
      <c r="E51" s="13" t="s">
        <v>369</v>
      </c>
    </row>
    <row r="52" spans="1:5" ht="20.25">
      <c r="A52" t="s">
        <v>342</v>
      </c>
      <c r="B52" t="s">
        <v>331</v>
      </c>
      <c r="C52" s="13" t="s">
        <v>369</v>
      </c>
      <c r="D52" t="s">
        <v>101</v>
      </c>
      <c r="E52" s="13" t="s">
        <v>370</v>
      </c>
    </row>
    <row r="53" spans="1:5" ht="20.25">
      <c r="A53" t="s">
        <v>148</v>
      </c>
      <c r="B53" t="s">
        <v>416</v>
      </c>
      <c r="C53" s="13" t="s">
        <v>369</v>
      </c>
      <c r="D53" t="s">
        <v>138</v>
      </c>
      <c r="E53" s="13" t="s">
        <v>369</v>
      </c>
    </row>
    <row r="54" spans="1:5" ht="20.25">
      <c r="B54" t="s">
        <v>419</v>
      </c>
      <c r="C54" s="13" t="s">
        <v>375</v>
      </c>
      <c r="D54" s="18" t="s">
        <v>11</v>
      </c>
      <c r="E54" s="13" t="s">
        <v>370</v>
      </c>
    </row>
    <row r="55" spans="1:5" ht="20.25">
      <c r="A55" t="s">
        <v>13</v>
      </c>
      <c r="B55" t="s">
        <v>130</v>
      </c>
      <c r="C55" s="13" t="s">
        <v>369</v>
      </c>
      <c r="D55" t="s">
        <v>83</v>
      </c>
      <c r="E55" s="13" t="s">
        <v>375</v>
      </c>
    </row>
    <row r="56" spans="1:5" ht="20.25">
      <c r="A56" t="s">
        <v>302</v>
      </c>
      <c r="B56" t="s">
        <v>131</v>
      </c>
      <c r="C56" s="13" t="s">
        <v>375</v>
      </c>
      <c r="D56" t="s">
        <v>85</v>
      </c>
      <c r="E56" s="13" t="s">
        <v>376</v>
      </c>
    </row>
    <row r="57" spans="1:5" ht="20.25">
      <c r="A57" t="s">
        <v>343</v>
      </c>
      <c r="B57" t="s">
        <v>133</v>
      </c>
      <c r="C57" s="13" t="s">
        <v>376</v>
      </c>
      <c r="D57" t="s">
        <v>38</v>
      </c>
      <c r="E57" s="13" t="s">
        <v>309</v>
      </c>
    </row>
    <row r="58" spans="1:5" ht="20.25">
      <c r="A58" t="s">
        <v>346</v>
      </c>
      <c r="B58" t="s">
        <v>363</v>
      </c>
      <c r="C58" s="13" t="s">
        <v>369</v>
      </c>
      <c r="D58" t="s">
        <v>66</v>
      </c>
      <c r="E58" s="13" t="s">
        <v>369</v>
      </c>
    </row>
    <row r="59" spans="1:5" ht="20.25">
      <c r="A59" t="s">
        <v>326</v>
      </c>
      <c r="B59" s="18" t="s">
        <v>93</v>
      </c>
      <c r="C59" s="13" t="s">
        <v>370</v>
      </c>
      <c r="D59" t="s">
        <v>301</v>
      </c>
      <c r="E59" s="13" t="s">
        <v>369</v>
      </c>
    </row>
    <row r="60" spans="1:5" ht="20.25">
      <c r="B60" t="s">
        <v>10</v>
      </c>
      <c r="C60" s="13" t="s">
        <v>369</v>
      </c>
      <c r="D60" t="s">
        <v>161</v>
      </c>
      <c r="E60" s="13" t="s">
        <v>369</v>
      </c>
    </row>
    <row r="61" spans="1:5" ht="20.25">
      <c r="A61" t="s">
        <v>327</v>
      </c>
      <c r="B61" t="s">
        <v>72</v>
      </c>
      <c r="C61" s="13" t="s">
        <v>375</v>
      </c>
      <c r="D61" t="s">
        <v>72</v>
      </c>
      <c r="E61" s="13" t="s">
        <v>375</v>
      </c>
    </row>
    <row r="62" spans="1:5" ht="20.25">
      <c r="A62" t="s">
        <v>360</v>
      </c>
      <c r="B62" t="s">
        <v>74</v>
      </c>
      <c r="C62" s="13" t="s">
        <v>376</v>
      </c>
      <c r="D62" t="s">
        <v>25</v>
      </c>
      <c r="E62" s="13" t="s">
        <v>375</v>
      </c>
    </row>
    <row r="63" spans="1:5" ht="20.25">
      <c r="B63" t="s">
        <v>94</v>
      </c>
      <c r="C63" s="13" t="s">
        <v>369</v>
      </c>
      <c r="D63" t="s">
        <v>21</v>
      </c>
      <c r="E63" s="13" t="s">
        <v>309</v>
      </c>
    </row>
    <row r="64" spans="1:5" ht="20.25">
      <c r="B64" t="s">
        <v>429</v>
      </c>
      <c r="C64" s="13" t="s">
        <v>369</v>
      </c>
      <c r="D64" t="s">
        <v>54</v>
      </c>
      <c r="E64" s="13" t="s">
        <v>309</v>
      </c>
    </row>
    <row r="65" spans="2:5" ht="20.25">
      <c r="B65" t="s">
        <v>112</v>
      </c>
      <c r="C65" s="13" t="s">
        <v>369</v>
      </c>
      <c r="D65" t="s">
        <v>378</v>
      </c>
      <c r="E65" s="13" t="s">
        <v>370</v>
      </c>
    </row>
    <row r="66" spans="2:5" ht="20.25">
      <c r="B66" t="s">
        <v>126</v>
      </c>
      <c r="C66" s="13" t="s">
        <v>374</v>
      </c>
      <c r="D66" t="s">
        <v>362</v>
      </c>
      <c r="E66" s="13" t="s">
        <v>369</v>
      </c>
    </row>
    <row r="67" spans="2:5" ht="20.25">
      <c r="B67" t="s">
        <v>125</v>
      </c>
      <c r="C67" s="13" t="s">
        <v>374</v>
      </c>
      <c r="D67" t="s">
        <v>385</v>
      </c>
      <c r="E67" s="13" t="s">
        <v>375</v>
      </c>
    </row>
    <row r="68" spans="2:5" ht="20.25">
      <c r="B68" t="s">
        <v>119</v>
      </c>
      <c r="C68" s="13" t="s">
        <v>369</v>
      </c>
      <c r="D68" t="s">
        <v>331</v>
      </c>
      <c r="E68" s="13" t="s">
        <v>369</v>
      </c>
    </row>
    <row r="69" spans="2:5" ht="20.25">
      <c r="B69" t="s">
        <v>322</v>
      </c>
      <c r="C69" s="13" t="s">
        <v>369</v>
      </c>
      <c r="D69" t="s">
        <v>15</v>
      </c>
      <c r="E69" s="13" t="s">
        <v>370</v>
      </c>
    </row>
    <row r="70" spans="2:5" ht="20.25">
      <c r="B70" t="s">
        <v>323</v>
      </c>
      <c r="C70" s="13" t="s">
        <v>369</v>
      </c>
      <c r="D70" t="s">
        <v>65</v>
      </c>
      <c r="E70" s="13" t="s">
        <v>369</v>
      </c>
    </row>
    <row r="71" spans="2:5" ht="20.25">
      <c r="B71" t="s">
        <v>325</v>
      </c>
      <c r="C71" s="13" t="s">
        <v>369</v>
      </c>
      <c r="D71" t="s">
        <v>90</v>
      </c>
      <c r="E71" s="13" t="s">
        <v>309</v>
      </c>
    </row>
    <row r="72" spans="2:5" ht="20.25">
      <c r="B72" t="s">
        <v>13</v>
      </c>
      <c r="C72" s="13" t="s">
        <v>369</v>
      </c>
      <c r="D72" t="s">
        <v>68</v>
      </c>
      <c r="E72" s="13" t="s">
        <v>309</v>
      </c>
    </row>
    <row r="73" spans="2:5" ht="20.25">
      <c r="B73" t="s">
        <v>77</v>
      </c>
      <c r="C73" s="13" t="s">
        <v>375</v>
      </c>
      <c r="D73" t="s">
        <v>134</v>
      </c>
      <c r="E73" s="13" t="s">
        <v>309</v>
      </c>
    </row>
    <row r="74" spans="2:5" ht="20.25">
      <c r="B74" t="s">
        <v>79</v>
      </c>
      <c r="C74" s="13" t="s">
        <v>376</v>
      </c>
      <c r="D74" t="s">
        <v>150</v>
      </c>
      <c r="E74" s="13" t="s">
        <v>370</v>
      </c>
    </row>
    <row r="75" spans="2:5" ht="20.25">
      <c r="B75" t="s">
        <v>161</v>
      </c>
      <c r="C75" s="13" t="s">
        <v>369</v>
      </c>
      <c r="D75" t="s">
        <v>335</v>
      </c>
      <c r="E75" s="13" t="s">
        <v>369</v>
      </c>
    </row>
    <row r="76" spans="2:5" ht="20.25">
      <c r="B76" t="s">
        <v>296</v>
      </c>
      <c r="C76" s="13" t="s">
        <v>309</v>
      </c>
      <c r="D76" t="s">
        <v>432</v>
      </c>
      <c r="E76" s="13" t="s">
        <v>369</v>
      </c>
    </row>
    <row r="77" spans="2:5" ht="20.25">
      <c r="B77" t="s">
        <v>332</v>
      </c>
      <c r="C77" s="13" t="s">
        <v>369</v>
      </c>
      <c r="D77" t="s">
        <v>22</v>
      </c>
      <c r="E77" s="13" t="s">
        <v>309</v>
      </c>
    </row>
    <row r="78" spans="2:5" ht="20.25">
      <c r="B78" t="s">
        <v>364</v>
      </c>
      <c r="C78" s="13" t="s">
        <v>369</v>
      </c>
      <c r="D78" t="s">
        <v>26</v>
      </c>
      <c r="E78" s="13" t="s">
        <v>369</v>
      </c>
    </row>
    <row r="79" spans="2:5" ht="20.25">
      <c r="B79" t="s">
        <v>47</v>
      </c>
      <c r="C79" s="13" t="s">
        <v>309</v>
      </c>
      <c r="D79" t="s">
        <v>119</v>
      </c>
      <c r="E79" s="13" t="s">
        <v>369</v>
      </c>
    </row>
    <row r="80" spans="2:5" ht="20.25">
      <c r="B80" t="s">
        <v>339</v>
      </c>
      <c r="C80" s="13" t="s">
        <v>369</v>
      </c>
      <c r="D80" t="s">
        <v>322</v>
      </c>
      <c r="E80" s="13" t="s">
        <v>369</v>
      </c>
    </row>
    <row r="81" spans="2:5" ht="20.25">
      <c r="B81" t="s">
        <v>67</v>
      </c>
      <c r="C81" s="13" t="s">
        <v>309</v>
      </c>
      <c r="D81" t="s">
        <v>13</v>
      </c>
      <c r="E81" s="13" t="s">
        <v>369</v>
      </c>
    </row>
    <row r="82" spans="2:5" ht="20.25">
      <c r="B82" t="s">
        <v>361</v>
      </c>
      <c r="C82" s="13" t="s">
        <v>369</v>
      </c>
      <c r="D82" t="s">
        <v>104</v>
      </c>
      <c r="E82" s="13" t="s">
        <v>369</v>
      </c>
    </row>
    <row r="83" spans="2:5" ht="20.25">
      <c r="B83" t="s">
        <v>359</v>
      </c>
      <c r="C83" s="13" t="s">
        <v>377</v>
      </c>
      <c r="D83" t="s">
        <v>345</v>
      </c>
      <c r="E83" s="13" t="s">
        <v>369</v>
      </c>
    </row>
    <row r="84" spans="2:5" ht="20.25">
      <c r="B84" t="s">
        <v>99</v>
      </c>
      <c r="C84" s="13" t="s">
        <v>377</v>
      </c>
      <c r="D84" t="s">
        <v>323</v>
      </c>
      <c r="E84" s="13" t="s">
        <v>369</v>
      </c>
    </row>
    <row r="85" spans="2:5" ht="20.25">
      <c r="B85" t="s">
        <v>344</v>
      </c>
      <c r="C85" s="13" t="s">
        <v>369</v>
      </c>
      <c r="D85" t="s">
        <v>328</v>
      </c>
      <c r="E85" s="13" t="s">
        <v>369</v>
      </c>
    </row>
    <row r="86" spans="2:5" ht="20.25">
      <c r="B86" t="s">
        <v>347</v>
      </c>
      <c r="C86" s="13" t="s">
        <v>369</v>
      </c>
      <c r="D86" t="s">
        <v>79</v>
      </c>
      <c r="E86" s="13" t="s">
        <v>376</v>
      </c>
    </row>
    <row r="87" spans="2:5" ht="20.25">
      <c r="D87" t="s">
        <v>332</v>
      </c>
      <c r="E87" s="13" t="s">
        <v>369</v>
      </c>
    </row>
    <row r="88" spans="2:5" ht="20.25">
      <c r="D88" t="s">
        <v>61</v>
      </c>
      <c r="E88" s="13" t="s">
        <v>370</v>
      </c>
    </row>
    <row r="89" spans="2:5" ht="20.25">
      <c r="D89" t="s">
        <v>41</v>
      </c>
      <c r="E89" s="13" t="s">
        <v>309</v>
      </c>
    </row>
    <row r="90" spans="2:5" ht="20.25">
      <c r="D90" t="s">
        <v>36</v>
      </c>
      <c r="E90" s="13" t="s">
        <v>309</v>
      </c>
    </row>
    <row r="91" spans="2:5" ht="20.25">
      <c r="D91" t="s">
        <v>37</v>
      </c>
      <c r="E91" s="13" t="s">
        <v>309</v>
      </c>
    </row>
    <row r="92" spans="2:5" ht="20.25">
      <c r="D92" t="s">
        <v>354</v>
      </c>
      <c r="E92" s="13" t="s">
        <v>369</v>
      </c>
    </row>
    <row r="93" spans="2:5" ht="20.25">
      <c r="D93" t="s">
        <v>67</v>
      </c>
      <c r="E93" s="13" t="s">
        <v>309</v>
      </c>
    </row>
    <row r="94" spans="2:5" ht="20.25">
      <c r="D94" t="s">
        <v>355</v>
      </c>
      <c r="E94" s="13" t="s">
        <v>369</v>
      </c>
    </row>
    <row r="95" spans="2:5" ht="20.25">
      <c r="D95" t="s">
        <v>356</v>
      </c>
      <c r="E95" s="13" t="s">
        <v>369</v>
      </c>
    </row>
    <row r="96" spans="2:5" ht="20.25">
      <c r="D96" t="s">
        <v>347</v>
      </c>
      <c r="E96" s="13" t="s">
        <v>369</v>
      </c>
    </row>
    <row r="97" spans="1:5" ht="20.25">
      <c r="C97" s="13"/>
      <c r="D97" t="s">
        <v>389</v>
      </c>
      <c r="E97" s="13" t="s">
        <v>375</v>
      </c>
    </row>
    <row r="98" spans="1:5" ht="20.25">
      <c r="C98" s="13"/>
      <c r="D98" t="s">
        <v>390</v>
      </c>
      <c r="E98" s="13" t="s">
        <v>376</v>
      </c>
    </row>
    <row r="99" spans="1:5" ht="20.25">
      <c r="C99" s="13"/>
      <c r="D99" t="s">
        <v>387</v>
      </c>
      <c r="E99" s="13" t="s">
        <v>375</v>
      </c>
    </row>
    <row r="100" spans="1:5" ht="20.25">
      <c r="D100" t="s">
        <v>388</v>
      </c>
      <c r="E100" s="13" t="s">
        <v>375</v>
      </c>
    </row>
    <row r="101" spans="1:5" ht="20.25">
      <c r="A101" t="s">
        <v>16</v>
      </c>
      <c r="D101" t="s">
        <v>391</v>
      </c>
      <c r="E101" s="13" t="s">
        <v>369</v>
      </c>
    </row>
    <row r="102" spans="1:5" ht="20.25">
      <c r="D102" t="s">
        <v>392</v>
      </c>
      <c r="E102" s="13" t="s">
        <v>369</v>
      </c>
    </row>
    <row r="103" spans="1:5" ht="20.25">
      <c r="D103" t="s">
        <v>394</v>
      </c>
      <c r="E103" s="13" t="s">
        <v>375</v>
      </c>
    </row>
    <row r="104" spans="1:5" ht="20.25">
      <c r="D104" t="s">
        <v>395</v>
      </c>
      <c r="E104" s="13" t="s">
        <v>376</v>
      </c>
    </row>
    <row r="105" spans="1:5" ht="20.25">
      <c r="D105" t="s">
        <v>393</v>
      </c>
      <c r="E105" s="13" t="s">
        <v>375</v>
      </c>
    </row>
    <row r="106" spans="1:5" ht="20.25">
      <c r="D106" t="s">
        <v>396</v>
      </c>
      <c r="E106" s="13" t="s">
        <v>376</v>
      </c>
    </row>
    <row r="107" spans="1:5" ht="20.25">
      <c r="D107" t="s">
        <v>406</v>
      </c>
      <c r="E107" s="13" t="s">
        <v>375</v>
      </c>
    </row>
    <row r="108" spans="1:5" ht="20.25">
      <c r="D108" t="s">
        <v>407</v>
      </c>
      <c r="E108" s="13" t="s">
        <v>376</v>
      </c>
    </row>
    <row r="109" spans="1:5" ht="20.25">
      <c r="D109" t="s">
        <v>410</v>
      </c>
      <c r="E109" s="13" t="s">
        <v>369</v>
      </c>
    </row>
    <row r="110" spans="1:5" ht="20.25">
      <c r="A110" t="s">
        <v>357</v>
      </c>
      <c r="D110" t="s">
        <v>411</v>
      </c>
      <c r="E110" s="13" t="s">
        <v>369</v>
      </c>
    </row>
    <row r="111" spans="1:5" ht="20.25">
      <c r="D111" t="s">
        <v>412</v>
      </c>
      <c r="E111" s="13" t="s">
        <v>369</v>
      </c>
    </row>
    <row r="112" spans="1:5" ht="20.25">
      <c r="D112" t="s">
        <v>417</v>
      </c>
      <c r="E112" s="13" t="s">
        <v>369</v>
      </c>
    </row>
    <row r="113" spans="4:5" ht="20.25">
      <c r="D113" t="s">
        <v>413</v>
      </c>
      <c r="E113" s="13" t="s">
        <v>369</v>
      </c>
    </row>
    <row r="114" spans="4:5" ht="20.25">
      <c r="D114" t="s">
        <v>414</v>
      </c>
      <c r="E114" s="13" t="s">
        <v>369</v>
      </c>
    </row>
    <row r="115" spans="4:5" ht="20.25">
      <c r="D115" t="s">
        <v>415</v>
      </c>
      <c r="E115" s="13" t="s">
        <v>369</v>
      </c>
    </row>
    <row r="116" spans="4:5" ht="20.25">
      <c r="D116" t="s">
        <v>318</v>
      </c>
      <c r="E116" s="13" t="s">
        <v>369</v>
      </c>
    </row>
    <row r="117" spans="4:5" ht="20.25">
      <c r="D117" t="s">
        <v>416</v>
      </c>
      <c r="E117" s="13" t="s">
        <v>369</v>
      </c>
    </row>
    <row r="118" spans="4:5" ht="20.25">
      <c r="D118" t="s">
        <v>363</v>
      </c>
      <c r="E118" s="13" t="s">
        <v>369</v>
      </c>
    </row>
    <row r="119" spans="4:5" ht="20.25">
      <c r="D119" t="s">
        <v>364</v>
      </c>
      <c r="E119" s="13" t="s">
        <v>369</v>
      </c>
    </row>
    <row r="120" spans="4:5" ht="20.25">
      <c r="D120" t="s">
        <v>419</v>
      </c>
      <c r="E120" s="13" t="s">
        <v>375</v>
      </c>
    </row>
    <row r="121" spans="4:5">
      <c r="D121" t="s">
        <v>427</v>
      </c>
      <c r="E121" t="s">
        <v>309</v>
      </c>
    </row>
    <row r="122" spans="4:5">
      <c r="D122" t="s">
        <v>428</v>
      </c>
      <c r="E122" t="s">
        <v>309</v>
      </c>
    </row>
    <row r="123" spans="4:5">
      <c r="D123" t="s">
        <v>430</v>
      </c>
      <c r="E123" t="s">
        <v>369</v>
      </c>
    </row>
  </sheetData>
  <sortState xmlns:xlrd2="http://schemas.microsoft.com/office/spreadsheetml/2017/richdata2" ref="D2:D78">
    <sortCondition ref="D2:D78"/>
  </sortState>
  <phoneticPr fontId="2" type="noConversion"/>
  <conditionalFormatting sqref="A1:A59 A64 A66:A67 A69:A70 A76:A77 A79 A95:A1048576">
    <cfRule type="expression" dxfId="18" priority="4459">
      <formula>AND(NOT(ISBLANK($A1)),SUMPRODUCT(--(EXACT($A$1:$A$1006,$A1)))&gt;1)</formula>
    </cfRule>
  </conditionalFormatting>
  <conditionalFormatting sqref="B16:B17 B61:B62">
    <cfRule type="expression" dxfId="17" priority="11139">
      <formula>AND(NOT(ISBLANK($D13)),SUMPRODUCT(--(EXACT($D$1:$D$1006,$D13)))&gt;1)</formula>
    </cfRule>
  </conditionalFormatting>
  <conditionalFormatting sqref="B1:C1 E1 B2:B15 B18:B60 B66:B85 B97:B99 B100:C1048576 E135:E1048576">
    <cfRule type="expression" dxfId="16" priority="1277">
      <formula>AND(NOT(ISBLANK($B1)),SUMPRODUCT(--(EXACT($B$1:$B$1006,$B1)))&gt;1)</formula>
    </cfRule>
  </conditionalFormatting>
  <conditionalFormatting sqref="D1:D22 D25:D42 D44:D64 D66 D68:D70 D75:D76 D78:D81 D86:D92 D135:D1048576">
    <cfRule type="expression" dxfId="15" priority="17">
      <formula>AND(NOT(ISBLANK($D1)),SUMPRODUCT(--(EXACT($D$1:$D$1006,$D1)))&gt;1)</formula>
    </cfRule>
  </conditionalFormatting>
  <conditionalFormatting sqref="D65">
    <cfRule type="expression" dxfId="14" priority="11187">
      <formula>AND(NOT(ISBLANK($B70)),SUMPRODUCT(--(EXACT($B$1:$B$1006,$B70)))&gt;1)</formula>
    </cfRule>
  </conditionalFormatting>
  <conditionalFormatting sqref="D67">
    <cfRule type="expression" dxfId="13" priority="11165">
      <formula>AND(NOT(ISBLANK(#REF!)),SUMPRODUCT(--(EXACT($B$1:$B$1006,#REF!)))&gt;1)</formula>
    </cfRule>
  </conditionalFormatting>
  <conditionalFormatting sqref="D71">
    <cfRule type="expression" dxfId="12" priority="3339">
      <formula>AND(NOT(ISBLANK(#REF!)),SUMPRODUCT(--(EXACT($B$1:$B$1006,#REF!)))&gt;1)</formula>
    </cfRule>
  </conditionalFormatting>
  <conditionalFormatting sqref="D72">
    <cfRule type="expression" dxfId="11" priority="11169">
      <formula>AND(NOT(ISBLANK($B77)),SUMPRODUCT(--(EXACT($B$1:$B$1006,$B77)))&gt;1)</formula>
    </cfRule>
  </conditionalFormatting>
  <conditionalFormatting sqref="D73:D74">
    <cfRule type="expression" dxfId="10" priority="11203">
      <formula>AND(NOT(ISBLANK($B79)),SUMPRODUCT(--(EXACT($B$1:$B$1006,$B79)))&gt;1)</formula>
    </cfRule>
  </conditionalFormatting>
  <conditionalFormatting sqref="D77">
    <cfRule type="expression" dxfId="9" priority="11221">
      <formula>AND(NOT(ISBLANK($B84)),SUMPRODUCT(--(EXACT($B$1:$B$1006,$B84)))&gt;1)</formula>
    </cfRule>
  </conditionalFormatting>
  <conditionalFormatting sqref="D82:D83">
    <cfRule type="expression" dxfId="8" priority="11159">
      <formula>AND(NOT(ISBLANK($B85)),SUMPRODUCT(--(EXACT($B$1:$B$1006,$B85)))&gt;1)</formula>
    </cfRule>
  </conditionalFormatting>
  <conditionalFormatting sqref="D93:D120">
    <cfRule type="expression" dxfId="7" priority="11225">
      <formula>AND(NOT(ISBLANK($B107)),SUMPRODUCT(--(EXACT($B$1:$B$1006,$B107)))&gt;1)</formula>
    </cfRule>
  </conditionalFormatting>
  <dataValidations count="14">
    <dataValidation type="list" allowBlank="1" showInputMessage="1" showErrorMessage="1" sqref="D1" xr:uid="{1BFCFAA9-3CD9-431B-AD90-7F13EE546C41}">
      <formula1>"TCP, UDP, TCP/UDP"</formula1>
    </dataValidation>
    <dataValidation type="list" allowBlank="1" showInputMessage="1" showErrorMessage="1" sqref="C2:C86 C97:C99 E2:E120" xr:uid="{97EE0E59-8500-4EE4-9D46-7D9CF5C916FB}">
      <formula1>"Local AZ, Internet Services, External Services, AZ1, AZ2, AZ3, Client Network"</formula1>
    </dataValidation>
    <dataValidation type="custom" allowBlank="1" showInputMessage="1" showErrorMessage="1" errorTitle="Duplicate Entry" error="This value already exists in the column. Please enter a unique value" sqref="A42" xr:uid="{4DBE6A6E-7B47-446A-80E9-EEB4C18CD346}">
      <formula1>COUNTIF($A$2:$A$1008,#REF!)&lt;=1</formula1>
    </dataValidation>
    <dataValidation type="custom" allowBlank="1" showInputMessage="1" showErrorMessage="1" errorTitle="Duplicate Entry" error="This value already exists in the column. Please enter a unique value" sqref="A95:A1048576 A66 A37:A40 A76 A69 A1 A43:A56" xr:uid="{CE882265-9129-4999-A503-43EDB7102B90}">
      <formula1>COUNTIF($A$2:$A$1008,A2)&lt;=1</formula1>
    </dataValidation>
    <dataValidation type="custom" allowBlank="1" showInputMessage="1" showErrorMessage="1" errorTitle="Duplicate Entry" error="This value already exists in the column. Please enter a unique value" sqref="A57" xr:uid="{AC688778-BADE-49F1-BCC0-416015DCA73D}">
      <formula1>COUNTIF($A$2:$A$1008,A95)&lt;=1</formula1>
    </dataValidation>
    <dataValidation type="custom" allowBlank="1" showInputMessage="1" showErrorMessage="1" errorTitle="Duplicate Entry" error="This value already exists in the column. Please enter a unique value" sqref="A79" xr:uid="{9474E481-76BB-4352-9815-C1090253ACC5}">
      <formula1>COUNTIF($A$2:$A$1008,A43)&lt;=1</formula1>
    </dataValidation>
    <dataValidation type="custom" allowBlank="1" showInputMessage="1" showErrorMessage="1" errorTitle="Duplicate Entry" error="This value already exists in the column. Please enter a unique value" sqref="A77" xr:uid="{FDE8DE60-EBE3-4A78-8593-1164BE462069}">
      <formula1>COUNTIF($A$2:$A$1008,A42)&lt;=1</formula1>
    </dataValidation>
    <dataValidation type="custom" allowBlank="1" showInputMessage="1" showErrorMessage="1" errorTitle="Duplicate Entry" error="This value already exists in the column. Please enter a unique value" sqref="A41" xr:uid="{DBE2D6D9-8BA5-4140-9A77-7EE730283E8C}">
      <formula1>COUNTIF($A$2:$A$1008,A76)&lt;=1</formula1>
    </dataValidation>
    <dataValidation type="custom" allowBlank="1" showInputMessage="1" showErrorMessage="1" errorTitle="Duplicate Entry" error="This value already exists in the column. Please enter a unique value" sqref="A70" xr:uid="{E464AE26-3B8E-4A73-8FE3-E50C72434951}">
      <formula1>COUNTIF($A$2:$A$1008,A37)&lt;=1</formula1>
    </dataValidation>
    <dataValidation type="custom" allowBlank="1" showInputMessage="1" showErrorMessage="1" errorTitle="Duplicate Entry" error="This value already exists in the column. Please enter a unique value" sqref="A36" xr:uid="{DDDD59E4-356D-44D6-B202-27437A867B51}">
      <formula1>COUNTIF($A$2:$A$1008,A69)&lt;=1</formula1>
    </dataValidation>
    <dataValidation type="custom" allowBlank="1" showInputMessage="1" showErrorMessage="1" errorTitle="Duplicate Entry" error="This value already exists in the column. Please enter a unique value" sqref="A67" xr:uid="{B84A7D6C-AF63-4A56-8FB6-5019B5638CA1}">
      <formula1>COUNTIF($A$2:$A$1008,A36)&lt;=1</formula1>
    </dataValidation>
    <dataValidation type="custom" allowBlank="1" showInputMessage="1" showErrorMessage="1" errorTitle="Duplicate Entry" error="This value already exists in the column. Please enter a unique value" sqref="A35" xr:uid="{6C910DBC-4FD8-4D18-9A89-A63C25D9CD7D}">
      <formula1>COUNTIF($A$2:$A$1008,A66)&lt;=1</formula1>
    </dataValidation>
    <dataValidation type="custom" allowBlank="1" showInputMessage="1" showErrorMessage="1" errorTitle="Duplicate Entry" error="This value already exists in the column. Please enter a unique value" sqref="A64" xr:uid="{AD8353D5-E45A-4BEA-B5B8-87BA3A598DA0}">
      <formula1>COUNTIF($A$2:$A$1008,A35)&lt;=1</formula1>
    </dataValidation>
    <dataValidation type="custom" allowBlank="1" showInputMessage="1" showErrorMessage="1" errorTitle="Duplicate Entry" error="This value already exists in the column. Please enter a unique value" sqref="A2:A4 A58:A59 A6:A34" xr:uid="{BE33875B-E077-47B3-89E6-FD836BE38377}">
      <formula1>AND(NOT(ISBLANK(A2)),COUNTIF($A$2:$A$65544,A2)=1)</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57213CE87DEC4E9D5F1C63C54F746A" ma:contentTypeVersion="14" ma:contentTypeDescription="Create a new document." ma:contentTypeScope="" ma:versionID="45cc62d8f357576f69aeabb440fe5205">
  <xsd:schema xmlns:xsd="http://www.w3.org/2001/XMLSchema" xmlns:xs="http://www.w3.org/2001/XMLSchema" xmlns:p="http://schemas.microsoft.com/office/2006/metadata/properties" xmlns:ns2="1f940cff-2a3e-40c9-9fca-307415e1c889" xmlns:ns3="0a74507a-9726-4c8e-a55e-dcb77cc8f3f8" xmlns:ns4="5c4baf0e-907e-4897-8a65-73a862675cf1" targetNamespace="http://schemas.microsoft.com/office/2006/metadata/properties" ma:root="true" ma:fieldsID="5a45cbe3410c88b297034a7e2d85a779" ns2:_="" ns3:_="" ns4:_="">
    <xsd:import namespace="1f940cff-2a3e-40c9-9fca-307415e1c889"/>
    <xsd:import namespace="0a74507a-9726-4c8e-a55e-dcb77cc8f3f8"/>
    <xsd:import namespace="5c4baf0e-907e-4897-8a65-73a862675cf1"/>
    <xsd:element name="properties">
      <xsd:complexType>
        <xsd:sequence>
          <xsd:element name="documentManagement">
            <xsd:complexType>
              <xsd:all>
                <xsd:element ref="ns2:Theatre" minOccurs="0"/>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4: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940cff-2a3e-40c9-9fca-307415e1c889" elementFormDefault="qualified">
    <xsd:import namespace="http://schemas.microsoft.com/office/2006/documentManagement/types"/>
    <xsd:import namespace="http://schemas.microsoft.com/office/infopath/2007/PartnerControls"/>
    <xsd:element name="Theatre" ma:index="8" nillable="true" ma:displayName="Theatre" ma:description="Please select theatre where opportunity is being worked" ma:format="Dropdown" ma:internalName="Theatre">
      <xsd:simpleType>
        <xsd:restriction base="dms:Choice">
          <xsd:enumeration value="AMER"/>
          <xsd:enumeration value="EMEA"/>
          <xsd:enumeration value="APAC"/>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ff1ef14-2a0f-45fb-93fb-bd89a97c7d35"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74507a-9726-4c8e-a55e-dcb77cc8f3f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4baf0e-907e-4897-8a65-73a862675cf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046bde0a-eaf4-473e-b266-eee57207edb6}" ma:internalName="TaxCatchAll" ma:showField="CatchAllData" ma:web="0a74507a-9726-4c8e-a55e-dcb77cc8f3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heatre xmlns="1f940cff-2a3e-40c9-9fca-307415e1c889" xsi:nil="true"/>
    <TaxCatchAll xmlns="5c4baf0e-907e-4897-8a65-73a862675cf1" xsi:nil="true"/>
    <lcf76f155ced4ddcb4097134ff3c332f xmlns="1f940cff-2a3e-40c9-9fca-307415e1c8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97A3B5-1171-4486-B0B7-C33FB7F8D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940cff-2a3e-40c9-9fca-307415e1c889"/>
    <ds:schemaRef ds:uri="0a74507a-9726-4c8e-a55e-dcb77cc8f3f8"/>
    <ds:schemaRef ds:uri="5c4baf0e-907e-4897-8a65-73a862675c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A63B83-895A-4E81-867B-484A5D132F66}">
  <ds:schemaRefs>
    <ds:schemaRef ds:uri="http://schemas.microsoft.com/sharepoint/v3/contenttype/forms"/>
  </ds:schemaRefs>
</ds:datastoreItem>
</file>

<file path=customXml/itemProps3.xml><?xml version="1.0" encoding="utf-8"?>
<ds:datastoreItem xmlns:ds="http://schemas.openxmlformats.org/officeDocument/2006/customXml" ds:itemID="{5BC0E162-3B43-4D02-BFA1-3D2BC4F86647}">
  <ds:schemaRefs>
    <ds:schemaRef ds:uri="http://schemas.microsoft.com/DataMashup"/>
  </ds:schemaRefs>
</ds:datastoreItem>
</file>

<file path=customXml/itemProps4.xml><?xml version="1.0" encoding="utf-8"?>
<ds:datastoreItem xmlns:ds="http://schemas.openxmlformats.org/officeDocument/2006/customXml" ds:itemID="{1B73F9A8-A027-447D-A50B-A3D1D68EFA24}">
  <ds:schemaRefs>
    <ds:schemaRef ds:uri="http://schemas.microsoft.com/office/2006/metadata/properties"/>
    <ds:schemaRef ds:uri="http://purl.org/dc/elements/1.1/"/>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www.w3.org/XML/1998/namespace"/>
    <ds:schemaRef ds:uri="5c4baf0e-907e-4897-8a65-73a862675cf1"/>
    <ds:schemaRef ds:uri="0a74507a-9726-4c8e-a55e-dcb77cc8f3f8"/>
    <ds:schemaRef ds:uri="1f940cff-2a3e-40c9-9fca-307415e1c88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External Ports</vt:lpstr>
      <vt:lpstr>Internal Ports</vt:lpstr>
      <vt:lpstr>Protocols</vt:lpstr>
      <vt:lpstr>Entity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Quinney</dc:creator>
  <cp:keywords/>
  <dc:description/>
  <cp:lastModifiedBy>David Quinney</cp:lastModifiedBy>
  <cp:revision/>
  <dcterms:created xsi:type="dcterms:W3CDTF">2025-02-10T08:02:41Z</dcterms:created>
  <dcterms:modified xsi:type="dcterms:W3CDTF">2025-03-18T14:36:46Z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0x010100FE57213CE87DEC4E9D5F1C63C54F746A</vt:lpwstr>
  </property>
  <property fmtid="{D5CDD505-2E9C-101B-9397-08002B2CF9AE}" pid="3" name="MediaServiceImageTags">
    <vt:lpwstr/>
  </property>
</Properties>
</file>