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Exceso_sobre_BH" sheetId="1" state="visible" r:id="rId2"/>
    <sheet name="Ganancia_Total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<sst xmlns="http://schemas.openxmlformats.org/spreadsheetml/2006/main" count="72" uniqueCount="41">
  <si>
    <t>Periodo Prueba</t>
  </si>
  <si>
    <t>AQ_exp_1</t>
  </si>
  <si>
    <t>AQ_exp_2</t>
  </si>
  <si>
    <t>AQ_exp_3</t>
  </si>
  <si>
    <t>AQ_exp_4</t>
  </si>
  <si>
    <t>CN2_exp_1</t>
  </si>
  <si>
    <t>CN2_exp_2</t>
  </si>
  <si>
    <t>CN2_exp_3</t>
  </si>
  <si>
    <t>CN2_exp_4</t>
  </si>
  <si>
    <t>2_naftrac_2013-07-01_2013-11-04_90_predicciones.csv</t>
  </si>
  <si>
    <t>3_naftrac_2013-11-05_2014-03-20_90_predicciones.csv</t>
  </si>
  <si>
    <t>4_naftrac_2014-03-21_2014-07-31_90_predicciones.csv</t>
  </si>
  <si>
    <t>5_naftrac_2014-08-04_2014-12-23_90_predicciones.csv</t>
  </si>
  <si>
    <t>6_naftrac_2014-12-24_2015-05-19_90_predicciones.csv</t>
  </si>
  <si>
    <t>7_naftrac_2015-05-20_2015-09-24_90_predicciones.csv</t>
  </si>
  <si>
    <t>8_naftrac_2015-09-28_2016-02-10_90_predicciones.csv</t>
  </si>
  <si>
    <t>9_naftrac_2016-02-11_2016-06-27_90_predicciones.csv</t>
  </si>
  <si>
    <t>10_naftrac_2016-06-28_2016-11-09_90_predicciones.csv</t>
  </si>
  <si>
    <t>11_naftrac_2016-11-10_2017-03-23_90_predicciones.csv</t>
  </si>
  <si>
    <t>12_naftrac_2017-03-27_2017-08-04_90_predicciones.csv</t>
  </si>
  <si>
    <t>13_naftrac_2017-08-07_2017-12-15_90_predicciones.csv</t>
  </si>
  <si>
    <t>14_naftrac_2017-12-18_2018-05-02_90_predicciones.csv</t>
  </si>
  <si>
    <t>15_naftrac_2018-05-03_2018-09-05_90_predicciones.csv</t>
  </si>
  <si>
    <t>16_naftrac_2018-09-06_2019-01-21_90_predicciones.csv</t>
  </si>
  <si>
    <t>Exceso de rendimiento sobre la estrategia B&amp;H</t>
  </si>
  <si>
    <t>Promedio (Anualizado – multiplicado por 4)</t>
  </si>
  <si>
    <t>Promedio (Anualizado – por cada 100 mil pesos invertidos)</t>
  </si>
  <si>
    <t>Desviación Estándar (Riesgo, anualizado – multiplicado por sqrt(4))</t>
  </si>
  <si>
    <t>Desviación Estándar (Riesgo, anualizado – por cada 100 mil pesos)</t>
  </si>
  <si>
    <t>Sharpe Ratio (Anualizado)</t>
  </si>
  <si>
    <t>Sharpe Ratio (Anualizado – por cada 100 mil pesos)</t>
  </si>
  <si>
    <t>Número de casos en los que se gana</t>
  </si>
  <si>
    <t>Número de casos en los que se pierde</t>
  </si>
  <si>
    <t>Máxima ganancia (Anualizada)</t>
  </si>
  <si>
    <t>Máxima pérdida (Anualizada)</t>
  </si>
  <si>
    <t>Máxima ganancia (Anualizada – por cada 100 mil pesos)</t>
  </si>
  <si>
    <t>Máxima pérdida (Anualizada – por cada 100 mil pesos)</t>
  </si>
  <si>
    <t>Promedio (Anualizado – Decimal, dividido entre 100 mil)</t>
  </si>
  <si>
    <t>Desviación Estándar (Anualizado – Decimal, dividido entre 100 mil)</t>
  </si>
  <si>
    <t>CETES a un año 100 mil pesos (Marzo 4 de 2019)</t>
  </si>
  <si>
    <t>Tasa annual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</si>
</sst>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.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Sans"/>
      <family val="2"/>
    </font>
    <font>
      <b val="true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66FF66"/>
        <bgColor rgb="FF99CC00"/>
      </patternFill>
    </fill>
    <fill>
      <patternFill patternType="solid">
        <fgColor rgb="FF00CC33"/>
        <bgColor rgb="FF339966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Untitled1" xfId="20" builtinId="53" customBuiltin="true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66FF6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0" width="55.25"/>
    <col collapsed="false" hidden="false" max="1025" min="2" style="0" width="11.5204081632653"/>
  </cols>
  <sheetData>
    <row r="1" customFormat="false" ht="12.8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5" hidden="false" customHeight="false" outlineLevel="0" collapsed="false">
      <c r="A2" s="0" t="s">
        <v>9</v>
      </c>
      <c r="B2" s="3" t="n">
        <v>0.0336782669656375</v>
      </c>
      <c r="C2" s="3" t="n">
        <v>0.0336782669656375</v>
      </c>
      <c r="D2" s="3" t="n">
        <v>0.0435826556122127</v>
      </c>
      <c r="E2" s="3" t="n">
        <v>0.0377662077510004</v>
      </c>
      <c r="F2" s="3" t="n">
        <v>0.0336782669656375</v>
      </c>
      <c r="G2" s="3" t="n">
        <v>0.0336782669656375</v>
      </c>
      <c r="H2" s="3" t="n">
        <v>0.0605704193466128</v>
      </c>
      <c r="I2" s="3" t="n">
        <v>0.0605704193466128</v>
      </c>
    </row>
    <row r="3" customFormat="false" ht="12.85" hidden="false" customHeight="false" outlineLevel="0" collapsed="false">
      <c r="A3" s="0" t="s">
        <v>10</v>
      </c>
      <c r="B3" s="3" t="n">
        <v>0.0163237926893005</v>
      </c>
      <c r="C3" s="3" t="n">
        <v>0.00461626763807521</v>
      </c>
      <c r="D3" s="3" t="n">
        <v>-0.00417954547721244</v>
      </c>
      <c r="E3" s="3" t="n">
        <v>0.00461626763807521</v>
      </c>
      <c r="F3" s="3" t="n">
        <v>-0.0487103971542625</v>
      </c>
      <c r="G3" s="3" t="n">
        <v>-0.0527874180042753</v>
      </c>
      <c r="H3" s="3" t="n">
        <v>0.00461621803437506</v>
      </c>
      <c r="I3" s="3" t="n">
        <v>0.00461626763807521</v>
      </c>
    </row>
    <row r="4" customFormat="false" ht="12.85" hidden="false" customHeight="false" outlineLevel="0" collapsed="false">
      <c r="A4" s="0" t="s">
        <v>11</v>
      </c>
      <c r="B4" s="3" t="n">
        <v>0.0213636581635875</v>
      </c>
      <c r="C4" s="3" t="n">
        <v>0.110503404135275</v>
      </c>
      <c r="D4" s="3" t="n">
        <v>0.1060913340958</v>
      </c>
      <c r="E4" s="3" t="n">
        <v>0.0224511116507125</v>
      </c>
      <c r="F4" s="3" t="n">
        <v>0.103272768233575</v>
      </c>
      <c r="G4" s="3" t="n">
        <v>0.12066524734415</v>
      </c>
      <c r="H4" s="3" t="n">
        <v>0.0213636581635875</v>
      </c>
      <c r="I4" s="3" t="n">
        <v>0.111713830551676</v>
      </c>
    </row>
    <row r="5" customFormat="false" ht="12.85" hidden="false" customHeight="false" outlineLevel="0" collapsed="false">
      <c r="A5" s="0" t="s">
        <v>12</v>
      </c>
      <c r="B5" s="3" t="n">
        <v>0.0490563297820501</v>
      </c>
      <c r="C5" s="3" t="n">
        <v>0.0398539107217874</v>
      </c>
      <c r="D5" s="3" t="n">
        <v>0.0365247818416876</v>
      </c>
      <c r="E5" s="3" t="n">
        <v>0.0365247818416876</v>
      </c>
      <c r="F5" s="3" t="n">
        <v>0.0365247818416876</v>
      </c>
      <c r="G5" s="3" t="n">
        <v>0.00863687906617477</v>
      </c>
      <c r="H5" s="3" t="n">
        <v>0.0490563297820501</v>
      </c>
      <c r="I5" s="3" t="n">
        <v>0.0365247818416876</v>
      </c>
    </row>
    <row r="6" customFormat="false" ht="12.85" hidden="false" customHeight="false" outlineLevel="0" collapsed="false">
      <c r="A6" s="0" t="s">
        <v>13</v>
      </c>
      <c r="B6" s="3" t="n">
        <v>0.152558189945</v>
      </c>
      <c r="C6" s="3" t="n">
        <v>0.0163797808006258</v>
      </c>
      <c r="D6" s="3" t="n">
        <v>0.172216277355663</v>
      </c>
      <c r="E6" s="3" t="n">
        <v>0.172216277355663</v>
      </c>
      <c r="F6" s="3" t="n">
        <v>-0.00780090545759989</v>
      </c>
      <c r="G6" s="3" t="n">
        <v>0.0484497264506378</v>
      </c>
      <c r="H6" s="3" t="n">
        <v>0.152357739350238</v>
      </c>
      <c r="I6" s="3" t="n">
        <v>0.028170364242737</v>
      </c>
    </row>
    <row r="7" customFormat="false" ht="12.85" hidden="false" customHeight="false" outlineLevel="0" collapsed="false">
      <c r="A7" s="0" t="s">
        <v>14</v>
      </c>
      <c r="B7" s="3" t="n">
        <v>-0.0633109087448499</v>
      </c>
      <c r="C7" s="3" t="n">
        <v>-0.0633109087448499</v>
      </c>
      <c r="D7" s="3" t="n">
        <v>-0.0633109087448499</v>
      </c>
      <c r="E7" s="3" t="n">
        <v>-0.0633109087448499</v>
      </c>
      <c r="F7" s="3" t="n">
        <v>-0.0633109087448499</v>
      </c>
      <c r="G7" s="3" t="n">
        <v>-0.0633109087448499</v>
      </c>
      <c r="H7" s="3" t="n">
        <v>-0.0447047896759248</v>
      </c>
      <c r="I7" s="3" t="n">
        <v>-0.0633109087448499</v>
      </c>
    </row>
    <row r="8" customFormat="false" ht="12.85" hidden="false" customHeight="false" outlineLevel="0" collapsed="false">
      <c r="A8" s="0" t="s">
        <v>15</v>
      </c>
      <c r="B8" s="3" t="n">
        <v>0.0202253951186001</v>
      </c>
      <c r="C8" s="3" t="n">
        <v>0.0202253951186001</v>
      </c>
      <c r="D8" s="3" t="n">
        <v>0.0329437090133004</v>
      </c>
      <c r="E8" s="3" t="n">
        <v>0.0241503041800247</v>
      </c>
      <c r="F8" s="3" t="n">
        <v>0.0202253951186001</v>
      </c>
      <c r="G8" s="3" t="n">
        <v>0.0289191389530751</v>
      </c>
      <c r="H8" s="3" t="n">
        <v>0.0179849359046377</v>
      </c>
      <c r="I8" s="3" t="n">
        <v>0.0202253951186001</v>
      </c>
    </row>
    <row r="9" customFormat="false" ht="12.85" hidden="false" customHeight="false" outlineLevel="0" collapsed="false">
      <c r="A9" s="0" t="s">
        <v>16</v>
      </c>
      <c r="B9" s="3" t="n">
        <v>0.1480044706823</v>
      </c>
      <c r="C9" s="3" t="n">
        <v>-0.012330175260874</v>
      </c>
      <c r="D9" s="3" t="n">
        <v>0.0147992039795748</v>
      </c>
      <c r="E9" s="3" t="n">
        <v>0.00248123137499996</v>
      </c>
      <c r="F9" s="3" t="n">
        <v>0.00248123137499996</v>
      </c>
      <c r="G9" s="3" t="n">
        <v>-0.012330175260874</v>
      </c>
      <c r="H9" s="3" t="n">
        <v>-0.04960150606</v>
      </c>
      <c r="I9" s="3" t="n">
        <v>-0.00729627954433747</v>
      </c>
    </row>
    <row r="10" customFormat="false" ht="12.85" hidden="false" customHeight="false" outlineLevel="0" collapsed="false">
      <c r="A10" s="0" t="s">
        <v>17</v>
      </c>
      <c r="B10" s="3" t="n">
        <v>-0.00612981402718748</v>
      </c>
      <c r="C10" s="3" t="n">
        <v>0.00637622290493779</v>
      </c>
      <c r="D10" s="3" t="n">
        <v>0.00976553609718756</v>
      </c>
      <c r="E10" s="3" t="n">
        <v>0.00637622290493779</v>
      </c>
      <c r="F10" s="3" t="n">
        <v>0.00637622290493779</v>
      </c>
      <c r="G10" s="3" t="n">
        <v>-0.00543437894971265</v>
      </c>
      <c r="H10" s="3" t="n">
        <v>-0.00589258853972496</v>
      </c>
      <c r="I10" s="3" t="n">
        <v>0.0016884510170876</v>
      </c>
    </row>
    <row r="11" customFormat="false" ht="12.85" hidden="false" customHeight="false" outlineLevel="0" collapsed="false">
      <c r="A11" s="0" t="s">
        <v>18</v>
      </c>
      <c r="B11" s="3" t="n">
        <v>0.0536424776633753</v>
      </c>
      <c r="C11" s="3" t="n">
        <v>0.0172739398504376</v>
      </c>
      <c r="D11" s="3" t="n">
        <v>0.0172739398504376</v>
      </c>
      <c r="E11" s="3" t="n">
        <v>0.0172739398504376</v>
      </c>
      <c r="F11" s="3" t="n">
        <v>-0.000652227744474633</v>
      </c>
      <c r="G11" s="3" t="n">
        <v>0.0337912163531754</v>
      </c>
      <c r="H11" s="3" t="n">
        <v>0.0172739398504376</v>
      </c>
      <c r="I11" s="3" t="n">
        <v>0.0172739398504376</v>
      </c>
    </row>
    <row r="12" customFormat="false" ht="12.85" hidden="false" customHeight="false" outlineLevel="0" collapsed="false">
      <c r="A12" s="0" t="s">
        <v>19</v>
      </c>
      <c r="B12" s="3" t="n">
        <v>-0.00502404926007487</v>
      </c>
      <c r="C12" s="3" t="n">
        <v>0.0292941988334629</v>
      </c>
      <c r="D12" s="3" t="n">
        <v>0.00685870808530015</v>
      </c>
      <c r="E12" s="3" t="n">
        <v>0.0292941988334629</v>
      </c>
      <c r="F12" s="3" t="n">
        <v>-0.00502404926007487</v>
      </c>
      <c r="G12" s="3" t="n">
        <v>-0.00493375182439997</v>
      </c>
      <c r="H12" s="3" t="n">
        <v>-0.00110584152587472</v>
      </c>
      <c r="I12" s="3" t="n">
        <v>-0.00493375182439997</v>
      </c>
    </row>
    <row r="13" customFormat="false" ht="12.85" hidden="false" customHeight="false" outlineLevel="0" collapsed="false">
      <c r="A13" s="0" t="s">
        <v>20</v>
      </c>
      <c r="B13" s="3" t="n">
        <v>-0.0627954844512999</v>
      </c>
      <c r="C13" s="3" t="n">
        <v>-0.0676838451581498</v>
      </c>
      <c r="D13" s="3" t="n">
        <v>-0.0545773541521873</v>
      </c>
      <c r="E13" s="3" t="n">
        <v>-0.0660723775557375</v>
      </c>
      <c r="F13" s="3" t="n">
        <v>-0.0627954844512999</v>
      </c>
      <c r="G13" s="3" t="n">
        <v>-0.0676838451581498</v>
      </c>
      <c r="H13" s="3" t="n">
        <v>-0.0564321675419499</v>
      </c>
      <c r="I13" s="3" t="n">
        <v>-0.0676838451581498</v>
      </c>
    </row>
    <row r="14" customFormat="false" ht="12.85" hidden="false" customHeight="false" outlineLevel="0" collapsed="false">
      <c r="A14" s="0" t="s">
        <v>21</v>
      </c>
      <c r="B14" s="3" t="n">
        <v>0.0526156015471877</v>
      </c>
      <c r="C14" s="3" t="n">
        <v>0.0142201487413999</v>
      </c>
      <c r="D14" s="3" t="n">
        <v>0.0479676631283001</v>
      </c>
      <c r="E14" s="3" t="n">
        <v>0.0119972894966628</v>
      </c>
      <c r="F14" s="3" t="n">
        <v>0.0526156015471877</v>
      </c>
      <c r="G14" s="3" t="n">
        <v>0.0493988843336997</v>
      </c>
      <c r="H14" s="3" t="n">
        <v>0.010318036</v>
      </c>
      <c r="I14" s="3" t="n">
        <v>0.048811365854725</v>
      </c>
    </row>
    <row r="15" customFormat="false" ht="12.85" hidden="false" customHeight="false" outlineLevel="0" collapsed="false">
      <c r="A15" s="0" t="s">
        <v>22</v>
      </c>
      <c r="B15" s="3" t="n">
        <v>0.0106883227287374</v>
      </c>
      <c r="C15" s="3" t="n">
        <v>0.00125743802126227</v>
      </c>
      <c r="D15" s="3" t="n">
        <v>0.0812847050679635</v>
      </c>
      <c r="E15" s="3" t="n">
        <v>0.00125743802126227</v>
      </c>
      <c r="F15" s="3" t="n">
        <v>0.0106883227287374</v>
      </c>
      <c r="G15" s="3" t="n">
        <v>0.00125743802126227</v>
      </c>
      <c r="H15" s="3" t="n">
        <v>0.0583873692714628</v>
      </c>
      <c r="I15" s="3" t="n">
        <v>0.00125743802126227</v>
      </c>
    </row>
    <row r="16" customFormat="false" ht="12.85" hidden="false" customHeight="false" outlineLevel="0" collapsed="false">
      <c r="A16" s="0" t="s">
        <v>23</v>
      </c>
      <c r="B16" s="3" t="n">
        <v>-0.101159168061762</v>
      </c>
      <c r="C16" s="3" t="n">
        <v>-0.101159168061762</v>
      </c>
      <c r="D16" s="3" t="n">
        <v>-0.101159168061762</v>
      </c>
      <c r="E16" s="3" t="n">
        <v>-0.0989376930512998</v>
      </c>
      <c r="F16" s="3" t="n">
        <v>-0.101159168061762</v>
      </c>
      <c r="G16" s="3" t="n">
        <v>-0.106482392550875</v>
      </c>
      <c r="H16" s="3" t="n">
        <v>-0.101159168061762</v>
      </c>
      <c r="I16" s="3" t="n">
        <v>-0.101159168061762</v>
      </c>
    </row>
    <row r="17" customFormat="false" ht="12.85" hidden="false" customHeight="false" outlineLevel="0" collapsed="false">
      <c r="B17" s="3"/>
      <c r="C17" s="3"/>
      <c r="D17" s="3"/>
      <c r="E17" s="3"/>
      <c r="F17" s="3"/>
      <c r="G17" s="3"/>
      <c r="H17" s="3"/>
      <c r="I17" s="3"/>
    </row>
    <row r="18" customFormat="false" ht="12.85" hidden="false" customHeight="false" outlineLevel="0" collapsed="false">
      <c r="A18" s="1" t="s">
        <v>24</v>
      </c>
    </row>
    <row r="19" customFormat="false" ht="12.85" hidden="false" customHeight="false" outlineLevel="0" collapsed="false">
      <c r="A19" s="0" t="s">
        <v>25</v>
      </c>
      <c r="B19" s="3" t="n">
        <f aca="false">AVERAGE(B2:B16)*4</f>
        <v>0.085263221530827</v>
      </c>
      <c r="C19" s="3" t="n">
        <f aca="false">AVERAGE(C2:C16)*4</f>
        <v>0.0131186337348975</v>
      </c>
      <c r="D19" s="3" t="n">
        <f aca="false">AVERAGE(D2:D16)*4</f>
        <v>0.092288410051044</v>
      </c>
      <c r="E19" s="3" t="n">
        <f aca="false">AVERAGE(E2:E16)*4</f>
        <v>0.0368224777458771</v>
      </c>
      <c r="F19" s="3" t="n">
        <f aca="false">AVERAGE(F2:F16)*4</f>
        <v>-0.00629081337572295</v>
      </c>
      <c r="G19" s="3" t="n">
        <f aca="false">AVERAGE(G2:G16)*4</f>
        <v>0.00315571386524694</v>
      </c>
      <c r="H19" s="3" t="n">
        <f aca="false">AVERAGE(H2:H16)*4</f>
        <v>0.035475355812844</v>
      </c>
      <c r="I19" s="3" t="n">
        <f aca="false">AVERAGE(I2:I16)*4</f>
        <v>0.0230582133731737</v>
      </c>
    </row>
    <row r="20" customFormat="false" ht="12.85" hidden="false" customHeight="false" outlineLevel="0" collapsed="false">
      <c r="A20" s="0" t="s">
        <v>26</v>
      </c>
      <c r="B20" s="4" t="n">
        <f aca="false">B19*100000</f>
        <v>8526.3221530827</v>
      </c>
      <c r="C20" s="4" t="n">
        <f aca="false">C19*100000</f>
        <v>1311.86337348975</v>
      </c>
      <c r="D20" s="4" t="n">
        <f aca="false">D19*100000</f>
        <v>9228.8410051044</v>
      </c>
      <c r="E20" s="4" t="n">
        <f aca="false">E19*100000</f>
        <v>3682.24777458771</v>
      </c>
      <c r="F20" s="4" t="n">
        <f aca="false">F19*100000</f>
        <v>-629.081337572295</v>
      </c>
      <c r="G20" s="4" t="n">
        <f aca="false">G19*100000</f>
        <v>315.571386524694</v>
      </c>
      <c r="H20" s="4" t="n">
        <f aca="false">H19*100000</f>
        <v>3547.5355812844</v>
      </c>
      <c r="I20" s="4" t="n">
        <f aca="false">I19*100000</f>
        <v>2305.82133731737</v>
      </c>
    </row>
    <row r="21" customFormat="false" ht="12.85" hidden="false" customHeight="false" outlineLevel="0" collapsed="false">
      <c r="A21" s="0" t="s">
        <v>27</v>
      </c>
      <c r="B21" s="3" t="n">
        <f aca="false">STDEV(B2:B16)*SQRT(4)</f>
        <v>0.138403399342976</v>
      </c>
      <c r="C21" s="3" t="n">
        <f aca="false">STDEV(C2:C16)*SQRT(4)</f>
        <v>0.101202014663688</v>
      </c>
      <c r="D21" s="3" t="n">
        <f aca="false">STDEV(D2:D16)*SQRT(4)</f>
        <v>0.135280979331749</v>
      </c>
      <c r="E21" s="3" t="n">
        <f aca="false">STDEV(E2:E16)*SQRT(4)</f>
        <v>0.121617204707078</v>
      </c>
      <c r="F21" s="3" t="n">
        <f aca="false">STDEV(F2:F16)*SQRT(4)</f>
        <v>0.10292704057535</v>
      </c>
      <c r="G21" s="3" t="n">
        <f aca="false">STDEV(G2:G16)*SQRT(4)</f>
        <v>0.113951430813954</v>
      </c>
      <c r="H21" s="3" t="n">
        <f aca="false">STDEV(H2:H16)*SQRT(4)</f>
        <v>0.120280605638428</v>
      </c>
      <c r="I21" s="3" t="n">
        <f aca="false">STDEV(I2:I16)*SQRT(4)</f>
        <v>0.106628607191861</v>
      </c>
    </row>
    <row r="22" customFormat="false" ht="12.85" hidden="false" customHeight="false" outlineLevel="0" collapsed="false">
      <c r="A22" s="0" t="s">
        <v>28</v>
      </c>
      <c r="B22" s="4" t="n">
        <f aca="false">B21*100000</f>
        <v>13840.3399342976</v>
      </c>
      <c r="C22" s="4" t="n">
        <f aca="false">C21*100000</f>
        <v>10120.2014663688</v>
      </c>
      <c r="D22" s="4" t="n">
        <f aca="false">D21*100000</f>
        <v>13528.0979331749</v>
      </c>
      <c r="E22" s="4" t="n">
        <f aca="false">E21*100000</f>
        <v>12161.7204707079</v>
      </c>
      <c r="F22" s="4" t="n">
        <f aca="false">F21*100000</f>
        <v>10292.704057535</v>
      </c>
      <c r="G22" s="4" t="n">
        <f aca="false">G21*100000</f>
        <v>11395.1430813954</v>
      </c>
      <c r="H22" s="4" t="n">
        <f aca="false">H21*100000</f>
        <v>12028.0605638428</v>
      </c>
      <c r="I22" s="4" t="n">
        <f aca="false">I21*100000</f>
        <v>10662.8607191861</v>
      </c>
    </row>
    <row r="23" customFormat="false" ht="12.85" hidden="false" customHeight="false" outlineLevel="0" collapsed="false">
      <c r="A23" s="0" t="s">
        <v>29</v>
      </c>
      <c r="B23" s="4" t="n">
        <f aca="false">B19/B21</f>
        <v>0.616048608167036</v>
      </c>
      <c r="C23" s="4" t="n">
        <f aca="false">C19/C21</f>
        <v>0.129628187526631</v>
      </c>
      <c r="D23" s="4" t="n">
        <f aca="false">D19/D21</f>
        <v>0.682197974223158</v>
      </c>
      <c r="E23" s="4" t="n">
        <f aca="false">E19/E21</f>
        <v>0.302773590583388</v>
      </c>
      <c r="F23" s="4" t="n">
        <f aca="false">F19/F21</f>
        <v>-0.061119151396543</v>
      </c>
      <c r="G23" s="4" t="n">
        <f aca="false">G19/G21</f>
        <v>0.0276934992628499</v>
      </c>
      <c r="H23" s="4" t="n">
        <f aca="false">H19/H21</f>
        <v>0.294938287220513</v>
      </c>
      <c r="I23" s="4" t="n">
        <f aca="false">I19/I21</f>
        <v>0.216247909265889</v>
      </c>
    </row>
    <row r="24" customFormat="false" ht="12.85" hidden="false" customHeight="false" outlineLevel="0" collapsed="false">
      <c r="A24" s="0" t="s">
        <v>30</v>
      </c>
      <c r="B24" s="4" t="n">
        <f aca="false">B23*100000</f>
        <v>61604.8608167036</v>
      </c>
      <c r="C24" s="4" t="n">
        <f aca="false">C23*100000</f>
        <v>12962.8187526631</v>
      </c>
      <c r="D24" s="4" t="n">
        <f aca="false">D23*100000</f>
        <v>68219.7974223158</v>
      </c>
      <c r="E24" s="4" t="n">
        <f aca="false">E23*100000</f>
        <v>30277.3590583388</v>
      </c>
      <c r="F24" s="4" t="n">
        <f aca="false">F23*100000</f>
        <v>-6111.9151396543</v>
      </c>
      <c r="G24" s="4" t="n">
        <f aca="false">G23*100000</f>
        <v>2769.34992628499</v>
      </c>
      <c r="H24" s="4" t="n">
        <f aca="false">H23*100000</f>
        <v>29493.8287220513</v>
      </c>
      <c r="I24" s="4" t="n">
        <f aca="false">I23*100000</f>
        <v>21624.7909265889</v>
      </c>
    </row>
    <row r="25" customFormat="false" ht="12.85" hidden="false" customHeight="false" outlineLevel="0" collapsed="false">
      <c r="A25" s="0" t="s">
        <v>31</v>
      </c>
      <c r="B25" s="0" t="n">
        <f aca="false">COUNTIF(B2:B16,"&gt;0")</f>
        <v>10</v>
      </c>
      <c r="C25" s="0" t="n">
        <f aca="false">COUNTIF(C2:C16,"&gt;0")</f>
        <v>11</v>
      </c>
      <c r="D25" s="0" t="n">
        <f aca="false">COUNTIF(D2:D16,"&gt;0")</f>
        <v>11</v>
      </c>
      <c r="E25" s="0" t="n">
        <f aca="false">COUNTIF(E2:E16,"&gt;0")</f>
        <v>12</v>
      </c>
      <c r="F25" s="0" t="n">
        <f aca="false">COUNTIF(F2:F16,"&gt;0")</f>
        <v>8</v>
      </c>
      <c r="G25" s="0" t="n">
        <f aca="false">COUNTIF(G2:G16,"&gt;0")</f>
        <v>8</v>
      </c>
      <c r="H25" s="0" t="n">
        <f aca="false">COUNTIF(H2:H16,"&gt;0")</f>
        <v>9</v>
      </c>
      <c r="I25" s="0" t="n">
        <f aca="false">COUNTIF(I2:I16,"&gt;0")</f>
        <v>10</v>
      </c>
    </row>
    <row r="26" customFormat="false" ht="12.85" hidden="false" customHeight="false" outlineLevel="0" collapsed="false">
      <c r="A26" s="0" t="s">
        <v>32</v>
      </c>
      <c r="B26" s="0" t="n">
        <f aca="false">COUNTIF(B2:B16,"&lt;=0")</f>
        <v>5</v>
      </c>
      <c r="C26" s="0" t="n">
        <f aca="false">COUNTIF(C2:C16,"&lt;=0")</f>
        <v>4</v>
      </c>
      <c r="D26" s="0" t="n">
        <f aca="false">COUNTIF(D2:D16,"&lt;=0")</f>
        <v>4</v>
      </c>
      <c r="E26" s="0" t="n">
        <f aca="false">COUNTIF(E2:E16,"&lt;=0")</f>
        <v>3</v>
      </c>
      <c r="F26" s="0" t="n">
        <f aca="false">COUNTIF(F2:F16,"&lt;=0")</f>
        <v>7</v>
      </c>
      <c r="G26" s="0" t="n">
        <f aca="false">COUNTIF(G2:G16,"&lt;=0")</f>
        <v>7</v>
      </c>
      <c r="H26" s="0" t="n">
        <f aca="false">COUNTIF(H2:H16,"&lt;=0")</f>
        <v>6</v>
      </c>
      <c r="I26" s="0" t="n">
        <f aca="false">COUNTIF(I2:I16,"&lt;=0")</f>
        <v>5</v>
      </c>
    </row>
    <row r="27" customFormat="false" ht="12.85" hidden="false" customHeight="false" outlineLevel="0" collapsed="false">
      <c r="A27" s="0" t="s">
        <v>33</v>
      </c>
      <c r="B27" s="3" t="n">
        <f aca="false">MAX(B2:B16)*4</f>
        <v>0.610232759779999</v>
      </c>
      <c r="C27" s="3" t="n">
        <f aca="false">MAX(C2:C16)*4</f>
        <v>0.4420136165411</v>
      </c>
      <c r="D27" s="3" t="n">
        <f aca="false">MAX(D2:D16)*4</f>
        <v>0.68886510942265</v>
      </c>
      <c r="E27" s="3" t="n">
        <f aca="false">MAX(E2:E16)*4</f>
        <v>0.68886510942265</v>
      </c>
      <c r="F27" s="3" t="n">
        <f aca="false">MAX(F2:F16)*4</f>
        <v>0.4130910729343</v>
      </c>
      <c r="G27" s="3" t="n">
        <f aca="false">MAX(G2:G16)*4</f>
        <v>0.4826609893766</v>
      </c>
      <c r="H27" s="3" t="n">
        <f aca="false">MAX(H2:H16)*4</f>
        <v>0.609430957400953</v>
      </c>
      <c r="I27" s="3" t="n">
        <f aca="false">MAX(I2:I16)*4</f>
        <v>0.446855322206703</v>
      </c>
    </row>
    <row r="28" customFormat="false" ht="12.85" hidden="false" customHeight="false" outlineLevel="0" collapsed="false">
      <c r="A28" s="0" t="s">
        <v>34</v>
      </c>
      <c r="B28" s="3" t="n">
        <f aca="false">MIN(B2:B16)*4</f>
        <v>-0.404636672247049</v>
      </c>
      <c r="C28" s="3" t="n">
        <f aca="false">MIN(C2:C16)*4</f>
        <v>-0.404636672247049</v>
      </c>
      <c r="D28" s="3" t="n">
        <f aca="false">MIN(D2:D16)*4</f>
        <v>-0.404636672247049</v>
      </c>
      <c r="E28" s="3" t="n">
        <f aca="false">MIN(E2:E16)*4</f>
        <v>-0.395750772205199</v>
      </c>
      <c r="F28" s="3" t="n">
        <f aca="false">MIN(F2:F16)*4</f>
        <v>-0.404636672247049</v>
      </c>
      <c r="G28" s="3" t="n">
        <f aca="false">MIN(G2:G16)*4</f>
        <v>-0.425929570203499</v>
      </c>
      <c r="H28" s="3" t="n">
        <f aca="false">MIN(H2:H16)*4</f>
        <v>-0.404636672247049</v>
      </c>
      <c r="I28" s="3" t="n">
        <f aca="false">MIN(I2:I16)*4</f>
        <v>-0.404636672247049</v>
      </c>
    </row>
    <row r="29" customFormat="false" ht="12.85" hidden="false" customHeight="false" outlineLevel="0" collapsed="false">
      <c r="A29" s="0" t="s">
        <v>35</v>
      </c>
      <c r="B29" s="4" t="n">
        <f aca="false">B27*100000</f>
        <v>61023.2759779999</v>
      </c>
      <c r="C29" s="4" t="n">
        <f aca="false">C27*100000</f>
        <v>44201.3616541101</v>
      </c>
      <c r="D29" s="4" t="n">
        <f aca="false">D27*100000</f>
        <v>68886.510942265</v>
      </c>
      <c r="E29" s="4" t="n">
        <f aca="false">E27*100000</f>
        <v>68886.510942265</v>
      </c>
      <c r="F29" s="4" t="n">
        <f aca="false">F27*100000</f>
        <v>41309.10729343</v>
      </c>
      <c r="G29" s="4" t="n">
        <f aca="false">G27*100000</f>
        <v>48266.09893766</v>
      </c>
      <c r="H29" s="4" t="n">
        <f aca="false">H27*100000</f>
        <v>60943.0957400953</v>
      </c>
      <c r="I29" s="4" t="n">
        <f aca="false">I27*100000</f>
        <v>44685.5322206703</v>
      </c>
    </row>
    <row r="30" customFormat="false" ht="12.85" hidden="false" customHeight="false" outlineLevel="0" collapsed="false">
      <c r="A30" s="0" t="s">
        <v>36</v>
      </c>
      <c r="B30" s="4" t="n">
        <f aca="false">B28*100000</f>
        <v>-40463.6672247049</v>
      </c>
      <c r="C30" s="4" t="n">
        <f aca="false">C28*100000</f>
        <v>-40463.6672247049</v>
      </c>
      <c r="D30" s="4" t="n">
        <f aca="false">D28*100000</f>
        <v>-40463.6672247049</v>
      </c>
      <c r="E30" s="4" t="n">
        <f aca="false">E28*100000</f>
        <v>-39575.0772205199</v>
      </c>
      <c r="F30" s="4" t="n">
        <f aca="false">F28*100000</f>
        <v>-40463.6672247049</v>
      </c>
      <c r="G30" s="4" t="n">
        <f aca="false">G28*100000</f>
        <v>-42592.9570203499</v>
      </c>
      <c r="H30" s="4" t="n">
        <f aca="false">H28*100000</f>
        <v>-40463.6672247049</v>
      </c>
      <c r="I30" s="4" t="n">
        <f aca="false">I28*100000</f>
        <v>-40463.6672247049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30" activeCellId="0" sqref="A30"/>
    </sheetView>
  </sheetViews>
  <sheetFormatPr defaultRowHeight="12.85"/>
  <cols>
    <col collapsed="false" hidden="false" max="1" min="1" style="0" width="55.25"/>
    <col collapsed="false" hidden="false" max="1025" min="2" style="0" width="11.5204081632653"/>
  </cols>
  <sheetData>
    <row r="1" customFormat="false" ht="12.8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5" hidden="false" customHeight="false" outlineLevel="0" collapsed="false">
      <c r="A2" s="0" t="s">
        <v>9</v>
      </c>
      <c r="B2" s="4" t="n">
        <v>3636.88894761751</v>
      </c>
      <c r="C2" s="4" t="n">
        <v>3636.88894761751</v>
      </c>
      <c r="D2" s="4" t="n">
        <v>4627.32781227504</v>
      </c>
      <c r="E2" s="4" t="n">
        <v>4045.6830261538</v>
      </c>
      <c r="F2" s="4" t="n">
        <v>3636.88894761751</v>
      </c>
      <c r="G2" s="4" t="n">
        <v>3636.88894761751</v>
      </c>
      <c r="H2" s="4" t="n">
        <v>6326.10418571504</v>
      </c>
      <c r="I2" s="4" t="n">
        <v>6326.10418571504</v>
      </c>
    </row>
    <row r="3" customFormat="false" ht="12.85" hidden="false" customHeight="false" outlineLevel="0" collapsed="false">
      <c r="A3" s="0" t="s">
        <v>10</v>
      </c>
      <c r="B3" s="4" t="n">
        <v>1632.37926893005</v>
      </c>
      <c r="C3" s="4" t="n">
        <v>461.626763807521</v>
      </c>
      <c r="D3" s="4" t="n">
        <v>-417.954547721244</v>
      </c>
      <c r="E3" s="4" t="n">
        <v>461.626763807521</v>
      </c>
      <c r="F3" s="4" t="n">
        <v>-4871.03971542625</v>
      </c>
      <c r="G3" s="4" t="n">
        <v>-5278.74180042753</v>
      </c>
      <c r="H3" s="4" t="n">
        <v>461.621803437506</v>
      </c>
      <c r="I3" s="4" t="n">
        <v>461.626763807521</v>
      </c>
    </row>
    <row r="4" customFormat="false" ht="12.85" hidden="false" customHeight="false" outlineLevel="0" collapsed="false">
      <c r="A4" s="0" t="s">
        <v>11</v>
      </c>
      <c r="B4" s="4" t="n">
        <v>11587.7458226088</v>
      </c>
      <c r="C4" s="4" t="n">
        <v>20501.7204197775</v>
      </c>
      <c r="D4" s="4" t="n">
        <v>20060.51341583</v>
      </c>
      <c r="E4" s="4" t="n">
        <v>11696.4911713213</v>
      </c>
      <c r="F4" s="4" t="n">
        <v>19778.6568296075</v>
      </c>
      <c r="G4" s="4" t="n">
        <v>21517.904740665</v>
      </c>
      <c r="H4" s="4" t="n">
        <v>11587.7458226088</v>
      </c>
      <c r="I4" s="4" t="n">
        <v>20622.7630614176</v>
      </c>
    </row>
    <row r="5" customFormat="false" ht="12.85" hidden="false" customHeight="false" outlineLevel="0" collapsed="false">
      <c r="A5" s="0" t="s">
        <v>12</v>
      </c>
      <c r="B5" s="4" t="n">
        <v>1501.91205195002</v>
      </c>
      <c r="C5" s="4" t="n">
        <v>581.670145923752</v>
      </c>
      <c r="D5" s="4" t="n">
        <v>248.757257913768</v>
      </c>
      <c r="E5" s="4" t="n">
        <v>248.757257913768</v>
      </c>
      <c r="F5" s="4" t="n">
        <v>248.757257913768</v>
      </c>
      <c r="G5" s="4" t="n">
        <v>-2540.03301963751</v>
      </c>
      <c r="H5" s="4" t="n">
        <v>1501.91205195002</v>
      </c>
      <c r="I5" s="4" t="n">
        <v>248.757257913768</v>
      </c>
    </row>
    <row r="6" customFormat="false" ht="12.85" hidden="false" customHeight="false" outlineLevel="0" collapsed="false">
      <c r="A6" s="0" t="s">
        <v>13</v>
      </c>
      <c r="B6" s="4" t="n">
        <v>20523.549774</v>
      </c>
      <c r="C6" s="4" t="n">
        <v>6905.70885956259</v>
      </c>
      <c r="D6" s="4" t="n">
        <v>22489.3585150663</v>
      </c>
      <c r="E6" s="4" t="n">
        <v>22489.3585150663</v>
      </c>
      <c r="F6" s="4" t="n">
        <v>4487.64023374002</v>
      </c>
      <c r="G6" s="4" t="n">
        <v>10112.7034245638</v>
      </c>
      <c r="H6" s="4" t="n">
        <v>20503.5047145238</v>
      </c>
      <c r="I6" s="4" t="n">
        <v>8084.76720377371</v>
      </c>
    </row>
    <row r="7" customFormat="false" ht="12.85" hidden="false" customHeight="false" outlineLevel="0" collapsed="false">
      <c r="A7" s="0" t="s">
        <v>14</v>
      </c>
      <c r="B7" s="4" t="n">
        <v>-6331.09087448499</v>
      </c>
      <c r="C7" s="4" t="n">
        <v>-6331.09087448499</v>
      </c>
      <c r="D7" s="4" t="n">
        <v>-6331.09087448499</v>
      </c>
      <c r="E7" s="4" t="n">
        <v>-6331.09087448499</v>
      </c>
      <c r="F7" s="4" t="n">
        <v>-6331.09087448499</v>
      </c>
      <c r="G7" s="4" t="n">
        <v>-6331.09087448499</v>
      </c>
      <c r="H7" s="4" t="n">
        <v>-4470.47896759248</v>
      </c>
      <c r="I7" s="4" t="n">
        <v>-6331.09087448499</v>
      </c>
    </row>
    <row r="8" customFormat="false" ht="12.85" hidden="false" customHeight="false" outlineLevel="0" collapsed="false">
      <c r="A8" s="0" t="s">
        <v>15</v>
      </c>
      <c r="B8" s="4" t="n">
        <v>2870.88314986003</v>
      </c>
      <c r="C8" s="4" t="n">
        <v>2870.88314986003</v>
      </c>
      <c r="D8" s="4" t="n">
        <v>4142.71453933006</v>
      </c>
      <c r="E8" s="4" t="n">
        <v>3263.37405600249</v>
      </c>
      <c r="F8" s="4" t="n">
        <v>2870.88314986003</v>
      </c>
      <c r="G8" s="4" t="n">
        <v>3740.25753330753</v>
      </c>
      <c r="H8" s="4" t="n">
        <v>2646.83722846379</v>
      </c>
      <c r="I8" s="4" t="n">
        <v>2870.88314986003</v>
      </c>
    </row>
    <row r="9" customFormat="false" ht="12.85" hidden="false" customHeight="false" outlineLevel="0" collapsed="false">
      <c r="A9" s="0" t="s">
        <v>16</v>
      </c>
      <c r="B9" s="4" t="n">
        <v>19760.59767423</v>
      </c>
      <c r="C9" s="4" t="n">
        <v>3727.13307991259</v>
      </c>
      <c r="D9" s="4" t="n">
        <v>6440.07100395747</v>
      </c>
      <c r="E9" s="4" t="n">
        <v>5208.27374349999</v>
      </c>
      <c r="F9" s="4" t="n">
        <v>5208.27374349999</v>
      </c>
      <c r="G9" s="4" t="n">
        <v>3727.13307991259</v>
      </c>
      <c r="H9" s="4" t="n">
        <v>0</v>
      </c>
      <c r="I9" s="4" t="n">
        <v>4230.52265156625</v>
      </c>
    </row>
    <row r="10" customFormat="false" ht="12.85" hidden="false" customHeight="false" outlineLevel="0" collapsed="false">
      <c r="A10" s="0" t="s">
        <v>17</v>
      </c>
      <c r="B10" s="4" t="n">
        <v>3648.97939450002</v>
      </c>
      <c r="C10" s="4" t="n">
        <v>4899.58308771254</v>
      </c>
      <c r="D10" s="4" t="n">
        <v>5238.51440693752</v>
      </c>
      <c r="E10" s="4" t="n">
        <v>4899.58308771254</v>
      </c>
      <c r="F10" s="4" t="n">
        <v>4899.58308771254</v>
      </c>
      <c r="G10" s="4" t="n">
        <v>3718.5229022475</v>
      </c>
      <c r="H10" s="4" t="n">
        <v>3672.70194324627</v>
      </c>
      <c r="I10" s="4" t="n">
        <v>4430.80589892753</v>
      </c>
    </row>
    <row r="11" customFormat="false" ht="12.85" hidden="false" customHeight="false" outlineLevel="0" collapsed="false">
      <c r="A11" s="0" t="s">
        <v>18</v>
      </c>
      <c r="B11" s="4" t="n">
        <v>9410.16765969753</v>
      </c>
      <c r="C11" s="4" t="n">
        <v>5773.31387840376</v>
      </c>
      <c r="D11" s="4" t="n">
        <v>5773.31387840376</v>
      </c>
      <c r="E11" s="4" t="n">
        <v>5773.31387840376</v>
      </c>
      <c r="F11" s="4" t="n">
        <v>3980.69711891253</v>
      </c>
      <c r="G11" s="4" t="n">
        <v>7425.04152867753</v>
      </c>
      <c r="H11" s="4" t="n">
        <v>5773.31387840376</v>
      </c>
      <c r="I11" s="4" t="n">
        <v>5773.31387840376</v>
      </c>
    </row>
    <row r="12" customFormat="false" ht="12.85" hidden="false" customHeight="false" outlineLevel="0" collapsed="false">
      <c r="A12" s="0" t="s">
        <v>19</v>
      </c>
      <c r="B12" s="4" t="n">
        <v>3423.48717638001</v>
      </c>
      <c r="C12" s="4" t="n">
        <v>6855.31198573379</v>
      </c>
      <c r="D12" s="4" t="n">
        <v>4611.76291091752</v>
      </c>
      <c r="E12" s="4" t="n">
        <v>6855.31198573379</v>
      </c>
      <c r="F12" s="4" t="n">
        <v>3423.48717638001</v>
      </c>
      <c r="G12" s="4" t="n">
        <v>3432.5169199475</v>
      </c>
      <c r="H12" s="4" t="n">
        <v>3815.30794980003</v>
      </c>
      <c r="I12" s="4" t="n">
        <v>3432.5169199475</v>
      </c>
    </row>
    <row r="13" customFormat="false" ht="12.85" hidden="false" customHeight="false" outlineLevel="0" collapsed="false">
      <c r="A13" s="0" t="s">
        <v>20</v>
      </c>
      <c r="B13" s="4" t="n">
        <v>-6279.54844512999</v>
      </c>
      <c r="C13" s="4" t="n">
        <v>-6768.38451581497</v>
      </c>
      <c r="D13" s="4" t="n">
        <v>-5457.73541521873</v>
      </c>
      <c r="E13" s="4" t="n">
        <v>-6607.23775557375</v>
      </c>
      <c r="F13" s="4" t="n">
        <v>-6279.54844512999</v>
      </c>
      <c r="G13" s="4" t="n">
        <v>-6768.38451581497</v>
      </c>
      <c r="H13" s="4" t="n">
        <v>-5643.21675419499</v>
      </c>
      <c r="I13" s="4" t="n">
        <v>-6768.38451581497</v>
      </c>
    </row>
    <row r="14" customFormat="false" ht="12.85" hidden="false" customHeight="false" outlineLevel="0" collapsed="false">
      <c r="A14" s="0" t="s">
        <v>21</v>
      </c>
      <c r="B14" s="4" t="n">
        <v>4229.75655471877</v>
      </c>
      <c r="C14" s="4" t="n">
        <v>390.211274139995</v>
      </c>
      <c r="D14" s="4" t="n">
        <v>3764.96271283001</v>
      </c>
      <c r="E14" s="4" t="n">
        <v>167.925349666276</v>
      </c>
      <c r="F14" s="4" t="n">
        <v>4229.75655471877</v>
      </c>
      <c r="G14" s="4" t="n">
        <v>3908.08483336997</v>
      </c>
      <c r="H14" s="4" t="n">
        <v>0</v>
      </c>
      <c r="I14" s="4" t="n">
        <v>3849.3329854725</v>
      </c>
    </row>
    <row r="15" customFormat="false" ht="12.85" hidden="false" customHeight="false" outlineLevel="0" collapsed="false">
      <c r="A15" s="0" t="s">
        <v>22</v>
      </c>
      <c r="B15" s="4" t="n">
        <v>3179.36240099501</v>
      </c>
      <c r="C15" s="4" t="n">
        <v>2236.2739302475</v>
      </c>
      <c r="D15" s="4" t="n">
        <v>10239.0006349176</v>
      </c>
      <c r="E15" s="4" t="n">
        <v>2236.2739302475</v>
      </c>
      <c r="F15" s="4" t="n">
        <v>3179.36240099501</v>
      </c>
      <c r="G15" s="4" t="n">
        <v>2236.2739302475</v>
      </c>
      <c r="H15" s="4" t="n">
        <v>7949.26705526755</v>
      </c>
      <c r="I15" s="4" t="n">
        <v>2236.2739302475</v>
      </c>
    </row>
    <row r="16" customFormat="false" ht="12.85" hidden="false" customHeight="false" outlineLevel="0" collapsed="false">
      <c r="A16" s="0" t="s">
        <v>23</v>
      </c>
      <c r="B16" s="4" t="n">
        <v>-10115.9168061762</v>
      </c>
      <c r="C16" s="4" t="n">
        <v>-10115.9168061762</v>
      </c>
      <c r="D16" s="4" t="n">
        <v>-10115.9168061762</v>
      </c>
      <c r="E16" s="4" t="n">
        <v>-9893.76930512998</v>
      </c>
      <c r="F16" s="4" t="n">
        <v>-10115.9168061762</v>
      </c>
      <c r="G16" s="4" t="n">
        <v>-10648.2392550875</v>
      </c>
      <c r="H16" s="4" t="n">
        <v>-10115.9168061762</v>
      </c>
      <c r="I16" s="4" t="n">
        <v>-10115.9168061762</v>
      </c>
    </row>
    <row r="17" customFormat="false" ht="12.85" hidden="false" customHeight="false" outlineLevel="0" collapsed="false">
      <c r="B17" s="3"/>
      <c r="C17" s="3"/>
      <c r="D17" s="3"/>
      <c r="E17" s="3"/>
      <c r="F17" s="3"/>
      <c r="G17" s="3"/>
      <c r="H17" s="3"/>
      <c r="I17" s="3"/>
    </row>
    <row r="18" customFormat="false" ht="12.85" hidden="false" customHeight="false" outlineLevel="0" collapsed="false">
      <c r="A18" s="1" t="s">
        <v>24</v>
      </c>
    </row>
    <row r="19" customFormat="false" ht="12.85" hidden="false" customHeight="false" outlineLevel="0" collapsed="false">
      <c r="A19" s="0" t="s">
        <v>26</v>
      </c>
      <c r="B19" s="3" t="n">
        <f aca="false">AVERAGE(B2:B16)*4</f>
        <v>16714.4409999191</v>
      </c>
      <c r="C19" s="3" t="n">
        <f aca="false">AVERAGE(C2:C16)*4</f>
        <v>9499.98222032612</v>
      </c>
      <c r="D19" s="3" t="n">
        <f aca="false">AVERAGE(D2:D16)*4</f>
        <v>17416.9598519408</v>
      </c>
      <c r="E19" s="3" t="n">
        <f aca="false">AVERAGE(E2:E16)*4</f>
        <v>11870.3666214241</v>
      </c>
      <c r="F19" s="3" t="n">
        <f aca="false">AVERAGE(F2:F16)*4</f>
        <v>7559.03750926407</v>
      </c>
      <c r="G19" s="3" t="n">
        <f aca="false">AVERAGE(G2:G16)*4</f>
        <v>8503.69023336106</v>
      </c>
      <c r="H19" s="3" t="n">
        <f aca="false">AVERAGE(H2:H16)*4</f>
        <v>11735.6544281208</v>
      </c>
      <c r="I19" s="3" t="n">
        <f aca="false">AVERAGE(I2:I16)*4</f>
        <v>10493.9401841537</v>
      </c>
    </row>
    <row r="20" customFormat="false" ht="12.85" hidden="false" customHeight="false" outlineLevel="0" collapsed="false">
      <c r="A20" s="0" t="s">
        <v>37</v>
      </c>
      <c r="B20" s="3" t="n">
        <f aca="false">B19/100000</f>
        <v>0.167144409999191</v>
      </c>
      <c r="C20" s="3" t="n">
        <f aca="false">C19/100000</f>
        <v>0.0949998222032612</v>
      </c>
      <c r="D20" s="3" t="n">
        <f aca="false">D19/100000</f>
        <v>0.174169598519408</v>
      </c>
      <c r="E20" s="3" t="n">
        <f aca="false">E19/100000</f>
        <v>0.118703666214241</v>
      </c>
      <c r="F20" s="3" t="n">
        <f aca="false">F19/100000</f>
        <v>0.0755903750926407</v>
      </c>
      <c r="G20" s="3" t="n">
        <f aca="false">G19/100000</f>
        <v>0.0850369023336106</v>
      </c>
      <c r="H20" s="3" t="n">
        <f aca="false">H19/100000</f>
        <v>0.117356544281208</v>
      </c>
      <c r="I20" s="3" t="n">
        <f aca="false">I19/100000</f>
        <v>0.104939401841537</v>
      </c>
    </row>
    <row r="21" customFormat="false" ht="12.85" hidden="false" customHeight="false" outlineLevel="0" collapsed="false">
      <c r="A21" s="0" t="s">
        <v>28</v>
      </c>
      <c r="B21" s="3" t="n">
        <f aca="false">STDEV(B2:B16)*SQRT(4)</f>
        <v>17187.0692031003</v>
      </c>
      <c r="C21" s="3" t="n">
        <f aca="false">STDEV(C2:C16)*SQRT(4)</f>
        <v>14313.0635414159</v>
      </c>
      <c r="D21" s="3" t="n">
        <f aca="false">STDEV(D2:D16)*SQRT(4)</f>
        <v>17544.5935450017</v>
      </c>
      <c r="E21" s="3" t="n">
        <f aca="false">STDEV(E2:E16)*SQRT(4)</f>
        <v>15637.7278980195</v>
      </c>
      <c r="F21" s="3" t="n">
        <f aca="false">STDEV(F2:F16)*SQRT(4)</f>
        <v>14056.70968839</v>
      </c>
      <c r="G21" s="3" t="n">
        <f aca="false">STDEV(G2:G16)*SQRT(4)</f>
        <v>15795.2280331973</v>
      </c>
      <c r="H21" s="3" t="n">
        <f aca="false">STDEV(H2:H16)*SQRT(4)</f>
        <v>14675.3064075395</v>
      </c>
      <c r="I21" s="3" t="n">
        <f aca="false">STDEV(I2:I16)*SQRT(4)</f>
        <v>14408.774521382</v>
      </c>
    </row>
    <row r="22" customFormat="false" ht="12.85" hidden="false" customHeight="false" outlineLevel="0" collapsed="false">
      <c r="A22" s="0" t="s">
        <v>38</v>
      </c>
      <c r="B22" s="3" t="n">
        <f aca="false">B21/100000</f>
        <v>0.171870692031003</v>
      </c>
      <c r="C22" s="3" t="n">
        <f aca="false">C21/100000</f>
        <v>0.143130635414159</v>
      </c>
      <c r="D22" s="3" t="n">
        <f aca="false">D21/100000</f>
        <v>0.175445935450017</v>
      </c>
      <c r="E22" s="3" t="n">
        <f aca="false">E21/100000</f>
        <v>0.156377278980195</v>
      </c>
      <c r="F22" s="3" t="n">
        <f aca="false">F21/100000</f>
        <v>0.1405670968839</v>
      </c>
      <c r="G22" s="3" t="n">
        <f aca="false">G21/100000</f>
        <v>0.157952280331973</v>
      </c>
      <c r="H22" s="3" t="n">
        <f aca="false">H21/100000</f>
        <v>0.146753064075395</v>
      </c>
      <c r="I22" s="3" t="n">
        <f aca="false">I21/100000</f>
        <v>0.14408774521382</v>
      </c>
    </row>
    <row r="23" customFormat="false" ht="12.85" hidden="false" customHeight="false" outlineLevel="0" collapsed="false">
      <c r="A23" s="0" t="s">
        <v>31</v>
      </c>
      <c r="B23" s="0" t="n">
        <f aca="false">COUNTIF(B2:B16,"&gt;0")</f>
        <v>12</v>
      </c>
      <c r="C23" s="0" t="n">
        <f aca="false">COUNTIF(C2:C16,"&gt;0")</f>
        <v>12</v>
      </c>
      <c r="D23" s="0" t="n">
        <f aca="false">COUNTIF(D2:D16,"&gt;0")</f>
        <v>11</v>
      </c>
      <c r="E23" s="0" t="n">
        <f aca="false">COUNTIF(E2:E16,"&gt;0")</f>
        <v>12</v>
      </c>
      <c r="F23" s="0" t="n">
        <f aca="false">COUNTIF(F2:F16,"&gt;0")</f>
        <v>11</v>
      </c>
      <c r="G23" s="0" t="n">
        <f aca="false">COUNTIF(G2:G16,"&gt;0")</f>
        <v>10</v>
      </c>
      <c r="H23" s="0" t="n">
        <f aca="false">COUNTIF(H2:H16,"&gt;0")</f>
        <v>10</v>
      </c>
      <c r="I23" s="0" t="n">
        <f aca="false">COUNTIF(I2:I16,"&gt;0")</f>
        <v>12</v>
      </c>
    </row>
    <row r="24" customFormat="false" ht="12.85" hidden="false" customHeight="false" outlineLevel="0" collapsed="false">
      <c r="A24" s="0" t="s">
        <v>32</v>
      </c>
      <c r="B24" s="0" t="n">
        <f aca="false">COUNTIF(B2:B16,"&lt;=0")</f>
        <v>3</v>
      </c>
      <c r="C24" s="0" t="n">
        <f aca="false">COUNTIF(C2:C16,"&lt;=0")</f>
        <v>3</v>
      </c>
      <c r="D24" s="0" t="n">
        <f aca="false">COUNTIF(D2:D16,"&lt;=0")</f>
        <v>4</v>
      </c>
      <c r="E24" s="0" t="n">
        <f aca="false">COUNTIF(E2:E16,"&lt;=0")</f>
        <v>3</v>
      </c>
      <c r="F24" s="0" t="n">
        <f aca="false">COUNTIF(F2:F16,"&lt;=0")</f>
        <v>4</v>
      </c>
      <c r="G24" s="0" t="n">
        <f aca="false">COUNTIF(G2:G16,"&lt;=0")</f>
        <v>5</v>
      </c>
      <c r="H24" s="0" t="n">
        <f aca="false">COUNTIF(H2:H16,"&lt;=0")</f>
        <v>5</v>
      </c>
      <c r="I24" s="0" t="n">
        <f aca="false">COUNTIF(I2:I16,"&lt;=0")</f>
        <v>3</v>
      </c>
    </row>
    <row r="25" customFormat="false" ht="12.85" hidden="false" customHeight="false" outlineLevel="0" collapsed="false">
      <c r="A25" s="0" t="s">
        <v>35</v>
      </c>
      <c r="B25" s="3" t="n">
        <f aca="false">MAX(B2:B16)*4</f>
        <v>82094.1990959999</v>
      </c>
      <c r="C25" s="3" t="n">
        <f aca="false">MAX(C2:C16)*4</f>
        <v>82006.8816791101</v>
      </c>
      <c r="D25" s="3" t="n">
        <f aca="false">MAX(D2:D16)*4</f>
        <v>89957.434060265</v>
      </c>
      <c r="E25" s="3" t="n">
        <f aca="false">MAX(E2:E16)*4</f>
        <v>89957.434060265</v>
      </c>
      <c r="F25" s="3" t="n">
        <f aca="false">MAX(F2:F16)*4</f>
        <v>79114.6273184301</v>
      </c>
      <c r="G25" s="3" t="n">
        <f aca="false">MAX(G2:G16)*4</f>
        <v>86071.6189626601</v>
      </c>
      <c r="H25" s="3" t="n">
        <f aca="false">MAX(H2:H16)*4</f>
        <v>82014.0188580953</v>
      </c>
      <c r="I25" s="3" t="n">
        <f aca="false">MAX(I2:I16)*4</f>
        <v>82491.0522456704</v>
      </c>
    </row>
    <row r="26" customFormat="false" ht="12.85" hidden="false" customHeight="false" outlineLevel="0" collapsed="false">
      <c r="A26" s="0" t="s">
        <v>36</v>
      </c>
      <c r="B26" s="3" t="n">
        <f aca="false">MIN(B2:B16)*4</f>
        <v>-40463.6672247049</v>
      </c>
      <c r="C26" s="3" t="n">
        <f aca="false">MIN(C2:C16)*4</f>
        <v>-40463.6672247049</v>
      </c>
      <c r="D26" s="3" t="n">
        <f aca="false">MIN(D2:D16)*4</f>
        <v>-40463.6672247049</v>
      </c>
      <c r="E26" s="3" t="n">
        <f aca="false">MIN(E2:E16)*4</f>
        <v>-39575.0772205199</v>
      </c>
      <c r="F26" s="3" t="n">
        <f aca="false">MIN(F2:F16)*4</f>
        <v>-40463.6672247049</v>
      </c>
      <c r="G26" s="3" t="n">
        <f aca="false">MIN(G2:G16)*4</f>
        <v>-42592.9570203499</v>
      </c>
      <c r="H26" s="3" t="n">
        <f aca="false">MIN(H2:H16)*4</f>
        <v>-40463.6672247049</v>
      </c>
      <c r="I26" s="3" t="n">
        <f aca="false">MIN(I2:I16)*4</f>
        <v>-40463.6672247049</v>
      </c>
    </row>
    <row r="28" customFormat="false" ht="12.85" hidden="false" customHeight="false" outlineLevel="0" collapsed="false">
      <c r="A28" s="1" t="s">
        <v>39</v>
      </c>
      <c r="B28" s="0" t="n">
        <v>8313.59</v>
      </c>
    </row>
    <row r="29" customFormat="false" ht="12.85" hidden="false" customHeight="false" outlineLevel="0" collapsed="false">
      <c r="A29" s="0" t="s">
        <v>40</v>
      </c>
      <c r="B29" s="0" t="n">
        <f aca="false">B28/100000</f>
        <v>0.0831359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50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2019-03-04T18:57:34Z</dcterms:created>
  <dc:creator>david </dc:creator>
  <dc:language>en-US</dc:language>
  <cp:lastModifiedBy>david </cp:lastModifiedBy>
  <dcterms:modified xsi:type="dcterms:W3CDTF">2019-03-04T19:48:41Z</dcterms:modified>
  <cp:revision>16</cp:revision>
</cp:coreProperties>
</file>