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Exceso_sobre_BH_90" sheetId="1" state="visible" r:id="rId2"/>
    <sheet name="Ganancia_Total_90" sheetId="2" state="visible" r:id="rId3"/>
    <sheet name="Exceso_sobre_BH_30" sheetId="3" state="visible" r:id="rId4"/>
    <sheet name="Ganancia_total_30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<sst xmlns="http://schemas.openxmlformats.org/spreadsheetml/2006/main" count="266" uniqueCount="105">
  <si>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</si>
  <si>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</si>
  <si>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</si>
  <si>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</si>
  <si>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</si>
  <si>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</si>
  <si>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</si>
  <si>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</si>
  <si>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</si>
  <si>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</si>
  <si>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</si>
  <si>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</si>
  <si>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</si>
  <si>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</si>
  <si>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</si>
  <si>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</si>
  <si>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</si>
  <si>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</si>
  <si>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</si>
  <si>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</si>
  <si>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</si>
  <si>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</si>
  <si>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</si>
  <si>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</si>
  <si>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</si>
  <si>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</si>
  <si>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</si>
  <si>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</si>
  <si>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</si>
  <si>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</si>
  <si>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</si>
  <si>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</si>
  <si>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</si>
  <si>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</si>
  <si>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</si>
  <si>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</si>
  <si>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</si>
  <si>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</si>
  <si>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</si>
  <si>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</si>
  <si>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AQ_exp_1_2</t>
  </si>
  <si>
    <t>CN2_exp_1_2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</si>
  <si>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</si>
  <si>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</si>
  <si>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</si>
  <si>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</si>
  <si>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</si>
  <si>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AQ_exp_1_30</t>
  </si>
  <si>
    <t>AQ_exp_2_30</t>
  </si>
  <si>
    <t>AQ_exp_3_30</t>
  </si>
  <si>
    <t>AQ_exp_4_30</t>
  </si>
  <si>
    <t>CN2_exp_1_30</t>
  </si>
  <si>
    <t>CN2_exp_2_30</t>
  </si>
  <si>
    <t>CN2_exp_3_30</t>
  </si>
  <si>
    <t>CN2_exp_4_30</t>
  </si>
  <si>
    <t>2_naftrac_2013-04-05_2013-05-17_30_predicciones.csv</t>
  </si>
  <si>
    <t>3_naftrac_2013-05-20_2013-06-28_30_predicciones.csv</t>
  </si>
  <si>
    <t>4_naftrac_2013-07-01_2013-08-09_30_predicciones.csv</t>
  </si>
  <si>
    <t>5_naftrac_2013-08-12_2013-09-23_30_predicciones.csv</t>
  </si>
  <si>
    <t>6_naftrac_2013-09-24_2013-11-04_30_predicciones.csv</t>
  </si>
  <si>
    <t>7_naftrac_2013-11-05_2013-12-18_30_predicciones.csv</t>
  </si>
  <si>
    <t>8_naftrac_2013-12-19_2014-02-05_30_predicciones.csv</t>
  </si>
  <si>
    <t>9_naftrac_2014-02-06_2014-03-20_30_predicciones.csv</t>
  </si>
  <si>
    <t>10_naftrac_2014-03-21_2014-05-06_30_predicciones.csv</t>
  </si>
  <si>
    <t>11_naftrac_2014-05-07_2014-06-17_30_predicciones.csv</t>
  </si>
  <si>
    <t>12_naftrac_2014-06-18_2014-07-31_30_predicciones.csv</t>
  </si>
  <si>
    <t>13_naftrac_2014-08-04_2014-09-18_30_predicciones.csv</t>
  </si>
  <si>
    <t>14_naftrac_2014-09-19_2014-10-31_30_predicciones.csv</t>
  </si>
  <si>
    <t>15_naftrac_2014-11-03_2014-12-23_30_predicciones.csv</t>
  </si>
  <si>
    <t>16_naftrac_2014-12-24_2015-02-13_30_predicciones.csv</t>
  </si>
  <si>
    <t>17_naftrac_2015-02-16_2015-03-31_30_predicciones.csv</t>
  </si>
  <si>
    <t>18_naftrac_2015-04-01_2015-05-19_30_predicciones.csv</t>
  </si>
  <si>
    <t>19_naftrac_2015-05-20_2015-06-30_30_predicciones.csv</t>
  </si>
  <si>
    <t>20_naftrac_2015-07-02_2015-08-12_30_predicciones.csv</t>
  </si>
  <si>
    <t>21_naftrac_2015-08-13_2015-09-24_30_predicciones.csv</t>
  </si>
  <si>
    <t>22_naftrac_2015-09-28_2015-11-10_30_predicciones.csv</t>
  </si>
  <si>
    <t>23_naftrac_2015-11-11_2015-12-24_30_predicciones.csv</t>
  </si>
  <si>
    <t>24_naftrac_2015-12-28_2016-02-10_30_predicciones.csv</t>
  </si>
  <si>
    <t>25_naftrac_2016-02-11_2016-03-29_30_predicciones.csv</t>
  </si>
  <si>
    <t>26_naftrac_2016-03-30_2016-05-13_30_predicciones.csv</t>
  </si>
  <si>
    <t>27_naftrac_2016-05-16_2016-06-27_30_predicciones.csv</t>
  </si>
  <si>
    <t>28_naftrac_2016-06-28_2016-08-09_30_predicciones.csv</t>
  </si>
  <si>
    <t>29_naftrac_2016-08-10_2016-09-21_30_predicciones.csv</t>
  </si>
  <si>
    <t>30_naftrac_2016-09-22_2016-11-09_30_predicciones.csv</t>
  </si>
  <si>
    <t>31_naftrac_2016-11-10_2016-12-26_30_predicciones.csv</t>
  </si>
  <si>
    <t>32_naftrac_2016-12-27_2017-02-08_30_predicciones.csv</t>
  </si>
  <si>
    <t>33_naftrac_2017-02-09_2017-03-23_30_predicciones.csv</t>
  </si>
  <si>
    <t>34_naftrac_2017-03-27_2017-05-11_30_predicciones.csv</t>
  </si>
  <si>
    <t>35_naftrac_2017-05-12_2017-06-23_30_predicciones.csv</t>
  </si>
  <si>
    <t>36_naftrac_2017-06-26_2017-08-04_30_predicciones.csv</t>
  </si>
  <si>
    <t>37_naftrac_2017-08-07_2017-09-15_30_predicciones.csv</t>
  </si>
  <si>
    <t>38_naftrac_2017-09-18_2017-10-27_30_predicciones.csv</t>
  </si>
  <si>
    <t>39_naftrac_2017-10-30_2017-12-15_30_predicciones.csv</t>
  </si>
  <si>
    <t>40_naftrac_2017-12-18_2018-01-30_30_predicciones.csv</t>
  </si>
  <si>
    <t>41_naftrac_2018-01-31_2018-03-14_30_predicciones.csv</t>
  </si>
  <si>
    <t>42_naftrac_2018-03-15_2018-05-02_30_predicciones.csv</t>
  </si>
  <si>
    <t>43_naftrac_2018-05-03_2018-06-13_30_predicciones.csv</t>
  </si>
  <si>
    <t>44_naftrac_2018-06-14_2018-07-25_30_predicciones.csv</t>
  </si>
  <si>
    <t>45_naftrac_2018-07-26_2018-09-05_30_predicciones.csv</t>
  </si>
  <si>
    <t>46_naftrac_2018-09-06_2018-10-17_30_predicciones.csv</t>
  </si>
  <si>
    <t>47_naftrac_2018-10-18_2018-12-04_30_predicciones.csv</t>
  </si>
  <si>
    <t>48_naftrac_2018-12-05_2019-01-21_30_predicciones.csv</t>
  </si>
  <si>
    <t>Promedio (Anualizado – multiplicado por 12)</t>
  </si>
  <si>
    <t>Desviación Estándar (Riesgo, anualizado – multiplicado por sqrt(12))</t>
  </si>
  <si>
    <t>Cada 30 (laborales) se aprenden nuevas reglas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</si>
</sst>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00CC33"/>
        <bgColor rgb="FF00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2.85"/>
  <cols>
    <col collapsed="false" hidden="false" max="1" min="1" style="0" width="57.0204081632653"/>
    <col collapsed="false" hidden="false" max="2" min="2" style="0" width="13.6071428571429"/>
    <col collapsed="false" hidden="false" max="1025" min="3" style="0" width="11.7704081632653"/>
  </cols>
  <sheetData>
    <row r="1" customFormat="false" ht="12.8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4" t="n">
        <v>0.0336782669656375</v>
      </c>
      <c r="C2" s="4" t="n">
        <v>0.0336782669656375</v>
      </c>
      <c r="D2" s="4" t="n">
        <v>0.0435826556122127</v>
      </c>
      <c r="E2" s="4" t="n">
        <v>0.0377662077510004</v>
      </c>
      <c r="F2" s="4" t="n">
        <v>0.0336782669656375</v>
      </c>
      <c r="G2" s="4" t="n">
        <v>0.0336782669656375</v>
      </c>
      <c r="H2" s="4" t="n">
        <v>0.0605704193466128</v>
      </c>
      <c r="I2" s="4" t="n">
        <v>0.0605704193466128</v>
      </c>
    </row>
    <row r="3" customFormat="false" ht="12.85" hidden="false" customHeight="false" outlineLevel="0" collapsed="false">
      <c r="A3" s="0" t="s">
        <v>10</v>
      </c>
      <c r="B3" s="4" t="n">
        <v>0.0163237926893005</v>
      </c>
      <c r="C3" s="4" t="n">
        <v>0.00461626763807521</v>
      </c>
      <c r="D3" s="4" t="n">
        <v>-0.00417954547721244</v>
      </c>
      <c r="E3" s="4" t="n">
        <v>0.00461626763807521</v>
      </c>
      <c r="F3" s="4" t="n">
        <v>-0.0487103971542625</v>
      </c>
      <c r="G3" s="4" t="n">
        <v>-0.0527874180042753</v>
      </c>
      <c r="H3" s="4" t="n">
        <v>0.00461621803437506</v>
      </c>
      <c r="I3" s="4" t="n">
        <v>0.00461626763807521</v>
      </c>
    </row>
    <row r="4" customFormat="false" ht="12.85" hidden="false" customHeight="false" outlineLevel="0" collapsed="false">
      <c r="A4" s="0" t="s">
        <v>11</v>
      </c>
      <c r="B4" s="4" t="n">
        <v>0.0213636581635875</v>
      </c>
      <c r="C4" s="4" t="n">
        <v>0.110503404135275</v>
      </c>
      <c r="D4" s="4" t="n">
        <v>0.1060913340958</v>
      </c>
      <c r="E4" s="4" t="n">
        <v>0.0224511116507125</v>
      </c>
      <c r="F4" s="4" t="n">
        <v>0.103272768233575</v>
      </c>
      <c r="G4" s="4" t="n">
        <v>0.12066524734415</v>
      </c>
      <c r="H4" s="4" t="n">
        <v>0.0213636581635875</v>
      </c>
      <c r="I4" s="4" t="n">
        <v>0.111713830551676</v>
      </c>
    </row>
    <row r="5" customFormat="false" ht="12.85" hidden="false" customHeight="false" outlineLevel="0" collapsed="false">
      <c r="A5" s="0" t="s">
        <v>12</v>
      </c>
      <c r="B5" s="4" t="n">
        <v>0.0490563297820501</v>
      </c>
      <c r="C5" s="4" t="n">
        <v>0.0398539107217874</v>
      </c>
      <c r="D5" s="4" t="n">
        <v>0.0365247818416876</v>
      </c>
      <c r="E5" s="4" t="n">
        <v>0.0365247818416876</v>
      </c>
      <c r="F5" s="4" t="n">
        <v>0.0365247818416876</v>
      </c>
      <c r="G5" s="4" t="n">
        <v>0.00863687906617477</v>
      </c>
      <c r="H5" s="4" t="n">
        <v>0.0490563297820501</v>
      </c>
      <c r="I5" s="4" t="n">
        <v>0.0365247818416876</v>
      </c>
    </row>
    <row r="6" customFormat="false" ht="12.85" hidden="false" customHeight="false" outlineLevel="0" collapsed="false">
      <c r="A6" s="0" t="s">
        <v>13</v>
      </c>
      <c r="B6" s="4" t="n">
        <v>0.152558189945</v>
      </c>
      <c r="C6" s="4" t="n">
        <v>0.0163797808006258</v>
      </c>
      <c r="D6" s="4" t="n">
        <v>0.172216277355663</v>
      </c>
      <c r="E6" s="4" t="n">
        <v>0.172216277355663</v>
      </c>
      <c r="F6" s="4" t="n">
        <v>-0.00780090545759989</v>
      </c>
      <c r="G6" s="4" t="n">
        <v>0.0484497264506378</v>
      </c>
      <c r="H6" s="4" t="n">
        <v>0.152357739350238</v>
      </c>
      <c r="I6" s="4" t="n">
        <v>0.028170364242737</v>
      </c>
    </row>
    <row r="7" customFormat="false" ht="12.85" hidden="false" customHeight="false" outlineLevel="0" collapsed="false">
      <c r="A7" s="0" t="s">
        <v>14</v>
      </c>
      <c r="B7" s="4" t="n">
        <v>-0.0633109087448499</v>
      </c>
      <c r="C7" s="4" t="n">
        <v>-0.0633109087448499</v>
      </c>
      <c r="D7" s="4" t="n">
        <v>-0.0633109087448499</v>
      </c>
      <c r="E7" s="4" t="n">
        <v>-0.0633109087448499</v>
      </c>
      <c r="F7" s="4" t="n">
        <v>-0.0633109087448499</v>
      </c>
      <c r="G7" s="4" t="n">
        <v>-0.0633109087448499</v>
      </c>
      <c r="H7" s="4" t="n">
        <v>-0.0447047896759248</v>
      </c>
      <c r="I7" s="4" t="n">
        <v>-0.0633109087448499</v>
      </c>
    </row>
    <row r="8" customFormat="false" ht="12.85" hidden="false" customHeight="false" outlineLevel="0" collapsed="false">
      <c r="A8" s="0" t="s">
        <v>15</v>
      </c>
      <c r="B8" s="4" t="n">
        <v>0.0202253951186001</v>
      </c>
      <c r="C8" s="4" t="n">
        <v>0.0202253951186001</v>
      </c>
      <c r="D8" s="4" t="n">
        <v>0.0329437090133004</v>
      </c>
      <c r="E8" s="4" t="n">
        <v>0.0241503041800247</v>
      </c>
      <c r="F8" s="4" t="n">
        <v>0.0202253951186001</v>
      </c>
      <c r="G8" s="4" t="n">
        <v>0.0289191389530751</v>
      </c>
      <c r="H8" s="4" t="n">
        <v>0.0179849359046377</v>
      </c>
      <c r="I8" s="4" t="n">
        <v>0.0202253951186001</v>
      </c>
    </row>
    <row r="9" customFormat="false" ht="12.85" hidden="false" customHeight="false" outlineLevel="0" collapsed="false">
      <c r="A9" s="0" t="s">
        <v>16</v>
      </c>
      <c r="B9" s="4" t="n">
        <v>0.1480044706823</v>
      </c>
      <c r="C9" s="4" t="n">
        <v>-0.012330175260874</v>
      </c>
      <c r="D9" s="4" t="n">
        <v>0.0147992039795748</v>
      </c>
      <c r="E9" s="4" t="n">
        <v>0.00248123137499996</v>
      </c>
      <c r="F9" s="4" t="n">
        <v>0.00248123137499996</v>
      </c>
      <c r="G9" s="4" t="n">
        <v>-0.012330175260874</v>
      </c>
      <c r="H9" s="4" t="n">
        <v>-0.04960150606</v>
      </c>
      <c r="I9" s="4" t="n">
        <v>-0.00729627954433747</v>
      </c>
    </row>
    <row r="10" customFormat="false" ht="12.85" hidden="false" customHeight="false" outlineLevel="0" collapsed="false">
      <c r="A10" s="0" t="s">
        <v>17</v>
      </c>
      <c r="B10" s="4" t="n">
        <v>-0.00612981402718748</v>
      </c>
      <c r="C10" s="4" t="n">
        <v>0.00637622290493779</v>
      </c>
      <c r="D10" s="4" t="n">
        <v>0.00976553609718756</v>
      </c>
      <c r="E10" s="4" t="n">
        <v>0.00637622290493779</v>
      </c>
      <c r="F10" s="4" t="n">
        <v>0.00637622290493779</v>
      </c>
      <c r="G10" s="4" t="n">
        <v>-0.00543437894971265</v>
      </c>
      <c r="H10" s="4" t="n">
        <v>-0.00589258853972496</v>
      </c>
      <c r="I10" s="4" t="n">
        <v>0.0016884510170876</v>
      </c>
    </row>
    <row r="11" customFormat="false" ht="12.85" hidden="false" customHeight="false" outlineLevel="0" collapsed="false">
      <c r="A11" s="0" t="s">
        <v>18</v>
      </c>
      <c r="B11" s="4" t="n">
        <v>0.0536424776633753</v>
      </c>
      <c r="C11" s="4" t="n">
        <v>0.0172739398504376</v>
      </c>
      <c r="D11" s="4" t="n">
        <v>0.0172739398504376</v>
      </c>
      <c r="E11" s="4" t="n">
        <v>0.0172739398504376</v>
      </c>
      <c r="F11" s="4" t="n">
        <v>-0.000652227744474633</v>
      </c>
      <c r="G11" s="4" t="n">
        <v>0.0337912163531754</v>
      </c>
      <c r="H11" s="4" t="n">
        <v>0.0172739398504376</v>
      </c>
      <c r="I11" s="4" t="n">
        <v>0.0172739398504376</v>
      </c>
    </row>
    <row r="12" customFormat="false" ht="12.85" hidden="false" customHeight="false" outlineLevel="0" collapsed="false">
      <c r="A12" s="0" t="s">
        <v>19</v>
      </c>
      <c r="B12" s="4" t="n">
        <v>-0.00502404926007487</v>
      </c>
      <c r="C12" s="4" t="n">
        <v>0.0292941988334629</v>
      </c>
      <c r="D12" s="4" t="n">
        <v>0.00685870808530015</v>
      </c>
      <c r="E12" s="4" t="n">
        <v>0.0292941988334629</v>
      </c>
      <c r="F12" s="4" t="n">
        <v>-0.00502404926007487</v>
      </c>
      <c r="G12" s="4" t="n">
        <v>-0.00493375182439997</v>
      </c>
      <c r="H12" s="4" t="n">
        <v>-0.00110584152587472</v>
      </c>
      <c r="I12" s="4" t="n">
        <v>-0.00493375182439997</v>
      </c>
    </row>
    <row r="13" customFormat="false" ht="12.85" hidden="false" customHeight="false" outlineLevel="0" collapsed="false">
      <c r="A13" s="0" t="s">
        <v>20</v>
      </c>
      <c r="B13" s="4" t="n">
        <v>-0.0627954844512999</v>
      </c>
      <c r="C13" s="4" t="n">
        <v>-0.0676838451581498</v>
      </c>
      <c r="D13" s="4" t="n">
        <v>-0.0545773541521873</v>
      </c>
      <c r="E13" s="4" t="n">
        <v>-0.0660723775557375</v>
      </c>
      <c r="F13" s="4" t="n">
        <v>-0.0627954844512999</v>
      </c>
      <c r="G13" s="4" t="n">
        <v>-0.0676838451581498</v>
      </c>
      <c r="H13" s="4" t="n">
        <v>-0.0564321675419499</v>
      </c>
      <c r="I13" s="4" t="n">
        <v>-0.0676838451581498</v>
      </c>
    </row>
    <row r="14" customFormat="false" ht="12.85" hidden="false" customHeight="false" outlineLevel="0" collapsed="false">
      <c r="A14" s="0" t="s">
        <v>21</v>
      </c>
      <c r="B14" s="4" t="n">
        <v>0.0526156015471877</v>
      </c>
      <c r="C14" s="4" t="n">
        <v>0.0142201487413999</v>
      </c>
      <c r="D14" s="4" t="n">
        <v>0.0479676631283001</v>
      </c>
      <c r="E14" s="4" t="n">
        <v>0.0119972894966628</v>
      </c>
      <c r="F14" s="4" t="n">
        <v>0.0526156015471877</v>
      </c>
      <c r="G14" s="4" t="n">
        <v>0.0493988843336997</v>
      </c>
      <c r="H14" s="4" t="n">
        <v>0.010318036</v>
      </c>
      <c r="I14" s="4" t="n">
        <v>0.048811365854725</v>
      </c>
    </row>
    <row r="15" customFormat="false" ht="12.85" hidden="false" customHeight="false" outlineLevel="0" collapsed="false">
      <c r="A15" s="0" t="s">
        <v>22</v>
      </c>
      <c r="B15" s="4" t="n">
        <v>0.0106883227287374</v>
      </c>
      <c r="C15" s="4" t="n">
        <v>0.00125743802126227</v>
      </c>
      <c r="D15" s="4" t="n">
        <v>0.0812847050679635</v>
      </c>
      <c r="E15" s="4" t="n">
        <v>0.00125743802126227</v>
      </c>
      <c r="F15" s="4" t="n">
        <v>0.0106883227287374</v>
      </c>
      <c r="G15" s="4" t="n">
        <v>0.00125743802126227</v>
      </c>
      <c r="H15" s="4" t="n">
        <v>0.0583873692714628</v>
      </c>
      <c r="I15" s="4" t="n">
        <v>0.00125743802126227</v>
      </c>
    </row>
    <row r="16" customFormat="false" ht="12.85" hidden="false" customHeight="false" outlineLevel="0" collapsed="false">
      <c r="A16" s="0" t="s">
        <v>23</v>
      </c>
      <c r="B16" s="4" t="n">
        <v>-0.101159168061762</v>
      </c>
      <c r="C16" s="4" t="n">
        <v>-0.101159168061762</v>
      </c>
      <c r="D16" s="4" t="n">
        <v>-0.101159168061762</v>
      </c>
      <c r="E16" s="4" t="n">
        <v>-0.0989376930512998</v>
      </c>
      <c r="F16" s="4" t="n">
        <v>-0.101159168061762</v>
      </c>
      <c r="G16" s="4" t="n">
        <v>-0.106482392550875</v>
      </c>
      <c r="H16" s="4" t="n">
        <v>-0.101159168061762</v>
      </c>
      <c r="I16" s="4" t="n">
        <v>-0.101159168061762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4" t="n">
        <f aca="false">AVERAGE(B2:B16)*4</f>
        <v>0.0852632215308272</v>
      </c>
      <c r="C19" s="4" t="n">
        <f aca="false">AVERAGE(C2:C16)*4</f>
        <v>0.0131186337348975</v>
      </c>
      <c r="D19" s="4" t="n">
        <f aca="false">AVERAGE(D2:D16)*4</f>
        <v>0.0922884100510442</v>
      </c>
      <c r="E19" s="4" t="n">
        <f aca="false">AVERAGE(E2:E16)*4</f>
        <v>0.0368224777458772</v>
      </c>
      <c r="F19" s="4" t="n">
        <f aca="false">AVERAGE(F2:F16)*4</f>
        <v>-0.00629081337572284</v>
      </c>
      <c r="G19" s="4" t="n">
        <f aca="false">AVERAGE(G2:G16)*4</f>
        <v>0.00315571386524691</v>
      </c>
      <c r="H19" s="4" t="n">
        <f aca="false">AVERAGE(H2:H16)*4</f>
        <v>0.0354753558128441</v>
      </c>
      <c r="I19" s="4" t="n">
        <f aca="false">AVERAGE(I2:I16)*4</f>
        <v>0.0230582133731739</v>
      </c>
    </row>
    <row r="20" customFormat="false" ht="12.85" hidden="false" customHeight="false" outlineLevel="0" collapsed="false">
      <c r="A20" s="0" t="s">
        <v>26</v>
      </c>
      <c r="B20" s="5" t="n">
        <f aca="false">B19*100000</f>
        <v>8526.32215308272</v>
      </c>
      <c r="C20" s="5" t="n">
        <f aca="false">C19*100000</f>
        <v>1311.86337348975</v>
      </c>
      <c r="D20" s="5" t="n">
        <f aca="false">D19*100000</f>
        <v>9228.84100510442</v>
      </c>
      <c r="E20" s="5" t="n">
        <f aca="false">E19*100000</f>
        <v>3682.24777458772</v>
      </c>
      <c r="F20" s="5" t="n">
        <f aca="false">F19*100000</f>
        <v>-629.081337572284</v>
      </c>
      <c r="G20" s="5" t="n">
        <f aca="false">G19*100000</f>
        <v>315.571386524691</v>
      </c>
      <c r="H20" s="5" t="n">
        <f aca="false">H19*100000</f>
        <v>3547.53558128441</v>
      </c>
      <c r="I20" s="5" t="n">
        <f aca="false">I19*100000</f>
        <v>2305.82133731739</v>
      </c>
    </row>
    <row r="21" customFormat="false" ht="12.85" hidden="false" customHeight="false" outlineLevel="0" collapsed="false">
      <c r="A21" s="0" t="s">
        <v>27</v>
      </c>
      <c r="B21" s="4" t="n">
        <f aca="false">STDEV(B2:B16)*SQRT(4)</f>
        <v>0.138403399342976</v>
      </c>
      <c r="C21" s="4" t="n">
        <f aca="false">STDEV(C2:C16)*SQRT(4)</f>
        <v>0.101202014663688</v>
      </c>
      <c r="D21" s="4" t="n">
        <f aca="false">STDEV(D2:D16)*SQRT(4)</f>
        <v>0.135280979331749</v>
      </c>
      <c r="E21" s="4" t="n">
        <f aca="false">STDEV(E2:E16)*SQRT(4)</f>
        <v>0.121617204707079</v>
      </c>
      <c r="F21" s="4" t="n">
        <f aca="false">STDEV(F2:F16)*SQRT(4)</f>
        <v>0.10292704057535</v>
      </c>
      <c r="G21" s="4" t="n">
        <f aca="false">STDEV(G2:G16)*SQRT(4)</f>
        <v>0.113951430813955</v>
      </c>
      <c r="H21" s="4" t="n">
        <f aca="false">STDEV(H2:H16)*SQRT(4)</f>
        <v>0.120280605638428</v>
      </c>
      <c r="I21" s="4" t="n">
        <f aca="false">STDEV(I2:I16)*SQRT(4)</f>
        <v>0.106628607191861</v>
      </c>
    </row>
    <row r="22" customFormat="false" ht="12.85" hidden="false" customHeight="false" outlineLevel="0" collapsed="false">
      <c r="A22" s="0" t="s">
        <v>28</v>
      </c>
      <c r="B22" s="5" t="n">
        <f aca="false">B21*100000</f>
        <v>13840.3399342976</v>
      </c>
      <c r="C22" s="5" t="n">
        <f aca="false">C21*100000</f>
        <v>10120.2014663688</v>
      </c>
      <c r="D22" s="5" t="n">
        <f aca="false">D21*100000</f>
        <v>13528.0979331749</v>
      </c>
      <c r="E22" s="5" t="n">
        <f aca="false">E21*100000</f>
        <v>12161.7204707079</v>
      </c>
      <c r="F22" s="5" t="n">
        <f aca="false">F21*100000</f>
        <v>10292.704057535</v>
      </c>
      <c r="G22" s="5" t="n">
        <f aca="false">G21*100000</f>
        <v>11395.1430813955</v>
      </c>
      <c r="H22" s="5" t="n">
        <f aca="false">H21*100000</f>
        <v>12028.0605638428</v>
      </c>
      <c r="I22" s="5" t="n">
        <f aca="false">I21*100000</f>
        <v>10662.8607191861</v>
      </c>
    </row>
    <row r="23" customFormat="false" ht="12.85" hidden="false" customHeight="false" outlineLevel="0" collapsed="false">
      <c r="A23" s="0" t="s">
        <v>29</v>
      </c>
      <c r="B23" s="5" t="n">
        <f aca="false">B19/B21</f>
        <v>0.616048608167038</v>
      </c>
      <c r="C23" s="5" t="n">
        <f aca="false">C19/C21</f>
        <v>0.129628187526632</v>
      </c>
      <c r="D23" s="5" t="n">
        <f aca="false">D19/D21</f>
        <v>0.682197974223159</v>
      </c>
      <c r="E23" s="5" t="n">
        <f aca="false">E19/E21</f>
        <v>0.302773590583389</v>
      </c>
      <c r="F23" s="5" t="n">
        <f aca="false">F19/F21</f>
        <v>-0.061119151396542</v>
      </c>
      <c r="G23" s="5" t="n">
        <f aca="false">G19/G21</f>
        <v>0.0276934992628496</v>
      </c>
      <c r="H23" s="5" t="n">
        <f aca="false">H19/H21</f>
        <v>0.294938287220514</v>
      </c>
      <c r="I23" s="5" t="n">
        <f aca="false">I19/I21</f>
        <v>0.216247909265891</v>
      </c>
    </row>
    <row r="24" customFormat="false" ht="12.85" hidden="false" customHeight="false" outlineLevel="0" collapsed="false">
      <c r="A24" s="0" t="s">
        <v>30</v>
      </c>
      <c r="B24" s="5" t="n">
        <f aca="false">B23*100000</f>
        <v>61604.8608167038</v>
      </c>
      <c r="C24" s="5" t="n">
        <f aca="false">C23*100000</f>
        <v>12962.8187526632</v>
      </c>
      <c r="D24" s="5" t="n">
        <f aca="false">D23*100000</f>
        <v>68219.7974223159</v>
      </c>
      <c r="E24" s="5" t="n">
        <f aca="false">E23*100000</f>
        <v>30277.3590583389</v>
      </c>
      <c r="F24" s="5" t="n">
        <f aca="false">F23*100000</f>
        <v>-6111.9151396542</v>
      </c>
      <c r="G24" s="5" t="n">
        <f aca="false">G23*100000</f>
        <v>2769.34992628496</v>
      </c>
      <c r="H24" s="5" t="n">
        <f aca="false">H23*100000</f>
        <v>29493.8287220514</v>
      </c>
      <c r="I24" s="5" t="n">
        <f aca="false">I23*100000</f>
        <v>21624.7909265891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10</v>
      </c>
      <c r="C25" s="0" t="n">
        <f aca="false">COUNTIF(C2:C16,"&gt;0")</f>
        <v>11</v>
      </c>
      <c r="D25" s="0" t="n">
        <f aca="false">COUNTIF(D2:D16,"&gt;0")</f>
        <v>11</v>
      </c>
      <c r="E25" s="0" t="n">
        <f aca="false">COUNTIF(E2:E16,"&gt;0")</f>
        <v>12</v>
      </c>
      <c r="F25" s="0" t="n">
        <f aca="false">COUNTIF(F2:F16,"&gt;0")</f>
        <v>8</v>
      </c>
      <c r="G25" s="0" t="n">
        <f aca="false">COUNTIF(G2:G16,"&gt;0")</f>
        <v>8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5</v>
      </c>
      <c r="C26" s="0" t="n">
        <f aca="false">COUNTIF(C2:C16,"&lt;=0")</f>
        <v>4</v>
      </c>
      <c r="D26" s="0" t="n">
        <f aca="false">COUNTIF(D2:D16,"&lt;=0")</f>
        <v>4</v>
      </c>
      <c r="E26" s="0" t="n">
        <f aca="false">COUNTIF(E2:E16,"&lt;=0")</f>
        <v>3</v>
      </c>
      <c r="F26" s="0" t="n">
        <f aca="false">COUNTIF(F2:F16,"&lt;=0")</f>
        <v>7</v>
      </c>
      <c r="G26" s="0" t="n">
        <f aca="false">COUNTIF(G2:G16,"&lt;=0")</f>
        <v>7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0.61023275978</v>
      </c>
      <c r="C27" s="4" t="n">
        <f aca="false">MAX(C2:C16)*4</f>
        <v>0.4420136165411</v>
      </c>
      <c r="D27" s="4" t="n">
        <f aca="false">MAX(D2:D16)*4</f>
        <v>0.688865109422652</v>
      </c>
      <c r="E27" s="4" t="n">
        <f aca="false">MAX(E2:E16)*4</f>
        <v>0.688865109422652</v>
      </c>
      <c r="F27" s="4" t="n">
        <f aca="false">MAX(F2:F16)*4</f>
        <v>0.4130910729343</v>
      </c>
      <c r="G27" s="4" t="n">
        <f aca="false">MAX(G2:G16)*4</f>
        <v>0.4826609893766</v>
      </c>
      <c r="H27" s="4" t="n">
        <f aca="false">MAX(H2:H16)*4</f>
        <v>0.609430957400952</v>
      </c>
      <c r="I27" s="4" t="n">
        <f aca="false">MAX(I2:I16)*4</f>
        <v>0.446855322206704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-0.404636672247048</v>
      </c>
      <c r="C28" s="4" t="n">
        <f aca="false">MIN(C2:C16)*4</f>
        <v>-0.404636672247048</v>
      </c>
      <c r="D28" s="4" t="n">
        <f aca="false">MIN(D2:D16)*4</f>
        <v>-0.404636672247048</v>
      </c>
      <c r="E28" s="4" t="n">
        <f aca="false">MIN(E2:E16)*4</f>
        <v>-0.395750772205199</v>
      </c>
      <c r="F28" s="4" t="n">
        <f aca="false">MIN(F2:F16)*4</f>
        <v>-0.404636672247048</v>
      </c>
      <c r="G28" s="4" t="n">
        <f aca="false">MIN(G2:G16)*4</f>
        <v>-0.4259295702035</v>
      </c>
      <c r="H28" s="4" t="n">
        <f aca="false">MIN(H2:H16)*4</f>
        <v>-0.404636672247048</v>
      </c>
      <c r="I28" s="4" t="n">
        <f aca="false">MIN(I2:I16)*4</f>
        <v>-0.404636672247048</v>
      </c>
    </row>
    <row r="29" customFormat="false" ht="12.85" hidden="false" customHeight="false" outlineLevel="0" collapsed="false">
      <c r="A29" s="0" t="s">
        <v>35</v>
      </c>
      <c r="B29" s="5" t="n">
        <f aca="false">B27*100000</f>
        <v>61023.275978</v>
      </c>
      <c r="C29" s="5" t="n">
        <f aca="false">C27*100000</f>
        <v>44201.36165411</v>
      </c>
      <c r="D29" s="5" t="n">
        <f aca="false">D27*100000</f>
        <v>68886.5109422652</v>
      </c>
      <c r="E29" s="5" t="n">
        <f aca="false">E27*100000</f>
        <v>68886.5109422652</v>
      </c>
      <c r="F29" s="5" t="n">
        <f aca="false">F27*100000</f>
        <v>41309.10729343</v>
      </c>
      <c r="G29" s="5" t="n">
        <f aca="false">G27*100000</f>
        <v>48266.09893766</v>
      </c>
      <c r="H29" s="5" t="n">
        <f aca="false">H27*100000</f>
        <v>60943.0957400952</v>
      </c>
      <c r="I29" s="5" t="n">
        <f aca="false">I27*100000</f>
        <v>44685.5322206704</v>
      </c>
    </row>
    <row r="30" customFormat="false" ht="12.85" hidden="false" customHeight="false" outlineLevel="0" collapsed="false">
      <c r="A30" s="0" t="s">
        <v>36</v>
      </c>
      <c r="B30" s="5" t="n">
        <f aca="false">B28*100000</f>
        <v>-40463.6672247048</v>
      </c>
      <c r="C30" s="5" t="n">
        <f aca="false">C28*100000</f>
        <v>-40463.6672247048</v>
      </c>
      <c r="D30" s="5" t="n">
        <f aca="false">D28*100000</f>
        <v>-40463.6672247048</v>
      </c>
      <c r="E30" s="5" t="n">
        <f aca="false">E28*100000</f>
        <v>-39575.0772205199</v>
      </c>
      <c r="F30" s="5" t="n">
        <f aca="false">F28*100000</f>
        <v>-40463.6672247048</v>
      </c>
      <c r="G30" s="5" t="n">
        <f aca="false">G28*100000</f>
        <v>-42592.95702035</v>
      </c>
      <c r="H30" s="5" t="n">
        <f aca="false">H28*100000</f>
        <v>-40463.6672247048</v>
      </c>
      <c r="I30" s="5" t="n">
        <f aca="false">I28*100000</f>
        <v>-40463.6672247048</v>
      </c>
    </row>
    <row r="32" customFormat="false" ht="12.85" hidden="false" customHeight="false" outlineLevel="0" collapsed="false">
      <c r="A32" s="6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2" t="s">
        <v>1</v>
      </c>
      <c r="D34" s="1" t="s">
        <v>40</v>
      </c>
      <c r="E34" s="1" t="s">
        <v>5</v>
      </c>
      <c r="F34" s="1" t="s">
        <v>41</v>
      </c>
    </row>
    <row r="35" customFormat="false" ht="12.85" hidden="false" customHeight="false" outlineLevel="0" collapsed="false">
      <c r="A35" s="0" t="s">
        <v>13</v>
      </c>
      <c r="B35" s="4" t="n">
        <v>0.0120044816829252</v>
      </c>
      <c r="C35" s="4" t="n">
        <v>0.152558189945</v>
      </c>
      <c r="D35" s="4" t="n">
        <v>-0.0137818846721377</v>
      </c>
      <c r="E35" s="4" t="n">
        <v>-0.0205396233995499</v>
      </c>
      <c r="F35" s="4" t="n">
        <v>-0.0137819079000626</v>
      </c>
    </row>
    <row r="36" customFormat="false" ht="12.85" hidden="false" customHeight="false" outlineLevel="0" collapsed="false">
      <c r="A36" s="0" t="s">
        <v>14</v>
      </c>
      <c r="B36" s="4" t="n">
        <v>-0.0633109087448499</v>
      </c>
      <c r="C36" s="4" t="n">
        <v>-0.0564613894828751</v>
      </c>
      <c r="D36" s="4" t="n">
        <v>-0.0633109087448499</v>
      </c>
      <c r="E36" s="4" t="n">
        <v>-0.0633109087448499</v>
      </c>
      <c r="F36" s="4" t="n">
        <v>-0.0633109087448499</v>
      </c>
    </row>
    <row r="37" customFormat="false" ht="12.85" hidden="false" customHeight="false" outlineLevel="0" collapsed="false">
      <c r="A37" s="0" t="s">
        <v>15</v>
      </c>
      <c r="B37" s="4" t="n">
        <v>0.0289191389530751</v>
      </c>
      <c r="C37" s="4" t="n">
        <v>0.00576395799200009</v>
      </c>
      <c r="D37" s="4" t="n">
        <v>0.0289191389530751</v>
      </c>
      <c r="E37" s="4" t="n">
        <v>0.0202253951186001</v>
      </c>
      <c r="F37" s="4" t="n">
        <v>0.0289191389530751</v>
      </c>
    </row>
    <row r="38" customFormat="false" ht="12.85" hidden="false" customHeight="false" outlineLevel="0" collapsed="false">
      <c r="A38" s="0" t="s">
        <v>16</v>
      </c>
      <c r="B38" s="4" t="n">
        <v>-0.00913559413217495</v>
      </c>
      <c r="C38" s="4" t="n">
        <v>0.09765636168265</v>
      </c>
      <c r="D38" s="4" t="n">
        <v>0.00248123137499996</v>
      </c>
      <c r="E38" s="4" t="n">
        <v>0.00248123137499996</v>
      </c>
      <c r="F38" s="4" t="n">
        <v>0.00248123137499996</v>
      </c>
    </row>
    <row r="39" customFormat="false" ht="12.85" hidden="false" customHeight="false" outlineLevel="0" collapsed="false">
      <c r="A39" s="0" t="s">
        <v>17</v>
      </c>
      <c r="B39" s="4" t="n">
        <v>-0.00510469515281242</v>
      </c>
      <c r="C39" s="4" t="n">
        <v>-0.00589258853972496</v>
      </c>
      <c r="D39" s="4" t="n">
        <v>-0.00510469515281242</v>
      </c>
      <c r="E39" s="4" t="n">
        <v>0.00637622290493779</v>
      </c>
      <c r="F39" s="4" t="n">
        <v>0.0300602910500374</v>
      </c>
    </row>
    <row r="40" customFormat="false" ht="12.85" hidden="false" customHeight="false" outlineLevel="0" collapsed="false">
      <c r="A40" s="0" t="s">
        <v>18</v>
      </c>
      <c r="B40" s="4" t="n">
        <v>0.06366964780525</v>
      </c>
      <c r="C40" s="4" t="n">
        <v>-0.0179367606699116</v>
      </c>
      <c r="D40" s="4" t="n">
        <v>0.00580650598830042</v>
      </c>
      <c r="E40" s="4" t="n">
        <v>0.0172739398504376</v>
      </c>
      <c r="F40" s="4" t="n">
        <v>0.00580650598830042</v>
      </c>
    </row>
    <row r="41" customFormat="false" ht="12.85" hidden="false" customHeight="false" outlineLevel="0" collapsed="false">
      <c r="A41" s="0" t="s">
        <v>19</v>
      </c>
      <c r="B41" s="4" t="n">
        <v>-0.000303738749999831</v>
      </c>
      <c r="C41" s="4" t="n">
        <v>-0.000505641013262274</v>
      </c>
      <c r="D41" s="4" t="n">
        <v>-0.000303738749999831</v>
      </c>
      <c r="E41" s="4" t="n">
        <v>0.0292941988334629</v>
      </c>
      <c r="F41" s="4" t="n">
        <v>-0.000303738749999831</v>
      </c>
    </row>
    <row r="42" customFormat="false" ht="12.85" hidden="false" customHeight="false" outlineLevel="0" collapsed="false">
      <c r="A42" s="0" t="s">
        <v>20</v>
      </c>
      <c r="B42" s="4" t="n">
        <v>-0.0660723775557375</v>
      </c>
      <c r="C42" s="4" t="n">
        <v>-0.0545773541521873</v>
      </c>
      <c r="D42" s="4" t="n">
        <v>-0.0660723775557375</v>
      </c>
      <c r="E42" s="4" t="n">
        <v>-0.0627954844512999</v>
      </c>
      <c r="F42" s="4" t="n">
        <v>-0.0660723775557375</v>
      </c>
    </row>
    <row r="43" customFormat="false" ht="12.85" hidden="false" customHeight="false" outlineLevel="0" collapsed="false">
      <c r="A43" s="0" t="s">
        <v>21</v>
      </c>
      <c r="B43" s="4" t="n">
        <v>0.0119972894966628</v>
      </c>
      <c r="C43" s="4" t="n">
        <v>0.0541013470171129</v>
      </c>
      <c r="D43" s="4" t="n">
        <v>0.0142201487413999</v>
      </c>
      <c r="E43" s="4" t="n">
        <v>0.0142201487413999</v>
      </c>
      <c r="F43" s="4" t="n">
        <v>0.0119972894966628</v>
      </c>
    </row>
    <row r="44" customFormat="false" ht="12.85" hidden="false" customHeight="false" outlineLevel="0" collapsed="false">
      <c r="A44" s="0" t="s">
        <v>22</v>
      </c>
      <c r="B44" s="4" t="n">
        <v>-0.0194904622287377</v>
      </c>
      <c r="C44" s="4" t="n">
        <v>0.0583873692714628</v>
      </c>
      <c r="D44" s="4" t="n">
        <v>-0.0194904622287377</v>
      </c>
      <c r="E44" s="4" t="n">
        <v>-0.0194904622287377</v>
      </c>
      <c r="F44" s="4" t="n">
        <v>-0.0194904622287377</v>
      </c>
    </row>
    <row r="45" customFormat="false" ht="12.85" hidden="false" customHeight="false" outlineLevel="0" collapsed="false">
      <c r="A45" s="0" t="s">
        <v>23</v>
      </c>
      <c r="B45" s="4" t="n">
        <v>-0.101159168061762</v>
      </c>
      <c r="C45" s="4" t="n">
        <v>-0.101159168061762</v>
      </c>
      <c r="D45" s="4" t="n">
        <v>-0.101159168061762</v>
      </c>
      <c r="E45" s="4" t="n">
        <v>-0.101159168061762</v>
      </c>
      <c r="F45" s="4" t="n">
        <v>-0.101159168061762</v>
      </c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4" t="n">
        <f aca="false">AVERAGE(B35:B45)*4</f>
        <v>-0.0538132315229677</v>
      </c>
      <c r="C48" s="4" t="n">
        <f aca="false">AVERAGE(C35:C45)*4</f>
        <v>0.0479761178140009</v>
      </c>
      <c r="D48" s="4" t="n">
        <f aca="false">AVERAGE(D35:D45)*4</f>
        <v>-0.0791986218575497</v>
      </c>
      <c r="E48" s="4" t="n">
        <f aca="false">AVERAGE(E35:E45)*4</f>
        <v>-0.0645180036590404</v>
      </c>
      <c r="F48" s="4" t="n">
        <f aca="false">AVERAGE(F35:F45)*4</f>
        <v>-0.0672196750465723</v>
      </c>
    </row>
    <row r="49" customFormat="false" ht="12.85" hidden="false" customHeight="false" outlineLevel="0" collapsed="false">
      <c r="A49" s="0" t="s">
        <v>26</v>
      </c>
      <c r="B49" s="5" t="n">
        <f aca="false">B48*100000</f>
        <v>-5381.32315229677</v>
      </c>
      <c r="C49" s="5" t="n">
        <f aca="false">C48*100000</f>
        <v>4797.61178140009</v>
      </c>
      <c r="D49" s="5" t="n">
        <f aca="false">D48*100000</f>
        <v>-7919.86218575497</v>
      </c>
      <c r="E49" s="5" t="n">
        <f aca="false">E48*100000</f>
        <v>-6451.80036590404</v>
      </c>
      <c r="F49" s="5" t="n">
        <f aca="false">F48*100000</f>
        <v>-6721.96750465723</v>
      </c>
    </row>
    <row r="50" customFormat="false" ht="12.85" hidden="false" customHeight="false" outlineLevel="0" collapsed="false">
      <c r="A50" s="0" t="s">
        <v>27</v>
      </c>
      <c r="B50" s="4" t="n">
        <f aca="false">STDEV(B35:B45)*SQRT(4)</f>
        <v>0.0944113799405208</v>
      </c>
      <c r="C50" s="4" t="n">
        <f aca="false">STDEV(C35:C45)*SQRT(4)</f>
        <v>0.147450418795178</v>
      </c>
      <c r="D50" s="4" t="n">
        <f aca="false">STDEV(D35:D45)*SQRT(4)</f>
        <v>0.0799226813491693</v>
      </c>
      <c r="E50" s="4" t="n">
        <f aca="false">STDEV(E35:E45)*SQRT(4)</f>
        <v>0.0847097109316404</v>
      </c>
      <c r="F50" s="4" t="n">
        <f aca="false">STDEV(F35:F45)*SQRT(4)</f>
        <v>0.0848391544440516</v>
      </c>
    </row>
    <row r="51" customFormat="false" ht="12.85" hidden="false" customHeight="false" outlineLevel="0" collapsed="false">
      <c r="A51" s="0" t="s">
        <v>28</v>
      </c>
      <c r="B51" s="5" t="n">
        <f aca="false">B50*100000</f>
        <v>9441.13799405208</v>
      </c>
      <c r="C51" s="5" t="n">
        <f aca="false">C50*100000</f>
        <v>14745.0418795178</v>
      </c>
      <c r="D51" s="5" t="n">
        <f aca="false">D50*100000</f>
        <v>7992.26813491693</v>
      </c>
      <c r="E51" s="5" t="n">
        <f aca="false">E50*100000</f>
        <v>8470.97109316404</v>
      </c>
      <c r="F51" s="5" t="n">
        <f aca="false">F50*100000</f>
        <v>8483.91544440516</v>
      </c>
    </row>
    <row r="52" customFormat="false" ht="12.85" hidden="false" customHeight="false" outlineLevel="0" collapsed="false">
      <c r="A52" s="0" t="s">
        <v>29</v>
      </c>
      <c r="B52" s="5" t="n">
        <f aca="false">B48/B50</f>
        <v>-0.569986706654114</v>
      </c>
      <c r="C52" s="5" t="n">
        <f aca="false">C48/C50</f>
        <v>0.325371187182886</v>
      </c>
      <c r="D52" s="5" t="n">
        <f aca="false">D48/D50</f>
        <v>-0.990940500501274</v>
      </c>
      <c r="E52" s="5" t="n">
        <f aca="false">E48/E50</f>
        <v>-0.761636451706293</v>
      </c>
      <c r="F52" s="5" t="n">
        <f aca="false">F48/F50</f>
        <v>-0.792319012218601</v>
      </c>
    </row>
    <row r="53" customFormat="false" ht="12.85" hidden="false" customHeight="false" outlineLevel="0" collapsed="false">
      <c r="A53" s="0" t="s">
        <v>30</v>
      </c>
      <c r="B53" s="5" t="n">
        <f aca="false">B52*100000</f>
        <v>-56998.6706654114</v>
      </c>
      <c r="C53" s="5" t="n">
        <f aca="false">C52*100000</f>
        <v>32537.1187182886</v>
      </c>
      <c r="D53" s="5" t="n">
        <f aca="false">D52*100000</f>
        <v>-99094.0500501274</v>
      </c>
      <c r="E53" s="5" t="n">
        <f aca="false">E52*100000</f>
        <v>-76163.6451706293</v>
      </c>
      <c r="F53" s="5" t="n">
        <f aca="false">F52*100000</f>
        <v>-79231.9012218601</v>
      </c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4</v>
      </c>
      <c r="C54" s="0" t="n">
        <f aca="false">COUNTIF(C35:C45,"&gt;0")</f>
        <v>5</v>
      </c>
      <c r="D54" s="0" t="n">
        <f aca="false">COUNTIF(D35:D45,"&gt;0")</f>
        <v>4</v>
      </c>
      <c r="E54" s="0" t="n">
        <f aca="false">COUNTIF(E35:E45,"&gt;0")</f>
        <v>6</v>
      </c>
      <c r="F54" s="0" t="n">
        <f aca="false">COUNTIF(F35:F45,"&gt;0")</f>
        <v>5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7</v>
      </c>
      <c r="C55" s="0" t="n">
        <f aca="false">COUNTIF(C35:C45,"&lt;=0")</f>
        <v>6</v>
      </c>
      <c r="D55" s="0" t="n">
        <f aca="false">COUNTIF(D35:D45,"&lt;=0")</f>
        <v>7</v>
      </c>
      <c r="E55" s="0" t="n">
        <f aca="false">COUNTIF(E35:E45,"&lt;=0")</f>
        <v>5</v>
      </c>
      <c r="F55" s="0" t="n">
        <f aca="false">COUNTIF(F35:F45,"&lt;=0")</f>
        <v>6</v>
      </c>
    </row>
    <row r="56" customFormat="false" ht="12.85" hidden="false" customHeight="false" outlineLevel="0" collapsed="false">
      <c r="A56" s="0" t="s">
        <v>33</v>
      </c>
      <c r="B56" s="4" t="n">
        <f aca="false">MAX(B35:B45)*4</f>
        <v>0.254678591221</v>
      </c>
      <c r="C56" s="4" t="n">
        <f aca="false">MAX(C35:C45)*4</f>
        <v>0.61023275978</v>
      </c>
      <c r="D56" s="4" t="n">
        <f aca="false">MAX(D35:D45)*4</f>
        <v>0.1156765558123</v>
      </c>
      <c r="E56" s="4" t="n">
        <f aca="false">MAX(E35:E45)*4</f>
        <v>0.117176795333852</v>
      </c>
      <c r="F56" s="4" t="n">
        <f aca="false">MAX(F35:F45)*4</f>
        <v>0.12024116420015</v>
      </c>
    </row>
    <row r="57" customFormat="false" ht="12.85" hidden="false" customHeight="false" outlineLevel="0" collapsed="false">
      <c r="A57" s="0" t="s">
        <v>34</v>
      </c>
      <c r="B57" s="4" t="n">
        <f aca="false">MIN(B35:B45)*4</f>
        <v>-0.404636672247048</v>
      </c>
      <c r="C57" s="4" t="n">
        <f aca="false">MIN(C35:C45)*4</f>
        <v>-0.404636672247048</v>
      </c>
      <c r="D57" s="4" t="n">
        <f aca="false">MIN(D35:D45)*4</f>
        <v>-0.404636672247048</v>
      </c>
      <c r="E57" s="4" t="n">
        <f aca="false">MIN(E35:E45)*4</f>
        <v>-0.404636672247048</v>
      </c>
      <c r="F57" s="4" t="n">
        <f aca="false">MIN(F35:F45)*4</f>
        <v>-0.404636672247048</v>
      </c>
    </row>
    <row r="58" customFormat="false" ht="12.85" hidden="false" customHeight="false" outlineLevel="0" collapsed="false">
      <c r="A58" s="0" t="s">
        <v>35</v>
      </c>
      <c r="B58" s="5" t="n">
        <f aca="false">B56*100000</f>
        <v>25467.8591221</v>
      </c>
      <c r="C58" s="5" t="n">
        <f aca="false">C56*100000</f>
        <v>61023.275978</v>
      </c>
      <c r="D58" s="5" t="n">
        <f aca="false">D56*100000</f>
        <v>11567.65558123</v>
      </c>
      <c r="E58" s="5" t="n">
        <f aca="false">E56*100000</f>
        <v>11717.6795333852</v>
      </c>
      <c r="F58" s="5" t="n">
        <f aca="false">F56*100000</f>
        <v>12024.116420015</v>
      </c>
    </row>
    <row r="59" customFormat="false" ht="12.85" hidden="false" customHeight="false" outlineLevel="0" collapsed="false">
      <c r="A59" s="0" t="s">
        <v>36</v>
      </c>
      <c r="B59" s="5" t="n">
        <f aca="false">B57*100000</f>
        <v>-40463.6672247048</v>
      </c>
      <c r="C59" s="5" t="n">
        <f aca="false">C57*100000</f>
        <v>-40463.6672247048</v>
      </c>
      <c r="D59" s="5" t="n">
        <f aca="false">D57*100000</f>
        <v>-40463.6672247048</v>
      </c>
      <c r="E59" s="5" t="n">
        <f aca="false">E57*100000</f>
        <v>-40463.6672247048</v>
      </c>
      <c r="F59" s="5" t="n">
        <f aca="false">F57*100000</f>
        <v>-40463.6672247048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7.0204081632653"/>
    <col collapsed="false" hidden="false" max="2" min="2" style="0" width="13.7142857142857"/>
    <col collapsed="false" hidden="false" max="1025" min="3" style="0" width="11.7704081632653"/>
  </cols>
  <sheetData>
    <row r="1" customFormat="false" ht="12.8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3636.88894761751</v>
      </c>
      <c r="C2" s="5" t="n">
        <v>3636.88894761751</v>
      </c>
      <c r="D2" s="5" t="n">
        <v>4627.32781227504</v>
      </c>
      <c r="E2" s="5" t="n">
        <v>4045.6830261538</v>
      </c>
      <c r="F2" s="5" t="n">
        <v>3636.88894761751</v>
      </c>
      <c r="G2" s="5" t="n">
        <v>3636.88894761751</v>
      </c>
      <c r="H2" s="5" t="n">
        <v>6326.10418571504</v>
      </c>
      <c r="I2" s="5" t="n">
        <v>6326.10418571504</v>
      </c>
    </row>
    <row r="3" customFormat="false" ht="12.85" hidden="false" customHeight="false" outlineLevel="0" collapsed="false">
      <c r="A3" s="0" t="s">
        <v>10</v>
      </c>
      <c r="B3" s="5" t="n">
        <v>1632.37926893005</v>
      </c>
      <c r="C3" s="5" t="n">
        <v>461.626763807521</v>
      </c>
      <c r="D3" s="5" t="n">
        <v>-417.954547721244</v>
      </c>
      <c r="E3" s="5" t="n">
        <v>461.626763807521</v>
      </c>
      <c r="F3" s="5" t="n">
        <v>-4871.03971542625</v>
      </c>
      <c r="G3" s="5" t="n">
        <v>-5278.74180042753</v>
      </c>
      <c r="H3" s="5" t="n">
        <v>461.621803437506</v>
      </c>
      <c r="I3" s="5" t="n">
        <v>461.626763807521</v>
      </c>
    </row>
    <row r="4" customFormat="false" ht="12.85" hidden="false" customHeight="false" outlineLevel="0" collapsed="false">
      <c r="A4" s="0" t="s">
        <v>11</v>
      </c>
      <c r="B4" s="5" t="n">
        <v>11587.7458226088</v>
      </c>
      <c r="C4" s="5" t="n">
        <v>20501.7204197775</v>
      </c>
      <c r="D4" s="5" t="n">
        <v>20060.51341583</v>
      </c>
      <c r="E4" s="5" t="n">
        <v>11696.4911713213</v>
      </c>
      <c r="F4" s="5" t="n">
        <v>19778.6568296075</v>
      </c>
      <c r="G4" s="5" t="n">
        <v>21517.904740665</v>
      </c>
      <c r="H4" s="5" t="n">
        <v>11587.7458226088</v>
      </c>
      <c r="I4" s="5" t="n">
        <v>20622.7630614176</v>
      </c>
    </row>
    <row r="5" customFormat="false" ht="12.85" hidden="false" customHeight="false" outlineLevel="0" collapsed="false">
      <c r="A5" s="0" t="s">
        <v>12</v>
      </c>
      <c r="B5" s="5" t="n">
        <v>1501.91205195002</v>
      </c>
      <c r="C5" s="5" t="n">
        <v>581.670145923752</v>
      </c>
      <c r="D5" s="5" t="n">
        <v>248.757257913768</v>
      </c>
      <c r="E5" s="5" t="n">
        <v>248.757257913768</v>
      </c>
      <c r="F5" s="5" t="n">
        <v>248.757257913768</v>
      </c>
      <c r="G5" s="5" t="n">
        <v>-2540.03301963751</v>
      </c>
      <c r="H5" s="5" t="n">
        <v>1501.91205195002</v>
      </c>
      <c r="I5" s="5" t="n">
        <v>248.757257913768</v>
      </c>
    </row>
    <row r="6" customFormat="false" ht="12.85" hidden="false" customHeight="false" outlineLevel="0" collapsed="false">
      <c r="A6" s="0" t="s">
        <v>13</v>
      </c>
      <c r="B6" s="5" t="n">
        <v>20523.549774</v>
      </c>
      <c r="C6" s="5" t="n">
        <v>6905.70885956259</v>
      </c>
      <c r="D6" s="5" t="n">
        <v>22489.3585150663</v>
      </c>
      <c r="E6" s="5" t="n">
        <v>22489.3585150663</v>
      </c>
      <c r="F6" s="5" t="n">
        <v>4487.64023374002</v>
      </c>
      <c r="G6" s="5" t="n">
        <v>10112.7034245638</v>
      </c>
      <c r="H6" s="5" t="n">
        <v>20503.5047145238</v>
      </c>
      <c r="I6" s="5" t="n">
        <v>8084.76720377371</v>
      </c>
    </row>
    <row r="7" customFormat="false" ht="12.85" hidden="false" customHeight="false" outlineLevel="0" collapsed="false">
      <c r="A7" s="0" t="s">
        <v>14</v>
      </c>
      <c r="B7" s="5" t="n">
        <v>-6331.09087448499</v>
      </c>
      <c r="C7" s="5" t="n">
        <v>-6331.09087448499</v>
      </c>
      <c r="D7" s="5" t="n">
        <v>-6331.09087448499</v>
      </c>
      <c r="E7" s="5" t="n">
        <v>-6331.09087448499</v>
      </c>
      <c r="F7" s="5" t="n">
        <v>-6331.09087448499</v>
      </c>
      <c r="G7" s="5" t="n">
        <v>-6331.09087448499</v>
      </c>
      <c r="H7" s="5" t="n">
        <v>-4470.47896759248</v>
      </c>
      <c r="I7" s="5" t="n">
        <v>-6331.09087448499</v>
      </c>
    </row>
    <row r="8" customFormat="false" ht="12.85" hidden="false" customHeight="false" outlineLevel="0" collapsed="false">
      <c r="A8" s="0" t="s">
        <v>15</v>
      </c>
      <c r="B8" s="5" t="n">
        <v>2870.88314986003</v>
      </c>
      <c r="C8" s="5" t="n">
        <v>2870.88314986003</v>
      </c>
      <c r="D8" s="5" t="n">
        <v>4142.71453933006</v>
      </c>
      <c r="E8" s="5" t="n">
        <v>3263.37405600249</v>
      </c>
      <c r="F8" s="5" t="n">
        <v>2870.88314986003</v>
      </c>
      <c r="G8" s="5" t="n">
        <v>3740.25753330753</v>
      </c>
      <c r="H8" s="5" t="n">
        <v>2646.83722846379</v>
      </c>
      <c r="I8" s="5" t="n">
        <v>2870.88314986003</v>
      </c>
    </row>
    <row r="9" customFormat="false" ht="12.85" hidden="false" customHeight="false" outlineLevel="0" collapsed="false">
      <c r="A9" s="0" t="s">
        <v>16</v>
      </c>
      <c r="B9" s="5" t="n">
        <v>19760.59767423</v>
      </c>
      <c r="C9" s="5" t="n">
        <v>3727.13307991259</v>
      </c>
      <c r="D9" s="5" t="n">
        <v>6440.07100395747</v>
      </c>
      <c r="E9" s="5" t="n">
        <v>5208.27374349999</v>
      </c>
      <c r="F9" s="5" t="n">
        <v>5208.27374349999</v>
      </c>
      <c r="G9" s="5" t="n">
        <v>3727.13307991259</v>
      </c>
      <c r="H9" s="5" t="n">
        <v>0</v>
      </c>
      <c r="I9" s="5" t="n">
        <v>4230.52265156625</v>
      </c>
    </row>
    <row r="10" customFormat="false" ht="12.85" hidden="false" customHeight="false" outlineLevel="0" collapsed="false">
      <c r="A10" s="0" t="s">
        <v>17</v>
      </c>
      <c r="B10" s="5" t="n">
        <v>3648.97939450002</v>
      </c>
      <c r="C10" s="5" t="n">
        <v>4899.58308771254</v>
      </c>
      <c r="D10" s="5" t="n">
        <v>5238.51440693752</v>
      </c>
      <c r="E10" s="5" t="n">
        <v>4899.58308771254</v>
      </c>
      <c r="F10" s="5" t="n">
        <v>4899.58308771254</v>
      </c>
      <c r="G10" s="5" t="n">
        <v>3718.5229022475</v>
      </c>
      <c r="H10" s="5" t="n">
        <v>3672.70194324627</v>
      </c>
      <c r="I10" s="5" t="n">
        <v>4430.80589892753</v>
      </c>
    </row>
    <row r="11" customFormat="false" ht="12.85" hidden="false" customHeight="false" outlineLevel="0" collapsed="false">
      <c r="A11" s="0" t="s">
        <v>18</v>
      </c>
      <c r="B11" s="5" t="n">
        <v>9410.16765969753</v>
      </c>
      <c r="C11" s="5" t="n">
        <v>5773.31387840376</v>
      </c>
      <c r="D11" s="5" t="n">
        <v>5773.31387840376</v>
      </c>
      <c r="E11" s="5" t="n">
        <v>5773.31387840376</v>
      </c>
      <c r="F11" s="5" t="n">
        <v>3980.69711891253</v>
      </c>
      <c r="G11" s="5" t="n">
        <v>7425.04152867753</v>
      </c>
      <c r="H11" s="5" t="n">
        <v>5773.31387840376</v>
      </c>
      <c r="I11" s="5" t="n">
        <v>5773.31387840376</v>
      </c>
    </row>
    <row r="12" customFormat="false" ht="12.85" hidden="false" customHeight="false" outlineLevel="0" collapsed="false">
      <c r="A12" s="0" t="s">
        <v>19</v>
      </c>
      <c r="B12" s="5" t="n">
        <v>3423.48717638001</v>
      </c>
      <c r="C12" s="5" t="n">
        <v>6855.31198573379</v>
      </c>
      <c r="D12" s="5" t="n">
        <v>4611.76291091752</v>
      </c>
      <c r="E12" s="5" t="n">
        <v>6855.31198573379</v>
      </c>
      <c r="F12" s="5" t="n">
        <v>3423.48717638001</v>
      </c>
      <c r="G12" s="5" t="n">
        <v>3432.5169199475</v>
      </c>
      <c r="H12" s="5" t="n">
        <v>3815.30794980003</v>
      </c>
      <c r="I12" s="5" t="n">
        <v>3432.5169199475</v>
      </c>
    </row>
    <row r="13" customFormat="false" ht="12.85" hidden="false" customHeight="false" outlineLevel="0" collapsed="false">
      <c r="A13" s="0" t="s">
        <v>20</v>
      </c>
      <c r="B13" s="5" t="n">
        <v>-6279.54844512999</v>
      </c>
      <c r="C13" s="5" t="n">
        <v>-6768.38451581497</v>
      </c>
      <c r="D13" s="5" t="n">
        <v>-5457.73541521873</v>
      </c>
      <c r="E13" s="5" t="n">
        <v>-6607.23775557375</v>
      </c>
      <c r="F13" s="5" t="n">
        <v>-6279.54844512999</v>
      </c>
      <c r="G13" s="5" t="n">
        <v>-6768.38451581497</v>
      </c>
      <c r="H13" s="5" t="n">
        <v>-5643.21675419499</v>
      </c>
      <c r="I13" s="5" t="n">
        <v>-6768.38451581497</v>
      </c>
    </row>
    <row r="14" customFormat="false" ht="12.85" hidden="false" customHeight="false" outlineLevel="0" collapsed="false">
      <c r="A14" s="0" t="s">
        <v>21</v>
      </c>
      <c r="B14" s="5" t="n">
        <v>4229.75655471877</v>
      </c>
      <c r="C14" s="5" t="n">
        <v>390.211274139995</v>
      </c>
      <c r="D14" s="5" t="n">
        <v>3764.96271283001</v>
      </c>
      <c r="E14" s="5" t="n">
        <v>167.925349666276</v>
      </c>
      <c r="F14" s="5" t="n">
        <v>4229.75655471877</v>
      </c>
      <c r="G14" s="5" t="n">
        <v>3908.08483336997</v>
      </c>
      <c r="H14" s="5" t="n">
        <v>0</v>
      </c>
      <c r="I14" s="5" t="n">
        <v>3849.3329854725</v>
      </c>
    </row>
    <row r="15" customFormat="false" ht="12.85" hidden="false" customHeight="false" outlineLevel="0" collapsed="false">
      <c r="A15" s="0" t="s">
        <v>22</v>
      </c>
      <c r="B15" s="5" t="n">
        <v>3179.36240099501</v>
      </c>
      <c r="C15" s="5" t="n">
        <v>2236.2739302475</v>
      </c>
      <c r="D15" s="5" t="n">
        <v>10239.0006349176</v>
      </c>
      <c r="E15" s="5" t="n">
        <v>2236.2739302475</v>
      </c>
      <c r="F15" s="5" t="n">
        <v>3179.36240099501</v>
      </c>
      <c r="G15" s="5" t="n">
        <v>2236.2739302475</v>
      </c>
      <c r="H15" s="5" t="n">
        <v>7949.26705526755</v>
      </c>
      <c r="I15" s="5" t="n">
        <v>2236.2739302475</v>
      </c>
    </row>
    <row r="16" customFormat="false" ht="12.85" hidden="false" customHeight="false" outlineLevel="0" collapsed="false">
      <c r="A16" s="0" t="s">
        <v>23</v>
      </c>
      <c r="B16" s="5" t="n">
        <v>-10115.9168061762</v>
      </c>
      <c r="C16" s="5" t="n">
        <v>-10115.9168061762</v>
      </c>
      <c r="D16" s="5" t="n">
        <v>-10115.9168061762</v>
      </c>
      <c r="E16" s="5" t="n">
        <v>-9893.76930512998</v>
      </c>
      <c r="F16" s="5" t="n">
        <v>-10115.9168061762</v>
      </c>
      <c r="G16" s="5" t="n">
        <v>-10648.2392550875</v>
      </c>
      <c r="H16" s="5" t="n">
        <v>-10115.9168061762</v>
      </c>
      <c r="I16" s="5" t="n">
        <v>-10115.9168061762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42</v>
      </c>
    </row>
    <row r="19" customFormat="false" ht="12.85" hidden="false" customHeight="false" outlineLevel="0" collapsed="false">
      <c r="A19" s="0" t="s">
        <v>26</v>
      </c>
      <c r="B19" s="4" t="n">
        <f aca="false">AVERAGE(B2:B16)*4</f>
        <v>16714.4409999191</v>
      </c>
      <c r="C19" s="4" t="n">
        <f aca="false">AVERAGE(C2:C16)*4</f>
        <v>9499.98222032611</v>
      </c>
      <c r="D19" s="4" t="n">
        <f aca="false">AVERAGE(D2:D16)*4</f>
        <v>17416.9598519408</v>
      </c>
      <c r="E19" s="4" t="n">
        <f aca="false">AVERAGE(E2:E16)*4</f>
        <v>11870.3666214241</v>
      </c>
      <c r="F19" s="4" t="n">
        <f aca="false">AVERAGE(F2:F16)*4</f>
        <v>7559.03750926407</v>
      </c>
      <c r="G19" s="4" t="n">
        <f aca="false">AVERAGE(G2:G16)*4</f>
        <v>8503.69023336105</v>
      </c>
      <c r="H19" s="4" t="n">
        <f aca="false">AVERAGE(H2:H16)*4</f>
        <v>11735.6544281208</v>
      </c>
      <c r="I19" s="4" t="n">
        <f aca="false">AVERAGE(I2:I16)*4</f>
        <v>10493.9401841538</v>
      </c>
    </row>
    <row r="20" customFormat="false" ht="12.85" hidden="false" customHeight="false" outlineLevel="0" collapsed="false">
      <c r="A20" s="0" t="s">
        <v>43</v>
      </c>
      <c r="B20" s="4" t="n">
        <f aca="false">B19/100000</f>
        <v>0.167144409999191</v>
      </c>
      <c r="C20" s="4" t="n">
        <f aca="false">C19/100000</f>
        <v>0.0949998222032611</v>
      </c>
      <c r="D20" s="4" t="n">
        <f aca="false">D19/100000</f>
        <v>0.174169598519408</v>
      </c>
      <c r="E20" s="4" t="n">
        <f aca="false">E19/100000</f>
        <v>0.118703666214241</v>
      </c>
      <c r="F20" s="4" t="n">
        <f aca="false">F19/100000</f>
        <v>0.0755903750926407</v>
      </c>
      <c r="G20" s="4" t="n">
        <f aca="false">G19/100000</f>
        <v>0.0850369023336105</v>
      </c>
      <c r="H20" s="4" t="n">
        <f aca="false">H19/100000</f>
        <v>0.117356544281208</v>
      </c>
      <c r="I20" s="4" t="n">
        <f aca="false">I19/100000</f>
        <v>0.104939401841538</v>
      </c>
    </row>
    <row r="21" customFormat="false" ht="12.85" hidden="false" customHeight="false" outlineLevel="0" collapsed="false">
      <c r="A21" s="0" t="s">
        <v>28</v>
      </c>
      <c r="B21" s="4" t="n">
        <f aca="false">STDEV(B2:B16)*SQRT(4)</f>
        <v>17187.0692031003</v>
      </c>
      <c r="C21" s="4" t="n">
        <f aca="false">STDEV(C2:C16)*SQRT(4)</f>
        <v>14313.0635414159</v>
      </c>
      <c r="D21" s="4" t="n">
        <f aca="false">STDEV(D2:D16)*SQRT(4)</f>
        <v>17544.5935450017</v>
      </c>
      <c r="E21" s="4" t="n">
        <f aca="false">STDEV(E2:E16)*SQRT(4)</f>
        <v>15637.7278980195</v>
      </c>
      <c r="F21" s="4" t="n">
        <f aca="false">STDEV(F2:F16)*SQRT(4)</f>
        <v>14056.7096883899</v>
      </c>
      <c r="G21" s="4" t="n">
        <f aca="false">STDEV(G2:G16)*SQRT(4)</f>
        <v>15795.2280331973</v>
      </c>
      <c r="H21" s="4" t="n">
        <f aca="false">STDEV(H2:H16)*SQRT(4)</f>
        <v>14675.3064075395</v>
      </c>
      <c r="I21" s="4" t="n">
        <f aca="false">STDEV(I2:I16)*SQRT(4)</f>
        <v>14408.774521382</v>
      </c>
    </row>
    <row r="22" customFormat="false" ht="12.85" hidden="false" customHeight="false" outlineLevel="0" collapsed="false">
      <c r="A22" s="0" t="s">
        <v>44</v>
      </c>
      <c r="B22" s="4" t="n">
        <f aca="false">B21/100000</f>
        <v>0.171870692031003</v>
      </c>
      <c r="C22" s="4" t="n">
        <f aca="false">C21/100000</f>
        <v>0.143130635414159</v>
      </c>
      <c r="D22" s="4" t="n">
        <f aca="false">D21/100000</f>
        <v>0.175445935450017</v>
      </c>
      <c r="E22" s="4" t="n">
        <f aca="false">E21/100000</f>
        <v>0.156377278980195</v>
      </c>
      <c r="F22" s="4" t="n">
        <f aca="false">F21/100000</f>
        <v>0.140567096883899</v>
      </c>
      <c r="G22" s="4" t="n">
        <f aca="false">G21/100000</f>
        <v>0.157952280331973</v>
      </c>
      <c r="H22" s="4" t="n">
        <f aca="false">H21/100000</f>
        <v>0.146753064075395</v>
      </c>
      <c r="I22" s="4" t="n">
        <f aca="false">I21/100000</f>
        <v>0.14408774521382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12</v>
      </c>
      <c r="C23" s="0" t="n">
        <f aca="false">COUNTIF(C2:C16,"&gt;0")</f>
        <v>12</v>
      </c>
      <c r="D23" s="0" t="n">
        <f aca="false">COUNTIF(D2:D16,"&gt;0")</f>
        <v>11</v>
      </c>
      <c r="E23" s="0" t="n">
        <f aca="false">COUNTIF(E2:E16,"&gt;0")</f>
        <v>12</v>
      </c>
      <c r="F23" s="0" t="n">
        <f aca="false">COUNTIF(F2:F16,"&gt;0")</f>
        <v>11</v>
      </c>
      <c r="G23" s="0" t="n">
        <f aca="false">COUNTIF(G2:G16,"&gt;0")</f>
        <v>10</v>
      </c>
      <c r="H23" s="0" t="n">
        <f aca="false">COUNTIF(H2:H16,"&gt;0")</f>
        <v>10</v>
      </c>
      <c r="I23" s="0" t="n">
        <f aca="false">COUNTIF(I2:I16,"&gt;0")</f>
        <v>12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3</v>
      </c>
      <c r="C24" s="0" t="n">
        <f aca="false">COUNTIF(C2:C16,"&lt;=0")</f>
        <v>3</v>
      </c>
      <c r="D24" s="0" t="n">
        <f aca="false">COUNTIF(D2:D16,"&lt;=0")</f>
        <v>4</v>
      </c>
      <c r="E24" s="0" t="n">
        <f aca="false">COUNTIF(E2:E16,"&lt;=0")</f>
        <v>3</v>
      </c>
      <c r="F24" s="0" t="n">
        <f aca="false">COUNTIF(F2:F16,"&lt;=0")</f>
        <v>4</v>
      </c>
      <c r="G24" s="0" t="n">
        <f aca="false">COUNTIF(G2:G16,"&lt;=0")</f>
        <v>5</v>
      </c>
      <c r="H24" s="0" t="n">
        <f aca="false">COUNTIF(H2:H16,"&lt;=0")</f>
        <v>5</v>
      </c>
      <c r="I24" s="0" t="n">
        <f aca="false">COUNTIF(I2:I16,"&lt;=0")</f>
        <v>3</v>
      </c>
    </row>
    <row r="25" customFormat="false" ht="12.85" hidden="false" customHeight="false" outlineLevel="0" collapsed="false">
      <c r="A25" s="0" t="s">
        <v>35</v>
      </c>
      <c r="B25" s="4" t="n">
        <f aca="false">MAX(B2:B16)*4</f>
        <v>82094.199096</v>
      </c>
      <c r="C25" s="4" t="n">
        <f aca="false">MAX(C2:C16)*4</f>
        <v>82006.88167911</v>
      </c>
      <c r="D25" s="4" t="n">
        <f aca="false">MAX(D2:D16)*4</f>
        <v>89957.4340602652</v>
      </c>
      <c r="E25" s="4" t="n">
        <f aca="false">MAX(E2:E16)*4</f>
        <v>89957.4340602652</v>
      </c>
      <c r="F25" s="4" t="n">
        <f aca="false">MAX(F2:F16)*4</f>
        <v>79114.62731843</v>
      </c>
      <c r="G25" s="4" t="n">
        <f aca="false">MAX(G2:G16)*4</f>
        <v>86071.61896266</v>
      </c>
      <c r="H25" s="4" t="n">
        <f aca="false">MAX(H2:H16)*4</f>
        <v>82014.0188580952</v>
      </c>
      <c r="I25" s="4" t="n">
        <f aca="false">MAX(I2:I16)*4</f>
        <v>82491.0522456704</v>
      </c>
    </row>
    <row r="26" customFormat="false" ht="12.85" hidden="false" customHeight="false" outlineLevel="0" collapsed="false">
      <c r="A26" s="0" t="s">
        <v>36</v>
      </c>
      <c r="B26" s="4" t="n">
        <f aca="false">MIN(B2:B16)*4</f>
        <v>-40463.6672247048</v>
      </c>
      <c r="C26" s="4" t="n">
        <f aca="false">MIN(C2:C16)*4</f>
        <v>-40463.6672247048</v>
      </c>
      <c r="D26" s="4" t="n">
        <f aca="false">MIN(D2:D16)*4</f>
        <v>-40463.6672247048</v>
      </c>
      <c r="E26" s="4" t="n">
        <f aca="false">MIN(E2:E16)*4</f>
        <v>-39575.0772205199</v>
      </c>
      <c r="F26" s="4" t="n">
        <f aca="false">MIN(F2:F16)*4</f>
        <v>-40463.6672247048</v>
      </c>
      <c r="G26" s="4" t="n">
        <f aca="false">MIN(G2:G16)*4</f>
        <v>-42592.95702035</v>
      </c>
      <c r="H26" s="4" t="n">
        <f aca="false">MIN(H2:H16)*4</f>
        <v>-40463.6672247048</v>
      </c>
      <c r="I26" s="4" t="n">
        <f aca="false">MIN(I2:I16)*4</f>
        <v>-40463.6672247048</v>
      </c>
    </row>
    <row r="28" customFormat="false" ht="12.85" hidden="false" customHeight="false" outlineLevel="0" collapsed="false">
      <c r="A28" s="1" t="s">
        <v>45</v>
      </c>
      <c r="B28" s="0" t="n">
        <v>8313.59</v>
      </c>
    </row>
    <row r="29" customFormat="false" ht="12.85" hidden="false" customHeight="false" outlineLevel="0" collapsed="false">
      <c r="A29" s="0" t="s">
        <v>46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2" t="s">
        <v>1</v>
      </c>
      <c r="D31" s="1" t="s">
        <v>40</v>
      </c>
      <c r="E31" s="1" t="s">
        <v>5</v>
      </c>
      <c r="F31" s="1" t="s">
        <v>41</v>
      </c>
    </row>
    <row r="32" customFormat="false" ht="12.85" hidden="false" customHeight="false" outlineLevel="0" collapsed="false">
      <c r="A32" s="0" t="s">
        <v>13</v>
      </c>
      <c r="B32" s="5" t="n">
        <v>6468.17894779252</v>
      </c>
      <c r="C32" s="5" t="n">
        <v>20523.549774</v>
      </c>
      <c r="D32" s="5" t="n">
        <v>3889.54231228624</v>
      </c>
      <c r="E32" s="5" t="n">
        <v>3213.76843954502</v>
      </c>
      <c r="F32" s="5" t="n">
        <v>3889.53998949375</v>
      </c>
    </row>
    <row r="33" customFormat="false" ht="12.85" hidden="false" customHeight="false" outlineLevel="0" collapsed="false">
      <c r="A33" s="0" t="s">
        <v>14</v>
      </c>
      <c r="B33" s="5" t="n">
        <v>-6331.09087448499</v>
      </c>
      <c r="C33" s="5" t="n">
        <v>-5646.13894828751</v>
      </c>
      <c r="D33" s="5" t="n">
        <v>-6331.09087448499</v>
      </c>
      <c r="E33" s="5" t="n">
        <v>-6331.09087448499</v>
      </c>
      <c r="F33" s="5" t="n">
        <v>-6331.09087448499</v>
      </c>
    </row>
    <row r="34" customFormat="false" ht="12.85" hidden="false" customHeight="false" outlineLevel="0" collapsed="false">
      <c r="A34" s="0" t="s">
        <v>15</v>
      </c>
      <c r="B34" s="5" t="n">
        <v>3740.25753330753</v>
      </c>
      <c r="C34" s="5" t="n">
        <v>1424.73943720003</v>
      </c>
      <c r="D34" s="5" t="n">
        <v>3740.25753330753</v>
      </c>
      <c r="E34" s="5" t="n">
        <v>2870.88314986003</v>
      </c>
      <c r="F34" s="5" t="n">
        <v>3740.25753330753</v>
      </c>
    </row>
    <row r="35" customFormat="false" ht="12.85" hidden="false" customHeight="false" outlineLevel="0" collapsed="false">
      <c r="A35" s="0" t="s">
        <v>16</v>
      </c>
      <c r="B35" s="5" t="n">
        <v>4046.5911927825</v>
      </c>
      <c r="C35" s="5" t="n">
        <v>14725.786774265</v>
      </c>
      <c r="D35" s="5" t="n">
        <v>5208.27374349999</v>
      </c>
      <c r="E35" s="5" t="n">
        <v>5208.27374349999</v>
      </c>
      <c r="F35" s="5" t="n">
        <v>5208.27374349999</v>
      </c>
    </row>
    <row r="36" customFormat="false" ht="12.85" hidden="false" customHeight="false" outlineLevel="0" collapsed="false">
      <c r="A36" s="0" t="s">
        <v>17</v>
      </c>
      <c r="B36" s="5" t="n">
        <v>3751.49128193752</v>
      </c>
      <c r="C36" s="5" t="n">
        <v>3672.70194324627</v>
      </c>
      <c r="D36" s="5" t="n">
        <v>3751.49128193752</v>
      </c>
      <c r="E36" s="5" t="n">
        <v>4899.58308771254</v>
      </c>
      <c r="F36" s="5" t="n">
        <v>7267.98990222251</v>
      </c>
    </row>
    <row r="37" customFormat="false" ht="12.85" hidden="false" customHeight="false" outlineLevel="0" collapsed="false">
      <c r="A37" s="0" t="s">
        <v>18</v>
      </c>
      <c r="B37" s="5" t="n">
        <v>10412.884673885</v>
      </c>
      <c r="C37" s="5" t="n">
        <v>2252.24382636884</v>
      </c>
      <c r="D37" s="5" t="n">
        <v>4626.57049219004</v>
      </c>
      <c r="E37" s="5" t="n">
        <v>5773.31387840376</v>
      </c>
      <c r="F37" s="5" t="n">
        <v>4626.57049219004</v>
      </c>
    </row>
    <row r="38" customFormat="false" ht="12.85" hidden="false" customHeight="false" outlineLevel="0" collapsed="false">
      <c r="A38" s="0" t="s">
        <v>19</v>
      </c>
      <c r="B38" s="5" t="n">
        <v>3895.51822738752</v>
      </c>
      <c r="C38" s="5" t="n">
        <v>3875.32800106127</v>
      </c>
      <c r="D38" s="5" t="n">
        <v>3895.51822738752</v>
      </c>
      <c r="E38" s="5" t="n">
        <v>6855.31198573379</v>
      </c>
      <c r="F38" s="5" t="n">
        <v>3895.51822738752</v>
      </c>
    </row>
    <row r="39" customFormat="false" ht="12.85" hidden="false" customHeight="false" outlineLevel="0" collapsed="false">
      <c r="A39" s="0" t="s">
        <v>20</v>
      </c>
      <c r="B39" s="5" t="n">
        <v>-6607.23775557375</v>
      </c>
      <c r="C39" s="5" t="n">
        <v>-5457.73541521873</v>
      </c>
      <c r="D39" s="5" t="n">
        <v>-6607.23775557375</v>
      </c>
      <c r="E39" s="5" t="n">
        <v>-6279.54844512999</v>
      </c>
      <c r="F39" s="5" t="n">
        <v>-6607.23775557375</v>
      </c>
    </row>
    <row r="40" customFormat="false" ht="12.85" hidden="false" customHeight="false" outlineLevel="0" collapsed="false">
      <c r="A40" s="0" t="s">
        <v>21</v>
      </c>
      <c r="B40" s="5" t="n">
        <v>167.925349666276</v>
      </c>
      <c r="C40" s="5" t="n">
        <v>4378.33110171129</v>
      </c>
      <c r="D40" s="5" t="n">
        <v>390.211274139995</v>
      </c>
      <c r="E40" s="5" t="n">
        <v>390.211274139995</v>
      </c>
      <c r="F40" s="5" t="n">
        <v>167.925349666276</v>
      </c>
    </row>
    <row r="41" customFormat="false" ht="12.85" hidden="false" customHeight="false" outlineLevel="0" collapsed="false">
      <c r="A41" s="0" t="s">
        <v>22</v>
      </c>
      <c r="B41" s="5" t="n">
        <v>161.483905247506</v>
      </c>
      <c r="C41" s="5" t="n">
        <v>7949.26705526755</v>
      </c>
      <c r="D41" s="5" t="n">
        <v>161.483905247506</v>
      </c>
      <c r="E41" s="5" t="n">
        <v>161.483905247506</v>
      </c>
      <c r="F41" s="5" t="n">
        <v>161.483905247506</v>
      </c>
    </row>
    <row r="42" customFormat="false" ht="12.85" hidden="false" customHeight="false" outlineLevel="0" collapsed="false">
      <c r="A42" s="0" t="s">
        <v>23</v>
      </c>
      <c r="B42" s="5" t="n">
        <v>-10115.9168061762</v>
      </c>
      <c r="C42" s="5" t="n">
        <v>-10115.9168061762</v>
      </c>
      <c r="D42" s="5" t="n">
        <v>-10115.9168061762</v>
      </c>
      <c r="E42" s="5" t="n">
        <v>-10115.9168061762</v>
      </c>
      <c r="F42" s="5" t="n">
        <v>-10115.9168061762</v>
      </c>
    </row>
    <row r="44" customFormat="false" ht="12.85" hidden="false" customHeight="false" outlineLevel="0" collapsed="false">
      <c r="A44" s="1" t="s">
        <v>42</v>
      </c>
    </row>
    <row r="45" customFormat="false" ht="12.85" hidden="false" customHeight="false" outlineLevel="0" collapsed="false">
      <c r="A45" s="0" t="s">
        <v>26</v>
      </c>
      <c r="B45" s="4" t="n">
        <f aca="false">AVERAGE(B32:B42)*4</f>
        <v>3487.3038820987</v>
      </c>
      <c r="C45" s="4" t="n">
        <f aca="false">AVERAGE(C32:C42)*4</f>
        <v>13666.2388157956</v>
      </c>
      <c r="D45" s="4" t="n">
        <f aca="false">AVERAGE(D32:D42)*4</f>
        <v>948.764848640509</v>
      </c>
      <c r="E45" s="4" t="n">
        <f aca="false">AVERAGE(E32:E42)*4</f>
        <v>2416.82666849144</v>
      </c>
      <c r="F45" s="4" t="n">
        <f aca="false">AVERAGE(F32:F42)*4</f>
        <v>2146.65952973825</v>
      </c>
    </row>
    <row r="46" customFormat="false" ht="12.85" hidden="false" customHeight="false" outlineLevel="0" collapsed="false">
      <c r="A46" s="0" t="s">
        <v>43</v>
      </c>
      <c r="B46" s="4" t="n">
        <f aca="false">B45/100000</f>
        <v>0.034873038820987</v>
      </c>
      <c r="C46" s="4" t="n">
        <f aca="false">C45/100000</f>
        <v>0.136662388157956</v>
      </c>
      <c r="D46" s="4" t="n">
        <f aca="false">D45/100000</f>
        <v>0.00948764848640509</v>
      </c>
      <c r="E46" s="4" t="n">
        <f aca="false">E45/100000</f>
        <v>0.0241682666849144</v>
      </c>
      <c r="F46" s="4" t="n">
        <f aca="false">F45/100000</f>
        <v>0.0214665952973825</v>
      </c>
    </row>
    <row r="47" customFormat="false" ht="12.85" hidden="false" customHeight="false" outlineLevel="0" collapsed="false">
      <c r="A47" s="0" t="s">
        <v>28</v>
      </c>
      <c r="B47" s="4" t="n">
        <f aca="false">STDEV(B32:B42)*SQRT(4)</f>
        <v>12452.1828993922</v>
      </c>
      <c r="C47" s="4" t="n">
        <f aca="false">STDEV(C32:C42)*SQRT(4)</f>
        <v>17794.7269065245</v>
      </c>
      <c r="D47" s="4" t="n">
        <f aca="false">STDEV(D32:D42)*SQRT(4)</f>
        <v>10817.1649811992</v>
      </c>
      <c r="E47" s="4" t="n">
        <f aca="false">STDEV(E32:E42)*SQRT(4)</f>
        <v>11454.9307360084</v>
      </c>
      <c r="F47" s="4" t="n">
        <f aca="false">STDEV(F32:F42)*SQRT(4)</f>
        <v>11464.8036563723</v>
      </c>
    </row>
    <row r="48" customFormat="false" ht="12.85" hidden="false" customHeight="false" outlineLevel="0" collapsed="false">
      <c r="A48" s="0" t="s">
        <v>44</v>
      </c>
      <c r="B48" s="4" t="n">
        <f aca="false">B47/100000</f>
        <v>0.124521828993922</v>
      </c>
      <c r="C48" s="4" t="n">
        <f aca="false">C47/100000</f>
        <v>0.177947269065245</v>
      </c>
      <c r="D48" s="4" t="n">
        <f aca="false">D47/100000</f>
        <v>0.108171649811992</v>
      </c>
      <c r="E48" s="4" t="n">
        <f aca="false">E47/100000</f>
        <v>0.114549307360084</v>
      </c>
      <c r="F48" s="4" t="n">
        <f aca="false">F47/100000</f>
        <v>0.114648036563723</v>
      </c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8</v>
      </c>
      <c r="C49" s="0" t="n">
        <f aca="false">COUNTIF(C32:C42,"&gt;0")</f>
        <v>8</v>
      </c>
      <c r="D49" s="0" t="n">
        <f aca="false">COUNTIF(D32:D42,"&gt;0")</f>
        <v>8</v>
      </c>
      <c r="E49" s="0" t="n">
        <f aca="false">COUNTIF(E32:E42,"&gt;0")</f>
        <v>8</v>
      </c>
      <c r="F49" s="0" t="n">
        <f aca="false">COUNTIF(F32:F42,"&gt;0")</f>
        <v>8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3</v>
      </c>
      <c r="C50" s="0" t="n">
        <f aca="false">COUNTIF(C32:C42,"&lt;=0")</f>
        <v>3</v>
      </c>
      <c r="D50" s="0" t="n">
        <f aca="false">COUNTIF(D32:D42,"&lt;=0")</f>
        <v>3</v>
      </c>
      <c r="E50" s="0" t="n">
        <f aca="false">COUNTIF(E32:E42,"&lt;=0")</f>
        <v>3</v>
      </c>
      <c r="F50" s="0" t="n">
        <f aca="false">COUNTIF(F32:F42,"&lt;=0")</f>
        <v>3</v>
      </c>
    </row>
    <row r="51" customFormat="false" ht="12.85" hidden="false" customHeight="false" outlineLevel="0" collapsed="false">
      <c r="A51" s="0" t="s">
        <v>35</v>
      </c>
      <c r="B51" s="4" t="n">
        <f aca="false">MAX(B32:B42)*4</f>
        <v>41651.53869554</v>
      </c>
      <c r="C51" s="4" t="n">
        <f aca="false">MAX(C32:C42)*4</f>
        <v>82094.199096</v>
      </c>
      <c r="D51" s="4" t="n">
        <f aca="false">MAX(D32:D42)*4</f>
        <v>20833.094974</v>
      </c>
      <c r="E51" s="4" t="n">
        <f aca="false">MAX(E32:E42)*4</f>
        <v>27421.2479429352</v>
      </c>
      <c r="F51" s="4" t="n">
        <f aca="false">MAX(F32:F42)*4</f>
        <v>29071.95960889</v>
      </c>
    </row>
    <row r="52" customFormat="false" ht="12.85" hidden="false" customHeight="false" outlineLevel="0" collapsed="false">
      <c r="A52" s="0" t="s">
        <v>36</v>
      </c>
      <c r="B52" s="4" t="n">
        <f aca="false">MIN(B32:B42)*4</f>
        <v>-40463.6672247048</v>
      </c>
      <c r="C52" s="4" t="n">
        <f aca="false">MIN(C32:C42)*4</f>
        <v>-40463.6672247048</v>
      </c>
      <c r="D52" s="4" t="n">
        <f aca="false">MIN(D32:D42)*4</f>
        <v>-40463.6672247048</v>
      </c>
      <c r="E52" s="4" t="n">
        <f aca="false">MIN(E32:E42)*4</f>
        <v>-40463.6672247048</v>
      </c>
      <c r="F52" s="4" t="n">
        <f aca="false">MIN(F32:F42)*4</f>
        <v>-40463.6672247048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4.6632653061224"/>
    <col collapsed="false" hidden="false" max="5" min="2" style="0" width="13.1020408163265"/>
    <col collapsed="false" hidden="false" max="9" min="6" style="0" width="13.9132653061224"/>
    <col collapsed="false" hidden="false" max="1025" min="10" style="0" width="11.5204081632653"/>
  </cols>
  <sheetData>
    <row r="1" customFormat="false" ht="12.85" hidden="false" customHeight="false" outlineLevel="0" collapsed="false">
      <c r="A1" s="1" t="s">
        <v>0</v>
      </c>
      <c r="B1" s="2" t="s">
        <v>47</v>
      </c>
      <c r="C1" s="1" t="s">
        <v>48</v>
      </c>
      <c r="D1" s="7" t="s">
        <v>49</v>
      </c>
      <c r="E1" s="1" t="s">
        <v>50</v>
      </c>
      <c r="F1" s="2" t="s">
        <v>51</v>
      </c>
      <c r="G1" s="1" t="s">
        <v>52</v>
      </c>
      <c r="H1" s="1" t="s">
        <v>53</v>
      </c>
      <c r="I1" s="1" t="s">
        <v>54</v>
      </c>
    </row>
    <row r="2" customFormat="false" ht="12.85" hidden="false" customHeight="false" outlineLevel="0" collapsed="false">
      <c r="A2" s="0" t="s">
        <v>55</v>
      </c>
      <c r="B2" s="4" t="n">
        <v>0.00233854696563807</v>
      </c>
      <c r="C2" s="4" t="n">
        <v>0.00233854696563807</v>
      </c>
      <c r="D2" s="4" t="n">
        <v>0.00233854696563807</v>
      </c>
      <c r="E2" s="4" t="n">
        <v>0.00233854696563807</v>
      </c>
      <c r="F2" s="4" t="n">
        <v>0.00233854696563807</v>
      </c>
      <c r="G2" s="4" t="n">
        <v>0.00233854696563807</v>
      </c>
      <c r="H2" s="4" t="n">
        <v>0.00233854696563807</v>
      </c>
      <c r="I2" s="4" t="n">
        <v>0.00233854696563807</v>
      </c>
    </row>
    <row r="3" customFormat="false" ht="12.85" hidden="false" customHeight="false" outlineLevel="0" collapsed="false">
      <c r="A3" s="0" t="s">
        <v>56</v>
      </c>
      <c r="B3" s="4" t="n">
        <v>0</v>
      </c>
      <c r="C3" s="4" t="n">
        <v>-0.0368524123252746</v>
      </c>
      <c r="D3" s="4" t="n">
        <v>-0.0368524123252746</v>
      </c>
      <c r="E3" s="4" t="n">
        <v>-0.0368524123252746</v>
      </c>
      <c r="F3" s="4" t="n">
        <v>-0.0368524123252746</v>
      </c>
      <c r="G3" s="4" t="n">
        <v>-0.0368524123252746</v>
      </c>
      <c r="H3" s="4" t="n">
        <v>-0.0368524123252746</v>
      </c>
      <c r="I3" s="4" t="n">
        <v>-0.0368524123252746</v>
      </c>
    </row>
    <row r="4" customFormat="false" ht="12.85" hidden="false" customHeight="false" outlineLevel="0" collapsed="false">
      <c r="A4" s="0" t="s">
        <v>57</v>
      </c>
      <c r="B4" s="4" t="n">
        <v>0.00596390220000004</v>
      </c>
      <c r="C4" s="4" t="n">
        <v>0.000464195749875058</v>
      </c>
      <c r="D4" s="4" t="n">
        <v>0.00596390220000004</v>
      </c>
      <c r="E4" s="4" t="n">
        <v>0.000464195749875058</v>
      </c>
      <c r="F4" s="4" t="n">
        <v>0.00596390220000004</v>
      </c>
      <c r="G4" s="4" t="n">
        <v>0.0288011761700001</v>
      </c>
      <c r="H4" s="4" t="n">
        <v>0.030298044828075</v>
      </c>
      <c r="I4" s="4" t="n">
        <v>-0.00636908002942487</v>
      </c>
    </row>
    <row r="5" customFormat="false" ht="12.85" hidden="false" customHeight="false" outlineLevel="0" collapsed="false">
      <c r="A5" s="0" t="s">
        <v>58</v>
      </c>
      <c r="B5" s="4" t="n">
        <v>0</v>
      </c>
      <c r="C5" s="4" t="n">
        <v>-0.0303246506859251</v>
      </c>
      <c r="D5" s="4" t="n">
        <v>-0.0303246506859251</v>
      </c>
      <c r="E5" s="4" t="n">
        <v>-0.0303246506859251</v>
      </c>
      <c r="F5" s="4" t="n">
        <v>-0.0352379870687751</v>
      </c>
      <c r="G5" s="4" t="n">
        <v>-0.0352379870687751</v>
      </c>
      <c r="H5" s="4" t="n">
        <v>-0.0303246506859251</v>
      </c>
      <c r="I5" s="4" t="n">
        <v>-0.0303246506859251</v>
      </c>
    </row>
    <row r="6" customFormat="false" ht="12.85" hidden="false" customHeight="false" outlineLevel="0" collapsed="false">
      <c r="A6" s="0" t="s">
        <v>59</v>
      </c>
      <c r="B6" s="4" t="n">
        <v>0.00836285622478739</v>
      </c>
      <c r="C6" s="4" t="n">
        <v>0.00836285622478739</v>
      </c>
      <c r="D6" s="4" t="n">
        <v>0.00836285622478739</v>
      </c>
      <c r="E6" s="4" t="n">
        <v>0.0201021999047873</v>
      </c>
      <c r="F6" s="4" t="n">
        <v>0.00836285622478739</v>
      </c>
      <c r="G6" s="4" t="n">
        <v>0.00836285622478739</v>
      </c>
      <c r="H6" s="4" t="n">
        <v>0.0201021999047873</v>
      </c>
      <c r="I6" s="4" t="n">
        <v>0.00836285622478739</v>
      </c>
    </row>
    <row r="7" customFormat="false" ht="12.85" hidden="false" customHeight="false" outlineLevel="0" collapsed="false">
      <c r="A7" s="0" t="s">
        <v>60</v>
      </c>
      <c r="B7" s="4" t="n">
        <v>0.0121553883282001</v>
      </c>
      <c r="C7" s="4" t="n">
        <v>0.00612718051286235</v>
      </c>
      <c r="D7" s="4" t="n">
        <v>-0.00744788067179999</v>
      </c>
      <c r="E7" s="4" t="n">
        <v>0.00499428103527514</v>
      </c>
      <c r="F7" s="4" t="n">
        <v>0.0121553883282001</v>
      </c>
      <c r="G7" s="4" t="n">
        <v>0.0121553883282001</v>
      </c>
      <c r="H7" s="4" t="n">
        <v>0.0121553883282001</v>
      </c>
      <c r="I7" s="4" t="n">
        <v>0.00612718051286235</v>
      </c>
    </row>
    <row r="8" customFormat="false" ht="12.85" hidden="false" customHeight="false" outlineLevel="0" collapsed="false">
      <c r="A8" s="0" t="s">
        <v>61</v>
      </c>
      <c r="B8" s="4" t="n">
        <v>-0.0505528495796623</v>
      </c>
      <c r="C8" s="4" t="n">
        <v>-0.0585008390432373</v>
      </c>
      <c r="D8" s="4" t="n">
        <v>-0.0694886453562998</v>
      </c>
      <c r="E8" s="4" t="n">
        <v>-0.0505528495796623</v>
      </c>
      <c r="F8" s="4" t="n">
        <v>-0.0585008390432373</v>
      </c>
      <c r="G8" s="4" t="n">
        <v>-0.0585008390432373</v>
      </c>
      <c r="H8" s="4" t="n">
        <v>-0.0694886453562998</v>
      </c>
      <c r="I8" s="4" t="n">
        <v>-0.0505528495796623</v>
      </c>
    </row>
    <row r="9" customFormat="false" ht="12.85" hidden="false" customHeight="false" outlineLevel="0" collapsed="false">
      <c r="A9" s="0" t="s">
        <v>62</v>
      </c>
      <c r="B9" s="4" t="n">
        <v>-5.20417042793042E-017</v>
      </c>
      <c r="C9" s="4" t="n">
        <v>-5.20417042793042E-017</v>
      </c>
      <c r="D9" s="4" t="n">
        <v>-0.00730315643044993</v>
      </c>
      <c r="E9" s="4" t="n">
        <v>-0.00288765411199992</v>
      </c>
      <c r="F9" s="4" t="n">
        <v>-0.00730315643044993</v>
      </c>
      <c r="G9" s="4" t="n">
        <v>-0.00730315643044993</v>
      </c>
      <c r="H9" s="4" t="n">
        <v>-5.20417042793042E-017</v>
      </c>
      <c r="I9" s="4" t="n">
        <v>-0.00263972346608748</v>
      </c>
    </row>
    <row r="10" customFormat="false" ht="12.85" hidden="false" customHeight="false" outlineLevel="0" collapsed="false">
      <c r="A10" s="0" t="s">
        <v>63</v>
      </c>
      <c r="B10" s="4" t="n">
        <v>7.28583859910259E-017</v>
      </c>
      <c r="C10" s="4" t="n">
        <v>7.28583859910259E-017</v>
      </c>
      <c r="D10" s="4" t="n">
        <v>0.01496694967535</v>
      </c>
      <c r="E10" s="4" t="n">
        <v>7.28583859910259E-017</v>
      </c>
      <c r="F10" s="4" t="n">
        <v>7.28583859910259E-017</v>
      </c>
      <c r="G10" s="4" t="n">
        <v>0.000387846123725072</v>
      </c>
      <c r="H10" s="4" t="n">
        <v>0.00727307432562515</v>
      </c>
      <c r="I10" s="4" t="n">
        <v>0.0210314444247877</v>
      </c>
    </row>
    <row r="11" customFormat="false" ht="12.85" hidden="false" customHeight="false" outlineLevel="0" collapsed="false">
      <c r="A11" s="0" t="s">
        <v>64</v>
      </c>
      <c r="B11" s="4" t="n">
        <v>0.000358537350150102</v>
      </c>
      <c r="C11" s="4" t="n">
        <v>-0.00498516538029983</v>
      </c>
      <c r="D11" s="4" t="n">
        <v>-0.0087213972014625</v>
      </c>
      <c r="E11" s="4" t="n">
        <v>0.000358537350150102</v>
      </c>
      <c r="F11" s="4" t="n">
        <v>0.000358537350150102</v>
      </c>
      <c r="G11" s="4" t="n">
        <v>0.000358537350150102</v>
      </c>
      <c r="H11" s="4" t="n">
        <v>-0.0087213972014625</v>
      </c>
      <c r="I11" s="4" t="n">
        <v>-0.0087213972014625</v>
      </c>
    </row>
    <row r="12" customFormat="false" ht="12.85" hidden="false" customHeight="false" outlineLevel="0" collapsed="false">
      <c r="A12" s="0" t="s">
        <v>65</v>
      </c>
      <c r="B12" s="4" t="n">
        <v>4.49905009627903E-005</v>
      </c>
      <c r="C12" s="4" t="n">
        <v>-0.000187385328475013</v>
      </c>
      <c r="D12" s="4" t="n">
        <v>-0.00113078911193759</v>
      </c>
      <c r="E12" s="4" t="n">
        <v>-0.0016152015295125</v>
      </c>
      <c r="F12" s="4" t="n">
        <v>4.49905009627903E-005</v>
      </c>
      <c r="G12" s="4" t="n">
        <v>0.00678217040330003</v>
      </c>
      <c r="H12" s="4" t="n">
        <v>0.00411658295961264</v>
      </c>
      <c r="I12" s="4" t="n">
        <v>0.00279501829162526</v>
      </c>
    </row>
    <row r="13" customFormat="false" ht="12.85" hidden="false" customHeight="false" outlineLevel="0" collapsed="false">
      <c r="A13" s="0" t="s">
        <v>66</v>
      </c>
      <c r="B13" s="4" t="n">
        <v>0.0178926115446005</v>
      </c>
      <c r="C13" s="4" t="n">
        <v>-0.0109925048824497</v>
      </c>
      <c r="D13" s="4" t="n">
        <v>0.0178926115446005</v>
      </c>
      <c r="E13" s="4" t="n">
        <v>0.0178926115446005</v>
      </c>
      <c r="F13" s="4" t="n">
        <v>0.0178926115446005</v>
      </c>
      <c r="G13" s="4" t="n">
        <v>0.00515975703311256</v>
      </c>
      <c r="H13" s="4" t="n">
        <v>0.0207424443028255</v>
      </c>
      <c r="I13" s="4" t="n">
        <v>-0.00426239481622504</v>
      </c>
    </row>
    <row r="14" customFormat="false" ht="12.85" hidden="false" customHeight="false" outlineLevel="0" collapsed="false">
      <c r="A14" s="0" t="s">
        <v>67</v>
      </c>
      <c r="B14" s="4" t="n">
        <v>0.0257762938821374</v>
      </c>
      <c r="C14" s="4" t="n">
        <v>0.0257762938821374</v>
      </c>
      <c r="D14" s="4" t="n">
        <v>0.0257762938821374</v>
      </c>
      <c r="E14" s="4" t="n">
        <v>0.0257762938821374</v>
      </c>
      <c r="F14" s="4" t="n">
        <v>0.0257762938821374</v>
      </c>
      <c r="G14" s="4" t="n">
        <v>0.0257762938821374</v>
      </c>
      <c r="H14" s="4" t="n">
        <v>0.0257762938821374</v>
      </c>
      <c r="I14" s="4" t="n">
        <v>0.0257762938821374</v>
      </c>
    </row>
    <row r="15" customFormat="false" ht="12.85" hidden="false" customHeight="false" outlineLevel="0" collapsed="false">
      <c r="A15" s="0" t="s">
        <v>68</v>
      </c>
      <c r="B15" s="4" t="n">
        <v>-0.0439543399543501</v>
      </c>
      <c r="C15" s="4" t="n">
        <v>-0.0495767878526624</v>
      </c>
      <c r="D15" s="4" t="n">
        <v>-0.0439543399543501</v>
      </c>
      <c r="E15" s="4" t="n">
        <v>-0.0495767878526624</v>
      </c>
      <c r="F15" s="4" t="n">
        <v>-0.0439543399543501</v>
      </c>
      <c r="G15" s="4" t="n">
        <v>-0.0395742412770375</v>
      </c>
      <c r="H15" s="4" t="n">
        <v>-0.0439543399543501</v>
      </c>
      <c r="I15" s="4" t="n">
        <v>-0.0488443603669373</v>
      </c>
    </row>
    <row r="16" customFormat="false" ht="12.85" hidden="false" customHeight="false" outlineLevel="0" collapsed="false">
      <c r="A16" s="0" t="s">
        <v>69</v>
      </c>
      <c r="B16" s="4" t="n">
        <v>0.00336950874811257</v>
      </c>
      <c r="C16" s="4" t="n">
        <v>0.00336950874811257</v>
      </c>
      <c r="D16" s="4" t="n">
        <v>0.0822538170993877</v>
      </c>
      <c r="E16" s="4" t="n">
        <v>0.00336950874811257</v>
      </c>
      <c r="F16" s="4" t="n">
        <v>0.00336950874811257</v>
      </c>
      <c r="G16" s="4" t="n">
        <v>0.00336950874811257</v>
      </c>
      <c r="H16" s="4" t="n">
        <v>0.12620073459755</v>
      </c>
      <c r="I16" s="4" t="n">
        <v>0.00336950874811257</v>
      </c>
    </row>
    <row r="17" customFormat="false" ht="12.85" hidden="true" customHeight="false" outlineLevel="0" collapsed="false">
      <c r="A17" s="0" t="s">
        <v>70</v>
      </c>
      <c r="B17" s="4" t="n">
        <v>-0.00211132156878773</v>
      </c>
      <c r="C17" s="4" t="n">
        <v>0.0107517070058998</v>
      </c>
      <c r="D17" s="4" t="n">
        <v>0.00117802141689978</v>
      </c>
      <c r="E17" s="4" t="n">
        <v>0.0107517070058998</v>
      </c>
      <c r="F17" s="4" t="n">
        <v>-0.00211132156878773</v>
      </c>
      <c r="G17" s="4" t="n">
        <v>0.0107517070058998</v>
      </c>
      <c r="H17" s="4" t="n">
        <v>0.00117802141689978</v>
      </c>
      <c r="I17" s="4" t="n">
        <v>0.00117802141689978</v>
      </c>
    </row>
    <row r="18" customFormat="false" ht="12.85" hidden="true" customHeight="false" outlineLevel="0" collapsed="false">
      <c r="A18" s="0" t="s">
        <v>71</v>
      </c>
      <c r="B18" s="4" t="n">
        <v>-0.0214146566310748</v>
      </c>
      <c r="C18" s="4" t="n">
        <v>0.0182561530764751</v>
      </c>
      <c r="D18" s="4" t="n">
        <v>-0.0255442497283502</v>
      </c>
      <c r="E18" s="4" t="n">
        <v>0.0182561530764751</v>
      </c>
      <c r="F18" s="4" t="n">
        <v>-0.0214146566310748</v>
      </c>
      <c r="G18" s="4" t="n">
        <v>0.0165522961500005</v>
      </c>
      <c r="H18" s="4" t="n">
        <v>-0.0214146566310748</v>
      </c>
      <c r="I18" s="4" t="n">
        <v>-0.0214146566310748</v>
      </c>
    </row>
    <row r="19" customFormat="false" ht="12.85" hidden="true" customHeight="false" outlineLevel="0" collapsed="false">
      <c r="A19" s="0" t="s">
        <v>72</v>
      </c>
      <c r="B19" s="4" t="n">
        <v>0.01778979674485</v>
      </c>
      <c r="C19" s="4" t="n">
        <v>0.01778979674485</v>
      </c>
      <c r="D19" s="4" t="n">
        <v>0.01778979674485</v>
      </c>
      <c r="E19" s="4" t="n">
        <v>0.01778979674485</v>
      </c>
      <c r="F19" s="4" t="n">
        <v>0.01778979674485</v>
      </c>
      <c r="G19" s="4" t="n">
        <v>0.01778979674485</v>
      </c>
      <c r="H19" s="4" t="n">
        <v>0.01778979674485</v>
      </c>
      <c r="I19" s="4" t="n">
        <v>0.01778979674485</v>
      </c>
    </row>
    <row r="20" customFormat="false" ht="12.85" hidden="true" customHeight="false" outlineLevel="0" collapsed="false">
      <c r="A20" s="0" t="s">
        <v>73</v>
      </c>
      <c r="B20" s="4" t="n">
        <v>0.0291033498647998</v>
      </c>
      <c r="C20" s="4" t="n">
        <v>0.0291033498647998</v>
      </c>
      <c r="D20" s="4" t="n">
        <v>0.0291033498647998</v>
      </c>
      <c r="E20" s="4" t="n">
        <v>0.0291033498647998</v>
      </c>
      <c r="F20" s="4" t="n">
        <v>0.0291033498647998</v>
      </c>
      <c r="G20" s="4" t="n">
        <v>0.0291033498647998</v>
      </c>
      <c r="H20" s="4" t="n">
        <v>0.0291033498647998</v>
      </c>
      <c r="I20" s="4" t="n">
        <v>0.0291033498647998</v>
      </c>
    </row>
    <row r="21" customFormat="false" ht="12.85" hidden="true" customHeight="false" outlineLevel="0" collapsed="false">
      <c r="A21" s="0" t="s">
        <v>74</v>
      </c>
      <c r="B21" s="4" t="n">
        <v>2.08166817117217E-017</v>
      </c>
      <c r="C21" s="4" t="n">
        <v>2.08166817117217E-017</v>
      </c>
      <c r="D21" s="4" t="n">
        <v>2.08166817117217E-017</v>
      </c>
      <c r="E21" s="4" t="n">
        <v>2.08166817117217E-017</v>
      </c>
      <c r="F21" s="4" t="n">
        <v>2.08166817117217E-017</v>
      </c>
      <c r="G21" s="4" t="n">
        <v>2.08166817117217E-017</v>
      </c>
      <c r="H21" s="4" t="n">
        <v>2.08166817117217E-017</v>
      </c>
      <c r="I21" s="4" t="n">
        <v>2.08166817117217E-017</v>
      </c>
    </row>
    <row r="22" customFormat="false" ht="12.85" hidden="true" customHeight="false" outlineLevel="0" collapsed="false">
      <c r="A22" s="0" t="s">
        <v>75</v>
      </c>
      <c r="B22" s="4" t="n">
        <v>0.0220726001972374</v>
      </c>
      <c r="C22" s="4" t="n">
        <v>0.0231447082923125</v>
      </c>
      <c r="D22" s="4" t="n">
        <v>0.0220726001972374</v>
      </c>
      <c r="E22" s="4" t="n">
        <v>0.0333085976811123</v>
      </c>
      <c r="F22" s="4" t="n">
        <v>0.0220726001972374</v>
      </c>
      <c r="G22" s="4" t="n">
        <v>-0.0493646653146126</v>
      </c>
      <c r="H22" s="4" t="n">
        <v>0.0220726001972374</v>
      </c>
      <c r="I22" s="4" t="n">
        <v>0.0231447082923125</v>
      </c>
    </row>
    <row r="23" customFormat="false" ht="12.85" hidden="true" customHeight="false" outlineLevel="0" collapsed="false">
      <c r="A23" s="0" t="s">
        <v>76</v>
      </c>
      <c r="B23" s="4" t="n">
        <v>0.0255249495559499</v>
      </c>
      <c r="C23" s="4" t="n">
        <v>0.0255249495559499</v>
      </c>
      <c r="D23" s="4" t="n">
        <v>0.0255249495559499</v>
      </c>
      <c r="E23" s="4" t="n">
        <v>0.0255249495559499</v>
      </c>
      <c r="F23" s="4" t="n">
        <v>0.0255249495559499</v>
      </c>
      <c r="G23" s="4" t="n">
        <v>0.0255249495559499</v>
      </c>
      <c r="H23" s="4" t="n">
        <v>0.0255249495559499</v>
      </c>
      <c r="I23" s="4" t="n">
        <v>0.0255249495559499</v>
      </c>
    </row>
    <row r="24" customFormat="false" ht="12.85" hidden="true" customHeight="false" outlineLevel="0" collapsed="false">
      <c r="A24" s="0" t="s">
        <v>77</v>
      </c>
      <c r="B24" s="4" t="n">
        <v>0.0229565982397499</v>
      </c>
      <c r="C24" s="4" t="n">
        <v>0.0229565982397499</v>
      </c>
      <c r="D24" s="4" t="n">
        <v>0.0229565982397499</v>
      </c>
      <c r="E24" s="4" t="n">
        <v>0.0229565982397499</v>
      </c>
      <c r="F24" s="4" t="n">
        <v>0.0229565982397499</v>
      </c>
      <c r="G24" s="4" t="n">
        <v>0.0229565982397499</v>
      </c>
      <c r="H24" s="4" t="n">
        <v>0.0229565982397499</v>
      </c>
      <c r="I24" s="4" t="n">
        <v>0.0229565982397499</v>
      </c>
    </row>
    <row r="25" customFormat="false" ht="12.85" hidden="true" customHeight="false" outlineLevel="0" collapsed="false">
      <c r="A25" s="0" t="s">
        <v>78</v>
      </c>
      <c r="B25" s="4" t="n">
        <v>0.159337704210376</v>
      </c>
      <c r="C25" s="4" t="n">
        <v>0.0465812853222888</v>
      </c>
      <c r="D25" s="4" t="n">
        <v>0.136630918714789</v>
      </c>
      <c r="E25" s="4" t="n">
        <v>0.0442232987291388</v>
      </c>
      <c r="F25" s="4" t="n">
        <v>0.159337704210376</v>
      </c>
      <c r="G25" s="4" t="n">
        <v>0.0880266240627125</v>
      </c>
      <c r="H25" s="4" t="n">
        <v>0.053411761927351</v>
      </c>
      <c r="I25" s="4" t="n">
        <v>-0.00551069016999957</v>
      </c>
    </row>
    <row r="26" customFormat="false" ht="12.85" hidden="true" customHeight="false" outlineLevel="0" collapsed="false">
      <c r="A26" s="0" t="s">
        <v>79</v>
      </c>
      <c r="B26" s="4" t="n">
        <v>0.0138197016000001</v>
      </c>
      <c r="C26" s="4" t="n">
        <v>0.0176068853150251</v>
      </c>
      <c r="D26" s="4" t="n">
        <v>0.0176068853150251</v>
      </c>
      <c r="E26" s="4" t="n">
        <v>0.0138197016000001</v>
      </c>
      <c r="F26" s="4" t="n">
        <v>0.0138197016000001</v>
      </c>
      <c r="G26" s="4" t="n">
        <v>0.0176068853150251</v>
      </c>
      <c r="H26" s="4" t="n">
        <v>0.0176068853150251</v>
      </c>
      <c r="I26" s="4" t="n">
        <v>0.0138197016000001</v>
      </c>
    </row>
    <row r="27" customFormat="false" ht="12.85" hidden="true" customHeight="false" outlineLevel="0" collapsed="false">
      <c r="A27" s="0" t="s">
        <v>80</v>
      </c>
      <c r="B27" s="4" t="n">
        <v>0</v>
      </c>
      <c r="C27" s="4" t="n">
        <v>0.000759530298475086</v>
      </c>
      <c r="D27" s="4" t="n">
        <v>0</v>
      </c>
      <c r="E27" s="4" t="n">
        <v>-0.0363358218206249</v>
      </c>
      <c r="F27" s="4" t="n">
        <v>0</v>
      </c>
      <c r="G27" s="4" t="n">
        <v>-0.037081950637175</v>
      </c>
      <c r="H27" s="4" t="n">
        <v>-0.037081950637175</v>
      </c>
      <c r="I27" s="4" t="n">
        <v>-0.0363358218206249</v>
      </c>
    </row>
    <row r="28" customFormat="false" ht="12.85" hidden="true" customHeight="false" outlineLevel="0" collapsed="false">
      <c r="A28" s="0" t="s">
        <v>81</v>
      </c>
      <c r="B28" s="4" t="n">
        <v>-0.0185567296956247</v>
      </c>
      <c r="C28" s="4" t="n">
        <v>0.0261875228756253</v>
      </c>
      <c r="D28" s="4" t="n">
        <v>0.0243754528106253</v>
      </c>
      <c r="E28" s="4" t="n">
        <v>-0.0185567296956247</v>
      </c>
      <c r="F28" s="4" t="n">
        <v>-0.0185567296956247</v>
      </c>
      <c r="G28" s="4" t="n">
        <v>-0.0173103422656248</v>
      </c>
      <c r="H28" s="4" t="n">
        <v>-0.020328366240625</v>
      </c>
      <c r="I28" s="4" t="n">
        <v>-0.020328366240625</v>
      </c>
    </row>
    <row r="29" customFormat="false" ht="12.85" hidden="true" customHeight="false" outlineLevel="0" collapsed="false">
      <c r="A29" s="0" t="s">
        <v>82</v>
      </c>
      <c r="B29" s="4" t="n">
        <v>0.0235860546999998</v>
      </c>
      <c r="C29" s="4" t="n">
        <v>-0.01494405981685</v>
      </c>
      <c r="D29" s="4" t="n">
        <v>-0.01494405981685</v>
      </c>
      <c r="E29" s="4" t="n">
        <v>-0.00681657737800007</v>
      </c>
      <c r="F29" s="4" t="n">
        <v>-0.01494405981685</v>
      </c>
      <c r="G29" s="4" t="n">
        <v>0.0235860546999998</v>
      </c>
      <c r="H29" s="4" t="n">
        <v>-0.01494405981685</v>
      </c>
      <c r="I29" s="4" t="n">
        <v>-0.01494405981685</v>
      </c>
    </row>
    <row r="30" customFormat="false" ht="12.85" hidden="true" customHeight="false" outlineLevel="0" collapsed="false">
      <c r="A30" s="0" t="s">
        <v>83</v>
      </c>
      <c r="B30" s="4" t="n">
        <v>0.0175303780275998</v>
      </c>
      <c r="C30" s="4" t="n">
        <v>0.0175303780275998</v>
      </c>
      <c r="D30" s="4" t="n">
        <v>0.0175303780275998</v>
      </c>
      <c r="E30" s="4" t="n">
        <v>0.0175303780275998</v>
      </c>
      <c r="F30" s="4" t="n">
        <v>0.0175303780275998</v>
      </c>
      <c r="G30" s="4" t="n">
        <v>0.0175303780275998</v>
      </c>
      <c r="H30" s="4" t="n">
        <v>0.0175303780275998</v>
      </c>
      <c r="I30" s="4" t="n">
        <v>0.0175303780275998</v>
      </c>
    </row>
    <row r="31" customFormat="false" ht="12.85" hidden="true" customHeight="false" outlineLevel="0" collapsed="false">
      <c r="A31" s="0" t="s">
        <v>84</v>
      </c>
      <c r="B31" s="4" t="n">
        <v>-0.0396328904527997</v>
      </c>
      <c r="C31" s="4" t="n">
        <v>-0.0360336022522997</v>
      </c>
      <c r="D31" s="4" t="n">
        <v>-6.80397595999027E-005</v>
      </c>
      <c r="E31" s="4" t="n">
        <v>-0.0360336022522997</v>
      </c>
      <c r="F31" s="4" t="n">
        <v>-0.0396328904527997</v>
      </c>
      <c r="G31" s="4" t="n">
        <v>-0.0396328904527997</v>
      </c>
      <c r="H31" s="4" t="n">
        <v>-0.0396328904527997</v>
      </c>
      <c r="I31" s="4" t="n">
        <v>-0.0396328904527997</v>
      </c>
    </row>
    <row r="32" customFormat="false" ht="12.85" hidden="true" customHeight="false" outlineLevel="0" collapsed="false">
      <c r="A32" s="0" t="s">
        <v>85</v>
      </c>
      <c r="B32" s="4" t="n">
        <v>0.0316473169970255</v>
      </c>
      <c r="C32" s="4" t="n">
        <v>0.0497600881605751</v>
      </c>
      <c r="D32" s="4" t="n">
        <v>-0.00546259520947464</v>
      </c>
      <c r="E32" s="4" t="n">
        <v>0.0497600881605751</v>
      </c>
      <c r="F32" s="4" t="n">
        <v>0.0316473169970255</v>
      </c>
      <c r="G32" s="4" t="n">
        <v>-0.00982721127684979</v>
      </c>
      <c r="H32" s="4" t="n">
        <v>0.0318601502197627</v>
      </c>
      <c r="I32" s="4" t="n">
        <v>-0.00982721127684979</v>
      </c>
    </row>
    <row r="33" customFormat="false" ht="12.85" hidden="true" customHeight="false" outlineLevel="0" collapsed="false">
      <c r="A33" s="0" t="s">
        <v>86</v>
      </c>
      <c r="B33" s="4" t="n">
        <v>-0.00611240182717508</v>
      </c>
      <c r="C33" s="4" t="n">
        <v>-9.71445146547012E-017</v>
      </c>
      <c r="D33" s="4" t="n">
        <v>-0.00236120768834978</v>
      </c>
      <c r="E33" s="4" t="n">
        <v>-0.00611240182717508</v>
      </c>
      <c r="F33" s="4" t="n">
        <v>0.00163836836396282</v>
      </c>
      <c r="G33" s="4" t="n">
        <v>-0.00347775495217505</v>
      </c>
      <c r="H33" s="4" t="n">
        <v>-0.00611240182717508</v>
      </c>
      <c r="I33" s="4" t="n">
        <v>-0.00611240182717508</v>
      </c>
    </row>
    <row r="34" customFormat="false" ht="12.85" hidden="true" customHeight="false" outlineLevel="0" collapsed="false">
      <c r="A34" s="0" t="s">
        <v>87</v>
      </c>
      <c r="B34" s="4" t="n">
        <v>-5.20417042793042E-018</v>
      </c>
      <c r="C34" s="4" t="n">
        <v>-5.20417042793042E-018</v>
      </c>
      <c r="D34" s="4" t="n">
        <v>0.000930028219975116</v>
      </c>
      <c r="E34" s="4" t="n">
        <v>-5.20417042793042E-018</v>
      </c>
      <c r="F34" s="4" t="n">
        <v>0.000930028219975116</v>
      </c>
      <c r="G34" s="4" t="n">
        <v>0.00477043087437523</v>
      </c>
      <c r="H34" s="4" t="n">
        <v>0.000930028219975116</v>
      </c>
      <c r="I34" s="4" t="n">
        <v>0.00802627087437524</v>
      </c>
    </row>
    <row r="35" customFormat="false" ht="12.85" hidden="true" customHeight="false" outlineLevel="0" collapsed="false">
      <c r="A35" s="0" t="s">
        <v>88</v>
      </c>
      <c r="B35" s="4" t="n">
        <v>0.0153160474347248</v>
      </c>
      <c r="C35" s="4" t="n">
        <v>0.0153160474347248</v>
      </c>
      <c r="D35" s="4" t="n">
        <v>0.0153160474347248</v>
      </c>
      <c r="E35" s="4" t="n">
        <v>0.0153160474347248</v>
      </c>
      <c r="F35" s="4" t="n">
        <v>0.0153160474347248</v>
      </c>
      <c r="G35" s="4" t="n">
        <v>0.0153160474347248</v>
      </c>
      <c r="H35" s="4" t="n">
        <v>0.0153160474347248</v>
      </c>
      <c r="I35" s="4" t="n">
        <v>0.0153160474347248</v>
      </c>
    </row>
    <row r="36" customFormat="false" ht="12.85" hidden="true" customHeight="false" outlineLevel="0" collapsed="false">
      <c r="A36" s="0" t="s">
        <v>89</v>
      </c>
      <c r="B36" s="4" t="n">
        <v>0.00245694441960007</v>
      </c>
      <c r="C36" s="4" t="n">
        <v>0.00245694441960007</v>
      </c>
      <c r="D36" s="4" t="n">
        <v>0.00657033141940008</v>
      </c>
      <c r="E36" s="4" t="n">
        <v>0.0192314303794749</v>
      </c>
      <c r="F36" s="4" t="n">
        <v>0.00245694441960007</v>
      </c>
      <c r="G36" s="4" t="n">
        <v>0.00245694441960007</v>
      </c>
      <c r="H36" s="4" t="n">
        <v>0.00657033141940008</v>
      </c>
      <c r="I36" s="4" t="n">
        <v>0.0124410426906505</v>
      </c>
    </row>
    <row r="37" customFormat="false" ht="12.85" hidden="true" customHeight="false" outlineLevel="0" collapsed="false">
      <c r="A37" s="0" t="s">
        <v>90</v>
      </c>
      <c r="B37" s="4" t="n">
        <v>0.0328674479307377</v>
      </c>
      <c r="C37" s="4" t="n">
        <v>-1.38777878078145E-017</v>
      </c>
      <c r="D37" s="4" t="n">
        <v>-1.38777878078145E-017</v>
      </c>
      <c r="E37" s="4" t="n">
        <v>-1.38777878078145E-017</v>
      </c>
      <c r="F37" s="4" t="n">
        <v>0.0328674479307377</v>
      </c>
      <c r="G37" s="4" t="n">
        <v>-0.0010352593342622</v>
      </c>
      <c r="H37" s="4" t="n">
        <v>-1.38777878078145E-017</v>
      </c>
      <c r="I37" s="4" t="n">
        <v>0.0328674479307377</v>
      </c>
    </row>
    <row r="38" customFormat="false" ht="12.85" hidden="true" customHeight="false" outlineLevel="0" collapsed="false">
      <c r="A38" s="0" t="s">
        <v>91</v>
      </c>
      <c r="B38" s="4" t="n">
        <v>0.02632452595</v>
      </c>
      <c r="C38" s="4" t="n">
        <v>0.02632452595</v>
      </c>
      <c r="D38" s="4" t="n">
        <v>-0.00531030349104983</v>
      </c>
      <c r="E38" s="4" t="n">
        <v>0.02632452595</v>
      </c>
      <c r="F38" s="4" t="n">
        <v>0.02632452595</v>
      </c>
      <c r="G38" s="4" t="n">
        <v>-0.00386802315134988</v>
      </c>
      <c r="H38" s="4" t="n">
        <v>-0.00531030349104983</v>
      </c>
      <c r="I38" s="4" t="n">
        <v>0.02632452595</v>
      </c>
    </row>
    <row r="39" customFormat="false" ht="12.85" hidden="true" customHeight="false" outlineLevel="0" collapsed="false">
      <c r="A39" s="0" t="s">
        <v>92</v>
      </c>
      <c r="B39" s="4" t="n">
        <v>0.0197174062845373</v>
      </c>
      <c r="C39" s="4" t="n">
        <v>0.0197174062845373</v>
      </c>
      <c r="D39" s="4" t="n">
        <v>0.0197174062845373</v>
      </c>
      <c r="E39" s="4" t="n">
        <v>0.0197174062845373</v>
      </c>
      <c r="F39" s="4" t="n">
        <v>0.0197174062845373</v>
      </c>
      <c r="G39" s="4" t="n">
        <v>0.0197174062845373</v>
      </c>
      <c r="H39" s="4" t="n">
        <v>0.0197174062845373</v>
      </c>
      <c r="I39" s="4" t="n">
        <v>0.0197174062845373</v>
      </c>
    </row>
    <row r="40" customFormat="false" ht="12.85" hidden="true" customHeight="false" outlineLevel="0" collapsed="false">
      <c r="A40" s="0" t="s">
        <v>93</v>
      </c>
      <c r="B40" s="4" t="n">
        <v>0.0188023716153375</v>
      </c>
      <c r="C40" s="4" t="n">
        <v>0.0188023716153375</v>
      </c>
      <c r="D40" s="4" t="n">
        <v>-0.00563989576290014</v>
      </c>
      <c r="E40" s="4" t="n">
        <v>0.0188023716153375</v>
      </c>
      <c r="F40" s="4" t="n">
        <v>0.0188023716153375</v>
      </c>
      <c r="G40" s="4" t="n">
        <v>0.0188023716153375</v>
      </c>
      <c r="H40" s="4" t="n">
        <v>-0.00563989576290014</v>
      </c>
      <c r="I40" s="4" t="n">
        <v>0.0137857564728249</v>
      </c>
    </row>
    <row r="41" customFormat="false" ht="12.85" hidden="true" customHeight="false" outlineLevel="0" collapsed="false">
      <c r="A41" s="0" t="s">
        <v>94</v>
      </c>
      <c r="B41" s="4" t="n">
        <v>-0.0421912678896</v>
      </c>
      <c r="C41" s="4" t="n">
        <v>-0.0421912678896</v>
      </c>
      <c r="D41" s="4" t="n">
        <v>-0.0421912678896</v>
      </c>
      <c r="E41" s="4" t="n">
        <v>-0.0478911321396626</v>
      </c>
      <c r="F41" s="4" t="n">
        <v>-0.0421912678896</v>
      </c>
      <c r="G41" s="4" t="n">
        <v>-0.0421912678896</v>
      </c>
      <c r="H41" s="4" t="n">
        <v>-0.0421912678896</v>
      </c>
      <c r="I41" s="4" t="n">
        <v>-0.0421912678896</v>
      </c>
    </row>
    <row r="42" customFormat="false" ht="12.85" hidden="true" customHeight="false" outlineLevel="0" collapsed="false">
      <c r="A42" s="0" t="s">
        <v>95</v>
      </c>
      <c r="B42" s="4" t="n">
        <v>0.00281658345639997</v>
      </c>
      <c r="C42" s="4" t="n">
        <v>0.022570076709075</v>
      </c>
      <c r="D42" s="4" t="n">
        <v>0.00281658345639997</v>
      </c>
      <c r="E42" s="4" t="n">
        <v>0.022570076709075</v>
      </c>
      <c r="F42" s="4" t="n">
        <v>0.00281658345639997</v>
      </c>
      <c r="G42" s="4" t="n">
        <v>0.022570076709075</v>
      </c>
      <c r="H42" s="4" t="n">
        <v>0.022570076709075</v>
      </c>
      <c r="I42" s="4" t="n">
        <v>0.00281658345639997</v>
      </c>
    </row>
    <row r="43" customFormat="false" ht="12.85" hidden="true" customHeight="false" outlineLevel="0" collapsed="false">
      <c r="A43" s="0" t="s">
        <v>96</v>
      </c>
      <c r="B43" s="4" t="n">
        <v>0.0142080755299999</v>
      </c>
      <c r="C43" s="4" t="n">
        <v>0.0142080755299999</v>
      </c>
      <c r="D43" s="4" t="n">
        <v>0.0142080755299999</v>
      </c>
      <c r="E43" s="4" t="n">
        <v>0.0142080755299999</v>
      </c>
      <c r="F43" s="4" t="n">
        <v>0.0142080755299999</v>
      </c>
      <c r="G43" s="4" t="n">
        <v>0.0142080755299999</v>
      </c>
      <c r="H43" s="4" t="n">
        <v>0.0142080755299999</v>
      </c>
      <c r="I43" s="4" t="n">
        <v>0.0142080755299999</v>
      </c>
    </row>
    <row r="44" customFormat="false" ht="12.85" hidden="true" customHeight="false" outlineLevel="0" collapsed="false">
      <c r="A44" s="0" t="s">
        <v>97</v>
      </c>
      <c r="B44" s="4" t="n">
        <v>-0.00286822533328744</v>
      </c>
      <c r="C44" s="4" t="n">
        <v>-0.00497588948872484</v>
      </c>
      <c r="D44" s="4" t="n">
        <v>-0.0116148929081248</v>
      </c>
      <c r="E44" s="4" t="n">
        <v>-0.00286822533328744</v>
      </c>
      <c r="F44" s="4" t="n">
        <v>-0.00286822533328744</v>
      </c>
      <c r="G44" s="4" t="n">
        <v>-0.00497588948872484</v>
      </c>
      <c r="H44" s="4" t="n">
        <v>-0.0116148929081248</v>
      </c>
      <c r="I44" s="4" t="n">
        <v>-0.00286822533328744</v>
      </c>
    </row>
    <row r="45" customFormat="false" ht="12.85" hidden="true" customHeight="false" outlineLevel="0" collapsed="false">
      <c r="A45" s="0" t="s">
        <v>98</v>
      </c>
      <c r="B45" s="4" t="n">
        <v>0.0250968454152248</v>
      </c>
      <c r="C45" s="4" t="n">
        <v>0.0250968454152248</v>
      </c>
      <c r="D45" s="4" t="n">
        <v>0.0250968454152248</v>
      </c>
      <c r="E45" s="4" t="n">
        <v>0.0250968454152248</v>
      </c>
      <c r="F45" s="4" t="n">
        <v>0.0250968454152248</v>
      </c>
      <c r="G45" s="4" t="n">
        <v>0.0250968454152248</v>
      </c>
      <c r="H45" s="4" t="n">
        <v>0.0250968454152248</v>
      </c>
      <c r="I45" s="4" t="n">
        <v>0.0250968454152248</v>
      </c>
    </row>
    <row r="46" customFormat="false" ht="12.85" hidden="true" customHeight="false" outlineLevel="0" collapsed="false">
      <c r="A46" s="0" t="s">
        <v>99</v>
      </c>
      <c r="B46" s="4" t="n">
        <v>0.0218320329367624</v>
      </c>
      <c r="C46" s="4" t="n">
        <v>0.0218320329367624</v>
      </c>
      <c r="D46" s="4" t="n">
        <v>0.0218320329367624</v>
      </c>
      <c r="E46" s="4" t="n">
        <v>0.0218320329367624</v>
      </c>
      <c r="F46" s="4" t="n">
        <v>0.0218320329367624</v>
      </c>
      <c r="G46" s="4" t="n">
        <v>0.0218320329367624</v>
      </c>
      <c r="H46" s="4" t="n">
        <v>0.0218320329367624</v>
      </c>
      <c r="I46" s="4" t="n">
        <v>0.0218320329367624</v>
      </c>
    </row>
    <row r="47" customFormat="false" ht="12.85" hidden="true" customHeight="false" outlineLevel="0" collapsed="false">
      <c r="A47" s="0" t="s">
        <v>100</v>
      </c>
      <c r="B47" s="4" t="n">
        <v>-0.117007988807325</v>
      </c>
      <c r="C47" s="4" t="n">
        <v>-0.117007988807325</v>
      </c>
      <c r="D47" s="4" t="n">
        <v>-0.117007988807325</v>
      </c>
      <c r="E47" s="4" t="n">
        <v>-0.117007988807325</v>
      </c>
      <c r="F47" s="4" t="n">
        <v>-0.117007988807325</v>
      </c>
      <c r="G47" s="4" t="n">
        <v>-0.10165291456</v>
      </c>
      <c r="H47" s="4" t="n">
        <v>-0.117007988807325</v>
      </c>
      <c r="I47" s="4" t="n">
        <v>-0.117007988807325</v>
      </c>
    </row>
    <row r="48" customFormat="false" ht="12.85" hidden="true" customHeight="false" outlineLevel="0" collapsed="false">
      <c r="A48" s="0" t="s">
        <v>101</v>
      </c>
      <c r="B48" s="4" t="n">
        <v>0.0131043838513501</v>
      </c>
      <c r="C48" s="4" t="n">
        <v>0.0377767857406253</v>
      </c>
      <c r="D48" s="4" t="n">
        <v>-0.00892995808117519</v>
      </c>
      <c r="E48" s="4" t="n">
        <v>0.0131043838513501</v>
      </c>
      <c r="F48" s="4" t="n">
        <v>0.0131043838513501</v>
      </c>
      <c r="G48" s="4" t="n">
        <v>0.0141675568506002</v>
      </c>
      <c r="H48" s="4" t="n">
        <v>-0.00892995808117519</v>
      </c>
      <c r="I48" s="4" t="n">
        <v>0.0682856899142129</v>
      </c>
    </row>
    <row r="50" customFormat="false" ht="12.85" hidden="false" customHeight="false" outlineLevel="0" collapsed="false">
      <c r="A50" s="1" t="s">
        <v>24</v>
      </c>
    </row>
    <row r="51" customFormat="false" ht="12.85" hidden="false" customHeight="false" outlineLevel="0" collapsed="false">
      <c r="A51" s="0" t="s">
        <v>102</v>
      </c>
      <c r="B51" s="4" t="n">
        <f aca="false">AVERAGE(B2:B48)*12</f>
        <v>0.07347346697034</v>
      </c>
      <c r="C51" s="4" t="n">
        <f aca="false">AVERAGE(C2:C48)*12</f>
        <v>0.0382774705904177</v>
      </c>
      <c r="D51" s="4" t="n">
        <f aca="false">AVERAGE(D2:D48)*12</f>
        <v>0.0343438846713581</v>
      </c>
      <c r="E51" s="4" t="n">
        <f aca="false">AVERAGE(E2:E48)*12</f>
        <v>0.0283639033108538</v>
      </c>
      <c r="F51" s="4" t="n">
        <f aca="false">AVERAGE(F2:F48)*12</f>
        <v>0.0435523959761753</v>
      </c>
      <c r="G51" s="4" t="n">
        <f aca="false">AVERAGE(G2:G48)*12</f>
        <v>0.0086736264250313</v>
      </c>
      <c r="H51" s="4" t="n">
        <f aca="false">AVERAGE(H2:H48)*12</f>
        <v>0.0241860172300057</v>
      </c>
      <c r="I51" s="4" t="n">
        <f aca="false">AVERAGE(I2:I48)*12</f>
        <v>-0.00591686069480366</v>
      </c>
    </row>
    <row r="52" customFormat="false" ht="12.85" hidden="false" customHeight="false" outlineLevel="0" collapsed="false">
      <c r="A52" s="0" t="s">
        <v>26</v>
      </c>
      <c r="B52" s="5" t="n">
        <f aca="false">B51*100000</f>
        <v>7347.346697034</v>
      </c>
      <c r="C52" s="5" t="n">
        <f aca="false">C51*100000</f>
        <v>3827.74705904177</v>
      </c>
      <c r="D52" s="5" t="n">
        <f aca="false">D51*100000</f>
        <v>3434.38846713581</v>
      </c>
      <c r="E52" s="5" t="n">
        <f aca="false">E51*100000</f>
        <v>2836.39033108538</v>
      </c>
      <c r="F52" s="5" t="n">
        <f aca="false">F51*100000</f>
        <v>4355.23959761753</v>
      </c>
      <c r="G52" s="5" t="n">
        <f aca="false">G51*100000</f>
        <v>867.36264250313</v>
      </c>
      <c r="H52" s="5" t="n">
        <f aca="false">H51*100000</f>
        <v>2418.60172300057</v>
      </c>
      <c r="I52" s="5" t="n">
        <f aca="false">I51*100000</f>
        <v>-591.686069480366</v>
      </c>
    </row>
    <row r="53" customFormat="false" ht="12.85" hidden="false" customHeight="false" outlineLevel="0" collapsed="false">
      <c r="A53" s="0" t="s">
        <v>103</v>
      </c>
      <c r="B53" s="4" t="n">
        <f aca="false">STDEV(B2:B48)*SQRT(12)</f>
        <v>0.121289988737549</v>
      </c>
      <c r="C53" s="4" t="n">
        <f aca="false">STDEV(C2:C48)*SQRT(12)</f>
        <v>0.101931824664759</v>
      </c>
      <c r="D53" s="4" t="n">
        <f aca="false">STDEV(D2:D48)*SQRT(12)</f>
        <v>0.123297521199601</v>
      </c>
      <c r="E53" s="4" t="n">
        <f aca="false">STDEV(E2:E48)*SQRT(12)</f>
        <v>0.10262144141781</v>
      </c>
      <c r="F53" s="4" t="n">
        <f aca="false">STDEV(F2:F48)*SQRT(12)</f>
        <v>0.125825088154106</v>
      </c>
      <c r="G53" s="4" t="n">
        <f aca="false">STDEV(G2:G48)*SQRT(12)</f>
        <v>0.104725354212553</v>
      </c>
      <c r="H53" s="4" t="n">
        <f aca="false">STDEV(H2:H48)*SQRT(12)</f>
        <v>0.122063612437963</v>
      </c>
      <c r="I53" s="4" t="n">
        <f aca="false">STDEV(I2:I48)*SQRT(12)</f>
        <v>0.102635372681514</v>
      </c>
    </row>
    <row r="54" customFormat="false" ht="12.85" hidden="false" customHeight="false" outlineLevel="0" collapsed="false">
      <c r="A54" s="0" t="s">
        <v>28</v>
      </c>
      <c r="B54" s="5" t="n">
        <f aca="false">B53*100000</f>
        <v>12128.9988737549</v>
      </c>
      <c r="C54" s="5" t="n">
        <f aca="false">C53*100000</f>
        <v>10193.1824664759</v>
      </c>
      <c r="D54" s="5" t="n">
        <f aca="false">D53*100000</f>
        <v>12329.7521199601</v>
      </c>
      <c r="E54" s="5" t="n">
        <f aca="false">E53*100000</f>
        <v>10262.144141781</v>
      </c>
      <c r="F54" s="5" t="n">
        <f aca="false">F53*100000</f>
        <v>12582.5088154106</v>
      </c>
      <c r="G54" s="5" t="n">
        <f aca="false">G53*100000</f>
        <v>10472.5354212553</v>
      </c>
      <c r="H54" s="5" t="n">
        <f aca="false">H53*100000</f>
        <v>12206.3612437963</v>
      </c>
      <c r="I54" s="5" t="n">
        <f aca="false">I53*100000</f>
        <v>10263.5372681514</v>
      </c>
    </row>
    <row r="55" customFormat="false" ht="12.85" hidden="false" customHeight="false" outlineLevel="0" collapsed="false">
      <c r="A55" s="0" t="s">
        <v>29</v>
      </c>
      <c r="B55" s="5" t="n">
        <f aca="false">B51/B53</f>
        <v>0.605766953522637</v>
      </c>
      <c r="C55" s="5" t="n">
        <f aca="false">C51/C53</f>
        <v>0.375520311897756</v>
      </c>
      <c r="D55" s="5" t="n">
        <f aca="false">D51/D53</f>
        <v>0.278544810448867</v>
      </c>
      <c r="E55" s="5" t="n">
        <f aca="false">E51/E53</f>
        <v>0.276393538416343</v>
      </c>
      <c r="F55" s="5" t="n">
        <f aca="false">F51/F53</f>
        <v>0.346134436423632</v>
      </c>
      <c r="G55" s="5" t="n">
        <f aca="false">G51/G53</f>
        <v>0.0828226028954473</v>
      </c>
      <c r="H55" s="5" t="n">
        <f aca="false">H51/H53</f>
        <v>0.198142728589963</v>
      </c>
      <c r="I55" s="5" t="n">
        <f aca="false">I51/I53</f>
        <v>-0.0576493321962612</v>
      </c>
    </row>
    <row r="56" customFormat="false" ht="12.85" hidden="false" customHeight="false" outlineLevel="0" collapsed="false">
      <c r="A56" s="0" t="s">
        <v>30</v>
      </c>
      <c r="B56" s="5" t="n">
        <f aca="false">B55*100000</f>
        <v>60576.6953522637</v>
      </c>
      <c r="C56" s="5" t="n">
        <f aca="false">C55*100000</f>
        <v>37552.0311897756</v>
      </c>
      <c r="D56" s="5" t="n">
        <f aca="false">D55*100000</f>
        <v>27854.4810448867</v>
      </c>
      <c r="E56" s="5" t="n">
        <f aca="false">E55*100000</f>
        <v>27639.3538416343</v>
      </c>
      <c r="F56" s="5" t="n">
        <f aca="false">F55*100000</f>
        <v>34613.4436423632</v>
      </c>
      <c r="G56" s="5" t="n">
        <f aca="false">G55*100000</f>
        <v>8282.26028954473</v>
      </c>
      <c r="H56" s="5" t="n">
        <f aca="false">H55*100000</f>
        <v>19814.2728589963</v>
      </c>
      <c r="I56" s="5" t="n">
        <f aca="false">I55*100000</f>
        <v>-5764.93321962612</v>
      </c>
    </row>
    <row r="57" customFormat="false" ht="12.85" hidden="false" customHeight="false" outlineLevel="0" collapsed="false">
      <c r="A57" s="0" t="s">
        <v>31</v>
      </c>
      <c r="B57" s="0" t="n">
        <f aca="false">COUNTIF(B2:B48,"&gt;0")</f>
        <v>32</v>
      </c>
      <c r="C57" s="0" t="n">
        <f aca="false">COUNTIF(C2:C48,"&gt;0")</f>
        <v>31</v>
      </c>
      <c r="D57" s="0" t="n">
        <f aca="false">COUNTIF(D2:D48,"&gt;0")</f>
        <v>26</v>
      </c>
      <c r="E57" s="0" t="n">
        <f aca="false">COUNTIF(E2:E48,"&gt;0")</f>
        <v>31</v>
      </c>
      <c r="F57" s="0" t="n">
        <f aca="false">COUNTIF(F2:F48,"&gt;0")</f>
        <v>33</v>
      </c>
      <c r="G57" s="0" t="n">
        <f aca="false">COUNTIF(G2:G48,"&gt;0")</f>
        <v>31</v>
      </c>
      <c r="H57" s="0" t="n">
        <f aca="false">COUNTIF(H2:H48,"&gt;0")</f>
        <v>28</v>
      </c>
      <c r="I57" s="0" t="n">
        <f aca="false">COUNTIF(I2:I48,"&gt;0")</f>
        <v>28</v>
      </c>
    </row>
    <row r="58" customFormat="false" ht="12.85" hidden="false" customHeight="false" outlineLevel="0" collapsed="false">
      <c r="A58" s="0" t="s">
        <v>32</v>
      </c>
      <c r="B58" s="0" t="n">
        <f aca="false">COUNTIF(B2:B48,"&lt;=0")</f>
        <v>15</v>
      </c>
      <c r="C58" s="0" t="n">
        <f aca="false">COUNTIF(C2:C48,"&lt;=0")</f>
        <v>16</v>
      </c>
      <c r="D58" s="0" t="n">
        <f aca="false">COUNTIF(D2:D48,"&lt;=0")</f>
        <v>21</v>
      </c>
      <c r="E58" s="0" t="n">
        <f aca="false">COUNTIF(E2:E48,"&lt;=0")</f>
        <v>16</v>
      </c>
      <c r="F58" s="0" t="n">
        <f aca="false">COUNTIF(F2:F48,"&lt;=0")</f>
        <v>14</v>
      </c>
      <c r="G58" s="0" t="n">
        <f aca="false">COUNTIF(G2:G48,"&lt;=0")</f>
        <v>16</v>
      </c>
      <c r="H58" s="0" t="n">
        <f aca="false">COUNTIF(H2:H48,"&lt;=0")</f>
        <v>19</v>
      </c>
      <c r="I58" s="0" t="n">
        <f aca="false">COUNTIF(I2:I48,"&lt;=0")</f>
        <v>19</v>
      </c>
    </row>
    <row r="59" customFormat="false" ht="12.85" hidden="false" customHeight="false" outlineLevel="0" collapsed="false">
      <c r="A59" s="0" t="s">
        <v>33</v>
      </c>
      <c r="B59" s="4" t="n">
        <f aca="false">MAX(B2:B48)*12</f>
        <v>1.91205245052451</v>
      </c>
      <c r="C59" s="4" t="n">
        <f aca="false">MAX(C2:C48)*12</f>
        <v>0.597121057926902</v>
      </c>
      <c r="D59" s="4" t="n">
        <f aca="false">MAX(D2:D48)*12</f>
        <v>1.63957102457747</v>
      </c>
      <c r="E59" s="4" t="n">
        <f aca="false">MAX(E2:E48)*12</f>
        <v>0.597121057926902</v>
      </c>
      <c r="F59" s="4" t="n">
        <f aca="false">MAX(F2:F48)*12</f>
        <v>1.91205245052451</v>
      </c>
      <c r="G59" s="4" t="n">
        <f aca="false">MAX(G2:G48)*12</f>
        <v>1.05631948875255</v>
      </c>
      <c r="H59" s="4" t="n">
        <f aca="false">MAX(H2:H48)*12</f>
        <v>1.5144088151706</v>
      </c>
      <c r="I59" s="4" t="n">
        <f aca="false">MAX(I2:I48)*12</f>
        <v>0.819428278970554</v>
      </c>
    </row>
    <row r="60" customFormat="false" ht="12.85" hidden="false" customHeight="false" outlineLevel="0" collapsed="false">
      <c r="A60" s="0" t="s">
        <v>34</v>
      </c>
      <c r="B60" s="4" t="n">
        <f aca="false">MIN(B2:B48)*12</f>
        <v>-1.4040958656879</v>
      </c>
      <c r="C60" s="4" t="n">
        <f aca="false">MIN(C2:C48)*12</f>
        <v>-1.4040958656879</v>
      </c>
      <c r="D60" s="4" t="n">
        <f aca="false">MIN(D2:D48)*12</f>
        <v>-1.4040958656879</v>
      </c>
      <c r="E60" s="4" t="n">
        <f aca="false">MIN(E2:E48)*12</f>
        <v>-1.4040958656879</v>
      </c>
      <c r="F60" s="4" t="n">
        <f aca="false">MIN(F2:F48)*12</f>
        <v>-1.4040958656879</v>
      </c>
      <c r="G60" s="4" t="n">
        <f aca="false">MIN(G2:G48)*12</f>
        <v>-1.21983497472</v>
      </c>
      <c r="H60" s="4" t="n">
        <f aca="false">MIN(H2:H48)*12</f>
        <v>-1.4040958656879</v>
      </c>
      <c r="I60" s="4" t="n">
        <f aca="false">MIN(I2:I48)*12</f>
        <v>-1.4040958656879</v>
      </c>
    </row>
    <row r="61" customFormat="false" ht="12.85" hidden="false" customHeight="false" outlineLevel="0" collapsed="false">
      <c r="A61" s="0" t="s">
        <v>35</v>
      </c>
      <c r="B61" s="5" t="n">
        <f aca="false">B59*100000</f>
        <v>191205.245052451</v>
      </c>
      <c r="C61" s="5" t="n">
        <f aca="false">C59*100000</f>
        <v>59712.1057926902</v>
      </c>
      <c r="D61" s="5" t="n">
        <f aca="false">D59*100000</f>
        <v>163957.102457747</v>
      </c>
      <c r="E61" s="5" t="n">
        <f aca="false">E59*100000</f>
        <v>59712.1057926902</v>
      </c>
      <c r="F61" s="5" t="n">
        <f aca="false">F59*100000</f>
        <v>191205.245052451</v>
      </c>
      <c r="G61" s="5" t="n">
        <f aca="false">G59*100000</f>
        <v>105631.948875255</v>
      </c>
      <c r="H61" s="5" t="n">
        <f aca="false">H59*100000</f>
        <v>151440.88151706</v>
      </c>
      <c r="I61" s="5" t="n">
        <f aca="false">I59*100000</f>
        <v>81942.8278970554</v>
      </c>
    </row>
    <row r="62" customFormat="false" ht="12.85" hidden="false" customHeight="false" outlineLevel="0" collapsed="false">
      <c r="A62" s="0" t="s">
        <v>36</v>
      </c>
      <c r="B62" s="5" t="n">
        <f aca="false">B60*100000</f>
        <v>-140409.58656879</v>
      </c>
      <c r="C62" s="5" t="n">
        <f aca="false">C60*100000</f>
        <v>-140409.58656879</v>
      </c>
      <c r="D62" s="5" t="n">
        <f aca="false">D60*100000</f>
        <v>-140409.58656879</v>
      </c>
      <c r="E62" s="5" t="n">
        <f aca="false">E60*100000</f>
        <v>-140409.58656879</v>
      </c>
      <c r="F62" s="5" t="n">
        <f aca="false">F60*100000</f>
        <v>-140409.58656879</v>
      </c>
      <c r="G62" s="5" t="n">
        <f aca="false">G60*100000</f>
        <v>-121983.497472</v>
      </c>
      <c r="H62" s="5" t="n">
        <f aca="false">H60*100000</f>
        <v>-140409.58656879</v>
      </c>
      <c r="I62" s="5" t="n">
        <f aca="false">I60*100000</f>
        <v>-140409.58656879</v>
      </c>
    </row>
    <row r="64" customFormat="false" ht="12.85" hidden="false" customHeight="false" outlineLevel="0" collapsed="false">
      <c r="A64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4.6632653061224"/>
    <col collapsed="false" hidden="false" max="5" min="2" style="0" width="13.0204081632653"/>
    <col collapsed="false" hidden="false" max="9" min="6" style="0" width="13.9132653061224"/>
    <col collapsed="false" hidden="false" max="1025" min="10" style="0" width="11.5204081632653"/>
  </cols>
  <sheetData>
    <row r="1" customFormat="false" ht="12.85" hidden="false" customHeight="false" outlineLevel="0" collapsed="false">
      <c r="A1" s="1" t="s">
        <v>0</v>
      </c>
      <c r="B1" s="2" t="s">
        <v>47</v>
      </c>
      <c r="C1" s="1" t="s">
        <v>48</v>
      </c>
      <c r="D1" s="7" t="s">
        <v>49</v>
      </c>
      <c r="E1" s="1" t="s">
        <v>50</v>
      </c>
      <c r="F1" s="2" t="s">
        <v>51</v>
      </c>
      <c r="G1" s="1" t="s">
        <v>52</v>
      </c>
      <c r="H1" s="1" t="s">
        <v>53</v>
      </c>
      <c r="I1" s="1" t="s">
        <v>54</v>
      </c>
    </row>
    <row r="2" customFormat="false" ht="12.85" hidden="false" customHeight="false" outlineLevel="0" collapsed="false">
      <c r="A2" s="0" t="s">
        <v>55</v>
      </c>
      <c r="B2" s="5" t="n">
        <v>233.854696563807</v>
      </c>
      <c r="C2" s="5" t="n">
        <v>233.854696563807</v>
      </c>
      <c r="D2" s="5" t="n">
        <v>233.854696563807</v>
      </c>
      <c r="E2" s="5" t="n">
        <v>233.854696563807</v>
      </c>
      <c r="F2" s="5" t="n">
        <v>233.854696563807</v>
      </c>
      <c r="G2" s="5" t="n">
        <v>233.854696563807</v>
      </c>
      <c r="H2" s="5" t="n">
        <v>233.854696563807</v>
      </c>
      <c r="I2" s="5" t="n">
        <v>233.854696563807</v>
      </c>
    </row>
    <row r="3" customFormat="false" ht="12.85" hidden="false" customHeight="false" outlineLevel="0" collapsed="false">
      <c r="A3" s="0" t="s">
        <v>56</v>
      </c>
      <c r="B3" s="5" t="n">
        <v>0</v>
      </c>
      <c r="C3" s="5" t="n">
        <v>-3685.24123252746</v>
      </c>
      <c r="D3" s="5" t="n">
        <v>-3685.24123252746</v>
      </c>
      <c r="E3" s="5" t="n">
        <v>-3685.24123252746</v>
      </c>
      <c r="F3" s="5" t="n">
        <v>-3685.24123252746</v>
      </c>
      <c r="G3" s="5" t="n">
        <v>-3685.24123252746</v>
      </c>
      <c r="H3" s="5" t="n">
        <v>-3685.24123252746</v>
      </c>
      <c r="I3" s="5" t="n">
        <v>-3685.24123252746</v>
      </c>
    </row>
    <row r="4" customFormat="false" ht="12.85" hidden="false" customHeight="false" outlineLevel="0" collapsed="false">
      <c r="A4" s="0" t="s">
        <v>57</v>
      </c>
      <c r="B4" s="5" t="n">
        <v>4069.96732700002</v>
      </c>
      <c r="C4" s="5" t="n">
        <v>3519.99668198752</v>
      </c>
      <c r="D4" s="5" t="n">
        <v>4069.96732700002</v>
      </c>
      <c r="E4" s="5" t="n">
        <v>3519.99668198752</v>
      </c>
      <c r="F4" s="5" t="n">
        <v>4069.96732700002</v>
      </c>
      <c r="G4" s="5" t="n">
        <v>6353.69472400003</v>
      </c>
      <c r="H4" s="5" t="n">
        <v>6503.38158980752</v>
      </c>
      <c r="I4" s="5" t="n">
        <v>2836.66910405753</v>
      </c>
    </row>
    <row r="5" customFormat="false" ht="12.85" hidden="false" customHeight="false" outlineLevel="0" collapsed="false">
      <c r="A5" s="0" t="s">
        <v>58</v>
      </c>
      <c r="B5" s="5" t="n">
        <v>0</v>
      </c>
      <c r="C5" s="5" t="n">
        <v>-3032.4650685925</v>
      </c>
      <c r="D5" s="5" t="n">
        <v>-3032.4650685925</v>
      </c>
      <c r="E5" s="5" t="n">
        <v>-3032.4650685925</v>
      </c>
      <c r="F5" s="5" t="n">
        <v>-3523.79870687751</v>
      </c>
      <c r="G5" s="5" t="n">
        <v>-3523.79870687751</v>
      </c>
      <c r="H5" s="5" t="n">
        <v>-3032.4650685925</v>
      </c>
      <c r="I5" s="5" t="n">
        <v>-3032.4650685925</v>
      </c>
    </row>
    <row r="6" customFormat="false" ht="12.85" hidden="false" customHeight="false" outlineLevel="0" collapsed="false">
      <c r="A6" s="0" t="s">
        <v>59</v>
      </c>
      <c r="B6" s="5" t="n">
        <v>0</v>
      </c>
      <c r="C6" s="5" t="n">
        <v>0</v>
      </c>
      <c r="D6" s="5" t="n">
        <v>0</v>
      </c>
      <c r="E6" s="5" t="n">
        <v>1173.934368</v>
      </c>
      <c r="F6" s="5" t="n">
        <v>0</v>
      </c>
      <c r="G6" s="5" t="n">
        <v>0</v>
      </c>
      <c r="H6" s="5" t="n">
        <v>1173.934368</v>
      </c>
      <c r="I6" s="5" t="n">
        <v>0</v>
      </c>
    </row>
    <row r="7" customFormat="false" ht="12.85" hidden="false" customHeight="false" outlineLevel="0" collapsed="false">
      <c r="A7" s="0" t="s">
        <v>60</v>
      </c>
      <c r="B7" s="5" t="n">
        <v>3952.07909382003</v>
      </c>
      <c r="C7" s="5" t="n">
        <v>3349.25831228625</v>
      </c>
      <c r="D7" s="5" t="n">
        <v>1991.75219382002</v>
      </c>
      <c r="E7" s="5" t="n">
        <v>3235.96836452753</v>
      </c>
      <c r="F7" s="5" t="n">
        <v>3952.07909382003</v>
      </c>
      <c r="G7" s="5" t="n">
        <v>3952.07909382003</v>
      </c>
      <c r="H7" s="5" t="n">
        <v>3952.07909382003</v>
      </c>
      <c r="I7" s="5" t="n">
        <v>3349.25831228625</v>
      </c>
    </row>
    <row r="8" customFormat="false" ht="12.85" hidden="false" customHeight="false" outlineLevel="0" collapsed="false">
      <c r="A8" s="0" t="s">
        <v>61</v>
      </c>
      <c r="B8" s="5" t="n">
        <v>-5055.28495796623</v>
      </c>
      <c r="C8" s="5" t="n">
        <v>-5850.08390432373</v>
      </c>
      <c r="D8" s="5" t="n">
        <v>-6948.86453562998</v>
      </c>
      <c r="E8" s="5" t="n">
        <v>-5055.28495796623</v>
      </c>
      <c r="F8" s="5" t="n">
        <v>-5850.08390432373</v>
      </c>
      <c r="G8" s="5" t="n">
        <v>-5850.08390432373</v>
      </c>
      <c r="H8" s="5" t="n">
        <v>-6948.86453562998</v>
      </c>
      <c r="I8" s="5" t="n">
        <v>-5055.28495796623</v>
      </c>
    </row>
    <row r="9" customFormat="false" ht="12.85" hidden="false" customHeight="false" outlineLevel="0" collapsed="false">
      <c r="A9" s="0" t="s">
        <v>62</v>
      </c>
      <c r="B9" s="5" t="n">
        <v>-3096.0915138</v>
      </c>
      <c r="C9" s="5" t="n">
        <v>-3096.0915138</v>
      </c>
      <c r="D9" s="5" t="n">
        <v>-3826.40715684499</v>
      </c>
      <c r="E9" s="5" t="n">
        <v>-3384.85692499999</v>
      </c>
      <c r="F9" s="5" t="n">
        <v>-3826.40715684499</v>
      </c>
      <c r="G9" s="5" t="n">
        <v>-3826.40715684499</v>
      </c>
      <c r="H9" s="5" t="n">
        <v>-3096.0915138</v>
      </c>
      <c r="I9" s="5" t="n">
        <v>-3360.06386040875</v>
      </c>
    </row>
    <row r="10" customFormat="false" ht="12.85" hidden="false" customHeight="false" outlineLevel="0" collapsed="false">
      <c r="A10" s="0" t="s">
        <v>63</v>
      </c>
      <c r="B10" s="5" t="n">
        <v>2942.69624687502</v>
      </c>
      <c r="C10" s="5" t="n">
        <v>2942.69624687502</v>
      </c>
      <c r="D10" s="5" t="n">
        <v>4439.39121441002</v>
      </c>
      <c r="E10" s="5" t="n">
        <v>2942.69624687502</v>
      </c>
      <c r="F10" s="5" t="n">
        <v>2942.69624687502</v>
      </c>
      <c r="G10" s="5" t="n">
        <v>2981.48085924752</v>
      </c>
      <c r="H10" s="5" t="n">
        <v>3670.00367943753</v>
      </c>
      <c r="I10" s="5" t="n">
        <v>5045.84068935379</v>
      </c>
    </row>
    <row r="11" customFormat="false" ht="12.85" hidden="false" customHeight="false" outlineLevel="0" collapsed="false">
      <c r="A11" s="0" t="s">
        <v>64</v>
      </c>
      <c r="B11" s="5" t="n">
        <v>1747.94309500501</v>
      </c>
      <c r="C11" s="5" t="n">
        <v>1213.57282196002</v>
      </c>
      <c r="D11" s="5" t="n">
        <v>839.949639843751</v>
      </c>
      <c r="E11" s="5" t="n">
        <v>1747.94309500501</v>
      </c>
      <c r="F11" s="5" t="n">
        <v>1747.94309500501</v>
      </c>
      <c r="G11" s="5" t="n">
        <v>1747.94309500501</v>
      </c>
      <c r="H11" s="5" t="n">
        <v>839.949639843751</v>
      </c>
      <c r="I11" s="5" t="n">
        <v>839.949639843751</v>
      </c>
    </row>
    <row r="12" customFormat="false" ht="12.85" hidden="false" customHeight="false" outlineLevel="0" collapsed="false">
      <c r="A12" s="0" t="s">
        <v>65</v>
      </c>
      <c r="B12" s="5" t="n">
        <v>2254.33108967754</v>
      </c>
      <c r="C12" s="5" t="n">
        <v>2231.09350673376</v>
      </c>
      <c r="D12" s="5" t="n">
        <v>2136.7531283875</v>
      </c>
      <c r="E12" s="5" t="n">
        <v>2088.31188663001</v>
      </c>
      <c r="F12" s="5" t="n">
        <v>2254.33108967754</v>
      </c>
      <c r="G12" s="5" t="n">
        <v>2928.04907991127</v>
      </c>
      <c r="H12" s="5" t="n">
        <v>2661.49033554253</v>
      </c>
      <c r="I12" s="5" t="n">
        <v>2529.33386874379</v>
      </c>
    </row>
    <row r="13" customFormat="false" ht="12.85" hidden="false" customHeight="false" outlineLevel="0" collapsed="false">
      <c r="A13" s="0" t="s">
        <v>66</v>
      </c>
      <c r="B13" s="5" t="n">
        <v>5295.14292820505</v>
      </c>
      <c r="C13" s="5" t="n">
        <v>2406.63128550003</v>
      </c>
      <c r="D13" s="5" t="n">
        <v>5295.14292820505</v>
      </c>
      <c r="E13" s="5" t="n">
        <v>5295.14292820505</v>
      </c>
      <c r="F13" s="5" t="n">
        <v>5295.14292820505</v>
      </c>
      <c r="G13" s="5" t="n">
        <v>4021.85747705626</v>
      </c>
      <c r="H13" s="5" t="n">
        <v>5580.12620402755</v>
      </c>
      <c r="I13" s="5" t="n">
        <v>3079.6422921225</v>
      </c>
    </row>
    <row r="14" customFormat="false" ht="12.85" hidden="false" customHeight="false" outlineLevel="0" collapsed="false">
      <c r="A14" s="0" t="s">
        <v>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</row>
    <row r="15" customFormat="false" ht="12.85" hidden="false" customHeight="false" outlineLevel="0" collapsed="false">
      <c r="A15" s="0" t="s">
        <v>68</v>
      </c>
      <c r="B15" s="5" t="n">
        <v>-4395.43399543501</v>
      </c>
      <c r="C15" s="5" t="n">
        <v>-4957.67878526624</v>
      </c>
      <c r="D15" s="5" t="n">
        <v>-4395.43399543501</v>
      </c>
      <c r="E15" s="5" t="n">
        <v>-4957.67878526624</v>
      </c>
      <c r="F15" s="5" t="n">
        <v>-4395.43399543501</v>
      </c>
      <c r="G15" s="5" t="n">
        <v>-3957.42412770375</v>
      </c>
      <c r="H15" s="5" t="n">
        <v>-4395.43399543501</v>
      </c>
      <c r="I15" s="5" t="n">
        <v>-4884.43603669373</v>
      </c>
    </row>
    <row r="16" customFormat="false" ht="12.85" hidden="false" customHeight="false" outlineLevel="0" collapsed="false">
      <c r="A16" s="0" t="s">
        <v>69</v>
      </c>
      <c r="B16" s="5" t="n">
        <v>0</v>
      </c>
      <c r="C16" s="5" t="n">
        <v>0</v>
      </c>
      <c r="D16" s="5" t="n">
        <v>7888.43083512751</v>
      </c>
      <c r="E16" s="5" t="n">
        <v>0</v>
      </c>
      <c r="F16" s="5" t="n">
        <v>0</v>
      </c>
      <c r="G16" s="5" t="n">
        <v>0</v>
      </c>
      <c r="H16" s="5" t="n">
        <v>12283.1225849437</v>
      </c>
      <c r="I16" s="5" t="n">
        <v>0</v>
      </c>
    </row>
    <row r="17" customFormat="false" ht="12.85" hidden="true" customHeight="false" outlineLevel="0" collapsed="false">
      <c r="A17" s="0" t="s">
        <v>70</v>
      </c>
      <c r="B17" s="5" t="n">
        <v>920.317248326241</v>
      </c>
      <c r="C17" s="5" t="n">
        <v>2206.620105795</v>
      </c>
      <c r="D17" s="5" t="n">
        <v>1249.25154689499</v>
      </c>
      <c r="E17" s="5" t="n">
        <v>2206.620105795</v>
      </c>
      <c r="F17" s="5" t="n">
        <v>920.317248326241</v>
      </c>
      <c r="G17" s="5" t="n">
        <v>2206.620105795</v>
      </c>
      <c r="H17" s="5" t="n">
        <v>1249.25154689499</v>
      </c>
      <c r="I17" s="5" t="n">
        <v>1249.25154689499</v>
      </c>
    </row>
    <row r="18" customFormat="false" ht="12.85" hidden="true" customHeight="false" outlineLevel="0" collapsed="false">
      <c r="A18" s="0" t="s">
        <v>71</v>
      </c>
      <c r="B18" s="5" t="n">
        <v>806.798606227521</v>
      </c>
      <c r="C18" s="5" t="n">
        <v>4773.87957698252</v>
      </c>
      <c r="D18" s="5" t="n">
        <v>393.839296499987</v>
      </c>
      <c r="E18" s="5" t="n">
        <v>4773.87957698252</v>
      </c>
      <c r="F18" s="5" t="n">
        <v>806.798606227521</v>
      </c>
      <c r="G18" s="5" t="n">
        <v>4603.49388433505</v>
      </c>
      <c r="H18" s="5" t="n">
        <v>806.798606227521</v>
      </c>
      <c r="I18" s="5" t="n">
        <v>806.798606227521</v>
      </c>
    </row>
    <row r="19" customFormat="false" ht="12.85" hidden="true" customHeight="false" outlineLevel="0" collapsed="false">
      <c r="A19" s="0" t="s">
        <v>72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</row>
    <row r="20" customFormat="false" ht="12.85" hidden="true" customHeight="false" outlineLevel="0" collapsed="false">
      <c r="A20" s="0" t="s">
        <v>73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</row>
    <row r="21" customFormat="false" ht="12.85" hidden="true" customHeight="false" outlineLevel="0" collapsed="false">
      <c r="A21" s="0" t="s">
        <v>74</v>
      </c>
      <c r="B21" s="5" t="n">
        <v>-3409.28413234498</v>
      </c>
      <c r="C21" s="5" t="n">
        <v>-3409.28413234498</v>
      </c>
      <c r="D21" s="5" t="n">
        <v>-3409.28413234498</v>
      </c>
      <c r="E21" s="5" t="n">
        <v>-3409.28413234498</v>
      </c>
      <c r="F21" s="5" t="n">
        <v>-3409.28413234498</v>
      </c>
      <c r="G21" s="5" t="n">
        <v>-3409.28413234498</v>
      </c>
      <c r="H21" s="5" t="n">
        <v>-3409.28413234498</v>
      </c>
      <c r="I21" s="5" t="n">
        <v>-3409.28413234498</v>
      </c>
    </row>
    <row r="22" customFormat="false" ht="12.85" hidden="true" customHeight="false" outlineLevel="0" collapsed="false">
      <c r="A22" s="0" t="s">
        <v>75</v>
      </c>
      <c r="B22" s="5" t="n">
        <v>7143.726551185</v>
      </c>
      <c r="C22" s="5" t="n">
        <v>7250.93736069251</v>
      </c>
      <c r="D22" s="5" t="n">
        <v>7143.726551185</v>
      </c>
      <c r="E22" s="5" t="n">
        <v>8267.3262995725</v>
      </c>
      <c r="F22" s="5" t="n">
        <v>7143.726551185</v>
      </c>
      <c r="G22" s="5" t="n">
        <v>0</v>
      </c>
      <c r="H22" s="5" t="n">
        <v>7143.726551185</v>
      </c>
      <c r="I22" s="5" t="n">
        <v>7250.93736069251</v>
      </c>
    </row>
    <row r="23" customFormat="false" ht="12.85" hidden="true" customHeight="false" outlineLevel="0" collapsed="false">
      <c r="A23" s="0" t="s">
        <v>76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</row>
    <row r="24" customFormat="false" ht="12.85" hidden="true" customHeight="false" outlineLevel="0" collapsed="false">
      <c r="A24" s="0" t="s">
        <v>77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</row>
    <row r="25" customFormat="false" ht="12.85" hidden="true" customHeight="false" outlineLevel="0" collapsed="false">
      <c r="A25" s="0" t="s">
        <v>78</v>
      </c>
      <c r="B25" s="5" t="n">
        <v>24036.8141020376</v>
      </c>
      <c r="C25" s="5" t="n">
        <v>12761.1722132289</v>
      </c>
      <c r="D25" s="5" t="n">
        <v>21766.1355524789</v>
      </c>
      <c r="E25" s="5" t="n">
        <v>12525.3735539139</v>
      </c>
      <c r="F25" s="5" t="n">
        <v>24036.8141020376</v>
      </c>
      <c r="G25" s="5" t="n">
        <v>16905.7060872712</v>
      </c>
      <c r="H25" s="5" t="n">
        <v>13444.2198737351</v>
      </c>
      <c r="I25" s="5" t="n">
        <v>7551.97466400004</v>
      </c>
    </row>
    <row r="26" customFormat="false" ht="12.85" hidden="true" customHeight="false" outlineLevel="0" collapsed="false">
      <c r="A26" s="0" t="s">
        <v>79</v>
      </c>
      <c r="B26" s="5" t="n">
        <v>0</v>
      </c>
      <c r="C26" s="5" t="n">
        <v>378.718371502496</v>
      </c>
      <c r="D26" s="5" t="n">
        <v>378.718371502496</v>
      </c>
      <c r="E26" s="5" t="n">
        <v>0</v>
      </c>
      <c r="F26" s="5" t="n">
        <v>0</v>
      </c>
      <c r="G26" s="5" t="n">
        <v>378.718371502496</v>
      </c>
      <c r="H26" s="5" t="n">
        <v>378.718371502496</v>
      </c>
      <c r="I26" s="5" t="n">
        <v>0</v>
      </c>
    </row>
    <row r="27" customFormat="false" ht="12.85" hidden="true" customHeight="false" outlineLevel="0" collapsed="false">
      <c r="A27" s="0" t="s">
        <v>80</v>
      </c>
      <c r="B27" s="5" t="n">
        <v>0</v>
      </c>
      <c r="C27" s="5" t="n">
        <v>75.9530298475086</v>
      </c>
      <c r="D27" s="5" t="n">
        <v>0</v>
      </c>
      <c r="E27" s="5" t="n">
        <v>-3633.58218206249</v>
      </c>
      <c r="F27" s="5" t="n">
        <v>0</v>
      </c>
      <c r="G27" s="5" t="n">
        <v>-3708.1950637175</v>
      </c>
      <c r="H27" s="5" t="n">
        <v>-3708.1950637175</v>
      </c>
      <c r="I27" s="5" t="n">
        <v>-3633.58218206249</v>
      </c>
    </row>
    <row r="28" customFormat="false" ht="12.85" hidden="true" customHeight="false" outlineLevel="0" collapsed="false">
      <c r="A28" s="0" t="s">
        <v>81</v>
      </c>
      <c r="B28" s="5" t="n">
        <v>2550.54793600002</v>
      </c>
      <c r="C28" s="5" t="n">
        <v>7024.97319312503</v>
      </c>
      <c r="D28" s="5" t="n">
        <v>6843.76618662503</v>
      </c>
      <c r="E28" s="5" t="n">
        <v>2550.54793600002</v>
      </c>
      <c r="F28" s="5" t="n">
        <v>2550.54793600002</v>
      </c>
      <c r="G28" s="5" t="n">
        <v>2675.18667900002</v>
      </c>
      <c r="H28" s="5" t="n">
        <v>2373.3842815</v>
      </c>
      <c r="I28" s="5" t="n">
        <v>2373.3842815</v>
      </c>
    </row>
    <row r="29" customFormat="false" ht="12.85" hidden="true" customHeight="false" outlineLevel="0" collapsed="false">
      <c r="A29" s="0" t="s">
        <v>82</v>
      </c>
      <c r="B29" s="5" t="n">
        <v>0</v>
      </c>
      <c r="C29" s="5" t="n">
        <v>-3853.01145168498</v>
      </c>
      <c r="D29" s="5" t="n">
        <v>-3853.01145168498</v>
      </c>
      <c r="E29" s="5" t="n">
        <v>-3040.26320779999</v>
      </c>
      <c r="F29" s="5" t="n">
        <v>-3853.01145168498</v>
      </c>
      <c r="G29" s="5" t="n">
        <v>0</v>
      </c>
      <c r="H29" s="5" t="n">
        <v>-3853.01145168498</v>
      </c>
      <c r="I29" s="5" t="n">
        <v>-3853.01145168498</v>
      </c>
    </row>
    <row r="30" customFormat="false" ht="12.85" hidden="true" customHeight="false" outlineLevel="0" collapsed="false">
      <c r="A30" s="0" t="s">
        <v>83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</row>
    <row r="31" customFormat="false" ht="12.85" hidden="true" customHeight="false" outlineLevel="0" collapsed="false">
      <c r="A31" s="0" t="s">
        <v>84</v>
      </c>
      <c r="B31" s="5" t="n">
        <v>-3963.28904527997</v>
      </c>
      <c r="C31" s="5" t="n">
        <v>-3603.36022522997</v>
      </c>
      <c r="D31" s="5" t="n">
        <v>-6.80397595999027</v>
      </c>
      <c r="E31" s="5" t="n">
        <v>-3603.36022522997</v>
      </c>
      <c r="F31" s="5" t="n">
        <v>-3963.28904527997</v>
      </c>
      <c r="G31" s="5" t="n">
        <v>-3963.28904527997</v>
      </c>
      <c r="H31" s="5" t="n">
        <v>-3963.28904527997</v>
      </c>
      <c r="I31" s="5" t="n">
        <v>-3963.28904527997</v>
      </c>
    </row>
    <row r="32" customFormat="false" ht="12.85" hidden="true" customHeight="false" outlineLevel="0" collapsed="false">
      <c r="A32" s="0" t="s">
        <v>85</v>
      </c>
      <c r="B32" s="5" t="n">
        <v>6076.76530043004</v>
      </c>
      <c r="C32" s="5" t="n">
        <v>7888.042416785</v>
      </c>
      <c r="D32" s="5" t="n">
        <v>2365.77407978003</v>
      </c>
      <c r="E32" s="5" t="n">
        <v>7888.042416785</v>
      </c>
      <c r="F32" s="5" t="n">
        <v>6076.76530043004</v>
      </c>
      <c r="G32" s="5" t="n">
        <v>1929.31247304251</v>
      </c>
      <c r="H32" s="5" t="n">
        <v>6098.04862270376</v>
      </c>
      <c r="I32" s="5" t="n">
        <v>1929.31247304251</v>
      </c>
    </row>
    <row r="33" customFormat="false" ht="12.85" hidden="true" customHeight="false" outlineLevel="0" collapsed="false">
      <c r="A33" s="0" t="s">
        <v>86</v>
      </c>
      <c r="B33" s="5" t="n">
        <v>1935.7435995</v>
      </c>
      <c r="C33" s="5" t="n">
        <v>2546.98378221749</v>
      </c>
      <c r="D33" s="5" t="n">
        <v>2310.86301338252</v>
      </c>
      <c r="E33" s="5" t="n">
        <v>1935.7435995</v>
      </c>
      <c r="F33" s="5" t="n">
        <v>2710.82061861378</v>
      </c>
      <c r="G33" s="5" t="n">
        <v>2199.208287</v>
      </c>
      <c r="H33" s="5" t="n">
        <v>1935.7435995</v>
      </c>
      <c r="I33" s="5" t="n">
        <v>1935.7435995</v>
      </c>
    </row>
    <row r="34" customFormat="false" ht="12.85" hidden="true" customHeight="false" outlineLevel="0" collapsed="false">
      <c r="A34" s="0" t="s">
        <v>87</v>
      </c>
      <c r="B34" s="5" t="n">
        <v>1354.23532746251</v>
      </c>
      <c r="C34" s="5" t="n">
        <v>1354.23532746251</v>
      </c>
      <c r="D34" s="5" t="n">
        <v>1447.23814946002</v>
      </c>
      <c r="E34" s="5" t="n">
        <v>1354.23532746251</v>
      </c>
      <c r="F34" s="5" t="n">
        <v>1447.23814946002</v>
      </c>
      <c r="G34" s="5" t="n">
        <v>1831.27841490003</v>
      </c>
      <c r="H34" s="5" t="n">
        <v>1447.23814946002</v>
      </c>
      <c r="I34" s="5" t="n">
        <v>2156.86241490003</v>
      </c>
    </row>
    <row r="35" customFormat="false" ht="12.85" hidden="true" customHeight="false" outlineLevel="0" collapsed="false">
      <c r="A35" s="0" t="s">
        <v>88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</row>
    <row r="36" customFormat="false" ht="12.85" hidden="true" customHeight="false" outlineLevel="0" collapsed="false">
      <c r="A36" s="0" t="s">
        <v>89</v>
      </c>
      <c r="B36" s="5" t="n">
        <v>3845.47760784002</v>
      </c>
      <c r="C36" s="5" t="n">
        <v>3845.47760784002</v>
      </c>
      <c r="D36" s="5" t="n">
        <v>4256.81630782002</v>
      </c>
      <c r="E36" s="5" t="n">
        <v>5522.9262038275</v>
      </c>
      <c r="F36" s="5" t="n">
        <v>3845.47760784002</v>
      </c>
      <c r="G36" s="5" t="n">
        <v>3845.47760784002</v>
      </c>
      <c r="H36" s="5" t="n">
        <v>4256.81630782002</v>
      </c>
      <c r="I36" s="5" t="n">
        <v>4843.88743494506</v>
      </c>
    </row>
    <row r="37" customFormat="false" ht="12.85" hidden="true" customHeight="false" outlineLevel="0" collapsed="false">
      <c r="A37" s="0" t="s">
        <v>90</v>
      </c>
      <c r="B37" s="5" t="n">
        <v>0</v>
      </c>
      <c r="C37" s="5" t="n">
        <v>-3286.74479307377</v>
      </c>
      <c r="D37" s="5" t="n">
        <v>-3286.74479307377</v>
      </c>
      <c r="E37" s="5" t="n">
        <v>-3286.74479307377</v>
      </c>
      <c r="F37" s="5" t="n">
        <v>0</v>
      </c>
      <c r="G37" s="5" t="n">
        <v>-3390.27072649999</v>
      </c>
      <c r="H37" s="5" t="n">
        <v>-3286.74479307377</v>
      </c>
      <c r="I37" s="5" t="n">
        <v>0</v>
      </c>
    </row>
    <row r="38" customFormat="false" ht="12.85" hidden="true" customHeight="false" outlineLevel="0" collapsed="false">
      <c r="A38" s="0" t="s">
        <v>91</v>
      </c>
      <c r="B38" s="5" t="n">
        <v>0</v>
      </c>
      <c r="C38" s="5" t="n">
        <v>0</v>
      </c>
      <c r="D38" s="5" t="n">
        <v>-3163.48294410498</v>
      </c>
      <c r="E38" s="5" t="n">
        <v>0</v>
      </c>
      <c r="F38" s="5" t="n">
        <v>0</v>
      </c>
      <c r="G38" s="5" t="n">
        <v>-3019.25491013498</v>
      </c>
      <c r="H38" s="5" t="n">
        <v>-3163.48294410498</v>
      </c>
      <c r="I38" s="5" t="n">
        <v>0</v>
      </c>
    </row>
    <row r="39" customFormat="false" ht="12.85" hidden="true" customHeight="false" outlineLevel="0" collapsed="false">
      <c r="A39" s="0" t="s">
        <v>92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</row>
    <row r="40" customFormat="false" ht="12.85" hidden="true" customHeight="false" outlineLevel="0" collapsed="false">
      <c r="A40" s="0" t="s">
        <v>93</v>
      </c>
      <c r="B40" s="5" t="n">
        <v>4765.57923782377</v>
      </c>
      <c r="C40" s="5" t="n">
        <v>4765.57923782377</v>
      </c>
      <c r="D40" s="5" t="n">
        <v>2321.35250000001</v>
      </c>
      <c r="E40" s="5" t="n">
        <v>4765.57923782377</v>
      </c>
      <c r="F40" s="5" t="n">
        <v>4765.57923782377</v>
      </c>
      <c r="G40" s="5" t="n">
        <v>4765.57923782377</v>
      </c>
      <c r="H40" s="5" t="n">
        <v>2321.35250000001</v>
      </c>
      <c r="I40" s="5" t="n">
        <v>4263.91772357251</v>
      </c>
    </row>
    <row r="41" customFormat="false" ht="12.85" hidden="true" customHeight="false" outlineLevel="0" collapsed="false">
      <c r="A41" s="0" t="s">
        <v>94</v>
      </c>
      <c r="B41" s="5" t="n">
        <v>-4219.12678896</v>
      </c>
      <c r="C41" s="5" t="n">
        <v>-4219.12678896</v>
      </c>
      <c r="D41" s="5" t="n">
        <v>-4219.12678896</v>
      </c>
      <c r="E41" s="5" t="n">
        <v>-4789.11321396626</v>
      </c>
      <c r="F41" s="5" t="n">
        <v>-4219.12678896</v>
      </c>
      <c r="G41" s="5" t="n">
        <v>-4219.12678896</v>
      </c>
      <c r="H41" s="5" t="n">
        <v>-4219.12678896</v>
      </c>
      <c r="I41" s="5" t="n">
        <v>-4219.12678896</v>
      </c>
    </row>
    <row r="42" customFormat="false" ht="12.85" hidden="true" customHeight="false" outlineLevel="0" collapsed="false">
      <c r="A42" s="0" t="s">
        <v>95</v>
      </c>
      <c r="B42" s="5" t="n">
        <v>0</v>
      </c>
      <c r="C42" s="5" t="n">
        <v>1975.34932526751</v>
      </c>
      <c r="D42" s="5" t="n">
        <v>0</v>
      </c>
      <c r="E42" s="5" t="n">
        <v>1975.34932526751</v>
      </c>
      <c r="F42" s="5" t="n">
        <v>0</v>
      </c>
      <c r="G42" s="5" t="n">
        <v>1975.34932526751</v>
      </c>
      <c r="H42" s="5" t="n">
        <v>1975.34932526751</v>
      </c>
      <c r="I42" s="5" t="n">
        <v>0</v>
      </c>
    </row>
    <row r="43" customFormat="false" ht="12.85" hidden="true" customHeight="false" outlineLevel="0" collapsed="false">
      <c r="A43" s="0" t="s">
        <v>96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</row>
    <row r="44" customFormat="false" ht="12.85" hidden="true" customHeight="false" outlineLevel="0" collapsed="false">
      <c r="A44" s="0" t="s">
        <v>97</v>
      </c>
      <c r="B44" s="5" t="n">
        <v>4578.70333445376</v>
      </c>
      <c r="C44" s="5" t="n">
        <v>4367.93691891002</v>
      </c>
      <c r="D44" s="5" t="n">
        <v>3704.03657697003</v>
      </c>
      <c r="E44" s="5" t="n">
        <v>4578.70333445376</v>
      </c>
      <c r="F44" s="5" t="n">
        <v>4578.70333445376</v>
      </c>
      <c r="G44" s="5" t="n">
        <v>4367.93691891002</v>
      </c>
      <c r="H44" s="5" t="n">
        <v>3704.03657697003</v>
      </c>
      <c r="I44" s="5" t="n">
        <v>4578.70333445376</v>
      </c>
    </row>
    <row r="45" customFormat="false" ht="12.85" hidden="true" customHeight="false" outlineLevel="0" collapsed="false">
      <c r="A45" s="0" t="s">
        <v>98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</row>
    <row r="46" customFormat="false" ht="12.85" hidden="true" customHeight="false" outlineLevel="0" collapsed="false">
      <c r="A46" s="0" t="s">
        <v>99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</row>
    <row r="47" customFormat="false" ht="12.85" hidden="true" customHeight="false" outlineLevel="0" collapsed="false">
      <c r="A47" s="0" t="s">
        <v>100</v>
      </c>
      <c r="B47" s="5" t="n">
        <v>-11700.7988807325</v>
      </c>
      <c r="C47" s="5" t="n">
        <v>-11700.7988807325</v>
      </c>
      <c r="D47" s="5" t="n">
        <v>-11700.7988807325</v>
      </c>
      <c r="E47" s="5" t="n">
        <v>-11700.7988807325</v>
      </c>
      <c r="F47" s="5" t="n">
        <v>-11700.7988807325</v>
      </c>
      <c r="G47" s="5" t="n">
        <v>-10165.291456</v>
      </c>
      <c r="H47" s="5" t="n">
        <v>-11700.7988807325</v>
      </c>
      <c r="I47" s="5" t="n">
        <v>-11700.7988807325</v>
      </c>
    </row>
    <row r="48" customFormat="false" ht="12.85" hidden="true" customHeight="false" outlineLevel="0" collapsed="false">
      <c r="A48" s="0" t="s">
        <v>101</v>
      </c>
      <c r="B48" s="5" t="n">
        <v>5522.33540420253</v>
      </c>
      <c r="C48" s="5" t="n">
        <v>7989.57559313005</v>
      </c>
      <c r="D48" s="5" t="n">
        <v>3318.90121095</v>
      </c>
      <c r="E48" s="5" t="n">
        <v>5522.33540420253</v>
      </c>
      <c r="F48" s="5" t="n">
        <v>5522.33540420253</v>
      </c>
      <c r="G48" s="5" t="n">
        <v>5628.65270412754</v>
      </c>
      <c r="H48" s="5" t="n">
        <v>3318.90121095</v>
      </c>
      <c r="I48" s="5" t="n">
        <v>11040.4660104888</v>
      </c>
    </row>
    <row r="50" customFormat="false" ht="12.85" hidden="false" customHeight="false" outlineLevel="0" collapsed="false">
      <c r="A50" s="1" t="s">
        <v>42</v>
      </c>
    </row>
    <row r="51" customFormat="false" ht="12.85" hidden="false" customHeight="false" outlineLevel="0" collapsed="false">
      <c r="A51" s="0" t="s">
        <v>26</v>
      </c>
      <c r="B51" s="4" t="n">
        <f aca="false">AVERAGE(B2:B48)*12</f>
        <v>12304.7870854766</v>
      </c>
      <c r="C51" s="4" t="n">
        <f aca="false">AVERAGE(C2:C48)*12</f>
        <v>8785.1874474844</v>
      </c>
      <c r="D51" s="4" t="n">
        <f aca="false">AVERAGE(D2:D48)*12</f>
        <v>8391.82885557845</v>
      </c>
      <c r="E51" s="4" t="n">
        <f aca="false">AVERAGE(E2:E48)*12</f>
        <v>7793.83071952802</v>
      </c>
      <c r="F51" s="4" t="n">
        <f aca="false">AVERAGE(F2:F48)*12</f>
        <v>9312.67998606017</v>
      </c>
      <c r="G51" s="4" t="n">
        <f aca="false">AVERAGE(G2:G48)*12</f>
        <v>5824.80303094576</v>
      </c>
      <c r="H51" s="4" t="n">
        <f aca="false">AVERAGE(H2:H48)*12</f>
        <v>7376.04211144321</v>
      </c>
      <c r="I51" s="4" t="n">
        <f aca="false">AVERAGE(I2:I48)*12</f>
        <v>4365.75431896227</v>
      </c>
    </row>
    <row r="52" customFormat="false" ht="12.85" hidden="false" customHeight="false" outlineLevel="0" collapsed="false">
      <c r="A52" s="0" t="s">
        <v>43</v>
      </c>
      <c r="B52" s="4" t="n">
        <f aca="false">B51/100000</f>
        <v>0.123047870854766</v>
      </c>
      <c r="C52" s="4" t="n">
        <f aca="false">C51/100000</f>
        <v>0.087851874474844</v>
      </c>
      <c r="D52" s="4" t="n">
        <f aca="false">D51/100000</f>
        <v>0.0839182885557845</v>
      </c>
      <c r="E52" s="4" t="n">
        <f aca="false">E51/100000</f>
        <v>0.0779383071952802</v>
      </c>
      <c r="F52" s="4" t="n">
        <f aca="false">F51/100000</f>
        <v>0.0931267998606017</v>
      </c>
      <c r="G52" s="4" t="n">
        <f aca="false">G51/100000</f>
        <v>0.0582480303094576</v>
      </c>
      <c r="H52" s="4" t="n">
        <f aca="false">H51/100000</f>
        <v>0.0737604211144321</v>
      </c>
      <c r="I52" s="4" t="n">
        <f aca="false">I51/100000</f>
        <v>0.0436575431896227</v>
      </c>
    </row>
    <row r="53" customFormat="false" ht="12.85" hidden="false" customHeight="false" outlineLevel="0" collapsed="false">
      <c r="A53" s="0" t="s">
        <v>28</v>
      </c>
      <c r="B53" s="4" t="n">
        <f aca="false">STDEV(B2:B48)*SQRT(12)</f>
        <v>16411.2604341957</v>
      </c>
      <c r="C53" s="4" t="n">
        <f aca="false">STDEV(C2:C48)*SQRT(12)</f>
        <v>14472.8343146024</v>
      </c>
      <c r="D53" s="4" t="n">
        <f aca="false">STDEV(D2:D48)*SQRT(12)</f>
        <v>16586.7655591418</v>
      </c>
      <c r="E53" s="4" t="n">
        <f aca="false">STDEV(E2:E48)*SQRT(12)</f>
        <v>14323.2425129531</v>
      </c>
      <c r="F53" s="4" t="n">
        <f aca="false">STDEV(F2:F48)*SQRT(12)</f>
        <v>17031.7101458781</v>
      </c>
      <c r="G53" s="4" t="n">
        <f aca="false">STDEV(G2:G48)*SQRT(12)</f>
        <v>14248.5705123197</v>
      </c>
      <c r="H53" s="4" t="n">
        <f aca="false">STDEV(H2:H48)*SQRT(12)</f>
        <v>15417.8104104207</v>
      </c>
      <c r="I53" s="4" t="n">
        <f aca="false">STDEV(I2:I48)*SQRT(12)</f>
        <v>13149.2150362408</v>
      </c>
    </row>
    <row r="54" customFormat="false" ht="12.85" hidden="false" customHeight="false" outlineLevel="0" collapsed="false">
      <c r="A54" s="0" t="s">
        <v>44</v>
      </c>
      <c r="B54" s="4" t="n">
        <f aca="false">B53/100000</f>
        <v>0.164112604341957</v>
      </c>
      <c r="C54" s="4" t="n">
        <f aca="false">C53/100000</f>
        <v>0.144728343146024</v>
      </c>
      <c r="D54" s="4" t="n">
        <f aca="false">D53/100000</f>
        <v>0.165867655591418</v>
      </c>
      <c r="E54" s="4" t="n">
        <f aca="false">E53/100000</f>
        <v>0.143232425129531</v>
      </c>
      <c r="F54" s="4" t="n">
        <f aca="false">F53/100000</f>
        <v>0.170317101458781</v>
      </c>
      <c r="G54" s="4" t="n">
        <f aca="false">G53/100000</f>
        <v>0.142485705123197</v>
      </c>
      <c r="H54" s="4" t="n">
        <f aca="false">H53/100000</f>
        <v>0.154178104104207</v>
      </c>
      <c r="I54" s="4" t="n">
        <f aca="false">I53/100000</f>
        <v>0.131492150362408</v>
      </c>
    </row>
    <row r="55" customFormat="false" ht="12.85" hidden="false" customHeight="false" outlineLevel="0" collapsed="false">
      <c r="A55" s="0" t="s">
        <v>31</v>
      </c>
      <c r="B55" s="0" t="n">
        <f aca="false">COUNTIF(B2:B48,"&gt;0")</f>
        <v>19</v>
      </c>
      <c r="C55" s="0" t="n">
        <f aca="false">COUNTIF(C2:C48,"&gt;0")</f>
        <v>22</v>
      </c>
      <c r="D55" s="0" t="n">
        <f aca="false">COUNTIF(D2:D48,"&gt;0")</f>
        <v>21</v>
      </c>
      <c r="E55" s="0" t="n">
        <f aca="false">COUNTIF(E2:E48,"&gt;0")</f>
        <v>21</v>
      </c>
      <c r="F55" s="0" t="n">
        <f aca="false">COUNTIF(F2:F48,"&gt;0")</f>
        <v>19</v>
      </c>
      <c r="G55" s="0" t="n">
        <f aca="false">COUNTIF(G2:G48,"&gt;0")</f>
        <v>20</v>
      </c>
      <c r="H55" s="0" t="n">
        <f aca="false">COUNTIF(H2:H48,"&gt;0")</f>
        <v>23</v>
      </c>
      <c r="I55" s="0" t="n">
        <f aca="false">COUNTIF(I2:I48,"&gt;0")</f>
        <v>19</v>
      </c>
    </row>
    <row r="56" customFormat="false" ht="12.85" hidden="false" customHeight="false" outlineLevel="0" collapsed="false">
      <c r="A56" s="0" t="s">
        <v>32</v>
      </c>
      <c r="B56" s="0" t="n">
        <f aca="false">COUNTIF(B2:B48,"&lt;=0")</f>
        <v>28</v>
      </c>
      <c r="C56" s="0" t="n">
        <f aca="false">COUNTIF(C2:C48,"&lt;=0")</f>
        <v>25</v>
      </c>
      <c r="D56" s="0" t="n">
        <f aca="false">COUNTIF(D2:D48,"&lt;=0")</f>
        <v>26</v>
      </c>
      <c r="E56" s="0" t="n">
        <f aca="false">COUNTIF(E2:E48,"&lt;=0")</f>
        <v>26</v>
      </c>
      <c r="F56" s="0" t="n">
        <f aca="false">COUNTIF(F2:F48,"&lt;=0")</f>
        <v>28</v>
      </c>
      <c r="G56" s="0" t="n">
        <f aca="false">COUNTIF(G2:G48,"&lt;=0")</f>
        <v>27</v>
      </c>
      <c r="H56" s="0" t="n">
        <f aca="false">COUNTIF(H2:H48,"&lt;=0")</f>
        <v>24</v>
      </c>
      <c r="I56" s="0" t="n">
        <f aca="false">COUNTIF(I2:I48,"&lt;=0")</f>
        <v>28</v>
      </c>
    </row>
    <row r="57" customFormat="false" ht="12.85" hidden="false" customHeight="false" outlineLevel="0" collapsed="false">
      <c r="A57" s="0" t="s">
        <v>35</v>
      </c>
      <c r="B57" s="4" t="n">
        <f aca="false">MAX(B34:B48)*12</f>
        <v>66268.0248504303</v>
      </c>
      <c r="C57" s="4" t="n">
        <f aca="false">MAX(C34:C48)*12</f>
        <v>95874.9071175606</v>
      </c>
      <c r="D57" s="4" t="n">
        <f aca="false">MAX(D34:D48)*12</f>
        <v>51081.7956938403</v>
      </c>
      <c r="E57" s="4" t="n">
        <f aca="false">MAX(E34:E48)*12</f>
        <v>66275.1144459301</v>
      </c>
      <c r="F57" s="4" t="n">
        <f aca="false">MAX(F34:F48)*12</f>
        <v>66268.0248504303</v>
      </c>
      <c r="G57" s="4" t="n">
        <f aca="false">MAX(G34:G48)*12</f>
        <v>67543.8324495304</v>
      </c>
      <c r="H57" s="4" t="n">
        <f aca="false">MAX(H34:H48)*12</f>
        <v>51081.7956938403</v>
      </c>
      <c r="I57" s="4" t="n">
        <f aca="false">MAX(I34:I48)*12</f>
        <v>132485.592125866</v>
      </c>
    </row>
    <row r="58" customFormat="false" ht="12.85" hidden="false" customHeight="false" outlineLevel="0" collapsed="false">
      <c r="A58" s="0" t="s">
        <v>36</v>
      </c>
      <c r="B58" s="4" t="n">
        <f aca="false">MIN(B2:B48)*12</f>
        <v>-140409.58656879</v>
      </c>
      <c r="C58" s="4" t="n">
        <f aca="false">MIN(C2:C48)*12</f>
        <v>-140409.58656879</v>
      </c>
      <c r="D58" s="4" t="n">
        <f aca="false">MIN(D2:D48)*12</f>
        <v>-140409.58656879</v>
      </c>
      <c r="E58" s="4" t="n">
        <f aca="false">MIN(E2:E48)*12</f>
        <v>-140409.58656879</v>
      </c>
      <c r="F58" s="4" t="n">
        <f aca="false">MIN(F2:F48)*12</f>
        <v>-140409.58656879</v>
      </c>
      <c r="G58" s="4" t="n">
        <f aca="false">MIN(G2:G48)*12</f>
        <v>-121983.497472</v>
      </c>
      <c r="H58" s="4" t="n">
        <f aca="false">MIN(H2:H48)*12</f>
        <v>-140409.58656879</v>
      </c>
      <c r="I58" s="4" t="n">
        <f aca="false">MIN(I2:I48)*12</f>
        <v>-140409.58656879</v>
      </c>
    </row>
    <row r="60" customFormat="false" ht="12.85" hidden="false" customHeight="false" outlineLevel="0" collapsed="false">
      <c r="A60" s="1" t="s">
        <v>45</v>
      </c>
      <c r="B60" s="0" t="n">
        <v>8313.59</v>
      </c>
    </row>
    <row r="61" customFormat="false" ht="12.85" hidden="false" customHeight="false" outlineLevel="0" collapsed="false">
      <c r="A61" s="0" t="s">
        <v>46</v>
      </c>
      <c r="B61" s="0" t="n">
        <f aca="false">B60/100000</f>
        <v>0.0831359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2019-03-05T13:21:02Z</dcterms:modified>
  <cp:revision>28</cp:revision>
</cp:coreProperties>
</file>