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1_Pega_etiquetado" sheetId="1" state="visible" r:id="rId2"/>
    <sheet name="2_limit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<sst xmlns="http://schemas.openxmlformats.org/spreadsheetml/2006/main" count="147" uniqueCount="108">
  <si>
    <t>Date</t>
  </si>
  <si>
    <t>Open</t>
  </si>
  <si>
    <t>High</t>
  </si>
  <si>
    <t>Low</t>
  </si>
  <si>
    <t>Close</t>
  </si>
  <si>
    <t>Adj Close</t>
  </si>
  <si>
    <t>Volume</t>
  </si>
  <si>
    <t>Clase</t>
  </si>
  <si>
    <t>Mid</t>
  </si>
  <si>
    <t>Variaciones -&gt;</t>
  </si>
  <si>
    <t>Semi Desv Estándar (arriba)</t>
  </si>
  <si>
    <t>Semi Desv Estándar (abajo)</t>
  </si>
  <si>
    <t>2007-01-02</t>
  </si>
  <si>
    <t>Mediana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</si>
  <si>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</si>
  <si>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</si>
  <si>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</si>
  <si>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</si>
  <si>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</si>
  <si>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</si>
  <si>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</si>
  <si>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</si>
  <si>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</si>
  <si>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</si>
  <si>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</si>
  <si>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</si>
  <si>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</si>
  <si>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</si>
  <si>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</si>
  <si>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</si>
  <si>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</si>
  <si>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</si>
  <si>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</si>
  <si>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</si>
  <si>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</si>
  <si>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</si>
  <si>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</si>
  <si>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</si>
  <si>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</si>
  <si>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</si>
  <si>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</si>
  <si>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</si>
  <si>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</si>
  <si>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</si>
  <si>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</si>
  <si>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2007-02-19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</si>
  <si>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</si>
  <si>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</si>
  <si>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</si>
  <si>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</si>
  <si>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</si>
  <si>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</si>
  <si>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</si>
  <si>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</si>
  <si>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</si>
  <si>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</si>
  <si>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</si>
  <si>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</si>
  <si>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</si>
  <si>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</si>
  <si>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</si>
  <si>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</si>
  <si>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</si>
  <si>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</si>
  <si>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</si>
  <si>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</si>
  <si>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</si>
  <si>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</si>
  <si>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</si>
  <si>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</si>
  <si>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</si>
  <si>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</si>
  <si>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</si>
  <si>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</si>
  <si>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</si>
  <si>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</si>
  <si>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</si>
  <si>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</si>
  <si>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</si>
  <si>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</si>
  <si>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</si>
  <si>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</si>
  <si>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</si>
  <si>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</si>
  <si>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</si>
  <si>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</si>
  <si>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</si>
  <si>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</si>
  <si>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</si>
  <si>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</si>
  <si>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</si>
  <si>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</si>
  <si>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</si>
  <si>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</si>
  <si>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</si>
  <si>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</si>
  <si>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</si>
  <si>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</si>
  <si>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</si>
  <si>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</si>
  <si>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</si>
  <si>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</si>
  <si>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</si>
  <si>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Precio ejecución</t>
  </si>
  <si>
    <t>mid</t>
  </si>
  <si>
    <t>Factor K</t>
  </si>
  <si>
    <t>Límite superior</t>
  </si>
  <si>
    <t>Límite inferior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</si>
</sst>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91"/>
  <sheetViews>
    <sheetView windowProtection="false" showFormulas="false" showGridLines="true" showRowColHeaders="true" showZeros="true" rightToLeft="false" tabSelected="false" showOutlineSymbols="true" defaultGridColor="true" view="normal" topLeftCell="AC1048542" colorId="64" zoomScale="110" zoomScaleNormal="110" zoomScalePageLayoutView="100" workbookViewId="0">
      <selection pane="topLeft" activeCell="AJ1" activeCellId="0" sqref="AJ1"/>
    </sheetView>
  </sheetViews>
  <sheetFormatPr defaultRowHeight="12.85"/>
  <cols>
    <col collapsed="false" hidden="false" max="10" min="1" style="0" width="11.6632653061225"/>
    <col collapsed="false" hidden="false" max="11" min="11" style="0" width="13.4183673469388"/>
    <col collapsed="false" hidden="false" max="12" min="12" style="0" width="14.7959183673469"/>
    <col collapsed="false" hidden="false" max="19" min="13" style="0" width="11.6632653061225"/>
    <col collapsed="false" hidden="false" max="21" min="20" style="0" width="25.0357142857143"/>
    <col collapsed="false" hidden="false" max="29" min="22" style="0" width="11.6632653061225"/>
    <col collapsed="false" hidden="false" max="30" min="30" style="0" width="25.0357142857143"/>
    <col collapsed="false" hidden="false" max="1025" min="31" style="0" width="11.663265306122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1" t="s">
        <v>9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8</v>
      </c>
      <c r="U1" s="1" t="s">
        <v>10</v>
      </c>
      <c r="V1" s="2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B1" s="2" t="s">
        <v>8</v>
      </c>
      <c r="AD1" s="1" t="s">
        <v>11</v>
      </c>
      <c r="AE1" s="2" t="s">
        <v>0</v>
      </c>
      <c r="AF1" s="2" t="s">
        <v>1</v>
      </c>
      <c r="AG1" s="2" t="s">
        <v>2</v>
      </c>
      <c r="AH1" s="2" t="s">
        <v>3</v>
      </c>
      <c r="AI1" s="2" t="s">
        <v>4</v>
      </c>
      <c r="AJ1" s="2" t="s">
        <v>5</v>
      </c>
      <c r="AK1" s="2" t="s">
        <v>8</v>
      </c>
    </row>
    <row r="2" customFormat="false" ht="12.85" hidden="false" customHeight="false" outlineLevel="0" collapsed="false">
      <c r="A2" s="4" t="s">
        <v>12</v>
      </c>
      <c r="B2" s="0" t="n">
        <v>26448.320313</v>
      </c>
      <c r="C2" s="0" t="n">
        <v>26666.919922</v>
      </c>
      <c r="D2" s="0" t="n">
        <v>26448.320313</v>
      </c>
      <c r="E2" s="0" t="n">
        <v>26664.449219</v>
      </c>
      <c r="F2" s="0" t="n">
        <v>26664.449219</v>
      </c>
      <c r="G2" s="0" t="n">
        <v>37688400</v>
      </c>
      <c r="H2" s="0" t="n">
        <v>0</v>
      </c>
      <c r="I2" s="0" t="n">
        <f aca="false">AVERAGE(C2:D2)</f>
        <v>26557.6201175</v>
      </c>
      <c r="L2" s="0" t="str">
        <f aca="false">A2</f>
        <v>2007-01-02</v>
      </c>
      <c r="T2" s="1" t="s">
        <v>13</v>
      </c>
      <c r="U2" s="5" t="n">
        <f aca="false">2_limites!$B$2</f>
        <v>0.00176467062344687</v>
      </c>
      <c r="V2" s="0" t="str">
        <f aca="false">L2</f>
        <v>2007-01-02</v>
      </c>
      <c r="AE2" s="0" t="str">
        <f aca="false">V2</f>
        <v>2007-01-02</v>
      </c>
    </row>
    <row r="3" customFormat="false" ht="12.85" hidden="false" customHeight="false" outlineLevel="0" collapsed="false">
      <c r="A3" s="4" t="s">
        <v>14</v>
      </c>
      <c r="B3" s="0" t="n">
        <v>26666.839844</v>
      </c>
      <c r="C3" s="0" t="n">
        <v>26699.099609</v>
      </c>
      <c r="D3" s="0" t="n">
        <v>26319.5</v>
      </c>
      <c r="E3" s="0" t="n">
        <v>26619.369141</v>
      </c>
      <c r="F3" s="0" t="n">
        <v>26619.369141</v>
      </c>
      <c r="G3" s="0" t="n">
        <v>134658000</v>
      </c>
      <c r="H3" s="0" t="n">
        <v>0</v>
      </c>
      <c r="I3" s="0" t="n">
        <f aca="false">AVERAGE(C3:D3)</f>
        <v>26509.2998045</v>
      </c>
      <c r="L3" s="0" t="str">
        <f aca="false">A3</f>
        <v>2007-01-03</v>
      </c>
      <c r="M3" s="5" t="n">
        <f aca="false">B3/B2-1</f>
        <v>0.00826213265772457</v>
      </c>
      <c r="N3" s="5" t="n">
        <f aca="false">C3/C2-1</f>
        <v>0.00120672680212497</v>
      </c>
      <c r="O3" s="5" t="n">
        <f aca="false">D3/D2-1</f>
        <v>-0.00487064250113012</v>
      </c>
      <c r="P3" s="5" t="n">
        <f aca="false">E3/E2-1</f>
        <v>-0.00169064350925641</v>
      </c>
      <c r="Q3" s="5" t="n">
        <f aca="false">F3/F2-1</f>
        <v>-0.00169064350925641</v>
      </c>
      <c r="R3" s="5" t="n">
        <f aca="false">I3/I2-1</f>
        <v>-0.00181945192326038</v>
      </c>
      <c r="V3" s="0" t="str">
        <f aca="false">L3</f>
        <v>2007-01-03</v>
      </c>
      <c r="W3" s="5" t="n">
        <f aca="false">MAX(M3-$U$2,0)^2</f>
        <v>4.22170128868801E-005</v>
      </c>
      <c r="X3" s="5" t="n">
        <f aca="false">MAX(N3-$U$2,0)^2</f>
        <v>0</v>
      </c>
      <c r="Y3" s="5" t="n">
        <f aca="false">MAX(O3-$U$2,0)^2</f>
        <v>0</v>
      </c>
      <c r="Z3" s="5" t="n">
        <f aca="false">MAX(P3-$U$2,0)^2</f>
        <v>0</v>
      </c>
      <c r="AA3" s="5" t="n">
        <f aca="false">MAX(Q3-$U$2,0)^2</f>
        <v>0</v>
      </c>
      <c r="AB3" s="5" t="n">
        <f aca="false">MAX(R3-$U$2,0)^2</f>
        <v>0</v>
      </c>
      <c r="AE3" s="0" t="str">
        <f aca="false">V3</f>
        <v>2007-01-03</v>
      </c>
      <c r="AF3" s="6" t="n">
        <f aca="false">MIN(M3-$U$2,0)^2</f>
        <v>0</v>
      </c>
      <c r="AG3" s="6" t="n">
        <f aca="false">MIN(N3-$U$2,0)^2</f>
        <v>3.11301307751284E-007</v>
      </c>
      <c r="AH3" s="6" t="n">
        <f aca="false">MIN(O3-$U$2,0)^2</f>
        <v>4.40273802611837E-005</v>
      </c>
      <c r="AI3" s="6" t="n">
        <f aca="false">MIN(P3-$U$2,0)^2</f>
        <v>1.1939195755659E-005</v>
      </c>
      <c r="AJ3" s="6" t="n">
        <f aca="false">MIN(Q3-$U$2,0)^2</f>
        <v>1.1939195755659E-005</v>
      </c>
      <c r="AK3" s="6" t="n">
        <f aca="false">MIN(R3-$U$2,0)^2</f>
        <v>1.28459344298153E-005</v>
      </c>
    </row>
    <row r="4" customFormat="false" ht="12.85" hidden="false" customHeight="false" outlineLevel="0" collapsed="false">
      <c r="A4" s="4" t="s">
        <v>15</v>
      </c>
      <c r="B4" s="0" t="n">
        <v>26622.109375</v>
      </c>
      <c r="C4" s="0" t="n">
        <v>26623.060547</v>
      </c>
      <c r="D4" s="0" t="n">
        <v>26335.419922</v>
      </c>
      <c r="E4" s="0" t="n">
        <v>26566.279297</v>
      </c>
      <c r="F4" s="0" t="n">
        <v>26566.279297</v>
      </c>
      <c r="G4" s="0" t="n">
        <v>103649000</v>
      </c>
      <c r="H4" s="0" t="n">
        <v>1</v>
      </c>
      <c r="I4" s="0" t="n">
        <f aca="false">AVERAGE(C4:D4)</f>
        <v>26479.2402345</v>
      </c>
      <c r="L4" s="0" t="str">
        <f aca="false">A4</f>
        <v>2007-01-04</v>
      </c>
      <c r="M4" s="5" t="n">
        <f aca="false">B4/B3-1</f>
        <v>-0.00167738169433163</v>
      </c>
      <c r="N4" s="5" t="n">
        <f aca="false">C4/C3-1</f>
        <v>-0.00284800098556015</v>
      </c>
      <c r="O4" s="5" t="n">
        <f aca="false">D4/D3-1</f>
        <v>0.000604871749083413</v>
      </c>
      <c r="P4" s="5" t="n">
        <f aca="false">E4/E3-1</f>
        <v>-0.00199440654355054</v>
      </c>
      <c r="Q4" s="5" t="n">
        <f aca="false">F4/F3-1</f>
        <v>-0.00199440654355054</v>
      </c>
      <c r="R4" s="5" t="n">
        <f aca="false">I4/I3-1</f>
        <v>-0.00113392546093938</v>
      </c>
      <c r="V4" s="0" t="str">
        <f aca="false">L4</f>
        <v>2007-01-04</v>
      </c>
      <c r="W4" s="5" t="n">
        <f aca="false">MAX(M4-$U$2,0)^2</f>
        <v>0</v>
      </c>
      <c r="X4" s="5" t="n">
        <f aca="false">MAX(N4-$U$2,0)^2</f>
        <v>0</v>
      </c>
      <c r="Y4" s="5" t="n">
        <f aca="false">MAX(O4-$U$2,0)^2</f>
        <v>0</v>
      </c>
      <c r="Z4" s="5" t="n">
        <f aca="false">MAX(P4-$U$2,0)^2</f>
        <v>0</v>
      </c>
      <c r="AA4" s="5" t="n">
        <f aca="false">MAX(Q4-$U$2,0)^2</f>
        <v>0</v>
      </c>
      <c r="AB4" s="5" t="n">
        <f aca="false">MAX(R4-$U$2,0)^2</f>
        <v>0</v>
      </c>
      <c r="AE4" s="0" t="str">
        <f aca="false">V4</f>
        <v>2007-01-04</v>
      </c>
      <c r="AF4" s="6" t="n">
        <f aca="false">MIN(M4-$U$2,0)^2</f>
        <v>1.18477241583243E-005</v>
      </c>
      <c r="AG4" s="6" t="n">
        <f aca="false">MIN(N4-$U$2,0)^2</f>
        <v>2.12767393725394E-005</v>
      </c>
      <c r="AH4" s="6" t="n">
        <f aca="false">MIN(O4-$U$2,0)^2</f>
        <v>1.34513342897474E-006</v>
      </c>
      <c r="AI4" s="6" t="n">
        <f aca="false">MIN(P4-$U$2,0)^2</f>
        <v>1.41306611474413E-005</v>
      </c>
      <c r="AJ4" s="6" t="n">
        <f aca="false">MIN(Q4-$U$2,0)^2</f>
        <v>1.41306611474413E-005</v>
      </c>
      <c r="AK4" s="6" t="n">
        <f aca="false">MIN(R4-$U$2,0)^2</f>
        <v>8.4018592604193E-006</v>
      </c>
    </row>
    <row r="5" customFormat="false" ht="12.85" hidden="false" customHeight="false" outlineLevel="0" collapsed="false">
      <c r="A5" s="4" t="s">
        <v>16</v>
      </c>
      <c r="B5" s="0" t="n">
        <v>26566.279297</v>
      </c>
      <c r="C5" s="0" t="n">
        <v>26566.279297</v>
      </c>
      <c r="D5" s="0" t="n">
        <v>26112.769531</v>
      </c>
      <c r="E5" s="0" t="n">
        <v>26135.599609</v>
      </c>
      <c r="F5" s="0" t="n">
        <v>26135.599609</v>
      </c>
      <c r="G5" s="0" t="n">
        <v>105575400</v>
      </c>
      <c r="H5" s="0" t="n">
        <v>-1</v>
      </c>
      <c r="I5" s="0" t="n">
        <f aca="false">AVERAGE(C5:D5)</f>
        <v>26339.524414</v>
      </c>
      <c r="L5" s="0" t="str">
        <f aca="false">A5</f>
        <v>2007-01-05</v>
      </c>
      <c r="M5" s="5" t="n">
        <f aca="false">B5/B4-1</f>
        <v>-0.00209713201961481</v>
      </c>
      <c r="N5" s="5" t="n">
        <f aca="false">C5/C4-1</f>
        <v>-0.00213278446705101</v>
      </c>
      <c r="O5" s="5" t="n">
        <f aca="false">D5/D4-1</f>
        <v>-0.00845440823269361</v>
      </c>
      <c r="P5" s="5" t="n">
        <f aca="false">E5/E4-1</f>
        <v>-0.0162115169830589</v>
      </c>
      <c r="Q5" s="5" t="n">
        <f aca="false">F5/F4-1</f>
        <v>-0.0162115169830589</v>
      </c>
      <c r="R5" s="5" t="n">
        <f aca="false">I5/I4-1</f>
        <v>-0.00527642860077093</v>
      </c>
      <c r="V5" s="0" t="str">
        <f aca="false">L5</f>
        <v>2007-01-05</v>
      </c>
      <c r="W5" s="5" t="n">
        <f aca="false">MAX(M5-$U$2,0)^2</f>
        <v>0</v>
      </c>
      <c r="X5" s="5" t="n">
        <f aca="false">MAX(N5-$U$2,0)^2</f>
        <v>0</v>
      </c>
      <c r="Y5" s="5" t="n">
        <f aca="false">MAX(O5-$U$2,0)^2</f>
        <v>0</v>
      </c>
      <c r="Z5" s="5" t="n">
        <f aca="false">MAX(P5-$U$2,0)^2</f>
        <v>0</v>
      </c>
      <c r="AA5" s="5" t="n">
        <f aca="false">MAX(Q5-$U$2,0)^2</f>
        <v>0</v>
      </c>
      <c r="AB5" s="5" t="n">
        <f aca="false">MAX(R5-$U$2,0)^2</f>
        <v>0</v>
      </c>
      <c r="AE5" s="0" t="str">
        <f aca="false">V5</f>
        <v>2007-01-05</v>
      </c>
      <c r="AF5" s="6" t="n">
        <f aca="false">MIN(M5-$U$2,0)^2</f>
        <v>1.49135196539582E-005</v>
      </c>
      <c r="AG5" s="6" t="n">
        <f aca="false">MIN(N5-$U$2,0)^2</f>
        <v>1.51901561824478E-005</v>
      </c>
      <c r="AH5" s="6" t="n">
        <f aca="false">MIN(O5-$U$2,0)^2</f>
        <v>0.000104429572668017</v>
      </c>
      <c r="AI5" s="6" t="n">
        <f aca="false">MIN(P5-$U$2,0)^2</f>
        <v>0.000323143320864292</v>
      </c>
      <c r="AJ5" s="6" t="n">
        <f aca="false">MIN(Q5-$U$2,0)^2</f>
        <v>0.000323143320864292</v>
      </c>
      <c r="AK5" s="6" t="n">
        <f aca="false">MIN(R5-$U$2,0)^2</f>
        <v>4.95770782852805E-005</v>
      </c>
    </row>
    <row r="6" customFormat="false" ht="12.85" hidden="false" customHeight="false" outlineLevel="0" collapsed="false">
      <c r="A6" s="4" t="s">
        <v>17</v>
      </c>
      <c r="B6" s="0" t="n">
        <v>26135.599609</v>
      </c>
      <c r="C6" s="0" t="n">
        <v>26282.390625</v>
      </c>
      <c r="D6" s="0" t="n">
        <v>26071.660156</v>
      </c>
      <c r="E6" s="0" t="n">
        <v>26281.640625</v>
      </c>
      <c r="F6" s="0" t="n">
        <v>26281.640625</v>
      </c>
      <c r="G6" s="0" t="n">
        <v>122179800</v>
      </c>
      <c r="H6" s="0" t="n">
        <v>1</v>
      </c>
      <c r="I6" s="0" t="n">
        <f aca="false">AVERAGE(C6:D6)</f>
        <v>26177.0253905</v>
      </c>
      <c r="L6" s="0" t="str">
        <f aca="false">A6</f>
        <v>2007-01-08</v>
      </c>
      <c r="M6" s="5" t="n">
        <f aca="false">B6/B5-1</f>
        <v>-0.0162115169830589</v>
      </c>
      <c r="N6" s="5" t="n">
        <f aca="false">C6/C5-1</f>
        <v>-0.0106860531287142</v>
      </c>
      <c r="O6" s="5" t="n">
        <f aca="false">D6/D5-1</f>
        <v>-0.00157430160562622</v>
      </c>
      <c r="P6" s="5" t="n">
        <f aca="false">E6/E5-1</f>
        <v>0.00558781960945365</v>
      </c>
      <c r="Q6" s="5" t="n">
        <f aca="false">F6/F5-1</f>
        <v>0.00558781960945365</v>
      </c>
      <c r="R6" s="5" t="n">
        <f aca="false">I6/I5-1</f>
        <v>-0.00616939854136578</v>
      </c>
      <c r="V6" s="0" t="str">
        <f aca="false">L6</f>
        <v>2007-01-08</v>
      </c>
      <c r="W6" s="5" t="n">
        <f aca="false">MAX(M6-$U$2,0)^2</f>
        <v>0</v>
      </c>
      <c r="X6" s="5" t="n">
        <f aca="false">MAX(N6-$U$2,0)^2</f>
        <v>0</v>
      </c>
      <c r="Y6" s="5" t="n">
        <f aca="false">MAX(O6-$U$2,0)^2</f>
        <v>0</v>
      </c>
      <c r="Z6" s="5" t="n">
        <f aca="false">MAX(P6-$U$2,0)^2</f>
        <v>1.46164681692047E-005</v>
      </c>
      <c r="AA6" s="5" t="n">
        <f aca="false">MAX(Q6-$U$2,0)^2</f>
        <v>1.46164681692047E-005</v>
      </c>
      <c r="AB6" s="5" t="n">
        <f aca="false">MAX(R6-$U$2,0)^2</f>
        <v>0</v>
      </c>
      <c r="AE6" s="0" t="str">
        <f aca="false">V6</f>
        <v>2007-01-08</v>
      </c>
      <c r="AF6" s="6" t="n">
        <f aca="false">MIN(M6-$U$2,0)^2</f>
        <v>0.000323143320864292</v>
      </c>
      <c r="AG6" s="6" t="n">
        <f aca="false">MIN(N6-$U$2,0)^2</f>
        <v>0.000155020521952628</v>
      </c>
      <c r="AH6" s="6" t="n">
        <f aca="false">MIN(O6-$U$2,0)^2</f>
        <v>1.11487355465213E-005</v>
      </c>
      <c r="AI6" s="6" t="n">
        <f aca="false">MIN(P6-$U$2,0)^2</f>
        <v>0</v>
      </c>
      <c r="AJ6" s="6" t="n">
        <f aca="false">MIN(Q6-$U$2,0)^2</f>
        <v>0</v>
      </c>
      <c r="AK6" s="6" t="n">
        <f aca="false">MIN(R6-$U$2,0)^2</f>
        <v>6.29494535120309E-005</v>
      </c>
    </row>
    <row r="7" customFormat="false" ht="12.85" hidden="false" customHeight="false" outlineLevel="0" collapsed="false">
      <c r="A7" s="4" t="s">
        <v>18</v>
      </c>
      <c r="B7" s="0" t="n">
        <v>26287.220703</v>
      </c>
      <c r="C7" s="0" t="n">
        <v>26342.470703</v>
      </c>
      <c r="D7" s="0" t="n">
        <v>25627.929688</v>
      </c>
      <c r="E7" s="0" t="n">
        <v>25783.039063</v>
      </c>
      <c r="F7" s="0" t="n">
        <v>25783.039063</v>
      </c>
      <c r="G7" s="0" t="n">
        <v>180993900</v>
      </c>
      <c r="H7" s="0" t="n">
        <v>0</v>
      </c>
      <c r="I7" s="0" t="n">
        <f aca="false">AVERAGE(C7:D7)</f>
        <v>25985.2001955</v>
      </c>
      <c r="L7" s="0" t="str">
        <f aca="false">A7</f>
        <v>2007-01-09</v>
      </c>
      <c r="M7" s="5" t="n">
        <f aca="false">B7/B6-1</f>
        <v>0.00580132448722504</v>
      </c>
      <c r="N7" s="5" t="n">
        <f aca="false">C7/C6-1</f>
        <v>0.00228594418434858</v>
      </c>
      <c r="O7" s="5" t="n">
        <f aca="false">D7/D6-1</f>
        <v>-0.0170196475922491</v>
      </c>
      <c r="P7" s="5" t="n">
        <f aca="false">E7/E6-1</f>
        <v>-0.0189714778127554</v>
      </c>
      <c r="Q7" s="5" t="n">
        <f aca="false">F7/F6-1</f>
        <v>-0.0189714778127554</v>
      </c>
      <c r="R7" s="5" t="n">
        <f aca="false">I7/I6-1</f>
        <v>-0.00732799820217978</v>
      </c>
      <c r="V7" s="0" t="str">
        <f aca="false">L7</f>
        <v>2007-01-09</v>
      </c>
      <c r="W7" s="5" t="n">
        <f aca="false">MAX(M7-$U$2,0)^2</f>
        <v>1.62945744159552E-005</v>
      </c>
      <c r="X7" s="5" t="n">
        <f aca="false">MAX(N7-$U$2,0)^2</f>
        <v>2.71726125295149E-007</v>
      </c>
      <c r="Y7" s="5" t="n">
        <f aca="false">MAX(O7-$U$2,0)^2</f>
        <v>0</v>
      </c>
      <c r="Z7" s="5" t="n">
        <f aca="false">MAX(P7-$U$2,0)^2</f>
        <v>0</v>
      </c>
      <c r="AA7" s="5" t="n">
        <f aca="false">MAX(Q7-$U$2,0)^2</f>
        <v>0</v>
      </c>
      <c r="AB7" s="5" t="n">
        <f aca="false">MAX(R7-$U$2,0)^2</f>
        <v>0</v>
      </c>
      <c r="AE7" s="0" t="str">
        <f aca="false">V7</f>
        <v>2007-01-09</v>
      </c>
      <c r="AF7" s="6" t="n">
        <f aca="false">MIN(M7-$U$2,0)^2</f>
        <v>0</v>
      </c>
      <c r="AG7" s="6" t="n">
        <f aca="false">MIN(N7-$U$2,0)^2</f>
        <v>0</v>
      </c>
      <c r="AH7" s="6" t="n">
        <f aca="false">MIN(O7-$U$2,0)^2</f>
        <v>0.000352850610828527</v>
      </c>
      <c r="AI7" s="6" t="n">
        <f aca="false">MIN(P7-$U$2,0)^2</f>
        <v>0.000429987851968214</v>
      </c>
      <c r="AJ7" s="6" t="n">
        <f aca="false">MIN(Q7-$U$2,0)^2</f>
        <v>0.000429987851968214</v>
      </c>
      <c r="AK7" s="6" t="n">
        <f aca="false">MIN(R7-$U$2,0)^2</f>
        <v>8.26766263725227E-005</v>
      </c>
    </row>
    <row r="8" customFormat="false" ht="12.85" hidden="false" customHeight="false" outlineLevel="0" collapsed="false">
      <c r="A8" s="4" t="s">
        <v>19</v>
      </c>
      <c r="B8" s="0" t="n">
        <v>25780.839844</v>
      </c>
      <c r="C8" s="0" t="n">
        <v>25954.130859</v>
      </c>
      <c r="D8" s="0" t="n">
        <v>25400.330078</v>
      </c>
      <c r="E8" s="0" t="n">
        <v>25885.800781</v>
      </c>
      <c r="F8" s="0" t="n">
        <v>25885.800781</v>
      </c>
      <c r="G8" s="0" t="n">
        <v>138084700</v>
      </c>
      <c r="H8" s="0" t="n">
        <v>-1</v>
      </c>
      <c r="I8" s="0" t="n">
        <f aca="false">AVERAGE(C8:D8)</f>
        <v>25677.2304685</v>
      </c>
      <c r="L8" s="0" t="str">
        <f aca="false">A8</f>
        <v>2007-01-10</v>
      </c>
      <c r="M8" s="5" t="n">
        <f aca="false">B8/B7-1</f>
        <v>-0.0192633852289379</v>
      </c>
      <c r="N8" s="5" t="n">
        <f aca="false">C8/C7-1</f>
        <v>-0.0147419673871279</v>
      </c>
      <c r="O8" s="5" t="n">
        <f aca="false">D8/D7-1</f>
        <v>-0.00888092065066703</v>
      </c>
      <c r="P8" s="5" t="n">
        <f aca="false">E8/E7-1</f>
        <v>0.00398563248300188</v>
      </c>
      <c r="Q8" s="5" t="n">
        <f aca="false">F8/F7-1</f>
        <v>0.00398563248300188</v>
      </c>
      <c r="R8" s="5" t="n">
        <f aca="false">I8/I7-1</f>
        <v>-0.011851735783561</v>
      </c>
      <c r="V8" s="0" t="str">
        <f aca="false">L8</f>
        <v>2007-01-10</v>
      </c>
      <c r="W8" s="5" t="n">
        <f aca="false">MAX(M8-$U$2,0)^2</f>
        <v>0</v>
      </c>
      <c r="X8" s="5" t="n">
        <f aca="false">MAX(N8-$U$2,0)^2</f>
        <v>0</v>
      </c>
      <c r="Y8" s="5" t="n">
        <f aca="false">MAX(O8-$U$2,0)^2</f>
        <v>0</v>
      </c>
      <c r="Z8" s="5" t="n">
        <f aca="false">MAX(P8-$U$2,0)^2</f>
        <v>4.93267158159805E-006</v>
      </c>
      <c r="AA8" s="5" t="n">
        <f aca="false">MAX(Q8-$U$2,0)^2</f>
        <v>4.93267158159805E-006</v>
      </c>
      <c r="AB8" s="5" t="n">
        <f aca="false">MAX(R8-$U$2,0)^2</f>
        <v>0</v>
      </c>
      <c r="AE8" s="0" t="str">
        <f aca="false">V8</f>
        <v>2007-01-10</v>
      </c>
      <c r="AF8" s="6" t="n">
        <f aca="false">MIN(M8-$U$2,0)^2</f>
        <v>0.000442179132931013</v>
      </c>
      <c r="AG8" s="6" t="n">
        <f aca="false">MIN(N8-$U$2,0)^2</f>
        <v>0.000272469098412152</v>
      </c>
      <c r="AH8" s="6" t="n">
        <f aca="false">MIN(O8-$U$2,0)^2</f>
        <v>0.00011332861357549</v>
      </c>
      <c r="AI8" s="6" t="n">
        <f aca="false">MIN(P8-$U$2,0)^2</f>
        <v>0</v>
      </c>
      <c r="AJ8" s="6" t="n">
        <f aca="false">MIN(Q8-$U$2,0)^2</f>
        <v>0</v>
      </c>
      <c r="AK8" s="6" t="n">
        <f aca="false">MIN(R8-$U$2,0)^2</f>
        <v>0.000185406523440805</v>
      </c>
    </row>
    <row r="9" customFormat="false" ht="12.85" hidden="false" customHeight="false" outlineLevel="0" collapsed="false">
      <c r="A9" s="4" t="s">
        <v>20</v>
      </c>
      <c r="B9" s="0" t="n">
        <v>25882.740234</v>
      </c>
      <c r="C9" s="0" t="n">
        <v>26290.699219</v>
      </c>
      <c r="D9" s="0" t="n">
        <v>25851.150391</v>
      </c>
      <c r="E9" s="0" t="n">
        <v>26247.900391</v>
      </c>
      <c r="F9" s="0" t="n">
        <v>26247.900391</v>
      </c>
      <c r="G9" s="0" t="n">
        <v>140544800</v>
      </c>
      <c r="H9" s="0" t="n">
        <v>1</v>
      </c>
      <c r="I9" s="0" t="n">
        <f aca="false">AVERAGE(C9:D9)</f>
        <v>26070.924805</v>
      </c>
      <c r="L9" s="0" t="str">
        <f aca="false">A9</f>
        <v>2007-01-11</v>
      </c>
      <c r="M9" s="5" t="n">
        <f aca="false">B9/B8-1</f>
        <v>0.00395256285740109</v>
      </c>
      <c r="N9" s="5" t="n">
        <f aca="false">C9/C8-1</f>
        <v>0.0129678147123655</v>
      </c>
      <c r="O9" s="5" t="n">
        <f aca="false">D9/D8-1</f>
        <v>0.0177486005739143</v>
      </c>
      <c r="P9" s="5" t="n">
        <f aca="false">E9/E8-1</f>
        <v>0.0139883487887218</v>
      </c>
      <c r="Q9" s="5" t="n">
        <f aca="false">F9/F8-1</f>
        <v>0.0139883487887218</v>
      </c>
      <c r="R9" s="5" t="n">
        <f aca="false">I9/I8-1</f>
        <v>0.0153324299122903</v>
      </c>
      <c r="V9" s="0" t="str">
        <f aca="false">L9</f>
        <v>2007-01-11</v>
      </c>
      <c r="W9" s="5" t="n">
        <f aca="false">MAX(M9-$U$2,0)^2</f>
        <v>4.78687242739719E-006</v>
      </c>
      <c r="X9" s="5" t="n">
        <f aca="false">MAX(N9-$U$2,0)^2</f>
        <v>0.000125510437477072</v>
      </c>
      <c r="Y9" s="5" t="n">
        <f aca="false">MAX(O9-$U$2,0)^2</f>
        <v>0.00025548601666145</v>
      </c>
      <c r="Z9" s="5" t="n">
        <f aca="false">MAX(P9-$U$2,0)^2</f>
        <v>0.000149418307888219</v>
      </c>
      <c r="AA9" s="5" t="n">
        <f aca="false">MAX(Q9-$U$2,0)^2</f>
        <v>0.000149418307888219</v>
      </c>
      <c r="AB9" s="5" t="n">
        <f aca="false">MAX(R9-$U$2,0)^2</f>
        <v>0.000184084092119997</v>
      </c>
      <c r="AE9" s="0" t="str">
        <f aca="false">V9</f>
        <v>2007-01-11</v>
      </c>
      <c r="AF9" s="6" t="n">
        <f aca="false">MIN(M9-$U$2,0)^2</f>
        <v>0</v>
      </c>
      <c r="AG9" s="6" t="n">
        <f aca="false">MIN(N9-$U$2,0)^2</f>
        <v>0</v>
      </c>
      <c r="AH9" s="6" t="n">
        <f aca="false">MIN(O9-$U$2,0)^2</f>
        <v>0</v>
      </c>
      <c r="AI9" s="6" t="n">
        <f aca="false">MIN(P9-$U$2,0)^2</f>
        <v>0</v>
      </c>
      <c r="AJ9" s="6" t="n">
        <f aca="false">MIN(Q9-$U$2,0)^2</f>
        <v>0</v>
      </c>
      <c r="AK9" s="6" t="n">
        <f aca="false">MIN(R9-$U$2,0)^2</f>
        <v>0</v>
      </c>
    </row>
    <row r="10" customFormat="false" ht="12.85" hidden="false" customHeight="false" outlineLevel="0" collapsed="false">
      <c r="A10" s="4" t="s">
        <v>21</v>
      </c>
      <c r="B10" s="0" t="n">
        <v>26247.900391</v>
      </c>
      <c r="C10" s="0" t="n">
        <v>26335.289063</v>
      </c>
      <c r="D10" s="0" t="n">
        <v>26091.359375</v>
      </c>
      <c r="E10" s="0" t="n">
        <v>26324.380859</v>
      </c>
      <c r="F10" s="0" t="n">
        <v>26324.380859</v>
      </c>
      <c r="G10" s="0" t="n">
        <v>100066800</v>
      </c>
      <c r="H10" s="0" t="n">
        <v>-1</v>
      </c>
      <c r="I10" s="0" t="n">
        <f aca="false">AVERAGE(C10:D10)</f>
        <v>26213.324219</v>
      </c>
      <c r="L10" s="0" t="str">
        <f aca="false">A10</f>
        <v>2007-01-12</v>
      </c>
      <c r="M10" s="5" t="n">
        <f aca="false">B10/B9-1</f>
        <v>0.0141082495013538</v>
      </c>
      <c r="N10" s="5" t="n">
        <f aca="false">C10/C9-1</f>
        <v>0.00169603111840311</v>
      </c>
      <c r="O10" s="5" t="n">
        <f aca="false">D10/D9-1</f>
        <v>0.00929200365812855</v>
      </c>
      <c r="P10" s="5" t="n">
        <f aca="false">E10/E9-1</f>
        <v>0.00291377469666965</v>
      </c>
      <c r="Q10" s="5" t="n">
        <f aca="false">F10/F9-1</f>
        <v>0.00291377469666965</v>
      </c>
      <c r="R10" s="5" t="n">
        <f aca="false">I10/I9-1</f>
        <v>0.00546200087128068</v>
      </c>
      <c r="V10" s="0" t="str">
        <f aca="false">L10</f>
        <v>2007-01-12</v>
      </c>
      <c r="W10" s="5" t="n">
        <f aca="false">MAX(M10-$U$2,0)^2</f>
        <v>0.00015236393951511</v>
      </c>
      <c r="X10" s="5" t="n">
        <f aca="false">MAX(N10-$U$2,0)^2</f>
        <v>0</v>
      </c>
      <c r="Y10" s="5" t="n">
        <f aca="false">MAX(O10-$U$2,0)^2</f>
        <v>5.66607426150101E-005</v>
      </c>
      <c r="Z10" s="5" t="n">
        <f aca="false">MAX(P10-$U$2,0)^2</f>
        <v>1.32044017109719E-006</v>
      </c>
      <c r="AA10" s="5" t="n">
        <f aca="false">MAX(Q10-$U$2,0)^2</f>
        <v>1.32044017109719E-006</v>
      </c>
      <c r="AB10" s="5" t="n">
        <f aca="false">MAX(R10-$U$2,0)^2</f>
        <v>1.36702509615468E-005</v>
      </c>
      <c r="AE10" s="0" t="str">
        <f aca="false">V10</f>
        <v>2007-01-12</v>
      </c>
      <c r="AF10" s="6" t="n">
        <f aca="false">MIN(M10-$U$2,0)^2</f>
        <v>0</v>
      </c>
      <c r="AG10" s="6" t="n">
        <f aca="false">MIN(N10-$U$2,0)^2</f>
        <v>4.71138165265235E-009</v>
      </c>
      <c r="AH10" s="6" t="n">
        <f aca="false">MIN(O10-$U$2,0)^2</f>
        <v>0</v>
      </c>
      <c r="AI10" s="6" t="n">
        <f aca="false">MIN(P10-$U$2,0)^2</f>
        <v>0</v>
      </c>
      <c r="AJ10" s="6" t="n">
        <f aca="false">MIN(Q10-$U$2,0)^2</f>
        <v>0</v>
      </c>
      <c r="AK10" s="6" t="n">
        <f aca="false">MIN(R10-$U$2,0)^2</f>
        <v>0</v>
      </c>
    </row>
    <row r="11" customFormat="false" ht="12.85" hidden="false" customHeight="false" outlineLevel="0" collapsed="false">
      <c r="A11" s="4" t="s">
        <v>22</v>
      </c>
      <c r="B11" s="0" t="n">
        <v>26324.380859</v>
      </c>
      <c r="C11" s="0" t="n">
        <v>26484.060547</v>
      </c>
      <c r="D11" s="0" t="n">
        <v>26313.019531</v>
      </c>
      <c r="E11" s="0" t="n">
        <v>26480.029297</v>
      </c>
      <c r="F11" s="0" t="n">
        <v>26480.029297</v>
      </c>
      <c r="G11" s="0" t="n">
        <v>27718800</v>
      </c>
      <c r="H11" s="0" t="n">
        <v>0</v>
      </c>
      <c r="I11" s="0" t="n">
        <f aca="false">AVERAGE(C11:D11)</f>
        <v>26398.540039</v>
      </c>
      <c r="L11" s="0" t="str">
        <f aca="false">A11</f>
        <v>2007-01-15</v>
      </c>
      <c r="M11" s="5" t="n">
        <f aca="false">B11/B10-1</f>
        <v>0.00291377469666965</v>
      </c>
      <c r="N11" s="5" t="n">
        <f aca="false">C11/C10-1</f>
        <v>0.00564913047447879</v>
      </c>
      <c r="O11" s="5" t="n">
        <f aca="false">D11/D10-1</f>
        <v>0.00849553880325571</v>
      </c>
      <c r="P11" s="5" t="n">
        <f aca="false">E11/E10-1</f>
        <v>0.00591271030584517</v>
      </c>
      <c r="Q11" s="5" t="n">
        <f aca="false">F11/F10-1</f>
        <v>0.00591271030584517</v>
      </c>
      <c r="R11" s="5" t="n">
        <f aca="false">I11/I10-1</f>
        <v>0.00706571278227086</v>
      </c>
      <c r="V11" s="0" t="str">
        <f aca="false">L11</f>
        <v>2007-01-15</v>
      </c>
      <c r="W11" s="5" t="n">
        <f aca="false">MAX(M11-$U$2,0)^2</f>
        <v>1.32044017109719E-006</v>
      </c>
      <c r="X11" s="5" t="n">
        <f aca="false">MAX(N11-$U$2,0)^2</f>
        <v>1.50890283342789E-005</v>
      </c>
      <c r="Y11" s="5" t="n">
        <f aca="false">MAX(O11-$U$2,0)^2</f>
        <v>4.53045864539632E-005</v>
      </c>
      <c r="Z11" s="5" t="n">
        <f aca="false">MAX(P11-$U$2,0)^2</f>
        <v>1.7206233206751E-005</v>
      </c>
      <c r="AA11" s="5" t="n">
        <f aca="false">MAX(Q11-$U$2,0)^2</f>
        <v>1.7206233206751E-005</v>
      </c>
      <c r="AB11" s="5" t="n">
        <f aca="false">MAX(R11-$U$2,0)^2</f>
        <v>2.81010479696293E-005</v>
      </c>
      <c r="AE11" s="0" t="str">
        <f aca="false">V11</f>
        <v>2007-01-15</v>
      </c>
      <c r="AF11" s="6" t="n">
        <f aca="false">MIN(M11-$U$2,0)^2</f>
        <v>0</v>
      </c>
      <c r="AG11" s="6" t="n">
        <f aca="false">MIN(N11-$U$2,0)^2</f>
        <v>0</v>
      </c>
      <c r="AH11" s="6" t="n">
        <f aca="false">MIN(O11-$U$2,0)^2</f>
        <v>0</v>
      </c>
      <c r="AI11" s="6" t="n">
        <f aca="false">MIN(P11-$U$2,0)^2</f>
        <v>0</v>
      </c>
      <c r="AJ11" s="6" t="n">
        <f aca="false">MIN(Q11-$U$2,0)^2</f>
        <v>0</v>
      </c>
      <c r="AK11" s="6" t="n">
        <f aca="false">MIN(R11-$U$2,0)^2</f>
        <v>0</v>
      </c>
    </row>
    <row r="12" customFormat="false" ht="12.85" hidden="false" customHeight="false" outlineLevel="0" collapsed="false">
      <c r="A12" s="4" t="s">
        <v>23</v>
      </c>
      <c r="B12" s="0" t="n">
        <v>26479.830078</v>
      </c>
      <c r="C12" s="0" t="n">
        <v>26487.169922</v>
      </c>
      <c r="D12" s="0" t="n">
        <v>26333.560547</v>
      </c>
      <c r="E12" s="0" t="n">
        <v>26480.330078</v>
      </c>
      <c r="F12" s="0" t="n">
        <v>26480.330078</v>
      </c>
      <c r="G12" s="0" t="n">
        <v>91066000</v>
      </c>
      <c r="H12" s="0" t="n">
        <v>0</v>
      </c>
      <c r="I12" s="0" t="n">
        <f aca="false">AVERAGE(C12:D12)</f>
        <v>26410.3652345</v>
      </c>
      <c r="L12" s="0" t="str">
        <f aca="false">A12</f>
        <v>2007-01-16</v>
      </c>
      <c r="M12" s="5" t="n">
        <f aca="false">B12/B11-1</f>
        <v>0.00590514245454132</v>
      </c>
      <c r="N12" s="5" t="n">
        <f aca="false">C12/C11-1</f>
        <v>0.000117405523767156</v>
      </c>
      <c r="O12" s="5" t="n">
        <f aca="false">D12/D11-1</f>
        <v>0.000780640776547825</v>
      </c>
      <c r="P12" s="5" t="n">
        <f aca="false">E12/E11-1</f>
        <v>1.13587865264719E-005</v>
      </c>
      <c r="Q12" s="5" t="n">
        <f aca="false">F12/F11-1</f>
        <v>1.13587865264719E-005</v>
      </c>
      <c r="R12" s="5" t="n">
        <f aca="false">I12/I11-1</f>
        <v>0.000447948844236601</v>
      </c>
      <c r="V12" s="0" t="str">
        <f aca="false">L12</f>
        <v>2007-01-16</v>
      </c>
      <c r="W12" s="5" t="n">
        <f aca="false">MAX(M12-$U$2,0)^2</f>
        <v>1.71435069840866E-005</v>
      </c>
      <c r="X12" s="5" t="n">
        <f aca="false">MAX(N12-$U$2,0)^2</f>
        <v>0</v>
      </c>
      <c r="Y12" s="5" t="n">
        <f aca="false">MAX(O12-$U$2,0)^2</f>
        <v>0</v>
      </c>
      <c r="Z12" s="5" t="n">
        <f aca="false">MAX(P12-$U$2,0)^2</f>
        <v>0</v>
      </c>
      <c r="AA12" s="5" t="n">
        <f aca="false">MAX(Q12-$U$2,0)^2</f>
        <v>0</v>
      </c>
      <c r="AB12" s="5" t="n">
        <f aca="false">MAX(R12-$U$2,0)^2</f>
        <v>0</v>
      </c>
      <c r="AE12" s="0" t="str">
        <f aca="false">V12</f>
        <v>2007-01-16</v>
      </c>
      <c r="AF12" s="6" t="n">
        <f aca="false">MIN(M12-$U$2,0)^2</f>
        <v>0</v>
      </c>
      <c r="AG12" s="6" t="n">
        <f aca="false">MIN(N12-$U$2,0)^2</f>
        <v>2.71348230862282E-006</v>
      </c>
      <c r="AH12" s="6" t="n">
        <f aca="false">MIN(O12-$U$2,0)^2</f>
        <v>9.68314739588159E-007</v>
      </c>
      <c r="AI12" s="6" t="n">
        <f aca="false">MIN(P12-$U$2,0)^2</f>
        <v>3.07410239748518E-006</v>
      </c>
      <c r="AJ12" s="6" t="n">
        <f aca="false">MIN(Q12-$U$2,0)^2</f>
        <v>3.07410239748518E-006</v>
      </c>
      <c r="AK12" s="6" t="n">
        <f aca="false">MIN(R12-$U$2,0)^2</f>
        <v>1.73375624384666E-006</v>
      </c>
    </row>
    <row r="13" customFormat="false" ht="12.85" hidden="false" customHeight="false" outlineLevel="0" collapsed="false">
      <c r="A13" s="4" t="s">
        <v>24</v>
      </c>
      <c r="B13" s="0" t="n">
        <v>26480.330078</v>
      </c>
      <c r="C13" s="0" t="n">
        <v>26610.609375</v>
      </c>
      <c r="D13" s="0" t="n">
        <v>26381.939453</v>
      </c>
      <c r="E13" s="0" t="n">
        <v>26558.5</v>
      </c>
      <c r="F13" s="0" t="n">
        <v>26558.5</v>
      </c>
      <c r="G13" s="0" t="n">
        <v>133658200</v>
      </c>
      <c r="H13" s="0" t="n">
        <v>1</v>
      </c>
      <c r="I13" s="0" t="n">
        <f aca="false">AVERAGE(C13:D13)</f>
        <v>26496.274414</v>
      </c>
      <c r="L13" s="0" t="str">
        <f aca="false">A13</f>
        <v>2007-01-17</v>
      </c>
      <c r="M13" s="5" t="n">
        <f aca="false">B13/B12-1</f>
        <v>1.88822963942403E-005</v>
      </c>
      <c r="N13" s="5" t="n">
        <f aca="false">C13/C12-1</f>
        <v>0.00466034889206757</v>
      </c>
      <c r="O13" s="5" t="n">
        <f aca="false">D13/D12-1</f>
        <v>0.00183715779389759</v>
      </c>
      <c r="P13" s="5" t="n">
        <f aca="false">E13/E12-1</f>
        <v>0.00295199953209591</v>
      </c>
      <c r="Q13" s="5" t="n">
        <f aca="false">F13/F12-1</f>
        <v>0.00295199953209591</v>
      </c>
      <c r="R13" s="5" t="n">
        <f aca="false">I13/I12-1</f>
        <v>0.00325285844164602</v>
      </c>
      <c r="V13" s="0" t="str">
        <f aca="false">L13</f>
        <v>2007-01-17</v>
      </c>
      <c r="W13" s="5" t="n">
        <f aca="false">MAX(M13-$U$2,0)^2</f>
        <v>0</v>
      </c>
      <c r="X13" s="5" t="n">
        <f aca="false">MAX(N13-$U$2,0)^2</f>
        <v>8.38495263536217E-006</v>
      </c>
      <c r="Y13" s="5" t="n">
        <f aca="false">MAX(O13-$U$2,0)^2</f>
        <v>5.25438987995172E-009</v>
      </c>
      <c r="Z13" s="5" t="n">
        <f aca="false">MAX(P13-$U$2,0)^2</f>
        <v>1.40974993731372E-006</v>
      </c>
      <c r="AA13" s="5" t="n">
        <f aca="false">MAX(Q13-$U$2,0)^2</f>
        <v>1.40974993731372E-006</v>
      </c>
      <c r="AB13" s="5" t="n">
        <f aca="false">MAX(R13-$U$2,0)^2</f>
        <v>2.21470298223635E-006</v>
      </c>
      <c r="AE13" s="0" t="str">
        <f aca="false">V13</f>
        <v>2007-01-17</v>
      </c>
      <c r="AF13" s="6" t="n">
        <f aca="false">MIN(M13-$U$2,0)^2</f>
        <v>3.04777688287322E-006</v>
      </c>
      <c r="AG13" s="6" t="n">
        <f aca="false">MIN(N13-$U$2,0)^2</f>
        <v>0</v>
      </c>
      <c r="AH13" s="6" t="n">
        <f aca="false">MIN(O13-$U$2,0)^2</f>
        <v>0</v>
      </c>
      <c r="AI13" s="6" t="n">
        <f aca="false">MIN(P13-$U$2,0)^2</f>
        <v>0</v>
      </c>
      <c r="AJ13" s="6" t="n">
        <f aca="false">MIN(Q13-$U$2,0)^2</f>
        <v>0</v>
      </c>
      <c r="AK13" s="6" t="n">
        <f aca="false">MIN(R13-$U$2,0)^2</f>
        <v>0</v>
      </c>
    </row>
    <row r="14" customFormat="false" ht="12.85" hidden="false" customHeight="false" outlineLevel="0" collapsed="false">
      <c r="A14" s="4" t="s">
        <v>25</v>
      </c>
      <c r="B14" s="0" t="n">
        <v>26556.660156</v>
      </c>
      <c r="C14" s="0" t="n">
        <v>26594.599609</v>
      </c>
      <c r="D14" s="0" t="n">
        <v>26112.800781</v>
      </c>
      <c r="E14" s="0" t="n">
        <v>26112.869141</v>
      </c>
      <c r="F14" s="0" t="n">
        <v>26112.869141</v>
      </c>
      <c r="G14" s="0" t="n">
        <v>155636700</v>
      </c>
      <c r="H14" s="0" t="n">
        <v>0</v>
      </c>
      <c r="I14" s="0" t="n">
        <f aca="false">AVERAGE(C14:D14)</f>
        <v>26353.700195</v>
      </c>
      <c r="L14" s="0" t="str">
        <f aca="false">A14</f>
        <v>2007-01-18</v>
      </c>
      <c r="M14" s="5" t="n">
        <f aca="false">B14/B13-1</f>
        <v>0.00288251988457722</v>
      </c>
      <c r="N14" s="5" t="n">
        <f aca="false">C14/C13-1</f>
        <v>-0.000601630942545839</v>
      </c>
      <c r="O14" s="5" t="n">
        <f aca="false">D14/D13-1</f>
        <v>-0.0102016257174524</v>
      </c>
      <c r="P14" s="5" t="n">
        <f aca="false">E14/E13-1</f>
        <v>-0.0167792179151685</v>
      </c>
      <c r="Q14" s="5" t="n">
        <f aca="false">F14/F13-1</f>
        <v>-0.0167792179151685</v>
      </c>
      <c r="R14" s="5" t="n">
        <f aca="false">I14/I13-1</f>
        <v>-0.00538091570053578</v>
      </c>
      <c r="V14" s="0" t="str">
        <f aca="false">L14</f>
        <v>2007-01-18</v>
      </c>
      <c r="W14" s="5" t="n">
        <f aca="false">MAX(M14-$U$2,0)^2</f>
        <v>1.24958697060967E-006</v>
      </c>
      <c r="X14" s="5" t="n">
        <f aca="false">MAX(N14-$U$2,0)^2</f>
        <v>0</v>
      </c>
      <c r="Y14" s="5" t="n">
        <f aca="false">MAX(O14-$U$2,0)^2</f>
        <v>0</v>
      </c>
      <c r="Z14" s="5" t="n">
        <f aca="false">MAX(P14-$U$2,0)^2</f>
        <v>0</v>
      </c>
      <c r="AA14" s="5" t="n">
        <f aca="false">MAX(Q14-$U$2,0)^2</f>
        <v>0</v>
      </c>
      <c r="AB14" s="5" t="n">
        <f aca="false">MAX(R14-$U$2,0)^2</f>
        <v>0</v>
      </c>
      <c r="AE14" s="0" t="str">
        <f aca="false">V14</f>
        <v>2007-01-18</v>
      </c>
      <c r="AF14" s="6" t="n">
        <f aca="false">MIN(M14-$U$2,0)^2</f>
        <v>0</v>
      </c>
      <c r="AG14" s="6" t="n">
        <f aca="false">MIN(N14-$U$2,0)^2</f>
        <v>5.59938310121955E-006</v>
      </c>
      <c r="AH14" s="6" t="n">
        <f aca="false">MIN(O14-$U$2,0)^2</f>
        <v>0.000143192248118219</v>
      </c>
      <c r="AI14" s="6" t="n">
        <f aca="false">MIN(P14-$U$2,0)^2</f>
        <v>0.00034387580213259</v>
      </c>
      <c r="AJ14" s="6" t="n">
        <f aca="false">MIN(Q14-$U$2,0)^2</f>
        <v>0.00034387580213259</v>
      </c>
      <c r="AK14" s="6" t="n">
        <f aca="false">MIN(R14-$U$2,0)^2</f>
        <v>5.10594039134879E-005</v>
      </c>
    </row>
    <row r="15" customFormat="false" ht="12.85" hidden="false" customHeight="false" outlineLevel="0" collapsed="false">
      <c r="A15" s="4" t="s">
        <v>26</v>
      </c>
      <c r="B15" s="0" t="n">
        <v>26112.869141</v>
      </c>
      <c r="C15" s="0" t="n">
        <v>26304.509766</v>
      </c>
      <c r="D15" s="0" t="n">
        <v>25939.439453</v>
      </c>
      <c r="E15" s="0" t="n">
        <v>26213.380859</v>
      </c>
      <c r="F15" s="0" t="n">
        <v>26213.380859</v>
      </c>
      <c r="G15" s="0" t="n">
        <v>137020400</v>
      </c>
      <c r="H15" s="0" t="n">
        <v>0</v>
      </c>
      <c r="I15" s="0" t="n">
        <f aca="false">AVERAGE(C15:D15)</f>
        <v>26121.9746095</v>
      </c>
      <c r="L15" s="0" t="str">
        <f aca="false">A15</f>
        <v>2007-01-19</v>
      </c>
      <c r="M15" s="5" t="n">
        <f aca="false">B15/B14-1</f>
        <v>-0.0167111004317965</v>
      </c>
      <c r="N15" s="5" t="n">
        <f aca="false">C15/C14-1</f>
        <v>-0.0109078477309292</v>
      </c>
      <c r="O15" s="5" t="n">
        <f aca="false">D15/D14-1</f>
        <v>-0.0066389403976207</v>
      </c>
      <c r="P15" s="5" t="n">
        <f aca="false">E15/E14-1</f>
        <v>0.00384912578764429</v>
      </c>
      <c r="Q15" s="5" t="n">
        <f aca="false">F15/F14-1</f>
        <v>0.00384912578764429</v>
      </c>
      <c r="R15" s="5" t="n">
        <f aca="false">I15/I14-1</f>
        <v>-0.00879290512472186</v>
      </c>
      <c r="V15" s="0" t="str">
        <f aca="false">L15</f>
        <v>2007-01-19</v>
      </c>
      <c r="W15" s="5" t="n">
        <f aca="false">MAX(M15-$U$2,0)^2</f>
        <v>0</v>
      </c>
      <c r="X15" s="5" t="n">
        <f aca="false">MAX(N15-$U$2,0)^2</f>
        <v>0</v>
      </c>
      <c r="Y15" s="5" t="n">
        <f aca="false">MAX(O15-$U$2,0)^2</f>
        <v>0</v>
      </c>
      <c r="Z15" s="5" t="n">
        <f aca="false">MAX(P15-$U$2,0)^2</f>
        <v>4.34495333154929E-006</v>
      </c>
      <c r="AA15" s="5" t="n">
        <f aca="false">MAX(Q15-$U$2,0)^2</f>
        <v>4.34495333154929E-006</v>
      </c>
      <c r="AB15" s="5" t="n">
        <f aca="false">MAX(R15-$U$2,0)^2</f>
        <v>0</v>
      </c>
      <c r="AE15" s="0" t="str">
        <f aca="false">V15</f>
        <v>2007-01-19</v>
      </c>
      <c r="AF15" s="6" t="n">
        <f aca="false">MIN(M15-$U$2,0)^2</f>
        <v>0.000341354116085769</v>
      </c>
      <c r="AG15" s="6" t="n">
        <f aca="false">MIN(N15-$U$2,0)^2</f>
        <v>0.000160592721441998</v>
      </c>
      <c r="AH15" s="6" t="n">
        <f aca="false">MIN(O15-$U$2,0)^2</f>
        <v>7.06206781934083E-005</v>
      </c>
      <c r="AI15" s="6" t="n">
        <f aca="false">MIN(P15-$U$2,0)^2</f>
        <v>0</v>
      </c>
      <c r="AJ15" s="6" t="n">
        <f aca="false">MIN(Q15-$U$2,0)^2</f>
        <v>0</v>
      </c>
      <c r="AK15" s="6" t="n">
        <f aca="false">MIN(R15-$U$2,0)^2</f>
        <v>0.000111462405678321</v>
      </c>
    </row>
    <row r="16" customFormat="false" ht="12.85" hidden="false" customHeight="false" outlineLevel="0" collapsed="false">
      <c r="A16" s="4" t="s">
        <v>27</v>
      </c>
      <c r="B16" s="0" t="n">
        <v>26213.269531</v>
      </c>
      <c r="C16" s="0" t="n">
        <v>26432.25</v>
      </c>
      <c r="D16" s="0" t="n">
        <v>26042.060547</v>
      </c>
      <c r="E16" s="0" t="n">
        <v>26432.25</v>
      </c>
      <c r="F16" s="0" t="n">
        <v>26432.25</v>
      </c>
      <c r="G16" s="0" t="n">
        <v>124941800</v>
      </c>
      <c r="H16" s="0" t="n">
        <v>0</v>
      </c>
      <c r="I16" s="0" t="n">
        <f aca="false">AVERAGE(C16:D16)</f>
        <v>26237.1552735</v>
      </c>
      <c r="L16" s="0" t="str">
        <f aca="false">A16</f>
        <v>2007-01-22</v>
      </c>
      <c r="M16" s="5" t="n">
        <f aca="false">B16/B15-1</f>
        <v>0.00384486244915783</v>
      </c>
      <c r="N16" s="5" t="n">
        <f aca="false">C16/C15-1</f>
        <v>0.00485621040408479</v>
      </c>
      <c r="O16" s="5" t="n">
        <f aca="false">D16/D15-1</f>
        <v>0.00395618009348042</v>
      </c>
      <c r="P16" s="5" t="n">
        <f aca="false">E16/E15-1</f>
        <v>0.00834951974250409</v>
      </c>
      <c r="Q16" s="5" t="n">
        <f aca="false">F16/F15-1</f>
        <v>0.00834951974250409</v>
      </c>
      <c r="R16" s="5" t="n">
        <f aca="false">I16/I15-1</f>
        <v>0.00440933986506953</v>
      </c>
      <c r="V16" s="0" t="str">
        <f aca="false">L16</f>
        <v>2007-01-22</v>
      </c>
      <c r="W16" s="5" t="n">
        <f aca="false">MAX(M16-$U$2,0)^2</f>
        <v>4.3271980317547E-006</v>
      </c>
      <c r="X16" s="5" t="n">
        <f aca="false">MAX(N16-$U$2,0)^2</f>
        <v>9.55761821526676E-006</v>
      </c>
      <c r="Y16" s="5" t="n">
        <f aca="false">MAX(O16-$U$2,0)^2</f>
        <v>4.80271375724673E-006</v>
      </c>
      <c r="Z16" s="5" t="n">
        <f aca="false">MAX(P16-$U$2,0)^2</f>
        <v>4.33602379207487E-005</v>
      </c>
      <c r="AA16" s="5" t="n">
        <f aca="false">MAX(Q16-$U$2,0)^2</f>
        <v>4.33602379207487E-005</v>
      </c>
      <c r="AB16" s="5" t="n">
        <f aca="false">MAX(R16-$U$2,0)^2</f>
        <v>6.99427539758498E-006</v>
      </c>
      <c r="AE16" s="0" t="str">
        <f aca="false">V16</f>
        <v>2007-01-22</v>
      </c>
      <c r="AF16" s="6" t="n">
        <f aca="false">MIN(M16-$U$2,0)^2</f>
        <v>0</v>
      </c>
      <c r="AG16" s="6" t="n">
        <f aca="false">MIN(N16-$U$2,0)^2</f>
        <v>0</v>
      </c>
      <c r="AH16" s="6" t="n">
        <f aca="false">MIN(O16-$U$2,0)^2</f>
        <v>0</v>
      </c>
      <c r="AI16" s="6" t="n">
        <f aca="false">MIN(P16-$U$2,0)^2</f>
        <v>0</v>
      </c>
      <c r="AJ16" s="6" t="n">
        <f aca="false">MIN(Q16-$U$2,0)^2</f>
        <v>0</v>
      </c>
      <c r="AK16" s="6" t="n">
        <f aca="false">MIN(R16-$U$2,0)^2</f>
        <v>0</v>
      </c>
    </row>
    <row r="17" customFormat="false" ht="12.85" hidden="false" customHeight="false" outlineLevel="0" collapsed="false">
      <c r="A17" s="4" t="s">
        <v>28</v>
      </c>
      <c r="B17" s="0" t="n">
        <v>26432.630859</v>
      </c>
      <c r="C17" s="0" t="n">
        <v>26811.119141</v>
      </c>
      <c r="D17" s="0" t="n">
        <v>26419.220703</v>
      </c>
      <c r="E17" s="0" t="n">
        <v>26810</v>
      </c>
      <c r="F17" s="0" t="n">
        <v>26810</v>
      </c>
      <c r="G17" s="0" t="n">
        <v>164098900</v>
      </c>
      <c r="H17" s="0" t="n">
        <v>-1</v>
      </c>
      <c r="I17" s="0" t="n">
        <f aca="false">AVERAGE(C17:D17)</f>
        <v>26615.169922</v>
      </c>
      <c r="L17" s="0" t="str">
        <f aca="false">A17</f>
        <v>2007-01-23</v>
      </c>
      <c r="M17" s="5" t="n">
        <f aca="false">B17/B16-1</f>
        <v>0.00836833145672955</v>
      </c>
      <c r="N17" s="5" t="n">
        <f aca="false">C17/C16-1</f>
        <v>0.0143335940375866</v>
      </c>
      <c r="O17" s="5" t="n">
        <f aca="false">D17/D16-1</f>
        <v>0.014482730939025</v>
      </c>
      <c r="P17" s="5" t="n">
        <f aca="false">E17/E16-1</f>
        <v>0.0142912540551787</v>
      </c>
      <c r="Q17" s="5" t="n">
        <f aca="false">F17/F16-1</f>
        <v>0.0142912540551787</v>
      </c>
      <c r="R17" s="5" t="n">
        <f aca="false">I17/I16-1</f>
        <v>0.0144076080108351</v>
      </c>
      <c r="V17" s="0" t="str">
        <f aca="false">L17</f>
        <v>2007-01-23</v>
      </c>
      <c r="W17" s="5" t="n">
        <f aca="false">MAX(M17-$U$2,0)^2</f>
        <v>4.36083364010317E-005</v>
      </c>
      <c r="X17" s="5" t="n">
        <f aca="false">MAX(N17-$U$2,0)^2</f>
        <v>0.00015797783579051</v>
      </c>
      <c r="Y17" s="5" t="n">
        <f aca="false">MAX(O17-$U$2,0)^2</f>
        <v>0.000161749058190683</v>
      </c>
      <c r="Z17" s="5" t="n">
        <f aca="false">MAX(P17-$U$2,0)^2</f>
        <v>0.000156915292472138</v>
      </c>
      <c r="AA17" s="5" t="n">
        <f aca="false">MAX(Q17-$U$2,0)^2</f>
        <v>0.000156915292472138</v>
      </c>
      <c r="AB17" s="5" t="n">
        <f aca="false">MAX(R17-$U$2,0)^2</f>
        <v>0.000159843865781419</v>
      </c>
      <c r="AE17" s="0" t="str">
        <f aca="false">V17</f>
        <v>2007-01-23</v>
      </c>
      <c r="AF17" s="6" t="n">
        <f aca="false">MIN(M17-$U$2,0)^2</f>
        <v>0</v>
      </c>
      <c r="AG17" s="6" t="n">
        <f aca="false">MIN(N17-$U$2,0)^2</f>
        <v>0</v>
      </c>
      <c r="AH17" s="6" t="n">
        <f aca="false">MIN(O17-$U$2,0)^2</f>
        <v>0</v>
      </c>
      <c r="AI17" s="6" t="n">
        <f aca="false">MIN(P17-$U$2,0)^2</f>
        <v>0</v>
      </c>
      <c r="AJ17" s="6" t="n">
        <f aca="false">MIN(Q17-$U$2,0)^2</f>
        <v>0</v>
      </c>
      <c r="AK17" s="6" t="n">
        <f aca="false">MIN(R17-$U$2,0)^2</f>
        <v>0</v>
      </c>
    </row>
    <row r="18" customFormat="false" ht="12.85" hidden="false" customHeight="false" outlineLevel="0" collapsed="false">
      <c r="A18" s="4" t="s">
        <v>29</v>
      </c>
      <c r="B18" s="0" t="n">
        <v>26813.689453</v>
      </c>
      <c r="C18" s="0" t="n">
        <v>27338.369141</v>
      </c>
      <c r="D18" s="0" t="n">
        <v>26813.689453</v>
      </c>
      <c r="E18" s="0" t="n">
        <v>27338.300781</v>
      </c>
      <c r="F18" s="0" t="n">
        <v>27338.300781</v>
      </c>
      <c r="G18" s="0" t="n">
        <v>249127300</v>
      </c>
      <c r="H18" s="0" t="n">
        <v>1</v>
      </c>
      <c r="I18" s="0" t="n">
        <f aca="false">AVERAGE(C18:D18)</f>
        <v>27076.029297</v>
      </c>
      <c r="L18" s="0" t="str">
        <f aca="false">A18</f>
        <v>2007-01-24</v>
      </c>
      <c r="M18" s="5" t="n">
        <f aca="false">B18/B17-1</f>
        <v>0.0144162189542421</v>
      </c>
      <c r="N18" s="5" t="n">
        <f aca="false">C18/C17-1</f>
        <v>0.0196653484409655</v>
      </c>
      <c r="O18" s="5" t="n">
        <f aca="false">D18/D17-1</f>
        <v>0.0149311273952606</v>
      </c>
      <c r="P18" s="5" t="n">
        <f aca="false">E18/E17-1</f>
        <v>0.0197053629615815</v>
      </c>
      <c r="Q18" s="5" t="n">
        <f aca="false">F18/F17-1</f>
        <v>0.0197053629615815</v>
      </c>
      <c r="R18" s="5" t="n">
        <f aca="false">I18/I17-1</f>
        <v>0.0173156653273536</v>
      </c>
      <c r="V18" s="0" t="str">
        <f aca="false">L18</f>
        <v>2007-01-24</v>
      </c>
      <c r="W18" s="5" t="n">
        <f aca="false">MAX(M18-$U$2,0)^2</f>
        <v>0.000160061675166448</v>
      </c>
      <c r="X18" s="5" t="n">
        <f aca="false">MAX(N18-$U$2,0)^2</f>
        <v>0.000320434266326604</v>
      </c>
      <c r="Y18" s="5" t="n">
        <f aca="false">MAX(O18-$U$2,0)^2</f>
        <v>0.00017335558392404</v>
      </c>
      <c r="Z18" s="5" t="n">
        <f aca="false">MAX(P18-$U$2,0)^2</f>
        <v>0.000321868441571603</v>
      </c>
      <c r="AA18" s="5" t="n">
        <f aca="false">MAX(Q18-$U$2,0)^2</f>
        <v>0.000321868441571603</v>
      </c>
      <c r="AB18" s="5" t="n">
        <f aca="false">MAX(R18-$U$2,0)^2</f>
        <v>0.000241833436280935</v>
      </c>
      <c r="AE18" s="0" t="str">
        <f aca="false">V18</f>
        <v>2007-01-24</v>
      </c>
      <c r="AF18" s="6" t="n">
        <f aca="false">MIN(M18-$U$2,0)^2</f>
        <v>0</v>
      </c>
      <c r="AG18" s="6" t="n">
        <f aca="false">MIN(N18-$U$2,0)^2</f>
        <v>0</v>
      </c>
      <c r="AH18" s="6" t="n">
        <f aca="false">MIN(O18-$U$2,0)^2</f>
        <v>0</v>
      </c>
      <c r="AI18" s="6" t="n">
        <f aca="false">MIN(P18-$U$2,0)^2</f>
        <v>0</v>
      </c>
      <c r="AJ18" s="6" t="n">
        <f aca="false">MIN(Q18-$U$2,0)^2</f>
        <v>0</v>
      </c>
      <c r="AK18" s="6" t="n">
        <f aca="false">MIN(R18-$U$2,0)^2</f>
        <v>0</v>
      </c>
    </row>
    <row r="19" customFormat="false" ht="12.85" hidden="false" customHeight="false" outlineLevel="0" collapsed="false">
      <c r="A19" s="4" t="s">
        <v>30</v>
      </c>
      <c r="B19" s="0" t="n">
        <v>27341.480469</v>
      </c>
      <c r="C19" s="0" t="n">
        <v>27453.919922</v>
      </c>
      <c r="D19" s="0" t="n">
        <v>26793.699219</v>
      </c>
      <c r="E19" s="0" t="n">
        <v>26899.339844</v>
      </c>
      <c r="F19" s="0" t="n">
        <v>26899.339844</v>
      </c>
      <c r="G19" s="0" t="n">
        <v>153883400</v>
      </c>
      <c r="H19" s="0" t="n">
        <v>0</v>
      </c>
      <c r="I19" s="0" t="n">
        <f aca="false">AVERAGE(C19:D19)</f>
        <v>27123.8095705</v>
      </c>
      <c r="L19" s="0" t="str">
        <f aca="false">A19</f>
        <v>2007-01-25</v>
      </c>
      <c r="M19" s="5" t="n">
        <f aca="false">B19/B18-1</f>
        <v>0.0196836402138965</v>
      </c>
      <c r="N19" s="5" t="n">
        <f aca="false">C19/C18-1</f>
        <v>0.0042266888856477</v>
      </c>
      <c r="O19" s="5" t="n">
        <f aca="false">D19/D18-1</f>
        <v>-0.000745523439996565</v>
      </c>
      <c r="P19" s="5" t="n">
        <f aca="false">E19/E18-1</f>
        <v>-0.0160566284099515</v>
      </c>
      <c r="Q19" s="5" t="n">
        <f aca="false">F19/F18-1</f>
        <v>-0.0160566284099515</v>
      </c>
      <c r="R19" s="5" t="n">
        <f aca="false">I19/I18-1</f>
        <v>0.00176467062344687</v>
      </c>
      <c r="V19" s="0" t="str">
        <f aca="false">L19</f>
        <v>2007-01-25</v>
      </c>
      <c r="W19" s="5" t="n">
        <f aca="false">MAX(M19-$U$2,0)^2</f>
        <v>0.000321089471183459</v>
      </c>
      <c r="X19" s="5" t="n">
        <f aca="false">MAX(N19-$U$2,0)^2</f>
        <v>6.0615339234104E-006</v>
      </c>
      <c r="Y19" s="5" t="n">
        <f aca="false">MAX(O19-$U$2,0)^2</f>
        <v>0</v>
      </c>
      <c r="Z19" s="5" t="n">
        <f aca="false">MAX(P19-$U$2,0)^2</f>
        <v>0</v>
      </c>
      <c r="AA19" s="5" t="n">
        <f aca="false">MAX(Q19-$U$2,0)^2</f>
        <v>0</v>
      </c>
      <c r="AB19" s="5" t="n">
        <f aca="false">MAX(R19-$U$2,0)^2</f>
        <v>0</v>
      </c>
      <c r="AE19" s="0" t="str">
        <f aca="false">V19</f>
        <v>2007-01-25</v>
      </c>
      <c r="AF19" s="6" t="n">
        <f aca="false">MIN(M19-$U$2,0)^2</f>
        <v>0</v>
      </c>
      <c r="AG19" s="6" t="n">
        <f aca="false">MIN(N19-$U$2,0)^2</f>
        <v>0</v>
      </c>
      <c r="AH19" s="6" t="n">
        <f aca="false">MIN(O19-$U$2,0)^2</f>
        <v>6.30107423614667E-006</v>
      </c>
      <c r="AI19" s="6" t="n">
        <f aca="false">MIN(P19-$U$2,0)^2</f>
        <v>0.000317598699237806</v>
      </c>
      <c r="AJ19" s="6" t="n">
        <f aca="false">MIN(Q19-$U$2,0)^2</f>
        <v>0.000317598699237806</v>
      </c>
      <c r="AK19" s="6" t="n">
        <f aca="false">MIN(R19-$U$2,0)^2</f>
        <v>0</v>
      </c>
    </row>
    <row r="20" customFormat="false" ht="12.85" hidden="false" customHeight="false" outlineLevel="0" collapsed="false">
      <c r="A20" s="4" t="s">
        <v>31</v>
      </c>
      <c r="B20" s="0" t="n">
        <v>26899.339844</v>
      </c>
      <c r="C20" s="0" t="n">
        <v>27049.720703</v>
      </c>
      <c r="D20" s="0" t="n">
        <v>26595.699219</v>
      </c>
      <c r="E20" s="0" t="n">
        <v>27045.710938</v>
      </c>
      <c r="F20" s="0" t="n">
        <v>27045.710938</v>
      </c>
      <c r="G20" s="0" t="n">
        <v>174052300</v>
      </c>
      <c r="H20" s="0" t="n">
        <v>0</v>
      </c>
      <c r="I20" s="0" t="n">
        <f aca="false">AVERAGE(C20:D20)</f>
        <v>26822.709961</v>
      </c>
      <c r="L20" s="0" t="str">
        <f aca="false">A20</f>
        <v>2007-01-26</v>
      </c>
      <c r="M20" s="5" t="n">
        <f aca="false">B20/B19-1</f>
        <v>-0.0161710564832546</v>
      </c>
      <c r="N20" s="5" t="n">
        <f aca="false">C20/C19-1</f>
        <v>-0.0147228235584714</v>
      </c>
      <c r="O20" s="5" t="n">
        <f aca="false">D20/D19-1</f>
        <v>-0.00738979707063348</v>
      </c>
      <c r="P20" s="5" t="n">
        <f aca="false">E20/E19-1</f>
        <v>0.00544143814862608</v>
      </c>
      <c r="Q20" s="5" t="n">
        <f aca="false">F20/F19-1</f>
        <v>0.00544143814862608</v>
      </c>
      <c r="R20" s="5" t="n">
        <f aca="false">I20/I19-1</f>
        <v>-0.0111009336176539</v>
      </c>
      <c r="V20" s="0" t="str">
        <f aca="false">L20</f>
        <v>2007-01-26</v>
      </c>
      <c r="W20" s="5" t="n">
        <f aca="false">MAX(M20-$U$2,0)^2</f>
        <v>0</v>
      </c>
      <c r="X20" s="5" t="n">
        <f aca="false">MAX(N20-$U$2,0)^2</f>
        <v>0</v>
      </c>
      <c r="Y20" s="5" t="n">
        <f aca="false">MAX(O20-$U$2,0)^2</f>
        <v>0</v>
      </c>
      <c r="Z20" s="5" t="n">
        <f aca="false">MAX(P20-$U$2,0)^2</f>
        <v>1.35186194342125E-005</v>
      </c>
      <c r="AA20" s="5" t="n">
        <f aca="false">MAX(Q20-$U$2,0)^2</f>
        <v>1.35186194342125E-005</v>
      </c>
      <c r="AB20" s="5" t="n">
        <f aca="false">MAX(R20-$U$2,0)^2</f>
        <v>0</v>
      </c>
      <c r="AE20" s="0" t="str">
        <f aca="false">V20</f>
        <v>2007-01-26</v>
      </c>
      <c r="AF20" s="6" t="n">
        <f aca="false">MIN(M20-$U$2,0)^2</f>
        <v>0.000321690306846066</v>
      </c>
      <c r="AG20" s="6" t="n">
        <f aca="false">MIN(N20-$U$2,0)^2</f>
        <v>0.000271837464398789</v>
      </c>
      <c r="AH20" s="6" t="n">
        <f aca="false">MIN(O20-$U$2,0)^2</f>
        <v>8.38042787619608E-005</v>
      </c>
      <c r="AI20" s="6" t="n">
        <f aca="false">MIN(P20-$U$2,0)^2</f>
        <v>0</v>
      </c>
      <c r="AJ20" s="6" t="n">
        <f aca="false">MIN(Q20-$U$2,0)^2</f>
        <v>0</v>
      </c>
      <c r="AK20" s="6" t="n">
        <f aca="false">MIN(R20-$U$2,0)^2</f>
        <v>0.00016552377248863</v>
      </c>
    </row>
    <row r="21" customFormat="false" ht="12.85" hidden="false" customHeight="false" outlineLevel="0" collapsed="false">
      <c r="A21" s="4" t="s">
        <v>32</v>
      </c>
      <c r="B21" s="0" t="n">
        <v>27036.859375</v>
      </c>
      <c r="C21" s="0" t="n">
        <v>27036.859375</v>
      </c>
      <c r="D21" s="0" t="n">
        <v>26721.5</v>
      </c>
      <c r="E21" s="0" t="n">
        <v>26834.050781</v>
      </c>
      <c r="F21" s="0" t="n">
        <v>26834.050781</v>
      </c>
      <c r="G21" s="0" t="n">
        <v>137731600</v>
      </c>
      <c r="H21" s="0" t="n">
        <v>0</v>
      </c>
      <c r="I21" s="0" t="n">
        <f aca="false">AVERAGE(C21:D21)</f>
        <v>26879.1796875</v>
      </c>
      <c r="L21" s="0" t="str">
        <f aca="false">A21</f>
        <v>2007-01-29</v>
      </c>
      <c r="M21" s="5" t="n">
        <f aca="false">B21/B20-1</f>
        <v>0.00511237568644929</v>
      </c>
      <c r="N21" s="5" t="n">
        <f aca="false">C21/C20-1</f>
        <v>-0.000475469900085512</v>
      </c>
      <c r="O21" s="5" t="n">
        <f aca="false">D21/D20-1</f>
        <v>0.00473011745110008</v>
      </c>
      <c r="P21" s="5" t="n">
        <f aca="false">E21/E20-1</f>
        <v>-0.00782601564755359</v>
      </c>
      <c r="Q21" s="5" t="n">
        <f aca="false">F21/F20-1</f>
        <v>-0.00782601564755359</v>
      </c>
      <c r="R21" s="5" t="n">
        <f aca="false">I21/I20-1</f>
        <v>0.0021052953479388</v>
      </c>
      <c r="V21" s="0" t="str">
        <f aca="false">L21</f>
        <v>2007-01-29</v>
      </c>
      <c r="W21" s="5" t="n">
        <f aca="false">MAX(M21-$U$2,0)^2</f>
        <v>1.1207129188852E-005</v>
      </c>
      <c r="X21" s="5" t="n">
        <f aca="false">MAX(N21-$U$2,0)^2</f>
        <v>0</v>
      </c>
      <c r="Y21" s="5" t="n">
        <f aca="false">MAX(O21-$U$2,0)^2</f>
        <v>8.79387488763849E-006</v>
      </c>
      <c r="Z21" s="5" t="n">
        <f aca="false">MAX(P21-$U$2,0)^2</f>
        <v>0</v>
      </c>
      <c r="AA21" s="5" t="n">
        <f aca="false">MAX(Q21-$U$2,0)^2</f>
        <v>0</v>
      </c>
      <c r="AB21" s="5" t="n">
        <f aca="false">MAX(R21-$U$2,0)^2</f>
        <v>1.16025202935203E-007</v>
      </c>
      <c r="AE21" s="0" t="str">
        <f aca="false">V21</f>
        <v>2007-01-29</v>
      </c>
      <c r="AF21" s="6" t="n">
        <f aca="false">MIN(M21-$U$2,0)^2</f>
        <v>0</v>
      </c>
      <c r="AG21" s="6" t="n">
        <f aca="false">MIN(N21-$U$2,0)^2</f>
        <v>5.01822956517194E-006</v>
      </c>
      <c r="AH21" s="6" t="n">
        <f aca="false">MIN(O21-$U$2,0)^2</f>
        <v>0</v>
      </c>
      <c r="AI21" s="6" t="n">
        <f aca="false">MIN(P21-$U$2,0)^2</f>
        <v>9.19812631487567E-005</v>
      </c>
      <c r="AJ21" s="6" t="n">
        <f aca="false">MIN(Q21-$U$2,0)^2</f>
        <v>9.19812631487567E-005</v>
      </c>
      <c r="AK21" s="6" t="n">
        <f aca="false">MIN(R21-$U$2,0)^2</f>
        <v>0</v>
      </c>
    </row>
    <row r="22" customFormat="false" ht="12.85" hidden="false" customHeight="false" outlineLevel="0" collapsed="false">
      <c r="A22" s="4" t="s">
        <v>33</v>
      </c>
      <c r="B22" s="0" t="n">
        <v>26838.179688</v>
      </c>
      <c r="C22" s="0" t="n">
        <v>27154.179688</v>
      </c>
      <c r="D22" s="0" t="n">
        <v>26823.619141</v>
      </c>
      <c r="E22" s="0" t="n">
        <v>27135.369141</v>
      </c>
      <c r="F22" s="0" t="n">
        <v>27135.369141</v>
      </c>
      <c r="G22" s="0" t="n">
        <v>145672800</v>
      </c>
      <c r="H22" s="0" t="n">
        <v>0</v>
      </c>
      <c r="I22" s="0" t="n">
        <f aca="false">AVERAGE(C22:D22)</f>
        <v>26988.8994145</v>
      </c>
      <c r="L22" s="0" t="str">
        <f aca="false">A22</f>
        <v>2007-01-30</v>
      </c>
      <c r="M22" s="5" t="n">
        <f aca="false">B22/B21-1</f>
        <v>-0.00734847506673475</v>
      </c>
      <c r="N22" s="5" t="n">
        <f aca="false">C22/C21-1</f>
        <v>0.00433927296705483</v>
      </c>
      <c r="O22" s="5" t="n">
        <f aca="false">D22/D21-1</f>
        <v>0.00382160960275435</v>
      </c>
      <c r="P22" s="5" t="n">
        <f aca="false">E22/E21-1</f>
        <v>0.0112289554215703</v>
      </c>
      <c r="Q22" s="5" t="n">
        <f aca="false">F22/F21-1</f>
        <v>0.0112289554215703</v>
      </c>
      <c r="R22" s="5" t="n">
        <f aca="false">I22/I21-1</f>
        <v>0.00408195965336788</v>
      </c>
      <c r="V22" s="0" t="str">
        <f aca="false">L22</f>
        <v>2007-01-30</v>
      </c>
      <c r="W22" s="5" t="n">
        <f aca="false">MAX(M22-$U$2,0)^2</f>
        <v>0</v>
      </c>
      <c r="X22" s="5" t="n">
        <f aca="false">MAX(N22-$U$2,0)^2</f>
        <v>6.6285772277116E-006</v>
      </c>
      <c r="Y22" s="5" t="n">
        <f aca="false">MAX(O22-$U$2,0)^2</f>
        <v>4.2309979645945E-006</v>
      </c>
      <c r="Z22" s="5" t="n">
        <f aca="false">MAX(P22-$U$2,0)^2</f>
        <v>8.95726867399902E-005</v>
      </c>
      <c r="AA22" s="5" t="n">
        <f aca="false">MAX(Q22-$U$2,0)^2</f>
        <v>8.95726867399902E-005</v>
      </c>
      <c r="AB22" s="5" t="n">
        <f aca="false">MAX(R22-$U$2,0)^2</f>
        <v>5.36982844819226E-006</v>
      </c>
      <c r="AE22" s="0" t="str">
        <f aca="false">V22</f>
        <v>2007-01-30</v>
      </c>
      <c r="AF22" s="6" t="n">
        <f aca="false">MIN(M22-$U$2,0)^2</f>
        <v>8.30494243704759E-005</v>
      </c>
      <c r="AG22" s="6" t="n">
        <f aca="false">MIN(N22-$U$2,0)^2</f>
        <v>0</v>
      </c>
      <c r="AH22" s="6" t="n">
        <f aca="false">MIN(O22-$U$2,0)^2</f>
        <v>0</v>
      </c>
      <c r="AI22" s="6" t="n">
        <f aca="false">MIN(P22-$U$2,0)^2</f>
        <v>0</v>
      </c>
      <c r="AJ22" s="6" t="n">
        <f aca="false">MIN(Q22-$U$2,0)^2</f>
        <v>0</v>
      </c>
      <c r="AK22" s="6" t="n">
        <f aca="false">MIN(R22-$U$2,0)^2</f>
        <v>0</v>
      </c>
    </row>
    <row r="23" customFormat="false" ht="12.85" hidden="false" customHeight="false" outlineLevel="0" collapsed="false">
      <c r="A23" s="4" t="s">
        <v>34</v>
      </c>
      <c r="B23" s="0" t="n">
        <v>27136.720703</v>
      </c>
      <c r="C23" s="0" t="n">
        <v>27621.980469</v>
      </c>
      <c r="D23" s="0" t="n">
        <v>27074</v>
      </c>
      <c r="E23" s="0" t="n">
        <v>27561.490234</v>
      </c>
      <c r="F23" s="0" t="n">
        <v>27561.490234</v>
      </c>
      <c r="G23" s="0" t="n">
        <v>180003800</v>
      </c>
      <c r="H23" s="0" t="n">
        <v>0</v>
      </c>
      <c r="I23" s="0" t="n">
        <f aca="false">AVERAGE(C23:D23)</f>
        <v>27347.9902345</v>
      </c>
      <c r="L23" s="0" t="str">
        <f aca="false">A23</f>
        <v>2007-01-31</v>
      </c>
      <c r="M23" s="5" t="n">
        <f aca="false">B23/B22-1</f>
        <v>0.0111237430582327</v>
      </c>
      <c r="N23" s="5" t="n">
        <f aca="false">C23/C22-1</f>
        <v>0.0172275791931482</v>
      </c>
      <c r="O23" s="5" t="n">
        <f aca="false">D23/D22-1</f>
        <v>0.0093343429044328</v>
      </c>
      <c r="P23" s="5" t="n">
        <f aca="false">E23/E22-1</f>
        <v>0.0157035303550064</v>
      </c>
      <c r="Q23" s="5" t="n">
        <f aca="false">F23/F22-1</f>
        <v>0.0157035303550064</v>
      </c>
      <c r="R23" s="5" t="n">
        <f aca="false">I23/I22-1</f>
        <v>0.0133051301753742</v>
      </c>
      <c r="V23" s="0" t="str">
        <f aca="false">L23</f>
        <v>2007-01-31</v>
      </c>
      <c r="W23" s="5" t="n">
        <f aca="false">MAX(M23-$U$2,0)^2</f>
        <v>8.7592236839568E-005</v>
      </c>
      <c r="X23" s="5" t="n">
        <f aca="false">MAX(N23-$U$2,0)^2</f>
        <v>0.000239101541434943</v>
      </c>
      <c r="Y23" s="5" t="n">
        <f aca="false">MAX(O23-$U$2,0)^2</f>
        <v>5.72999384415267E-005</v>
      </c>
      <c r="Z23" s="5" t="n">
        <f aca="false">MAX(P23-$U$2,0)^2</f>
        <v>0.000194291810616092</v>
      </c>
      <c r="AA23" s="5" t="n">
        <f aca="false">MAX(Q23-$U$2,0)^2</f>
        <v>0.000194291810616092</v>
      </c>
      <c r="AB23" s="5" t="n">
        <f aca="false">MAX(R23-$U$2,0)^2</f>
        <v>0.000133182206669671</v>
      </c>
      <c r="AE23" s="0" t="str">
        <f aca="false">V23</f>
        <v>2007-01-31</v>
      </c>
      <c r="AF23" s="6" t="n">
        <f aca="false">MIN(M23-$U$2,0)^2</f>
        <v>0</v>
      </c>
      <c r="AG23" s="6" t="n">
        <f aca="false">MIN(N23-$U$2,0)^2</f>
        <v>0</v>
      </c>
      <c r="AH23" s="6" t="n">
        <f aca="false">MIN(O23-$U$2,0)^2</f>
        <v>0</v>
      </c>
      <c r="AI23" s="6" t="n">
        <f aca="false">MIN(P23-$U$2,0)^2</f>
        <v>0</v>
      </c>
      <c r="AJ23" s="6" t="n">
        <f aca="false">MIN(Q23-$U$2,0)^2</f>
        <v>0</v>
      </c>
      <c r="AK23" s="6" t="n">
        <f aca="false">MIN(R23-$U$2,0)^2</f>
        <v>0</v>
      </c>
    </row>
    <row r="24" customFormat="false" ht="12.85" hidden="false" customHeight="false" outlineLevel="0" collapsed="false">
      <c r="A24" s="4" t="s">
        <v>35</v>
      </c>
      <c r="B24" s="0" t="n">
        <v>27561.490234</v>
      </c>
      <c r="C24" s="0" t="n">
        <v>27945.300781</v>
      </c>
      <c r="D24" s="0" t="n">
        <v>27561.490234</v>
      </c>
      <c r="E24" s="0" t="n">
        <v>27842.759766</v>
      </c>
      <c r="F24" s="0" t="n">
        <v>27842.759766</v>
      </c>
      <c r="G24" s="0" t="n">
        <v>181712800</v>
      </c>
      <c r="H24" s="0" t="n">
        <v>0</v>
      </c>
      <c r="I24" s="0" t="n">
        <f aca="false">AVERAGE(C24:D24)</f>
        <v>27753.3955075</v>
      </c>
      <c r="L24" s="0" t="str">
        <f aca="false">A24</f>
        <v>2007-02-01</v>
      </c>
      <c r="M24" s="5" t="n">
        <f aca="false">B24/B23-1</f>
        <v>0.0156529425809746</v>
      </c>
      <c r="N24" s="5" t="n">
        <f aca="false">C24/C23-1</f>
        <v>0.0117051821234493</v>
      </c>
      <c r="O24" s="5" t="n">
        <f aca="false">D24/D23-1</f>
        <v>0.0180058445002584</v>
      </c>
      <c r="P24" s="5" t="n">
        <f aca="false">E24/E23-1</f>
        <v>0.0102051641479468</v>
      </c>
      <c r="Q24" s="5" t="n">
        <f aca="false">F24/F23-1</f>
        <v>0.0102051641479468</v>
      </c>
      <c r="R24" s="5" t="n">
        <f aca="false">I24/I23-1</f>
        <v>0.0148239512126405</v>
      </c>
      <c r="V24" s="0" t="str">
        <f aca="false">L24</f>
        <v>2007-02-01</v>
      </c>
      <c r="W24" s="5" t="n">
        <f aca="false">MAX(M24-$U$2,0)^2</f>
        <v>0.000192884097966251</v>
      </c>
      <c r="X24" s="5" t="n">
        <f aca="false">MAX(N24-$U$2,0)^2</f>
        <v>9.88137688816805E-005</v>
      </c>
      <c r="Y24" s="5" t="n">
        <f aca="false">MAX(O24-$U$2,0)^2</f>
        <v>0.000263775728896825</v>
      </c>
      <c r="Z24" s="5" t="n">
        <f aca="false">MAX(P24-$U$2,0)^2</f>
        <v>7.12419309371252E-005</v>
      </c>
      <c r="AA24" s="5" t="n">
        <f aca="false">MAX(Q24-$U$2,0)^2</f>
        <v>7.12419309371252E-005</v>
      </c>
      <c r="AB24" s="5" t="n">
        <f aca="false">MAX(R24-$U$2,0)^2</f>
        <v>0.00017054480950729</v>
      </c>
      <c r="AE24" s="0" t="str">
        <f aca="false">V24</f>
        <v>2007-02-01</v>
      </c>
      <c r="AF24" s="6" t="n">
        <f aca="false">MIN(M24-$U$2,0)^2</f>
        <v>0</v>
      </c>
      <c r="AG24" s="6" t="n">
        <f aca="false">MIN(N24-$U$2,0)^2</f>
        <v>0</v>
      </c>
      <c r="AH24" s="6" t="n">
        <f aca="false">MIN(O24-$U$2,0)^2</f>
        <v>0</v>
      </c>
      <c r="AI24" s="6" t="n">
        <f aca="false">MIN(P24-$U$2,0)^2</f>
        <v>0</v>
      </c>
      <c r="AJ24" s="6" t="n">
        <f aca="false">MIN(Q24-$U$2,0)^2</f>
        <v>0</v>
      </c>
      <c r="AK24" s="6" t="n">
        <f aca="false">MIN(R24-$U$2,0)^2</f>
        <v>0</v>
      </c>
    </row>
    <row r="25" customFormat="false" ht="12.85" hidden="false" customHeight="false" outlineLevel="0" collapsed="false">
      <c r="A25" s="4" t="s">
        <v>36</v>
      </c>
      <c r="B25" s="0" t="n">
        <v>27842.619141</v>
      </c>
      <c r="C25" s="0" t="n">
        <v>28005.949219</v>
      </c>
      <c r="D25" s="0" t="n">
        <v>27818.039063</v>
      </c>
      <c r="E25" s="0" t="n">
        <v>27933.070313</v>
      </c>
      <c r="F25" s="0" t="n">
        <v>27933.070313</v>
      </c>
      <c r="G25" s="0" t="n">
        <v>128897300</v>
      </c>
      <c r="H25" s="0" t="n">
        <v>0</v>
      </c>
      <c r="I25" s="0" t="n">
        <f aca="false">AVERAGE(C25:D25)</f>
        <v>27911.994141</v>
      </c>
      <c r="L25" s="0" t="str">
        <f aca="false">A25</f>
        <v>2007-02-02</v>
      </c>
      <c r="M25" s="5" t="n">
        <f aca="false">B25/B24-1</f>
        <v>0.0102000619202078</v>
      </c>
      <c r="N25" s="5" t="n">
        <f aca="false">C25/C24-1</f>
        <v>0.00217025533113002</v>
      </c>
      <c r="O25" s="5" t="n">
        <f aca="false">D25/D24-1</f>
        <v>0.00930823503453104</v>
      </c>
      <c r="P25" s="5" t="n">
        <f aca="false">E25/E24-1</f>
        <v>0.00324359179043299</v>
      </c>
      <c r="Q25" s="5" t="n">
        <f aca="false">F25/F24-1</f>
        <v>0.00324359179043299</v>
      </c>
      <c r="R25" s="5" t="n">
        <f aca="false">I25/I24-1</f>
        <v>0.00571456683407057</v>
      </c>
      <c r="V25" s="0" t="str">
        <f aca="false">L25</f>
        <v>2007-02-02</v>
      </c>
      <c r="W25" s="5" t="n">
        <f aca="false">MAX(M25-$U$2,0)^2</f>
        <v>7.11558263294701E-005</v>
      </c>
      <c r="X25" s="5" t="n">
        <f aca="false">MAX(N25-$U$2,0)^2</f>
        <v>1.64498955106426E-007</v>
      </c>
      <c r="Y25" s="5" t="n">
        <f aca="false">MAX(O25-$U$2,0)^2</f>
        <v>5.69053640241757E-005</v>
      </c>
      <c r="Z25" s="5" t="n">
        <f aca="false">MAX(P25-$U$2,0)^2</f>
        <v>2.18720781815959E-006</v>
      </c>
      <c r="AA25" s="5" t="n">
        <f aca="false">MAX(Q25-$U$2,0)^2</f>
        <v>2.18720781815959E-006</v>
      </c>
      <c r="AB25" s="5" t="n">
        <f aca="false">MAX(R25-$U$2,0)^2</f>
        <v>1.56016800746995E-005</v>
      </c>
      <c r="AE25" s="0" t="str">
        <f aca="false">V25</f>
        <v>2007-02-02</v>
      </c>
      <c r="AF25" s="6" t="n">
        <f aca="false">MIN(M25-$U$2,0)^2</f>
        <v>0</v>
      </c>
      <c r="AG25" s="6" t="n">
        <f aca="false">MIN(N25-$U$2,0)^2</f>
        <v>0</v>
      </c>
      <c r="AH25" s="6" t="n">
        <f aca="false">MIN(O25-$U$2,0)^2</f>
        <v>0</v>
      </c>
      <c r="AI25" s="6" t="n">
        <f aca="false">MIN(P25-$U$2,0)^2</f>
        <v>0</v>
      </c>
      <c r="AJ25" s="6" t="n">
        <f aca="false">MIN(Q25-$U$2,0)^2</f>
        <v>0</v>
      </c>
      <c r="AK25" s="6" t="n">
        <f aca="false">MIN(R25-$U$2,0)^2</f>
        <v>0</v>
      </c>
    </row>
    <row r="26" customFormat="false" ht="12.85" hidden="false" customHeight="false" outlineLevel="0" collapsed="false">
      <c r="A26" s="4" t="s">
        <v>37</v>
      </c>
      <c r="B26" s="0" t="n">
        <v>28067.289063</v>
      </c>
      <c r="C26" s="0" t="n">
        <v>28293.439453</v>
      </c>
      <c r="D26" s="0" t="n">
        <v>28012.259766</v>
      </c>
      <c r="E26" s="0" t="n">
        <v>28123.759766</v>
      </c>
      <c r="F26" s="0" t="n">
        <v>28123.759766</v>
      </c>
      <c r="G26" s="0" t="n">
        <v>157970100</v>
      </c>
      <c r="H26" s="0" t="n">
        <v>-1</v>
      </c>
      <c r="I26" s="0" t="n">
        <f aca="false">AVERAGE(C26:D26)</f>
        <v>28152.8496095</v>
      </c>
      <c r="L26" s="0" t="str">
        <f aca="false">A26</f>
        <v>2007-02-07</v>
      </c>
      <c r="M26" s="5" t="n">
        <f aca="false">B26/B25-1</f>
        <v>0.00806928115714367</v>
      </c>
      <c r="N26" s="5" t="n">
        <f aca="false">C26/C25-1</f>
        <v>0.010265327261429</v>
      </c>
      <c r="O26" s="5" t="n">
        <f aca="false">D26/D25-1</f>
        <v>0.00698182580591489</v>
      </c>
      <c r="P26" s="5" t="n">
        <f aca="false">E26/E25-1</f>
        <v>0.00682665567598773</v>
      </c>
      <c r="Q26" s="5" t="n">
        <f aca="false">F26/F25-1</f>
        <v>0.00682665567598773</v>
      </c>
      <c r="R26" s="5" t="n">
        <f aca="false">I26/I25-1</f>
        <v>0.00862910286106033</v>
      </c>
      <c r="V26" s="0" t="str">
        <f aca="false">L26</f>
        <v>2007-02-07</v>
      </c>
      <c r="W26" s="5" t="n">
        <f aca="false">MAX(M26-$U$2,0)^2</f>
        <v>3.97481139816007E-005</v>
      </c>
      <c r="X26" s="5" t="n">
        <f aca="false">MAX(N26-$U$2,0)^2</f>
        <v>7.22611632768697E-005</v>
      </c>
      <c r="Y26" s="5" t="n">
        <f aca="false">MAX(O26-$U$2,0)^2</f>
        <v>2.72187081979529E-005</v>
      </c>
      <c r="Z26" s="5" t="n">
        <f aca="false">MAX(P26-$U$2,0)^2</f>
        <v>2.56236926721471E-005</v>
      </c>
      <c r="AA26" s="5" t="n">
        <f aca="false">MAX(Q26-$U$2,0)^2</f>
        <v>2.56236926721471E-005</v>
      </c>
      <c r="AB26" s="5" t="n">
        <f aca="false">MAX(R26-$U$2,0)^2</f>
        <v>4.71204299447869E-005</v>
      </c>
      <c r="AE26" s="0" t="str">
        <f aca="false">V26</f>
        <v>2007-02-07</v>
      </c>
      <c r="AF26" s="6" t="n">
        <f aca="false">MIN(M26-$U$2,0)^2</f>
        <v>0</v>
      </c>
      <c r="AG26" s="6" t="n">
        <f aca="false">MIN(N26-$U$2,0)^2</f>
        <v>0</v>
      </c>
      <c r="AH26" s="6" t="n">
        <f aca="false">MIN(O26-$U$2,0)^2</f>
        <v>0</v>
      </c>
      <c r="AI26" s="6" t="n">
        <f aca="false">MIN(P26-$U$2,0)^2</f>
        <v>0</v>
      </c>
      <c r="AJ26" s="6" t="n">
        <f aca="false">MIN(Q26-$U$2,0)^2</f>
        <v>0</v>
      </c>
      <c r="AK26" s="6" t="n">
        <f aca="false">MIN(R26-$U$2,0)^2</f>
        <v>0</v>
      </c>
    </row>
    <row r="27" customFormat="false" ht="12.85" hidden="false" customHeight="false" outlineLevel="0" collapsed="false">
      <c r="A27" s="4" t="s">
        <v>38</v>
      </c>
      <c r="B27" s="0" t="n">
        <v>28225.339844</v>
      </c>
      <c r="C27" s="0" t="n">
        <v>28291.490234</v>
      </c>
      <c r="D27" s="0" t="n">
        <v>27921.279297</v>
      </c>
      <c r="E27" s="0" t="n">
        <v>28197.259766</v>
      </c>
      <c r="F27" s="0" t="n">
        <v>28197.259766</v>
      </c>
      <c r="G27" s="0" t="n">
        <v>276774100</v>
      </c>
      <c r="H27" s="0" t="n">
        <v>0</v>
      </c>
      <c r="I27" s="0" t="n">
        <f aca="false">AVERAGE(C27:D27)</f>
        <v>28106.3847655</v>
      </c>
      <c r="L27" s="0" t="str">
        <f aca="false">A27</f>
        <v>2007-02-08</v>
      </c>
      <c r="M27" s="5" t="n">
        <f aca="false">B27/B26-1</f>
        <v>0.00563113810689853</v>
      </c>
      <c r="N27" s="5" t="n">
        <f aca="false">C27/C26-1</f>
        <v>-6.88929673339222E-005</v>
      </c>
      <c r="O27" s="5" t="n">
        <f aca="false">D27/D26-1</f>
        <v>-0.00324788038380341</v>
      </c>
      <c r="P27" s="5" t="n">
        <f aca="false">E27/E26-1</f>
        <v>0.00261344857912116</v>
      </c>
      <c r="Q27" s="5" t="n">
        <f aca="false">F27/F26-1</f>
        <v>0.00261344857912116</v>
      </c>
      <c r="R27" s="5" t="n">
        <f aca="false">I27/I26-1</f>
        <v>-0.00165044905380818</v>
      </c>
      <c r="V27" s="0" t="str">
        <f aca="false">L27</f>
        <v>2007-02-08</v>
      </c>
      <c r="W27" s="5" t="n">
        <f aca="false">MAX(M27-$U$2,0)^2</f>
        <v>1.4949570800589E-005</v>
      </c>
      <c r="X27" s="5" t="n">
        <f aca="false">MAX(N27-$U$2,0)^2</f>
        <v>0</v>
      </c>
      <c r="Y27" s="5" t="n">
        <f aca="false">MAX(O27-$U$2,0)^2</f>
        <v>0</v>
      </c>
      <c r="Z27" s="5" t="n">
        <f aca="false">MAX(P27-$U$2,0)^2</f>
        <v>7.20424018038627E-007</v>
      </c>
      <c r="AA27" s="5" t="n">
        <f aca="false">MAX(Q27-$U$2,0)^2</f>
        <v>7.20424018038627E-007</v>
      </c>
      <c r="AB27" s="5" t="n">
        <f aca="false">MAX(R27-$U$2,0)^2</f>
        <v>0</v>
      </c>
      <c r="AE27" s="0" t="str">
        <f aca="false">V27</f>
        <v>2007-02-08</v>
      </c>
      <c r="AF27" s="6" t="n">
        <f aca="false">MIN(M27-$U$2,0)^2</f>
        <v>0</v>
      </c>
      <c r="AG27" s="6" t="n">
        <f aca="false">MIN(N27-$U$2,0)^2</f>
        <v>3.36195544143695E-006</v>
      </c>
      <c r="AH27" s="6" t="n">
        <f aca="false">MIN(O27-$U$2,0)^2</f>
        <v>2.51256676002858E-005</v>
      </c>
      <c r="AI27" s="6" t="n">
        <f aca="false">MIN(P27-$U$2,0)^2</f>
        <v>0</v>
      </c>
      <c r="AJ27" s="6" t="n">
        <f aca="false">MIN(Q27-$U$2,0)^2</f>
        <v>0</v>
      </c>
      <c r="AK27" s="6" t="n">
        <f aca="false">MIN(R27-$U$2,0)^2</f>
        <v>1.16630424099746E-005</v>
      </c>
    </row>
    <row r="28" customFormat="false" ht="12.85" hidden="false" customHeight="false" outlineLevel="0" collapsed="false">
      <c r="A28" s="4" t="s">
        <v>39</v>
      </c>
      <c r="B28" s="0" t="n">
        <v>28228.710938</v>
      </c>
      <c r="C28" s="0" t="n">
        <v>28346.009766</v>
      </c>
      <c r="D28" s="0" t="n">
        <v>27862.630859</v>
      </c>
      <c r="E28" s="0" t="n">
        <v>27906.890625</v>
      </c>
      <c r="F28" s="0" t="n">
        <v>27906.890625</v>
      </c>
      <c r="G28" s="0" t="n">
        <v>164346500</v>
      </c>
      <c r="H28" s="0" t="n">
        <v>1</v>
      </c>
      <c r="I28" s="0" t="n">
        <f aca="false">AVERAGE(C28:D28)</f>
        <v>28104.3203125</v>
      </c>
      <c r="L28" s="0" t="str">
        <f aca="false">A28</f>
        <v>2007-02-09</v>
      </c>
      <c r="M28" s="5" t="n">
        <f aca="false">B28/B27-1</f>
        <v>0.000119435018980596</v>
      </c>
      <c r="N28" s="5" t="n">
        <f aca="false">C28/C27-1</f>
        <v>0.00192706469503978</v>
      </c>
      <c r="O28" s="5" t="n">
        <f aca="false">D28/D27-1</f>
        <v>-0.00210049250881961</v>
      </c>
      <c r="P28" s="5" t="n">
        <f aca="false">E28/E27-1</f>
        <v>-0.0102977786994085</v>
      </c>
      <c r="Q28" s="5" t="n">
        <f aca="false">F28/F27-1</f>
        <v>-0.0102977786994085</v>
      </c>
      <c r="R28" s="5" t="n">
        <f aca="false">I28/I27-1</f>
        <v>-7.34513889717459E-005</v>
      </c>
      <c r="V28" s="0" t="str">
        <f aca="false">L28</f>
        <v>2007-02-09</v>
      </c>
      <c r="W28" s="5" t="n">
        <f aca="false">MAX(M28-$U$2,0)^2</f>
        <v>0</v>
      </c>
      <c r="X28" s="5" t="n">
        <f aca="false">MAX(N28-$U$2,0)^2</f>
        <v>2.63718344885232E-008</v>
      </c>
      <c r="Y28" s="5" t="n">
        <f aca="false">MAX(O28-$U$2,0)^2</f>
        <v>0</v>
      </c>
      <c r="Z28" s="5" t="n">
        <f aca="false">MAX(P28-$U$2,0)^2</f>
        <v>0</v>
      </c>
      <c r="AA28" s="5" t="n">
        <f aca="false">MAX(Q28-$U$2,0)^2</f>
        <v>0</v>
      </c>
      <c r="AB28" s="5" t="n">
        <f aca="false">MAX(R28-$U$2,0)^2</f>
        <v>0</v>
      </c>
      <c r="AE28" s="0" t="str">
        <f aca="false">V28</f>
        <v>2007-02-09</v>
      </c>
      <c r="AF28" s="6" t="n">
        <f aca="false">MIN(M28-$U$2,0)^2</f>
        <v>2.70680019420351E-006</v>
      </c>
      <c r="AG28" s="6" t="n">
        <f aca="false">MIN(N28-$U$2,0)^2</f>
        <v>0</v>
      </c>
      <c r="AH28" s="6" t="n">
        <f aca="false">MIN(O28-$U$2,0)^2</f>
        <v>1.4939486039032E-005</v>
      </c>
      <c r="AI28" s="6" t="n">
        <f aca="false">MIN(P28-$U$2,0)^2</f>
        <v>0.000145502683666454</v>
      </c>
      <c r="AJ28" s="6" t="n">
        <f aca="false">MIN(Q28-$U$2,0)^2</f>
        <v>0.000145502683666454</v>
      </c>
      <c r="AK28" s="6" t="n">
        <f aca="false">MIN(R28-$U$2,0)^2</f>
        <v>3.37869253253786E-006</v>
      </c>
    </row>
    <row r="29" customFormat="false" ht="12.85" hidden="false" customHeight="false" outlineLevel="0" collapsed="false">
      <c r="A29" s="4" t="s">
        <v>40</v>
      </c>
      <c r="B29" s="0" t="n">
        <v>27906.890625</v>
      </c>
      <c r="C29" s="0" t="n">
        <v>27975.730469</v>
      </c>
      <c r="D29" s="0" t="n">
        <v>27624.970703</v>
      </c>
      <c r="E29" s="0" t="n">
        <v>27972.230469</v>
      </c>
      <c r="F29" s="0" t="n">
        <v>27972.230469</v>
      </c>
      <c r="G29" s="0" t="n">
        <v>119112200</v>
      </c>
      <c r="H29" s="0" t="n">
        <v>0</v>
      </c>
      <c r="I29" s="0" t="n">
        <f aca="false">AVERAGE(C29:D29)</f>
        <v>27800.350586</v>
      </c>
      <c r="L29" s="0" t="str">
        <f aca="false">A29</f>
        <v>2007-02-12</v>
      </c>
      <c r="M29" s="5" t="n">
        <f aca="false">B29/B28-1</f>
        <v>-0.0114004608183076</v>
      </c>
      <c r="N29" s="5" t="n">
        <f aca="false">C29/C28-1</f>
        <v>-0.0130628367116469</v>
      </c>
      <c r="O29" s="5" t="n">
        <f aca="false">D29/D28-1</f>
        <v>-0.00852970981823975</v>
      </c>
      <c r="P29" s="5" t="n">
        <f aca="false">E29/E28-1</f>
        <v>0.00234135163526483</v>
      </c>
      <c r="Q29" s="5" t="n">
        <f aca="false">F29/F28-1</f>
        <v>0.00234135163526483</v>
      </c>
      <c r="R29" s="5" t="n">
        <f aca="false">I29/I28-1</f>
        <v>-0.0108157650894979</v>
      </c>
      <c r="V29" s="0" t="str">
        <f aca="false">L29</f>
        <v>2007-02-12</v>
      </c>
      <c r="W29" s="5" t="n">
        <f aca="false">MAX(M29-$U$2,0)^2</f>
        <v>0</v>
      </c>
      <c r="X29" s="5" t="n">
        <f aca="false">MAX(N29-$U$2,0)^2</f>
        <v>0</v>
      </c>
      <c r="Y29" s="5" t="n">
        <f aca="false">MAX(O29-$U$2,0)^2</f>
        <v>0</v>
      </c>
      <c r="Z29" s="5" t="n">
        <f aca="false">MAX(P29-$U$2,0)^2</f>
        <v>3.32560989391386E-007</v>
      </c>
      <c r="AA29" s="5" t="n">
        <f aca="false">MAX(Q29-$U$2,0)^2</f>
        <v>3.32560989391386E-007</v>
      </c>
      <c r="AB29" s="5" t="n">
        <f aca="false">MAX(R29-$U$2,0)^2</f>
        <v>0</v>
      </c>
      <c r="AE29" s="0" t="str">
        <f aca="false">V29</f>
        <v>2007-02-12</v>
      </c>
      <c r="AF29" s="6" t="n">
        <f aca="false">MIN(M29-$U$2,0)^2</f>
        <v>0.000173320685878672</v>
      </c>
      <c r="AG29" s="6" t="n">
        <f aca="false">MIN(N29-$U$2,0)^2</f>
        <v>0.000219854973772259</v>
      </c>
      <c r="AH29" s="6" t="n">
        <f aca="false">MIN(O29-$U$2,0)^2</f>
        <v>0.00010597426867818</v>
      </c>
      <c r="AI29" s="6" t="n">
        <f aca="false">MIN(P29-$U$2,0)^2</f>
        <v>0</v>
      </c>
      <c r="AJ29" s="6" t="n">
        <f aca="false">MIN(Q29-$U$2,0)^2</f>
        <v>0</v>
      </c>
      <c r="AK29" s="6" t="n">
        <f aca="false">MIN(R29-$U$2,0)^2</f>
        <v>0.000158267362727536</v>
      </c>
    </row>
    <row r="30" customFormat="false" ht="12.85" hidden="false" customHeight="false" outlineLevel="0" collapsed="false">
      <c r="A30" s="4" t="s">
        <v>41</v>
      </c>
      <c r="B30" s="0" t="n">
        <v>27972.689453</v>
      </c>
      <c r="C30" s="0" t="n">
        <v>28278.970703</v>
      </c>
      <c r="D30" s="0" t="n">
        <v>27866.429688</v>
      </c>
      <c r="E30" s="0" t="n">
        <v>28262.650391</v>
      </c>
      <c r="F30" s="0" t="n">
        <v>28262.650391</v>
      </c>
      <c r="G30" s="0" t="n">
        <v>176896000</v>
      </c>
      <c r="H30" s="0" t="n">
        <v>0</v>
      </c>
      <c r="I30" s="0" t="n">
        <f aca="false">AVERAGE(C30:D30)</f>
        <v>28072.7001955</v>
      </c>
      <c r="L30" s="0" t="str">
        <f aca="false">A30</f>
        <v>2007-02-13</v>
      </c>
      <c r="M30" s="5" t="n">
        <f aca="false">B30/B29-1</f>
        <v>0.0023577986126857</v>
      </c>
      <c r="N30" s="5" t="n">
        <f aca="false">C30/C29-1</f>
        <v>0.0108394036157884</v>
      </c>
      <c r="O30" s="5" t="n">
        <f aca="false">D30/D29-1</f>
        <v>0.00874060601171189</v>
      </c>
      <c r="P30" s="5" t="n">
        <f aca="false">E30/E29-1</f>
        <v>0.0103824370502688</v>
      </c>
      <c r="Q30" s="5" t="n">
        <f aca="false">F30/F29-1</f>
        <v>0.0103824370502688</v>
      </c>
      <c r="R30" s="5" t="n">
        <f aca="false">I30/I29-1</f>
        <v>0.00979662499785716</v>
      </c>
      <c r="V30" s="0" t="str">
        <f aca="false">L30</f>
        <v>2007-02-13</v>
      </c>
      <c r="W30" s="5" t="n">
        <f aca="false">MAX(M30-$U$2,0)^2</f>
        <v>3.51800811618497E-007</v>
      </c>
      <c r="X30" s="5" t="n">
        <f aca="false">MAX(N30-$U$2,0)^2</f>
        <v>8.23507788822919E-005</v>
      </c>
      <c r="Y30" s="5" t="n">
        <f aca="false">MAX(O30-$U$2,0)^2</f>
        <v>4.86636745412482E-005</v>
      </c>
      <c r="Z30" s="5" t="n">
        <f aca="false">MAX(P30-$U$2,0)^2</f>
        <v>7.42658981872592E-005</v>
      </c>
      <c r="AA30" s="5" t="n">
        <f aca="false">MAX(Q30-$U$2,0)^2</f>
        <v>7.42658981872592E-005</v>
      </c>
      <c r="AB30" s="5" t="n">
        <f aca="false">MAX(R30-$U$2,0)^2</f>
        <v>6.45122910726086E-005</v>
      </c>
      <c r="AE30" s="0" t="str">
        <f aca="false">V30</f>
        <v>2007-02-13</v>
      </c>
      <c r="AF30" s="6" t="n">
        <f aca="false">MIN(M30-$U$2,0)^2</f>
        <v>0</v>
      </c>
      <c r="AG30" s="6" t="n">
        <f aca="false">MIN(N30-$U$2,0)^2</f>
        <v>0</v>
      </c>
      <c r="AH30" s="6" t="n">
        <f aca="false">MIN(O30-$U$2,0)^2</f>
        <v>0</v>
      </c>
      <c r="AI30" s="6" t="n">
        <f aca="false">MIN(P30-$U$2,0)^2</f>
        <v>0</v>
      </c>
      <c r="AJ30" s="6" t="n">
        <f aca="false">MIN(Q30-$U$2,0)^2</f>
        <v>0</v>
      </c>
      <c r="AK30" s="6" t="n">
        <f aca="false">MIN(R30-$U$2,0)^2</f>
        <v>0</v>
      </c>
    </row>
    <row r="31" customFormat="false" ht="12.85" hidden="false" customHeight="false" outlineLevel="0" collapsed="false">
      <c r="A31" s="4" t="s">
        <v>42</v>
      </c>
      <c r="B31" s="0" t="n">
        <v>28262.650391</v>
      </c>
      <c r="C31" s="0" t="n">
        <v>28678.310547</v>
      </c>
      <c r="D31" s="0" t="n">
        <v>28256.410156</v>
      </c>
      <c r="E31" s="0" t="n">
        <v>28539.689453</v>
      </c>
      <c r="F31" s="0" t="n">
        <v>28539.689453</v>
      </c>
      <c r="G31" s="0" t="n">
        <v>187197700</v>
      </c>
      <c r="H31" s="0" t="n">
        <v>0</v>
      </c>
      <c r="I31" s="0" t="n">
        <f aca="false">AVERAGE(C31:D31)</f>
        <v>28467.3603515</v>
      </c>
      <c r="L31" s="0" t="str">
        <f aca="false">A31</f>
        <v>2007-02-14</v>
      </c>
      <c r="M31" s="5" t="n">
        <f aca="false">B31/B30-1</f>
        <v>0.0103658584022535</v>
      </c>
      <c r="N31" s="5" t="n">
        <f aca="false">C31/C30-1</f>
        <v>0.0141214419787084</v>
      </c>
      <c r="O31" s="5" t="n">
        <f aca="false">D31/D30-1</f>
        <v>0.0139946334125443</v>
      </c>
      <c r="P31" s="5" t="n">
        <f aca="false">E31/E30-1</f>
        <v>0.00980230297467832</v>
      </c>
      <c r="Q31" s="5" t="n">
        <f aca="false">F31/F30-1</f>
        <v>0.00980230297467832</v>
      </c>
      <c r="R31" s="5" t="n">
        <f aca="false">I31/I30-1</f>
        <v>0.0140585035729219</v>
      </c>
      <c r="V31" s="0" t="str">
        <f aca="false">L31</f>
        <v>2007-02-14</v>
      </c>
      <c r="W31" s="5" t="n">
        <f aca="false">MAX(M31-$U$2,0)^2</f>
        <v>7.39804312062925E-005</v>
      </c>
      <c r="X31" s="5" t="n">
        <f aca="false">MAX(N31-$U$2,0)^2</f>
        <v>0.000152689798326212</v>
      </c>
      <c r="Y31" s="5" t="n">
        <f aca="false">MAX(O31-$U$2,0)^2</f>
        <v>0.000149571989822708</v>
      </c>
      <c r="Z31" s="5" t="n">
        <f aca="false">MAX(P31-$U$2,0)^2</f>
        <v>6.46035338135624E-005</v>
      </c>
      <c r="AA31" s="5" t="n">
        <f aca="false">MAX(Q31-$U$2,0)^2</f>
        <v>6.46035338135624E-005</v>
      </c>
      <c r="AB31" s="5" t="n">
        <f aca="false">MAX(R31-$U$2,0)^2</f>
        <v>0.000151138328589598</v>
      </c>
      <c r="AE31" s="0" t="str">
        <f aca="false">V31</f>
        <v>2007-02-14</v>
      </c>
      <c r="AF31" s="6" t="n">
        <f aca="false">MIN(M31-$U$2,0)^2</f>
        <v>0</v>
      </c>
      <c r="AG31" s="6" t="n">
        <f aca="false">MIN(N31-$U$2,0)^2</f>
        <v>0</v>
      </c>
      <c r="AH31" s="6" t="n">
        <f aca="false">MIN(O31-$U$2,0)^2</f>
        <v>0</v>
      </c>
      <c r="AI31" s="6" t="n">
        <f aca="false">MIN(P31-$U$2,0)^2</f>
        <v>0</v>
      </c>
      <c r="AJ31" s="6" t="n">
        <f aca="false">MIN(Q31-$U$2,0)^2</f>
        <v>0</v>
      </c>
      <c r="AK31" s="6" t="n">
        <f aca="false">MIN(R31-$U$2,0)^2</f>
        <v>0</v>
      </c>
    </row>
    <row r="32" customFormat="false" ht="12.85" hidden="false" customHeight="false" outlineLevel="0" collapsed="false">
      <c r="A32" s="4" t="s">
        <v>43</v>
      </c>
      <c r="B32" s="0" t="n">
        <v>28539.689453</v>
      </c>
      <c r="C32" s="0" t="n">
        <v>28619.230469</v>
      </c>
      <c r="D32" s="0" t="n">
        <v>28388.849609</v>
      </c>
      <c r="E32" s="0" t="n">
        <v>28498.75</v>
      </c>
      <c r="F32" s="0" t="n">
        <v>28498.75</v>
      </c>
      <c r="G32" s="0" t="n">
        <v>145614300</v>
      </c>
      <c r="H32" s="0" t="n">
        <v>0</v>
      </c>
      <c r="I32" s="0" t="n">
        <f aca="false">AVERAGE(C32:D32)</f>
        <v>28504.040039</v>
      </c>
      <c r="L32" s="0" t="str">
        <f aca="false">A32</f>
        <v>2007-02-15</v>
      </c>
      <c r="M32" s="5" t="n">
        <f aca="false">B32/B31-1</f>
        <v>0.00980230297467832</v>
      </c>
      <c r="N32" s="5" t="n">
        <f aca="false">C32/C31-1</f>
        <v>-0.00206009617976566</v>
      </c>
      <c r="O32" s="5" t="n">
        <f aca="false">D32/D31-1</f>
        <v>0.00468705869814379</v>
      </c>
      <c r="P32" s="5" t="n">
        <f aca="false">E32/E31-1</f>
        <v>-0.0014344743683149</v>
      </c>
      <c r="Q32" s="5" t="n">
        <f aca="false">F32/F31-1</f>
        <v>-0.0014344743683149</v>
      </c>
      <c r="R32" s="5" t="n">
        <f aca="false">I32/I31-1</f>
        <v>0.00128848221426559</v>
      </c>
      <c r="V32" s="0" t="str">
        <f aca="false">L32</f>
        <v>2007-02-15</v>
      </c>
      <c r="W32" s="5" t="n">
        <f aca="false">MAX(M32-$U$2,0)^2</f>
        <v>6.46035338135624E-005</v>
      </c>
      <c r="X32" s="5" t="n">
        <f aca="false">MAX(N32-$U$2,0)^2</f>
        <v>0</v>
      </c>
      <c r="Y32" s="5" t="n">
        <f aca="false">MAX(O32-$U$2,0)^2</f>
        <v>8.54035205913077E-006</v>
      </c>
      <c r="Z32" s="5" t="n">
        <f aca="false">MAX(P32-$U$2,0)^2</f>
        <v>0</v>
      </c>
      <c r="AA32" s="5" t="n">
        <f aca="false">MAX(Q32-$U$2,0)^2</f>
        <v>0</v>
      </c>
      <c r="AB32" s="5" t="n">
        <f aca="false">MAX(R32-$U$2,0)^2</f>
        <v>0</v>
      </c>
      <c r="AE32" s="0" t="str">
        <f aca="false">V32</f>
        <v>2007-02-15</v>
      </c>
      <c r="AF32" s="6" t="n">
        <f aca="false">MIN(M32-$U$2,0)^2</f>
        <v>0</v>
      </c>
      <c r="AG32" s="6" t="n">
        <f aca="false">MIN(N32-$U$2,0)^2</f>
        <v>1.46288410989566E-005</v>
      </c>
      <c r="AH32" s="6" t="n">
        <f aca="false">MIN(O32-$U$2,0)^2</f>
        <v>0</v>
      </c>
      <c r="AI32" s="6" t="n">
        <f aca="false">MIN(P32-$U$2,0)^2</f>
        <v>1.02345286783144E-005</v>
      </c>
      <c r="AJ32" s="6" t="n">
        <f aca="false">MIN(Q32-$U$2,0)^2</f>
        <v>1.02345286783144E-005</v>
      </c>
      <c r="AK32" s="6" t="n">
        <f aca="false">MIN(R32-$U$2,0)^2</f>
        <v>2.26755401038598E-007</v>
      </c>
    </row>
    <row r="33" customFormat="false" ht="12.85" hidden="false" customHeight="false" outlineLevel="0" collapsed="false">
      <c r="A33" s="4" t="s">
        <v>44</v>
      </c>
      <c r="B33" s="0" t="n">
        <v>28500.199219</v>
      </c>
      <c r="C33" s="0" t="n">
        <v>28525.990234</v>
      </c>
      <c r="D33" s="0" t="n">
        <v>28301.320313</v>
      </c>
      <c r="E33" s="0" t="n">
        <v>28491.070313</v>
      </c>
      <c r="F33" s="0" t="n">
        <v>28491.070313</v>
      </c>
      <c r="G33" s="0" t="n">
        <v>102281600</v>
      </c>
      <c r="H33" s="0" t="n">
        <v>0</v>
      </c>
      <c r="I33" s="0" t="n">
        <f aca="false">AVERAGE(C33:D33)</f>
        <v>28413.6552735</v>
      </c>
      <c r="L33" s="0" t="str">
        <f aca="false">A33</f>
        <v>2007-02-16</v>
      </c>
      <c r="M33" s="5" t="n">
        <f aca="false">B33/B32-1</f>
        <v>-0.00138369529440852</v>
      </c>
      <c r="N33" s="5" t="n">
        <f aca="false">C33/C32-1</f>
        <v>-0.00325795744581592</v>
      </c>
      <c r="O33" s="5" t="n">
        <f aca="false">D33/D32-1</f>
        <v>-0.00308322799992033</v>
      </c>
      <c r="P33" s="5" t="n">
        <f aca="false">E33/E32-1</f>
        <v>-0.000269474520812274</v>
      </c>
      <c r="Q33" s="5" t="n">
        <f aca="false">F33/F32-1</f>
        <v>-0.000269474520812274</v>
      </c>
      <c r="R33" s="5" t="n">
        <f aca="false">I33/I32-1</f>
        <v>-0.00317094578089039</v>
      </c>
      <c r="V33" s="0" t="str">
        <f aca="false">L33</f>
        <v>2007-02-16</v>
      </c>
      <c r="W33" s="5" t="n">
        <f aca="false">MAX(M33-$U$2,0)^2</f>
        <v>0</v>
      </c>
      <c r="X33" s="5" t="n">
        <f aca="false">MAX(N33-$U$2,0)^2</f>
        <v>0</v>
      </c>
      <c r="Y33" s="5" t="n">
        <f aca="false">MAX(O33-$U$2,0)^2</f>
        <v>0</v>
      </c>
      <c r="Z33" s="5" t="n">
        <f aca="false">MAX(P33-$U$2,0)^2</f>
        <v>0</v>
      </c>
      <c r="AA33" s="5" t="n">
        <f aca="false">MAX(Q33-$U$2,0)^2</f>
        <v>0</v>
      </c>
      <c r="AB33" s="5" t="n">
        <f aca="false">MAX(R33-$U$2,0)^2</f>
        <v>0</v>
      </c>
      <c r="AE33" s="0" t="str">
        <f aca="false">V33</f>
        <v>2007-02-16</v>
      </c>
      <c r="AF33" s="6" t="n">
        <f aca="false">MIN(M33-$U$2,0)^2</f>
        <v>9.91220795271341E-006</v>
      </c>
      <c r="AG33" s="6" t="n">
        <f aca="false">MIN(N33-$U$2,0)^2</f>
        <v>2.52267927221465E-005</v>
      </c>
      <c r="AH33" s="6" t="n">
        <f aca="false">MIN(O33-$U$2,0)^2</f>
        <v>2.35021210624456E-005</v>
      </c>
      <c r="AI33" s="6" t="n">
        <f aca="false">MIN(P33-$U$2,0)^2</f>
        <v>4.13774646791306E-006</v>
      </c>
      <c r="AJ33" s="6" t="n">
        <f aca="false">MIN(Q33-$U$2,0)^2</f>
        <v>4.13774646791306E-006</v>
      </c>
      <c r="AK33" s="6" t="n">
        <f aca="false">MIN(R33-$U$2,0)^2</f>
        <v>2.43603092907631E-005</v>
      </c>
    </row>
    <row r="34" customFormat="false" ht="12.85" hidden="false" customHeight="false" outlineLevel="0" collapsed="false">
      <c r="A34" s="4" t="s">
        <v>45</v>
      </c>
      <c r="B34" s="0" t="n">
        <v>28491.070313</v>
      </c>
      <c r="C34" s="0" t="n">
        <v>28601.230469</v>
      </c>
      <c r="D34" s="0" t="n">
        <v>28491.070313</v>
      </c>
      <c r="E34" s="0" t="n">
        <v>28590.169922</v>
      </c>
      <c r="F34" s="0" t="n">
        <v>28590.169922</v>
      </c>
      <c r="G34" s="0" t="n">
        <v>211632000</v>
      </c>
      <c r="H34" s="0" t="n">
        <v>0</v>
      </c>
      <c r="I34" s="0" t="n">
        <f aca="false">AVERAGE(C34:D34)</f>
        <v>28546.150391</v>
      </c>
      <c r="L34" s="0" t="str">
        <f aca="false">A34</f>
        <v>2007-02-19</v>
      </c>
      <c r="M34" s="5" t="n">
        <f aca="false">B34/B33-1</f>
        <v>-0.000320310252214351</v>
      </c>
      <c r="N34" s="5" t="n">
        <f aca="false">C34/C33-1</f>
        <v>0.00263760291519421</v>
      </c>
      <c r="O34" s="5" t="n">
        <f aca="false">D34/D33-1</f>
        <v>0.00670463419732537</v>
      </c>
      <c r="P34" s="5" t="n">
        <f aca="false">E34/E33-1</f>
        <v>0.00347826908260407</v>
      </c>
      <c r="Q34" s="5" t="n">
        <f aca="false">F34/F33-1</f>
        <v>0.00347826908260407</v>
      </c>
      <c r="R34" s="5" t="n">
        <f aca="false">I34/I33-1</f>
        <v>0.00466307893949747</v>
      </c>
      <c r="V34" s="0" t="str">
        <f aca="false">L34</f>
        <v>2007-02-19</v>
      </c>
      <c r="W34" s="5" t="n">
        <f aca="false">MAX(M34-$U$2,0)^2</f>
        <v>0</v>
      </c>
      <c r="X34" s="5" t="n">
        <f aca="false">MAX(N34-$U$2,0)^2</f>
        <v>7.62010785975263E-007</v>
      </c>
      <c r="Y34" s="5" t="n">
        <f aca="false">MAX(O34-$U$2,0)^2</f>
        <v>2.44032401112464E-005</v>
      </c>
      <c r="Z34" s="5" t="n">
        <f aca="false">MAX(P34-$U$2,0)^2</f>
        <v>2.93641967922593E-006</v>
      </c>
      <c r="AA34" s="5" t="n">
        <f aca="false">MAX(Q34-$U$2,0)^2</f>
        <v>2.93641967922593E-006</v>
      </c>
      <c r="AB34" s="5" t="n">
        <f aca="false">MAX(R34-$U$2,0)^2</f>
        <v>8.40077076655128E-006</v>
      </c>
      <c r="AE34" s="0" t="str">
        <f aca="false">V34</f>
        <v>2007-02-19</v>
      </c>
      <c r="AF34" s="6" t="n">
        <f aca="false">MIN(M34-$U$2,0)^2</f>
        <v>4.34714525187303E-006</v>
      </c>
      <c r="AG34" s="6" t="n">
        <f aca="false">MIN(N34-$U$2,0)^2</f>
        <v>0</v>
      </c>
      <c r="AH34" s="6" t="n">
        <f aca="false">MIN(O34-$U$2,0)^2</f>
        <v>0</v>
      </c>
      <c r="AI34" s="6" t="n">
        <f aca="false">MIN(P34-$U$2,0)^2</f>
        <v>0</v>
      </c>
      <c r="AJ34" s="6" t="n">
        <f aca="false">MIN(Q34-$U$2,0)^2</f>
        <v>0</v>
      </c>
      <c r="AK34" s="6" t="n">
        <f aca="false">MIN(R34-$U$2,0)^2</f>
        <v>0</v>
      </c>
    </row>
    <row r="35" customFormat="false" ht="12.85" hidden="false" customHeight="false" outlineLevel="0" collapsed="false">
      <c r="A35" s="4" t="s">
        <v>46</v>
      </c>
      <c r="B35" s="0" t="n">
        <v>28590.460938</v>
      </c>
      <c r="C35" s="0" t="n">
        <v>28646.160156</v>
      </c>
      <c r="D35" s="0" t="n">
        <v>28355.919922</v>
      </c>
      <c r="E35" s="0" t="n">
        <v>28589.660156</v>
      </c>
      <c r="F35" s="0" t="n">
        <v>28589.660156</v>
      </c>
      <c r="G35" s="0" t="n">
        <v>130141100</v>
      </c>
      <c r="H35" s="0" t="n">
        <v>-1</v>
      </c>
      <c r="I35" s="0" t="n">
        <f aca="false">AVERAGE(C35:D35)</f>
        <v>28501.040039</v>
      </c>
      <c r="L35" s="0" t="str">
        <f aca="false">A35</f>
        <v>2007-02-20</v>
      </c>
      <c r="M35" s="5" t="n">
        <f aca="false">B35/B34-1</f>
        <v>0.00348848337068786</v>
      </c>
      <c r="N35" s="5" t="n">
        <f aca="false">C35/C34-1</f>
        <v>0.00157090049145614</v>
      </c>
      <c r="O35" s="5" t="n">
        <f aca="false">D35/D34-1</f>
        <v>-0.00474360526000772</v>
      </c>
      <c r="P35" s="5" t="n">
        <f aca="false">E35/E34-1</f>
        <v>-1.78301143852755E-005</v>
      </c>
      <c r="Q35" s="5" t="n">
        <f aca="false">F35/F34-1</f>
        <v>-1.78301143852755E-005</v>
      </c>
      <c r="R35" s="5" t="n">
        <f aca="false">I35/I34-1</f>
        <v>-0.00158026043379278</v>
      </c>
      <c r="V35" s="0" t="str">
        <f aca="false">L35</f>
        <v>2007-02-20</v>
      </c>
      <c r="W35" s="5" t="n">
        <f aca="false">MAX(M35-$U$2,0)^2</f>
        <v>2.97153038755053E-006</v>
      </c>
      <c r="X35" s="5" t="n">
        <f aca="false">MAX(N35-$U$2,0)^2</f>
        <v>0</v>
      </c>
      <c r="Y35" s="5" t="n">
        <f aca="false">MAX(O35-$U$2,0)^2</f>
        <v>0</v>
      </c>
      <c r="Z35" s="5" t="n">
        <f aca="false">MAX(P35-$U$2,0)^2</f>
        <v>0</v>
      </c>
      <c r="AA35" s="5" t="n">
        <f aca="false">MAX(Q35-$U$2,0)^2</f>
        <v>0</v>
      </c>
      <c r="AB35" s="5" t="n">
        <f aca="false">MAX(R35-$U$2,0)^2</f>
        <v>0</v>
      </c>
      <c r="AE35" s="0" t="str">
        <f aca="false">V35</f>
        <v>2007-02-20</v>
      </c>
      <c r="AF35" s="6" t="n">
        <f aca="false">MIN(M35-$U$2,0)^2</f>
        <v>0</v>
      </c>
      <c r="AG35" s="6" t="n">
        <f aca="false">MIN(N35-$U$2,0)^2</f>
        <v>3.75468640517049E-008</v>
      </c>
      <c r="AH35" s="6" t="n">
        <f aca="false">MIN(O35-$U$2,0)^2</f>
        <v>4.23576549751566E-005</v>
      </c>
      <c r="AI35" s="6" t="n">
        <f aca="false">MIN(P35-$U$2,0)^2</f>
        <v>3.17730888037214E-006</v>
      </c>
      <c r="AJ35" s="6" t="n">
        <f aca="false">MIN(Q35-$U$2,0)^2</f>
        <v>3.17730888037214E-006</v>
      </c>
      <c r="AK35" s="6" t="n">
        <f aca="false">MIN(R35-$U$2,0)^2</f>
        <v>1.11885637776864E-005</v>
      </c>
    </row>
    <row r="36" customFormat="false" ht="12.85" hidden="false" customHeight="false" outlineLevel="0" collapsed="false">
      <c r="A36" s="4" t="s">
        <v>47</v>
      </c>
      <c r="B36" s="0" t="n">
        <v>28594.019531</v>
      </c>
      <c r="C36" s="0" t="n">
        <v>28715.960938</v>
      </c>
      <c r="D36" s="0" t="n">
        <v>28425.650391</v>
      </c>
      <c r="E36" s="0" t="n">
        <v>28715.960938</v>
      </c>
      <c r="F36" s="0" t="n">
        <v>28715.960938</v>
      </c>
      <c r="G36" s="0" t="n">
        <v>189293700</v>
      </c>
      <c r="H36" s="0" t="n">
        <v>0</v>
      </c>
      <c r="I36" s="0" t="n">
        <f aca="false">AVERAGE(C36:D36)</f>
        <v>28570.8056645</v>
      </c>
      <c r="L36" s="0" t="str">
        <f aca="false">A36</f>
        <v>2007-02-21</v>
      </c>
      <c r="M36" s="5" t="n">
        <f aca="false">B36/B35-1</f>
        <v>0.000124467842883558</v>
      </c>
      <c r="N36" s="5" t="n">
        <f aca="false">C36/C35-1</f>
        <v>0.00243665404437743</v>
      </c>
      <c r="O36" s="5" t="n">
        <f aca="false">D36/D35-1</f>
        <v>0.00245911503459628</v>
      </c>
      <c r="P36" s="5" t="n">
        <f aca="false">E36/E35-1</f>
        <v>0.00441770840614519</v>
      </c>
      <c r="Q36" s="5" t="n">
        <f aca="false">F36/F35-1</f>
        <v>0.00441770840614519</v>
      </c>
      <c r="R36" s="5" t="n">
        <f aca="false">I36/I35-1</f>
        <v>0.00244782735663462</v>
      </c>
      <c r="V36" s="0" t="str">
        <f aca="false">L36</f>
        <v>2007-02-21</v>
      </c>
      <c r="W36" s="5" t="n">
        <f aca="false">MAX(M36-$U$2,0)^2</f>
        <v>0</v>
      </c>
      <c r="X36" s="5" t="n">
        <f aca="false">MAX(N36-$U$2,0)^2</f>
        <v>4.51561718005538E-007</v>
      </c>
      <c r="Y36" s="5" t="n">
        <f aca="false">MAX(O36-$U$2,0)^2</f>
        <v>4.82253040176651E-007</v>
      </c>
      <c r="Z36" s="5" t="n">
        <f aca="false">MAX(P36-$U$2,0)^2</f>
        <v>7.03860947642482E-006</v>
      </c>
      <c r="AA36" s="5" t="n">
        <f aca="false">MAX(Q36-$U$2,0)^2</f>
        <v>7.03860947642482E-006</v>
      </c>
      <c r="AB36" s="5" t="n">
        <f aca="false">MAX(R36-$U$2,0)^2</f>
        <v>4.66703122099759E-007</v>
      </c>
      <c r="AE36" s="0" t="str">
        <f aca="false">V36</f>
        <v>2007-02-21</v>
      </c>
      <c r="AF36" s="6" t="n">
        <f aca="false">MIN(M36-$U$2,0)^2</f>
        <v>2.69026516136762E-006</v>
      </c>
      <c r="AG36" s="6" t="n">
        <f aca="false">MIN(N36-$U$2,0)^2</f>
        <v>0</v>
      </c>
      <c r="AH36" s="6" t="n">
        <f aca="false">MIN(O36-$U$2,0)^2</f>
        <v>0</v>
      </c>
      <c r="AI36" s="6" t="n">
        <f aca="false">MIN(P36-$U$2,0)^2</f>
        <v>0</v>
      </c>
      <c r="AJ36" s="6" t="n">
        <f aca="false">MIN(Q36-$U$2,0)^2</f>
        <v>0</v>
      </c>
      <c r="AK36" s="6" t="n">
        <f aca="false">MIN(R36-$U$2,0)^2</f>
        <v>0</v>
      </c>
    </row>
    <row r="37" customFormat="false" ht="12.85" hidden="false" customHeight="false" outlineLevel="0" collapsed="false">
      <c r="A37" s="4" t="s">
        <v>48</v>
      </c>
      <c r="B37" s="0" t="n">
        <v>28715.960938</v>
      </c>
      <c r="C37" s="0" t="n">
        <v>28940.109375</v>
      </c>
      <c r="D37" s="0" t="n">
        <v>28505.580078</v>
      </c>
      <c r="E37" s="0" t="n">
        <v>28676.480469</v>
      </c>
      <c r="F37" s="0" t="n">
        <v>28676.480469</v>
      </c>
      <c r="G37" s="0" t="n">
        <v>129334600</v>
      </c>
      <c r="H37" s="0" t="n">
        <v>0</v>
      </c>
      <c r="I37" s="0" t="n">
        <f aca="false">AVERAGE(C37:D37)</f>
        <v>28722.8447265</v>
      </c>
      <c r="L37" s="0" t="str">
        <f aca="false">A37</f>
        <v>2007-02-22</v>
      </c>
      <c r="M37" s="5" t="n">
        <f aca="false">B37/B36-1</f>
        <v>0.0042645773137211</v>
      </c>
      <c r="N37" s="5" t="n">
        <f aca="false">C37/C36-1</f>
        <v>0.00780570907879263</v>
      </c>
      <c r="O37" s="5" t="n">
        <f aca="false">D37/D36-1</f>
        <v>0.00281188595161574</v>
      </c>
      <c r="P37" s="5" t="n">
        <f aca="false">E37/E36-1</f>
        <v>-0.00137486149550226</v>
      </c>
      <c r="Q37" s="5" t="n">
        <f aca="false">F37/F36-1</f>
        <v>-0.00137486149550226</v>
      </c>
      <c r="R37" s="5" t="n">
        <f aca="false">I37/I36-1</f>
        <v>0.00532148318760606</v>
      </c>
      <c r="V37" s="0" t="str">
        <f aca="false">L37</f>
        <v>2007-02-22</v>
      </c>
      <c r="W37" s="5" t="n">
        <f aca="false">MAX(M37-$U$2,0)^2</f>
        <v>6.24953346007785E-006</v>
      </c>
      <c r="X37" s="5" t="n">
        <f aca="false">MAX(N37-$U$2,0)^2</f>
        <v>3.64941456189663E-005</v>
      </c>
      <c r="Y37" s="5" t="n">
        <f aca="false">MAX(O37-$U$2,0)^2</f>
        <v>1.09665994355183E-006</v>
      </c>
      <c r="Z37" s="5" t="n">
        <f aca="false">MAX(P37-$U$2,0)^2</f>
        <v>0</v>
      </c>
      <c r="AA37" s="5" t="n">
        <f aca="false">MAX(Q37-$U$2,0)^2</f>
        <v>0</v>
      </c>
      <c r="AB37" s="5" t="n">
        <f aca="false">MAX(R37-$U$2,0)^2</f>
        <v>1.26509156165607E-005</v>
      </c>
      <c r="AE37" s="0" t="str">
        <f aca="false">V37</f>
        <v>2007-02-22</v>
      </c>
      <c r="AF37" s="6" t="n">
        <f aca="false">MIN(M37-$U$2,0)^2</f>
        <v>0</v>
      </c>
      <c r="AG37" s="6" t="n">
        <f aca="false">MIN(N37-$U$2,0)^2</f>
        <v>0</v>
      </c>
      <c r="AH37" s="6" t="n">
        <f aca="false">MIN(O37-$U$2,0)^2</f>
        <v>0</v>
      </c>
      <c r="AI37" s="6" t="n">
        <f aca="false">MIN(P37-$U$2,0)^2</f>
        <v>9.85666192591322E-006</v>
      </c>
      <c r="AJ37" s="6" t="n">
        <f aca="false">MIN(Q37-$U$2,0)^2</f>
        <v>9.85666192591322E-006</v>
      </c>
      <c r="AK37" s="6" t="n">
        <f aca="false">MIN(R37-$U$2,0)^2</f>
        <v>0</v>
      </c>
    </row>
    <row r="38" customFormat="false" ht="12.85" hidden="false" customHeight="false" outlineLevel="0" collapsed="false">
      <c r="A38" s="4" t="s">
        <v>49</v>
      </c>
      <c r="B38" s="0" t="n">
        <v>28676.509766</v>
      </c>
      <c r="C38" s="0" t="n">
        <v>28691.460938</v>
      </c>
      <c r="D38" s="0" t="n">
        <v>28353.480469</v>
      </c>
      <c r="E38" s="0" t="n">
        <v>28505.720703</v>
      </c>
      <c r="F38" s="0" t="n">
        <v>28505.720703</v>
      </c>
      <c r="G38" s="0" t="n">
        <v>114420200</v>
      </c>
      <c r="H38" s="0" t="n">
        <v>0</v>
      </c>
      <c r="I38" s="0" t="n">
        <f aca="false">AVERAGE(C38:D38)</f>
        <v>28522.4707035</v>
      </c>
      <c r="L38" s="0" t="str">
        <f aca="false">A38</f>
        <v>2007-02-23</v>
      </c>
      <c r="M38" s="5" t="n">
        <f aca="false">B38/B37-1</f>
        <v>-0.00137384126149132</v>
      </c>
      <c r="N38" s="5" t="n">
        <f aca="false">C38/C37-1</f>
        <v>-0.00859182782546064</v>
      </c>
      <c r="O38" s="5" t="n">
        <f aca="false">D38/D37-1</f>
        <v>-0.00533578368108301</v>
      </c>
      <c r="P38" s="5" t="n">
        <f aca="false">E38/E37-1</f>
        <v>-0.00595469748055721</v>
      </c>
      <c r="Q38" s="5" t="n">
        <f aca="false">F38/F37-1</f>
        <v>-0.00595469748055721</v>
      </c>
      <c r="R38" s="5" t="n">
        <f aca="false">I38/I37-1</f>
        <v>-0.00697612039851792</v>
      </c>
      <c r="V38" s="0" t="str">
        <f aca="false">L38</f>
        <v>2007-02-23</v>
      </c>
      <c r="W38" s="5" t="n">
        <f aca="false">MAX(M38-$U$2,0)^2</f>
        <v>0</v>
      </c>
      <c r="X38" s="5" t="n">
        <f aca="false">MAX(N38-$U$2,0)^2</f>
        <v>0</v>
      </c>
      <c r="Y38" s="5" t="n">
        <f aca="false">MAX(O38-$U$2,0)^2</f>
        <v>0</v>
      </c>
      <c r="Z38" s="5" t="n">
        <f aca="false">MAX(P38-$U$2,0)^2</f>
        <v>0</v>
      </c>
      <c r="AA38" s="5" t="n">
        <f aca="false">MAX(Q38-$U$2,0)^2</f>
        <v>0</v>
      </c>
      <c r="AB38" s="5" t="n">
        <f aca="false">MAX(R38-$U$2,0)^2</f>
        <v>0</v>
      </c>
      <c r="AE38" s="0" t="str">
        <f aca="false">V38</f>
        <v>2007-02-23</v>
      </c>
      <c r="AF38" s="6" t="n">
        <f aca="false">MIN(M38-$U$2,0)^2</f>
        <v>9.85025685189827E-006</v>
      </c>
      <c r="AG38" s="6" t="n">
        <f aca="false">MIN(N38-$U$2,0)^2</f>
        <v>0.000107257060122224</v>
      </c>
      <c r="AH38" s="6" t="n">
        <f aca="false">MIN(O38-$U$2,0)^2</f>
        <v>5.04164513307169E-005</v>
      </c>
      <c r="AI38" s="6" t="n">
        <f aca="false">MIN(P38-$U$2,0)^2</f>
        <v>5.95886439251156E-005</v>
      </c>
      <c r="AJ38" s="6" t="n">
        <f aca="false">MIN(Q38-$U$2,0)^2</f>
        <v>5.95886439251156E-005</v>
      </c>
      <c r="AK38" s="6" t="n">
        <f aca="false">MIN(R38-$U$2,0)^2</f>
        <v>7.64014276896603E-005</v>
      </c>
    </row>
    <row r="39" customFormat="false" ht="12.85" hidden="false" customHeight="false" outlineLevel="0" collapsed="false">
      <c r="A39" s="4" t="s">
        <v>50</v>
      </c>
      <c r="B39" s="0" t="n">
        <v>28505.720703</v>
      </c>
      <c r="C39" s="0" t="n">
        <v>28639.130859</v>
      </c>
      <c r="D39" s="0" t="n">
        <v>28029.179688</v>
      </c>
      <c r="E39" s="0" t="n">
        <v>28046.160156</v>
      </c>
      <c r="F39" s="0" t="n">
        <v>28046.160156</v>
      </c>
      <c r="G39" s="0" t="n">
        <v>134842200</v>
      </c>
      <c r="H39" s="0" t="n">
        <v>1</v>
      </c>
      <c r="I39" s="0" t="n">
        <f aca="false">AVERAGE(C39:D39)</f>
        <v>28334.1552735</v>
      </c>
      <c r="L39" s="0" t="str">
        <f aca="false">A39</f>
        <v>2007-02-26</v>
      </c>
      <c r="M39" s="5" t="n">
        <f aca="false">B39/B38-1</f>
        <v>-0.0059557130345933</v>
      </c>
      <c r="N39" s="5" t="n">
        <f aca="false">C39/C38-1</f>
        <v>-0.00182389035933317</v>
      </c>
      <c r="O39" s="5" t="n">
        <f aca="false">D39/D38-1</f>
        <v>-0.0114377767962056</v>
      </c>
      <c r="P39" s="5" t="n">
        <f aca="false">E39/E38-1</f>
        <v>-0.0161216954234603</v>
      </c>
      <c r="Q39" s="5" t="n">
        <f aca="false">F39/F38-1</f>
        <v>-0.0161216954234603</v>
      </c>
      <c r="R39" s="5" t="n">
        <f aca="false">I39/I38-1</f>
        <v>-0.00660235335001647</v>
      </c>
      <c r="V39" s="0" t="str">
        <f aca="false">L39</f>
        <v>2007-02-26</v>
      </c>
      <c r="W39" s="5" t="n">
        <f aca="false">MAX(M39-$U$2,0)^2</f>
        <v>0</v>
      </c>
      <c r="X39" s="5" t="n">
        <f aca="false">MAX(N39-$U$2,0)^2</f>
        <v>0</v>
      </c>
      <c r="Y39" s="5" t="n">
        <f aca="false">MAX(O39-$U$2,0)^2</f>
        <v>0</v>
      </c>
      <c r="Z39" s="5" t="n">
        <f aca="false">MAX(P39-$U$2,0)^2</f>
        <v>0</v>
      </c>
      <c r="AA39" s="5" t="n">
        <f aca="false">MAX(Q39-$U$2,0)^2</f>
        <v>0</v>
      </c>
      <c r="AB39" s="5" t="n">
        <f aca="false">MAX(R39-$U$2,0)^2</f>
        <v>0</v>
      </c>
      <c r="AE39" s="0" t="str">
        <f aca="false">V39</f>
        <v>2007-02-26</v>
      </c>
      <c r="AF39" s="6" t="n">
        <f aca="false">MIN(M39-$U$2,0)^2</f>
        <v>5.96043238273337E-005</v>
      </c>
      <c r="AG39" s="6" t="n">
        <f aca="false">MIN(N39-$U$2,0)^2</f>
        <v>1.28777699271312E-005</v>
      </c>
      <c r="AH39" s="6" t="n">
        <f aca="false">MIN(O39-$U$2,0)^2</f>
        <v>0.000174304617868688</v>
      </c>
      <c r="AI39" s="6" t="n">
        <f aca="false">MIN(P39-$U$2,0)^2</f>
        <v>0.000319922090363954</v>
      </c>
      <c r="AJ39" s="6" t="n">
        <f aca="false">MIN(Q39-$U$2,0)^2</f>
        <v>0.000319922090363954</v>
      </c>
      <c r="AK39" s="6" t="n">
        <f aca="false">MIN(R39-$U$2,0)^2</f>
        <v>7.00070901725103E-005</v>
      </c>
    </row>
    <row r="40" customFormat="false" ht="12.85" hidden="false" customHeight="false" outlineLevel="0" collapsed="false">
      <c r="A40" s="4" t="s">
        <v>51</v>
      </c>
      <c r="B40" s="0" t="n">
        <v>28040.660156</v>
      </c>
      <c r="C40" s="0" t="n">
        <v>28040.660156</v>
      </c>
      <c r="D40" s="0" t="n">
        <v>26418.820313</v>
      </c>
      <c r="E40" s="0" t="n">
        <v>26418.820313</v>
      </c>
      <c r="F40" s="0" t="n">
        <v>26418.820313</v>
      </c>
      <c r="G40" s="0" t="n">
        <v>332633900</v>
      </c>
      <c r="H40" s="0" t="n">
        <v>-1</v>
      </c>
      <c r="I40" s="0" t="n">
        <f aca="false">AVERAGE(C40:D40)</f>
        <v>27229.7402345</v>
      </c>
      <c r="L40" s="0" t="str">
        <f aca="false">A40</f>
        <v>2007-02-27</v>
      </c>
      <c r="M40" s="5" t="n">
        <f aca="false">B40/B39-1</f>
        <v>-0.0163146391506969</v>
      </c>
      <c r="N40" s="5" t="n">
        <f aca="false">C40/C39-1</f>
        <v>-0.0208969575908734</v>
      </c>
      <c r="O40" s="5" t="n">
        <f aca="false">D40/D39-1</f>
        <v>-0.0574529612684112</v>
      </c>
      <c r="P40" s="5" t="n">
        <f aca="false">E40/E39-1</f>
        <v>-0.0580236236956616</v>
      </c>
      <c r="Q40" s="5" t="n">
        <f aca="false">F40/F39-1</f>
        <v>-0.0580236236956616</v>
      </c>
      <c r="R40" s="5" t="n">
        <f aca="false">I40/I39-1</f>
        <v>-0.0389782235729089</v>
      </c>
      <c r="V40" s="0" t="str">
        <f aca="false">L40</f>
        <v>2007-02-27</v>
      </c>
      <c r="W40" s="5" t="n">
        <f aca="false">MAX(M40-$U$2,0)^2</f>
        <v>0</v>
      </c>
      <c r="X40" s="5" t="n">
        <f aca="false">MAX(N40-$U$2,0)^2</f>
        <v>0</v>
      </c>
      <c r="Y40" s="5" t="n">
        <f aca="false">MAX(O40-$U$2,0)^2</f>
        <v>0</v>
      </c>
      <c r="Z40" s="5" t="n">
        <f aca="false">MAX(P40-$U$2,0)^2</f>
        <v>0</v>
      </c>
      <c r="AA40" s="5" t="n">
        <f aca="false">MAX(Q40-$U$2,0)^2</f>
        <v>0</v>
      </c>
      <c r="AB40" s="5" t="n">
        <f aca="false">MAX(R40-$U$2,0)^2</f>
        <v>0</v>
      </c>
      <c r="AE40" s="0" t="str">
        <f aca="false">V40</f>
        <v>2007-02-27</v>
      </c>
      <c r="AF40" s="6" t="n">
        <f aca="false">MIN(M40-$U$2,0)^2</f>
        <v>0.00032686144190945</v>
      </c>
      <c r="AG40" s="6" t="n">
        <f aca="false">MIN(N40-$U$2,0)^2</f>
        <v>0.000513549393324077</v>
      </c>
      <c r="AH40" s="6" t="n">
        <f aca="false">MIN(O40-$U$2,0)^2</f>
        <v>0.00350672792687961</v>
      </c>
      <c r="AI40" s="6" t="n">
        <f aca="false">MIN(P40-$U$2,0)^2</f>
        <v>0.00357464013758834</v>
      </c>
      <c r="AJ40" s="6" t="n">
        <f aca="false">MIN(Q40-$U$2,0)^2</f>
        <v>0.00357464013758834</v>
      </c>
      <c r="AK40" s="6" t="n">
        <f aca="false">MIN(R40-$U$2,0)^2</f>
        <v>0.00165998342749544</v>
      </c>
    </row>
    <row r="41" customFormat="false" ht="12.85" hidden="false" customHeight="false" outlineLevel="0" collapsed="false">
      <c r="A41" s="4" t="s">
        <v>52</v>
      </c>
      <c r="B41" s="0" t="n">
        <v>26420.640625</v>
      </c>
      <c r="C41" s="0" t="n">
        <v>26804.789063</v>
      </c>
      <c r="D41" s="0" t="n">
        <v>26320.259766</v>
      </c>
      <c r="E41" s="0" t="n">
        <v>26638.949219</v>
      </c>
      <c r="F41" s="0" t="n">
        <v>26638.949219</v>
      </c>
      <c r="G41" s="0" t="n">
        <v>225400400</v>
      </c>
      <c r="H41" s="0" t="n">
        <v>0</v>
      </c>
      <c r="I41" s="0" t="n">
        <f aca="false">AVERAGE(C41:D41)</f>
        <v>26562.5244145</v>
      </c>
      <c r="L41" s="0" t="str">
        <f aca="false">A41</f>
        <v>2007-02-28</v>
      </c>
      <c r="M41" s="5" t="n">
        <f aca="false">B41/B40-1</f>
        <v>-0.0577739440507915</v>
      </c>
      <c r="N41" s="5" t="n">
        <f aca="false">C41/C40-1</f>
        <v>-0.0440742509671462</v>
      </c>
      <c r="O41" s="5" t="n">
        <f aca="false">D41/D40-1</f>
        <v>-0.00373069447584307</v>
      </c>
      <c r="P41" s="5" t="n">
        <f aca="false">E41/E40-1</f>
        <v>0.00833227613466447</v>
      </c>
      <c r="Q41" s="5" t="n">
        <f aca="false">F41/F40-1</f>
        <v>0.00833227613466447</v>
      </c>
      <c r="R41" s="5" t="n">
        <f aca="false">I41/I40-1</f>
        <v>-0.0245032018026614</v>
      </c>
      <c r="V41" s="0" t="str">
        <f aca="false">L41</f>
        <v>2007-02-28</v>
      </c>
      <c r="W41" s="5" t="n">
        <f aca="false">MAX(M41-$U$2,0)^2</f>
        <v>0</v>
      </c>
      <c r="X41" s="5" t="n">
        <f aca="false">MAX(N41-$U$2,0)^2</f>
        <v>0</v>
      </c>
      <c r="Y41" s="5" t="n">
        <f aca="false">MAX(O41-$U$2,0)^2</f>
        <v>0</v>
      </c>
      <c r="Z41" s="5" t="n">
        <f aca="false">MAX(P41-$U$2,0)^2</f>
        <v>4.31334421509758E-005</v>
      </c>
      <c r="AA41" s="5" t="n">
        <f aca="false">MAX(Q41-$U$2,0)^2</f>
        <v>4.31334421509758E-005</v>
      </c>
      <c r="AB41" s="5" t="n">
        <f aca="false">MAX(R41-$U$2,0)^2</f>
        <v>0</v>
      </c>
      <c r="AE41" s="0" t="str">
        <f aca="false">V41</f>
        <v>2007-02-28</v>
      </c>
      <c r="AF41" s="6" t="n">
        <f aca="false">MIN(M41-$U$2,0)^2</f>
        <v>0.00354484663732743</v>
      </c>
      <c r="AG41" s="6" t="n">
        <f aca="false">MIN(N41-$U$2,0)^2</f>
        <v>0.00210120673258854</v>
      </c>
      <c r="AH41" s="6" t="n">
        <f aca="false">MIN(O41-$U$2,0)^2</f>
        <v>3.01990375744939E-005</v>
      </c>
      <c r="AI41" s="6" t="n">
        <f aca="false">MIN(P41-$U$2,0)^2</f>
        <v>0</v>
      </c>
      <c r="AJ41" s="6" t="n">
        <f aca="false">MIN(Q41-$U$2,0)^2</f>
        <v>0</v>
      </c>
      <c r="AK41" s="6" t="n">
        <f aca="false">MIN(R41-$U$2,0)^2</f>
        <v>0.000690001121794299</v>
      </c>
    </row>
    <row r="42" customFormat="false" ht="12.85" hidden="false" customHeight="false" outlineLevel="0" collapsed="false">
      <c r="A42" s="4" t="s">
        <v>53</v>
      </c>
      <c r="B42" s="0" t="n">
        <v>26581.589844</v>
      </c>
      <c r="C42" s="0" t="n">
        <v>26689.800781</v>
      </c>
      <c r="D42" s="0" t="n">
        <v>25691.580078</v>
      </c>
      <c r="E42" s="0" t="n">
        <v>26647.650391</v>
      </c>
      <c r="F42" s="0" t="n">
        <v>26647.650391</v>
      </c>
      <c r="G42" s="0" t="n">
        <v>196228400</v>
      </c>
      <c r="H42" s="0" t="n">
        <v>0</v>
      </c>
      <c r="I42" s="0" t="n">
        <f aca="false">AVERAGE(C42:D42)</f>
        <v>26190.6904295</v>
      </c>
      <c r="L42" s="0" t="str">
        <f aca="false">A42</f>
        <v>2007-03-01</v>
      </c>
      <c r="M42" s="5" t="n">
        <f aca="false">B42/B41-1</f>
        <v>0.00609179850270936</v>
      </c>
      <c r="N42" s="5" t="n">
        <f aca="false">C42/C41-1</f>
        <v>-0.00428984095826079</v>
      </c>
      <c r="O42" s="5" t="n">
        <f aca="false">D42/D41-1</f>
        <v>-0.0238857706416756</v>
      </c>
      <c r="P42" s="5" t="n">
        <f aca="false">E42/E41-1</f>
        <v>0.000326633454212688</v>
      </c>
      <c r="Q42" s="5" t="n">
        <f aca="false">F42/F41-1</f>
        <v>0.000326633454212688</v>
      </c>
      <c r="R42" s="5" t="n">
        <f aca="false">I42/I41-1</f>
        <v>-0.0139984430394358</v>
      </c>
      <c r="V42" s="0" t="str">
        <f aca="false">L42</f>
        <v>2007-03-01</v>
      </c>
      <c r="W42" s="5" t="n">
        <f aca="false">MAX(M42-$U$2,0)^2</f>
        <v>1.87240356834907E-005</v>
      </c>
      <c r="X42" s="5" t="n">
        <f aca="false">MAX(N42-$U$2,0)^2</f>
        <v>0</v>
      </c>
      <c r="Y42" s="5" t="n">
        <f aca="false">MAX(O42-$U$2,0)^2</f>
        <v>0</v>
      </c>
      <c r="Z42" s="5" t="n">
        <f aca="false">MAX(P42-$U$2,0)^2</f>
        <v>0</v>
      </c>
      <c r="AA42" s="5" t="n">
        <f aca="false">MAX(Q42-$U$2,0)^2</f>
        <v>0</v>
      </c>
      <c r="AB42" s="5" t="n">
        <f aca="false">MAX(R42-$U$2,0)^2</f>
        <v>0</v>
      </c>
      <c r="AE42" s="0" t="str">
        <f aca="false">V42</f>
        <v>2007-03-01</v>
      </c>
      <c r="AF42" s="6" t="n">
        <f aca="false">MIN(M42-$U$2,0)^2</f>
        <v>0</v>
      </c>
      <c r="AG42" s="6" t="n">
        <f aca="false">MIN(N42-$U$2,0)^2</f>
        <v>3.66571104930322E-005</v>
      </c>
      <c r="AH42" s="6" t="n">
        <f aca="false">MIN(O42-$U$2,0)^2</f>
        <v>0.000657945137095498</v>
      </c>
      <c r="AI42" s="6" t="n">
        <f aca="false">MIN(P42-$U$2,0)^2</f>
        <v>2.06795090009906E-006</v>
      </c>
      <c r="AJ42" s="6" t="n">
        <f aca="false">MIN(Q42-$U$2,0)^2</f>
        <v>2.06795090009906E-006</v>
      </c>
      <c r="AK42" s="6" t="n">
        <f aca="false">MIN(R42-$U$2,0)^2</f>
        <v>0.000248475752348958</v>
      </c>
    </row>
    <row r="43" customFormat="false" ht="12.85" hidden="false" customHeight="false" outlineLevel="0" collapsed="false">
      <c r="A43" s="4" t="s">
        <v>54</v>
      </c>
      <c r="B43" s="0" t="n">
        <v>26642.25</v>
      </c>
      <c r="C43" s="0" t="n">
        <v>26801.480469</v>
      </c>
      <c r="D43" s="0" t="n">
        <v>26320.970703</v>
      </c>
      <c r="E43" s="0" t="n">
        <v>26321.119141</v>
      </c>
      <c r="F43" s="0" t="n">
        <v>26321.119141</v>
      </c>
      <c r="G43" s="0" t="n">
        <v>125166200</v>
      </c>
      <c r="H43" s="0" t="n">
        <v>1</v>
      </c>
      <c r="I43" s="0" t="n">
        <f aca="false">AVERAGE(C43:D43)</f>
        <v>26561.225586</v>
      </c>
      <c r="L43" s="0" t="str">
        <f aca="false">A43</f>
        <v>2007-03-02</v>
      </c>
      <c r="M43" s="5" t="n">
        <f aca="false">B43/B42-1</f>
        <v>0.00228203641527847</v>
      </c>
      <c r="N43" s="5" t="n">
        <f aca="false">C43/C42-1</f>
        <v>0.0041843582466714</v>
      </c>
      <c r="O43" s="5" t="n">
        <f aca="false">D43/D42-1</f>
        <v>0.0244979336844664</v>
      </c>
      <c r="P43" s="5" t="n">
        <f aca="false">E43/E42-1</f>
        <v>-0.0122536600866801</v>
      </c>
      <c r="Q43" s="5" t="n">
        <f aca="false">F43/F42-1</f>
        <v>-0.0122536600866801</v>
      </c>
      <c r="R43" s="5" t="n">
        <f aca="false">I43/I42-1</f>
        <v>0.0141475902476649</v>
      </c>
      <c r="V43" s="0" t="str">
        <f aca="false">L43</f>
        <v>2007-03-02</v>
      </c>
      <c r="W43" s="5" t="n">
        <f aca="false">MAX(M43-$U$2,0)^2</f>
        <v>2.67667362557539E-007</v>
      </c>
      <c r="X43" s="5" t="n">
        <f aca="false">MAX(N43-$U$2,0)^2</f>
        <v>5.85488819398598E-006</v>
      </c>
      <c r="Y43" s="5" t="n">
        <f aca="false">MAX(O43-$U$2,0)^2</f>
        <v>0.000516801249401515</v>
      </c>
      <c r="Z43" s="5" t="n">
        <f aca="false">MAX(P43-$U$2,0)^2</f>
        <v>0</v>
      </c>
      <c r="AA43" s="5" t="n">
        <f aca="false">MAX(Q43-$U$2,0)^2</f>
        <v>0</v>
      </c>
      <c r="AB43" s="5" t="n">
        <f aca="false">MAX(R43-$U$2,0)^2</f>
        <v>0.000153336698419844</v>
      </c>
      <c r="AE43" s="0" t="str">
        <f aca="false">V43</f>
        <v>2007-03-02</v>
      </c>
      <c r="AF43" s="6" t="n">
        <f aca="false">MIN(M43-$U$2,0)^2</f>
        <v>0</v>
      </c>
      <c r="AG43" s="6" t="n">
        <f aca="false">MIN(N43-$U$2,0)^2</f>
        <v>0</v>
      </c>
      <c r="AH43" s="6" t="n">
        <f aca="false">MIN(O43-$U$2,0)^2</f>
        <v>0</v>
      </c>
      <c r="AI43" s="6" t="n">
        <f aca="false">MIN(P43-$U$2,0)^2</f>
        <v>0.000196513595898489</v>
      </c>
      <c r="AJ43" s="6" t="n">
        <f aca="false">MIN(Q43-$U$2,0)^2</f>
        <v>0.000196513595898489</v>
      </c>
      <c r="AK43" s="6" t="n">
        <f aca="false">MIN(R43-$U$2,0)^2</f>
        <v>0</v>
      </c>
    </row>
    <row r="44" customFormat="false" ht="12.85" hidden="false" customHeight="false" outlineLevel="0" collapsed="false">
      <c r="A44" s="4" t="s">
        <v>55</v>
      </c>
      <c r="B44" s="0" t="n">
        <v>26319.730469</v>
      </c>
      <c r="C44" s="0" t="n">
        <v>26352.849609</v>
      </c>
      <c r="D44" s="0" t="n">
        <v>25780.580078</v>
      </c>
      <c r="E44" s="0" t="n">
        <v>25788.369141</v>
      </c>
      <c r="F44" s="0" t="n">
        <v>25788.369141</v>
      </c>
      <c r="G44" s="0" t="n">
        <v>135085500</v>
      </c>
      <c r="H44" s="0" t="n">
        <v>-1</v>
      </c>
      <c r="I44" s="0" t="n">
        <f aca="false">AVERAGE(C44:D44)</f>
        <v>26066.7148435</v>
      </c>
      <c r="L44" s="0" t="str">
        <f aca="false">A44</f>
        <v>2007-03-05</v>
      </c>
      <c r="M44" s="5" t="n">
        <f aca="false">B44/B43-1</f>
        <v>-0.0121055665718924</v>
      </c>
      <c r="N44" s="5" t="n">
        <f aca="false">C44/C43-1</f>
        <v>-0.0167390327754061</v>
      </c>
      <c r="O44" s="5" t="n">
        <f aca="false">D44/D43-1</f>
        <v>-0.0205308015079553</v>
      </c>
      <c r="P44" s="5" t="n">
        <f aca="false">E44/E43-1</f>
        <v>-0.0202404007651081</v>
      </c>
      <c r="Q44" s="5" t="n">
        <f aca="false">F44/F43-1</f>
        <v>-0.0202404007651081</v>
      </c>
      <c r="R44" s="5" t="n">
        <f aca="false">I44/I43-1</f>
        <v>-0.0186177682539111</v>
      </c>
      <c r="V44" s="0" t="str">
        <f aca="false">L44</f>
        <v>2007-03-05</v>
      </c>
      <c r="W44" s="5" t="n">
        <f aca="false">MAX(M44-$U$2,0)^2</f>
        <v>0</v>
      </c>
      <c r="X44" s="5" t="n">
        <f aca="false">MAX(N44-$U$2,0)^2</f>
        <v>0</v>
      </c>
      <c r="Y44" s="5" t="n">
        <f aca="false">MAX(O44-$U$2,0)^2</f>
        <v>0</v>
      </c>
      <c r="Z44" s="5" t="n">
        <f aca="false">MAX(P44-$U$2,0)^2</f>
        <v>0</v>
      </c>
      <c r="AA44" s="5" t="n">
        <f aca="false">MAX(Q44-$U$2,0)^2</f>
        <v>0</v>
      </c>
      <c r="AB44" s="5" t="n">
        <f aca="false">MAX(R44-$U$2,0)^2</f>
        <v>0</v>
      </c>
      <c r="AE44" s="0" t="str">
        <f aca="false">V44</f>
        <v>2007-03-05</v>
      </c>
      <c r="AF44" s="6" t="n">
        <f aca="false">MIN(M44-$U$2,0)^2</f>
        <v>0.000192383479854973</v>
      </c>
      <c r="AG44" s="6" t="n">
        <f aca="false">MIN(N44-$U$2,0)^2</f>
        <v>0.000342387039472723</v>
      </c>
      <c r="AH44" s="6" t="n">
        <f aca="false">MIN(O44-$U$2,0)^2</f>
        <v>0.000497088077562131</v>
      </c>
      <c r="AI44" s="6" t="n">
        <f aca="false">MIN(P44-$U$2,0)^2</f>
        <v>0.000484223166815401</v>
      </c>
      <c r="AJ44" s="6" t="n">
        <f aca="false">MIN(Q44-$U$2,0)^2</f>
        <v>0.000484223166815401</v>
      </c>
      <c r="AK44" s="6" t="n">
        <f aca="false">MIN(R44-$U$2,0)^2</f>
        <v>0.000415443814589234</v>
      </c>
    </row>
    <row r="45" customFormat="false" ht="12.85" hidden="false" customHeight="false" outlineLevel="0" collapsed="false">
      <c r="A45" s="4" t="s">
        <v>56</v>
      </c>
      <c r="B45" s="0" t="n">
        <v>25806.269531</v>
      </c>
      <c r="C45" s="0" t="n">
        <v>26432.390625</v>
      </c>
      <c r="D45" s="0" t="n">
        <v>25806.269531</v>
      </c>
      <c r="E45" s="0" t="n">
        <v>26355.640625</v>
      </c>
      <c r="F45" s="0" t="n">
        <v>26355.640625</v>
      </c>
      <c r="G45" s="0" t="n">
        <v>116339200</v>
      </c>
      <c r="H45" s="0" t="n">
        <v>1</v>
      </c>
      <c r="I45" s="0" t="n">
        <f aca="false">AVERAGE(C45:D45)</f>
        <v>26119.330078</v>
      </c>
      <c r="L45" s="0" t="str">
        <f aca="false">A45</f>
        <v>2007-03-06</v>
      </c>
      <c r="M45" s="5" t="n">
        <f aca="false">B45/B44-1</f>
        <v>-0.0195085940794403</v>
      </c>
      <c r="N45" s="5" t="n">
        <f aca="false">C45/C44-1</f>
        <v>0.00301830796973213</v>
      </c>
      <c r="O45" s="5" t="n">
        <f aca="false">D45/D44-1</f>
        <v>0.000996465282095294</v>
      </c>
      <c r="P45" s="5" t="n">
        <f aca="false">E45/E44-1</f>
        <v>0.0219971833386747</v>
      </c>
      <c r="Q45" s="5" t="n">
        <f aca="false">F45/F44-1</f>
        <v>0.0219971833386747</v>
      </c>
      <c r="R45" s="5" t="n">
        <f aca="false">I45/I44-1</f>
        <v>0.00201848352643941</v>
      </c>
      <c r="V45" s="0" t="str">
        <f aca="false">L45</f>
        <v>2007-03-06</v>
      </c>
      <c r="W45" s="5" t="n">
        <f aca="false">MAX(M45-$U$2,0)^2</f>
        <v>0</v>
      </c>
      <c r="X45" s="5" t="n">
        <f aca="false">MAX(N45-$U$2,0)^2</f>
        <v>1.57160659600115E-006</v>
      </c>
      <c r="Y45" s="5" t="n">
        <f aca="false">MAX(O45-$U$2,0)^2</f>
        <v>0</v>
      </c>
      <c r="Z45" s="5" t="n">
        <f aca="false">MAX(P45-$U$2,0)^2</f>
        <v>0.000409354570771856</v>
      </c>
      <c r="AA45" s="5" t="n">
        <f aca="false">MAX(Q45-$U$2,0)^2</f>
        <v>0.000409354570771856</v>
      </c>
      <c r="AB45" s="5" t="n">
        <f aca="false">MAX(R45-$U$2,0)^2</f>
        <v>6.44209897255005E-008</v>
      </c>
      <c r="AE45" s="0" t="str">
        <f aca="false">V45</f>
        <v>2007-03-06</v>
      </c>
      <c r="AF45" s="6" t="n">
        <f aca="false">MIN(M45-$U$2,0)^2</f>
        <v>0.000452551791119105</v>
      </c>
      <c r="AG45" s="6" t="n">
        <f aca="false">MIN(N45-$U$2,0)^2</f>
        <v>0</v>
      </c>
      <c r="AH45" s="6" t="n">
        <f aca="false">MIN(O45-$U$2,0)^2</f>
        <v>5.90139446481092E-007</v>
      </c>
      <c r="AI45" s="6" t="n">
        <f aca="false">MIN(P45-$U$2,0)^2</f>
        <v>0</v>
      </c>
      <c r="AJ45" s="6" t="n">
        <f aca="false">MIN(Q45-$U$2,0)^2</f>
        <v>0</v>
      </c>
      <c r="AK45" s="6" t="n">
        <f aca="false">MIN(R45-$U$2,0)^2</f>
        <v>0</v>
      </c>
    </row>
    <row r="46" customFormat="false" ht="12.85" hidden="false" customHeight="false" outlineLevel="0" collapsed="false">
      <c r="A46" s="4" t="s">
        <v>57</v>
      </c>
      <c r="B46" s="0" t="n">
        <v>26355.640625</v>
      </c>
      <c r="C46" s="0" t="n">
        <v>26566.279297</v>
      </c>
      <c r="D46" s="0" t="n">
        <v>26184.390625</v>
      </c>
      <c r="E46" s="0" t="n">
        <v>26184.390625</v>
      </c>
      <c r="F46" s="0" t="n">
        <v>26184.390625</v>
      </c>
      <c r="G46" s="0" t="n">
        <v>98693200</v>
      </c>
      <c r="H46" s="0" t="n">
        <v>0</v>
      </c>
      <c r="I46" s="0" t="n">
        <f aca="false">AVERAGE(C46:D46)</f>
        <v>26375.334961</v>
      </c>
      <c r="L46" s="0" t="str">
        <f aca="false">A46</f>
        <v>2007-03-07</v>
      </c>
      <c r="M46" s="5" t="n">
        <f aca="false">B46/B45-1</f>
        <v>0.0212882800956591</v>
      </c>
      <c r="N46" s="5" t="n">
        <f aca="false">C46/C45-1</f>
        <v>0.00506532586853381</v>
      </c>
      <c r="O46" s="5" t="n">
        <f aca="false">D46/D45-1</f>
        <v>0.0146522957743187</v>
      </c>
      <c r="P46" s="5" t="n">
        <f aca="false">E46/E45-1</f>
        <v>-0.0064976603087219</v>
      </c>
      <c r="Q46" s="5" t="n">
        <f aca="false">F46/F45-1</f>
        <v>-0.0064976603087219</v>
      </c>
      <c r="R46" s="5" t="n">
        <f aca="false">I46/I45-1</f>
        <v>0.00980135716480834</v>
      </c>
      <c r="V46" s="0" t="str">
        <f aca="false">L46</f>
        <v>2007-03-07</v>
      </c>
      <c r="W46" s="5" t="n">
        <f aca="false">MAX(M46-$U$2,0)^2</f>
        <v>0.000381171326823455</v>
      </c>
      <c r="X46" s="5" t="n">
        <f aca="false">MAX(N46-$U$2,0)^2</f>
        <v>1.08943250469199E-005</v>
      </c>
      <c r="Y46" s="5" t="n">
        <f aca="false">MAX(O46-$U$2,0)^2</f>
        <v>0.000166090882029384</v>
      </c>
      <c r="Z46" s="5" t="n">
        <f aca="false">MAX(P46-$U$2,0)^2</f>
        <v>0</v>
      </c>
      <c r="AA46" s="5" t="n">
        <f aca="false">MAX(Q46-$U$2,0)^2</f>
        <v>0</v>
      </c>
      <c r="AB46" s="5" t="n">
        <f aca="false">MAX(R46-$U$2,0)^2</f>
        <v>6.45883305641006E-005</v>
      </c>
      <c r="AE46" s="0" t="str">
        <f aca="false">V46</f>
        <v>2007-03-07</v>
      </c>
      <c r="AF46" s="6" t="n">
        <f aca="false">MIN(M46-$U$2,0)^2</f>
        <v>0</v>
      </c>
      <c r="AG46" s="6" t="n">
        <f aca="false">MIN(N46-$U$2,0)^2</f>
        <v>0</v>
      </c>
      <c r="AH46" s="6" t="n">
        <f aca="false">MIN(O46-$U$2,0)^2</f>
        <v>0</v>
      </c>
      <c r="AI46" s="6" t="n">
        <f aca="false">MIN(P46-$U$2,0)^2</f>
        <v>6.82661124326729E-005</v>
      </c>
      <c r="AJ46" s="6" t="n">
        <f aca="false">MIN(Q46-$U$2,0)^2</f>
        <v>6.82661124326729E-005</v>
      </c>
      <c r="AK46" s="6" t="n">
        <f aca="false">MIN(R46-$U$2,0)^2</f>
        <v>0</v>
      </c>
    </row>
    <row r="47" customFormat="false" ht="12.85" hidden="false" customHeight="false" outlineLevel="0" collapsed="false">
      <c r="A47" s="4" t="s">
        <v>58</v>
      </c>
      <c r="B47" s="0" t="n">
        <v>26207.5</v>
      </c>
      <c r="C47" s="0" t="n">
        <v>26776.199219</v>
      </c>
      <c r="D47" s="0" t="n">
        <v>26207.5</v>
      </c>
      <c r="E47" s="0" t="n">
        <v>26773.789063</v>
      </c>
      <c r="F47" s="0" t="n">
        <v>26773.789063</v>
      </c>
      <c r="G47" s="0" t="n">
        <v>126534400</v>
      </c>
      <c r="H47" s="0" t="n">
        <v>0</v>
      </c>
      <c r="I47" s="0" t="n">
        <f aca="false">AVERAGE(C47:D47)</f>
        <v>26491.8496095</v>
      </c>
      <c r="L47" s="0" t="str">
        <f aca="false">A47</f>
        <v>2007-03-08</v>
      </c>
      <c r="M47" s="5" t="n">
        <f aca="false">B47/B46-1</f>
        <v>-0.00562083187837514</v>
      </c>
      <c r="N47" s="5" t="n">
        <f aca="false">C47/C46-1</f>
        <v>0.0079017433963251</v>
      </c>
      <c r="O47" s="5" t="n">
        <f aca="false">D47/D46-1</f>
        <v>0.000882563025084826</v>
      </c>
      <c r="P47" s="5" t="n">
        <f aca="false">E47/E46-1</f>
        <v>0.0225095342657033</v>
      </c>
      <c r="Q47" s="5" t="n">
        <f aca="false">F47/F46-1</f>
        <v>0.0225095342657033</v>
      </c>
      <c r="R47" s="5" t="n">
        <f aca="false">I47/I46-1</f>
        <v>0.00441756090196721</v>
      </c>
      <c r="V47" s="0" t="str">
        <f aca="false">L47</f>
        <v>2007-03-08</v>
      </c>
      <c r="W47" s="5" t="n">
        <f aca="false">MAX(M47-$U$2,0)^2</f>
        <v>0</v>
      </c>
      <c r="X47" s="5" t="n">
        <f aca="false">MAX(N47-$U$2,0)^2</f>
        <v>3.76636622196033E-005</v>
      </c>
      <c r="Y47" s="5" t="n">
        <f aca="false">MAX(O47-$U$2,0)^2</f>
        <v>0</v>
      </c>
      <c r="Z47" s="5" t="n">
        <f aca="false">MAX(P47-$U$2,0)^2</f>
        <v>0.000430349367535813</v>
      </c>
      <c r="AA47" s="5" t="n">
        <f aca="false">MAX(Q47-$U$2,0)^2</f>
        <v>0.000430349367535813</v>
      </c>
      <c r="AB47" s="5" t="n">
        <f aca="false">MAX(R47-$U$2,0)^2</f>
        <v>7.03782682986773E-006</v>
      </c>
      <c r="AE47" s="0" t="str">
        <f aca="false">V47</f>
        <v>2007-03-08</v>
      </c>
      <c r="AF47" s="6" t="n">
        <f aca="false">MIN(M47-$U$2,0)^2</f>
        <v>5.45456472044192E-005</v>
      </c>
      <c r="AG47" s="6" t="n">
        <f aca="false">MIN(N47-$U$2,0)^2</f>
        <v>0</v>
      </c>
      <c r="AH47" s="6" t="n">
        <f aca="false">MIN(O47-$U$2,0)^2</f>
        <v>7.78113815088053E-007</v>
      </c>
      <c r="AI47" s="6" t="n">
        <f aca="false">MIN(P47-$U$2,0)^2</f>
        <v>0</v>
      </c>
      <c r="AJ47" s="6" t="n">
        <f aca="false">MIN(Q47-$U$2,0)^2</f>
        <v>0</v>
      </c>
      <c r="AK47" s="6" t="n">
        <f aca="false">MIN(R47-$U$2,0)^2</f>
        <v>0</v>
      </c>
    </row>
    <row r="48" customFormat="false" ht="12.85" hidden="false" customHeight="false" outlineLevel="0" collapsed="false">
      <c r="A48" s="4" t="s">
        <v>59</v>
      </c>
      <c r="B48" s="0" t="n">
        <v>26773.619141</v>
      </c>
      <c r="C48" s="0" t="n">
        <v>27118.050781</v>
      </c>
      <c r="D48" s="0" t="n">
        <v>26752.630859</v>
      </c>
      <c r="E48" s="0" t="n">
        <v>27106.529297</v>
      </c>
      <c r="F48" s="0" t="n">
        <v>27106.529297</v>
      </c>
      <c r="G48" s="0" t="n">
        <v>119177200</v>
      </c>
      <c r="H48" s="0" t="n">
        <v>-1</v>
      </c>
      <c r="I48" s="0" t="n">
        <f aca="false">AVERAGE(C48:D48)</f>
        <v>26935.34082</v>
      </c>
      <c r="L48" s="0" t="str">
        <f aca="false">A48</f>
        <v>2007-03-09</v>
      </c>
      <c r="M48" s="5" t="n">
        <f aca="false">B48/B47-1</f>
        <v>0.0216014171897356</v>
      </c>
      <c r="N48" s="5" t="n">
        <f aca="false">C48/C47-1</f>
        <v>0.0127669935230177</v>
      </c>
      <c r="O48" s="5" t="n">
        <f aca="false">D48/D47-1</f>
        <v>0.0208005669751026</v>
      </c>
      <c r="P48" s="5" t="n">
        <f aca="false">E48/E47-1</f>
        <v>0.0124278350448288</v>
      </c>
      <c r="Q48" s="5" t="n">
        <f aca="false">F48/F47-1</f>
        <v>0.0124278350448288</v>
      </c>
      <c r="R48" s="5" t="n">
        <f aca="false">I48/I47-1</f>
        <v>0.0167406661685474</v>
      </c>
      <c r="V48" s="0" t="str">
        <f aca="false">L48</f>
        <v>2007-03-09</v>
      </c>
      <c r="W48" s="5" t="n">
        <f aca="false">MAX(M48-$U$2,0)^2</f>
        <v>0.000393496514335168</v>
      </c>
      <c r="X48" s="5" t="n">
        <f aca="false">MAX(N48-$U$2,0)^2</f>
        <v>0.000121051109186421</v>
      </c>
      <c r="Y48" s="5" t="n">
        <f aca="false">MAX(O48-$U$2,0)^2</f>
        <v>0.00036236534991098</v>
      </c>
      <c r="Z48" s="5" t="n">
        <f aca="false">MAX(P48-$U$2,0)^2</f>
        <v>0.000113703075477425</v>
      </c>
      <c r="AA48" s="5" t="n">
        <f aca="false">MAX(Q48-$U$2,0)^2</f>
        <v>0.000113703075477425</v>
      </c>
      <c r="AB48" s="5" t="n">
        <f aca="false">MAX(R48-$U$2,0)^2</f>
        <v>0.000224280442566871</v>
      </c>
      <c r="AE48" s="0" t="str">
        <f aca="false">V48</f>
        <v>2007-03-09</v>
      </c>
      <c r="AF48" s="6" t="n">
        <f aca="false">MIN(M48-$U$2,0)^2</f>
        <v>0</v>
      </c>
      <c r="AG48" s="6" t="n">
        <f aca="false">MIN(N48-$U$2,0)^2</f>
        <v>0</v>
      </c>
      <c r="AH48" s="6" t="n">
        <f aca="false">MIN(O48-$U$2,0)^2</f>
        <v>0</v>
      </c>
      <c r="AI48" s="6" t="n">
        <f aca="false">MIN(P48-$U$2,0)^2</f>
        <v>0</v>
      </c>
      <c r="AJ48" s="6" t="n">
        <f aca="false">MIN(Q48-$U$2,0)^2</f>
        <v>0</v>
      </c>
      <c r="AK48" s="6" t="n">
        <f aca="false">MIN(R48-$U$2,0)^2</f>
        <v>0</v>
      </c>
    </row>
    <row r="49" customFormat="false" ht="12.85" hidden="false" customHeight="false" outlineLevel="0" collapsed="false">
      <c r="A49" s="4" t="s">
        <v>60</v>
      </c>
      <c r="B49" s="0" t="n">
        <v>27105.130859</v>
      </c>
      <c r="C49" s="0" t="n">
        <v>27261.279297</v>
      </c>
      <c r="D49" s="0" t="n">
        <v>26927.310547</v>
      </c>
      <c r="E49" s="0" t="n">
        <v>27261.169922</v>
      </c>
      <c r="F49" s="0" t="n">
        <v>27261.169922</v>
      </c>
      <c r="G49" s="0" t="n">
        <v>74253800</v>
      </c>
      <c r="H49" s="0" t="n">
        <v>1</v>
      </c>
      <c r="I49" s="0" t="n">
        <f aca="false">AVERAGE(C49:D49)</f>
        <v>27094.294922</v>
      </c>
      <c r="L49" s="0" t="str">
        <f aca="false">A49</f>
        <v>2007-03-12</v>
      </c>
      <c r="M49" s="5" t="n">
        <f aca="false">B49/B48-1</f>
        <v>0.0123820286026379</v>
      </c>
      <c r="N49" s="5" t="n">
        <f aca="false">C49/C48-1</f>
        <v>0.00528166707691069</v>
      </c>
      <c r="O49" s="5" t="n">
        <f aca="false">D49/D48-1</f>
        <v>0.00652943962485986</v>
      </c>
      <c r="P49" s="5" t="n">
        <f aca="false">E49/E48-1</f>
        <v>0.00570492161890734</v>
      </c>
      <c r="Q49" s="5" t="n">
        <f aca="false">F49/F48-1</f>
        <v>0.00570492161890734</v>
      </c>
      <c r="R49" s="5" t="n">
        <f aca="false">I49/I48-1</f>
        <v>0.005901321355547</v>
      </c>
      <c r="V49" s="0" t="str">
        <f aca="false">L49</f>
        <v>2007-03-12</v>
      </c>
      <c r="W49" s="5" t="n">
        <f aca="false">MAX(M49-$U$2,0)^2</f>
        <v>0.000112728290458291</v>
      </c>
      <c r="X49" s="5" t="n">
        <f aca="false">MAX(N49-$U$2,0)^2</f>
        <v>1.23692640536771E-005</v>
      </c>
      <c r="Y49" s="5" t="n">
        <f aca="false">MAX(O49-$U$2,0)^2</f>
        <v>2.27030236368261E-005</v>
      </c>
      <c r="Z49" s="5" t="n">
        <f aca="false">MAX(P49-$U$2,0)^2</f>
        <v>1.55255779072272E-005</v>
      </c>
      <c r="AA49" s="5" t="n">
        <f aca="false">MAX(Q49-$U$2,0)^2</f>
        <v>1.55255779072272E-005</v>
      </c>
      <c r="AB49" s="5" t="n">
        <f aca="false">MAX(R49-$U$2,0)^2</f>
        <v>1.71118792793845E-005</v>
      </c>
      <c r="AE49" s="0" t="str">
        <f aca="false">V49</f>
        <v>2007-03-12</v>
      </c>
      <c r="AF49" s="6" t="n">
        <f aca="false">MIN(M49-$U$2,0)^2</f>
        <v>0</v>
      </c>
      <c r="AG49" s="6" t="n">
        <f aca="false">MIN(N49-$U$2,0)^2</f>
        <v>0</v>
      </c>
      <c r="AH49" s="6" t="n">
        <f aca="false">MIN(O49-$U$2,0)^2</f>
        <v>0</v>
      </c>
      <c r="AI49" s="6" t="n">
        <f aca="false">MIN(P49-$U$2,0)^2</f>
        <v>0</v>
      </c>
      <c r="AJ49" s="6" t="n">
        <f aca="false">MIN(Q49-$U$2,0)^2</f>
        <v>0</v>
      </c>
      <c r="AK49" s="6" t="n">
        <f aca="false">MIN(R49-$U$2,0)^2</f>
        <v>0</v>
      </c>
    </row>
    <row r="50" customFormat="false" ht="12.85" hidden="false" customHeight="false" outlineLevel="0" collapsed="false">
      <c r="A50" s="4" t="s">
        <v>61</v>
      </c>
      <c r="B50" s="0" t="n">
        <v>27259.550781</v>
      </c>
      <c r="C50" s="0" t="n">
        <v>27259.550781</v>
      </c>
      <c r="D50" s="0" t="n">
        <v>26568.630859</v>
      </c>
      <c r="E50" s="0" t="n">
        <v>26589.199219</v>
      </c>
      <c r="F50" s="0" t="n">
        <v>26589.199219</v>
      </c>
      <c r="G50" s="0" t="n">
        <v>131984800</v>
      </c>
      <c r="H50" s="0" t="n">
        <v>0</v>
      </c>
      <c r="I50" s="0" t="n">
        <f aca="false">AVERAGE(C50:D50)</f>
        <v>26914.09082</v>
      </c>
      <c r="L50" s="0" t="str">
        <f aca="false">A50</f>
        <v>2007-03-13</v>
      </c>
      <c r="M50" s="5" t="n">
        <f aca="false">B50/B49-1</f>
        <v>0.00569707347303705</v>
      </c>
      <c r="N50" s="5" t="n">
        <f aca="false">C50/C49-1</f>
        <v>-6.34055350510199E-005</v>
      </c>
      <c r="O50" s="5" t="n">
        <f aca="false">D50/D49-1</f>
        <v>-0.0133202938100316</v>
      </c>
      <c r="P50" s="5" t="n">
        <f aca="false">E50/E49-1</f>
        <v>-0.02464937142913</v>
      </c>
      <c r="Q50" s="5" t="n">
        <f aca="false">F50/F49-1</f>
        <v>-0.02464937142913</v>
      </c>
      <c r="R50" s="5" t="n">
        <f aca="false">I50/I49-1</f>
        <v>-0.00665099802444691</v>
      </c>
      <c r="V50" s="0" t="str">
        <f aca="false">L50</f>
        <v>2007-03-13</v>
      </c>
      <c r="W50" s="5" t="n">
        <f aca="false">MAX(M50-$U$2,0)^2</f>
        <v>1.5463792171465E-005</v>
      </c>
      <c r="X50" s="5" t="n">
        <f aca="false">MAX(N50-$U$2,0)^2</f>
        <v>0</v>
      </c>
      <c r="Y50" s="5" t="n">
        <f aca="false">MAX(O50-$U$2,0)^2</f>
        <v>0</v>
      </c>
      <c r="Z50" s="5" t="n">
        <f aca="false">MAX(P50-$U$2,0)^2</f>
        <v>0</v>
      </c>
      <c r="AA50" s="5" t="n">
        <f aca="false">MAX(Q50-$U$2,0)^2</f>
        <v>0</v>
      </c>
      <c r="AB50" s="5" t="n">
        <f aca="false">MAX(R50-$U$2,0)^2</f>
        <v>0</v>
      </c>
      <c r="AE50" s="0" t="str">
        <f aca="false">V50</f>
        <v>2007-03-13</v>
      </c>
      <c r="AF50" s="6" t="n">
        <f aca="false">MIN(M50-$U$2,0)^2</f>
        <v>0</v>
      </c>
      <c r="AG50" s="6" t="n">
        <f aca="false">MIN(N50-$U$2,0)^2</f>
        <v>3.3418624412684E-006</v>
      </c>
      <c r="AH50" s="6" t="n">
        <f aca="false">MIN(O50-$U$2,0)^2</f>
        <v>0.00022755615195931</v>
      </c>
      <c r="AI50" s="6" t="n">
        <f aca="false">MIN(P50-$U$2,0)^2</f>
        <v>0.000697701617555299</v>
      </c>
      <c r="AJ50" s="6" t="n">
        <f aca="false">MIN(Q50-$U$2,0)^2</f>
        <v>0.000697701617555299</v>
      </c>
      <c r="AK50" s="6" t="n">
        <f aca="false">MIN(R50-$U$2,0)^2</f>
        <v>7.08234787911423E-005</v>
      </c>
    </row>
    <row r="51" customFormat="false" ht="12.85" hidden="false" customHeight="false" outlineLevel="0" collapsed="false">
      <c r="A51" s="4" t="s">
        <v>62</v>
      </c>
      <c r="B51" s="0" t="n">
        <v>26588.570313</v>
      </c>
      <c r="C51" s="0" t="n">
        <v>26745.320313</v>
      </c>
      <c r="D51" s="0" t="n">
        <v>26295.330078</v>
      </c>
      <c r="E51" s="0" t="n">
        <v>26719.320313</v>
      </c>
      <c r="F51" s="0" t="n">
        <v>26719.320313</v>
      </c>
      <c r="G51" s="0" t="n">
        <v>136174800</v>
      </c>
      <c r="H51" s="0" t="n">
        <v>0</v>
      </c>
      <c r="I51" s="0" t="n">
        <f aca="false">AVERAGE(C51:D51)</f>
        <v>26520.3251955</v>
      </c>
      <c r="L51" s="0" t="str">
        <f aca="false">A51</f>
        <v>2007-03-14</v>
      </c>
      <c r="M51" s="5" t="n">
        <f aca="false">B51/B50-1</f>
        <v>-0.0246145093655643</v>
      </c>
      <c r="N51" s="5" t="n">
        <f aca="false">C51/C50-1</f>
        <v>-0.0188642311874935</v>
      </c>
      <c r="O51" s="5" t="n">
        <f aca="false">D51/D50-1</f>
        <v>-0.0102865963417691</v>
      </c>
      <c r="P51" s="5" t="n">
        <f aca="false">E51/E50-1</f>
        <v>0.00489375753396226</v>
      </c>
      <c r="Q51" s="5" t="n">
        <f aca="false">F51/F50-1</f>
        <v>0.00489375753396226</v>
      </c>
      <c r="R51" s="5" t="n">
        <f aca="false">I51/I50-1</f>
        <v>-0.0146304635416995</v>
      </c>
      <c r="V51" s="0" t="str">
        <f aca="false">L51</f>
        <v>2007-03-14</v>
      </c>
      <c r="W51" s="5" t="n">
        <f aca="false">MAX(M51-$U$2,0)^2</f>
        <v>0</v>
      </c>
      <c r="X51" s="5" t="n">
        <f aca="false">MAX(N51-$U$2,0)^2</f>
        <v>0</v>
      </c>
      <c r="Y51" s="5" t="n">
        <f aca="false">MAX(O51-$U$2,0)^2</f>
        <v>0</v>
      </c>
      <c r="Z51" s="5" t="n">
        <f aca="false">MAX(P51-$U$2,0)^2</f>
        <v>9.79118489355875E-006</v>
      </c>
      <c r="AA51" s="5" t="n">
        <f aca="false">MAX(Q51-$U$2,0)^2</f>
        <v>9.79118489355875E-006</v>
      </c>
      <c r="AB51" s="5" t="n">
        <f aca="false">MAX(R51-$U$2,0)^2</f>
        <v>0</v>
      </c>
      <c r="AE51" s="0" t="str">
        <f aca="false">V51</f>
        <v>2007-03-14</v>
      </c>
      <c r="AF51" s="6" t="n">
        <f aca="false">MIN(M51-$U$2,0)^2</f>
        <v>0.000695861136892647</v>
      </c>
      <c r="AG51" s="6" t="n">
        <f aca="false">MIN(N51-$U$2,0)^2</f>
        <v>0.000425551589925419</v>
      </c>
      <c r="AH51" s="6" t="n">
        <f aca="false">MIN(O51-$U$2,0)^2</f>
        <v>0.000145233035466906</v>
      </c>
      <c r="AI51" s="6" t="n">
        <f aca="false">MIN(P51-$U$2,0)^2</f>
        <v>0</v>
      </c>
      <c r="AJ51" s="6" t="n">
        <f aca="false">MIN(Q51-$U$2,0)^2</f>
        <v>0</v>
      </c>
      <c r="AK51" s="6" t="n">
        <f aca="false">MIN(R51-$U$2,0)^2</f>
        <v>0.00026880042429315</v>
      </c>
    </row>
    <row r="52" customFormat="false" ht="12.85" hidden="false" customHeight="false" outlineLevel="0" collapsed="false">
      <c r="A52" s="4" t="s">
        <v>63</v>
      </c>
      <c r="B52" s="0" t="n">
        <v>26718.439453</v>
      </c>
      <c r="C52" s="0" t="n">
        <v>26998.509766</v>
      </c>
      <c r="D52" s="0" t="n">
        <v>26685.029297</v>
      </c>
      <c r="E52" s="0" t="n">
        <v>26883.529297</v>
      </c>
      <c r="F52" s="0" t="n">
        <v>26883.529297</v>
      </c>
      <c r="G52" s="0" t="n">
        <v>81389600</v>
      </c>
      <c r="H52" s="0" t="n">
        <v>0</v>
      </c>
      <c r="I52" s="0" t="n">
        <f aca="false">AVERAGE(C52:D52)</f>
        <v>26841.7695315</v>
      </c>
      <c r="L52" s="0" t="str">
        <f aca="false">A52</f>
        <v>2007-03-15</v>
      </c>
      <c r="M52" s="5" t="n">
        <f aca="false">B52/B51-1</f>
        <v>0.00488439726059675</v>
      </c>
      <c r="N52" s="5" t="n">
        <f aca="false">C52/C51-1</f>
        <v>0.00946668239665605</v>
      </c>
      <c r="O52" s="5" t="n">
        <f aca="false">D52/D51-1</f>
        <v>0.0148200923070383</v>
      </c>
      <c r="P52" s="5" t="n">
        <f aca="false">E52/E51-1</f>
        <v>0.00614570213899146</v>
      </c>
      <c r="Q52" s="5" t="n">
        <f aca="false">F52/F51-1</f>
        <v>0.00614570213899146</v>
      </c>
      <c r="R52" s="5" t="n">
        <f aca="false">I52/I51-1</f>
        <v>0.0121206785222432</v>
      </c>
      <c r="V52" s="0" t="str">
        <f aca="false">L52</f>
        <v>2007-03-15</v>
      </c>
      <c r="W52" s="5" t="n">
        <f aca="false">MAX(M52-$U$2,0)^2</f>
        <v>9.7326942905425E-006</v>
      </c>
      <c r="X52" s="5" t="n">
        <f aca="false">MAX(N52-$U$2,0)^2</f>
        <v>5.93209853546528E-005</v>
      </c>
      <c r="Y52" s="5" t="n">
        <f aca="false">MAX(O52-$U$2,0)^2</f>
        <v>0.000170444035336389</v>
      </c>
      <c r="Z52" s="5" t="n">
        <f aca="false">MAX(P52-$U$2,0)^2</f>
        <v>1.91934371401949E-005</v>
      </c>
      <c r="AA52" s="5" t="n">
        <f aca="false">MAX(Q52-$U$2,0)^2</f>
        <v>1.91934371401949E-005</v>
      </c>
      <c r="AB52" s="5" t="n">
        <f aca="false">MAX(R52-$U$2,0)^2</f>
        <v>0.000107246899599932</v>
      </c>
      <c r="AE52" s="0" t="str">
        <f aca="false">V52</f>
        <v>2007-03-15</v>
      </c>
      <c r="AF52" s="6" t="n">
        <f aca="false">MIN(M52-$U$2,0)^2</f>
        <v>0</v>
      </c>
      <c r="AG52" s="6" t="n">
        <f aca="false">MIN(N52-$U$2,0)^2</f>
        <v>0</v>
      </c>
      <c r="AH52" s="6" t="n">
        <f aca="false">MIN(O52-$U$2,0)^2</f>
        <v>0</v>
      </c>
      <c r="AI52" s="6" t="n">
        <f aca="false">MIN(P52-$U$2,0)^2</f>
        <v>0</v>
      </c>
      <c r="AJ52" s="6" t="n">
        <f aca="false">MIN(Q52-$U$2,0)^2</f>
        <v>0</v>
      </c>
      <c r="AK52" s="6" t="n">
        <f aca="false">MIN(R52-$U$2,0)^2</f>
        <v>0</v>
      </c>
    </row>
    <row r="53" customFormat="false" ht="12.85" hidden="false" customHeight="false" outlineLevel="0" collapsed="false">
      <c r="A53" s="4" t="s">
        <v>64</v>
      </c>
      <c r="B53" s="0" t="n">
        <v>26883.529297</v>
      </c>
      <c r="C53" s="0" t="n">
        <v>26944.970703</v>
      </c>
      <c r="D53" s="0" t="n">
        <v>26657.089844</v>
      </c>
      <c r="E53" s="0" t="n">
        <v>26901.419922</v>
      </c>
      <c r="F53" s="0" t="n">
        <v>26901.419922</v>
      </c>
      <c r="G53" s="0" t="n">
        <v>86824000</v>
      </c>
      <c r="H53" s="0" t="n">
        <v>0</v>
      </c>
      <c r="I53" s="0" t="n">
        <f aca="false">AVERAGE(C53:D53)</f>
        <v>26801.0302735</v>
      </c>
      <c r="L53" s="0" t="str">
        <f aca="false">A53</f>
        <v>2007-03-16</v>
      </c>
      <c r="M53" s="5" t="n">
        <f aca="false">B53/B52-1</f>
        <v>0.00617887299482489</v>
      </c>
      <c r="N53" s="5" t="n">
        <f aca="false">C53/C52-1</f>
        <v>-0.00198303771074915</v>
      </c>
      <c r="O53" s="5" t="n">
        <f aca="false">D53/D52-1</f>
        <v>-0.00104700851886053</v>
      </c>
      <c r="P53" s="5" t="n">
        <f aca="false">E53/E52-1</f>
        <v>0.000665486469516363</v>
      </c>
      <c r="Q53" s="5" t="n">
        <f aca="false">F53/F52-1</f>
        <v>0.000665486469516363</v>
      </c>
      <c r="R53" s="5" t="n">
        <f aca="false">I53/I52-1</f>
        <v>-0.00151775604630666</v>
      </c>
      <c r="V53" s="0" t="str">
        <f aca="false">L53</f>
        <v>2007-03-16</v>
      </c>
      <c r="W53" s="5" t="n">
        <f aca="false">MAX(M53-$U$2,0)^2</f>
        <v>1.94851825754793E-005</v>
      </c>
      <c r="X53" s="5" t="n">
        <f aca="false">MAX(N53-$U$2,0)^2</f>
        <v>0</v>
      </c>
      <c r="Y53" s="5" t="n">
        <f aca="false">MAX(O53-$U$2,0)^2</f>
        <v>0</v>
      </c>
      <c r="Z53" s="5" t="n">
        <f aca="false">MAX(P53-$U$2,0)^2</f>
        <v>0</v>
      </c>
      <c r="AA53" s="5" t="n">
        <f aca="false">MAX(Q53-$U$2,0)^2</f>
        <v>0</v>
      </c>
      <c r="AB53" s="5" t="n">
        <f aca="false">MAX(R53-$U$2,0)^2</f>
        <v>0</v>
      </c>
      <c r="AE53" s="0" t="str">
        <f aca="false">V53</f>
        <v>2007-03-16</v>
      </c>
      <c r="AF53" s="6" t="n">
        <f aca="false">MIN(M53-$U$2,0)^2</f>
        <v>0</v>
      </c>
      <c r="AG53" s="6" t="n">
        <f aca="false">MIN(N53-$U$2,0)^2</f>
        <v>1.40453177582023E-005</v>
      </c>
      <c r="AH53" s="6" t="n">
        <f aca="false">MIN(O53-$U$2,0)^2</f>
        <v>7.90553959928648E-006</v>
      </c>
      <c r="AI53" s="6" t="n">
        <f aca="false">MIN(P53-$U$2,0)^2</f>
        <v>1.20820580425193E-006</v>
      </c>
      <c r="AJ53" s="6" t="n">
        <f aca="false">MIN(Q53-$U$2,0)^2</f>
        <v>1.20820580425193E-006</v>
      </c>
      <c r="AK53" s="6" t="n">
        <f aca="false">MIN(R53-$U$2,0)^2</f>
        <v>1.07743248423093E-005</v>
      </c>
    </row>
    <row r="54" customFormat="false" ht="12.85" hidden="false" customHeight="false" outlineLevel="0" collapsed="false">
      <c r="A54" s="4" t="s">
        <v>65</v>
      </c>
      <c r="B54" s="0" t="n">
        <v>26901.419922</v>
      </c>
      <c r="C54" s="0" t="n">
        <v>27409.740234</v>
      </c>
      <c r="D54" s="0" t="n">
        <v>26901.419922</v>
      </c>
      <c r="E54" s="0" t="n">
        <v>27407.460938</v>
      </c>
      <c r="F54" s="0" t="n">
        <v>27407.460938</v>
      </c>
      <c r="G54" s="0" t="n">
        <v>122848500</v>
      </c>
      <c r="H54" s="0" t="n">
        <v>0</v>
      </c>
      <c r="I54" s="0" t="n">
        <f aca="false">AVERAGE(C54:D54)</f>
        <v>27155.580078</v>
      </c>
      <c r="L54" s="0" t="str">
        <f aca="false">A54</f>
        <v>2007-03-20</v>
      </c>
      <c r="M54" s="5" t="n">
        <f aca="false">B54/B53-1</f>
        <v>0.000665486469516363</v>
      </c>
      <c r="N54" s="5" t="n">
        <f aca="false">C54/C53-1</f>
        <v>0.0172488415787462</v>
      </c>
      <c r="O54" s="5" t="n">
        <f aca="false">D54/D53-1</f>
        <v>0.00916566959971443</v>
      </c>
      <c r="P54" s="5" t="n">
        <f aca="false">E54/E53-1</f>
        <v>0.018810940740944</v>
      </c>
      <c r="Q54" s="5" t="n">
        <f aca="false">F54/F53-1</f>
        <v>0.018810940740944</v>
      </c>
      <c r="R54" s="5" t="n">
        <f aca="false">I54/I53-1</f>
        <v>0.0132289617556445</v>
      </c>
      <c r="V54" s="0" t="str">
        <f aca="false">L54</f>
        <v>2007-03-20</v>
      </c>
      <c r="W54" s="5" t="n">
        <f aca="false">MAX(M54-$U$2,0)^2</f>
        <v>0</v>
      </c>
      <c r="X54" s="5" t="n">
        <f aca="false">MAX(N54-$U$2,0)^2</f>
        <v>0.000239759550172935</v>
      </c>
      <c r="Y54" s="5" t="n">
        <f aca="false">MAX(O54-$U$2,0)^2</f>
        <v>5.47747858467135E-005</v>
      </c>
      <c r="Z54" s="5" t="n">
        <f aca="false">MAX(P54-$U$2,0)^2</f>
        <v>0.000290575324918676</v>
      </c>
      <c r="AA54" s="5" t="n">
        <f aca="false">MAX(Q54-$U$2,0)^2</f>
        <v>0.000290575324918676</v>
      </c>
      <c r="AB54" s="5" t="n">
        <f aca="false">MAX(R54-$U$2,0)^2</f>
        <v>0.000131429971163785</v>
      </c>
      <c r="AE54" s="0" t="str">
        <f aca="false">V54</f>
        <v>2007-03-20</v>
      </c>
      <c r="AF54" s="6" t="n">
        <f aca="false">MIN(M54-$U$2,0)^2</f>
        <v>1.20820580425193E-006</v>
      </c>
      <c r="AG54" s="6" t="n">
        <f aca="false">MIN(N54-$U$2,0)^2</f>
        <v>0</v>
      </c>
      <c r="AH54" s="6" t="n">
        <f aca="false">MIN(O54-$U$2,0)^2</f>
        <v>0</v>
      </c>
      <c r="AI54" s="6" t="n">
        <f aca="false">MIN(P54-$U$2,0)^2</f>
        <v>0</v>
      </c>
      <c r="AJ54" s="6" t="n">
        <f aca="false">MIN(Q54-$U$2,0)^2</f>
        <v>0</v>
      </c>
      <c r="AK54" s="6" t="n">
        <f aca="false">MIN(R54-$U$2,0)^2</f>
        <v>0</v>
      </c>
    </row>
    <row r="55" customFormat="false" ht="12.85" hidden="false" customHeight="false" outlineLevel="0" collapsed="false">
      <c r="A55" s="4" t="s">
        <v>66</v>
      </c>
      <c r="B55" s="0" t="n">
        <v>27408.720703</v>
      </c>
      <c r="C55" s="0" t="n">
        <v>28229.730469</v>
      </c>
      <c r="D55" s="0" t="n">
        <v>27408.720703</v>
      </c>
      <c r="E55" s="0" t="n">
        <v>28219.550781</v>
      </c>
      <c r="F55" s="0" t="n">
        <v>28219.550781</v>
      </c>
      <c r="G55" s="0" t="n">
        <v>220316400</v>
      </c>
      <c r="H55" s="0" t="n">
        <v>0</v>
      </c>
      <c r="I55" s="0" t="n">
        <f aca="false">AVERAGE(C55:D55)</f>
        <v>27819.225586</v>
      </c>
      <c r="L55" s="0" t="str">
        <f aca="false">A55</f>
        <v>2007-03-21</v>
      </c>
      <c r="M55" s="5" t="n">
        <f aca="false">B55/B54-1</f>
        <v>0.018857769681708</v>
      </c>
      <c r="N55" s="5" t="n">
        <f aca="false">C55/C54-1</f>
        <v>0.0299160162774128</v>
      </c>
      <c r="O55" s="5" t="n">
        <f aca="false">D55/D54-1</f>
        <v>0.018857769681708</v>
      </c>
      <c r="P55" s="5" t="n">
        <f aca="false">E55/E54-1</f>
        <v>0.0296302472103154</v>
      </c>
      <c r="Q55" s="5" t="n">
        <f aca="false">F55/F54-1</f>
        <v>0.0296302472103154</v>
      </c>
      <c r="R55" s="5" t="n">
        <f aca="false">I55/I54-1</f>
        <v>0.0244386423009113</v>
      </c>
      <c r="V55" s="0" t="str">
        <f aca="false">L55</f>
        <v>2007-03-21</v>
      </c>
      <c r="W55" s="5" t="n">
        <f aca="false">MAX(M55-$U$2,0)^2</f>
        <v>0.000292174035415528</v>
      </c>
      <c r="X55" s="5" t="n">
        <f aca="false">MAX(N55-$U$2,0)^2</f>
        <v>0.000792498262129066</v>
      </c>
      <c r="Y55" s="5" t="n">
        <f aca="false">MAX(O55-$U$2,0)^2</f>
        <v>0.000292174035415528</v>
      </c>
      <c r="Z55" s="5" t="n">
        <f aca="false">MAX(P55-$U$2,0)^2</f>
        <v>0.000776490358518636</v>
      </c>
      <c r="AA55" s="5" t="n">
        <f aca="false">MAX(Q55-$U$2,0)^2</f>
        <v>0.000776490358518636</v>
      </c>
      <c r="AB55" s="5" t="n">
        <f aca="false">MAX(R55-$U$2,0)^2</f>
        <v>0.000514108991630459</v>
      </c>
      <c r="AE55" s="0" t="str">
        <f aca="false">V55</f>
        <v>2007-03-21</v>
      </c>
      <c r="AF55" s="6" t="n">
        <f aca="false">MIN(M55-$U$2,0)^2</f>
        <v>0</v>
      </c>
      <c r="AG55" s="6" t="n">
        <f aca="false">MIN(N55-$U$2,0)^2</f>
        <v>0</v>
      </c>
      <c r="AH55" s="6" t="n">
        <f aca="false">MIN(O55-$U$2,0)^2</f>
        <v>0</v>
      </c>
      <c r="AI55" s="6" t="n">
        <f aca="false">MIN(P55-$U$2,0)^2</f>
        <v>0</v>
      </c>
      <c r="AJ55" s="6" t="n">
        <f aca="false">MIN(Q55-$U$2,0)^2</f>
        <v>0</v>
      </c>
      <c r="AK55" s="6" t="n">
        <f aca="false">MIN(R55-$U$2,0)^2</f>
        <v>0</v>
      </c>
    </row>
    <row r="56" customFormat="false" ht="12.85" hidden="false" customHeight="false" outlineLevel="0" collapsed="false">
      <c r="A56" s="4" t="s">
        <v>67</v>
      </c>
      <c r="B56" s="0" t="n">
        <v>28231.650391</v>
      </c>
      <c r="C56" s="0" t="n">
        <v>28390.730469</v>
      </c>
      <c r="D56" s="0" t="n">
        <v>28134.769531</v>
      </c>
      <c r="E56" s="0" t="n">
        <v>28258.800781</v>
      </c>
      <c r="F56" s="0" t="n">
        <v>28258.800781</v>
      </c>
      <c r="G56" s="0" t="n">
        <v>156877800</v>
      </c>
      <c r="H56" s="0" t="n">
        <v>-1</v>
      </c>
      <c r="I56" s="0" t="n">
        <f aca="false">AVERAGE(C56:D56)</f>
        <v>28262.75</v>
      </c>
      <c r="L56" s="0" t="str">
        <f aca="false">A56</f>
        <v>2007-03-22</v>
      </c>
      <c r="M56" s="5" t="n">
        <f aca="false">B56/B55-1</f>
        <v>0.0300243742463302</v>
      </c>
      <c r="N56" s="5" t="n">
        <f aca="false">C56/C55-1</f>
        <v>0.00570320712685501</v>
      </c>
      <c r="O56" s="5" t="n">
        <f aca="false">D56/D55-1</f>
        <v>0.0264897014299736</v>
      </c>
      <c r="P56" s="5" t="n">
        <f aca="false">E56/E55-1</f>
        <v>0.00139087968850404</v>
      </c>
      <c r="Q56" s="5" t="n">
        <f aca="false">F56/F55-1</f>
        <v>0.00139087968850404</v>
      </c>
      <c r="R56" s="5" t="n">
        <f aca="false">I56/I55-1</f>
        <v>0.01594308988325</v>
      </c>
      <c r="V56" s="0" t="str">
        <f aca="false">L56</f>
        <v>2007-03-22</v>
      </c>
      <c r="W56" s="5" t="n">
        <f aca="false">MAX(M56-$U$2,0)^2</f>
        <v>0.000798610848853205</v>
      </c>
      <c r="X56" s="5" t="n">
        <f aca="false">MAX(N56-$U$2,0)^2</f>
        <v>1.55120697886784E-005</v>
      </c>
      <c r="Y56" s="5" t="n">
        <f aca="false">MAX(O56-$U$2,0)^2</f>
        <v>0.000611327148383696</v>
      </c>
      <c r="Z56" s="5" t="n">
        <f aca="false">MAX(P56-$U$2,0)^2</f>
        <v>0</v>
      </c>
      <c r="AA56" s="5" t="n">
        <f aca="false">MAX(Q56-$U$2,0)^2</f>
        <v>0</v>
      </c>
      <c r="AB56" s="5" t="n">
        <f aca="false">MAX(R56-$U$2,0)^2</f>
        <v>0.000201027572706756</v>
      </c>
      <c r="AE56" s="0" t="str">
        <f aca="false">V56</f>
        <v>2007-03-22</v>
      </c>
      <c r="AF56" s="6" t="n">
        <f aca="false">MIN(M56-$U$2,0)^2</f>
        <v>0</v>
      </c>
      <c r="AG56" s="6" t="n">
        <f aca="false">MIN(N56-$U$2,0)^2</f>
        <v>0</v>
      </c>
      <c r="AH56" s="6" t="n">
        <f aca="false">MIN(O56-$U$2,0)^2</f>
        <v>0</v>
      </c>
      <c r="AI56" s="6" t="n">
        <f aca="false">MIN(P56-$U$2,0)^2</f>
        <v>1.39719663045435E-007</v>
      </c>
      <c r="AJ56" s="6" t="n">
        <f aca="false">MIN(Q56-$U$2,0)^2</f>
        <v>1.39719663045435E-007</v>
      </c>
      <c r="AK56" s="6" t="n">
        <f aca="false">MIN(R56-$U$2,0)^2</f>
        <v>0</v>
      </c>
    </row>
    <row r="57" customFormat="false" ht="12.85" hidden="false" customHeight="false" outlineLevel="0" collapsed="false">
      <c r="A57" s="4" t="s">
        <v>68</v>
      </c>
      <c r="B57" s="0" t="n">
        <v>28283</v>
      </c>
      <c r="C57" s="0" t="n">
        <v>28391.519531</v>
      </c>
      <c r="D57" s="0" t="n">
        <v>28212.699219</v>
      </c>
      <c r="E57" s="0" t="n">
        <v>28272.029297</v>
      </c>
      <c r="F57" s="0" t="n">
        <v>28272.029297</v>
      </c>
      <c r="G57" s="0" t="n">
        <v>95159800</v>
      </c>
      <c r="H57" s="0" t="n">
        <v>0</v>
      </c>
      <c r="I57" s="0" t="n">
        <f aca="false">AVERAGE(C57:D57)</f>
        <v>28302.109375</v>
      </c>
      <c r="L57" s="0" t="str">
        <f aca="false">A57</f>
        <v>2007-03-23</v>
      </c>
      <c r="M57" s="5" t="n">
        <f aca="false">B57/B56-1</f>
        <v>0.00181886670771347</v>
      </c>
      <c r="N57" s="5" t="n">
        <f aca="false">C57/C56-1</f>
        <v>2.77929446326208E-005</v>
      </c>
      <c r="O57" s="5" t="n">
        <f aca="false">D57/D56-1</f>
        <v>0.00276987120559591</v>
      </c>
      <c r="P57" s="5" t="n">
        <f aca="false">E57/E56-1</f>
        <v>0.000468120218636292</v>
      </c>
      <c r="Q57" s="5" t="n">
        <f aca="false">F57/F56-1</f>
        <v>0.000468120218636292</v>
      </c>
      <c r="R57" s="5" t="n">
        <f aca="false">I57/I56-1</f>
        <v>0.00139262368311655</v>
      </c>
      <c r="V57" s="0" t="str">
        <f aca="false">L57</f>
        <v>2007-03-23</v>
      </c>
      <c r="W57" s="5" t="n">
        <f aca="false">MAX(M57-$U$2,0)^2</f>
        <v>2.93721554983241E-009</v>
      </c>
      <c r="X57" s="5" t="n">
        <f aca="false">MAX(N57-$U$2,0)^2</f>
        <v>0</v>
      </c>
      <c r="Y57" s="5" t="n">
        <f aca="false">MAX(O57-$U$2,0)^2</f>
        <v>1.01042821035277E-006</v>
      </c>
      <c r="Z57" s="5" t="n">
        <f aca="false">MAX(P57-$U$2,0)^2</f>
        <v>0</v>
      </c>
      <c r="AA57" s="5" t="n">
        <f aca="false">MAX(Q57-$U$2,0)^2</f>
        <v>0</v>
      </c>
      <c r="AB57" s="5" t="n">
        <f aca="false">MAX(R57-$U$2,0)^2</f>
        <v>0</v>
      </c>
      <c r="AE57" s="0" t="str">
        <f aca="false">V57</f>
        <v>2007-03-23</v>
      </c>
      <c r="AF57" s="6" t="n">
        <f aca="false">MIN(M57-$U$2,0)^2</f>
        <v>0</v>
      </c>
      <c r="AG57" s="6" t="n">
        <f aca="false">MIN(N57-$U$2,0)^2</f>
        <v>3.01674407116317E-006</v>
      </c>
      <c r="AH57" s="6" t="n">
        <f aca="false">MIN(O57-$U$2,0)^2</f>
        <v>0</v>
      </c>
      <c r="AI57" s="6" t="n">
        <f aca="false">MIN(P57-$U$2,0)^2</f>
        <v>1.68104295221447E-006</v>
      </c>
      <c r="AJ57" s="6" t="n">
        <f aca="false">MIN(Q57-$U$2,0)^2</f>
        <v>1.68104295221447E-006</v>
      </c>
      <c r="AK57" s="6" t="n">
        <f aca="false">MIN(R57-$U$2,0)^2</f>
        <v>1.38418925809153E-007</v>
      </c>
    </row>
    <row r="58" customFormat="false" ht="12.85" hidden="false" customHeight="false" outlineLevel="0" collapsed="false">
      <c r="A58" s="4" t="s">
        <v>69</v>
      </c>
      <c r="B58" s="0" t="n">
        <v>28272.029297</v>
      </c>
      <c r="C58" s="0" t="n">
        <v>28325.509766</v>
      </c>
      <c r="D58" s="0" t="n">
        <v>28020.619141</v>
      </c>
      <c r="E58" s="0" t="n">
        <v>28158.970703</v>
      </c>
      <c r="F58" s="0" t="n">
        <v>28158.970703</v>
      </c>
      <c r="G58" s="0" t="n">
        <v>71195600</v>
      </c>
      <c r="H58" s="0" t="n">
        <v>0</v>
      </c>
      <c r="I58" s="0" t="n">
        <f aca="false">AVERAGE(C58:D58)</f>
        <v>28173.0644535</v>
      </c>
      <c r="L58" s="0" t="str">
        <f aca="false">A58</f>
        <v>2007-03-26</v>
      </c>
      <c r="M58" s="5" t="n">
        <f aca="false">B58/B57-1</f>
        <v>-0.000387890358165555</v>
      </c>
      <c r="N58" s="5" t="n">
        <f aca="false">C58/C57-1</f>
        <v>-0.0023249817583002</v>
      </c>
      <c r="O58" s="5" t="n">
        <f aca="false">D58/D57-1</f>
        <v>-0.00680828433000968</v>
      </c>
      <c r="P58" s="5" t="n">
        <f aca="false">E58/E57-1</f>
        <v>-0.00399895574570608</v>
      </c>
      <c r="Q58" s="5" t="n">
        <f aca="false">F58/F57-1</f>
        <v>-0.00399895574570608</v>
      </c>
      <c r="R58" s="5" t="n">
        <f aca="false">I58/I57-1</f>
        <v>-0.00455955136736153</v>
      </c>
      <c r="V58" s="0" t="str">
        <f aca="false">L58</f>
        <v>2007-03-26</v>
      </c>
      <c r="W58" s="5" t="n">
        <f aca="false">MAX(M58-$U$2,0)^2</f>
        <v>0</v>
      </c>
      <c r="X58" s="5" t="n">
        <f aca="false">MAX(N58-$U$2,0)^2</f>
        <v>0</v>
      </c>
      <c r="Y58" s="5" t="n">
        <f aca="false">MAX(O58-$U$2,0)^2</f>
        <v>0</v>
      </c>
      <c r="Z58" s="5" t="n">
        <f aca="false">MAX(P58-$U$2,0)^2</f>
        <v>0</v>
      </c>
      <c r="AA58" s="5" t="n">
        <f aca="false">MAX(Q58-$U$2,0)^2</f>
        <v>0</v>
      </c>
      <c r="AB58" s="5" t="n">
        <f aca="false">MAX(R58-$U$2,0)^2</f>
        <v>0</v>
      </c>
      <c r="AE58" s="0" t="str">
        <f aca="false">V58</f>
        <v>2007-03-26</v>
      </c>
      <c r="AF58" s="6" t="n">
        <f aca="false">MIN(M58-$U$2,0)^2</f>
        <v>4.63351877956025E-006</v>
      </c>
      <c r="AG58" s="6" t="n">
        <f aca="false">MIN(N58-$U$2,0)^2</f>
        <v>1.67252566035295E-005</v>
      </c>
      <c r="AH58" s="6" t="n">
        <f aca="false">MIN(O58-$U$2,0)^2</f>
        <v>7.34955566339952E-005</v>
      </c>
      <c r="AI58" s="6" t="n">
        <f aca="false">MIN(P58-$U$2,0)^2</f>
        <v>3.32193889231952E-005</v>
      </c>
      <c r="AJ58" s="6" t="n">
        <f aca="false">MIN(Q58-$U$2,0)^2</f>
        <v>3.32193889231952E-005</v>
      </c>
      <c r="AK58" s="6" t="n">
        <f aca="false">MIN(R58-$U$2,0)^2</f>
        <v>3.99957837890246E-005</v>
      </c>
    </row>
    <row r="59" customFormat="false" ht="12.85" hidden="false" customHeight="false" outlineLevel="0" collapsed="false">
      <c r="A59" s="4" t="s">
        <v>70</v>
      </c>
      <c r="B59" s="0" t="n">
        <v>28158.970703</v>
      </c>
      <c r="C59" s="0" t="n">
        <v>28164.410156</v>
      </c>
      <c r="D59" s="0" t="n">
        <v>27853.660156</v>
      </c>
      <c r="E59" s="0" t="n">
        <v>28124.330078</v>
      </c>
      <c r="F59" s="0" t="n">
        <v>28124.330078</v>
      </c>
      <c r="G59" s="0" t="n">
        <v>121930400</v>
      </c>
      <c r="H59" s="0" t="n">
        <v>1</v>
      </c>
      <c r="I59" s="0" t="n">
        <f aca="false">AVERAGE(C59:D59)</f>
        <v>28009.035156</v>
      </c>
      <c r="L59" s="0" t="str">
        <f aca="false">A59</f>
        <v>2007-03-27</v>
      </c>
      <c r="M59" s="5" t="n">
        <f aca="false">B59/B58-1</f>
        <v>-0.00399895574570608</v>
      </c>
      <c r="N59" s="5" t="n">
        <f aca="false">C59/C58-1</f>
        <v>-0.00568743903749169</v>
      </c>
      <c r="O59" s="5" t="n">
        <f aca="false">D59/D58-1</f>
        <v>-0.00595843311526634</v>
      </c>
      <c r="P59" s="5" t="n">
        <f aca="false">E59/E58-1</f>
        <v>-0.00123018079621462</v>
      </c>
      <c r="Q59" s="5" t="n">
        <f aca="false">F59/F58-1</f>
        <v>-0.00123018079621462</v>
      </c>
      <c r="R59" s="5" t="n">
        <f aca="false">I59/I58-1</f>
        <v>-0.00582220289776192</v>
      </c>
      <c r="V59" s="0" t="str">
        <f aca="false">L59</f>
        <v>2007-03-27</v>
      </c>
      <c r="W59" s="5" t="n">
        <f aca="false">MAX(M59-$U$2,0)^2</f>
        <v>0</v>
      </c>
      <c r="X59" s="5" t="n">
        <f aca="false">MAX(N59-$U$2,0)^2</f>
        <v>0</v>
      </c>
      <c r="Y59" s="5" t="n">
        <f aca="false">MAX(O59-$U$2,0)^2</f>
        <v>0</v>
      </c>
      <c r="Z59" s="5" t="n">
        <f aca="false">MAX(P59-$U$2,0)^2</f>
        <v>0</v>
      </c>
      <c r="AA59" s="5" t="n">
        <f aca="false">MAX(Q59-$U$2,0)^2</f>
        <v>0</v>
      </c>
      <c r="AB59" s="5" t="n">
        <f aca="false">MAX(R59-$U$2,0)^2</f>
        <v>0</v>
      </c>
      <c r="AE59" s="0" t="str">
        <f aca="false">V59</f>
        <v>2007-03-27</v>
      </c>
      <c r="AF59" s="6" t="n">
        <f aca="false">MIN(M59-$U$2,0)^2</f>
        <v>3.32193889231952E-005</v>
      </c>
      <c r="AG59" s="6" t="n">
        <f aca="false">MIN(N59-$U$2,0)^2</f>
        <v>5.55339383986538E-005</v>
      </c>
      <c r="AH59" s="6" t="n">
        <f aca="false">MIN(O59-$U$2,0)^2</f>
        <v>5.9646331358926E-005</v>
      </c>
      <c r="AI59" s="6" t="n">
        <f aca="false">MIN(P59-$U$2,0)^2</f>
        <v>8.96913502584844E-006</v>
      </c>
      <c r="AJ59" s="6" t="n">
        <f aca="false">MIN(Q59-$U$2,0)^2</f>
        <v>8.96913502584844E-006</v>
      </c>
      <c r="AK59" s="6" t="n">
        <f aca="false">MIN(R59-$U$2,0)^2</f>
        <v>5.75606498268191E-005</v>
      </c>
    </row>
    <row r="60" customFormat="false" ht="12.85" hidden="false" customHeight="false" outlineLevel="0" collapsed="false">
      <c r="A60" s="4" t="s">
        <v>71</v>
      </c>
      <c r="B60" s="0" t="n">
        <v>28107.919922</v>
      </c>
      <c r="C60" s="0" t="n">
        <v>28161.339844</v>
      </c>
      <c r="D60" s="0" t="n">
        <v>27811.039063</v>
      </c>
      <c r="E60" s="0" t="n">
        <v>28098.279297</v>
      </c>
      <c r="F60" s="0" t="n">
        <v>28098.279297</v>
      </c>
      <c r="G60" s="0" t="n">
        <v>110999400</v>
      </c>
      <c r="H60" s="0" t="n">
        <v>0</v>
      </c>
      <c r="I60" s="0" t="n">
        <f aca="false">AVERAGE(C60:D60)</f>
        <v>27986.1894535</v>
      </c>
      <c r="L60" s="0" t="str">
        <f aca="false">A60</f>
        <v>2007-03-28</v>
      </c>
      <c r="M60" s="5" t="n">
        <f aca="false">B60/B59-1</f>
        <v>-0.00181294911445584</v>
      </c>
      <c r="N60" s="5" t="n">
        <f aca="false">C60/C59-1</f>
        <v>-0.000109013893172194</v>
      </c>
      <c r="O60" s="5" t="n">
        <f aca="false">D60/D59-1</f>
        <v>-0.00153017925691967</v>
      </c>
      <c r="P60" s="5" t="n">
        <f aca="false">E60/E59-1</f>
        <v>-0.000926272054400656</v>
      </c>
      <c r="Q60" s="5" t="n">
        <f aca="false">F60/F59-1</f>
        <v>-0.000926272054400656</v>
      </c>
      <c r="R60" s="5" t="n">
        <f aca="false">I60/I59-1</f>
        <v>-0.000815654747575612</v>
      </c>
      <c r="V60" s="0" t="str">
        <f aca="false">L60</f>
        <v>2007-03-28</v>
      </c>
      <c r="W60" s="5" t="n">
        <f aca="false">MAX(M60-$U$2,0)^2</f>
        <v>0</v>
      </c>
      <c r="X60" s="5" t="n">
        <f aca="false">MAX(N60-$U$2,0)^2</f>
        <v>0</v>
      </c>
      <c r="Y60" s="5" t="n">
        <f aca="false">MAX(O60-$U$2,0)^2</f>
        <v>0</v>
      </c>
      <c r="Z60" s="5" t="n">
        <f aca="false">MAX(P60-$U$2,0)^2</f>
        <v>0</v>
      </c>
      <c r="AA60" s="5" t="n">
        <f aca="false">MAX(Q60-$U$2,0)^2</f>
        <v>0</v>
      </c>
      <c r="AB60" s="5" t="n">
        <f aca="false">MAX(R60-$U$2,0)^2</f>
        <v>0</v>
      </c>
      <c r="AE60" s="0" t="str">
        <f aca="false">V60</f>
        <v>2007-03-28</v>
      </c>
      <c r="AF60" s="6" t="n">
        <f aca="false">MIN(M60-$U$2,0)^2</f>
        <v>1.27993629890311E-005</v>
      </c>
      <c r="AG60" s="6" t="n">
        <f aca="false">MIN(N60-$U$2,0)^2</f>
        <v>3.51069366781802E-006</v>
      </c>
      <c r="AH60" s="6" t="n">
        <f aca="false">MIN(O60-$U$2,0)^2</f>
        <v>1.08560357341514E-005</v>
      </c>
      <c r="AI60" s="6" t="n">
        <f aca="false">MIN(P60-$U$2,0)^2</f>
        <v>7.24117249546122E-006</v>
      </c>
      <c r="AJ60" s="6" t="n">
        <f aca="false">MIN(Q60-$U$2,0)^2</f>
        <v>7.24117249546122E-006</v>
      </c>
      <c r="AK60" s="6" t="n">
        <f aca="false">MIN(R60-$U$2,0)^2</f>
        <v>6.65807902034231E-006</v>
      </c>
    </row>
    <row r="61" customFormat="false" ht="12.85" hidden="false" customHeight="false" outlineLevel="0" collapsed="false">
      <c r="A61" s="4" t="s">
        <v>72</v>
      </c>
      <c r="B61" s="0" t="n">
        <v>28099.470703</v>
      </c>
      <c r="C61" s="0" t="n">
        <v>28704.240234</v>
      </c>
      <c r="D61" s="0" t="n">
        <v>28099.470703</v>
      </c>
      <c r="E61" s="0" t="n">
        <v>28704.240234</v>
      </c>
      <c r="F61" s="0" t="n">
        <v>28704.240234</v>
      </c>
      <c r="G61" s="0" t="n">
        <v>167303900</v>
      </c>
      <c r="H61" s="0" t="n">
        <v>0</v>
      </c>
      <c r="I61" s="0" t="n">
        <f aca="false">AVERAGE(C61:D61)</f>
        <v>28401.8554685</v>
      </c>
      <c r="L61" s="0" t="str">
        <f aca="false">A61</f>
        <v>2007-03-29</v>
      </c>
      <c r="M61" s="5" t="n">
        <f aca="false">B61/B60-1</f>
        <v>-0.00030059922696013</v>
      </c>
      <c r="N61" s="5" t="n">
        <f aca="false">C61/C60-1</f>
        <v>0.0192782159161247</v>
      </c>
      <c r="O61" s="5" t="n">
        <f aca="false">D61/D60-1</f>
        <v>0.0103711205951929</v>
      </c>
      <c r="P61" s="5" t="n">
        <f aca="false">E61/E60-1</f>
        <v>0.0215657667359257</v>
      </c>
      <c r="Q61" s="5" t="n">
        <f aca="false">F61/F60-1</f>
        <v>0.0215657667359257</v>
      </c>
      <c r="R61" s="5" t="n">
        <f aca="false">I61/I60-1</f>
        <v>0.0148525405965196</v>
      </c>
      <c r="V61" s="0" t="str">
        <f aca="false">L61</f>
        <v>2007-03-29</v>
      </c>
      <c r="W61" s="5" t="n">
        <f aca="false">MAX(M61-$U$2,0)^2</f>
        <v>0</v>
      </c>
      <c r="X61" s="5" t="n">
        <f aca="false">MAX(N61-$U$2,0)^2</f>
        <v>0.000306724268718678</v>
      </c>
      <c r="Y61" s="5" t="n">
        <f aca="false">MAX(O61-$U$2,0)^2</f>
        <v>7.40709811161672E-005</v>
      </c>
      <c r="Z61" s="5" t="n">
        <f aca="false">MAX(P61-$U$2,0)^2</f>
        <v>0.000392083407255624</v>
      </c>
      <c r="AA61" s="5" t="n">
        <f aca="false">MAX(Q61-$U$2,0)^2</f>
        <v>0.000392083407255624</v>
      </c>
      <c r="AB61" s="5" t="n">
        <f aca="false">MAX(R61-$U$2,0)^2</f>
        <v>0.000171292340432059</v>
      </c>
      <c r="AE61" s="0" t="str">
        <f aca="false">V61</f>
        <v>2007-03-29</v>
      </c>
      <c r="AF61" s="6" t="n">
        <f aca="false">MIN(M61-$U$2,0)^2</f>
        <v>4.26533955500015E-006</v>
      </c>
      <c r="AG61" s="6" t="n">
        <f aca="false">MIN(N61-$U$2,0)^2</f>
        <v>0</v>
      </c>
      <c r="AH61" s="6" t="n">
        <f aca="false">MIN(O61-$U$2,0)^2</f>
        <v>0</v>
      </c>
      <c r="AI61" s="6" t="n">
        <f aca="false">MIN(P61-$U$2,0)^2</f>
        <v>0</v>
      </c>
      <c r="AJ61" s="6" t="n">
        <f aca="false">MIN(Q61-$U$2,0)^2</f>
        <v>0</v>
      </c>
      <c r="AK61" s="6" t="n">
        <f aca="false">MIN(R61-$U$2,0)^2</f>
        <v>0</v>
      </c>
    </row>
    <row r="62" customFormat="false" ht="12.85" hidden="false" customHeight="false" outlineLevel="0" collapsed="false">
      <c r="A62" s="4" t="s">
        <v>73</v>
      </c>
      <c r="B62" s="0" t="n">
        <v>28704.240234</v>
      </c>
      <c r="C62" s="0" t="n">
        <v>28756.470703</v>
      </c>
      <c r="D62" s="0" t="n">
        <v>28487.589844</v>
      </c>
      <c r="E62" s="0" t="n">
        <v>28747.689453</v>
      </c>
      <c r="F62" s="0" t="n">
        <v>28747.689453</v>
      </c>
      <c r="G62" s="0" t="n">
        <v>142322600</v>
      </c>
      <c r="H62" s="0" t="n">
        <v>0</v>
      </c>
      <c r="I62" s="0" t="n">
        <f aca="false">AVERAGE(C62:D62)</f>
        <v>28622.0302735</v>
      </c>
      <c r="L62" s="0" t="str">
        <f aca="false">A62</f>
        <v>2007-03-30</v>
      </c>
      <c r="M62" s="5" t="n">
        <f aca="false">B62/B61-1</f>
        <v>0.0215224527676043</v>
      </c>
      <c r="N62" s="5" t="n">
        <f aca="false">C62/C61-1</f>
        <v>0.00181960813364879</v>
      </c>
      <c r="O62" s="5" t="n">
        <f aca="false">D62/D61-1</f>
        <v>0.0138123292464212</v>
      </c>
      <c r="P62" s="5" t="n">
        <f aca="false">E62/E61-1</f>
        <v>0.00151368643258953</v>
      </c>
      <c r="Q62" s="5" t="n">
        <f aca="false">F62/F61-1</f>
        <v>0.00151368643258953</v>
      </c>
      <c r="R62" s="5" t="n">
        <f aca="false">I62/I61-1</f>
        <v>0.00775212750604237</v>
      </c>
      <c r="V62" s="0" t="str">
        <f aca="false">L62</f>
        <v>2007-03-30</v>
      </c>
      <c r="W62" s="5" t="n">
        <f aca="false">MAX(M62-$U$2,0)^2</f>
        <v>0.000390369955255986</v>
      </c>
      <c r="X62" s="5" t="n">
        <f aca="false">MAX(N62-$U$2,0)^2</f>
        <v>3.01813002718605E-009</v>
      </c>
      <c r="Y62" s="5" t="n">
        <f aca="false">MAX(O62-$U$2,0)^2</f>
        <v>0.000145146078295728</v>
      </c>
      <c r="Z62" s="5" t="n">
        <f aca="false">MAX(P62-$U$2,0)^2</f>
        <v>0</v>
      </c>
      <c r="AA62" s="5" t="n">
        <f aca="false">MAX(Q62-$U$2,0)^2</f>
        <v>0</v>
      </c>
      <c r="AB62" s="5" t="n">
        <f aca="false">MAX(R62-$U$2,0)^2</f>
        <v>3.58496399209402E-005</v>
      </c>
      <c r="AE62" s="0" t="str">
        <f aca="false">V62</f>
        <v>2007-03-30</v>
      </c>
      <c r="AF62" s="6" t="n">
        <f aca="false">MIN(M62-$U$2,0)^2</f>
        <v>0</v>
      </c>
      <c r="AG62" s="6" t="n">
        <f aca="false">MIN(N62-$U$2,0)^2</f>
        <v>0</v>
      </c>
      <c r="AH62" s="6" t="n">
        <f aca="false">MIN(O62-$U$2,0)^2</f>
        <v>0</v>
      </c>
      <c r="AI62" s="6" t="n">
        <f aca="false">MIN(P62-$U$2,0)^2</f>
        <v>6.29930640603137E-008</v>
      </c>
      <c r="AJ62" s="6" t="n">
        <f aca="false">MIN(Q62-$U$2,0)^2</f>
        <v>6.29930640603137E-008</v>
      </c>
      <c r="AK62" s="6" t="n">
        <f aca="false">MIN(R62-$U$2,0)^2</f>
        <v>0</v>
      </c>
    </row>
    <row r="63" customFormat="false" ht="12.85" hidden="false" customHeight="false" outlineLevel="0" collapsed="false">
      <c r="A63" s="4" t="s">
        <v>74</v>
      </c>
      <c r="B63" s="0" t="n">
        <v>28749.460938</v>
      </c>
      <c r="C63" s="0" t="n">
        <v>29268.400391</v>
      </c>
      <c r="D63" s="0" t="n">
        <v>28746.75</v>
      </c>
      <c r="E63" s="0" t="n">
        <v>29171.519531</v>
      </c>
      <c r="F63" s="0" t="n">
        <v>29171.519531</v>
      </c>
      <c r="G63" s="0" t="n">
        <v>131640900</v>
      </c>
      <c r="H63" s="0" t="n">
        <v>0</v>
      </c>
      <c r="I63" s="0" t="n">
        <f aca="false">AVERAGE(C63:D63)</f>
        <v>29007.5751955</v>
      </c>
      <c r="L63" s="0" t="str">
        <f aca="false">A63</f>
        <v>2007-04-02</v>
      </c>
      <c r="M63" s="5" t="n">
        <f aca="false">B63/B62-1</f>
        <v>0.00157540153062263</v>
      </c>
      <c r="N63" s="5" t="n">
        <f aca="false">C63/C62-1</f>
        <v>0.0178022433033342</v>
      </c>
      <c r="O63" s="5" t="n">
        <f aca="false">D63/D62-1</f>
        <v>0.00909730017243238</v>
      </c>
      <c r="P63" s="5" t="n">
        <f aca="false">E63/E62-1</f>
        <v>0.0147431006131096</v>
      </c>
      <c r="Q63" s="5" t="n">
        <f aca="false">F63/F62-1</f>
        <v>0.0147431006131096</v>
      </c>
      <c r="R63" s="5" t="n">
        <f aca="false">I63/I62-1</f>
        <v>0.0134702157155135</v>
      </c>
      <c r="V63" s="0" t="str">
        <f aca="false">L63</f>
        <v>2007-04-02</v>
      </c>
      <c r="W63" s="5" t="n">
        <f aca="false">MAX(M63-$U$2,0)^2</f>
        <v>0</v>
      </c>
      <c r="X63" s="5" t="n">
        <f aca="false">MAX(N63-$U$2,0)^2</f>
        <v>0.000257203737462668</v>
      </c>
      <c r="Y63" s="5" t="n">
        <f aca="false">MAX(O63-$U$2,0)^2</f>
        <v>5.37674561026554E-005</v>
      </c>
      <c r="Z63" s="5" t="n">
        <f aca="false">MAX(P63-$U$2,0)^2</f>
        <v>0.000168439644996577</v>
      </c>
      <c r="AA63" s="5" t="n">
        <f aca="false">MAX(Q63-$U$2,0)^2</f>
        <v>0.000168439644996577</v>
      </c>
      <c r="AB63" s="5" t="n">
        <f aca="false">MAX(R63-$U$2,0)^2</f>
        <v>0.000137019785902405</v>
      </c>
      <c r="AE63" s="0" t="str">
        <f aca="false">V63</f>
        <v>2007-04-02</v>
      </c>
      <c r="AF63" s="6" t="n">
        <f aca="false">MIN(M63-$U$2,0)^2</f>
        <v>3.58227894985108E-008</v>
      </c>
      <c r="AG63" s="6" t="n">
        <f aca="false">MIN(N63-$U$2,0)^2</f>
        <v>0</v>
      </c>
      <c r="AH63" s="6" t="n">
        <f aca="false">MIN(O63-$U$2,0)^2</f>
        <v>0</v>
      </c>
      <c r="AI63" s="6" t="n">
        <f aca="false">MIN(P63-$U$2,0)^2</f>
        <v>0</v>
      </c>
      <c r="AJ63" s="6" t="n">
        <f aca="false">MIN(Q63-$U$2,0)^2</f>
        <v>0</v>
      </c>
      <c r="AK63" s="6" t="n">
        <f aca="false">MIN(R63-$U$2,0)^2</f>
        <v>0</v>
      </c>
    </row>
    <row r="64" customFormat="false" ht="12.85" hidden="false" customHeight="false" outlineLevel="0" collapsed="false">
      <c r="A64" s="4" t="s">
        <v>75</v>
      </c>
      <c r="B64" s="0" t="n">
        <v>29171.519531</v>
      </c>
      <c r="C64" s="0" t="n">
        <v>29516.609375</v>
      </c>
      <c r="D64" s="0" t="n">
        <v>29171.519531</v>
      </c>
      <c r="E64" s="0" t="n">
        <v>29348.089844</v>
      </c>
      <c r="F64" s="0" t="n">
        <v>29348.089844</v>
      </c>
      <c r="G64" s="0" t="n">
        <v>117003200</v>
      </c>
      <c r="H64" s="0" t="n">
        <v>0</v>
      </c>
      <c r="I64" s="0" t="n">
        <f aca="false">AVERAGE(C64:D64)</f>
        <v>29344.064453</v>
      </c>
      <c r="L64" s="0" t="str">
        <f aca="false">A64</f>
        <v>2007-04-03</v>
      </c>
      <c r="M64" s="5" t="n">
        <f aca="false">B64/B63-1</f>
        <v>0.0146805741474665</v>
      </c>
      <c r="N64" s="5" t="n">
        <f aca="false">C64/C63-1</f>
        <v>0.00848044241175283</v>
      </c>
      <c r="O64" s="5" t="n">
        <f aca="false">D64/D63-1</f>
        <v>0.0147762627427448</v>
      </c>
      <c r="P64" s="5" t="n">
        <f aca="false">E64/E63-1</f>
        <v>0.00605283220890707</v>
      </c>
      <c r="Q64" s="5" t="n">
        <f aca="false">F64/F63-1</f>
        <v>0.00605283220890707</v>
      </c>
      <c r="R64" s="5" t="n">
        <f aca="false">I64/I63-1</f>
        <v>0.0116000477541536</v>
      </c>
      <c r="V64" s="0" t="str">
        <f aca="false">L64</f>
        <v>2007-04-03</v>
      </c>
      <c r="W64" s="5" t="n">
        <f aca="false">MAX(M64-$U$2,0)^2</f>
        <v>0.000166820563841783</v>
      </c>
      <c r="X64" s="5" t="n">
        <f aca="false">MAX(N64-$U$2,0)^2</f>
        <v>4.51015907126062E-005</v>
      </c>
      <c r="Y64" s="5" t="n">
        <f aca="false">MAX(O64-$U$2,0)^2</f>
        <v>0.000169301529478976</v>
      </c>
      <c r="Z64" s="5" t="n">
        <f aca="false">MAX(P64-$U$2,0)^2</f>
        <v>1.83883297830165E-005</v>
      </c>
      <c r="AA64" s="5" t="n">
        <f aca="false">MAX(Q64-$U$2,0)^2</f>
        <v>1.83883297830165E-005</v>
      </c>
      <c r="AB64" s="5" t="n">
        <f aca="false">MAX(R64-$U$2,0)^2</f>
        <v>9.67346433032289E-005</v>
      </c>
      <c r="AE64" s="0" t="str">
        <f aca="false">V64</f>
        <v>2007-04-03</v>
      </c>
      <c r="AF64" s="6" t="n">
        <f aca="false">MIN(M64-$U$2,0)^2</f>
        <v>0</v>
      </c>
      <c r="AG64" s="6" t="n">
        <f aca="false">MIN(N64-$U$2,0)^2</f>
        <v>0</v>
      </c>
      <c r="AH64" s="6" t="n">
        <f aca="false">MIN(O64-$U$2,0)^2</f>
        <v>0</v>
      </c>
      <c r="AI64" s="6" t="n">
        <f aca="false">MIN(P64-$U$2,0)^2</f>
        <v>0</v>
      </c>
      <c r="AJ64" s="6" t="n">
        <f aca="false">MIN(Q64-$U$2,0)^2</f>
        <v>0</v>
      </c>
      <c r="AK64" s="6" t="n">
        <f aca="false">MIN(R64-$U$2,0)^2</f>
        <v>0</v>
      </c>
    </row>
    <row r="65" customFormat="false" ht="12.85" hidden="false" customHeight="false" outlineLevel="0" collapsed="false">
      <c r="A65" s="4" t="s">
        <v>76</v>
      </c>
      <c r="B65" s="0" t="n">
        <v>29348.089844</v>
      </c>
      <c r="C65" s="0" t="n">
        <v>29427.609375</v>
      </c>
      <c r="D65" s="0" t="n">
        <v>29203.050781</v>
      </c>
      <c r="E65" s="0" t="n">
        <v>29370.939453</v>
      </c>
      <c r="F65" s="0" t="n">
        <v>29370.939453</v>
      </c>
      <c r="G65" s="0" t="n">
        <v>70744600</v>
      </c>
      <c r="H65" s="0" t="n">
        <v>0</v>
      </c>
      <c r="I65" s="0" t="n">
        <f aca="false">AVERAGE(C65:D65)</f>
        <v>29315.330078</v>
      </c>
      <c r="L65" s="0" t="str">
        <f aca="false">A65</f>
        <v>2007-04-04</v>
      </c>
      <c r="M65" s="5" t="n">
        <f aca="false">B65/B64-1</f>
        <v>0.00605283220890707</v>
      </c>
      <c r="N65" s="5" t="n">
        <f aca="false">C65/C64-1</f>
        <v>-0.0030152514765257</v>
      </c>
      <c r="O65" s="5" t="n">
        <f aca="false">D65/D64-1</f>
        <v>0.00108089158559221</v>
      </c>
      <c r="P65" s="5" t="n">
        <f aca="false">E65/E64-1</f>
        <v>0.000778572272384759</v>
      </c>
      <c r="Q65" s="5" t="n">
        <f aca="false">F65/F64-1</f>
        <v>0.000778572272384759</v>
      </c>
      <c r="R65" s="5" t="n">
        <f aca="false">I65/I64-1</f>
        <v>-0.000979222733306862</v>
      </c>
      <c r="V65" s="0" t="str">
        <f aca="false">L65</f>
        <v>2007-04-04</v>
      </c>
      <c r="W65" s="5" t="n">
        <f aca="false">MAX(M65-$U$2,0)^2</f>
        <v>1.83883297830165E-005</v>
      </c>
      <c r="X65" s="5" t="n">
        <f aca="false">MAX(N65-$U$2,0)^2</f>
        <v>0</v>
      </c>
      <c r="Y65" s="5" t="n">
        <f aca="false">MAX(O65-$U$2,0)^2</f>
        <v>0</v>
      </c>
      <c r="Z65" s="5" t="n">
        <f aca="false">MAX(P65-$U$2,0)^2</f>
        <v>0</v>
      </c>
      <c r="AA65" s="5" t="n">
        <f aca="false">MAX(Q65-$U$2,0)^2</f>
        <v>0</v>
      </c>
      <c r="AB65" s="5" t="n">
        <f aca="false">MAX(R65-$U$2,0)^2</f>
        <v>0</v>
      </c>
      <c r="AE65" s="0" t="str">
        <f aca="false">V65</f>
        <v>2007-04-04</v>
      </c>
      <c r="AF65" s="6" t="n">
        <f aca="false">MIN(M65-$U$2,0)^2</f>
        <v>0</v>
      </c>
      <c r="AG65" s="6" t="n">
        <f aca="false">MIN(N65-$U$2,0)^2</f>
        <v>2.28476552818062E-005</v>
      </c>
      <c r="AH65" s="6" t="n">
        <f aca="false">MIN(O65-$U$2,0)^2</f>
        <v>4.67553772609445E-007</v>
      </c>
      <c r="AI65" s="6" t="n">
        <f aca="false">MIN(P65-$U$2,0)^2</f>
        <v>9.72389957967415E-007</v>
      </c>
      <c r="AJ65" s="6" t="n">
        <f aca="false">MIN(Q65-$U$2,0)^2</f>
        <v>9.72389957967415E-007</v>
      </c>
      <c r="AK65" s="6" t="n">
        <f aca="false">MIN(R65-$U$2,0)^2</f>
        <v>7.52895075323727E-006</v>
      </c>
    </row>
    <row r="66" customFormat="false" ht="12.85" hidden="false" customHeight="false" outlineLevel="0" collapsed="false">
      <c r="A66" s="4" t="s">
        <v>77</v>
      </c>
      <c r="B66" s="0" t="n">
        <v>29366.509766</v>
      </c>
      <c r="C66" s="0" t="n">
        <v>29726.230469</v>
      </c>
      <c r="D66" s="0" t="n">
        <v>29366.509766</v>
      </c>
      <c r="E66" s="0" t="n">
        <v>29632.199219</v>
      </c>
      <c r="F66" s="0" t="n">
        <v>29632.199219</v>
      </c>
      <c r="G66" s="0" t="n">
        <v>78483000</v>
      </c>
      <c r="H66" s="0" t="n">
        <v>0</v>
      </c>
      <c r="I66" s="0" t="n">
        <f aca="false">AVERAGE(C66:D66)</f>
        <v>29546.3701175</v>
      </c>
      <c r="L66" s="0" t="str">
        <f aca="false">A66</f>
        <v>2007-04-09</v>
      </c>
      <c r="M66" s="5" t="n">
        <f aca="false">B66/B65-1</f>
        <v>0.00062763614592698</v>
      </c>
      <c r="N66" s="5" t="n">
        <f aca="false">C66/C65-1</f>
        <v>0.0101476504664253</v>
      </c>
      <c r="O66" s="5" t="n">
        <f aca="false">D66/D65-1</f>
        <v>0.00559732564333149</v>
      </c>
      <c r="P66" s="5" t="n">
        <f aca="false">E66/E65-1</f>
        <v>0.00889517907379434</v>
      </c>
      <c r="Q66" s="5" t="n">
        <f aca="false">F66/F65-1</f>
        <v>0.00889517907379434</v>
      </c>
      <c r="R66" s="5" t="n">
        <f aca="false">I66/I65-1</f>
        <v>0.00788120204975584</v>
      </c>
      <c r="V66" s="0" t="str">
        <f aca="false">L66</f>
        <v>2007-04-09</v>
      </c>
      <c r="W66" s="5" t="n">
        <f aca="false">MAX(M66-$U$2,0)^2</f>
        <v>0</v>
      </c>
      <c r="X66" s="5" t="n">
        <f aca="false">MAX(N66-$U$2,0)^2</f>
        <v>7.02743510477827E-005</v>
      </c>
      <c r="Y66" s="5" t="n">
        <f aca="false">MAX(O66-$U$2,0)^2</f>
        <v>1.46892445014468E-005</v>
      </c>
      <c r="Z66" s="5" t="n">
        <f aca="false">MAX(P66-$U$2,0)^2</f>
        <v>5.08441507604767E-005</v>
      </c>
      <c r="AA66" s="5" t="n">
        <f aca="false">MAX(Q66-$U$2,0)^2</f>
        <v>5.08441507604767E-005</v>
      </c>
      <c r="AB66" s="5" t="n">
        <f aca="false">MAX(R66-$U$2,0)^2</f>
        <v>3.74119566890252E-005</v>
      </c>
      <c r="AE66" s="0" t="str">
        <f aca="false">V66</f>
        <v>2007-04-09</v>
      </c>
      <c r="AF66" s="6" t="n">
        <f aca="false">MIN(M66-$U$2,0)^2</f>
        <v>1.29284740306893E-006</v>
      </c>
      <c r="AG66" s="6" t="n">
        <f aca="false">MIN(N66-$U$2,0)^2</f>
        <v>0</v>
      </c>
      <c r="AH66" s="6" t="n">
        <f aca="false">MIN(O66-$U$2,0)^2</f>
        <v>0</v>
      </c>
      <c r="AI66" s="6" t="n">
        <f aca="false">MIN(P66-$U$2,0)^2</f>
        <v>0</v>
      </c>
      <c r="AJ66" s="6" t="n">
        <f aca="false">MIN(Q66-$U$2,0)^2</f>
        <v>0</v>
      </c>
      <c r="AK66" s="6" t="n">
        <f aca="false">MIN(R66-$U$2,0)^2</f>
        <v>0</v>
      </c>
    </row>
    <row r="67" customFormat="false" ht="12.85" hidden="false" customHeight="false" outlineLevel="0" collapsed="false">
      <c r="A67" s="4" t="s">
        <v>78</v>
      </c>
      <c r="B67" s="0" t="n">
        <v>29668.759766</v>
      </c>
      <c r="C67" s="0" t="n">
        <v>29938.679688</v>
      </c>
      <c r="D67" s="0" t="n">
        <v>29515.640625</v>
      </c>
      <c r="E67" s="0" t="n">
        <v>29515.640625</v>
      </c>
      <c r="F67" s="0" t="n">
        <v>29515.640625</v>
      </c>
      <c r="G67" s="0" t="n">
        <v>147400500</v>
      </c>
      <c r="H67" s="0" t="n">
        <v>0</v>
      </c>
      <c r="I67" s="0" t="n">
        <f aca="false">AVERAGE(C67:D67)</f>
        <v>29727.1601565</v>
      </c>
      <c r="L67" s="0" t="str">
        <f aca="false">A67</f>
        <v>2007-04-10</v>
      </c>
      <c r="M67" s="5" t="n">
        <f aca="false">B67/B66-1</f>
        <v>0.0102923364883469</v>
      </c>
      <c r="N67" s="5" t="n">
        <f aca="false">C67/C66-1</f>
        <v>0.00714686038721113</v>
      </c>
      <c r="O67" s="5" t="n">
        <f aca="false">D67/D66-1</f>
        <v>0.00507826296649849</v>
      </c>
      <c r="P67" s="5" t="n">
        <f aca="false">E67/E66-1</f>
        <v>-0.00393351141906673</v>
      </c>
      <c r="Q67" s="5" t="n">
        <f aca="false">F67/F66-1</f>
        <v>-0.00393351141906673</v>
      </c>
      <c r="R67" s="5" t="n">
        <f aca="false">I67/I66-1</f>
        <v>0.00611885785905453</v>
      </c>
      <c r="V67" s="0" t="str">
        <f aca="false">L67</f>
        <v>2007-04-10</v>
      </c>
      <c r="W67" s="5" t="n">
        <f aca="false">MAX(M67-$U$2,0)^2</f>
        <v>7.27210851033812E-005</v>
      </c>
      <c r="X67" s="5" t="n">
        <f aca="false">MAX(N67-$U$2,0)^2</f>
        <v>2.89679666531688E-005</v>
      </c>
      <c r="Y67" s="5" t="n">
        <f aca="false">MAX(O67-$U$2,0)^2</f>
        <v>1.09798942159303E-005</v>
      </c>
      <c r="Z67" s="5" t="n">
        <f aca="false">MAX(P67-$U$2,0)^2</f>
        <v>0</v>
      </c>
      <c r="AA67" s="5" t="n">
        <f aca="false">MAX(Q67-$U$2,0)^2</f>
        <v>0</v>
      </c>
      <c r="AB67" s="5" t="n">
        <f aca="false">MAX(R67-$U$2,0)^2</f>
        <v>1.89589464827287E-005</v>
      </c>
      <c r="AE67" s="0" t="str">
        <f aca="false">V67</f>
        <v>2007-04-10</v>
      </c>
      <c r="AF67" s="6" t="n">
        <f aca="false">MIN(M67-$U$2,0)^2</f>
        <v>0</v>
      </c>
      <c r="AG67" s="6" t="n">
        <f aca="false">MIN(N67-$U$2,0)^2</f>
        <v>0</v>
      </c>
      <c r="AH67" s="6" t="n">
        <f aca="false">MIN(O67-$U$2,0)^2</f>
        <v>0</v>
      </c>
      <c r="AI67" s="6" t="n">
        <f aca="false">MIN(P67-$U$2,0)^2</f>
        <v>3.24692785896245E-005</v>
      </c>
      <c r="AJ67" s="6" t="n">
        <f aca="false">MIN(Q67-$U$2,0)^2</f>
        <v>3.24692785896245E-005</v>
      </c>
      <c r="AK67" s="6" t="n">
        <f aca="false">MIN(R67-$U$2,0)^2</f>
        <v>0</v>
      </c>
    </row>
    <row r="68" customFormat="false" ht="12.85" hidden="false" customHeight="false" outlineLevel="0" collapsed="false">
      <c r="A68" s="4" t="s">
        <v>79</v>
      </c>
      <c r="B68" s="0" t="n">
        <v>29506.679688</v>
      </c>
      <c r="C68" s="0" t="n">
        <v>29572.949219</v>
      </c>
      <c r="D68" s="0" t="n">
        <v>29248.019531</v>
      </c>
      <c r="E68" s="0" t="n">
        <v>29278.75</v>
      </c>
      <c r="F68" s="0" t="n">
        <v>29278.75</v>
      </c>
      <c r="G68" s="0" t="n">
        <v>96812400</v>
      </c>
      <c r="H68" s="0" t="n">
        <v>0</v>
      </c>
      <c r="I68" s="0" t="n">
        <f aca="false">AVERAGE(C68:D68)</f>
        <v>29410.484375</v>
      </c>
      <c r="L68" s="0" t="str">
        <f aca="false">A68</f>
        <v>2007-04-11</v>
      </c>
      <c r="M68" s="5" t="n">
        <f aca="false">B68/B67-1</f>
        <v>-0.00546298798056755</v>
      </c>
      <c r="N68" s="5" t="n">
        <f aca="false">C68/C67-1</f>
        <v>-0.0122159852341983</v>
      </c>
      <c r="O68" s="5" t="n">
        <f aca="false">D68/D67-1</f>
        <v>-0.0090670942027028</v>
      </c>
      <c r="P68" s="5" t="n">
        <f aca="false">E68/E67-1</f>
        <v>-0.00802593540183405</v>
      </c>
      <c r="Q68" s="5" t="n">
        <f aca="false">F68/F67-1</f>
        <v>-0.00802593540183405</v>
      </c>
      <c r="R68" s="5" t="n">
        <f aca="false">I68/I67-1</f>
        <v>-0.0106527424696086</v>
      </c>
      <c r="V68" s="0" t="str">
        <f aca="false">L68</f>
        <v>2007-04-11</v>
      </c>
      <c r="W68" s="5" t="n">
        <f aca="false">MAX(M68-$U$2,0)^2</f>
        <v>0</v>
      </c>
      <c r="X68" s="5" t="n">
        <f aca="false">MAX(N68-$U$2,0)^2</f>
        <v>0</v>
      </c>
      <c r="Y68" s="5" t="n">
        <f aca="false">MAX(O68-$U$2,0)^2</f>
        <v>0</v>
      </c>
      <c r="Z68" s="5" t="n">
        <f aca="false">MAX(P68-$U$2,0)^2</f>
        <v>0</v>
      </c>
      <c r="AA68" s="5" t="n">
        <f aca="false">MAX(Q68-$U$2,0)^2</f>
        <v>0</v>
      </c>
      <c r="AB68" s="5" t="n">
        <f aca="false">MAX(R68-$U$2,0)^2</f>
        <v>0</v>
      </c>
      <c r="AE68" s="0" t="str">
        <f aca="false">V68</f>
        <v>2007-04-11</v>
      </c>
      <c r="AF68" s="6" t="n">
        <f aca="false">MIN(M68-$U$2,0)^2</f>
        <v>5.22390488961837E-005</v>
      </c>
      <c r="AG68" s="6" t="n">
        <f aca="false">MIN(N68-$U$2,0)^2</f>
        <v>0.000195458738209908</v>
      </c>
      <c r="AH68" s="6" t="n">
        <f aca="false">MIN(O68-$U$2,0)^2</f>
        <v>0.000117327129249013</v>
      </c>
      <c r="AI68" s="6" t="n">
        <f aca="false">MIN(P68-$U$2,0)^2</f>
        <v>9.5855966342267E-005</v>
      </c>
      <c r="AJ68" s="6" t="n">
        <f aca="false">MIN(Q68-$U$2,0)^2</f>
        <v>9.5855966342267E-005</v>
      </c>
      <c r="AK68" s="6" t="n">
        <f aca="false">MIN(R68-$U$2,0)^2</f>
        <v>0.000154192147923585</v>
      </c>
    </row>
    <row r="69" customFormat="false" ht="12.85" hidden="false" customHeight="false" outlineLevel="0" collapsed="false">
      <c r="A69" s="4" t="s">
        <v>80</v>
      </c>
      <c r="B69" s="0" t="n">
        <v>29278.75</v>
      </c>
      <c r="C69" s="0" t="n">
        <v>29664.160156</v>
      </c>
      <c r="D69" s="0" t="n">
        <v>28990.490234</v>
      </c>
      <c r="E69" s="0" t="n">
        <v>29606.970703</v>
      </c>
      <c r="F69" s="0" t="n">
        <v>29606.970703</v>
      </c>
      <c r="G69" s="0" t="n">
        <v>153650400</v>
      </c>
      <c r="H69" s="0" t="n">
        <v>-1</v>
      </c>
      <c r="I69" s="0" t="n">
        <f aca="false">AVERAGE(C69:D69)</f>
        <v>29327.325195</v>
      </c>
      <c r="L69" s="0" t="str">
        <f aca="false">A69</f>
        <v>2007-04-12</v>
      </c>
      <c r="M69" s="5" t="n">
        <f aca="false">B69/B68-1</f>
        <v>-0.00772468100139023</v>
      </c>
      <c r="N69" s="5" t="n">
        <f aca="false">C69/C68-1</f>
        <v>0.00308426921929739</v>
      </c>
      <c r="O69" s="5" t="n">
        <f aca="false">D69/D68-1</f>
        <v>-0.00880501658332966</v>
      </c>
      <c r="P69" s="5" t="n">
        <f aca="false">E69/E68-1</f>
        <v>0.011210202040729</v>
      </c>
      <c r="Q69" s="5" t="n">
        <f aca="false">F69/F68-1</f>
        <v>0.011210202040729</v>
      </c>
      <c r="R69" s="5" t="n">
        <f aca="false">I69/I68-1</f>
        <v>-0.00282753520614198</v>
      </c>
      <c r="V69" s="0" t="str">
        <f aca="false">L69</f>
        <v>2007-04-12</v>
      </c>
      <c r="W69" s="5" t="n">
        <f aca="false">MAX(M69-$U$2,0)^2</f>
        <v>0</v>
      </c>
      <c r="X69" s="5" t="n">
        <f aca="false">MAX(N69-$U$2,0)^2</f>
        <v>1.74134045417066E-006</v>
      </c>
      <c r="Y69" s="5" t="n">
        <f aca="false">MAX(O69-$U$2,0)^2</f>
        <v>0</v>
      </c>
      <c r="Z69" s="5" t="n">
        <f aca="false">MAX(P69-$U$2,0)^2</f>
        <v>8.92180637548638E-005</v>
      </c>
      <c r="AA69" s="5" t="n">
        <f aca="false">MAX(Q69-$U$2,0)^2</f>
        <v>8.92180637548638E-005</v>
      </c>
      <c r="AB69" s="5" t="n">
        <f aca="false">MAX(R69-$U$2,0)^2</f>
        <v>0</v>
      </c>
      <c r="AE69" s="0" t="str">
        <f aca="false">V69</f>
        <v>2007-04-12</v>
      </c>
      <c r="AF69" s="6" t="n">
        <f aca="false">MIN(M69-$U$2,0)^2</f>
        <v>9.00477942597985E-005</v>
      </c>
      <c r="AG69" s="6" t="n">
        <f aca="false">MIN(N69-$U$2,0)^2</f>
        <v>0</v>
      </c>
      <c r="AH69" s="6" t="n">
        <f aca="false">MIN(O69-$U$2,0)^2</f>
        <v>0.000111718287649095</v>
      </c>
      <c r="AI69" s="6" t="n">
        <f aca="false">MIN(P69-$U$2,0)^2</f>
        <v>0</v>
      </c>
      <c r="AJ69" s="6" t="n">
        <f aca="false">MIN(Q69-$U$2,0)^2</f>
        <v>0</v>
      </c>
      <c r="AK69" s="6" t="n">
        <f aca="false">MIN(R69-$U$2,0)^2</f>
        <v>2.10883543813098E-005</v>
      </c>
    </row>
    <row r="70" customFormat="false" ht="12.85" hidden="false" customHeight="false" outlineLevel="0" collapsed="false">
      <c r="A70" s="4" t="s">
        <v>81</v>
      </c>
      <c r="B70" s="0" t="n">
        <v>29606.970703</v>
      </c>
      <c r="C70" s="0" t="n">
        <v>29771.660156</v>
      </c>
      <c r="D70" s="0" t="n">
        <v>29556.660156</v>
      </c>
      <c r="E70" s="0" t="n">
        <v>29762.220703</v>
      </c>
      <c r="F70" s="0" t="n">
        <v>29762.220703</v>
      </c>
      <c r="G70" s="0" t="n">
        <v>86409200</v>
      </c>
      <c r="H70" s="0" t="n">
        <v>0</v>
      </c>
      <c r="I70" s="0" t="n">
        <f aca="false">AVERAGE(C70:D70)</f>
        <v>29664.160156</v>
      </c>
      <c r="L70" s="0" t="str">
        <f aca="false">A70</f>
        <v>2007-04-13</v>
      </c>
      <c r="M70" s="5" t="n">
        <f aca="false">B70/B69-1</f>
        <v>0.011210202040729</v>
      </c>
      <c r="N70" s="5" t="n">
        <f aca="false">C70/C69-1</f>
        <v>0.00362390168589544</v>
      </c>
      <c r="O70" s="5" t="n">
        <f aca="false">D70/D69-1</f>
        <v>0.0195295049317932</v>
      </c>
      <c r="P70" s="5" t="n">
        <f aca="false">E70/E69-1</f>
        <v>0.00524369755884102</v>
      </c>
      <c r="Q70" s="5" t="n">
        <f aca="false">F70/F69-1</f>
        <v>0.00524369755884102</v>
      </c>
      <c r="R70" s="5" t="n">
        <f aca="false">I70/I69-1</f>
        <v>0.0114853624993196</v>
      </c>
      <c r="V70" s="0" t="str">
        <f aca="false">L70</f>
        <v>2007-04-13</v>
      </c>
      <c r="W70" s="5" t="n">
        <f aca="false">MAX(M70-$U$2,0)^2</f>
        <v>8.92180637548638E-005</v>
      </c>
      <c r="X70" s="5" t="n">
        <f aca="false">MAX(N70-$U$2,0)^2</f>
        <v>3.45674014357364E-006</v>
      </c>
      <c r="Y70" s="5" t="n">
        <f aca="false">MAX(O70-$U$2,0)^2</f>
        <v>0.000315589338002999</v>
      </c>
      <c r="Z70" s="5" t="n">
        <f aca="false">MAX(P70-$U$2,0)^2</f>
        <v>1.2103628417198E-005</v>
      </c>
      <c r="AA70" s="5" t="n">
        <f aca="false">MAX(Q70-$U$2,0)^2</f>
        <v>1.2103628417198E-005</v>
      </c>
      <c r="AB70" s="5" t="n">
        <f aca="false">MAX(R70-$U$2,0)^2</f>
        <v>9.44918505456581E-005</v>
      </c>
      <c r="AE70" s="0" t="str">
        <f aca="false">V70</f>
        <v>2007-04-13</v>
      </c>
      <c r="AF70" s="6" t="n">
        <f aca="false">MIN(M70-$U$2,0)^2</f>
        <v>0</v>
      </c>
      <c r="AG70" s="6" t="n">
        <f aca="false">MIN(N70-$U$2,0)^2</f>
        <v>0</v>
      </c>
      <c r="AH70" s="6" t="n">
        <f aca="false">MIN(O70-$U$2,0)^2</f>
        <v>0</v>
      </c>
      <c r="AI70" s="6" t="n">
        <f aca="false">MIN(P70-$U$2,0)^2</f>
        <v>0</v>
      </c>
      <c r="AJ70" s="6" t="n">
        <f aca="false">MIN(Q70-$U$2,0)^2</f>
        <v>0</v>
      </c>
      <c r="AK70" s="6" t="n">
        <f aca="false">MIN(R70-$U$2,0)^2</f>
        <v>0</v>
      </c>
    </row>
    <row r="71" customFormat="false" ht="12.85" hidden="false" customHeight="false" outlineLevel="0" collapsed="false">
      <c r="A71" s="4" t="s">
        <v>82</v>
      </c>
      <c r="B71" s="0" t="n">
        <v>29811.5</v>
      </c>
      <c r="C71" s="0" t="n">
        <v>30057.740234</v>
      </c>
      <c r="D71" s="0" t="n">
        <v>29606.550781</v>
      </c>
      <c r="E71" s="0" t="n">
        <v>29718.660156</v>
      </c>
      <c r="F71" s="0" t="n">
        <v>29718.660156</v>
      </c>
      <c r="G71" s="0" t="n">
        <v>92298800</v>
      </c>
      <c r="H71" s="0" t="n">
        <v>0</v>
      </c>
      <c r="I71" s="0" t="n">
        <f aca="false">AVERAGE(C71:D71)</f>
        <v>29832.1455075</v>
      </c>
      <c r="L71" s="0" t="str">
        <f aca="false">A71</f>
        <v>2007-04-16</v>
      </c>
      <c r="M71" s="5" t="n">
        <f aca="false">B71/B70-1</f>
        <v>0.0069081467013874</v>
      </c>
      <c r="N71" s="5" t="n">
        <f aca="false">C71/C70-1</f>
        <v>0.00960914092465681</v>
      </c>
      <c r="O71" s="5" t="n">
        <f aca="false">D71/D70-1</f>
        <v>0.00168796557989559</v>
      </c>
      <c r="P71" s="5" t="n">
        <f aca="false">E71/E70-1</f>
        <v>-0.00146361884197721</v>
      </c>
      <c r="Q71" s="5" t="n">
        <f aca="false">F71/F70-1</f>
        <v>-0.00146361884197721</v>
      </c>
      <c r="R71" s="5" t="n">
        <f aca="false">I71/I70-1</f>
        <v>0.00566290603261921</v>
      </c>
      <c r="V71" s="0" t="str">
        <f aca="false">L71</f>
        <v>2007-04-16</v>
      </c>
      <c r="W71" s="5" t="n">
        <f aca="false">MAX(M71-$U$2,0)^2</f>
        <v>2.64553461643465E-005</v>
      </c>
      <c r="X71" s="5" t="n">
        <f aca="false">MAX(N71-$U$2,0)^2</f>
        <v>6.15357143065648E-005</v>
      </c>
      <c r="Y71" s="5" t="n">
        <f aca="false">MAX(O71-$U$2,0)^2</f>
        <v>0</v>
      </c>
      <c r="Z71" s="5" t="n">
        <f aca="false">MAX(P71-$U$2,0)^2</f>
        <v>0</v>
      </c>
      <c r="AA71" s="5" t="n">
        <f aca="false">MAX(Q71-$U$2,0)^2</f>
        <v>0</v>
      </c>
      <c r="AB71" s="5" t="n">
        <f aca="false">MAX(R71-$U$2,0)^2</f>
        <v>1.5196239305325E-005</v>
      </c>
      <c r="AE71" s="0" t="str">
        <f aca="false">V71</f>
        <v>2007-04-16</v>
      </c>
      <c r="AF71" s="6" t="n">
        <f aca="false">MIN(M71-$U$2,0)^2</f>
        <v>0</v>
      </c>
      <c r="AG71" s="6" t="n">
        <f aca="false">MIN(N71-$U$2,0)^2</f>
        <v>0</v>
      </c>
      <c r="AH71" s="6" t="n">
        <f aca="false">MIN(O71-$U$2,0)^2</f>
        <v>5.88366370620377E-009</v>
      </c>
      <c r="AI71" s="6" t="n">
        <f aca="false">MIN(P71-$U$2,0)^2</f>
        <v>1.04218528725681E-005</v>
      </c>
      <c r="AJ71" s="6" t="n">
        <f aca="false">MIN(Q71-$U$2,0)^2</f>
        <v>1.04218528725681E-005</v>
      </c>
      <c r="AK71" s="6" t="n">
        <f aca="false">MIN(R71-$U$2,0)^2</f>
        <v>0</v>
      </c>
    </row>
    <row r="72" customFormat="false" ht="12.85" hidden="false" customHeight="false" outlineLevel="0" collapsed="false">
      <c r="A72" s="4" t="s">
        <v>83</v>
      </c>
      <c r="B72" s="0" t="n">
        <v>29717.640625</v>
      </c>
      <c r="C72" s="0" t="n">
        <v>29852.929688</v>
      </c>
      <c r="D72" s="0" t="n">
        <v>29383.130859</v>
      </c>
      <c r="E72" s="0" t="n">
        <v>29598.990234</v>
      </c>
      <c r="F72" s="0" t="n">
        <v>29598.990234</v>
      </c>
      <c r="G72" s="0" t="n">
        <v>91090600</v>
      </c>
      <c r="H72" s="0" t="n">
        <v>1</v>
      </c>
      <c r="I72" s="0" t="n">
        <f aca="false">AVERAGE(C72:D72)</f>
        <v>29618.0302735</v>
      </c>
      <c r="L72" s="0" t="str">
        <f aca="false">A72</f>
        <v>2007-04-17</v>
      </c>
      <c r="M72" s="5" t="n">
        <f aca="false">B72/B71-1</f>
        <v>-0.00314842845881624</v>
      </c>
      <c r="N72" s="5" t="n">
        <f aca="false">C72/C71-1</f>
        <v>-0.00681390365361945</v>
      </c>
      <c r="O72" s="5" t="n">
        <f aca="false">D72/D71-1</f>
        <v>-0.0075463002648517</v>
      </c>
      <c r="P72" s="5" t="n">
        <f aca="false">E72/E71-1</f>
        <v>-0.00402676033750615</v>
      </c>
      <c r="Q72" s="5" t="n">
        <f aca="false">F72/F71-1</f>
        <v>-0.00402676033750615</v>
      </c>
      <c r="R72" s="5" t="n">
        <f aca="false">I72/I71-1</f>
        <v>-0.00717733271802956</v>
      </c>
      <c r="V72" s="0" t="str">
        <f aca="false">L72</f>
        <v>2007-04-17</v>
      </c>
      <c r="W72" s="5" t="n">
        <f aca="false">MAX(M72-$U$2,0)^2</f>
        <v>0</v>
      </c>
      <c r="X72" s="5" t="n">
        <f aca="false">MAX(N72-$U$2,0)^2</f>
        <v>0</v>
      </c>
      <c r="Y72" s="5" t="n">
        <f aca="false">MAX(O72-$U$2,0)^2</f>
        <v>0</v>
      </c>
      <c r="Z72" s="5" t="n">
        <f aca="false">MAX(P72-$U$2,0)^2</f>
        <v>0</v>
      </c>
      <c r="AA72" s="5" t="n">
        <f aca="false">MAX(Q72-$U$2,0)^2</f>
        <v>0</v>
      </c>
      <c r="AB72" s="5" t="n">
        <f aca="false">MAX(R72-$U$2,0)^2</f>
        <v>0</v>
      </c>
      <c r="AE72" s="0" t="str">
        <f aca="false">V72</f>
        <v>2007-04-17</v>
      </c>
      <c r="AF72" s="6" t="n">
        <f aca="false">MIN(M72-$U$2,0)^2</f>
        <v>2.41385425921346E-005</v>
      </c>
      <c r="AG72" s="6" t="n">
        <f aca="false">MIN(N72-$U$2,0)^2</f>
        <v>7.3591936627144E-005</v>
      </c>
      <c r="AH72" s="6" t="n">
        <f aca="false">MIN(O72-$U$2,0)^2</f>
        <v>8.66941788827435E-005</v>
      </c>
      <c r="AI72" s="6" t="n">
        <f aca="false">MIN(P72-$U$2,0)^2</f>
        <v>3.35406725754852E-005</v>
      </c>
      <c r="AJ72" s="6" t="n">
        <f aca="false">MIN(Q72-$U$2,0)^2</f>
        <v>3.35406725754852E-005</v>
      </c>
      <c r="AK72" s="6" t="n">
        <f aca="false">MIN(R72-$U$2,0)^2</f>
        <v>7.99594237589757E-005</v>
      </c>
    </row>
    <row r="73" customFormat="false" ht="12.85" hidden="false" customHeight="false" outlineLevel="0" collapsed="false">
      <c r="A73" s="4" t="s">
        <v>84</v>
      </c>
      <c r="B73" s="0" t="n">
        <v>29597.839844</v>
      </c>
      <c r="C73" s="0" t="n">
        <v>29597.839844</v>
      </c>
      <c r="D73" s="0" t="n">
        <v>29408.980469</v>
      </c>
      <c r="E73" s="0" t="n">
        <v>29559.519531</v>
      </c>
      <c r="F73" s="0" t="n">
        <v>29559.519531</v>
      </c>
      <c r="G73" s="0" t="n">
        <v>63680400</v>
      </c>
      <c r="H73" s="0" t="n">
        <v>0</v>
      </c>
      <c r="I73" s="0" t="n">
        <f aca="false">AVERAGE(C73:D73)</f>
        <v>29503.4101565</v>
      </c>
      <c r="L73" s="0" t="str">
        <f aca="false">A73</f>
        <v>2007-04-18</v>
      </c>
      <c r="M73" s="5" t="n">
        <f aca="false">B73/B72-1</f>
        <v>-0.00403130189612766</v>
      </c>
      <c r="N73" s="5" t="n">
        <f aca="false">C73/C72-1</f>
        <v>-0.00854488476226645</v>
      </c>
      <c r="O73" s="5" t="n">
        <f aca="false">D73/D72-1</f>
        <v>0.000879743214705186</v>
      </c>
      <c r="P73" s="5" t="n">
        <f aca="false">E73/E72-1</f>
        <v>-0.00133351518710445</v>
      </c>
      <c r="Q73" s="5" t="n">
        <f aca="false">F73/F72-1</f>
        <v>-0.00133351518710445</v>
      </c>
      <c r="R73" s="5" t="n">
        <f aca="false">I73/I72-1</f>
        <v>-0.00386994394770934</v>
      </c>
      <c r="V73" s="0" t="str">
        <f aca="false">L73</f>
        <v>2007-04-18</v>
      </c>
      <c r="W73" s="5" t="n">
        <f aca="false">MAX(M73-$U$2,0)^2</f>
        <v>0</v>
      </c>
      <c r="X73" s="5" t="n">
        <f aca="false">MAX(N73-$U$2,0)^2</f>
        <v>0</v>
      </c>
      <c r="Y73" s="5" t="n">
        <f aca="false">MAX(O73-$U$2,0)^2</f>
        <v>0</v>
      </c>
      <c r="Z73" s="5" t="n">
        <f aca="false">MAX(P73-$U$2,0)^2</f>
        <v>0</v>
      </c>
      <c r="AA73" s="5" t="n">
        <f aca="false">MAX(Q73-$U$2,0)^2</f>
        <v>0</v>
      </c>
      <c r="AB73" s="5" t="n">
        <f aca="false">MAX(R73-$U$2,0)^2</f>
        <v>0</v>
      </c>
      <c r="AE73" s="0" t="str">
        <f aca="false">V73</f>
        <v>2007-04-18</v>
      </c>
      <c r="AF73" s="6" t="n">
        <f aca="false">MIN(M73-$U$2,0)^2</f>
        <v>3.35932974476631E-005</v>
      </c>
      <c r="AG73" s="6" t="n">
        <f aca="false">MIN(N73-$U$2,0)^2</f>
        <v>0.000106286932251091</v>
      </c>
      <c r="AH73" s="6" t="n">
        <f aca="false">MIN(O73-$U$2,0)^2</f>
        <v>7.83096518742272E-007</v>
      </c>
      <c r="AI73" s="6" t="n">
        <f aca="false">MIN(P73-$U$2,0)^2</f>
        <v>9.59875531670154E-006</v>
      </c>
      <c r="AJ73" s="6" t="n">
        <f aca="false">MIN(Q73-$U$2,0)^2</f>
        <v>9.59875531670154E-006</v>
      </c>
      <c r="AK73" s="6" t="n">
        <f aca="false">MIN(R73-$U$2,0)^2</f>
        <v>3.17488813654859E-005</v>
      </c>
    </row>
    <row r="74" customFormat="false" ht="12.85" hidden="false" customHeight="false" outlineLevel="0" collapsed="false">
      <c r="A74" s="4" t="s">
        <v>85</v>
      </c>
      <c r="B74" s="0" t="n">
        <v>29558.75</v>
      </c>
      <c r="C74" s="0" t="n">
        <v>29615.779297</v>
      </c>
      <c r="D74" s="0" t="n">
        <v>29117.039063</v>
      </c>
      <c r="E74" s="0" t="n">
        <v>29614.050781</v>
      </c>
      <c r="F74" s="0" t="n">
        <v>29614.050781</v>
      </c>
      <c r="G74" s="0" t="n">
        <v>92968600</v>
      </c>
      <c r="H74" s="0" t="n">
        <v>-1</v>
      </c>
      <c r="I74" s="0" t="n">
        <f aca="false">AVERAGE(C74:D74)</f>
        <v>29366.40918</v>
      </c>
      <c r="L74" s="0" t="str">
        <f aca="false">A74</f>
        <v>2007-04-19</v>
      </c>
      <c r="M74" s="5" t="n">
        <f aca="false">B74/B73-1</f>
        <v>-0.00132069922014677</v>
      </c>
      <c r="N74" s="5" t="n">
        <f aca="false">C74/C73-1</f>
        <v>0.00060610683396356</v>
      </c>
      <c r="O74" s="5" t="n">
        <f aca="false">D74/D73-1</f>
        <v>-0.00992694752909684</v>
      </c>
      <c r="P74" s="5" t="n">
        <f aca="false">E74/E73-1</f>
        <v>0.00184479487032285</v>
      </c>
      <c r="Q74" s="5" t="n">
        <f aca="false">F74/F73-1</f>
        <v>0.00184479487032285</v>
      </c>
      <c r="R74" s="5" t="n">
        <f aca="false">I74/I73-1</f>
        <v>-0.00464356410914124</v>
      </c>
      <c r="V74" s="0" t="str">
        <f aca="false">L74</f>
        <v>2007-04-19</v>
      </c>
      <c r="W74" s="5" t="n">
        <f aca="false">MAX(M74-$U$2,0)^2</f>
        <v>0</v>
      </c>
      <c r="X74" s="5" t="n">
        <f aca="false">MAX(N74-$U$2,0)^2</f>
        <v>0</v>
      </c>
      <c r="Y74" s="5" t="n">
        <f aca="false">MAX(O74-$U$2,0)^2</f>
        <v>0</v>
      </c>
      <c r="Z74" s="5" t="n">
        <f aca="false">MAX(P74-$U$2,0)^2</f>
        <v>6.41989493744298E-009</v>
      </c>
      <c r="AA74" s="5" t="n">
        <f aca="false">MAX(Q74-$U$2,0)^2</f>
        <v>6.41989493744298E-009</v>
      </c>
      <c r="AB74" s="5" t="n">
        <f aca="false">MAX(R74-$U$2,0)^2</f>
        <v>0</v>
      </c>
      <c r="AE74" s="0" t="str">
        <f aca="false">V74</f>
        <v>2007-04-19</v>
      </c>
      <c r="AF74" s="6" t="n">
        <f aca="false">MIN(M74-$U$2,0)^2</f>
        <v>9.51950707175705E-006</v>
      </c>
      <c r="AG74" s="6" t="n">
        <f aca="false">MIN(N74-$U$2,0)^2</f>
        <v>1.34227005430193E-006</v>
      </c>
      <c r="AH74" s="6" t="n">
        <f aca="false">MIN(O74-$U$2,0)^2</f>
        <v>0.00013669393502489</v>
      </c>
      <c r="AI74" s="6" t="n">
        <f aca="false">MIN(P74-$U$2,0)^2</f>
        <v>0</v>
      </c>
      <c r="AJ74" s="6" t="n">
        <f aca="false">MIN(Q74-$U$2,0)^2</f>
        <v>0</v>
      </c>
      <c r="AK74" s="6" t="n">
        <f aca="false">MIN(R74-$U$2,0)^2</f>
        <v>4.10654723879486E-005</v>
      </c>
    </row>
    <row r="75" customFormat="false" ht="12.85" hidden="false" customHeight="false" outlineLevel="0" collapsed="false">
      <c r="A75" s="4" t="s">
        <v>86</v>
      </c>
      <c r="B75" s="0" t="n">
        <v>29614.259766</v>
      </c>
      <c r="C75" s="0" t="n">
        <v>29970.5</v>
      </c>
      <c r="D75" s="0" t="n">
        <v>29614.259766</v>
      </c>
      <c r="E75" s="0" t="n">
        <v>29832.480469</v>
      </c>
      <c r="F75" s="0" t="n">
        <v>29832.480469</v>
      </c>
      <c r="G75" s="0" t="n">
        <v>83544400</v>
      </c>
      <c r="H75" s="0" t="n">
        <v>0</v>
      </c>
      <c r="I75" s="0" t="n">
        <f aca="false">AVERAGE(C75:D75)</f>
        <v>29792.379883</v>
      </c>
      <c r="L75" s="0" t="str">
        <f aca="false">A75</f>
        <v>2007-04-20</v>
      </c>
      <c r="M75" s="5" t="n">
        <f aca="false">B75/B74-1</f>
        <v>0.00187794700384836</v>
      </c>
      <c r="N75" s="5" t="n">
        <f aca="false">C75/C74-1</f>
        <v>0.0119774225571681</v>
      </c>
      <c r="O75" s="5" t="n">
        <f aca="false">D75/D74-1</f>
        <v>0.0170766231389179</v>
      </c>
      <c r="P75" s="5" t="n">
        <f aca="false">E75/E74-1</f>
        <v>0.0073758801055388</v>
      </c>
      <c r="Q75" s="5" t="n">
        <f aca="false">F75/F74-1</f>
        <v>0.0073758801055388</v>
      </c>
      <c r="R75" s="5" t="n">
        <f aca="false">I75/I74-1</f>
        <v>0.0145053724610671</v>
      </c>
      <c r="V75" s="0" t="str">
        <f aca="false">L75</f>
        <v>2007-04-20</v>
      </c>
      <c r="W75" s="5" t="n">
        <f aca="false">MAX(M75-$U$2,0)^2</f>
        <v>1.2831538356863E-008</v>
      </c>
      <c r="X75" s="5" t="n">
        <f aca="false">MAX(N75-$U$2,0)^2</f>
        <v>0.000104300302059727</v>
      </c>
      <c r="Y75" s="5" t="n">
        <f aca="false">MAX(O75-$U$2,0)^2</f>
        <v>0.00023445588983604</v>
      </c>
      <c r="Z75" s="5" t="n">
        <f aca="false">MAX(P75-$U$2,0)^2</f>
        <v>3.14856718519184E-005</v>
      </c>
      <c r="AA75" s="5" t="n">
        <f aca="false">MAX(Q75-$U$2,0)^2</f>
        <v>3.14856718519184E-005</v>
      </c>
      <c r="AB75" s="5" t="n">
        <f aca="false">MAX(R75-$U$2,0)^2</f>
        <v>0.00016232548331514</v>
      </c>
      <c r="AE75" s="0" t="str">
        <f aca="false">V75</f>
        <v>2007-04-20</v>
      </c>
      <c r="AF75" s="6" t="n">
        <f aca="false">MIN(M75-$U$2,0)^2</f>
        <v>0</v>
      </c>
      <c r="AG75" s="6" t="n">
        <f aca="false">MIN(N75-$U$2,0)^2</f>
        <v>0</v>
      </c>
      <c r="AH75" s="6" t="n">
        <f aca="false">MIN(O75-$U$2,0)^2</f>
        <v>0</v>
      </c>
      <c r="AI75" s="6" t="n">
        <f aca="false">MIN(P75-$U$2,0)^2</f>
        <v>0</v>
      </c>
      <c r="AJ75" s="6" t="n">
        <f aca="false">MIN(Q75-$U$2,0)^2</f>
        <v>0</v>
      </c>
      <c r="AK75" s="6" t="n">
        <f aca="false">MIN(R75-$U$2,0)^2</f>
        <v>0</v>
      </c>
    </row>
    <row r="76" customFormat="false" ht="12.85" hidden="false" customHeight="false" outlineLevel="0" collapsed="false">
      <c r="A76" s="4" t="s">
        <v>87</v>
      </c>
      <c r="B76" s="0" t="n">
        <v>29832.480469</v>
      </c>
      <c r="C76" s="0" t="n">
        <v>29835.390625</v>
      </c>
      <c r="D76" s="0" t="n">
        <v>29527.089844</v>
      </c>
      <c r="E76" s="0" t="n">
        <v>29593.849609</v>
      </c>
      <c r="F76" s="0" t="n">
        <v>29593.849609</v>
      </c>
      <c r="G76" s="0" t="n">
        <v>71264400</v>
      </c>
      <c r="H76" s="0" t="n">
        <v>0</v>
      </c>
      <c r="I76" s="0" t="n">
        <f aca="false">AVERAGE(C76:D76)</f>
        <v>29681.2402345</v>
      </c>
      <c r="L76" s="0" t="str">
        <f aca="false">A76</f>
        <v>2007-04-23</v>
      </c>
      <c r="M76" s="5" t="n">
        <f aca="false">B76/B75-1</f>
        <v>0.00736877115025969</v>
      </c>
      <c r="N76" s="5" t="n">
        <f aca="false">C76/C75-1</f>
        <v>-0.00450807877746451</v>
      </c>
      <c r="O76" s="5" t="n">
        <f aca="false">D76/D75-1</f>
        <v>-0.0029435117638863</v>
      </c>
      <c r="P76" s="5" t="n">
        <f aca="false">E76/E75-1</f>
        <v>-0.00799902844981226</v>
      </c>
      <c r="Q76" s="5" t="n">
        <f aca="false">F76/F75-1</f>
        <v>-0.00799902844981226</v>
      </c>
      <c r="R76" s="5" t="n">
        <f aca="false">I76/I75-1</f>
        <v>-0.00373047231998469</v>
      </c>
      <c r="V76" s="0" t="str">
        <f aca="false">L76</f>
        <v>2007-04-23</v>
      </c>
      <c r="W76" s="5" t="n">
        <f aca="false">MAX(M76-$U$2,0)^2</f>
        <v>3.14059427146237E-005</v>
      </c>
      <c r="X76" s="5" t="n">
        <f aca="false">MAX(N76-$U$2,0)^2</f>
        <v>0</v>
      </c>
      <c r="Y76" s="5" t="n">
        <f aca="false">MAX(O76-$U$2,0)^2</f>
        <v>0</v>
      </c>
      <c r="Z76" s="5" t="n">
        <f aca="false">MAX(P76-$U$2,0)^2</f>
        <v>0</v>
      </c>
      <c r="AA76" s="5" t="n">
        <f aca="false">MAX(Q76-$U$2,0)^2</f>
        <v>0</v>
      </c>
      <c r="AB76" s="5" t="n">
        <f aca="false">MAX(R76-$U$2,0)^2</f>
        <v>0</v>
      </c>
      <c r="AE76" s="0" t="str">
        <f aca="false">V76</f>
        <v>2007-04-23</v>
      </c>
      <c r="AF76" s="6" t="n">
        <f aca="false">MIN(M76-$U$2,0)^2</f>
        <v>0</v>
      </c>
      <c r="AG76" s="6" t="n">
        <f aca="false">MIN(N76-$U$2,0)^2</f>
        <v>3.93473850466341E-005</v>
      </c>
      <c r="AH76" s="6" t="n">
        <f aca="false">MIN(O76-$U$2,0)^2</f>
        <v>2.21669813923943E-005</v>
      </c>
      <c r="AI76" s="6" t="n">
        <f aca="false">MIN(P76-$U$2,0)^2</f>
        <v>9.53298195931612E-005</v>
      </c>
      <c r="AJ76" s="6" t="n">
        <f aca="false">MIN(Q76-$U$2,0)^2</f>
        <v>9.53298195931612E-005</v>
      </c>
      <c r="AK76" s="6" t="n">
        <f aca="false">MIN(R76-$U$2,0)^2</f>
        <v>3.01965959687457E-005</v>
      </c>
    </row>
    <row r="77" customFormat="false" ht="12.85" hidden="false" customHeight="false" outlineLevel="0" collapsed="false">
      <c r="A77" s="4" t="s">
        <v>88</v>
      </c>
      <c r="B77" s="0" t="n">
        <v>29593.849609</v>
      </c>
      <c r="C77" s="0" t="n">
        <v>29677.25</v>
      </c>
      <c r="D77" s="0" t="n">
        <v>29447.910156</v>
      </c>
      <c r="E77" s="0" t="n">
        <v>29544.179688</v>
      </c>
      <c r="F77" s="0" t="n">
        <v>29544.179688</v>
      </c>
      <c r="G77" s="0" t="n">
        <v>121479400</v>
      </c>
      <c r="H77" s="0" t="n">
        <v>0</v>
      </c>
      <c r="I77" s="0" t="n">
        <f aca="false">AVERAGE(C77:D77)</f>
        <v>29562.580078</v>
      </c>
      <c r="L77" s="0" t="str">
        <f aca="false">A77</f>
        <v>2007-04-24</v>
      </c>
      <c r="M77" s="5" t="n">
        <f aca="false">B77/B76-1</f>
        <v>-0.00799902844981226</v>
      </c>
      <c r="N77" s="5" t="n">
        <f aca="false">C77/C76-1</f>
        <v>-0.00530043755711673</v>
      </c>
      <c r="O77" s="5" t="n">
        <f aca="false">D77/D76-1</f>
        <v>-0.00268159471245988</v>
      </c>
      <c r="P77" s="5" t="n">
        <f aca="false">E77/E76-1</f>
        <v>-0.0016783866126322</v>
      </c>
      <c r="Q77" s="5" t="n">
        <f aca="false">F77/F76-1</f>
        <v>-0.0016783866126322</v>
      </c>
      <c r="R77" s="5" t="n">
        <f aca="false">I77/I76-1</f>
        <v>-0.00399781665329735</v>
      </c>
      <c r="V77" s="0" t="str">
        <f aca="false">L77</f>
        <v>2007-04-24</v>
      </c>
      <c r="W77" s="5" t="n">
        <f aca="false">MAX(M77-$U$2,0)^2</f>
        <v>0</v>
      </c>
      <c r="X77" s="5" t="n">
        <f aca="false">MAX(N77-$U$2,0)^2</f>
        <v>0</v>
      </c>
      <c r="Y77" s="5" t="n">
        <f aca="false">MAX(O77-$U$2,0)^2</f>
        <v>0</v>
      </c>
      <c r="Z77" s="5" t="n">
        <f aca="false">MAX(P77-$U$2,0)^2</f>
        <v>0</v>
      </c>
      <c r="AA77" s="5" t="n">
        <f aca="false">MAX(Q77-$U$2,0)^2</f>
        <v>0</v>
      </c>
      <c r="AB77" s="5" t="n">
        <f aca="false">MAX(R77-$U$2,0)^2</f>
        <v>0</v>
      </c>
      <c r="AE77" s="0" t="str">
        <f aca="false">V77</f>
        <v>2007-04-24</v>
      </c>
      <c r="AF77" s="6" t="n">
        <f aca="false">MIN(M77-$U$2,0)^2</f>
        <v>9.53298195931612E-005</v>
      </c>
      <c r="AG77" s="6" t="n">
        <f aca="false">MIN(N77-$U$2,0)^2</f>
        <v>4.99157536030667E-005</v>
      </c>
      <c r="AH77" s="6" t="n">
        <f aca="false">MIN(O77-$U$2,0)^2</f>
        <v>1.9769275437286E-005</v>
      </c>
      <c r="AI77" s="6" t="n">
        <f aca="false">MIN(P77-$U$2,0)^2</f>
        <v>1.18546431309164E-005</v>
      </c>
      <c r="AJ77" s="6" t="n">
        <f aca="false">MIN(Q77-$U$2,0)^2</f>
        <v>1.18546431309164E-005</v>
      </c>
      <c r="AK77" s="6" t="n">
        <f aca="false">MIN(R77-$U$2,0)^2</f>
        <v>3.3206259614639E-005</v>
      </c>
    </row>
    <row r="78" customFormat="false" ht="12.85" hidden="false" customHeight="false" outlineLevel="0" collapsed="false">
      <c r="A78" s="4" t="s">
        <v>89</v>
      </c>
      <c r="B78" s="0" t="n">
        <v>29545.939453</v>
      </c>
      <c r="C78" s="0" t="n">
        <v>29545.939453</v>
      </c>
      <c r="D78" s="0" t="n">
        <v>29346.630859</v>
      </c>
      <c r="E78" s="0" t="n">
        <v>29444.150391</v>
      </c>
      <c r="F78" s="0" t="n">
        <v>29444.150391</v>
      </c>
      <c r="G78" s="0" t="n">
        <v>136940200</v>
      </c>
      <c r="H78" s="0" t="n">
        <v>0</v>
      </c>
      <c r="I78" s="0" t="n">
        <f aca="false">AVERAGE(C78:D78)</f>
        <v>29446.285156</v>
      </c>
      <c r="L78" s="0" t="str">
        <f aca="false">A78</f>
        <v>2007-04-25</v>
      </c>
      <c r="M78" s="5" t="n">
        <f aca="false">B78/B77-1</f>
        <v>-0.00161892273675102</v>
      </c>
      <c r="N78" s="5" t="n">
        <f aca="false">C78/C77-1</f>
        <v>-0.00442461976766728</v>
      </c>
      <c r="O78" s="5" t="n">
        <f aca="false">D78/D77-1</f>
        <v>-0.00343926942399231</v>
      </c>
      <c r="P78" s="5" t="n">
        <f aca="false">E78/E77-1</f>
        <v>-0.00338575306731659</v>
      </c>
      <c r="Q78" s="5" t="n">
        <f aca="false">F78/F77-1</f>
        <v>-0.00338575306731659</v>
      </c>
      <c r="R78" s="5" t="n">
        <f aca="false">I78/I77-1</f>
        <v>-0.00393385562738979</v>
      </c>
      <c r="V78" s="0" t="str">
        <f aca="false">L78</f>
        <v>2007-04-25</v>
      </c>
      <c r="W78" s="5" t="n">
        <f aca="false">MAX(M78-$U$2,0)^2</f>
        <v>0</v>
      </c>
      <c r="X78" s="5" t="n">
        <f aca="false">MAX(N78-$U$2,0)^2</f>
        <v>0</v>
      </c>
      <c r="Y78" s="5" t="n">
        <f aca="false">MAX(O78-$U$2,0)^2</f>
        <v>0</v>
      </c>
      <c r="Z78" s="5" t="n">
        <f aca="false">MAX(P78-$U$2,0)^2</f>
        <v>0</v>
      </c>
      <c r="AA78" s="5" t="n">
        <f aca="false">MAX(Q78-$U$2,0)^2</f>
        <v>0</v>
      </c>
      <c r="AB78" s="5" t="n">
        <f aca="false">MAX(R78-$U$2,0)^2</f>
        <v>0</v>
      </c>
      <c r="AE78" s="0" t="str">
        <f aca="false">V78</f>
        <v>2007-04-25</v>
      </c>
      <c r="AF78" s="6" t="n">
        <f aca="false">MIN(M78-$U$2,0)^2</f>
        <v>1.14487040271753E-005</v>
      </c>
      <c r="AG78" s="6" t="n">
        <f aca="false">MIN(N78-$U$2,0)^2</f>
        <v>3.8307315545538E-005</v>
      </c>
      <c r="AH78" s="6" t="n">
        <f aca="false">MIN(O78-$U$2,0)^2</f>
        <v>2.70809920173413E-005</v>
      </c>
      <c r="AI78" s="6" t="n">
        <f aca="false">MIN(P78-$U$2,0)^2</f>
        <v>2.65268641943775E-005</v>
      </c>
      <c r="AJ78" s="6" t="n">
        <f aca="false">MIN(Q78-$U$2,0)^2</f>
        <v>2.65268641943775E-005</v>
      </c>
      <c r="AK78" s="6" t="n">
        <f aca="false">MIN(R78-$U$2,0)^2</f>
        <v>3.24732014314745E-005</v>
      </c>
    </row>
    <row r="79" customFormat="false" ht="12.85" hidden="false" customHeight="false" outlineLevel="0" collapsed="false">
      <c r="A79" s="4" t="s">
        <v>90</v>
      </c>
      <c r="B79" s="0" t="n">
        <v>29652.320313</v>
      </c>
      <c r="C79" s="0" t="n">
        <v>29839.210938</v>
      </c>
      <c r="D79" s="0" t="n">
        <v>29281.75</v>
      </c>
      <c r="E79" s="0" t="n">
        <v>29342.699219</v>
      </c>
      <c r="F79" s="0" t="n">
        <v>29342.699219</v>
      </c>
      <c r="G79" s="0" t="n">
        <v>184025200</v>
      </c>
      <c r="H79" s="0" t="n">
        <v>0</v>
      </c>
      <c r="I79" s="0" t="n">
        <f aca="false">AVERAGE(C79:D79)</f>
        <v>29560.480469</v>
      </c>
      <c r="L79" s="0" t="str">
        <f aca="false">A79</f>
        <v>2007-04-26</v>
      </c>
      <c r="M79" s="5" t="n">
        <f aca="false">B79/B78-1</f>
        <v>0.00360052386112919</v>
      </c>
      <c r="N79" s="5" t="n">
        <f aca="false">C79/C78-1</f>
        <v>0.00992594889279208</v>
      </c>
      <c r="O79" s="5" t="n">
        <f aca="false">D79/D78-1</f>
        <v>-0.00221084523507065</v>
      </c>
      <c r="P79" s="5" t="n">
        <f aca="false">E79/E78-1</f>
        <v>-0.00344554591159185</v>
      </c>
      <c r="Q79" s="5" t="n">
        <f aca="false">F79/F78-1</f>
        <v>-0.00344554591159185</v>
      </c>
      <c r="R79" s="5" t="n">
        <f aca="false">I79/I78-1</f>
        <v>0.00387808894721431</v>
      </c>
      <c r="V79" s="0" t="str">
        <f aca="false">L79</f>
        <v>2007-04-26</v>
      </c>
      <c r="W79" s="5" t="n">
        <f aca="false">MAX(M79-$U$2,0)^2</f>
        <v>3.37035711030866E-006</v>
      </c>
      <c r="X79" s="5" t="n">
        <f aca="false">MAX(N79-$U$2,0)^2</f>
        <v>6.66064629896863E-005</v>
      </c>
      <c r="Y79" s="5" t="n">
        <f aca="false">MAX(O79-$U$2,0)^2</f>
        <v>0</v>
      </c>
      <c r="Z79" s="5" t="n">
        <f aca="false">MAX(P79-$U$2,0)^2</f>
        <v>0</v>
      </c>
      <c r="AA79" s="5" t="n">
        <f aca="false">MAX(Q79-$U$2,0)^2</f>
        <v>0</v>
      </c>
      <c r="AB79" s="5" t="n">
        <f aca="false">MAX(R79-$U$2,0)^2</f>
        <v>4.46653701123598E-006</v>
      </c>
      <c r="AE79" s="0" t="str">
        <f aca="false">V79</f>
        <v>2007-04-26</v>
      </c>
      <c r="AF79" s="6" t="n">
        <f aca="false">MIN(M79-$U$2,0)^2</f>
        <v>0</v>
      </c>
      <c r="AG79" s="6" t="n">
        <f aca="false">MIN(N79-$U$2,0)^2</f>
        <v>0</v>
      </c>
      <c r="AH79" s="6" t="n">
        <f aca="false">MIN(O79-$U$2,0)^2</f>
        <v>1.58047263413243E-005</v>
      </c>
      <c r="AI79" s="6" t="n">
        <f aca="false">MIN(P79-$U$2,0)^2</f>
        <v>2.71463563419909E-005</v>
      </c>
      <c r="AJ79" s="6" t="n">
        <f aca="false">MIN(Q79-$U$2,0)^2</f>
        <v>2.71463563419909E-005</v>
      </c>
      <c r="AK79" s="6" t="n">
        <f aca="false">MIN(R79-$U$2,0)^2</f>
        <v>0</v>
      </c>
    </row>
    <row r="80" customFormat="false" ht="12.85" hidden="false" customHeight="false" outlineLevel="0" collapsed="false">
      <c r="A80" s="4" t="s">
        <v>91</v>
      </c>
      <c r="B80" s="0" t="n">
        <v>29352.740234</v>
      </c>
      <c r="C80" s="0" t="n">
        <v>29376.220703</v>
      </c>
      <c r="D80" s="0" t="n">
        <v>28738.220703</v>
      </c>
      <c r="E80" s="0" t="n">
        <v>29372.929688</v>
      </c>
      <c r="F80" s="0" t="n">
        <v>29372.929688</v>
      </c>
      <c r="G80" s="0" t="n">
        <v>165218100</v>
      </c>
      <c r="H80" s="0" t="n">
        <v>1</v>
      </c>
      <c r="I80" s="0" t="n">
        <f aca="false">AVERAGE(C80:D80)</f>
        <v>29057.220703</v>
      </c>
      <c r="L80" s="0" t="str">
        <f aca="false">A80</f>
        <v>2007-04-27</v>
      </c>
      <c r="M80" s="5" t="n">
        <f aca="false">B80/B79-1</f>
        <v>-0.0101030906127324</v>
      </c>
      <c r="N80" s="5" t="n">
        <f aca="false">C80/C79-1</f>
        <v>-0.0155161688411267</v>
      </c>
      <c r="O80" s="5" t="n">
        <f aca="false">D80/D79-1</f>
        <v>-0.0185620496384268</v>
      </c>
      <c r="P80" s="5" t="n">
        <f aca="false">E80/E79-1</f>
        <v>0.00103025521866185</v>
      </c>
      <c r="Q80" s="5" t="n">
        <f aca="false">F80/F79-1</f>
        <v>0.00103025521866185</v>
      </c>
      <c r="R80" s="5" t="n">
        <f aca="false">I80/I79-1</f>
        <v>-0.0170247491926856</v>
      </c>
      <c r="V80" s="0" t="str">
        <f aca="false">L80</f>
        <v>2007-04-27</v>
      </c>
      <c r="W80" s="5" t="n">
        <f aca="false">MAX(M80-$U$2,0)^2</f>
        <v>0</v>
      </c>
      <c r="X80" s="5" t="n">
        <f aca="false">MAX(N80-$U$2,0)^2</f>
        <v>0</v>
      </c>
      <c r="Y80" s="5" t="n">
        <f aca="false">MAX(O80-$U$2,0)^2</f>
        <v>0</v>
      </c>
      <c r="Z80" s="5" t="n">
        <f aca="false">MAX(P80-$U$2,0)^2</f>
        <v>0</v>
      </c>
      <c r="AA80" s="5" t="n">
        <f aca="false">MAX(Q80-$U$2,0)^2</f>
        <v>0</v>
      </c>
      <c r="AB80" s="5" t="n">
        <f aca="false">MAX(R80-$U$2,0)^2</f>
        <v>0</v>
      </c>
      <c r="AE80" s="0" t="str">
        <f aca="false">V80</f>
        <v>2007-04-27</v>
      </c>
      <c r="AF80" s="6" t="n">
        <f aca="false">MIN(M80-$U$2,0)^2</f>
        <v>0.000140843756758959</v>
      </c>
      <c r="AG80" s="6" t="n">
        <f aca="false">MIN(N80-$U$2,0)^2</f>
        <v>0.000298627412600363</v>
      </c>
      <c r="AH80" s="6" t="n">
        <f aca="false">MIN(O80-$U$2,0)^2</f>
        <v>0.000413175556604466</v>
      </c>
      <c r="AI80" s="6" t="n">
        <f aca="false">MIN(P80-$U$2,0)^2</f>
        <v>5.39365986785545E-007</v>
      </c>
      <c r="AJ80" s="6" t="n">
        <f aca="false">MIN(Q80-$U$2,0)^2</f>
        <v>5.39365986785545E-007</v>
      </c>
      <c r="AK80" s="6" t="n">
        <f aca="false">MIN(R80-$U$2,0)^2</f>
        <v>0.000353042297026871</v>
      </c>
    </row>
    <row r="81" customFormat="false" ht="12.85" hidden="false" customHeight="false" outlineLevel="0" collapsed="false">
      <c r="A81" s="4" t="s">
        <v>92</v>
      </c>
      <c r="B81" s="0" t="n">
        <v>29363.980469</v>
      </c>
      <c r="C81" s="0" t="n">
        <v>29413.519531</v>
      </c>
      <c r="D81" s="0" t="n">
        <v>28988.800781</v>
      </c>
      <c r="E81" s="0" t="n">
        <v>28996.710938</v>
      </c>
      <c r="F81" s="0" t="n">
        <v>28996.710938</v>
      </c>
      <c r="G81" s="0" t="n">
        <v>90074000</v>
      </c>
      <c r="H81" s="0" t="n">
        <v>0</v>
      </c>
      <c r="I81" s="0" t="n">
        <f aca="false">AVERAGE(C81:D81)</f>
        <v>29201.160156</v>
      </c>
      <c r="L81" s="0" t="str">
        <f aca="false">A81</f>
        <v>2007-04-30</v>
      </c>
      <c r="M81" s="5" t="n">
        <f aca="false">B81/B80-1</f>
        <v>0.000382936479197404</v>
      </c>
      <c r="N81" s="5" t="n">
        <f aca="false">C81/C80-1</f>
        <v>0.00126969457293735</v>
      </c>
      <c r="O81" s="5" t="n">
        <f aca="false">D81/D80-1</f>
        <v>0.00871940126668491</v>
      </c>
      <c r="P81" s="5" t="n">
        <f aca="false">E81/E80-1</f>
        <v>-0.012808349524416</v>
      </c>
      <c r="Q81" s="5" t="n">
        <f aca="false">F81/F80-1</f>
        <v>-0.012808349524416</v>
      </c>
      <c r="R81" s="5" t="n">
        <f aca="false">I81/I80-1</f>
        <v>0.00495365521951463</v>
      </c>
      <c r="V81" s="0" t="str">
        <f aca="false">L81</f>
        <v>2007-04-30</v>
      </c>
      <c r="W81" s="5" t="n">
        <f aca="false">MAX(M81-$U$2,0)^2</f>
        <v>0</v>
      </c>
      <c r="X81" s="5" t="n">
        <f aca="false">MAX(N81-$U$2,0)^2</f>
        <v>0</v>
      </c>
      <c r="Y81" s="5" t="n">
        <f aca="false">MAX(O81-$U$2,0)^2</f>
        <v>4.83682783199942E-005</v>
      </c>
      <c r="Z81" s="5" t="n">
        <f aca="false">MAX(P81-$U$2,0)^2</f>
        <v>0</v>
      </c>
      <c r="AA81" s="5" t="n">
        <f aca="false">MAX(Q81-$U$2,0)^2</f>
        <v>0</v>
      </c>
      <c r="AB81" s="5" t="n">
        <f aca="false">MAX(R81-$U$2,0)^2</f>
        <v>1.01696227539575E-005</v>
      </c>
      <c r="AE81" s="0" t="str">
        <f aca="false">V81</f>
        <v>2007-04-30</v>
      </c>
      <c r="AF81" s="6" t="n">
        <f aca="false">MIN(M81-$U$2,0)^2</f>
        <v>1.9091892453848E-006</v>
      </c>
      <c r="AG81" s="6" t="n">
        <f aca="false">MIN(N81-$U$2,0)^2</f>
        <v>2.45001290578003E-007</v>
      </c>
      <c r="AH81" s="6" t="n">
        <f aca="false">MIN(O81-$U$2,0)^2</f>
        <v>0</v>
      </c>
      <c r="AI81" s="6" t="n">
        <f aca="false">MIN(P81-$U$2,0)^2</f>
        <v>0.000212372916230017</v>
      </c>
      <c r="AJ81" s="6" t="n">
        <f aca="false">MIN(Q81-$U$2,0)^2</f>
        <v>0.000212372916230017</v>
      </c>
      <c r="AK81" s="6" t="n">
        <f aca="false">MIN(R81-$U$2,0)^2</f>
        <v>0</v>
      </c>
    </row>
    <row r="82" customFormat="false" ht="12.85" hidden="false" customHeight="false" outlineLevel="0" collapsed="false">
      <c r="A82" s="4" t="s">
        <v>93</v>
      </c>
      <c r="B82" s="0" t="n">
        <v>28996.710938</v>
      </c>
      <c r="C82" s="0" t="n">
        <v>29310.269531</v>
      </c>
      <c r="D82" s="0" t="n">
        <v>28921.179688</v>
      </c>
      <c r="E82" s="0" t="n">
        <v>29259.919922</v>
      </c>
      <c r="F82" s="0" t="n">
        <v>29259.919922</v>
      </c>
      <c r="G82" s="0" t="n">
        <v>128393200</v>
      </c>
      <c r="H82" s="0" t="n">
        <v>0</v>
      </c>
      <c r="I82" s="0" t="n">
        <f aca="false">AVERAGE(C82:D82)</f>
        <v>29115.7246095</v>
      </c>
      <c r="L82" s="0" t="str">
        <f aca="false">A82</f>
        <v>2007-05-02</v>
      </c>
      <c r="M82" s="5" t="n">
        <f aca="false">B82/B81-1</f>
        <v>-0.0125074845144966</v>
      </c>
      <c r="N82" s="5" t="n">
        <f aca="false">C82/C81-1</f>
        <v>-0.00351029056183438</v>
      </c>
      <c r="O82" s="5" t="n">
        <f aca="false">D82/D81-1</f>
        <v>-0.00233266265516996</v>
      </c>
      <c r="P82" s="5" t="n">
        <f aca="false">E82/E81-1</f>
        <v>0.00907720136131274</v>
      </c>
      <c r="Q82" s="5" t="n">
        <f aca="false">F82/F81-1</f>
        <v>0.00907720136131274</v>
      </c>
      <c r="R82" s="5" t="n">
        <f aca="false">I82/I81-1</f>
        <v>-0.00292575863573852</v>
      </c>
      <c r="V82" s="0" t="str">
        <f aca="false">L82</f>
        <v>2007-05-02</v>
      </c>
      <c r="W82" s="5" t="n">
        <f aca="false">MAX(M82-$U$2,0)^2</f>
        <v>0</v>
      </c>
      <c r="X82" s="5" t="n">
        <f aca="false">MAX(N82-$U$2,0)^2</f>
        <v>0</v>
      </c>
      <c r="Y82" s="5" t="n">
        <f aca="false">MAX(O82-$U$2,0)^2</f>
        <v>0</v>
      </c>
      <c r="Z82" s="5" t="n">
        <f aca="false">MAX(P82-$U$2,0)^2</f>
        <v>5.34731057922332E-005</v>
      </c>
      <c r="AA82" s="5" t="n">
        <f aca="false">MAX(Q82-$U$2,0)^2</f>
        <v>5.34731057922332E-005</v>
      </c>
      <c r="AB82" s="5" t="n">
        <f aca="false">MAX(R82-$U$2,0)^2</f>
        <v>0</v>
      </c>
      <c r="AE82" s="0" t="str">
        <f aca="false">V82</f>
        <v>2007-05-02</v>
      </c>
      <c r="AF82" s="6" t="n">
        <f aca="false">MIN(M82-$U$2,0)^2</f>
        <v>0.000203694412281526</v>
      </c>
      <c r="AG82" s="6" t="n">
        <f aca="false">MIN(N82-$U$2,0)^2</f>
        <v>2.78252155062238E-005</v>
      </c>
      <c r="AH82" s="6" t="n">
        <f aca="false">MIN(O82-$U$2,0)^2</f>
        <v>1.67881399960609E-005</v>
      </c>
      <c r="AI82" s="6" t="n">
        <f aca="false">MIN(P82-$U$2,0)^2</f>
        <v>0</v>
      </c>
      <c r="AJ82" s="6" t="n">
        <f aca="false">MIN(Q82-$U$2,0)^2</f>
        <v>0</v>
      </c>
      <c r="AK82" s="6" t="n">
        <f aca="false">MIN(R82-$U$2,0)^2</f>
        <v>2.20001266354224E-005</v>
      </c>
    </row>
    <row r="83" customFormat="false" ht="12.85" hidden="false" customHeight="false" outlineLevel="0" collapsed="false">
      <c r="A83" s="4" t="s">
        <v>94</v>
      </c>
      <c r="B83" s="0" t="n">
        <v>29267.910156</v>
      </c>
      <c r="C83" s="0" t="n">
        <v>29755.460938</v>
      </c>
      <c r="D83" s="0" t="n">
        <v>29267.910156</v>
      </c>
      <c r="E83" s="0" t="n">
        <v>29752.949219</v>
      </c>
      <c r="F83" s="0" t="n">
        <v>29752.949219</v>
      </c>
      <c r="G83" s="0" t="n">
        <v>144567600</v>
      </c>
      <c r="H83" s="0" t="n">
        <v>-1</v>
      </c>
      <c r="I83" s="0" t="n">
        <f aca="false">AVERAGE(C83:D83)</f>
        <v>29511.685547</v>
      </c>
      <c r="L83" s="0" t="str">
        <f aca="false">A83</f>
        <v>2007-05-03</v>
      </c>
      <c r="M83" s="5" t="n">
        <f aca="false">B83/B82-1</f>
        <v>0.00935275792416146</v>
      </c>
      <c r="N83" s="5" t="n">
        <f aca="false">C83/C82-1</f>
        <v>0.0151889223171129</v>
      </c>
      <c r="O83" s="5" t="n">
        <f aca="false">D83/D82-1</f>
        <v>0.0119888079165686</v>
      </c>
      <c r="P83" s="5" t="n">
        <f aca="false">E83/E82-1</f>
        <v>0.0168499879122805</v>
      </c>
      <c r="Q83" s="5" t="n">
        <f aca="false">F83/F82-1</f>
        <v>0.0168499879122805</v>
      </c>
      <c r="R83" s="5" t="n">
        <f aca="false">I83/I82-1</f>
        <v>0.0135995563500695</v>
      </c>
      <c r="V83" s="0" t="str">
        <f aca="false">L83</f>
        <v>2007-05-03</v>
      </c>
      <c r="W83" s="5" t="n">
        <f aca="false">MAX(M83-$U$2,0)^2</f>
        <v>5.7579068883266E-005</v>
      </c>
      <c r="X83" s="5" t="n">
        <f aca="false">MAX(N83-$U$2,0)^2</f>
        <v>0.000180210533534895</v>
      </c>
      <c r="Y83" s="5" t="n">
        <f aca="false">MAX(O83-$U$2,0)^2</f>
        <v>0.000104532983388603</v>
      </c>
      <c r="Z83" s="5" t="n">
        <f aca="false">MAX(P83-$U$2,0)^2</f>
        <v>0.000227566797704783</v>
      </c>
      <c r="AA83" s="5" t="n">
        <f aca="false">MAX(Q83-$U$2,0)^2</f>
        <v>0.000227566797704783</v>
      </c>
      <c r="AB83" s="5" t="n">
        <f aca="false">MAX(R83-$U$2,0)^2</f>
        <v>0.000140064520162216</v>
      </c>
      <c r="AE83" s="0" t="str">
        <f aca="false">V83</f>
        <v>2007-05-03</v>
      </c>
      <c r="AF83" s="6" t="n">
        <f aca="false">MIN(M83-$U$2,0)^2</f>
        <v>0</v>
      </c>
      <c r="AG83" s="6" t="n">
        <f aca="false">MIN(N83-$U$2,0)^2</f>
        <v>0</v>
      </c>
      <c r="AH83" s="6" t="n">
        <f aca="false">MIN(O83-$U$2,0)^2</f>
        <v>0</v>
      </c>
      <c r="AI83" s="6" t="n">
        <f aca="false">MIN(P83-$U$2,0)^2</f>
        <v>0</v>
      </c>
      <c r="AJ83" s="6" t="n">
        <f aca="false">MIN(Q83-$U$2,0)^2</f>
        <v>0</v>
      </c>
      <c r="AK83" s="6" t="n">
        <f aca="false">MIN(R83-$U$2,0)^2</f>
        <v>0</v>
      </c>
    </row>
    <row r="84" customFormat="false" ht="12.85" hidden="false" customHeight="false" outlineLevel="0" collapsed="false">
      <c r="A84" s="4" t="s">
        <v>95</v>
      </c>
      <c r="B84" s="0" t="n">
        <v>29752.949219</v>
      </c>
      <c r="C84" s="0" t="n">
        <v>30053.919922</v>
      </c>
      <c r="D84" s="0" t="n">
        <v>29741.009766</v>
      </c>
      <c r="E84" s="0" t="n">
        <v>30013.849609</v>
      </c>
      <c r="F84" s="0" t="n">
        <v>30013.849609</v>
      </c>
      <c r="G84" s="0" t="n">
        <v>139624200</v>
      </c>
      <c r="H84" s="0" t="n">
        <v>0</v>
      </c>
      <c r="I84" s="0" t="n">
        <f aca="false">AVERAGE(C84:D84)</f>
        <v>29897.464844</v>
      </c>
      <c r="L84" s="0" t="str">
        <f aca="false">A84</f>
        <v>2007-05-04</v>
      </c>
      <c r="M84" s="5" t="n">
        <f aca="false">B84/B83-1</f>
        <v>0.0165723845814307</v>
      </c>
      <c r="N84" s="5" t="n">
        <f aca="false">C84/C83-1</f>
        <v>0.010030393567819</v>
      </c>
      <c r="O84" s="5" t="n">
        <f aca="false">D84/D83-1</f>
        <v>0.0161644479390004</v>
      </c>
      <c r="P84" s="5" t="n">
        <f aca="false">E84/E83-1</f>
        <v>0.00876889171824979</v>
      </c>
      <c r="Q84" s="5" t="n">
        <f aca="false">F84/F83-1</f>
        <v>0.00876889171824979</v>
      </c>
      <c r="R84" s="5" t="n">
        <f aca="false">I84/I83-1</f>
        <v>0.0130720861872025</v>
      </c>
      <c r="V84" s="0" t="str">
        <f aca="false">L84</f>
        <v>2007-05-04</v>
      </c>
      <c r="W84" s="5" t="n">
        <f aca="false">MAX(M84-$U$2,0)^2</f>
        <v>0.000219268392661469</v>
      </c>
      <c r="X84" s="5" t="n">
        <f aca="false">MAX(N84-$U$2,0)^2</f>
        <v>6.83221757931199E-005</v>
      </c>
      <c r="Y84" s="5" t="n">
        <f aca="false">MAX(O84-$U$2,0)^2</f>
        <v>0.00020735358673753</v>
      </c>
      <c r="Z84" s="5" t="n">
        <f aca="false">MAX(P84-$U$2,0)^2</f>
        <v>4.90591131448822E-005</v>
      </c>
      <c r="AA84" s="5" t="n">
        <f aca="false">MAX(Q84-$U$2,0)^2</f>
        <v>4.90591131448822E-005</v>
      </c>
      <c r="AB84" s="5" t="n">
        <f aca="false">MAX(R84-$U$2,0)^2</f>
        <v>0.000127857646731463</v>
      </c>
      <c r="AE84" s="0" t="str">
        <f aca="false">V84</f>
        <v>2007-05-04</v>
      </c>
      <c r="AF84" s="6" t="n">
        <f aca="false">MIN(M84-$U$2,0)^2</f>
        <v>0</v>
      </c>
      <c r="AG84" s="6" t="n">
        <f aca="false">MIN(N84-$U$2,0)^2</f>
        <v>0</v>
      </c>
      <c r="AH84" s="6" t="n">
        <f aca="false">MIN(O84-$U$2,0)^2</f>
        <v>0</v>
      </c>
      <c r="AI84" s="6" t="n">
        <f aca="false">MIN(P84-$U$2,0)^2</f>
        <v>0</v>
      </c>
      <c r="AJ84" s="6" t="n">
        <f aca="false">MIN(Q84-$U$2,0)^2</f>
        <v>0</v>
      </c>
      <c r="AK84" s="6" t="n">
        <f aca="false">MIN(R84-$U$2,0)^2</f>
        <v>0</v>
      </c>
    </row>
    <row r="85" customFormat="false" ht="12.85" hidden="false" customHeight="false" outlineLevel="0" collapsed="false">
      <c r="A85" s="4" t="s">
        <v>96</v>
      </c>
      <c r="B85" s="0" t="n">
        <v>30013.849609</v>
      </c>
      <c r="C85" s="0" t="n">
        <v>30159.130859</v>
      </c>
      <c r="D85" s="0" t="n">
        <v>29776.570313</v>
      </c>
      <c r="E85" s="0" t="n">
        <v>29776.570313</v>
      </c>
      <c r="F85" s="0" t="n">
        <v>29776.570313</v>
      </c>
      <c r="G85" s="0" t="n">
        <v>78632200</v>
      </c>
      <c r="H85" s="0" t="n">
        <v>1</v>
      </c>
      <c r="I85" s="0" t="n">
        <f aca="false">AVERAGE(C85:D85)</f>
        <v>29967.850586</v>
      </c>
      <c r="L85" s="0" t="str">
        <f aca="false">A85</f>
        <v>2007-05-07</v>
      </c>
      <c r="M85" s="5" t="n">
        <f aca="false">B85/B84-1</f>
        <v>0.00876889171824979</v>
      </c>
      <c r="N85" s="5" t="n">
        <f aca="false">C85/C84-1</f>
        <v>0.00350073924709493</v>
      </c>
      <c r="O85" s="5" t="n">
        <f aca="false">D85/D84-1</f>
        <v>0.00119567382815133</v>
      </c>
      <c r="P85" s="5" t="n">
        <f aca="false">E85/E84-1</f>
        <v>-0.00790566018991601</v>
      </c>
      <c r="Q85" s="5" t="n">
        <f aca="false">F85/F84-1</f>
        <v>-0.00790566018991601</v>
      </c>
      <c r="R85" s="5" t="n">
        <f aca="false">I85/I84-1</f>
        <v>0.00235423780468547</v>
      </c>
      <c r="V85" s="0" t="str">
        <f aca="false">L85</f>
        <v>2007-05-07</v>
      </c>
      <c r="W85" s="5" t="n">
        <f aca="false">MAX(M85-$U$2,0)^2</f>
        <v>4.90591131448822E-005</v>
      </c>
      <c r="X85" s="5" t="n">
        <f aca="false">MAX(N85-$U$2,0)^2</f>
        <v>3.01393426601527E-006</v>
      </c>
      <c r="Y85" s="5" t="n">
        <f aca="false">MAX(O85-$U$2,0)^2</f>
        <v>0</v>
      </c>
      <c r="Z85" s="5" t="n">
        <f aca="false">MAX(P85-$U$2,0)^2</f>
        <v>0</v>
      </c>
      <c r="AA85" s="5" t="n">
        <f aca="false">MAX(Q85-$U$2,0)^2</f>
        <v>0</v>
      </c>
      <c r="AB85" s="5" t="n">
        <f aca="false">MAX(R85-$U$2,0)^2</f>
        <v>3.47589461193628E-007</v>
      </c>
      <c r="AE85" s="0" t="str">
        <f aca="false">V85</f>
        <v>2007-05-07</v>
      </c>
      <c r="AF85" s="6" t="n">
        <f aca="false">MIN(M85-$U$2,0)^2</f>
        <v>0</v>
      </c>
      <c r="AG85" s="6" t="n">
        <f aca="false">MIN(N85-$U$2,0)^2</f>
        <v>0</v>
      </c>
      <c r="AH85" s="6" t="n">
        <f aca="false">MIN(O85-$U$2,0)^2</f>
        <v>3.23757353056595E-007</v>
      </c>
      <c r="AI85" s="6" t="n">
        <f aca="false">MIN(P85-$U$2,0)^2</f>
        <v>9.35152980398756E-005</v>
      </c>
      <c r="AJ85" s="6" t="n">
        <f aca="false">MIN(Q85-$U$2,0)^2</f>
        <v>9.35152980398756E-005</v>
      </c>
      <c r="AK85" s="6" t="n">
        <f aca="false">MIN(R85-$U$2,0)^2</f>
        <v>0</v>
      </c>
    </row>
    <row r="86" customFormat="false" ht="12.85" hidden="false" customHeight="false" outlineLevel="0" collapsed="false">
      <c r="A86" s="4" t="s">
        <v>97</v>
      </c>
      <c r="B86" s="0" t="n">
        <v>29759.410156</v>
      </c>
      <c r="C86" s="0" t="n">
        <v>29759.410156</v>
      </c>
      <c r="D86" s="0" t="n">
        <v>29296.099609</v>
      </c>
      <c r="E86" s="0" t="n">
        <v>29572.400391</v>
      </c>
      <c r="F86" s="0" t="n">
        <v>29572.400391</v>
      </c>
      <c r="G86" s="0" t="n">
        <v>95791000</v>
      </c>
      <c r="H86" s="0" t="n">
        <v>-1</v>
      </c>
      <c r="I86" s="0" t="n">
        <f aca="false">AVERAGE(C86:D86)</f>
        <v>29527.7548825</v>
      </c>
      <c r="L86" s="0" t="str">
        <f aca="false">A86</f>
        <v>2007-05-08</v>
      </c>
      <c r="M86" s="5" t="n">
        <f aca="false">B86/B85-1</f>
        <v>-0.00847740147680687</v>
      </c>
      <c r="N86" s="5" t="n">
        <f aca="false">C86/C85-1</f>
        <v>-0.013253720900273</v>
      </c>
      <c r="O86" s="5" t="n">
        <f aca="false">D86/D85-1</f>
        <v>-0.0161358645051958</v>
      </c>
      <c r="P86" s="5" t="n">
        <f aca="false">E86/E85-1</f>
        <v>-0.00685673063935299</v>
      </c>
      <c r="Q86" s="5" t="n">
        <f aca="false">F86/F85-1</f>
        <v>-0.00685673063935299</v>
      </c>
      <c r="R86" s="5" t="n">
        <f aca="false">I86/I85-1</f>
        <v>-0.0146855945586435</v>
      </c>
      <c r="V86" s="0" t="str">
        <f aca="false">L86</f>
        <v>2007-05-08</v>
      </c>
      <c r="W86" s="5" t="n">
        <f aca="false">MAX(M86-$U$2,0)^2</f>
        <v>0</v>
      </c>
      <c r="X86" s="5" t="n">
        <f aca="false">MAX(N86-$U$2,0)^2</f>
        <v>0</v>
      </c>
      <c r="Y86" s="5" t="n">
        <f aca="false">MAX(O86-$U$2,0)^2</f>
        <v>0</v>
      </c>
      <c r="Z86" s="5" t="n">
        <f aca="false">MAX(P86-$U$2,0)^2</f>
        <v>0</v>
      </c>
      <c r="AA86" s="5" t="n">
        <f aca="false">MAX(Q86-$U$2,0)^2</f>
        <v>0</v>
      </c>
      <c r="AB86" s="5" t="n">
        <f aca="false">MAX(R86-$U$2,0)^2</f>
        <v>0</v>
      </c>
      <c r="AE86" s="0" t="str">
        <f aca="false">V86</f>
        <v>2007-05-08</v>
      </c>
      <c r="AF86" s="6" t="n">
        <f aca="false">MIN(M86-$U$2,0)^2</f>
        <v>0.000104900040906796</v>
      </c>
      <c r="AG86" s="6" t="n">
        <f aca="false">MIN(N86-$U$2,0)^2</f>
        <v>0.000225552083959741</v>
      </c>
      <c r="AH86" s="6" t="n">
        <f aca="false">MIN(O86-$U$2,0)^2</f>
        <v>0.00032042915789177</v>
      </c>
      <c r="AI86" s="6" t="n">
        <f aca="false">MIN(P86-$U$2,0)^2</f>
        <v>7.4328559734207E-005</v>
      </c>
      <c r="AJ86" s="6" t="n">
        <f aca="false">MIN(Q86-$U$2,0)^2</f>
        <v>7.4328559734207E-005</v>
      </c>
      <c r="AK86" s="6" t="n">
        <f aca="false">MIN(R86-$U$2,0)^2</f>
        <v>0.000270611224561095</v>
      </c>
    </row>
    <row r="87" customFormat="false" ht="12.85" hidden="false" customHeight="false" outlineLevel="0" collapsed="false">
      <c r="A87" s="4" t="s">
        <v>98</v>
      </c>
      <c r="B87" s="0" t="n">
        <v>29572.699219</v>
      </c>
      <c r="C87" s="0" t="n">
        <v>29992.869141</v>
      </c>
      <c r="D87" s="0" t="n">
        <v>29551.759766</v>
      </c>
      <c r="E87" s="0" t="n">
        <v>29992.830078</v>
      </c>
      <c r="F87" s="0" t="n">
        <v>29992.830078</v>
      </c>
      <c r="G87" s="0" t="n">
        <v>93486600</v>
      </c>
      <c r="H87" s="0" t="n">
        <v>1</v>
      </c>
      <c r="I87" s="0" t="n">
        <f aca="false">AVERAGE(C87:D87)</f>
        <v>29772.3144535</v>
      </c>
      <c r="L87" s="0" t="str">
        <f aca="false">A87</f>
        <v>2007-05-09</v>
      </c>
      <c r="M87" s="5" t="n">
        <f aca="false">B87/B86-1</f>
        <v>-0.00627401336321043</v>
      </c>
      <c r="N87" s="5" t="n">
        <f aca="false">C87/C86-1</f>
        <v>0.00784487944405488</v>
      </c>
      <c r="O87" s="5" t="n">
        <f aca="false">D87/D86-1</f>
        <v>0.00872676432740782</v>
      </c>
      <c r="P87" s="5" t="n">
        <f aca="false">E87/E86-1</f>
        <v>0.014216961810376</v>
      </c>
      <c r="Q87" s="5" t="n">
        <f aca="false">F87/F86-1</f>
        <v>0.014216961810376</v>
      </c>
      <c r="R87" s="5" t="n">
        <f aca="false">I87/I86-1</f>
        <v>0.00828236254240067</v>
      </c>
      <c r="V87" s="0" t="str">
        <f aca="false">L87</f>
        <v>2007-05-09</v>
      </c>
      <c r="W87" s="5" t="n">
        <f aca="false">MAX(M87-$U$2,0)^2</f>
        <v>0</v>
      </c>
      <c r="X87" s="5" t="n">
        <f aca="false">MAX(N87-$U$2,0)^2</f>
        <v>3.69689393021994E-005</v>
      </c>
      <c r="Y87" s="5" t="n">
        <f aca="false">MAX(O87-$U$2,0)^2</f>
        <v>4.84707487427327E-005</v>
      </c>
      <c r="Z87" s="5" t="n">
        <f aca="false">MAX(P87-$U$2,0)^2</f>
        <v>0.000155059555804073</v>
      </c>
      <c r="AA87" s="5" t="n">
        <f aca="false">MAX(Q87-$U$2,0)^2</f>
        <v>0.000155059555804073</v>
      </c>
      <c r="AB87" s="5" t="n">
        <f aca="false">MAX(R87-$U$2,0)^2</f>
        <v>4.24803079503957E-005</v>
      </c>
      <c r="AE87" s="0" t="str">
        <f aca="false">V87</f>
        <v>2007-05-09</v>
      </c>
      <c r="AF87" s="6" t="n">
        <f aca="false">MIN(M87-$U$2,0)^2</f>
        <v>6.46204402373405E-005</v>
      </c>
      <c r="AG87" s="6" t="n">
        <f aca="false">MIN(N87-$U$2,0)^2</f>
        <v>0</v>
      </c>
      <c r="AH87" s="6" t="n">
        <f aca="false">MIN(O87-$U$2,0)^2</f>
        <v>0</v>
      </c>
      <c r="AI87" s="6" t="n">
        <f aca="false">MIN(P87-$U$2,0)^2</f>
        <v>0</v>
      </c>
      <c r="AJ87" s="6" t="n">
        <f aca="false">MIN(Q87-$U$2,0)^2</f>
        <v>0</v>
      </c>
      <c r="AK87" s="6" t="n">
        <f aca="false">MIN(R87-$U$2,0)^2</f>
        <v>0</v>
      </c>
    </row>
    <row r="88" customFormat="false" ht="12.85" hidden="false" customHeight="false" outlineLevel="0" collapsed="false">
      <c r="A88" s="4" t="s">
        <v>99</v>
      </c>
      <c r="B88" s="0" t="n">
        <v>29992.080078</v>
      </c>
      <c r="C88" s="0" t="n">
        <v>29993.150391</v>
      </c>
      <c r="D88" s="0" t="n">
        <v>29637.599609</v>
      </c>
      <c r="E88" s="0" t="n">
        <v>29653.820313</v>
      </c>
      <c r="F88" s="0" t="n">
        <v>29653.820313</v>
      </c>
      <c r="G88" s="0" t="n">
        <v>128558300</v>
      </c>
      <c r="H88" s="0" t="n">
        <v>-1</v>
      </c>
      <c r="I88" s="0" t="n">
        <f aca="false">AVERAGE(C88:D88)</f>
        <v>29815.375</v>
      </c>
      <c r="L88" s="0" t="str">
        <f aca="false">A88</f>
        <v>2007-05-10</v>
      </c>
      <c r="M88" s="5" t="n">
        <f aca="false">B88/B87-1</f>
        <v>0.0141813520603675</v>
      </c>
      <c r="N88" s="5" t="n">
        <f aca="false">C88/C87-1</f>
        <v>9.37722892313531E-006</v>
      </c>
      <c r="O88" s="5" t="n">
        <f aca="false">D88/D87-1</f>
        <v>0.00290472864153268</v>
      </c>
      <c r="P88" s="5" t="n">
        <f aca="false">E88/E87-1</f>
        <v>-0.0113030268940396</v>
      </c>
      <c r="Q88" s="5" t="n">
        <f aca="false">F88/F87-1</f>
        <v>-0.0113030268940396</v>
      </c>
      <c r="R88" s="5" t="n">
        <f aca="false">I88/I87-1</f>
        <v>0.00144632848639459</v>
      </c>
      <c r="V88" s="0" t="str">
        <f aca="false">L88</f>
        <v>2007-05-10</v>
      </c>
      <c r="W88" s="5" t="n">
        <f aca="false">MAX(M88-$U$2,0)^2</f>
        <v>0.000154173977905969</v>
      </c>
      <c r="X88" s="5" t="n">
        <f aca="false">MAX(N88-$U$2,0)^2</f>
        <v>0</v>
      </c>
      <c r="Y88" s="5" t="n">
        <f aca="false">MAX(O88-$U$2,0)^2</f>
        <v>1.29973228460175E-006</v>
      </c>
      <c r="Z88" s="5" t="n">
        <f aca="false">MAX(P88-$U$2,0)^2</f>
        <v>0</v>
      </c>
      <c r="AA88" s="5" t="n">
        <f aca="false">MAX(Q88-$U$2,0)^2</f>
        <v>0</v>
      </c>
      <c r="AB88" s="5" t="n">
        <f aca="false">MAX(R88-$U$2,0)^2</f>
        <v>0</v>
      </c>
      <c r="AE88" s="0" t="str">
        <f aca="false">V88</f>
        <v>2007-05-10</v>
      </c>
      <c r="AF88" s="6" t="n">
        <f aca="false">MIN(M88-$U$2,0)^2</f>
        <v>0</v>
      </c>
      <c r="AG88" s="6" t="n">
        <f aca="false">MIN(N88-$U$2,0)^2</f>
        <v>3.08105490085866E-006</v>
      </c>
      <c r="AH88" s="6" t="n">
        <f aca="false">MIN(O88-$U$2,0)^2</f>
        <v>0</v>
      </c>
      <c r="AI88" s="6" t="n">
        <f aca="false">MIN(P88-$U$2,0)^2</f>
        <v>0.000170764718408522</v>
      </c>
      <c r="AJ88" s="6" t="n">
        <f aca="false">MIN(Q88-$U$2,0)^2</f>
        <v>0.000170764718408522</v>
      </c>
      <c r="AK88" s="6" t="n">
        <f aca="false">MIN(R88-$U$2,0)^2</f>
        <v>1.01341716223013E-007</v>
      </c>
    </row>
    <row r="89" customFormat="false" ht="12.85" hidden="false" customHeight="false" outlineLevel="0" collapsed="false">
      <c r="A89" s="4" t="s">
        <v>100</v>
      </c>
      <c r="B89" s="0" t="n">
        <v>29653.820313</v>
      </c>
      <c r="C89" s="0" t="n">
        <v>30125.300781</v>
      </c>
      <c r="D89" s="0" t="n">
        <v>29653.820313</v>
      </c>
      <c r="E89" s="0" t="n">
        <v>30058.75</v>
      </c>
      <c r="F89" s="0" t="n">
        <v>30058.75</v>
      </c>
      <c r="G89" s="0" t="n">
        <v>90473200</v>
      </c>
      <c r="H89" s="0" t="n">
        <v>0</v>
      </c>
      <c r="I89" s="0" t="n">
        <f aca="false">AVERAGE(C89:D89)</f>
        <v>29889.560547</v>
      </c>
      <c r="L89" s="0" t="str">
        <f aca="false">A89</f>
        <v>2007-05-11</v>
      </c>
      <c r="M89" s="5" t="n">
        <f aca="false">B89/B88-1</f>
        <v>-0.0112783029426531</v>
      </c>
      <c r="N89" s="5" t="n">
        <f aca="false">C89/C88-1</f>
        <v>0.00440601898357618</v>
      </c>
      <c r="O89" s="5" t="n">
        <f aca="false">D89/D88-1</f>
        <v>0.000547301543107226</v>
      </c>
      <c r="P89" s="5" t="n">
        <f aca="false">E89/E88-1</f>
        <v>0.0136552283222167</v>
      </c>
      <c r="Q89" s="5" t="n">
        <f aca="false">F89/F88-1</f>
        <v>0.0136552283222167</v>
      </c>
      <c r="R89" s="5" t="n">
        <f aca="false">I89/I88-1</f>
        <v>0.00248816414349973</v>
      </c>
      <c r="V89" s="0" t="str">
        <f aca="false">L89</f>
        <v>2007-05-11</v>
      </c>
      <c r="W89" s="5" t="n">
        <f aca="false">MAX(M89-$U$2,0)^2</f>
        <v>0</v>
      </c>
      <c r="X89" s="5" t="n">
        <f aca="false">MAX(N89-$U$2,0)^2</f>
        <v>6.9767211595578E-006</v>
      </c>
      <c r="Y89" s="5" t="n">
        <f aca="false">MAX(O89-$U$2,0)^2</f>
        <v>0</v>
      </c>
      <c r="Z89" s="5" t="n">
        <f aca="false">MAX(P89-$U$2,0)^2</f>
        <v>0.000141385362387774</v>
      </c>
      <c r="AA89" s="5" t="n">
        <f aca="false">MAX(Q89-$U$2,0)^2</f>
        <v>0.000141385362387774</v>
      </c>
      <c r="AB89" s="5" t="n">
        <f aca="false">MAX(R89-$U$2,0)^2</f>
        <v>5.23442873558478E-007</v>
      </c>
      <c r="AE89" s="0" t="str">
        <f aca="false">V89</f>
        <v>2007-05-11</v>
      </c>
      <c r="AF89" s="6" t="n">
        <f aca="false">MIN(M89-$U$2,0)^2</f>
        <v>0.000170119159445983</v>
      </c>
      <c r="AG89" s="6" t="n">
        <f aca="false">MIN(N89-$U$2,0)^2</f>
        <v>0</v>
      </c>
      <c r="AH89" s="6" t="n">
        <f aca="false">MIN(O89-$U$2,0)^2</f>
        <v>1.48198747776699E-006</v>
      </c>
      <c r="AI89" s="6" t="n">
        <f aca="false">MIN(P89-$U$2,0)^2</f>
        <v>0</v>
      </c>
      <c r="AJ89" s="6" t="n">
        <f aca="false">MIN(Q89-$U$2,0)^2</f>
        <v>0</v>
      </c>
      <c r="AK89" s="6" t="n">
        <f aca="false">MIN(R89-$U$2,0)^2</f>
        <v>0</v>
      </c>
    </row>
    <row r="90" customFormat="false" ht="12.85" hidden="false" customHeight="false" outlineLevel="0" collapsed="false">
      <c r="A90" s="4" t="s">
        <v>101</v>
      </c>
      <c r="B90" s="0" t="n">
        <v>30058.75</v>
      </c>
      <c r="C90" s="0" t="n">
        <v>30172.810547</v>
      </c>
      <c r="D90" s="0" t="n">
        <v>29665.990234</v>
      </c>
      <c r="E90" s="0" t="n">
        <v>29766.330078</v>
      </c>
      <c r="F90" s="0" t="n">
        <v>29766.330078</v>
      </c>
      <c r="G90" s="0" t="n">
        <v>91215400</v>
      </c>
      <c r="H90" s="0" t="n">
        <v>0</v>
      </c>
      <c r="I90" s="0" t="n">
        <f aca="false">AVERAGE(C90:D90)</f>
        <v>29919.4003905</v>
      </c>
      <c r="L90" s="0" t="str">
        <f aca="false">A90</f>
        <v>2007-05-14</v>
      </c>
      <c r="M90" s="5" t="n">
        <f aca="false">B90/B89-1</f>
        <v>0.0136552283222167</v>
      </c>
      <c r="N90" s="5" t="n">
        <f aca="false">C90/C89-1</f>
        <v>0.00157707192188328</v>
      </c>
      <c r="O90" s="5" t="n">
        <f aca="false">D90/D89-1</f>
        <v>0.00041039976878321</v>
      </c>
      <c r="P90" s="5" t="n">
        <f aca="false">E90/E89-1</f>
        <v>-0.00972827951927491</v>
      </c>
      <c r="Q90" s="5" t="n">
        <f aca="false">F90/F89-1</f>
        <v>-0.00972827951927491</v>
      </c>
      <c r="R90" s="5" t="n">
        <f aca="false">I90/I89-1</f>
        <v>0.000998336641754083</v>
      </c>
      <c r="V90" s="0" t="str">
        <f aca="false">L90</f>
        <v>2007-05-14</v>
      </c>
      <c r="W90" s="5" t="n">
        <f aca="false">MAX(M90-$U$2,0)^2</f>
        <v>0.000141385362387774</v>
      </c>
      <c r="X90" s="5" t="n">
        <f aca="false">MAX(N90-$U$2,0)^2</f>
        <v>0</v>
      </c>
      <c r="Y90" s="5" t="n">
        <f aca="false">MAX(O90-$U$2,0)^2</f>
        <v>0</v>
      </c>
      <c r="Z90" s="5" t="n">
        <f aca="false">MAX(P90-$U$2,0)^2</f>
        <v>0</v>
      </c>
      <c r="AA90" s="5" t="n">
        <f aca="false">MAX(Q90-$U$2,0)^2</f>
        <v>0</v>
      </c>
      <c r="AB90" s="5" t="n">
        <f aca="false">MAX(R90-$U$2,0)^2</f>
        <v>0</v>
      </c>
      <c r="AE90" s="0" t="str">
        <f aca="false">V90</f>
        <v>2007-05-14</v>
      </c>
      <c r="AF90" s="6" t="n">
        <f aca="false">MIN(M90-$U$2,0)^2</f>
        <v>0</v>
      </c>
      <c r="AG90" s="6" t="n">
        <f aca="false">MIN(N90-$U$2,0)^2</f>
        <v>3.51932728283449E-008</v>
      </c>
      <c r="AH90" s="6" t="n">
        <f aca="false">MIN(O90-$U$2,0)^2</f>
        <v>1.83404954779144E-006</v>
      </c>
      <c r="AI90" s="6" t="n">
        <f aca="false">MIN(P90-$U$2,0)^2</f>
        <v>0.000132087902983089</v>
      </c>
      <c r="AJ90" s="6" t="n">
        <f aca="false">MIN(Q90-$U$2,0)^2</f>
        <v>0.000132087902983089</v>
      </c>
      <c r="AK90" s="6" t="n">
        <f aca="false">MIN(R90-$U$2,0)^2</f>
        <v>5.87267771497121E-007</v>
      </c>
    </row>
    <row r="91" customFormat="false" ht="12.85" hidden="false" customHeight="false" outlineLevel="0" collapsed="false">
      <c r="A91" s="4" t="s">
        <v>102</v>
      </c>
      <c r="B91" s="0" t="n">
        <v>29766.859375</v>
      </c>
      <c r="C91" s="0" t="n">
        <v>29927.349609</v>
      </c>
      <c r="D91" s="0" t="n">
        <v>29619.230469</v>
      </c>
      <c r="E91" s="0" t="n">
        <v>29619.910156</v>
      </c>
      <c r="F91" s="0" t="n">
        <v>29619.910156</v>
      </c>
      <c r="G91" s="0" t="n">
        <v>122696900</v>
      </c>
      <c r="H91" s="0" t="n">
        <v>0</v>
      </c>
      <c r="I91" s="0" t="n">
        <f aca="false">AVERAGE(C91:D91)</f>
        <v>29773.290039</v>
      </c>
      <c r="L91" s="0" t="str">
        <f aca="false">A91</f>
        <v>2007-05-15</v>
      </c>
      <c r="M91" s="5" t="n">
        <f aca="false">B91/B90-1</f>
        <v>-0.00971067076974263</v>
      </c>
      <c r="N91" s="5" t="n">
        <f aca="false">C91/C90-1</f>
        <v>-0.00813516982840079</v>
      </c>
      <c r="O91" s="5" t="n">
        <f aca="false">D91/D90-1</f>
        <v>-0.00157620779320589</v>
      </c>
      <c r="P91" s="5" t="n">
        <f aca="false">E91/E90-1</f>
        <v>-0.0049189779733112</v>
      </c>
      <c r="Q91" s="5" t="n">
        <f aca="false">F91/F90-1</f>
        <v>-0.0049189779733112</v>
      </c>
      <c r="R91" s="5" t="n">
        <f aca="false">I91/I90-1</f>
        <v>-0.00488346522968397</v>
      </c>
      <c r="V91" s="0" t="str">
        <f aca="false">L91</f>
        <v>2007-05-15</v>
      </c>
      <c r="W91" s="5" t="n">
        <f aca="false">MAX(M91-$U$2,0)^2</f>
        <v>0</v>
      </c>
      <c r="X91" s="5" t="n">
        <f aca="false">MAX(N91-$U$2,0)^2</f>
        <v>0</v>
      </c>
      <c r="Y91" s="5" t="n">
        <f aca="false">MAX(O91-$U$2,0)^2</f>
        <v>0</v>
      </c>
      <c r="Z91" s="5" t="n">
        <f aca="false">MAX(P91-$U$2,0)^2</f>
        <v>0</v>
      </c>
      <c r="AA91" s="5" t="n">
        <f aca="false">MAX(Q91-$U$2,0)^2</f>
        <v>0</v>
      </c>
      <c r="AB91" s="5" t="n">
        <f aca="false">MAX(R91-$U$2,0)^2</f>
        <v>0</v>
      </c>
      <c r="AE91" s="0" t="str">
        <f aca="false">V91</f>
        <v>2007-05-15</v>
      </c>
      <c r="AF91" s="6" t="n">
        <f aca="false">MIN(M91-$U$2,0)^2</f>
        <v>0.000131683460090248</v>
      </c>
      <c r="AG91" s="6" t="n">
        <f aca="false">MIN(N91-$U$2,0)^2</f>
        <v>9.80068409720393E-005</v>
      </c>
      <c r="AH91" s="6" t="n">
        <f aca="false">MIN(O91-$U$2,0)^2</f>
        <v>1.11614685948563E-005</v>
      </c>
      <c r="AI91" s="6" t="n">
        <f aca="false">MIN(P91-$U$2,0)^2</f>
        <v>4.46711585649461E-005</v>
      </c>
      <c r="AJ91" s="6" t="n">
        <f aca="false">MIN(Q91-$U$2,0)^2</f>
        <v>4.46711585649461E-005</v>
      </c>
      <c r="AK91" s="6" t="n">
        <f aca="false">MIN(R91-$U$2,0)^2</f>
        <v>4.41977103216837E-005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25.0357142857143"/>
    <col collapsed="false" hidden="false" max="7" min="2" style="0" width="11.6632653061225"/>
    <col collapsed="false" hidden="false" max="8" min="8" style="0" width="25.0357142857143"/>
    <col collapsed="false" hidden="false" max="9" min="9" style="0" width="24.7397959183673"/>
    <col collapsed="false" hidden="false" max="1025" min="10" style="0" width="11.6632653061225"/>
  </cols>
  <sheetData>
    <row r="1" customFormat="false" ht="12.85" hidden="false" customHeight="false" outlineLevel="0" collapsed="false">
      <c r="A1" s="1" t="s">
        <v>103</v>
      </c>
      <c r="B1" s="7" t="s">
        <v>104</v>
      </c>
      <c r="C1" s="1"/>
      <c r="E1" s="1" t="s">
        <v>13</v>
      </c>
      <c r="F1" s="1"/>
      <c r="G1" s="1"/>
      <c r="H1" s="1" t="s">
        <v>10</v>
      </c>
      <c r="I1" s="1" t="s">
        <v>11</v>
      </c>
    </row>
    <row r="2" customFormat="false" ht="12.85" hidden="false" customHeight="false" outlineLevel="0" collapsed="false">
      <c r="A2" s="1" t="s">
        <v>13</v>
      </c>
      <c r="B2" s="5" t="n">
        <f aca="false">VLOOKUP(B1,$D$2:$E$7,2,0)</f>
        <v>0.00176467062344687</v>
      </c>
      <c r="D2" s="7" t="s">
        <v>1</v>
      </c>
      <c r="E2" s="5" t="n">
        <f aca="false">MEDIAN(1_Pega_etiquetado!$M$3:$M$1048576)</f>
        <v>0.00228203641527847</v>
      </c>
      <c r="G2" s="7" t="s">
        <v>1</v>
      </c>
      <c r="H2" s="5" t="n">
        <f aca="false">SQRT(AVERAGE(1_Pega_etiquetado!$W$3:$W$1048576))</f>
        <v>0.0073379436656435</v>
      </c>
      <c r="I2" s="5" t="n">
        <f aca="false">SQRT(AVERAGE(1_Pega_etiquetado!$AF$3:$AF$1048576))</f>
        <v>0.00963505351221945</v>
      </c>
    </row>
    <row r="3" customFormat="false" ht="12.85" hidden="false" customHeight="false" outlineLevel="0" collapsed="false">
      <c r="A3" s="1" t="s">
        <v>10</v>
      </c>
      <c r="B3" s="5" t="n">
        <f aca="false">VLOOKUP($B$1,$G$1:$I$7,2,0)</f>
        <v>0.00650088087989637</v>
      </c>
      <c r="D3" s="0" t="s">
        <v>2</v>
      </c>
      <c r="E3" s="5" t="n">
        <f aca="false">MEDIAN(1_Pega_etiquetado!$N$3:$N$1048576)</f>
        <v>0.00181960813364879</v>
      </c>
      <c r="G3" s="0" t="s">
        <v>2</v>
      </c>
      <c r="H3" s="5" t="n">
        <f aca="false">SQRT(AVERAGE(1_Pega_etiquetado!$X$3:$X$1048576))</f>
        <v>0.00659497181229883</v>
      </c>
      <c r="I3" s="5" t="n">
        <f aca="false">SQRT(AVERAGE(1_Pega_etiquetado!$AG$3:$AG$1048576))</f>
        <v>0.00820336681856888</v>
      </c>
    </row>
    <row r="4" customFormat="false" ht="12.85" hidden="false" customHeight="false" outlineLevel="0" collapsed="false">
      <c r="A4" s="1" t="s">
        <v>11</v>
      </c>
      <c r="B4" s="5" t="n">
        <f aca="false">VLOOKUP($B$1,$G$1:$I$7,3,0)</f>
        <v>0.00798719803562191</v>
      </c>
      <c r="D4" s="0" t="s">
        <v>3</v>
      </c>
      <c r="E4" s="5" t="n">
        <f aca="false">MEDIAN(1_Pega_etiquetado!$O$3:$O$1048576)</f>
        <v>0.000996465282095294</v>
      </c>
      <c r="G4" s="0" t="s">
        <v>3</v>
      </c>
      <c r="H4" s="5" t="n">
        <f aca="false">SQRT(AVERAGE(1_Pega_etiquetado!$Y$3:$Y$1048576))</f>
        <v>0.00747585132284772</v>
      </c>
      <c r="I4" s="5" t="n">
        <f aca="false">SQRT(AVERAGE(1_Pega_etiquetado!$AH$3:$AH$1048576))</f>
        <v>0.00941571967238372</v>
      </c>
    </row>
    <row r="5" customFormat="false" ht="12.85" hidden="false" customHeight="false" outlineLevel="0" collapsed="false">
      <c r="A5" s="1" t="s">
        <v>105</v>
      </c>
      <c r="B5" s="8" t="n">
        <v>1</v>
      </c>
      <c r="D5" s="0" t="s">
        <v>4</v>
      </c>
      <c r="E5" s="5" t="n">
        <f aca="false">MEDIAN(1_Pega_etiquetado!$P$3:$P$1048576)</f>
        <v>0.00151368643258953</v>
      </c>
      <c r="G5" s="0" t="s">
        <v>4</v>
      </c>
      <c r="H5" s="5" t="n">
        <f aca="false">SQRT(AVERAGE(1_Pega_etiquetado!$Z$3:$Z$1048576))</f>
        <v>0.00731241500977754</v>
      </c>
      <c r="I5" s="5" t="n">
        <f aca="false">SQRT(AVERAGE(1_Pega_etiquetado!$AI$3:$AI$1048576))</f>
        <v>0.00961978375714186</v>
      </c>
    </row>
    <row r="6" customFormat="false" ht="12.85" hidden="false" customHeight="false" outlineLevel="0" collapsed="false">
      <c r="A6" s="1" t="s">
        <v>106</v>
      </c>
      <c r="B6" s="5" t="n">
        <f aca="false">B2+B5*B3</f>
        <v>0.00826555150334324</v>
      </c>
      <c r="D6" s="0" t="s">
        <v>5</v>
      </c>
      <c r="E6" s="5" t="n">
        <f aca="false">MEDIAN(1_Pega_etiquetado!$Q$3:$Q$1048576)</f>
        <v>0.00151368643258953</v>
      </c>
      <c r="G6" s="0" t="s">
        <v>5</v>
      </c>
      <c r="H6" s="5" t="n">
        <f aca="false">SQRT(AVERAGE(1_Pega_etiquetado!$AA$3:$AA$1048576))</f>
        <v>0.00731241500977754</v>
      </c>
      <c r="I6" s="5" t="n">
        <f aca="false">SQRT(AVERAGE(1_Pega_etiquetado!$AJ$3:$AJ$1048576))</f>
        <v>0.00950203380625375</v>
      </c>
    </row>
    <row r="7" customFormat="false" ht="12.85" hidden="false" customHeight="false" outlineLevel="0" collapsed="false">
      <c r="A7" s="1" t="s">
        <v>107</v>
      </c>
      <c r="B7" s="5" t="n">
        <f aca="false">B2-B5*B4</f>
        <v>-0.00622252741217504</v>
      </c>
      <c r="D7" s="0" t="s">
        <v>8</v>
      </c>
      <c r="E7" s="5" t="n">
        <f aca="false">MEDIAN(1_Pega_etiquetado!$R$3:$R$1048576)</f>
        <v>0.00176467062344687</v>
      </c>
      <c r="G7" s="0" t="s">
        <v>8</v>
      </c>
      <c r="H7" s="5" t="n">
        <f aca="false">SQRT(AVERAGE(1_Pega_etiquetado!$AB$3:$AB$1048576))</f>
        <v>0.00650088087989637</v>
      </c>
      <c r="I7" s="5" t="n">
        <f aca="false">SQRT(AVERAGE(1_Pega_etiquetado!$AK$3:$AK$1048576))</f>
        <v>0.00798719803562191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2020-02-23T16:42:22Z</dcterms:created>
  <dc:creator>david </dc:creator>
  <dc:language>en-US</dc:language>
  <cp:lastModifiedBy>david </cp:lastModifiedBy>
  <dcterms:modified xsi:type="dcterms:W3CDTF">2020-02-23T18:13:51Z</dcterms:modified>
  <cp:revision>12</cp:revision>
</cp:coreProperties>
</file>