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Q_results" sheetId="1" state="visible" r:id="rId2"/>
    <sheet name="AQ_descri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<sst xmlns="http://schemas.openxmlformats.org/spreadsheetml/2006/main" count="94" uniqueCount="69">
  <si>
    <t>File</t>
  </si>
  <si>
    <t>Exp_1_Ex_Ret</t>
  </si>
  <si>
    <t>Exp_2_Ex_Ret</t>
  </si>
  <si>
    <t>Exp_3_Ex_Ret</t>
  </si>
  <si>
    <t>Exp_4_Ex_Ret</t>
  </si>
  <si>
    <t>Exp_5_Ex_Ret</t>
  </si>
  <si>
    <t>Exp_6_Ex_Ret</t>
  </si>
  <si>
    <t>Exp_1_Ex_Ret_Acum</t>
  </si>
  <si>
    <t>Exp_2_Ex_Ret_Acum</t>
  </si>
  <si>
    <t>Exp_3_Ex_Ret_Acum</t>
  </si>
  <si>
    <t>Exp_4_Ex_Ret_Acum</t>
  </si>
  <si>
    <t>Exp_5_Ex_Ret_Acum</t>
  </si>
  <si>
    <t>Exp_6_Ex_Ret_Acum</t>
  </si>
  <si>
    <t>2_ipc_2007-05-16_2007-09-18_90_predicciones.csv</t>
  </si>
  <si>
    <t>3_ipc_2007-09-19_2008-01-30_90_predicciones.csv</t>
  </si>
  <si>
    <t>4_ipc_2008-01-31_2008-06-11_90_predicciones.csv</t>
  </si>
  <si>
    <t>5_ipc_2008-06-12_2008-10-16_90_predicciones.csv</t>
  </si>
  <si>
    <t>6_ipc_2008-10-17_2009-02-26_90_predicciones.csv</t>
  </si>
  <si>
    <t>7_ipc_2009-02-27_2009-07-08_90_predicciones.csv</t>
  </si>
  <si>
    <t>8_ipc_2009-07-09_2009-11-13_90_predicciones.csv</t>
  </si>
  <si>
    <t>9_ipc_2009-11-17_2010-03-26_90_predicciones.csv</t>
  </si>
  <si>
    <t>10_ipc_2010-03-29_2010-08-04_90_predicciones.csv</t>
  </si>
  <si>
    <t>11_ipc_2010-08-05_2010-12-14_90_predicciones.csv</t>
  </si>
  <si>
    <t>12_ipc_2010-12-15_2011-04-27_90_predicciones.csv</t>
  </si>
  <si>
    <t>13_ipc_2011-04-28_2011-08-31_90_predicciones.csv</t>
  </si>
  <si>
    <t>14_ipc_2011-09-01_2012-01-12_90_predicciones.csv</t>
  </si>
  <si>
    <t>15_ipc_2012-01-13_2012-05-24_90_predicciones.csv</t>
  </si>
  <si>
    <t>16_ipc_2012-05-25_2012-10-01_90_predicciones.csv</t>
  </si>
  <si>
    <t>17_ipc_2012-10-02_2013-02-14_90_predicciones.csv</t>
  </si>
  <si>
    <t>18_ipc_2013-02-15_2013-06-26_90_predicciones.csv</t>
  </si>
  <si>
    <t>19_ipc_2013-06-27_2013-10-31_90_predicciones.csv</t>
  </si>
  <si>
    <t>20_ipc_2013-11-01_2014-03-18_90_predicciones.csv</t>
  </si>
  <si>
    <t>21_ipc_2014-03-19_2014-07-25_90_predicciones.csv</t>
  </si>
  <si>
    <t>22_ipc_2014-07-28_2014-12-02_90_predicciones.csv</t>
  </si>
  <si>
    <t>23_ipc_2014-12-03_2015-04-24_90_predicciones.csv</t>
  </si>
  <si>
    <t>24_ipc_2015-04-27_2015-08-31_90_predicciones.csv</t>
  </si>
  <si>
    <t>25_ipc_2015-09-01_2016-01-11_90_predicciones.csv</t>
  </si>
  <si>
    <t>26_ipc_2016-01-12_2016-05-20_90_predicciones.csv</t>
  </si>
  <si>
    <t>27_ipc_2016-05-23_2016-09-26_90_predicciones.csv</t>
  </si>
  <si>
    <t>28_ipc_2016-09-27_2017-02-02_90_predicciones.csv</t>
  </si>
  <si>
    <t>29_ipc_2017-02-03_2017-06-15_90_predicciones.csv</t>
  </si>
  <si>
    <t>30_ipc_2017-06-16_2017-10-20_90_predicciones.csv</t>
  </si>
  <si>
    <t>31_ipc_2017-10-23_2018-03-05_90_predicciones.csv</t>
  </si>
  <si>
    <t>32_ipc_2018-03-06_2018-07-13_90_predicciones.csv</t>
  </si>
  <si>
    <t>33_ipc_2018-07-16_2018-11-20_90_predicciones.csv</t>
  </si>
  <si>
    <t>34_ipc_2018-11-21_2019-04-02_90_predicciones.csv</t>
  </si>
  <si>
    <t>35_ipc_2019-04-03_2019-08-09_90_predicciones.csv</t>
  </si>
  <si>
    <t>36_ipc_2019-08-12_2019-12-18_90_predicciones.csv</t>
  </si>
  <si>
    <t>Promedio</t>
  </si>
  <si>
    <t>Desviación estándar</t>
  </si>
  <si>
    <t>Mediana</t>
  </si>
  <si>
    <t>Min</t>
  </si>
  <si>
    <t>Max</t>
  </si>
  <si>
    <t>Número de casos no negativos</t>
  </si>
  <si>
    <t>Número de casos negativos</t>
  </si>
  <si>
    <t>Experimento</t>
  </si>
  <si>
    <t>h</t>
  </si>
  <si>
    <t>Precio Ejecución</t>
  </si>
  <si>
    <t>Discretización</t>
  </si>
  <si>
    <t>Lim Inf</t>
  </si>
  <si>
    <t>Lim Sup</t>
  </si>
  <si>
    <t>Penaliza?</t>
  </si>
  <si>
    <t>Acumula?</t>
  </si>
  <si>
    <t>Ex Ret</t>
  </si>
  <si>
    <t>mid</t>
  </si>
  <si>
    <t>Cuantiles</t>
  </si>
  <si>
    <t>Si</t>
  </si>
  <si>
    <t>Intervalos</t>
  </si>
  <si>
    <t>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</si>
</sst>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;[RED]\-0.00%"/>
    <numFmt numFmtId="166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6" activeCellId="0" sqref="A36"/>
    </sheetView>
  </sheetViews>
  <sheetFormatPr defaultRowHeight="12.85"/>
  <cols>
    <col collapsed="false" hidden="false" max="1" min="1" style="0" width="44.4948979591837"/>
    <col collapsed="false" hidden="false" max="7" min="2" style="0" width="13.8214285714286"/>
    <col collapsed="false" hidden="false" max="8" min="8" style="0" width="11.6632653061225"/>
    <col collapsed="false" hidden="false" max="14" min="9" style="0" width="19.8724489795918"/>
    <col collapsed="false" hidden="false" max="1025" min="15" style="0" width="11.6632653061225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2.85" hidden="false" customHeight="false" outlineLevel="0" collapsed="false">
      <c r="A2" s="0" t="s">
        <v>13</v>
      </c>
      <c r="B2" s="2" t="n">
        <v>-0.0446439316594496</v>
      </c>
      <c r="C2" s="2" t="n">
        <v>0.0288080404484257</v>
      </c>
      <c r="D2" s="2" t="n">
        <v>-0.0446439316594496</v>
      </c>
      <c r="E2" s="2" t="n">
        <v>0.0288080404484257</v>
      </c>
      <c r="F2" s="2" t="n">
        <v>0.0151547090932502</v>
      </c>
      <c r="G2" s="2" t="n">
        <v>0.012055928654588</v>
      </c>
      <c r="I2" s="2" t="n">
        <f aca="false">B2</f>
        <v>-0.0446439316594496</v>
      </c>
      <c r="J2" s="2" t="n">
        <f aca="false">C2</f>
        <v>0.0288080404484257</v>
      </c>
      <c r="K2" s="2" t="n">
        <f aca="false">D2</f>
        <v>-0.0446439316594496</v>
      </c>
      <c r="L2" s="2" t="n">
        <f aca="false">E2</f>
        <v>0.0288080404484257</v>
      </c>
      <c r="M2" s="2" t="n">
        <f aca="false">F2</f>
        <v>0.0151547090932502</v>
      </c>
      <c r="N2" s="2" t="n">
        <f aca="false">G2</f>
        <v>0.012055928654588</v>
      </c>
    </row>
    <row r="3" customFormat="false" ht="12.85" hidden="false" customHeight="false" outlineLevel="0" collapsed="false">
      <c r="A3" s="0" t="s">
        <v>14</v>
      </c>
      <c r="B3" s="2" t="n">
        <v>0</v>
      </c>
      <c r="C3" s="2" t="n">
        <v>-0.0700835299053749</v>
      </c>
      <c r="D3" s="2" t="n">
        <v>0</v>
      </c>
      <c r="E3" s="2" t="n">
        <v>-0.0700835299053749</v>
      </c>
      <c r="F3" s="2" t="n">
        <v>-0.148531108575075</v>
      </c>
      <c r="G3" s="2" t="n">
        <v>-0.0239034341045996</v>
      </c>
      <c r="I3" s="2" t="n">
        <f aca="false">I2+B3</f>
        <v>-0.0446439316594496</v>
      </c>
      <c r="J3" s="2" t="n">
        <f aca="false">J2+C3</f>
        <v>-0.0412754894569493</v>
      </c>
      <c r="K3" s="2" t="n">
        <f aca="false">K2+D3</f>
        <v>-0.0446439316594496</v>
      </c>
      <c r="L3" s="2" t="n">
        <f aca="false">L2+E3</f>
        <v>-0.0412754894569493</v>
      </c>
      <c r="M3" s="2" t="n">
        <f aca="false">M2+F3</f>
        <v>-0.133376399481824</v>
      </c>
      <c r="N3" s="2" t="n">
        <f aca="false">N2+G3</f>
        <v>-0.0118475054500116</v>
      </c>
    </row>
    <row r="4" customFormat="false" ht="12.85" hidden="false" customHeight="false" outlineLevel="0" collapsed="false">
      <c r="A4" s="0" t="s">
        <v>15</v>
      </c>
      <c r="B4" s="2" t="n">
        <v>-0.0087643617075373</v>
      </c>
      <c r="C4" s="2" t="n">
        <v>0.0720219334998004</v>
      </c>
      <c r="D4" s="2" t="n">
        <v>-0.0087643617075373</v>
      </c>
      <c r="E4" s="2" t="n">
        <v>0.0607857196363503</v>
      </c>
      <c r="F4" s="2" t="n">
        <v>-0.0255670257362622</v>
      </c>
      <c r="G4" s="2" t="n">
        <v>0.0462446815015131</v>
      </c>
      <c r="H4" s="3"/>
      <c r="I4" s="2" t="n">
        <f aca="false">I3+B4</f>
        <v>-0.0534082933669869</v>
      </c>
      <c r="J4" s="2" t="n">
        <f aca="false">J3+C4</f>
        <v>0.0307464440428511</v>
      </c>
      <c r="K4" s="2" t="n">
        <f aca="false">K3+D4</f>
        <v>-0.0534082933669869</v>
      </c>
      <c r="L4" s="2" t="n">
        <f aca="false">L3+E4</f>
        <v>0.0195102301794011</v>
      </c>
      <c r="M4" s="2" t="n">
        <f aca="false">M3+F4</f>
        <v>-0.158943425218087</v>
      </c>
      <c r="N4" s="2" t="n">
        <f aca="false">N3+G4</f>
        <v>0.0343971760515016</v>
      </c>
    </row>
    <row r="5" customFormat="false" ht="12.85" hidden="false" customHeight="false" outlineLevel="0" collapsed="false">
      <c r="A5" s="0" t="s">
        <v>16</v>
      </c>
      <c r="B5" s="2" t="n">
        <v>0.12062054664585</v>
      </c>
      <c r="C5" s="2" t="n">
        <v>0.105217665970537</v>
      </c>
      <c r="D5" s="2" t="n">
        <v>0.108013138900988</v>
      </c>
      <c r="E5" s="2" t="n">
        <v>-0.00203665203952491</v>
      </c>
      <c r="F5" s="2" t="n">
        <v>0.0782993526029253</v>
      </c>
      <c r="G5" s="2" t="n">
        <v>0.00877729296873769</v>
      </c>
      <c r="I5" s="2" t="n">
        <f aca="false">I4+B5</f>
        <v>0.0672122532788633</v>
      </c>
      <c r="J5" s="2" t="n">
        <f aca="false">J4+C5</f>
        <v>0.135964110013389</v>
      </c>
      <c r="K5" s="2" t="n">
        <f aca="false">K4+D5</f>
        <v>0.0546048455340008</v>
      </c>
      <c r="L5" s="2" t="n">
        <f aca="false">L4+E5</f>
        <v>0.0174735781398762</v>
      </c>
      <c r="M5" s="2" t="n">
        <f aca="false">M4+F5</f>
        <v>-0.0806440726151613</v>
      </c>
      <c r="N5" s="2" t="n">
        <f aca="false">N4+G5</f>
        <v>0.0431744690202393</v>
      </c>
    </row>
    <row r="6" customFormat="false" ht="12.85" hidden="false" customHeight="false" outlineLevel="0" collapsed="false">
      <c r="A6" s="0" t="s">
        <v>17</v>
      </c>
      <c r="B6" s="2" t="n">
        <v>0.2778478008989</v>
      </c>
      <c r="C6" s="2" t="n">
        <v>0.29054158741485</v>
      </c>
      <c r="D6" s="2" t="n">
        <v>0.193677566673</v>
      </c>
      <c r="E6" s="2" t="n">
        <v>0.2620481196488</v>
      </c>
      <c r="F6" s="2" t="n">
        <v>0.0245176571752252</v>
      </c>
      <c r="G6" s="2" t="n">
        <v>-0.0619507314979746</v>
      </c>
      <c r="I6" s="2" t="n">
        <f aca="false">I5+B6</f>
        <v>0.345060054177764</v>
      </c>
      <c r="J6" s="2" t="n">
        <f aca="false">J5+C6</f>
        <v>0.426505697428238</v>
      </c>
      <c r="K6" s="2" t="n">
        <f aca="false">K5+D6</f>
        <v>0.248282412207001</v>
      </c>
      <c r="L6" s="2" t="n">
        <f aca="false">L5+E6</f>
        <v>0.279521697788676</v>
      </c>
      <c r="M6" s="2" t="n">
        <f aca="false">M5+F6</f>
        <v>-0.0561264154399361</v>
      </c>
      <c r="N6" s="2" t="n">
        <f aca="false">N5+G6</f>
        <v>-0.0187762624777353</v>
      </c>
    </row>
    <row r="7" customFormat="false" ht="12.85" hidden="false" customHeight="false" outlineLevel="0" collapsed="false">
      <c r="A7" s="0" t="s">
        <v>18</v>
      </c>
      <c r="B7" s="2" t="n">
        <v>-0.127032790454762</v>
      </c>
      <c r="C7" s="2" t="n">
        <v>-0.010859237249924</v>
      </c>
      <c r="D7" s="2" t="n">
        <v>-0.150555304547262</v>
      </c>
      <c r="E7" s="2" t="n">
        <v>0.0481850084131884</v>
      </c>
      <c r="F7" s="2" t="n">
        <v>-0.0866581774238245</v>
      </c>
      <c r="G7" s="2" t="n">
        <v>-0.094241278495737</v>
      </c>
      <c r="I7" s="2" t="n">
        <f aca="false">I6+B7</f>
        <v>0.218027263723001</v>
      </c>
      <c r="J7" s="2" t="n">
        <f aca="false">J6+C7</f>
        <v>0.415646460178314</v>
      </c>
      <c r="K7" s="2" t="n">
        <f aca="false">K6+D7</f>
        <v>0.0977271076597388</v>
      </c>
      <c r="L7" s="2" t="n">
        <f aca="false">L6+E7</f>
        <v>0.327706706201865</v>
      </c>
      <c r="M7" s="2" t="n">
        <f aca="false">M6+F7</f>
        <v>-0.142784592863761</v>
      </c>
      <c r="N7" s="2" t="n">
        <f aca="false">N6+G7</f>
        <v>-0.113017540973472</v>
      </c>
    </row>
    <row r="8" customFormat="false" ht="12.85" hidden="false" customHeight="false" outlineLevel="0" collapsed="false">
      <c r="A8" s="0" t="s">
        <v>19</v>
      </c>
      <c r="B8" s="2" t="n">
        <v>-0.154781060861362</v>
      </c>
      <c r="C8" s="2" t="n">
        <v>-0.167328162431212</v>
      </c>
      <c r="D8" s="2" t="n">
        <v>-0.163737569060625</v>
      </c>
      <c r="E8" s="2" t="n">
        <v>-0.167328162431212</v>
      </c>
      <c r="F8" s="2" t="n">
        <v>-0.184986266311087</v>
      </c>
      <c r="G8" s="2" t="n">
        <v>-0.1682060420022</v>
      </c>
      <c r="I8" s="2" t="n">
        <f aca="false">I7+B8</f>
        <v>0.0632462028616397</v>
      </c>
      <c r="J8" s="2" t="n">
        <f aca="false">J7+C8</f>
        <v>0.248318297747102</v>
      </c>
      <c r="K8" s="2" t="n">
        <f aca="false">K7+D8</f>
        <v>-0.0660104614008858</v>
      </c>
      <c r="L8" s="2" t="n">
        <f aca="false">L7+E8</f>
        <v>0.160378543770653</v>
      </c>
      <c r="M8" s="2" t="n">
        <f aca="false">M7+F8</f>
        <v>-0.327770859174848</v>
      </c>
      <c r="N8" s="2" t="n">
        <f aca="false">N7+G8</f>
        <v>-0.281223582975672</v>
      </c>
    </row>
    <row r="9" customFormat="false" ht="12.85" hidden="false" customHeight="false" outlineLevel="0" collapsed="false">
      <c r="A9" s="0" t="s">
        <v>20</v>
      </c>
      <c r="B9" s="2" t="n">
        <v>-0.00994502057921268</v>
      </c>
      <c r="C9" s="2" t="n">
        <v>-0.00116369479421244</v>
      </c>
      <c r="D9" s="2" t="n">
        <v>0.0124432309833</v>
      </c>
      <c r="E9" s="2" t="n">
        <v>-0.00209663657231254</v>
      </c>
      <c r="F9" s="2" t="n">
        <v>0.0017669286808126</v>
      </c>
      <c r="G9" s="2" t="n">
        <v>0.00294571552728759</v>
      </c>
      <c r="I9" s="2" t="n">
        <f aca="false">I8+B9</f>
        <v>0.053301182282427</v>
      </c>
      <c r="J9" s="2" t="n">
        <f aca="false">J8+C9</f>
        <v>0.24715460295289</v>
      </c>
      <c r="K9" s="2" t="n">
        <f aca="false">K8+D9</f>
        <v>-0.0535672304175859</v>
      </c>
      <c r="L9" s="2" t="n">
        <f aca="false">L8+E9</f>
        <v>0.15828190719834</v>
      </c>
      <c r="M9" s="2" t="n">
        <f aca="false">M8+F9</f>
        <v>-0.326003930494035</v>
      </c>
      <c r="N9" s="2" t="n">
        <f aca="false">N8+G9</f>
        <v>-0.278277867448385</v>
      </c>
    </row>
    <row r="10" customFormat="false" ht="12.85" hidden="false" customHeight="false" outlineLevel="0" collapsed="false">
      <c r="A10" s="0" t="s">
        <v>21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-0.0475985303235747</v>
      </c>
      <c r="G10" s="2" t="n">
        <v>0</v>
      </c>
      <c r="I10" s="2" t="n">
        <f aca="false">I9+B10</f>
        <v>0.053301182282427</v>
      </c>
      <c r="J10" s="2" t="n">
        <f aca="false">J9+C10</f>
        <v>0.24715460295289</v>
      </c>
      <c r="K10" s="2" t="n">
        <f aca="false">K9+D10</f>
        <v>-0.0535672304175859</v>
      </c>
      <c r="L10" s="2" t="n">
        <f aca="false">L9+E10</f>
        <v>0.15828190719834</v>
      </c>
      <c r="M10" s="2" t="n">
        <f aca="false">M9+F10</f>
        <v>-0.37360246081761</v>
      </c>
      <c r="N10" s="2" t="n">
        <f aca="false">N9+G10</f>
        <v>-0.278277867448385</v>
      </c>
    </row>
    <row r="11" customFormat="false" ht="12.85" hidden="false" customHeight="false" outlineLevel="0" collapsed="false">
      <c r="A11" s="0" t="s">
        <v>22</v>
      </c>
      <c r="B11" s="2" t="n">
        <v>-0.0454686432291996</v>
      </c>
      <c r="C11" s="2" t="n">
        <v>-0.0514072100259997</v>
      </c>
      <c r="D11" s="2" t="n">
        <v>-0.0454686432291996</v>
      </c>
      <c r="E11" s="2" t="n">
        <v>-0.0722693726074247</v>
      </c>
      <c r="F11" s="2" t="n">
        <v>-0.048232594804212</v>
      </c>
      <c r="G11" s="2" t="n">
        <v>-0.0493539649890125</v>
      </c>
      <c r="I11" s="2" t="n">
        <f aca="false">I10+B11</f>
        <v>0.00783253905322742</v>
      </c>
      <c r="J11" s="2" t="n">
        <f aca="false">J10+C11</f>
        <v>0.19574739292689</v>
      </c>
      <c r="K11" s="2" t="n">
        <f aca="false">K10+D11</f>
        <v>-0.0990358736467854</v>
      </c>
      <c r="L11" s="2" t="n">
        <f aca="false">L10+E11</f>
        <v>0.0860125345909156</v>
      </c>
      <c r="M11" s="2" t="n">
        <f aca="false">M10+F11</f>
        <v>-0.421835055621822</v>
      </c>
      <c r="N11" s="2" t="n">
        <f aca="false">N10+G11</f>
        <v>-0.327631832437397</v>
      </c>
    </row>
    <row r="12" customFormat="false" ht="12.85" hidden="false" customHeight="false" outlineLevel="0" collapsed="false">
      <c r="A12" s="0" t="s">
        <v>23</v>
      </c>
      <c r="B12" s="2" t="n">
        <v>0</v>
      </c>
      <c r="C12" s="2" t="n">
        <v>0.0115774129006252</v>
      </c>
      <c r="D12" s="2" t="n">
        <v>0</v>
      </c>
      <c r="E12" s="2" t="n">
        <v>0.0154899118289003</v>
      </c>
      <c r="F12" s="2" t="n">
        <v>0.0142502842848502</v>
      </c>
      <c r="G12" s="2" t="n">
        <v>0</v>
      </c>
      <c r="I12" s="2" t="n">
        <f aca="false">I11+B12</f>
        <v>0.00783253905322742</v>
      </c>
      <c r="J12" s="2" t="n">
        <f aca="false">J11+C12</f>
        <v>0.207324805827515</v>
      </c>
      <c r="K12" s="2" t="n">
        <f aca="false">K11+D12</f>
        <v>-0.0990358736467854</v>
      </c>
      <c r="L12" s="2" t="n">
        <f aca="false">L11+E12</f>
        <v>0.101502446419816</v>
      </c>
      <c r="M12" s="2" t="n">
        <f aca="false">M11+F12</f>
        <v>-0.407584771336972</v>
      </c>
      <c r="N12" s="2" t="n">
        <f aca="false">N11+G12</f>
        <v>-0.327631832437397</v>
      </c>
    </row>
    <row r="13" customFormat="false" ht="12.85" hidden="false" customHeight="false" outlineLevel="0" collapsed="false">
      <c r="A13" s="0" t="s">
        <v>24</v>
      </c>
      <c r="B13" s="2" t="n">
        <v>-0.039822718860175</v>
      </c>
      <c r="C13" s="2" t="n">
        <v>0.0115011149338753</v>
      </c>
      <c r="D13" s="2" t="n">
        <v>-0.039822718860175</v>
      </c>
      <c r="E13" s="2" t="n">
        <v>0</v>
      </c>
      <c r="F13" s="2" t="n">
        <v>-0.0433134937550496</v>
      </c>
      <c r="G13" s="2" t="n">
        <v>-0.0538636614733498</v>
      </c>
      <c r="I13" s="2" t="n">
        <f aca="false">I12+B13</f>
        <v>-0.0319901798069476</v>
      </c>
      <c r="J13" s="2" t="n">
        <f aca="false">J12+C13</f>
        <v>0.218825920761391</v>
      </c>
      <c r="K13" s="2" t="n">
        <f aca="false">K12+D13</f>
        <v>-0.13885859250696</v>
      </c>
      <c r="L13" s="2" t="n">
        <f aca="false">L12+E13</f>
        <v>0.101502446419816</v>
      </c>
      <c r="M13" s="2" t="n">
        <f aca="false">M12+F13</f>
        <v>-0.450898265092021</v>
      </c>
      <c r="N13" s="2" t="n">
        <f aca="false">N12+G13</f>
        <v>-0.381495493910747</v>
      </c>
    </row>
    <row r="14" customFormat="false" ht="12.85" hidden="false" customHeight="false" outlineLevel="0" collapsed="false">
      <c r="A14" s="0" t="s">
        <v>25</v>
      </c>
      <c r="B14" s="2" t="n">
        <v>-0.00756278895734968</v>
      </c>
      <c r="C14" s="2" t="n">
        <v>0.01278257088345</v>
      </c>
      <c r="D14" s="2" t="n">
        <v>-0.00188475789767455</v>
      </c>
      <c r="E14" s="2" t="n">
        <v>0.0197155567207748</v>
      </c>
      <c r="F14" s="2" t="n">
        <v>0.0209404831881</v>
      </c>
      <c r="G14" s="2" t="n">
        <v>0.0362524098707251</v>
      </c>
      <c r="I14" s="2" t="n">
        <f aca="false">I13+B14</f>
        <v>-0.0395529687642972</v>
      </c>
      <c r="J14" s="2" t="n">
        <f aca="false">J13+C14</f>
        <v>0.231608491644841</v>
      </c>
      <c r="K14" s="2" t="n">
        <f aca="false">K13+D14</f>
        <v>-0.140743350404635</v>
      </c>
      <c r="L14" s="2" t="n">
        <f aca="false">L13+E14</f>
        <v>0.121218003140591</v>
      </c>
      <c r="M14" s="2" t="n">
        <f aca="false">M13+F14</f>
        <v>-0.429957781903921</v>
      </c>
      <c r="N14" s="2" t="n">
        <f aca="false">N13+G14</f>
        <v>-0.345243084040022</v>
      </c>
    </row>
    <row r="15" customFormat="false" ht="12.85" hidden="false" customHeight="false" outlineLevel="0" collapsed="false">
      <c r="A15" s="0" t="s">
        <v>26</v>
      </c>
      <c r="B15" s="2" t="n">
        <v>0.0134233426732749</v>
      </c>
      <c r="C15" s="2" t="n">
        <v>0.0195638262720499</v>
      </c>
      <c r="D15" s="2" t="n">
        <v>0.0134233426732749</v>
      </c>
      <c r="E15" s="2" t="n">
        <v>0.01566353428985</v>
      </c>
      <c r="F15" s="2" t="n">
        <v>0.0310118869240499</v>
      </c>
      <c r="G15" s="2" t="n">
        <v>0.0410639189503002</v>
      </c>
      <c r="I15" s="2" t="n">
        <f aca="false">I14+B15</f>
        <v>-0.0261296260910224</v>
      </c>
      <c r="J15" s="2" t="n">
        <f aca="false">J14+C15</f>
        <v>0.251172317916891</v>
      </c>
      <c r="K15" s="2" t="n">
        <f aca="false">K14+D15</f>
        <v>-0.12732000773136</v>
      </c>
      <c r="L15" s="2" t="n">
        <f aca="false">L14+E15</f>
        <v>0.136881537430441</v>
      </c>
      <c r="M15" s="2" t="n">
        <f aca="false">M14+F15</f>
        <v>-0.398945894979871</v>
      </c>
      <c r="N15" s="2" t="n">
        <f aca="false">N14+G15</f>
        <v>-0.304179165089721</v>
      </c>
    </row>
    <row r="16" customFormat="false" ht="12.85" hidden="false" customHeight="false" outlineLevel="0" collapsed="false">
      <c r="A16" s="0" t="s">
        <v>27</v>
      </c>
      <c r="B16" s="2" t="n">
        <v>-0.0171807424779746</v>
      </c>
      <c r="C16" s="2" t="n">
        <v>-0.0424815023587999</v>
      </c>
      <c r="D16" s="2" t="n">
        <v>-0.0095806796875246</v>
      </c>
      <c r="E16" s="2" t="n">
        <v>-0.0497409562600002</v>
      </c>
      <c r="F16" s="2" t="n">
        <v>-0.0188884640525248</v>
      </c>
      <c r="G16" s="2" t="n">
        <v>-0.0100291173878746</v>
      </c>
      <c r="I16" s="2" t="n">
        <f aca="false">I15+B16</f>
        <v>-0.043310368568997</v>
      </c>
      <c r="J16" s="2" t="n">
        <f aca="false">J15+C16</f>
        <v>0.208690815558091</v>
      </c>
      <c r="K16" s="2" t="n">
        <f aca="false">K15+D16</f>
        <v>-0.136900687418885</v>
      </c>
      <c r="L16" s="2" t="n">
        <f aca="false">L15+E16</f>
        <v>0.0871405811704405</v>
      </c>
      <c r="M16" s="2" t="n">
        <f aca="false">M15+F16</f>
        <v>-0.417834359032396</v>
      </c>
      <c r="N16" s="2" t="n">
        <f aca="false">N15+G16</f>
        <v>-0.314208282477596</v>
      </c>
    </row>
    <row r="17" customFormat="false" ht="12.85" hidden="false" customHeight="false" outlineLevel="0" collapsed="false">
      <c r="A17" s="0" t="s">
        <v>28</v>
      </c>
      <c r="B17" s="2" t="n">
        <v>0.0106042416916999</v>
      </c>
      <c r="C17" s="2" t="n">
        <v>0.0121878371093501</v>
      </c>
      <c r="D17" s="2" t="n">
        <v>0.00792748446512503</v>
      </c>
      <c r="E17" s="2" t="n">
        <v>0.0067676354567</v>
      </c>
      <c r="F17" s="2" t="n">
        <v>0.0092285402543003</v>
      </c>
      <c r="G17" s="2" t="n">
        <v>-0.00614838339849955</v>
      </c>
      <c r="I17" s="2" t="n">
        <f aca="false">I16+B17</f>
        <v>-0.032706126877297</v>
      </c>
      <c r="J17" s="2" t="n">
        <f aca="false">J16+C17</f>
        <v>0.220878652667441</v>
      </c>
      <c r="K17" s="2" t="n">
        <f aca="false">K16+D17</f>
        <v>-0.12897320295376</v>
      </c>
      <c r="L17" s="2" t="n">
        <f aca="false">L16+E17</f>
        <v>0.0939082166271405</v>
      </c>
      <c r="M17" s="2" t="n">
        <f aca="false">M16+F17</f>
        <v>-0.408605818778096</v>
      </c>
      <c r="N17" s="2" t="n">
        <f aca="false">N16+G17</f>
        <v>-0.320356665876096</v>
      </c>
    </row>
    <row r="18" customFormat="false" ht="12.85" hidden="false" customHeight="false" outlineLevel="0" collapsed="false">
      <c r="A18" s="0" t="s">
        <v>29</v>
      </c>
      <c r="B18" s="2" t="n">
        <v>0.022819650385625</v>
      </c>
      <c r="C18" s="2" t="n">
        <v>-4.16333634234434E-017</v>
      </c>
      <c r="D18" s="2" t="n">
        <v>0.022819650385625</v>
      </c>
      <c r="E18" s="2" t="n">
        <v>-4.16333634234434E-017</v>
      </c>
      <c r="F18" s="2" t="n">
        <v>0.00838152656249998</v>
      </c>
      <c r="G18" s="2" t="n">
        <v>-4.16333634234434E-017</v>
      </c>
      <c r="I18" s="2" t="n">
        <f aca="false">I17+B18</f>
        <v>-0.00988647649167202</v>
      </c>
      <c r="J18" s="2" t="n">
        <f aca="false">J17+C18</f>
        <v>0.220878652667441</v>
      </c>
      <c r="K18" s="2" t="n">
        <f aca="false">K17+D18</f>
        <v>-0.106153552568135</v>
      </c>
      <c r="L18" s="2" t="n">
        <f aca="false">L17+E18</f>
        <v>0.0939082166271404</v>
      </c>
      <c r="M18" s="2" t="n">
        <f aca="false">M17+F18</f>
        <v>-0.400224292215596</v>
      </c>
      <c r="N18" s="2" t="n">
        <f aca="false">N17+G18</f>
        <v>-0.320356665876096</v>
      </c>
    </row>
    <row r="19" customFormat="false" ht="12.85" hidden="false" customHeight="false" outlineLevel="0" collapsed="false">
      <c r="A19" s="0" t="s">
        <v>30</v>
      </c>
      <c r="B19" s="2" t="n">
        <v>0.00618741288557496</v>
      </c>
      <c r="C19" s="2" t="n">
        <v>0.00356215517825005</v>
      </c>
      <c r="D19" s="2" t="n">
        <v>0.00618741288557496</v>
      </c>
      <c r="E19" s="2" t="n">
        <v>0.0129832699118748</v>
      </c>
      <c r="F19" s="2" t="n">
        <v>0.0373176277343001</v>
      </c>
      <c r="G19" s="2" t="n">
        <v>0.0251885801782501</v>
      </c>
      <c r="I19" s="2" t="n">
        <f aca="false">I18+B19</f>
        <v>-0.00369906360609706</v>
      </c>
      <c r="J19" s="2" t="n">
        <f aca="false">J18+C19</f>
        <v>0.224440807845691</v>
      </c>
      <c r="K19" s="2" t="n">
        <f aca="false">K18+D19</f>
        <v>-0.0999661396825597</v>
      </c>
      <c r="L19" s="2" t="n">
        <f aca="false">L18+E19</f>
        <v>0.106891486539015</v>
      </c>
      <c r="M19" s="2" t="n">
        <f aca="false">M18+F19</f>
        <v>-0.362906664481296</v>
      </c>
      <c r="N19" s="2" t="n">
        <f aca="false">N18+G19</f>
        <v>-0.295168085697846</v>
      </c>
    </row>
    <row r="20" customFormat="false" ht="12.85" hidden="false" customHeight="false" outlineLevel="0" collapsed="false">
      <c r="A20" s="0" t="s">
        <v>31</v>
      </c>
      <c r="B20" s="2" t="n">
        <v>-0.0578137289112999</v>
      </c>
      <c r="C20" s="2" t="n">
        <v>0.02916874961435</v>
      </c>
      <c r="D20" s="2" t="n">
        <v>-0.0578137289112999</v>
      </c>
      <c r="E20" s="2" t="n">
        <v>0.02916874961435</v>
      </c>
      <c r="F20" s="2" t="n">
        <v>-0.0369035856321249</v>
      </c>
      <c r="G20" s="2" t="n">
        <v>0.0410770820361752</v>
      </c>
      <c r="I20" s="2" t="n">
        <f aca="false">I19+B20</f>
        <v>-0.0615127925173969</v>
      </c>
      <c r="J20" s="2" t="n">
        <f aca="false">J19+C20</f>
        <v>0.253609557460041</v>
      </c>
      <c r="K20" s="2" t="n">
        <f aca="false">K19+D20</f>
        <v>-0.15777986859386</v>
      </c>
      <c r="L20" s="2" t="n">
        <f aca="false">L19+E20</f>
        <v>0.136060236153365</v>
      </c>
      <c r="M20" s="2" t="n">
        <f aca="false">M19+F20</f>
        <v>-0.399810250113421</v>
      </c>
      <c r="N20" s="2" t="n">
        <f aca="false">N19+G20</f>
        <v>-0.25409100366167</v>
      </c>
    </row>
    <row r="21" customFormat="false" ht="12.85" hidden="false" customHeight="false" outlineLevel="0" collapsed="false">
      <c r="A21" s="0" t="s">
        <v>32</v>
      </c>
      <c r="B21" s="2" t="n">
        <v>-0.0354782550030247</v>
      </c>
      <c r="C21" s="2" t="n">
        <v>-0.0132910068359245</v>
      </c>
      <c r="D21" s="2" t="n">
        <v>-0.0354782550030247</v>
      </c>
      <c r="E21" s="2" t="n">
        <v>-0.0118313780398745</v>
      </c>
      <c r="F21" s="2" t="n">
        <v>-0.0168950580278498</v>
      </c>
      <c r="G21" s="2" t="n">
        <v>-0.0244403402493499</v>
      </c>
      <c r="I21" s="2" t="n">
        <f aca="false">I20+B21</f>
        <v>-0.0969910475204216</v>
      </c>
      <c r="J21" s="2" t="n">
        <f aca="false">J20+C21</f>
        <v>0.240318550624116</v>
      </c>
      <c r="K21" s="2" t="n">
        <f aca="false">K20+D21</f>
        <v>-0.193258123596884</v>
      </c>
      <c r="L21" s="2" t="n">
        <f aca="false">L20+E21</f>
        <v>0.124228858113491</v>
      </c>
      <c r="M21" s="2" t="n">
        <f aca="false">M20+F21</f>
        <v>-0.416705308141271</v>
      </c>
      <c r="N21" s="2" t="n">
        <f aca="false">N20+G21</f>
        <v>-0.27853134391102</v>
      </c>
    </row>
    <row r="22" customFormat="false" ht="12.85" hidden="false" customHeight="false" outlineLevel="0" collapsed="false">
      <c r="A22" s="0" t="s">
        <v>33</v>
      </c>
      <c r="B22" s="2" t="n">
        <v>0.0271867755909252</v>
      </c>
      <c r="C22" s="2" t="n">
        <v>0.0181186998998251</v>
      </c>
      <c r="D22" s="2" t="n">
        <v>0.0354936559695254</v>
      </c>
      <c r="E22" s="2" t="n">
        <v>0.0260380378004752</v>
      </c>
      <c r="F22" s="2" t="n">
        <v>0.0148573387720252</v>
      </c>
      <c r="G22" s="2" t="n">
        <v>0.0157138250000002</v>
      </c>
      <c r="I22" s="2" t="n">
        <f aca="false">I21+B22</f>
        <v>-0.0698042719294965</v>
      </c>
      <c r="J22" s="2" t="n">
        <f aca="false">J21+C22</f>
        <v>0.258437250523941</v>
      </c>
      <c r="K22" s="2" t="n">
        <f aca="false">K21+D22</f>
        <v>-0.157764467627359</v>
      </c>
      <c r="L22" s="2" t="n">
        <f aca="false">L21+E22</f>
        <v>0.150266895913966</v>
      </c>
      <c r="M22" s="2" t="n">
        <f aca="false">M21+F22</f>
        <v>-0.401847969369246</v>
      </c>
      <c r="N22" s="2" t="n">
        <f aca="false">N21+G22</f>
        <v>-0.26281751891102</v>
      </c>
    </row>
    <row r="23" customFormat="false" ht="12.85" hidden="false" customHeight="false" outlineLevel="0" collapsed="false">
      <c r="A23" s="0" t="s">
        <v>34</v>
      </c>
      <c r="B23" s="2" t="n">
        <v>-0.00338986464344965</v>
      </c>
      <c r="C23" s="2" t="n">
        <v>-0.0052611227464246</v>
      </c>
      <c r="D23" s="2" t="n">
        <v>-0.00357938964344956</v>
      </c>
      <c r="E23" s="2" t="n">
        <v>0.00331073105967511</v>
      </c>
      <c r="F23" s="2" t="n">
        <v>-0.0124957757812745</v>
      </c>
      <c r="G23" s="2" t="n">
        <v>-0.0156034069361249</v>
      </c>
      <c r="I23" s="2" t="n">
        <f aca="false">I22+B23</f>
        <v>-0.0731941365729461</v>
      </c>
      <c r="J23" s="2" t="n">
        <f aca="false">J22+C23</f>
        <v>0.253176127777517</v>
      </c>
      <c r="K23" s="2" t="n">
        <f aca="false">K22+D23</f>
        <v>-0.161343857270808</v>
      </c>
      <c r="L23" s="2" t="n">
        <f aca="false">L22+E23</f>
        <v>0.153577626973641</v>
      </c>
      <c r="M23" s="2" t="n">
        <f aca="false">M22+F23</f>
        <v>-0.41434374515052</v>
      </c>
      <c r="N23" s="2" t="n">
        <f aca="false">N22+G23</f>
        <v>-0.278420925847145</v>
      </c>
    </row>
    <row r="24" customFormat="false" ht="12.85" hidden="false" customHeight="false" outlineLevel="0" collapsed="false">
      <c r="A24" s="0" t="s">
        <v>35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I24" s="2" t="n">
        <f aca="false">I23+B24</f>
        <v>-0.0731941365729461</v>
      </c>
      <c r="J24" s="2" t="n">
        <f aca="false">J23+C24</f>
        <v>0.253176127777517</v>
      </c>
      <c r="K24" s="2" t="n">
        <f aca="false">K23+D24</f>
        <v>-0.161343857270808</v>
      </c>
      <c r="L24" s="2" t="n">
        <f aca="false">L23+E24</f>
        <v>0.153577626973641</v>
      </c>
      <c r="M24" s="2" t="n">
        <f aca="false">M23+F24</f>
        <v>-0.41434374515052</v>
      </c>
      <c r="N24" s="2" t="n">
        <f aca="false">N23+G24</f>
        <v>-0.278420925847145</v>
      </c>
    </row>
    <row r="25" customFormat="false" ht="12.85" hidden="false" customHeight="false" outlineLevel="0" collapsed="false">
      <c r="A25" s="0" t="s">
        <v>36</v>
      </c>
      <c r="B25" s="2" t="n">
        <v>0.0342201545823253</v>
      </c>
      <c r="C25" s="2" t="n">
        <v>0.0223623298828002</v>
      </c>
      <c r="D25" s="2" t="n">
        <v>-0.0624635318309745</v>
      </c>
      <c r="E25" s="2" t="n">
        <v>-0.0735452979467498</v>
      </c>
      <c r="F25" s="2" t="n">
        <v>0.0217203643579751</v>
      </c>
      <c r="G25" s="2" t="n">
        <v>0.0132804041015502</v>
      </c>
      <c r="I25" s="2" t="n">
        <f aca="false">I24+B25</f>
        <v>-0.0389739819906208</v>
      </c>
      <c r="J25" s="2" t="n">
        <f aca="false">J24+C25</f>
        <v>0.275538457660317</v>
      </c>
      <c r="K25" s="2" t="n">
        <f aca="false">K24+D25</f>
        <v>-0.223807389101783</v>
      </c>
      <c r="L25" s="2" t="n">
        <f aca="false">L24+E25</f>
        <v>0.0800323290268912</v>
      </c>
      <c r="M25" s="2" t="n">
        <f aca="false">M24+F25</f>
        <v>-0.392623380792545</v>
      </c>
      <c r="N25" s="2" t="n">
        <f aca="false">N24+G25</f>
        <v>-0.265140521745595</v>
      </c>
    </row>
    <row r="26" customFormat="false" ht="12.85" hidden="false" customHeight="false" outlineLevel="0" collapsed="false">
      <c r="A26" s="0" t="s">
        <v>37</v>
      </c>
      <c r="B26" s="2" t="n">
        <v>-0.01668307247095</v>
      </c>
      <c r="C26" s="2" t="n">
        <v>-0.0127866752955247</v>
      </c>
      <c r="D26" s="2" t="n">
        <v>-0.0265632264823748</v>
      </c>
      <c r="E26" s="2" t="n">
        <v>-0.0136905821514249</v>
      </c>
      <c r="F26" s="2" t="n">
        <v>-0.0079091951973996</v>
      </c>
      <c r="G26" s="2" t="n">
        <v>-0.026756889358</v>
      </c>
      <c r="I26" s="2" t="n">
        <f aca="false">I25+B26</f>
        <v>-0.0556570544615708</v>
      </c>
      <c r="J26" s="2" t="n">
        <f aca="false">J25+C26</f>
        <v>0.262751782364792</v>
      </c>
      <c r="K26" s="2" t="n">
        <f aca="false">K25+D26</f>
        <v>-0.250370615584158</v>
      </c>
      <c r="L26" s="2" t="n">
        <f aca="false">L25+E26</f>
        <v>0.0663417468754663</v>
      </c>
      <c r="M26" s="2" t="n">
        <f aca="false">M25+F26</f>
        <v>-0.400532575989945</v>
      </c>
      <c r="N26" s="2" t="n">
        <f aca="false">N25+G26</f>
        <v>-0.291897411103595</v>
      </c>
    </row>
    <row r="27" customFormat="false" ht="12.85" hidden="false" customHeight="false" outlineLevel="0" collapsed="false">
      <c r="A27" s="0" t="s">
        <v>38</v>
      </c>
      <c r="B27" s="2" t="n">
        <v>0.0101237713841501</v>
      </c>
      <c r="C27" s="2" t="n">
        <v>0.00230479355965022</v>
      </c>
      <c r="D27" s="2" t="n">
        <v>-0.00433576854472503</v>
      </c>
      <c r="E27" s="2" t="n">
        <v>0.00748396161857504</v>
      </c>
      <c r="F27" s="2" t="n">
        <v>-0.00303039520737477</v>
      </c>
      <c r="G27" s="2" t="n">
        <v>-0.00118681091254976</v>
      </c>
      <c r="I27" s="2" t="n">
        <f aca="false">I26+B27</f>
        <v>-0.0455332830774207</v>
      </c>
      <c r="J27" s="2" t="n">
        <f aca="false">J26+C27</f>
        <v>0.265056575924443</v>
      </c>
      <c r="K27" s="2" t="n">
        <f aca="false">K26+D27</f>
        <v>-0.254706384128883</v>
      </c>
      <c r="L27" s="2" t="n">
        <f aca="false">L26+E27</f>
        <v>0.0738257084940413</v>
      </c>
      <c r="M27" s="2" t="n">
        <f aca="false">M26+F27</f>
        <v>-0.403562971197319</v>
      </c>
      <c r="N27" s="2" t="n">
        <f aca="false">N26+G27</f>
        <v>-0.293084222016145</v>
      </c>
    </row>
    <row r="28" customFormat="false" ht="12.85" hidden="false" customHeight="false" outlineLevel="0" collapsed="false">
      <c r="A28" s="0" t="s">
        <v>39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0.0158578145582751</v>
      </c>
      <c r="G28" s="2" t="n">
        <v>0</v>
      </c>
      <c r="I28" s="2" t="n">
        <f aca="false">I27+B28</f>
        <v>-0.0455332830774207</v>
      </c>
      <c r="J28" s="2" t="n">
        <f aca="false">J27+C28</f>
        <v>0.265056575924443</v>
      </c>
      <c r="K28" s="2" t="n">
        <f aca="false">K27+D28</f>
        <v>-0.254706384128883</v>
      </c>
      <c r="L28" s="2" t="n">
        <f aca="false">L27+E28</f>
        <v>0.0738257084940413</v>
      </c>
      <c r="M28" s="2" t="n">
        <f aca="false">M27+F28</f>
        <v>-0.387705156639044</v>
      </c>
      <c r="N28" s="2" t="n">
        <f aca="false">N27+G28</f>
        <v>-0.293084222016145</v>
      </c>
    </row>
    <row r="29" customFormat="false" ht="12.85" hidden="false" customHeight="false" outlineLevel="0" collapsed="false">
      <c r="A29" s="0" t="s">
        <v>40</v>
      </c>
      <c r="B29" s="2" t="n">
        <v>-0.01291382490985</v>
      </c>
      <c r="C29" s="2" t="n">
        <v>-0.00431091445312511</v>
      </c>
      <c r="D29" s="2" t="n">
        <v>-0.01291382490985</v>
      </c>
      <c r="E29" s="2" t="n">
        <v>-0.00431091445312511</v>
      </c>
      <c r="F29" s="2" t="n">
        <v>-0.00940446914562506</v>
      </c>
      <c r="G29" s="2" t="n">
        <v>0.00963957168467526</v>
      </c>
      <c r="I29" s="2" t="n">
        <f aca="false">I28+B29</f>
        <v>-0.0584471079872707</v>
      </c>
      <c r="J29" s="2" t="n">
        <f aca="false">J28+C29</f>
        <v>0.260745661471317</v>
      </c>
      <c r="K29" s="2" t="n">
        <f aca="false">K28+D29</f>
        <v>-0.267620209038733</v>
      </c>
      <c r="L29" s="2" t="n">
        <f aca="false">L28+E29</f>
        <v>0.0695147940409162</v>
      </c>
      <c r="M29" s="2" t="n">
        <f aca="false">M28+F29</f>
        <v>-0.397109625784669</v>
      </c>
      <c r="N29" s="2" t="n">
        <f aca="false">N28+G29</f>
        <v>-0.283444650331469</v>
      </c>
    </row>
    <row r="30" customFormat="false" ht="12.85" hidden="false" customHeight="false" outlineLevel="0" collapsed="false">
      <c r="A30" s="0" t="s">
        <v>41</v>
      </c>
      <c r="B30" s="2" t="n">
        <v>0.00732796230967501</v>
      </c>
      <c r="C30" s="2" t="n">
        <v>0.00732796230967501</v>
      </c>
      <c r="D30" s="2" t="n">
        <v>0.00157834892827511</v>
      </c>
      <c r="E30" s="2" t="n">
        <v>0.00732796230967501</v>
      </c>
      <c r="F30" s="2" t="n">
        <v>0.00157834892827511</v>
      </c>
      <c r="G30" s="2" t="n">
        <v>0.020174827043275</v>
      </c>
      <c r="I30" s="2" t="n">
        <f aca="false">I29+B30</f>
        <v>-0.0511191456775957</v>
      </c>
      <c r="J30" s="2" t="n">
        <f aca="false">J29+C30</f>
        <v>0.268073623780992</v>
      </c>
      <c r="K30" s="2" t="n">
        <f aca="false">K29+D30</f>
        <v>-0.266041860110458</v>
      </c>
      <c r="L30" s="2" t="n">
        <f aca="false">L29+E30</f>
        <v>0.0768427563505912</v>
      </c>
      <c r="M30" s="2" t="n">
        <f aca="false">M29+F30</f>
        <v>-0.395531276856394</v>
      </c>
      <c r="N30" s="2" t="n">
        <f aca="false">N29+G30</f>
        <v>-0.263269823288194</v>
      </c>
    </row>
    <row r="31" customFormat="false" ht="12.85" hidden="false" customHeight="false" outlineLevel="0" collapsed="false">
      <c r="A31" s="0" t="s">
        <v>42</v>
      </c>
      <c r="B31" s="2" t="n">
        <v>0</v>
      </c>
      <c r="C31" s="2" t="n">
        <v>0.015399626657675</v>
      </c>
      <c r="D31" s="2" t="n">
        <v>0</v>
      </c>
      <c r="E31" s="2" t="n">
        <v>0.0153885834886001</v>
      </c>
      <c r="F31" s="2" t="n">
        <v>0.0153885834886001</v>
      </c>
      <c r="G31" s="2" t="n">
        <v>0</v>
      </c>
      <c r="I31" s="2" t="n">
        <f aca="false">I30+B31</f>
        <v>-0.0511191456775957</v>
      </c>
      <c r="J31" s="2" t="n">
        <f aca="false">J30+C31</f>
        <v>0.283473250438668</v>
      </c>
      <c r="K31" s="2" t="n">
        <f aca="false">K30+D31</f>
        <v>-0.266041860110458</v>
      </c>
      <c r="L31" s="2" t="n">
        <f aca="false">L30+E31</f>
        <v>0.0922313398391913</v>
      </c>
      <c r="M31" s="2" t="n">
        <f aca="false">M30+F31</f>
        <v>-0.380142693367794</v>
      </c>
      <c r="N31" s="2" t="n">
        <f aca="false">N30+G31</f>
        <v>-0.263269823288194</v>
      </c>
    </row>
    <row r="32" customFormat="false" ht="12.85" hidden="false" customHeight="false" outlineLevel="0" collapsed="false">
      <c r="A32" s="0" t="s">
        <v>43</v>
      </c>
      <c r="B32" s="2" t="n">
        <v>0.0036016763721752</v>
      </c>
      <c r="C32" s="2" t="n">
        <v>-0.0118542398487502</v>
      </c>
      <c r="D32" s="2" t="n">
        <v>0.00277195898437518</v>
      </c>
      <c r="E32" s="2" t="n">
        <v>-0.0118542398487502</v>
      </c>
      <c r="F32" s="2" t="n">
        <v>0.00672992597154994</v>
      </c>
      <c r="G32" s="2" t="n">
        <v>-0.0118542398487502</v>
      </c>
      <c r="I32" s="2" t="n">
        <f aca="false">I31+B32</f>
        <v>-0.0475174693054205</v>
      </c>
      <c r="J32" s="2" t="n">
        <f aca="false">J31+C32</f>
        <v>0.271619010589917</v>
      </c>
      <c r="K32" s="2" t="n">
        <f aca="false">K31+D32</f>
        <v>-0.263269901126082</v>
      </c>
      <c r="L32" s="2" t="n">
        <f aca="false">L31+E32</f>
        <v>0.0803770999904411</v>
      </c>
      <c r="M32" s="2" t="n">
        <f aca="false">M31+F32</f>
        <v>-0.373412767396244</v>
      </c>
      <c r="N32" s="2" t="n">
        <f aca="false">N31+G32</f>
        <v>-0.275124063136944</v>
      </c>
    </row>
    <row r="33" customFormat="false" ht="12.85" hidden="false" customHeight="false" outlineLevel="0" collapsed="false">
      <c r="A33" s="0" t="s">
        <v>44</v>
      </c>
      <c r="B33" s="2" t="n">
        <v>0.0233342780348502</v>
      </c>
      <c r="C33" s="2" t="n">
        <v>-0.00558019228764981</v>
      </c>
      <c r="D33" s="2" t="n">
        <v>0.00842755801782516</v>
      </c>
      <c r="E33" s="2" t="n">
        <v>-0.00558019228764981</v>
      </c>
      <c r="F33" s="2" t="n">
        <v>0.0366712768529503</v>
      </c>
      <c r="G33" s="2" t="n">
        <v>0.0443855028395253</v>
      </c>
      <c r="I33" s="2" t="n">
        <f aca="false">I32+B33</f>
        <v>-0.0241831912705702</v>
      </c>
      <c r="J33" s="2" t="n">
        <f aca="false">J32+C33</f>
        <v>0.266038818302268</v>
      </c>
      <c r="K33" s="2" t="n">
        <f aca="false">K32+D33</f>
        <v>-0.254842343108257</v>
      </c>
      <c r="L33" s="2" t="n">
        <f aca="false">L32+E33</f>
        <v>0.0747969077027913</v>
      </c>
      <c r="M33" s="2" t="n">
        <f aca="false">M32+F33</f>
        <v>-0.336741490543294</v>
      </c>
      <c r="N33" s="2" t="n">
        <f aca="false">N32+G33</f>
        <v>-0.230738560297419</v>
      </c>
    </row>
    <row r="34" customFormat="false" ht="12.85" hidden="false" customHeight="false" outlineLevel="0" collapsed="false">
      <c r="A34" s="0" t="s">
        <v>45</v>
      </c>
      <c r="B34" s="2" t="n">
        <v>-0.00189934473655003</v>
      </c>
      <c r="C34" s="2" t="n">
        <v>-0.00972682567610002</v>
      </c>
      <c r="D34" s="2" t="n">
        <v>0.00155555341047501</v>
      </c>
      <c r="E34" s="2" t="n">
        <v>-0.00732962860577487</v>
      </c>
      <c r="F34" s="2" t="n">
        <v>-0.00345343173580034</v>
      </c>
      <c r="G34" s="2" t="n">
        <v>0.0163769066306248</v>
      </c>
      <c r="I34" s="2" t="n">
        <f aca="false">I33+B34</f>
        <v>-0.0260825360071202</v>
      </c>
      <c r="J34" s="2" t="n">
        <f aca="false">J33+C34</f>
        <v>0.256311992626168</v>
      </c>
      <c r="K34" s="2" t="n">
        <f aca="false">K33+D34</f>
        <v>-0.253286789697782</v>
      </c>
      <c r="L34" s="2" t="n">
        <f aca="false">L33+E34</f>
        <v>0.0674672790970165</v>
      </c>
      <c r="M34" s="2" t="n">
        <f aca="false">M33+F34</f>
        <v>-0.340194922279094</v>
      </c>
      <c r="N34" s="2" t="n">
        <f aca="false">N33+G34</f>
        <v>-0.214361653666794</v>
      </c>
    </row>
    <row r="35" customFormat="false" ht="12.85" hidden="false" customHeight="false" outlineLevel="0" collapsed="false">
      <c r="A35" s="0" t="s">
        <v>46</v>
      </c>
      <c r="B35" s="2" t="n">
        <v>-0.0913916513671748</v>
      </c>
      <c r="C35" s="2" t="n">
        <v>-0.0951902273487749</v>
      </c>
      <c r="D35" s="2" t="n">
        <v>-0.0923554627904748</v>
      </c>
      <c r="E35" s="2" t="n">
        <v>-0.0951902273487749</v>
      </c>
      <c r="F35" s="2" t="n">
        <v>-0.0788742201122247</v>
      </c>
      <c r="G35" s="2" t="n">
        <v>-0.0988360378856248</v>
      </c>
      <c r="I35" s="2" t="n">
        <f aca="false">I34+B35</f>
        <v>-0.117474187374295</v>
      </c>
      <c r="J35" s="2" t="n">
        <f aca="false">J34+C35</f>
        <v>0.161121765277393</v>
      </c>
      <c r="K35" s="2" t="n">
        <f aca="false">K34+D35</f>
        <v>-0.345642252488257</v>
      </c>
      <c r="L35" s="2" t="n">
        <f aca="false">L34+E35</f>
        <v>-0.0277229482517585</v>
      </c>
      <c r="M35" s="2" t="n">
        <f aca="false">M34+F35</f>
        <v>-0.419069142391319</v>
      </c>
      <c r="N35" s="2" t="n">
        <f aca="false">N34+G35</f>
        <v>-0.313197691552419</v>
      </c>
    </row>
    <row r="36" customFormat="false" ht="12.85" hidden="false" customHeight="false" outlineLevel="0" collapsed="false">
      <c r="A36" s="0" t="s">
        <v>47</v>
      </c>
      <c r="B36" s="2" t="n">
        <v>-0.0502048818409498</v>
      </c>
      <c r="C36" s="2" t="n">
        <v>-0.0482734785256749</v>
      </c>
      <c r="D36" s="2" t="n">
        <v>-0.0299966226562747</v>
      </c>
      <c r="E36" s="2" t="n">
        <v>-0.0482734785256749</v>
      </c>
      <c r="F36" s="2" t="n">
        <v>-0.0270598265525495</v>
      </c>
      <c r="G36" s="2" t="n">
        <v>-0.0309803132712996</v>
      </c>
      <c r="I36" s="2" t="n">
        <f aca="false">I35+B36</f>
        <v>-0.167679069215245</v>
      </c>
      <c r="J36" s="2" t="n">
        <f aca="false">J35+C36</f>
        <v>0.112848286751718</v>
      </c>
      <c r="K36" s="2" t="n">
        <f aca="false">K35+D36</f>
        <v>-0.375638875144532</v>
      </c>
      <c r="L36" s="2" t="n">
        <f aca="false">L35+E36</f>
        <v>-0.0759964267774334</v>
      </c>
      <c r="M36" s="2" t="n">
        <f aca="false">M35+F36</f>
        <v>-0.446128968943868</v>
      </c>
      <c r="N36" s="2" t="n">
        <f aca="false">N35+G36</f>
        <v>-0.344178004823719</v>
      </c>
    </row>
    <row r="38" customFormat="false" ht="12.85" hidden="false" customHeight="false" outlineLevel="0" collapsed="false">
      <c r="A38" s="1" t="s">
        <v>48</v>
      </c>
      <c r="B38" s="3" t="n">
        <f aca="false">AVERAGE(B2:B36)</f>
        <v>-0.00479083054900699</v>
      </c>
      <c r="C38" s="3" t="n">
        <f aca="false">AVERAGE(C2:C36)</f>
        <v>0.00322423676433479</v>
      </c>
      <c r="D38" s="3" t="n">
        <f aca="false">AVERAGE(D2:D36)</f>
        <v>-0.0107325392898438</v>
      </c>
      <c r="E38" s="3" t="n">
        <f aca="false">AVERAGE(E2:E36)</f>
        <v>-0.00217132647935524</v>
      </c>
      <c r="F38" s="3" t="n">
        <f aca="false">AVERAGE(F2:F36)</f>
        <v>-0.0127465419698248</v>
      </c>
      <c r="G38" s="3" t="n">
        <f aca="false">AVERAGE(G2:G36)</f>
        <v>-0.00983365728067768</v>
      </c>
    </row>
    <row r="39" customFormat="false" ht="12.85" hidden="false" customHeight="false" outlineLevel="0" collapsed="false">
      <c r="A39" s="1" t="s">
        <v>49</v>
      </c>
      <c r="B39" s="3" t="n">
        <f aca="false">STDEV(B2:B36)</f>
        <v>0.0678718634319329</v>
      </c>
      <c r="C39" s="3" t="n">
        <f aca="false">STDEV(C2:C36)</f>
        <v>0.0672153405120472</v>
      </c>
      <c r="D39" s="3" t="n">
        <f aca="false">STDEV(D2:D36)</f>
        <v>0.0597982134138702</v>
      </c>
      <c r="E39" s="3" t="n">
        <f aca="false">STDEV(E2:E36)</f>
        <v>0.0633183408623461</v>
      </c>
      <c r="F39" s="3" t="n">
        <f aca="false">STDEV(F2:F36)</f>
        <v>0.0506432990351528</v>
      </c>
      <c r="G39" s="3" t="n">
        <f aca="false">STDEV(G2:G36)</f>
        <v>0.0443765131719409</v>
      </c>
    </row>
    <row r="40" customFormat="false" ht="12.85" hidden="false" customHeight="false" outlineLevel="0" collapsed="false">
      <c r="A40" s="1" t="s">
        <v>50</v>
      </c>
      <c r="B40" s="3" t="n">
        <f aca="false">MEDIAN(B2:B36)</f>
        <v>0</v>
      </c>
      <c r="C40" s="3" t="n">
        <f aca="false">MEDIAN(C2:C36)</f>
        <v>0</v>
      </c>
      <c r="D40" s="3" t="n">
        <f aca="false">MEDIAN(D2:D36)</f>
        <v>0</v>
      </c>
      <c r="E40" s="3" t="n">
        <f aca="false">MEDIAN(E2:E36)</f>
        <v>0</v>
      </c>
      <c r="F40" s="3" t="n">
        <f aca="false">MEDIAN(F2:F36)</f>
        <v>0</v>
      </c>
      <c r="G40" s="3" t="n">
        <f aca="false">MEDIAN(G2:G36)</f>
        <v>0</v>
      </c>
    </row>
    <row r="41" customFormat="false" ht="12.85" hidden="false" customHeight="false" outlineLevel="0" collapsed="false">
      <c r="A41" s="1" t="s">
        <v>51</v>
      </c>
      <c r="B41" s="3" t="n">
        <f aca="false">MIN(B2:B36)</f>
        <v>-0.154781060861362</v>
      </c>
      <c r="C41" s="3" t="n">
        <f aca="false">MIN(C2:C36)</f>
        <v>-0.167328162431212</v>
      </c>
      <c r="D41" s="3" t="n">
        <f aca="false">MIN(D2:D36)</f>
        <v>-0.163737569060625</v>
      </c>
      <c r="E41" s="3" t="n">
        <f aca="false">MIN(E2:E36)</f>
        <v>-0.167328162431212</v>
      </c>
      <c r="F41" s="3" t="n">
        <f aca="false">MIN(F2:F36)</f>
        <v>-0.184986266311087</v>
      </c>
      <c r="G41" s="3" t="n">
        <f aca="false">MIN(G2:G36)</f>
        <v>-0.1682060420022</v>
      </c>
    </row>
    <row r="42" customFormat="false" ht="12.85" hidden="false" customHeight="false" outlineLevel="0" collapsed="false">
      <c r="A42" s="1" t="s">
        <v>52</v>
      </c>
      <c r="B42" s="3" t="n">
        <f aca="false">MAX(B2:B36)</f>
        <v>0.2778478008989</v>
      </c>
      <c r="C42" s="3" t="n">
        <f aca="false">MAX(C2:C36)</f>
        <v>0.29054158741485</v>
      </c>
      <c r="D42" s="3" t="n">
        <f aca="false">MAX(D2:D36)</f>
        <v>0.193677566673</v>
      </c>
      <c r="E42" s="3" t="n">
        <f aca="false">MAX(E2:E36)</f>
        <v>0.2620481196488</v>
      </c>
      <c r="F42" s="3" t="n">
        <f aca="false">MAX(F2:F36)</f>
        <v>0.0782993526029253</v>
      </c>
      <c r="G42" s="3" t="n">
        <f aca="false">MAX(G2:G36)</f>
        <v>0.0462446815015131</v>
      </c>
    </row>
    <row r="43" customFormat="false" ht="12.85" hidden="false" customHeight="false" outlineLevel="0" collapsed="false">
      <c r="A43" s="1" t="s">
        <v>53</v>
      </c>
      <c r="B43" s="0" t="n">
        <f aca="false">COUNTIF(B2:B36,"&gt;=0")</f>
        <v>18</v>
      </c>
      <c r="C43" s="0" t="n">
        <f aca="false">COUNTIF(C2:C36,"&gt;=0")</f>
        <v>19</v>
      </c>
      <c r="D43" s="0" t="n">
        <f aca="false">COUNTIF(D2:D36,"&gt;=0")</f>
        <v>18</v>
      </c>
      <c r="E43" s="0" t="n">
        <f aca="false">COUNTIF(E2:E36,"&gt;=0")</f>
        <v>19</v>
      </c>
      <c r="F43" s="0" t="n">
        <f aca="false">COUNTIF(F2:F36,"&gt;=0")</f>
        <v>18</v>
      </c>
      <c r="G43" s="0" t="n">
        <f aca="false">COUNTIF(G2:G36,"&gt;=0")</f>
        <v>19</v>
      </c>
    </row>
    <row r="44" customFormat="false" ht="12.85" hidden="false" customHeight="false" outlineLevel="0" collapsed="false">
      <c r="A44" s="1" t="s">
        <v>54</v>
      </c>
      <c r="B44" s="0" t="n">
        <f aca="false">COUNTIF(B2:B36,"&lt;0")</f>
        <v>17</v>
      </c>
      <c r="C44" s="0" t="n">
        <f aca="false">COUNTIF(C2:C36,"&lt;0")</f>
        <v>16</v>
      </c>
      <c r="D44" s="0" t="n">
        <f aca="false">COUNTIF(D2:D36,"&lt;0")</f>
        <v>17</v>
      </c>
      <c r="E44" s="0" t="n">
        <f aca="false">COUNTIF(E2:E36,"&lt;0")</f>
        <v>16</v>
      </c>
      <c r="F44" s="0" t="n">
        <f aca="false">COUNTIF(F2:F36,"&lt;0")</f>
        <v>17</v>
      </c>
      <c r="G44" s="0" t="n">
        <f aca="false">COUNTIF(G2:G36,"&lt;0")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3.6071428571429"/>
    <col collapsed="false" hidden="false" max="2" min="2" style="0" width="11.6632653061225"/>
    <col collapsed="false" hidden="false" max="3" min="3" style="0" width="15.984693877551"/>
    <col collapsed="false" hidden="false" max="4" min="4" style="0" width="13.1734693877551"/>
    <col collapsed="false" hidden="false" max="1025" min="5" style="0" width="11.6632653061225"/>
  </cols>
  <sheetData>
    <row r="1" customFormat="false" ht="12.85" hidden="false" customHeight="false" outlineLevel="0" collapsed="false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</row>
    <row r="2" customFormat="false" ht="12.85" hidden="false" customHeight="false" outlineLevel="0" collapsed="false">
      <c r="A2" s="0" t="s">
        <v>1</v>
      </c>
      <c r="B2" s="0" t="n">
        <v>1</v>
      </c>
      <c r="C2" s="0" t="s">
        <v>64</v>
      </c>
      <c r="D2" s="0" t="s">
        <v>65</v>
      </c>
      <c r="E2" s="3" t="n">
        <v>-0.1</v>
      </c>
      <c r="F2" s="3" t="n">
        <v>0.015</v>
      </c>
      <c r="G2" s="0" t="s">
        <v>66</v>
      </c>
      <c r="H2" s="0" t="s">
        <v>66</v>
      </c>
      <c r="I2" s="3" t="n">
        <f aca="false">HLOOKUP(A2,AQ_results!$A$1:$G$44,38,0)</f>
        <v>-0.00479083054900699</v>
      </c>
    </row>
    <row r="3" customFormat="false" ht="12.85" hidden="false" customHeight="false" outlineLevel="0" collapsed="false">
      <c r="A3" s="0" t="s">
        <v>2</v>
      </c>
      <c r="B3" s="0" t="n">
        <v>1</v>
      </c>
      <c r="C3" s="0" t="s">
        <v>64</v>
      </c>
      <c r="D3" s="0" t="s">
        <v>67</v>
      </c>
      <c r="E3" s="3" t="n">
        <v>-0.1</v>
      </c>
      <c r="F3" s="3" t="n">
        <v>0.015</v>
      </c>
      <c r="G3" s="0" t="s">
        <v>66</v>
      </c>
      <c r="H3" s="0" t="s">
        <v>66</v>
      </c>
      <c r="I3" s="3" t="n">
        <f aca="false">HLOOKUP(A3,AQ_results!$A$1:$G$44,38,0)</f>
        <v>0.00322423676433479</v>
      </c>
    </row>
    <row r="4" customFormat="false" ht="12.85" hidden="false" customHeight="false" outlineLevel="0" collapsed="false">
      <c r="A4" s="0" t="s">
        <v>3</v>
      </c>
      <c r="B4" s="0" t="n">
        <v>1</v>
      </c>
      <c r="C4" s="0" t="s">
        <v>64</v>
      </c>
      <c r="D4" s="0" t="s">
        <v>65</v>
      </c>
      <c r="E4" s="3" t="n">
        <v>-0.1</v>
      </c>
      <c r="F4" s="3" t="n">
        <v>0.015</v>
      </c>
      <c r="G4" s="0" t="s">
        <v>68</v>
      </c>
      <c r="H4" s="0" t="s">
        <v>66</v>
      </c>
      <c r="I4" s="3" t="n">
        <f aca="false">HLOOKUP(A4,AQ_results!$A$1:$G$44,38,0)</f>
        <v>-0.0107325392898438</v>
      </c>
    </row>
    <row r="5" customFormat="false" ht="12.85" hidden="false" customHeight="false" outlineLevel="0" collapsed="false">
      <c r="A5" s="0" t="s">
        <v>4</v>
      </c>
      <c r="B5" s="0" t="n">
        <v>1</v>
      </c>
      <c r="C5" s="0" t="s">
        <v>64</v>
      </c>
      <c r="D5" s="0" t="s">
        <v>67</v>
      </c>
      <c r="E5" s="3" t="n">
        <v>-0.1</v>
      </c>
      <c r="F5" s="3" t="n">
        <v>0.015</v>
      </c>
      <c r="G5" s="0" t="s">
        <v>68</v>
      </c>
      <c r="H5" s="0" t="s">
        <v>66</v>
      </c>
      <c r="I5" s="3" t="n">
        <f aca="false">HLOOKUP(A5,AQ_results!$A$1:$G$44,38,0)</f>
        <v>-0.00217132647935524</v>
      </c>
    </row>
    <row r="6" customFormat="false" ht="12.85" hidden="false" customHeight="false" outlineLevel="0" collapsed="false">
      <c r="A6" s="0" t="s">
        <v>5</v>
      </c>
      <c r="B6" s="0" t="n">
        <v>1</v>
      </c>
      <c r="C6" s="0" t="s">
        <v>64</v>
      </c>
      <c r="D6" s="0" t="s">
        <v>65</v>
      </c>
      <c r="E6" s="3" t="n">
        <v>-0.1</v>
      </c>
      <c r="F6" s="3" t="n">
        <v>0.015</v>
      </c>
      <c r="G6" s="0" t="s">
        <v>68</v>
      </c>
      <c r="H6" s="0" t="s">
        <v>68</v>
      </c>
      <c r="I6" s="3" t="n">
        <f aca="false">HLOOKUP(A6,AQ_results!$A$1:$G$44,38,0)</f>
        <v>-0.0127465419698248</v>
      </c>
    </row>
    <row r="7" customFormat="false" ht="12.85" hidden="false" customHeight="false" outlineLevel="0" collapsed="false">
      <c r="A7" s="0" t="s">
        <v>6</v>
      </c>
      <c r="B7" s="0" t="n">
        <v>1</v>
      </c>
      <c r="C7" s="0" t="s">
        <v>64</v>
      </c>
      <c r="D7" s="0" t="s">
        <v>67</v>
      </c>
      <c r="E7" s="3" t="n">
        <v>-0.1</v>
      </c>
      <c r="F7" s="3" t="n">
        <v>0.015</v>
      </c>
      <c r="G7" s="0" t="s">
        <v>68</v>
      </c>
      <c r="H7" s="0" t="s">
        <v>68</v>
      </c>
      <c r="I7" s="3" t="n">
        <f aca="false">HLOOKUP(A7,AQ_results!$A$1:$G$44,38,0)</f>
        <v>-0.00983365728067768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2020-02-16T19:51:27Z</dcterms:created>
  <dc:creator>david </dc:creator>
  <dc:language>en-US</dc:language>
  <cp:lastModifiedBy>david </cp:lastModifiedBy>
  <dcterms:modified xsi:type="dcterms:W3CDTF">2020-02-17T16:30:02Z</dcterms:modified>
  <cp:revision>13</cp:revision>
</cp:coreProperties>
</file>