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ability scores" sheetId="1" state="visible" r:id="rId2"/>
    <sheet name="Usability guidelines" sheetId="2" state="visible" r:id="rId3"/>
    <sheet name="Rating ranges" sheetId="3" state="visible" r:id="rId4"/>
  </sheets>
  <definedNames>
    <definedName function="false" hidden="false" localSheetId="0" name="_xlnm.Print_Area" vbProcedure="false">'Usability scores'!$A$1:$I$80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8" authorId="0">
      <text>
        <r>
          <rPr>
            <sz val="10"/>
            <rFont val="Arial"/>
            <family val="0"/>
            <charset val="1"/>
          </rPr>
          <t xml:space="preserve">Features and functionality meet common user goals and objectives (Very high importance)
</t>
        </r>
        <r>
          <rPr>
            <sz val="8"/>
            <color rgb="FF000000"/>
            <rFont val="Tahoma"/>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0" authorId="0">
      <text>
        <r>
          <rPr>
            <sz val="10"/>
            <rFont val="Arial"/>
            <family val="0"/>
            <charset val="1"/>
          </rPr>
          <t xml:space="preserve">Features and functionality support users desired workflows (Very high importance)
</t>
        </r>
        <r>
          <rPr>
            <sz val="8"/>
            <color rgb="FF000000"/>
            <rFont val="Tahoma"/>
            <family val="0"/>
            <charset val="1"/>
          </rPr>
          <t xml:space="preserve">The site or application should support or at least be compatible with the way that users wish to work. For example, users might want to be able to carry out bulk transactions or be able to save and return to their work. </t>
        </r>
      </text>
    </comment>
    <comment ref="B12" authorId="0">
      <text>
        <r>
          <rPr>
            <sz val="10"/>
            <rFont val="Arial"/>
            <family val="0"/>
            <charset val="1"/>
          </rPr>
          <t xml:space="preserve">Frequently-used tasks are readily available (e.g. easily accessible from the homepage) and well supported (High importance)
</t>
        </r>
        <r>
          <rPr>
            <sz val="8"/>
            <color rgb="FF000000"/>
            <rFont val="Tahoma"/>
            <family val="0"/>
            <charset val="1"/>
          </rPr>
          <t xml:space="preserve">For example short cuts and a login to retrieve details might be provided to speed up the completion of frequently carried out tasks.</t>
        </r>
      </text>
    </comment>
    <comment ref="B14" authorId="0">
      <text>
        <r>
          <rPr>
            <sz val="10"/>
            <rFont val="Arial"/>
            <family val="0"/>
            <charset val="1"/>
          </rPr>
          <t xml:space="preserve">Users are adequately supported according to their level of expertise (Medium importance)
</t>
        </r>
        <r>
          <rPr>
            <sz val="8"/>
            <color rgb="FF000000"/>
            <rFont val="Tahoma"/>
            <family val="0"/>
            <charset val="1"/>
          </rPr>
          <t xml:space="preserve">For example, novice users are given help and instructions and features are progressively disclosed (e.g. advanced features not being shown by default).</t>
        </r>
      </text>
    </comment>
    <comment ref="B18" authorId="0">
      <text>
        <r>
          <rPr>
            <sz val="10"/>
            <rFont val="Arial"/>
            <family val="0"/>
            <charset val="1"/>
          </rPr>
          <t xml:space="preserve">The Homepage / starting page provides a clear snapshot and overview of the content, features and functionality available (Low importance)
</t>
        </r>
        <r>
          <rPr>
            <sz val="8"/>
            <color rgb="FF000000"/>
            <rFont val="Tahoma"/>
            <family val="0"/>
            <charset val="1"/>
          </rPr>
          <t xml:space="preserve">For example, an introduction and overview of the site is provided together with section snapshots and example content.</t>
        </r>
      </text>
    </comment>
    <comment ref="B20" authorId="0">
      <text>
        <r>
          <rPr>
            <sz val="10"/>
            <rFont val="Arial"/>
            <family val="0"/>
            <charset val="1"/>
          </rPr>
          <t xml:space="preserve">The homepage / starting page is effective in orienting and directing users to their desired information and tasks (High importance)
</t>
        </r>
        <r>
          <rPr>
            <sz val="8"/>
            <color rgb="FF000000"/>
            <rFont val="Tahoma"/>
            <family val="0"/>
            <charset val="1"/>
          </rPr>
          <t xml:space="preserve">Users should be able to work out where they need to go to complete a given task (e.g. carry out some research, complete a transaction).</t>
        </r>
      </text>
    </comment>
    <comment ref="B22" authorId="0">
      <text>
        <r>
          <rPr>
            <sz val="10"/>
            <rFont val="Arial"/>
            <family val="0"/>
            <charset val="1"/>
          </rPr>
          <t xml:space="preserve">The homepage / starting page layout is clear and uncluttered with sufficient 'white space' (Medium importance)
</t>
        </r>
        <r>
          <rPr>
            <sz val="8"/>
            <color rgb="FF000000"/>
            <rFont val="Tahoma"/>
            <family val="0"/>
            <charset val="1"/>
          </rPr>
          <t xml:space="preserve">Users should be able to quickly scan the homepage and make sense of both the content available and of how the site is structured.
</t>
        </r>
      </text>
    </comment>
    <comment ref="B26" authorId="0">
      <text>
        <r>
          <rPr>
            <sz val="10"/>
            <rFont val="Arial"/>
            <family val="0"/>
            <charset val="1"/>
          </rPr>
          <t xml:space="preserve">Links are clear, descriptive and well labelled (Medium importance)
</t>
        </r>
        <r>
          <rPr>
            <sz val="8"/>
            <color rgb="FF000000"/>
            <rFont val="Tahoma"/>
            <family val="2"/>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28" authorId="0">
      <text>
        <r>
          <rPr>
            <sz val="10"/>
            <rFont val="Arial"/>
            <family val="0"/>
            <charset val="1"/>
          </rPr>
          <t xml:space="preserve">The current location is clearly indicated (e.g. breadcrumb, highlighted menu item) (Low importance)
</t>
        </r>
        <r>
          <rPr>
            <sz val="8"/>
            <color rgb="FF000000"/>
            <rFont val="Tahoma"/>
            <family val="0"/>
            <charset val="1"/>
          </rPr>
          <t xml:space="preserve">Users should always know where they are in the site or application.
</t>
        </r>
      </text>
    </comment>
    <comment ref="B30" authorId="0">
      <text>
        <r>
          <rPr>
            <sz val="10"/>
            <rFont val="Arial"/>
            <family val="0"/>
            <charset val="1"/>
          </rPr>
          <t xml:space="preserve">Users can easily get back to the homepage or a relevant start point (Low importance)
</t>
        </r>
        <r>
          <rPr>
            <sz val="8"/>
            <color rgb="FF000000"/>
            <rFont val="Tahoma"/>
            <family val="0"/>
            <charset val="1"/>
          </rPr>
          <t xml:space="preserve">For example, a homepage link might be part of the breadcrumb or a home link might be available as part of the header.
</t>
        </r>
      </text>
    </comment>
    <comment ref="B34" authorId="0">
      <text>
        <r>
          <rPr>
            <sz val="10"/>
            <rFont val="Arial"/>
            <family val="0"/>
            <charset val="1"/>
          </rPr>
          <t xml:space="preserve">Complex forms and processes are broken up into readily understood steps and sections (Medium importance)
</t>
        </r>
        <r>
          <rPr>
            <sz val="8"/>
            <color rgb="FF000000"/>
            <rFont val="Tahoma"/>
            <family val="2"/>
            <charset val="1"/>
          </rPr>
          <t xml:space="preserve">For example, a checkout process might be broken up in to 'address', 'delivery options', 'payment' and 'confirmation'. Where a process is used a progress indicator is present with clear numbers or named stages.</t>
        </r>
      </text>
    </comment>
    <comment ref="B36" authorId="0">
      <text>
        <r>
          <rPr>
            <sz val="10"/>
            <rFont val="Arial"/>
            <family val="0"/>
            <charset val="1"/>
          </rPr>
          <t xml:space="preserve">A minimal amount of information is requested and where necessary justification is given for asking for information (Medium importance)
</t>
        </r>
        <r>
          <rPr>
            <sz val="8"/>
            <color rgb="FF000000"/>
            <rFont val="Tahoma"/>
            <family val="2"/>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38" authorId="0">
      <text>
        <r>
          <rPr>
            <sz val="10"/>
            <rFont val="Arial"/>
            <family val="0"/>
            <charset val="1"/>
          </rPr>
          <t xml:space="preserve">Required and optional form fields are clearly indicated (e.g. using text or '*') (Low importance)
</t>
        </r>
        <r>
          <rPr>
            <sz val="8"/>
            <color rgb="FF000000"/>
            <rFont val="Tahoma"/>
            <family val="2"/>
            <charset val="1"/>
          </rPr>
          <t xml:space="preserve">Where most fields are required the optional fields should be identified and when most fields are optional the required fields should be identified.</t>
        </r>
      </text>
    </comment>
    <comment ref="B40" authorId="0">
      <text>
        <r>
          <rPr>
            <sz val="10"/>
            <rFont val="Arial"/>
            <family val="0"/>
            <charset val="1"/>
          </rPr>
          <t xml:space="preserve">Appropriate input fields are used and required formats are indicated (Medium importance)
</t>
        </r>
        <r>
          <rPr>
            <sz val="8"/>
            <color rgb="FF000000"/>
            <rFont val="Tahoma"/>
            <family val="2"/>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42" authorId="0">
      <text>
        <r>
          <rPr>
            <sz val="10"/>
            <rFont val="Arial"/>
            <family val="0"/>
            <charset val="1"/>
          </rPr>
          <t xml:space="preserve">Help and instructions (e.g. examples, information required) are provided where necessary (Medium importance)
</t>
        </r>
        <r>
          <rPr>
            <sz val="8"/>
            <color rgb="FF000000"/>
            <rFont val="Tahoma"/>
            <family val="2"/>
            <charset val="1"/>
          </rPr>
          <t xml:space="preserve">Where input is non trivial or is likely to require some explanation this should be provided. Where a-lot of explanation is necessary a link to a page outlining what is required should be provided.</t>
        </r>
      </text>
    </comment>
    <comment ref="B46" authorId="0">
      <text>
        <r>
          <rPr>
            <sz val="10"/>
            <rFont val="Arial"/>
            <family val="0"/>
            <charset val="1"/>
          </rPr>
          <t xml:space="preserve">Errors are clear, easily identified and appear in appropriate locations (High importance)
</t>
        </r>
        <r>
          <rPr>
            <sz val="8"/>
            <color rgb="FF000000"/>
            <rFont val="Tahoma"/>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text>
    </comment>
    <comment ref="B48" authorId="0">
      <text>
        <r>
          <rPr>
            <sz val="10"/>
            <rFont val="Arial"/>
            <family val="0"/>
            <charset val="1"/>
          </rPr>
          <t xml:space="preserve">Error messages are concise, written in easy to understand language and describe what's occurred and what action is necessary (Medium importance)
</t>
        </r>
        <r>
          <rPr>
            <sz val="8"/>
            <color rgb="FF000000"/>
            <rFont val="Tahoma"/>
            <family val="2"/>
            <charset val="1"/>
          </rPr>
          <t xml:space="preserve">Errors should avoid using very technical terms or jargon and should be written from the user's perspective.</t>
        </r>
      </text>
    </comment>
    <comment ref="B50" authorId="0">
      <text>
        <r>
          <rPr>
            <sz val="10"/>
            <rFont val="Arial"/>
            <family val="0"/>
            <charset val="1"/>
          </rPr>
          <t xml:space="preserve">Common user errors have been taken into consideration and where possible prevented (Medium importance)
</t>
        </r>
        <r>
          <rPr>
            <sz val="8"/>
            <color rgb="FF000000"/>
            <rFont val="Tahoma"/>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52" authorId="0">
      <text>
        <r>
          <rPr>
            <sz val="10"/>
            <rFont val="Arial"/>
            <family val="0"/>
            <charset val="1"/>
          </rPr>
          <t xml:space="preserve">Users are able to easily recover (i.e. not have to start again) from errors (Medium importance)
</t>
        </r>
        <r>
          <rPr>
            <sz val="8"/>
            <color rgb="FF000000"/>
            <rFont val="Tahoma"/>
            <family val="2"/>
            <charset val="1"/>
          </rPr>
          <t xml:space="preserve">For example, users might be able to re-edit and resubmit a form or enter a different value.</t>
        </r>
      </text>
    </comment>
    <comment ref="B56" authorId="0">
      <text>
        <r>
          <rPr>
            <sz val="10"/>
            <rFont val="Arial"/>
            <family val="0"/>
            <charset val="1"/>
          </rPr>
          <t xml:space="preserve">Content available (e.g. text, images, video, audio) is appropriate and sufficiently relevant, and detailed to meet user goals (Very high importance)
</t>
        </r>
        <r>
          <rPr>
            <sz val="8"/>
            <color rgb="FF000000"/>
            <rFont val="Tahoma"/>
            <family val="2"/>
            <charset val="1"/>
          </rPr>
          <t xml:space="preserve">Content should also be appropriately formatted, so for example videos and audio should be directly playable (i.e. shouldn't need to be downloaded to be played) and images should be of a sufficient quality.</t>
        </r>
      </text>
    </comment>
    <comment ref="B58" authorId="0">
      <text>
        <r>
          <rPr>
            <sz val="10"/>
            <rFont val="Arial"/>
            <family val="0"/>
            <charset val="1"/>
          </rPr>
          <t xml:space="preserve">Links to other useful and relevant content (e.g. related pages, external websites or documents) are available and shown in context (Low importance)
</t>
        </r>
        <r>
          <rPr>
            <sz val="8"/>
            <color rgb="FF000000"/>
            <rFont val="Tahoma"/>
            <family val="2"/>
            <charset val="1"/>
          </rPr>
          <t xml:space="preserve">For example there might be links from an article to related articles, related content or related external websites.</t>
        </r>
      </text>
    </comment>
    <comment ref="B60" authorId="0">
      <text>
        <r>
          <rPr>
            <sz val="10"/>
            <rFont val="Arial"/>
            <family val="0"/>
            <charset val="1"/>
          </rPr>
          <t xml:space="preserve">Language, terminology and tone used is appropriate and readily understood by the target audience (High importance)
</t>
        </r>
        <r>
          <rPr>
            <sz val="8"/>
            <color rgb="FF000000"/>
            <rFont val="Tahoma"/>
            <family val="0"/>
            <charset val="1"/>
          </rPr>
          <t xml:space="preserve">Jargon should be kept to a minimum and plain language should be used where ever possible.
</t>
        </r>
      </text>
    </comment>
    <comment ref="B62" authorId="0">
      <text>
        <r>
          <rPr>
            <sz val="10"/>
            <rFont val="Arial"/>
            <family val="0"/>
            <charset val="1"/>
          </rPr>
          <t xml:space="preserve">Terms, language and tone used are consistent (e.g. the same term is used throughout) (Medium importance)
</t>
        </r>
        <r>
          <rPr>
            <sz val="8"/>
            <color rgb="FF000000"/>
            <rFont val="Tahoma"/>
            <family val="2"/>
            <charset val="1"/>
          </rPr>
          <t xml:space="preserve">Capitalisation (e.g. 'Main title'; 'Main Title'; 'MAIN TITLE') and grammar should be consistent, together with the use of formal or informal terms (e.g. could not vs couldn't; what's vs what is etc...).</t>
        </r>
      </text>
    </comment>
    <comment ref="B64" authorId="0">
      <text>
        <r>
          <rPr>
            <sz val="10"/>
            <rFont val="Arial"/>
            <family val="0"/>
            <charset val="1"/>
          </rPr>
          <t xml:space="preserve">Text and content is legible and scanable, with good typography and visual contrast (Medium importance)
</t>
        </r>
        <r>
          <rPr>
            <sz val="8"/>
            <color rgb="FF000000"/>
            <rFont val="Tahoma"/>
            <family val="2"/>
            <charset val="1"/>
          </rPr>
          <t xml:space="preserve">Users should be able to quickly scan headers and body text, in order to get an overview of what's available.</t>
        </r>
      </text>
    </comment>
    <comment ref="B68" authorId="0">
      <text>
        <r>
          <rPr>
            <sz val="10"/>
            <rFont val="Arial"/>
            <family val="0"/>
            <charset val="1"/>
          </rPr>
          <t xml:space="preserve">Site or application performance doesn't inhibit the user experience (e.g. slow page downloads, long delays) (High importance)
</t>
        </r>
        <r>
          <rPr>
            <sz val="8"/>
            <color rgb="FF000000"/>
            <rFont val="Tahoma"/>
            <family val="2"/>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70" authorId="0">
      <text>
        <r>
          <rPr>
            <sz val="10"/>
            <rFont val="Arial"/>
            <family val="0"/>
            <charset val="1"/>
          </rPr>
          <t xml:space="preserve">Errors and reliability issues don't inhibit the user experience (High importance)
</t>
        </r>
        <r>
          <rPr>
            <sz val="8"/>
            <color rgb="FF000000"/>
            <rFont val="Tahoma"/>
            <family val="0"/>
            <charset val="1"/>
          </rPr>
          <t xml:space="preserve">Sites and applications should be free of bugs and shouldn't have any broken links.</t>
        </r>
      </text>
    </comment>
    <comment ref="B72" authorId="0">
      <text>
        <r>
          <rPr>
            <sz val="10"/>
            <rFont val="Arial"/>
            <family val="0"/>
            <charset val="1"/>
          </rPr>
          <t xml:space="preserve">Possible user configurations (e.g. browsers, resolutions, computer specs) are supported (Medium importance)
</t>
        </r>
        <r>
          <rPr>
            <sz val="8"/>
            <color rgb="FF000000"/>
            <rFont val="Tahoma"/>
            <family val="2"/>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<sst xmlns="http://schemas.openxmlformats.org/spreadsheetml/2006/main" count="198" uniqueCount="116">
  <si>
    <t xml:space="preserve">Usability review</t>
  </si>
  <si>
    <t xml:space="preserve">Enter score</t>
  </si>
  <si>
    <t xml:space="preserve">Very poor</t>
  </si>
  <si>
    <t xml:space="preserve">Minute_taker</t>
  </si>
  <si>
    <t xml:space="preserve">Score</t>
  </si>
  <si>
    <t xml:space="preserve">Comments</t>
  </si>
  <si>
    <t xml:space="preserve">Poor</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</si>
  <si>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</si>
  <si>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</si>
  <si>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</si>
  <si>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</si>
  <si>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</si>
  <si>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</si>
  <si>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</si>
  <si>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</si>
  <si>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</si>
  <si>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</si>
  <si>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</si>
  <si>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</si>
  <si>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</si>
  <si>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</si>
  <si>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</si>
  <si>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Homepage / starting page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</si>
  <si>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</si>
  <si>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</si>
  <si>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</si>
  <si>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Navigation</t>
  </si>
  <si>
    <t xml:space="preserve">Links are clear, descriptive and and well labelled.</t>
  </si>
  <si>
    <t xml:space="preserve">The current location is clearly indicated (e.g. breadcrumb, highlighted menu item).</t>
  </si>
  <si>
    <t xml:space="preserve">Users can easily get back to the homepage or a relevant start point.</t>
  </si>
  <si>
    <t xml:space="preserve">Forms</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</si>
  <si>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</si>
  <si>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</si>
  <si>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</si>
  <si>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</si>
  <si>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</si>
  <si>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</si>
  <si>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</si>
  <si>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</si>
  <si>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</si>
  <si>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</si>
  <si>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&amp; text</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</si>
  <si>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</si>
  <si>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</si>
  <si>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</si>
  <si>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</si>
  <si>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</si>
  <si>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Performance</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</si>
  <si>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</si>
  <si>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</si>
  <si>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</si>
  <si>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Overall usability score (out of 100) *</t>
  </si>
  <si>
    <t xml:space="preserve">Usability guidelines</t>
  </si>
  <si>
    <t xml:space="preserve">Importance</t>
  </si>
  <si>
    <r>
      <rPr>
        <b val="true"/>
        <sz val="10"/>
        <rFont val="Arial"/>
        <family val="2"/>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</si>
  <si>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</si>
  <si>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rFont val="Arial"/>
        <family val="2"/>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</si>
  <si>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rFont val="Arial"/>
        <family val="2"/>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</si>
  <si>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</si>
  <si>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rFont val="Arial"/>
        <family val="2"/>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</si>
  <si>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</si>
  <si>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rFont val="Arial"/>
        <family val="2"/>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</si>
  <si>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rFont val="Arial"/>
        <family val="2"/>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</si>
  <si>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rFont val="Arial"/>
        <family val="2"/>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</si>
  <si>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rFont val="Arial"/>
        <family val="2"/>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</si>
  <si>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rFont val="Arial"/>
        <family val="2"/>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</si>
  <si>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</si>
  <si>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rFont val="Arial"/>
        <family val="2"/>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</si>
  <si>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rFont val="Arial"/>
        <family val="2"/>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</si>
  <si>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rFont val="Arial"/>
        <family val="2"/>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</si>
  <si>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rFont val="Arial"/>
        <family val="2"/>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</si>
  <si>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rFont val="Arial"/>
        <family val="2"/>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</si>
  <si>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rFont val="Arial"/>
        <family val="2"/>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</si>
  <si>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rFont val="Arial"/>
        <family val="2"/>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</si>
  <si>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rFont val="Arial"/>
        <family val="2"/>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</si>
  <si>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</si>
  <si>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t xml:space="preserve">Search</t>
  </si>
  <si>
    <r>
      <rPr>
        <b val="true"/>
        <sz val="10"/>
        <rFont val="Arial"/>
        <family val="2"/>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</si>
  <si>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rFont val="Arial"/>
        <family val="2"/>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</si>
  <si>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rFont val="Arial"/>
        <family val="2"/>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</si>
  <si>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rFont val="Arial"/>
        <family val="2"/>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</si>
  <si>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t xml:space="preserve">Control &amp; feedback</t>
  </si>
  <si>
    <r>
      <rPr>
        <b val="true"/>
        <sz val="10"/>
        <rFont val="Arial"/>
        <family val="2"/>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</si>
  <si>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rFont val="Arial"/>
        <family val="2"/>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</si>
  <si>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rFont val="Arial"/>
        <family val="2"/>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</si>
  <si>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rFont val="Arial"/>
        <family val="2"/>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</si>
  <si>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rFont val="Arial"/>
        <family val="2"/>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</si>
  <si>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rFont val="Arial"/>
        <family val="2"/>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</si>
  <si>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rFont val="Arial"/>
        <family val="2"/>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</si>
  <si>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rFont val="Arial"/>
        <family val="2"/>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</si>
  <si>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rFont val="Arial"/>
        <family val="2"/>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</si>
  <si>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rFont val="Arial"/>
        <family val="2"/>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</si>
  <si>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rFont val="Arial"/>
        <family val="2"/>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</si>
  <si>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rFont val="Arial"/>
        <family val="2"/>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</si>
  <si>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rFont val="Arial"/>
        <family val="2"/>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</si>
  <si>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rFont val="Arial"/>
        <family val="2"/>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</si>
  <si>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rFont val="Arial"/>
        <family val="2"/>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</si>
  <si>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rFont val="Arial"/>
        <family val="2"/>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</si>
  <si>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rFont val="Arial"/>
        <family val="2"/>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</si>
  <si>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t xml:space="preserve">Help</t>
  </si>
  <si>
    <r>
      <rPr>
        <b val="true"/>
        <sz val="10"/>
        <rFont val="Arial"/>
        <family val="2"/>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</si>
  <si>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rFont val="Arial"/>
        <family val="2"/>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</si>
  <si>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rFont val="Arial"/>
        <family val="2"/>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</si>
  <si>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rFont val="Arial"/>
        <family val="2"/>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</si>
  <si>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rFont val="Arial"/>
        <family val="2"/>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</si>
  <si>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rFont val="Arial"/>
        <family val="2"/>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</si>
  <si>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rFont val="Arial"/>
        <family val="2"/>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</si>
  <si>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</si>
  <si>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</si>
  <si>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</si>
  <si>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</si>
  <si>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</si>
  <si>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</si>
  <si>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</si>
  <si>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Moderate</t>
  </si>
  <si>
    <t xml:space="preserve">more than</t>
  </si>
</sst>
</file>

<file path=xl/styles.xml><?xml version="1.0" encoding="utf-8"?>
<styleSheet xmlns="http://schemas.openxmlformats.org/spreadsheetml/2006/main">
  <numFmts count="5">
    <numFmt numFmtId="164" formatCode="General"/>
    <numFmt numFmtId="165" formatCode="0%"/>
    <numFmt numFmtId="166" formatCode="General"/>
    <numFmt numFmtId="167" formatCode="0"/>
    <numFmt numFmtId="168" formatCode="0.0"/>
  </numFmts>
  <fonts count="33">
    <font>
      <sz val="10"/>
      <name val="Arial"/>
      <family val="0"/>
      <charset val="1"/>
    </font>
    <font>
      <sz val="10"/>
      <name val="Arial"/>
      <family val="0"/>
    </font>
    <font>
      <sz val="10"/>
      <name val="Arial"/>
      <family val="0"/>
    </font>
    <font>
      <sz val="10"/>
      <name val="Arial"/>
      <family val="0"/>
    </font>
    <font>
      <sz val="10"/>
      <name val="Bliss 2 Medium"/>
      <family val="3"/>
      <charset val="1"/>
    </font>
    <font>
      <sz val="18"/>
      <color rgb="FFFFFFFF"/>
      <name val="Arial"/>
      <family val="0"/>
      <charset val="1"/>
    </font>
    <font>
      <b val="true"/>
      <sz val="10"/>
      <name val="Arial"/>
      <family val="2"/>
      <charset val="1"/>
    </font>
    <font>
      <sz val="10"/>
      <color rgb="FFFFFFFF"/>
      <name val="Arial"/>
      <family val="0"/>
      <charset val="1"/>
    </font>
    <font>
      <sz val="10"/>
      <color rgb="FF333333"/>
      <name val="Arial"/>
      <family val="0"/>
      <charset val="1"/>
    </font>
    <font>
      <sz val="10"/>
      <color rgb="FF000080"/>
      <name val="Bliss 2 Regular"/>
      <family val="3"/>
      <charset val="1"/>
    </font>
    <font>
      <sz val="8"/>
      <name val="Arial"/>
      <family val="2"/>
      <charset val="1"/>
    </font>
    <font>
      <b val="true"/>
      <sz val="16"/>
      <color rgb="FF808080"/>
      <name val="Arial"/>
      <family val="2"/>
      <charset val="1"/>
    </font>
    <font>
      <sz val="8"/>
      <name val="Arial"/>
      <family val="0"/>
      <charset val="1"/>
    </font>
    <font>
      <sz val="10"/>
      <color rgb="FFC0C0C0"/>
      <name val="Arial"/>
      <family val="0"/>
      <charset val="1"/>
    </font>
    <font>
      <sz val="8"/>
      <color rgb="FF000080"/>
      <name val="Arial"/>
      <family val="0"/>
      <charset val="1"/>
    </font>
    <font>
      <sz val="8"/>
      <color rgb="FF000080"/>
      <name val="Arial"/>
      <family val="2"/>
      <charset val="1"/>
    </font>
    <font>
      <b val="true"/>
      <sz val="12"/>
      <color rgb="FF808080"/>
      <name val="Arial"/>
      <family val="2"/>
      <charset val="1"/>
    </font>
    <font>
      <b val="true"/>
      <sz val="10"/>
      <color rgb="FF000080"/>
      <name val="Arial"/>
      <family val="2"/>
      <charset val="1"/>
    </font>
    <font>
      <sz val="10"/>
      <color rgb="FF808080"/>
      <name val="Arial"/>
      <family val="0"/>
      <charset val="1"/>
    </font>
    <font>
      <b val="true"/>
      <sz val="10"/>
      <name val="Bliss 2 Medium"/>
      <family val="0"/>
      <charset val="1"/>
    </font>
    <font>
      <i val="true"/>
      <sz val="8"/>
      <name val="Arial"/>
      <family val="0"/>
      <charset val="1"/>
    </font>
    <font>
      <b val="true"/>
      <sz val="10"/>
      <color rgb="FF000080"/>
      <name val="Bliss 2 Medium"/>
      <family val="3"/>
      <charset val="1"/>
    </font>
    <font>
      <i val="true"/>
      <sz val="10"/>
      <color rgb="FFC0C0C0"/>
      <name val="Arial"/>
      <family val="0"/>
      <charset val="1"/>
    </font>
    <font>
      <sz val="14"/>
      <color rgb="FFFFFFFF"/>
      <name val="Arial"/>
      <family val="2"/>
      <charset val="1"/>
    </font>
    <font>
      <sz val="14"/>
      <color rgb="FFFFFFFF"/>
      <name val="Arial"/>
      <family val="0"/>
      <charset val="1"/>
    </font>
    <font>
      <b val="true"/>
      <sz val="14"/>
      <color rgb="FFFFFFFF"/>
      <name val="Bliss 2 Medium"/>
      <family val="0"/>
      <charset val="1"/>
    </font>
    <font>
      <b val="true"/>
      <sz val="14"/>
      <color rgb="FFFFFFFF"/>
      <name val="Arial"/>
      <family val="2"/>
      <charset val="1"/>
    </font>
    <font>
      <sz val="8"/>
      <color rgb="FF333333"/>
      <name val="Arial"/>
      <family val="2"/>
      <charset val="1"/>
    </font>
    <font>
      <b val="true"/>
      <sz val="8"/>
      <color rgb="FF333333"/>
      <name val="Arial"/>
      <family val="2"/>
      <charset val="1"/>
    </font>
    <font>
      <b val="true"/>
      <sz val="10"/>
      <color rgb="FF333333"/>
      <name val="Arial"/>
      <family val="2"/>
      <charset val="1"/>
    </font>
    <font>
      <sz val="8"/>
      <color rgb="FF000000"/>
      <name val="Tahoma"/>
      <family val="0"/>
      <charset val="1"/>
    </font>
    <font>
      <sz val="8"/>
      <color rgb="FF000000"/>
      <name val="Tahoma"/>
      <family val="2"/>
      <charset val="1"/>
    </font>
    <font>
      <sz val="10"/>
      <name val="Arial"/>
      <family val="2"/>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center" textRotation="0" wrapText="true" indent="0" shrinkToFit="false"/>
      <protection locked="fals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20" fillId="0" borderId="1" xfId="0" applyFont="true" applyBorder="true" applyAlignment="true" applyProtection="true">
      <alignment horizontal="left" vertical="top" textRotation="0" wrapText="true" indent="0" shrinkToFit="false"/>
      <protection locked="fals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false" hidden="false"/>
    </xf>
    <xf numFmtId="164" fontId="0" fillId="0" borderId="0" xfId="0" applyFont="false" applyBorder="false" applyAlignment="true" applyProtection="true">
      <alignment horizontal="general" vertical="top" textRotation="0" wrapText="true" indent="0" shrinkToFit="false"/>
      <protection locked="false" hidden="false"/>
    </xf>
    <xf numFmtId="164" fontId="13" fillId="0" borderId="0" xfId="0" applyFont="true" applyBorder="false" applyAlignment="true" applyProtection="false">
      <alignment horizontal="right" vertical="bottom" textRotation="0" wrapText="true" indent="0" shrinkToFit="false"/>
      <protection locked="true" hidden="false"/>
    </xf>
    <xf numFmtId="165" fontId="13" fillId="0" borderId="0" xfId="0" applyFont="true" applyBorder="false" applyAlignment="true" applyProtection="false">
      <alignment horizontal="right" vertical="bottom" textRotation="0" wrapText="true" indent="0" shrinkToFit="false"/>
      <protection locked="true" hidden="false"/>
    </xf>
    <xf numFmtId="166"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right" vertical="top" textRotation="0" wrapText="fals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2" borderId="2" xfId="0" applyFont="true" applyBorder="true" applyAlignment="true" applyProtection="false">
      <alignment horizontal="left" vertical="center" textRotation="0" wrapText="false" indent="1" shrinkToFit="false"/>
      <protection locked="true" hidden="false"/>
    </xf>
    <xf numFmtId="164" fontId="23" fillId="2" borderId="3" xfId="0" applyFont="true" applyBorder="true" applyAlignment="false" applyProtection="false">
      <alignment horizontal="general" vertical="bottom" textRotation="0" wrapText="false" indent="0" shrinkToFit="false"/>
      <protection locked="true" hidden="false"/>
    </xf>
    <xf numFmtId="164" fontId="24" fillId="2" borderId="4" xfId="0" applyFont="true" applyBorder="true" applyAlignment="false" applyProtection="false">
      <alignment horizontal="general" vertical="bottom" textRotation="0" wrapText="false" indent="0" shrinkToFit="false"/>
      <protection locked="true" hidden="false"/>
    </xf>
    <xf numFmtId="167" fontId="25"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23" fillId="2" borderId="2" xfId="0" applyFont="true" applyBorder="true" applyAlignment="true" applyProtection="false">
      <alignment horizontal="center" vertical="center"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1" shrinkToFit="false"/>
      <protection locked="true" hidden="false"/>
    </xf>
    <xf numFmtId="166" fontId="27" fillId="0" borderId="6"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left" vertical="bottom" textRotation="0" wrapText="true" indent="0" shrinkToFit="false"/>
      <protection locked="true" hidden="false"/>
    </xf>
    <xf numFmtId="166" fontId="27"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28" fillId="0" borderId="9"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29" fillId="0" borderId="1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true" applyProtection="true">
      <alignment horizontal="center" vertical="top"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32"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bgColor rgb="FFFFFFCC"/>
        </patternFill>
      </fill>
    </dxf>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3</xdr:row>
      <xdr:rowOff>76320</xdr:rowOff>
    </xdr:from>
    <xdr:to>
      <xdr:col>0</xdr:col>
      <xdr:colOff>257040</xdr:colOff>
      <xdr:row>3</xdr:row>
      <xdr:rowOff>304560</xdr:rowOff>
    </xdr:to>
    <xdr:pic>
      <xdr:nvPicPr>
        <xdr:cNvPr id="0" name="Picture 102" descr=""/>
        <xdr:cNvPicPr/>
      </xdr:nvPicPr>
      <xdr:blipFill>
        <a:blip r:embed="rId1"/>
        <a:stretch/>
      </xdr:blipFill>
      <xdr:spPr>
        <a:xfrm>
          <a:off x="38160" y="790560"/>
          <a:ext cx="218880" cy="2282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3"/>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D72" activeCellId="0" sqref="D72"/>
    </sheetView>
  </sheetViews>
  <sheetFormatPr defaultColWidth="8.55078125" defaultRowHeight="13.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1" width="13.86"/>
    <col collapsed="false" customWidth="true" hidden="true" outlineLevel="0" max="5" min="5" style="2" width="11.57"/>
    <col collapsed="false" customWidth="true" hidden="true" outlineLevel="0" max="6" min="6" style="2" width="6.71"/>
    <col collapsed="false" customWidth="true" hidden="true" outlineLevel="0" max="7" min="7" style="2" width="4.43"/>
    <col collapsed="false" customWidth="true" hidden="false" outlineLevel="0" max="8" min="8" style="2" width="4.14"/>
    <col collapsed="false" customWidth="true" hidden="false" outlineLevel="0" max="9" min="9" style="2" width="51.29"/>
    <col collapsed="false" customWidth="true" hidden="false" outlineLevel="0" max="10" min="10" style="0" width="2.14"/>
    <col collapsed="false" customWidth="true" hidden="false" outlineLevel="0" max="12" min="11" style="3" width="12.14"/>
    <col collapsed="false" customWidth="true" hidden="false" outlineLevel="0" max="13" min="13" style="2" width="9.14"/>
  </cols>
  <sheetData>
    <row r="1" customFormat="false" ht="23.25" hidden="false" customHeight="false" outlineLevel="0" collapsed="false">
      <c r="A1" s="4" t="s">
        <v>0</v>
      </c>
      <c r="B1" s="4"/>
      <c r="C1" s="4"/>
      <c r="D1" s="4"/>
      <c r="E1" s="4"/>
      <c r="F1" s="4"/>
      <c r="G1" s="4"/>
      <c r="H1" s="4"/>
      <c r="I1" s="4"/>
      <c r="K1" s="5"/>
      <c r="L1" s="6"/>
      <c r="M1" s="6"/>
      <c r="N1" s="6"/>
      <c r="O1" s="6"/>
      <c r="P1" s="7"/>
      <c r="Q1" s="8" t="s">
        <v>1</v>
      </c>
      <c r="R1" s="9" t="n">
        <v>0</v>
      </c>
      <c r="S1" s="7"/>
      <c r="T1" s="7"/>
      <c r="U1" s="7"/>
      <c r="V1" s="10"/>
    </row>
    <row r="2" customFormat="false" ht="9" hidden="false" customHeight="true" outlineLevel="0" collapsed="false">
      <c r="C2" s="11"/>
      <c r="D2" s="11"/>
      <c r="J2" s="12"/>
      <c r="K2" s="13"/>
      <c r="P2" s="14"/>
      <c r="Q2" s="15" t="s">
        <v>2</v>
      </c>
      <c r="R2" s="16" t="n">
        <v>1</v>
      </c>
      <c r="S2" s="7"/>
      <c r="T2" s="7"/>
      <c r="U2" s="7"/>
      <c r="V2" s="10"/>
    </row>
    <row r="3" customFormat="false" ht="24" hidden="false" customHeight="true" outlineLevel="0" collapsed="false">
      <c r="A3" s="17" t="s">
        <v>3</v>
      </c>
      <c r="B3" s="17"/>
      <c r="C3" s="18"/>
      <c r="D3" s="19" t="s">
        <v>4</v>
      </c>
      <c r="E3" s="20"/>
      <c r="F3" s="20"/>
      <c r="G3" s="20"/>
      <c r="H3" s="20"/>
      <c r="I3" s="21" t="s">
        <v>5</v>
      </c>
      <c r="P3" s="14"/>
      <c r="Q3" s="15" t="s">
        <v>6</v>
      </c>
      <c r="R3" s="16" t="n">
        <v>2</v>
      </c>
      <c r="S3" s="7"/>
      <c r="T3" s="7"/>
      <c r="U3" s="7"/>
      <c r="V3" s="10"/>
    </row>
    <row r="4" customFormat="false" ht="36" hidden="false" customHeight="true" outlineLevel="0" collapsed="false">
      <c r="B4" s="22" t="s">
        <v>7</v>
      </c>
      <c r="C4" s="23"/>
      <c r="D4" s="24" t="s">
        <v>8</v>
      </c>
      <c r="E4" s="25"/>
      <c r="F4" s="25"/>
      <c r="G4" s="25"/>
      <c r="H4" s="25"/>
      <c r="I4" s="26" t="s">
        <v>9</v>
      </c>
      <c r="K4" s="27"/>
      <c r="L4" s="27"/>
      <c r="M4" s="27"/>
      <c r="N4" s="28"/>
      <c r="O4" s="28"/>
      <c r="P4" s="14"/>
      <c r="Q4" s="15" t="s">
        <v>10</v>
      </c>
      <c r="R4" s="16" t="n">
        <v>4</v>
      </c>
      <c r="S4" s="7"/>
      <c r="T4" s="7"/>
      <c r="U4" s="7"/>
      <c r="V4" s="10"/>
    </row>
    <row r="5" customFormat="false" ht="9" hidden="false" customHeight="true" outlineLevel="0" collapsed="false">
      <c r="B5" s="29"/>
      <c r="C5" s="23"/>
      <c r="D5" s="30"/>
      <c r="E5" s="25"/>
      <c r="F5" s="25"/>
      <c r="G5" s="25"/>
      <c r="H5" s="25"/>
      <c r="I5" s="31"/>
      <c r="K5" s="27"/>
      <c r="L5" s="27"/>
      <c r="M5" s="27"/>
      <c r="N5" s="28"/>
      <c r="O5" s="28"/>
      <c r="P5" s="14"/>
      <c r="Q5" s="15" t="s">
        <v>11</v>
      </c>
      <c r="R5" s="16" t="n">
        <v>5</v>
      </c>
      <c r="S5" s="7"/>
      <c r="T5" s="7"/>
      <c r="U5" s="7"/>
      <c r="V5" s="10"/>
    </row>
    <row r="6" customFormat="false" ht="18" hidden="false" customHeight="true" outlineLevel="0" collapsed="false">
      <c r="A6" s="32" t="s">
        <v>12</v>
      </c>
      <c r="K6" s="33" t="s">
        <v>13</v>
      </c>
      <c r="L6" s="33" t="s">
        <v>14</v>
      </c>
      <c r="M6" s="33" t="s">
        <v>15</v>
      </c>
      <c r="N6" s="34" t="s">
        <v>4</v>
      </c>
      <c r="O6" s="34" t="s">
        <v>16</v>
      </c>
      <c r="P6" s="14"/>
      <c r="Q6" s="15" t="s">
        <v>17</v>
      </c>
      <c r="R6" s="16" t="n">
        <v>0</v>
      </c>
      <c r="S6" s="7"/>
      <c r="T6" s="7"/>
      <c r="U6" s="7"/>
      <c r="V6" s="10"/>
    </row>
    <row r="7" customFormat="false" ht="13.5" hidden="false" customHeight="true" outlineLevel="0" collapsed="false">
      <c r="B7" s="35"/>
      <c r="K7" s="33"/>
      <c r="L7" s="33"/>
      <c r="M7" s="33"/>
      <c r="N7" s="33"/>
      <c r="O7" s="33"/>
      <c r="P7" s="14"/>
      <c r="Q7" s="7"/>
      <c r="R7" s="36"/>
      <c r="S7" s="7"/>
      <c r="T7" s="7"/>
      <c r="U7" s="7"/>
      <c r="V7" s="10"/>
    </row>
    <row r="8" customFormat="false" ht="39.75" hidden="false" customHeight="true" outlineLevel="0" collapsed="false">
      <c r="A8" s="37" t="n">
        <v>1</v>
      </c>
      <c r="B8" s="38" t="s">
        <v>18</v>
      </c>
      <c r="D8" s="39" t="s">
        <v>11</v>
      </c>
      <c r="F8" s="2" t="e">
        <f aca="false">#REF!*#REF!</f>
        <v>#REF!</v>
      </c>
      <c r="G8" s="2" t="e">
        <f aca="false">IF(#REF!&gt;=0,10*#REF!,0)</f>
        <v>#REF!</v>
      </c>
      <c r="I8" s="40"/>
      <c r="K8" s="41" t="n">
        <v>5</v>
      </c>
      <c r="L8" s="42" t="n">
        <f aca="false">K8/K74</f>
        <v>1</v>
      </c>
      <c r="M8" s="43" t="n">
        <f aca="false">VLOOKUP(D8,Q1:R8,2,FALSE())</f>
        <v>5</v>
      </c>
      <c r="N8" s="43" t="n">
        <f aca="false">M8*L8</f>
        <v>5</v>
      </c>
      <c r="O8" s="43" t="n">
        <f aca="false">IF(M8=0,0,L8*MAX(R2:R7))</f>
        <v>5</v>
      </c>
      <c r="P8" s="14"/>
      <c r="Q8" s="7"/>
      <c r="R8" s="36"/>
      <c r="S8" s="7"/>
      <c r="T8" s="7"/>
      <c r="U8" s="7"/>
      <c r="V8" s="10"/>
    </row>
    <row r="9" customFormat="false" ht="12" hidden="false" customHeight="true" outlineLevel="0" collapsed="false">
      <c r="A9" s="37"/>
      <c r="B9" s="38"/>
      <c r="D9" s="44"/>
      <c r="K9" s="41"/>
      <c r="L9" s="42"/>
      <c r="M9" s="43"/>
      <c r="N9" s="43"/>
      <c r="O9" s="43"/>
      <c r="P9" s="45"/>
      <c r="Q9" s="7"/>
      <c r="R9" s="7"/>
      <c r="S9" s="7"/>
      <c r="T9" s="7"/>
      <c r="U9" s="7"/>
      <c r="V9" s="10"/>
    </row>
    <row r="10" customFormat="false" ht="39.75" hidden="false" customHeight="true" outlineLevel="0" collapsed="false">
      <c r="A10" s="37" t="n">
        <f aca="false">A8+1</f>
        <v>2</v>
      </c>
      <c r="B10" s="38" t="s">
        <v>19</v>
      </c>
      <c r="D10" s="39" t="s">
        <v>10</v>
      </c>
      <c r="F10" s="2" t="e">
        <f aca="false">#REF!*#REF!</f>
        <v>#REF!</v>
      </c>
      <c r="G10" s="2" t="e">
        <f aca="false">IF(#REF!&gt;=0,10*#REF!,0)</f>
        <v>#REF!</v>
      </c>
      <c r="I10" s="40"/>
      <c r="K10" s="41" t="n">
        <v>5</v>
      </c>
      <c r="L10" s="42" t="n">
        <f aca="false">K10/K74</f>
        <v>1</v>
      </c>
      <c r="M10" s="43" t="n">
        <f aca="false">VLOOKUP(D10,Q1:R8,2,FALSE())</f>
        <v>4</v>
      </c>
      <c r="N10" s="43" t="n">
        <f aca="false">M10*L10</f>
        <v>4</v>
      </c>
      <c r="O10" s="43" t="n">
        <f aca="false">IF(M10=0,0,L10*MAX(R2:R7))</f>
        <v>5</v>
      </c>
      <c r="P10" s="45"/>
      <c r="S10" s="10"/>
      <c r="T10" s="10"/>
      <c r="U10" s="10"/>
      <c r="V10" s="10"/>
    </row>
    <row r="11" customFormat="false" ht="12" hidden="false" customHeight="true" outlineLevel="0" collapsed="false">
      <c r="A11" s="37"/>
      <c r="B11" s="38"/>
      <c r="D11" s="44"/>
      <c r="K11" s="41"/>
      <c r="L11" s="42"/>
      <c r="M11" s="43"/>
      <c r="N11" s="43"/>
      <c r="O11" s="43"/>
      <c r="P11" s="10"/>
      <c r="Q11" s="10"/>
      <c r="R11" s="10"/>
      <c r="S11" s="46"/>
      <c r="T11" s="10"/>
      <c r="U11" s="10"/>
      <c r="V11" s="10"/>
    </row>
    <row r="12" customFormat="false" ht="39.75" hidden="false" customHeight="true" outlineLevel="0" collapsed="false">
      <c r="A12" s="37" t="n">
        <f aca="false">A10+1</f>
        <v>3</v>
      </c>
      <c r="B12" s="38" t="s">
        <v>20</v>
      </c>
      <c r="D12" s="39" t="s">
        <v>11</v>
      </c>
      <c r="F12" s="2" t="e">
        <f aca="false">#REF!*#REF!</f>
        <v>#REF!</v>
      </c>
      <c r="G12" s="2" t="e">
        <f aca="false">IF(#REF!&gt;=0,10*#REF!,0)</f>
        <v>#REF!</v>
      </c>
      <c r="I12" s="40"/>
      <c r="K12" s="41" t="n">
        <v>4</v>
      </c>
      <c r="L12" s="42" t="n">
        <f aca="false">K12/K74</f>
        <v>0.8</v>
      </c>
      <c r="M12" s="43" t="n">
        <f aca="false">VLOOKUP(D12,Q1:R8,2,FALSE())</f>
        <v>5</v>
      </c>
      <c r="N12" s="43" t="n">
        <f aca="false">M12*L12</f>
        <v>4</v>
      </c>
      <c r="O12" s="43" t="n">
        <f aca="false">IF(M12=0,0,L12*MAX(R2:R7))</f>
        <v>4</v>
      </c>
      <c r="P12" s="10"/>
      <c r="Q12" s="10"/>
      <c r="R12" s="10"/>
      <c r="S12" s="46"/>
      <c r="T12" s="10"/>
      <c r="U12" s="10"/>
      <c r="V12" s="10"/>
    </row>
    <row r="13" customFormat="false" ht="12" hidden="false" customHeight="true" outlineLevel="0" collapsed="false">
      <c r="A13" s="37"/>
      <c r="B13" s="38"/>
      <c r="D13" s="44"/>
      <c r="K13" s="41"/>
      <c r="L13" s="42"/>
      <c r="M13" s="43"/>
      <c r="N13" s="43"/>
      <c r="O13" s="43"/>
      <c r="S13" s="47"/>
    </row>
    <row r="14" customFormat="false" ht="39.75" hidden="false" customHeight="true" outlineLevel="0" collapsed="false">
      <c r="A14" s="37" t="n">
        <f aca="false">A12+1</f>
        <v>4</v>
      </c>
      <c r="B14" s="38" t="s">
        <v>21</v>
      </c>
      <c r="D14" s="39" t="s">
        <v>6</v>
      </c>
      <c r="F14" s="2" t="e">
        <f aca="false">#REF!*#REF!</f>
        <v>#REF!</v>
      </c>
      <c r="G14" s="2" t="e">
        <f aca="false">IF(#REF!&gt;=0,10*#REF!,0)</f>
        <v>#REF!</v>
      </c>
      <c r="I14" s="40"/>
      <c r="K14" s="48" t="n">
        <v>3</v>
      </c>
      <c r="L14" s="49" t="n">
        <f aca="false">K14/K74</f>
        <v>0.6</v>
      </c>
      <c r="M14" s="43" t="n">
        <f aca="false">VLOOKUP(D14,Q1:R8,2,FALSE())</f>
        <v>2</v>
      </c>
      <c r="N14" s="43" t="n">
        <f aca="false">M14*L14</f>
        <v>1.2</v>
      </c>
      <c r="O14" s="50" t="n">
        <f aca="false">IF(M14=0,0,L14*MAX(R2:R7))</f>
        <v>3</v>
      </c>
      <c r="P14" s="51"/>
      <c r="S14" s="51"/>
    </row>
    <row r="15" customFormat="false" ht="12" hidden="false" customHeight="true" outlineLevel="0" collapsed="false">
      <c r="A15" s="37"/>
      <c r="B15" s="38"/>
      <c r="D15" s="44"/>
      <c r="K15" s="41"/>
      <c r="L15" s="42"/>
      <c r="M15" s="43"/>
      <c r="N15" s="43"/>
      <c r="O15" s="43"/>
      <c r="S15" s="47"/>
    </row>
    <row r="16" customFormat="false" ht="15.75" hidden="false" customHeight="false" outlineLevel="0" collapsed="false">
      <c r="A16" s="32" t="s">
        <v>22</v>
      </c>
      <c r="C16" s="35"/>
      <c r="D16" s="44"/>
      <c r="K16" s="41"/>
      <c r="L16" s="42"/>
      <c r="M16" s="43"/>
      <c r="N16" s="43"/>
      <c r="O16" s="43"/>
    </row>
    <row r="17" customFormat="false" ht="14.25" hidden="false" customHeight="false" outlineLevel="0" collapsed="false">
      <c r="B17" s="52"/>
      <c r="C17" s="35"/>
      <c r="D17" s="44"/>
      <c r="K17" s="41"/>
      <c r="L17" s="42"/>
      <c r="M17" s="43"/>
      <c r="N17" s="43"/>
      <c r="O17" s="43"/>
    </row>
    <row r="18" customFormat="false" ht="39.75" hidden="false" customHeight="true" outlineLevel="0" collapsed="false">
      <c r="A18" s="37" t="n">
        <v>5</v>
      </c>
      <c r="B18" s="38" t="s">
        <v>23</v>
      </c>
      <c r="D18" s="39" t="s">
        <v>2</v>
      </c>
      <c r="F18" s="2" t="e">
        <f aca="false">#REF!*#REF!</f>
        <v>#REF!</v>
      </c>
      <c r="G18" s="2" t="e">
        <f aca="false">IF(#REF!&gt;=0,10*#REF!,0)</f>
        <v>#REF!</v>
      </c>
      <c r="I18" s="40"/>
      <c r="K18" s="41" t="n">
        <v>3</v>
      </c>
      <c r="L18" s="42" t="n">
        <f aca="false">K18/K74</f>
        <v>0.6</v>
      </c>
      <c r="M18" s="43" t="n">
        <f aca="false">VLOOKUP(D18,Q1:R8,2,FALSE())</f>
        <v>1</v>
      </c>
      <c r="N18" s="43" t="n">
        <f aca="false">M18*L18</f>
        <v>0.6</v>
      </c>
      <c r="O18" s="43" t="n">
        <f aca="false">IF(M18=0,0,L18*MAX(R2:R7))</f>
        <v>3</v>
      </c>
    </row>
    <row r="19" customFormat="false" ht="12" hidden="false" customHeight="true" outlineLevel="0" collapsed="false">
      <c r="A19" s="37"/>
      <c r="B19" s="38"/>
      <c r="D19" s="44"/>
      <c r="K19" s="48"/>
      <c r="L19" s="49"/>
      <c r="M19" s="43"/>
      <c r="N19" s="53"/>
      <c r="O19" s="53"/>
      <c r="P19" s="47"/>
      <c r="Q19" s="47"/>
      <c r="R19" s="47"/>
    </row>
    <row r="20" customFormat="false" ht="39.75" hidden="false" customHeight="true" outlineLevel="0" collapsed="false">
      <c r="A20" s="37" t="n">
        <f aca="false">A18+1</f>
        <v>6</v>
      </c>
      <c r="B20" s="38" t="s">
        <v>24</v>
      </c>
      <c r="D20" s="39" t="s">
        <v>2</v>
      </c>
      <c r="F20" s="2" t="e">
        <f aca="false">#REF!*#REF!</f>
        <v>#REF!</v>
      </c>
      <c r="G20" s="2" t="e">
        <f aca="false">IF(#REF!&gt;=0,10*#REF!,0)</f>
        <v>#REF!</v>
      </c>
      <c r="I20" s="40"/>
      <c r="K20" s="41" t="n">
        <v>4</v>
      </c>
      <c r="L20" s="42" t="n">
        <f aca="false">K20/K74</f>
        <v>0.8</v>
      </c>
      <c r="M20" s="43" t="n">
        <f aca="false">VLOOKUP(D20,Q1:R8,2,FALSE())</f>
        <v>1</v>
      </c>
      <c r="N20" s="43" t="n">
        <f aca="false">M20*L20</f>
        <v>0.8</v>
      </c>
      <c r="O20" s="43" t="n">
        <f aca="false">IF(M20=0,0,L20*MAX(R2:R7))</f>
        <v>4</v>
      </c>
      <c r="Q20" s="47"/>
      <c r="R20" s="47"/>
    </row>
    <row r="21" customFormat="false" ht="12" hidden="false" customHeight="true" outlineLevel="0" collapsed="false">
      <c r="A21" s="37"/>
      <c r="B21" s="38"/>
      <c r="D21" s="54"/>
      <c r="K21" s="41"/>
      <c r="L21" s="42"/>
      <c r="M21" s="43"/>
      <c r="N21" s="43"/>
      <c r="O21" s="43"/>
      <c r="Q21" s="47"/>
      <c r="R21" s="47"/>
    </row>
    <row r="22" customFormat="false" ht="39.75" hidden="false" customHeight="true" outlineLevel="0" collapsed="false">
      <c r="A22" s="37" t="n">
        <f aca="false">A20+1</f>
        <v>7</v>
      </c>
      <c r="B22" s="38" t="s">
        <v>25</v>
      </c>
      <c r="D22" s="39" t="s">
        <v>2</v>
      </c>
      <c r="I22" s="40"/>
      <c r="K22" s="41" t="n">
        <v>3</v>
      </c>
      <c r="L22" s="42" t="n">
        <f aca="false">K22/K74</f>
        <v>0.6</v>
      </c>
      <c r="M22" s="43" t="n">
        <f aca="false">VLOOKUP(D22,Q1:R8,2,FALSE())</f>
        <v>1</v>
      </c>
      <c r="N22" s="43" t="n">
        <f aca="false">M22*L22</f>
        <v>0.6</v>
      </c>
      <c r="O22" s="43" t="n">
        <f aca="false">IF(M22=0,0,L22*MAX(R2:R7))</f>
        <v>3</v>
      </c>
      <c r="Q22" s="47"/>
      <c r="R22" s="47"/>
    </row>
    <row r="23" customFormat="false" ht="12" hidden="false" customHeight="true" outlineLevel="0" collapsed="false">
      <c r="B23" s="55"/>
      <c r="D23" s="44"/>
      <c r="K23" s="41"/>
      <c r="L23" s="42"/>
      <c r="M23" s="43"/>
      <c r="N23" s="43"/>
      <c r="O23" s="43"/>
      <c r="Q23" s="47"/>
      <c r="R23" s="47"/>
      <c r="S23" s="47"/>
    </row>
    <row r="24" customFormat="false" ht="15.75" hidden="false" customHeight="false" outlineLevel="0" collapsed="false">
      <c r="A24" s="32" t="s">
        <v>26</v>
      </c>
      <c r="C24" s="35"/>
      <c r="D24" s="56"/>
      <c r="K24" s="41"/>
      <c r="L24" s="42"/>
      <c r="M24" s="43"/>
      <c r="N24" s="43"/>
      <c r="O24" s="43"/>
      <c r="Q24" s="47"/>
      <c r="R24" s="47"/>
      <c r="S24" s="47"/>
    </row>
    <row r="25" customFormat="false" ht="12" hidden="false" customHeight="true" outlineLevel="0" collapsed="false">
      <c r="A25" s="37"/>
      <c r="B25" s="38"/>
      <c r="D25" s="44"/>
      <c r="K25" s="41"/>
      <c r="L25" s="42"/>
      <c r="M25" s="43"/>
      <c r="N25" s="43"/>
      <c r="O25" s="43"/>
    </row>
    <row r="26" customFormat="false" ht="39.75" hidden="false" customHeight="true" outlineLevel="0" collapsed="false">
      <c r="A26" s="37" t="n">
        <v>8</v>
      </c>
      <c r="B26" s="38" t="s">
        <v>27</v>
      </c>
      <c r="D26" s="39" t="s">
        <v>11</v>
      </c>
      <c r="F26" s="2" t="e">
        <f aca="false">#REF!*#REF!</f>
        <v>#REF!</v>
      </c>
      <c r="G26" s="2" t="e">
        <f aca="false">IF(#REF!&gt;=0,10*#REF!,0)</f>
        <v>#REF!</v>
      </c>
      <c r="I26" s="40"/>
      <c r="K26" s="41" t="n">
        <v>3</v>
      </c>
      <c r="L26" s="42" t="n">
        <f aca="false">K26/K74</f>
        <v>0.6</v>
      </c>
      <c r="M26" s="43" t="n">
        <f aca="false">VLOOKUP(D26,Q1:R8,2,FALSE())</f>
        <v>5</v>
      </c>
      <c r="N26" s="43" t="n">
        <f aca="false">M26*L26</f>
        <v>3</v>
      </c>
      <c r="O26" s="43" t="n">
        <f aca="false">IF(M26=0,0,L26*MAX(R2:R7))</f>
        <v>3</v>
      </c>
    </row>
    <row r="27" customFormat="false" ht="12" hidden="false" customHeight="true" outlineLevel="0" collapsed="false">
      <c r="A27" s="37"/>
      <c r="B27" s="38"/>
      <c r="D27" s="44"/>
      <c r="K27" s="48"/>
      <c r="L27" s="49"/>
      <c r="M27" s="43"/>
      <c r="N27" s="57"/>
      <c r="O27" s="53"/>
      <c r="P27" s="58"/>
      <c r="Q27" s="58"/>
      <c r="R27" s="58"/>
      <c r="S27" s="58"/>
    </row>
    <row r="28" customFormat="false" ht="39.75" hidden="false" customHeight="true" outlineLevel="0" collapsed="false">
      <c r="A28" s="37" t="n">
        <v>9</v>
      </c>
      <c r="B28" s="38" t="s">
        <v>28</v>
      </c>
      <c r="D28" s="39" t="s">
        <v>10</v>
      </c>
      <c r="F28" s="2" t="e">
        <f aca="false">#REF!*#REF!</f>
        <v>#REF!</v>
      </c>
      <c r="G28" s="2" t="e">
        <f aca="false">IF(#REF!&gt;=0,10*#REF!,0)</f>
        <v>#REF!</v>
      </c>
      <c r="I28" s="40"/>
      <c r="K28" s="41" t="n">
        <v>2</v>
      </c>
      <c r="L28" s="42" t="n">
        <f aca="false">K28/K74</f>
        <v>0.4</v>
      </c>
      <c r="M28" s="43" t="n">
        <f aca="false">VLOOKUP(D28,Q1:R8,2,FALSE())</f>
        <v>4</v>
      </c>
      <c r="N28" s="43" t="n">
        <f aca="false">M28*L28</f>
        <v>1.6</v>
      </c>
      <c r="O28" s="43" t="n">
        <f aca="false">IF(M28=0,0,L28*MAX(R2:R7))</f>
        <v>2</v>
      </c>
    </row>
    <row r="29" customFormat="false" ht="12" hidden="false" customHeight="true" outlineLevel="0" collapsed="false">
      <c r="A29" s="37"/>
      <c r="B29" s="38"/>
      <c r="D29" s="44"/>
      <c r="K29" s="41"/>
      <c r="L29" s="42"/>
      <c r="M29" s="43"/>
      <c r="N29" s="43"/>
      <c r="O29" s="43"/>
    </row>
    <row r="30" customFormat="false" ht="39.75" hidden="false" customHeight="true" outlineLevel="0" collapsed="false">
      <c r="A30" s="37" t="n">
        <f aca="false">A28+1</f>
        <v>10</v>
      </c>
      <c r="B30" s="38" t="s">
        <v>29</v>
      </c>
      <c r="D30" s="39" t="s">
        <v>11</v>
      </c>
      <c r="F30" s="2" t="e">
        <f aca="false">#REF!*#REF!</f>
        <v>#REF!</v>
      </c>
      <c r="G30" s="2" t="e">
        <f aca="false">IF(#REF!&gt;=0,10*#REF!,0)</f>
        <v>#REF!</v>
      </c>
      <c r="I30" s="40"/>
      <c r="K30" s="41" t="n">
        <v>2</v>
      </c>
      <c r="L30" s="42" t="n">
        <f aca="false">K30/K74</f>
        <v>0.4</v>
      </c>
      <c r="M30" s="43" t="n">
        <f aca="false">VLOOKUP(D30,Q1:R8,2,FALSE())</f>
        <v>5</v>
      </c>
      <c r="N30" s="43" t="n">
        <f aca="false">M30*L30</f>
        <v>2</v>
      </c>
      <c r="O30" s="43" t="n">
        <f aca="false">IF(M30=0,0,L30*MAX(R2:R7))</f>
        <v>2</v>
      </c>
    </row>
    <row r="31" customFormat="false" ht="12" hidden="false" customHeight="true" outlineLevel="0" collapsed="false">
      <c r="B31" s="23"/>
      <c r="D31" s="44"/>
      <c r="K31" s="41"/>
      <c r="L31" s="42"/>
      <c r="M31" s="43"/>
      <c r="N31" s="43"/>
      <c r="O31" s="43"/>
    </row>
    <row r="32" customFormat="false" ht="15.75" hidden="false" customHeight="false" outlineLevel="0" collapsed="false">
      <c r="A32" s="32" t="s">
        <v>30</v>
      </c>
      <c r="C32" s="35"/>
      <c r="D32" s="56"/>
      <c r="E32" s="59"/>
      <c r="K32" s="41"/>
      <c r="L32" s="42"/>
      <c r="M32" s="43"/>
      <c r="N32" s="43"/>
      <c r="O32" s="43"/>
    </row>
    <row r="33" customFormat="false" ht="14.25" hidden="false" customHeight="false" outlineLevel="0" collapsed="false">
      <c r="B33" s="52"/>
      <c r="C33" s="35"/>
      <c r="D33" s="56"/>
      <c r="E33" s="59"/>
      <c r="K33" s="41"/>
      <c r="L33" s="42"/>
      <c r="M33" s="43"/>
      <c r="N33" s="43"/>
      <c r="O33" s="43"/>
    </row>
    <row r="34" customFormat="false" ht="39.75" hidden="false" customHeight="true" outlineLevel="0" collapsed="false">
      <c r="A34" s="37" t="n">
        <v>11</v>
      </c>
      <c r="B34" s="38" t="s">
        <v>31</v>
      </c>
      <c r="D34" s="39" t="s">
        <v>10</v>
      </c>
      <c r="F34" s="2" t="e">
        <f aca="false">#REF!*#REF!</f>
        <v>#REF!</v>
      </c>
      <c r="G34" s="2" t="e">
        <f aca="false">IF(#REF!&gt;=0,10*#REF!,0)</f>
        <v>#REF!</v>
      </c>
      <c r="I34" s="40"/>
      <c r="K34" s="41" t="n">
        <v>3</v>
      </c>
      <c r="L34" s="42" t="n">
        <f aca="false">K34/K74</f>
        <v>0.6</v>
      </c>
      <c r="M34" s="43" t="n">
        <f aca="false">VLOOKUP(D34,Q1:R8,2,FALSE())</f>
        <v>4</v>
      </c>
      <c r="N34" s="43" t="n">
        <f aca="false">M34*L34</f>
        <v>2.4</v>
      </c>
      <c r="O34" s="43" t="n">
        <f aca="false">IF(M34=0,0,L34*MAX(R2:R7))</f>
        <v>3</v>
      </c>
    </row>
    <row r="35" customFormat="false" ht="12" hidden="false" customHeight="true" outlineLevel="0" collapsed="false">
      <c r="A35" s="37"/>
      <c r="B35" s="38"/>
      <c r="D35" s="44"/>
      <c r="K35" s="41"/>
      <c r="L35" s="42"/>
      <c r="M35" s="43"/>
      <c r="N35" s="43"/>
      <c r="O35" s="43"/>
    </row>
    <row r="36" customFormat="false" ht="39.75" hidden="false" customHeight="true" outlineLevel="0" collapsed="false">
      <c r="A36" s="37" t="n">
        <f aca="false">A34+1</f>
        <v>12</v>
      </c>
      <c r="B36" s="38" t="s">
        <v>32</v>
      </c>
      <c r="D36" s="39" t="s">
        <v>10</v>
      </c>
      <c r="F36" s="2" t="e">
        <f aca="false">#REF!*#REF!</f>
        <v>#REF!</v>
      </c>
      <c r="G36" s="2" t="e">
        <f aca="false">IF(#REF!&gt;=0,10*#REF!,0)</f>
        <v>#REF!</v>
      </c>
      <c r="I36" s="40"/>
      <c r="K36" s="41" t="n">
        <v>2</v>
      </c>
      <c r="L36" s="42" t="n">
        <f aca="false">K36/K74</f>
        <v>0.4</v>
      </c>
      <c r="M36" s="43" t="n">
        <f aca="false">VLOOKUP(D36,Q1:R8,2,FALSE())</f>
        <v>4</v>
      </c>
      <c r="N36" s="43" t="n">
        <f aca="false">M36*L36</f>
        <v>1.6</v>
      </c>
      <c r="O36" s="43" t="n">
        <f aca="false">IF(M36=0,0,L36*MAX(R2:R7))</f>
        <v>2</v>
      </c>
    </row>
    <row r="37" customFormat="false" ht="12" hidden="false" customHeight="true" outlineLevel="0" collapsed="false">
      <c r="A37" s="37"/>
      <c r="B37" s="38"/>
      <c r="D37" s="44"/>
      <c r="K37" s="41"/>
      <c r="L37" s="42"/>
      <c r="M37" s="43"/>
      <c r="N37" s="43"/>
      <c r="O37" s="43"/>
    </row>
    <row r="38" customFormat="false" ht="39.75" hidden="false" customHeight="true" outlineLevel="0" collapsed="false">
      <c r="A38" s="37" t="n">
        <f aca="false">A36+1</f>
        <v>13</v>
      </c>
      <c r="B38" s="38" t="s">
        <v>33</v>
      </c>
      <c r="D38" s="39" t="s">
        <v>2</v>
      </c>
      <c r="F38" s="2" t="e">
        <f aca="false">#REF!*#REF!</f>
        <v>#REF!</v>
      </c>
      <c r="G38" s="2" t="e">
        <f aca="false">IF(#REF!&gt;=0,10*#REF!,0)</f>
        <v>#REF!</v>
      </c>
      <c r="I38" s="40"/>
      <c r="K38" s="41" t="n">
        <v>2</v>
      </c>
      <c r="L38" s="42" t="n">
        <f aca="false">K38/K74</f>
        <v>0.4</v>
      </c>
      <c r="M38" s="43" t="n">
        <f aca="false">VLOOKUP(D38,Q1:R8,2,FALSE())</f>
        <v>1</v>
      </c>
      <c r="N38" s="43" t="n">
        <f aca="false">M38*L38</f>
        <v>0.4</v>
      </c>
      <c r="O38" s="43" t="n">
        <f aca="false">IF(M38=0,0,L38*MAX(R2:R7))</f>
        <v>2</v>
      </c>
    </row>
    <row r="39" customFormat="false" ht="12" hidden="false" customHeight="true" outlineLevel="0" collapsed="false">
      <c r="A39" s="37"/>
      <c r="B39" s="38"/>
      <c r="D39" s="44"/>
      <c r="K39" s="41"/>
      <c r="L39" s="42"/>
      <c r="M39" s="43"/>
      <c r="N39" s="43"/>
      <c r="O39" s="43"/>
    </row>
    <row r="40" customFormat="false" ht="39.75" hidden="false" customHeight="true" outlineLevel="0" collapsed="false">
      <c r="A40" s="37" t="n">
        <f aca="false">A38+1</f>
        <v>14</v>
      </c>
      <c r="B40" s="38" t="s">
        <v>34</v>
      </c>
      <c r="D40" s="39" t="s">
        <v>10</v>
      </c>
      <c r="F40" s="2" t="e">
        <f aca="false">#REF!*#REF!</f>
        <v>#REF!</v>
      </c>
      <c r="G40" s="2" t="e">
        <f aca="false">IF(#REF!&gt;=0,10*#REF!,0)</f>
        <v>#REF!</v>
      </c>
      <c r="I40" s="40"/>
      <c r="K40" s="41" t="n">
        <v>3</v>
      </c>
      <c r="L40" s="42" t="n">
        <f aca="false">K40/K74</f>
        <v>0.6</v>
      </c>
      <c r="M40" s="43" t="n">
        <f aca="false">VLOOKUP(D40,Q1:R8,2,FALSE())</f>
        <v>4</v>
      </c>
      <c r="N40" s="43" t="n">
        <f aca="false">M40*L40</f>
        <v>2.4</v>
      </c>
      <c r="O40" s="43" t="n">
        <f aca="false">IF(M40=0,0,L40*MAX(R2:R7))</f>
        <v>3</v>
      </c>
    </row>
    <row r="41" customFormat="false" ht="12" hidden="false" customHeight="true" outlineLevel="0" collapsed="false">
      <c r="A41" s="37"/>
      <c r="B41" s="38"/>
      <c r="D41" s="44"/>
      <c r="K41" s="41"/>
      <c r="L41" s="42"/>
      <c r="M41" s="43"/>
      <c r="N41" s="43"/>
      <c r="O41" s="43"/>
    </row>
    <row r="42" customFormat="false" ht="39.75" hidden="false" customHeight="true" outlineLevel="0" collapsed="false">
      <c r="A42" s="37" t="n">
        <f aca="false">A40+1</f>
        <v>15</v>
      </c>
      <c r="B42" s="38" t="s">
        <v>35</v>
      </c>
      <c r="D42" s="39" t="s">
        <v>10</v>
      </c>
      <c r="F42" s="2" t="e">
        <f aca="false">#REF!*#REF!</f>
        <v>#REF!</v>
      </c>
      <c r="G42" s="2" t="e">
        <f aca="false">IF(#REF!&gt;=0,10*#REF!,0)</f>
        <v>#REF!</v>
      </c>
      <c r="I42" s="40"/>
      <c r="K42" s="41" t="n">
        <v>3</v>
      </c>
      <c r="L42" s="42" t="n">
        <f aca="false">K42/K74</f>
        <v>0.6</v>
      </c>
      <c r="M42" s="43" t="n">
        <f aca="false">VLOOKUP(D42,Q1:R8,2,FALSE())</f>
        <v>4</v>
      </c>
      <c r="N42" s="43" t="n">
        <f aca="false">M42*L42</f>
        <v>2.4</v>
      </c>
      <c r="O42" s="43" t="n">
        <f aca="false">IF(M42=0,0,L42*MAX(R2:R7))</f>
        <v>3</v>
      </c>
    </row>
    <row r="43" customFormat="false" ht="12" hidden="false" customHeight="true" outlineLevel="0" collapsed="false">
      <c r="B43" s="55"/>
      <c r="D43" s="44"/>
      <c r="K43" s="41"/>
      <c r="L43" s="42"/>
      <c r="M43" s="43"/>
      <c r="N43" s="43"/>
      <c r="O43" s="43"/>
    </row>
    <row r="44" customFormat="false" ht="15.75" hidden="false" customHeight="false" outlineLevel="0" collapsed="false">
      <c r="A44" s="32" t="s">
        <v>36</v>
      </c>
      <c r="C44" s="35"/>
      <c r="D44" s="56"/>
      <c r="K44" s="41"/>
      <c r="L44" s="42"/>
      <c r="M44" s="43"/>
      <c r="N44" s="43"/>
      <c r="O44" s="43"/>
    </row>
    <row r="45" customFormat="false" ht="14.25" hidden="false" customHeight="false" outlineLevel="0" collapsed="false">
      <c r="B45" s="52"/>
      <c r="C45" s="35"/>
      <c r="D45" s="56"/>
      <c r="K45" s="41"/>
      <c r="L45" s="42"/>
      <c r="M45" s="43"/>
      <c r="N45" s="43"/>
      <c r="O45" s="43"/>
    </row>
    <row r="46" customFormat="false" ht="39.75" hidden="false" customHeight="true" outlineLevel="0" collapsed="false">
      <c r="A46" s="37" t="n">
        <f aca="false">A42+1</f>
        <v>16</v>
      </c>
      <c r="B46" s="38" t="s">
        <v>37</v>
      </c>
      <c r="D46" s="39" t="s">
        <v>11</v>
      </c>
      <c r="F46" s="2" t="e">
        <f aca="false">#REF!*#REF!</f>
        <v>#REF!</v>
      </c>
      <c r="G46" s="2" t="e">
        <f aca="false">IF(#REF!&gt;=0,10*#REF!,0)</f>
        <v>#REF!</v>
      </c>
      <c r="I46" s="40"/>
      <c r="K46" s="41" t="n">
        <v>4</v>
      </c>
      <c r="L46" s="42" t="n">
        <f aca="false">K46/K74</f>
        <v>0.8</v>
      </c>
      <c r="M46" s="43" t="n">
        <f aca="false">VLOOKUP(D46,Q1:R8,2,FALSE())</f>
        <v>5</v>
      </c>
      <c r="N46" s="43" t="n">
        <f aca="false">M46*L46</f>
        <v>4</v>
      </c>
      <c r="O46" s="43" t="n">
        <f aca="false">IF(M46=0,0,L46*MAX(R2:R7))</f>
        <v>4</v>
      </c>
    </row>
    <row r="47" customFormat="false" ht="12" hidden="false" customHeight="true" outlineLevel="0" collapsed="false">
      <c r="A47" s="37"/>
      <c r="B47" s="38"/>
      <c r="D47" s="44"/>
      <c r="K47" s="41"/>
      <c r="L47" s="42"/>
      <c r="M47" s="43"/>
      <c r="N47" s="43"/>
      <c r="O47" s="43"/>
    </row>
    <row r="48" customFormat="false" ht="39.75" hidden="false" customHeight="true" outlineLevel="0" collapsed="false">
      <c r="A48" s="37" t="n">
        <f aca="false">A46+1</f>
        <v>17</v>
      </c>
      <c r="B48" s="38" t="s">
        <v>38</v>
      </c>
      <c r="D48" s="39" t="s">
        <v>11</v>
      </c>
      <c r="F48" s="2" t="e">
        <f aca="false">#REF!*#REF!</f>
        <v>#REF!</v>
      </c>
      <c r="G48" s="2" t="e">
        <f aca="false">IF(#REF!&gt;=0,10*#REF!,0)</f>
        <v>#REF!</v>
      </c>
      <c r="I48" s="40"/>
      <c r="K48" s="41" t="n">
        <v>3</v>
      </c>
      <c r="L48" s="42" t="n">
        <f aca="false">K48/K74</f>
        <v>0.6</v>
      </c>
      <c r="M48" s="43" t="n">
        <f aca="false">VLOOKUP(D48,Q1:R8,2,FALSE())</f>
        <v>5</v>
      </c>
      <c r="N48" s="43" t="n">
        <f aca="false">M48*L48</f>
        <v>3</v>
      </c>
      <c r="O48" s="43" t="n">
        <f aca="false">IF(M48=0,0,L48*MAX(R2:R7))</f>
        <v>3</v>
      </c>
    </row>
    <row r="49" customFormat="false" ht="12" hidden="false" customHeight="true" outlineLevel="0" collapsed="false">
      <c r="A49" s="37"/>
      <c r="B49" s="38"/>
      <c r="D49" s="44"/>
      <c r="K49" s="41"/>
      <c r="L49" s="42"/>
      <c r="M49" s="43"/>
      <c r="N49" s="43"/>
      <c r="O49" s="43"/>
    </row>
    <row r="50" customFormat="false" ht="39.75" hidden="false" customHeight="true" outlineLevel="0" collapsed="false">
      <c r="A50" s="37" t="n">
        <f aca="false">A48+1</f>
        <v>18</v>
      </c>
      <c r="B50" s="38" t="s">
        <v>39</v>
      </c>
      <c r="D50" s="39" t="s">
        <v>11</v>
      </c>
      <c r="F50" s="2" t="e">
        <f aca="false">#REF!*#REF!</f>
        <v>#REF!</v>
      </c>
      <c r="G50" s="2" t="e">
        <f aca="false">IF(#REF!&gt;=0,10*#REF!,0)</f>
        <v>#REF!</v>
      </c>
      <c r="I50" s="40"/>
      <c r="K50" s="41" t="n">
        <v>3</v>
      </c>
      <c r="L50" s="42" t="n">
        <f aca="false">K50/K74</f>
        <v>0.6</v>
      </c>
      <c r="M50" s="43" t="n">
        <f aca="false">VLOOKUP(D50,Q1:R8,2,FALSE())</f>
        <v>5</v>
      </c>
      <c r="N50" s="43" t="n">
        <f aca="false">M50*L50</f>
        <v>3</v>
      </c>
      <c r="O50" s="43" t="n">
        <f aca="false">IF(M50=0,0,L50*MAX(R2:R7))</f>
        <v>3</v>
      </c>
    </row>
    <row r="51" customFormat="false" ht="12" hidden="false" customHeight="true" outlineLevel="0" collapsed="false">
      <c r="A51" s="37"/>
      <c r="B51" s="38"/>
      <c r="D51" s="44"/>
      <c r="K51" s="41"/>
      <c r="L51" s="42"/>
      <c r="M51" s="43"/>
      <c r="N51" s="43"/>
      <c r="O51" s="43"/>
    </row>
    <row r="52" customFormat="false" ht="39.75" hidden="false" customHeight="true" outlineLevel="0" collapsed="false">
      <c r="A52" s="37" t="n">
        <f aca="false">A50+1</f>
        <v>19</v>
      </c>
      <c r="B52" s="38" t="s">
        <v>40</v>
      </c>
      <c r="D52" s="39" t="s">
        <v>10</v>
      </c>
      <c r="F52" s="2" t="e">
        <f aca="false">#REF!*#REF!</f>
        <v>#REF!</v>
      </c>
      <c r="G52" s="2" t="e">
        <f aca="false">IF(#REF!&gt;=0,10*#REF!,0)</f>
        <v>#REF!</v>
      </c>
      <c r="I52" s="40"/>
      <c r="K52" s="41" t="n">
        <v>3</v>
      </c>
      <c r="L52" s="42" t="n">
        <f aca="false">K52/K74</f>
        <v>0.6</v>
      </c>
      <c r="M52" s="43" t="n">
        <f aca="false">VLOOKUP(D52,Q1:R8,2,FALSE())</f>
        <v>4</v>
      </c>
      <c r="N52" s="43" t="n">
        <f aca="false">M52*L52</f>
        <v>2.4</v>
      </c>
      <c r="O52" s="43" t="n">
        <f aca="false">IF(M52=0,0,L52*MAX(R2:R7))</f>
        <v>3</v>
      </c>
    </row>
    <row r="53" customFormat="false" ht="12" hidden="false" customHeight="true" outlineLevel="0" collapsed="false">
      <c r="B53" s="55"/>
      <c r="D53" s="44"/>
      <c r="K53" s="41"/>
      <c r="L53" s="42"/>
      <c r="M53" s="43"/>
      <c r="N53" s="43"/>
      <c r="O53" s="43"/>
    </row>
    <row r="54" customFormat="false" ht="15.75" hidden="false" customHeight="false" outlineLevel="0" collapsed="false">
      <c r="A54" s="32" t="s">
        <v>41</v>
      </c>
      <c r="C54" s="35"/>
      <c r="D54" s="56"/>
      <c r="E54" s="59"/>
      <c r="K54" s="41"/>
      <c r="L54" s="42"/>
      <c r="M54" s="43"/>
      <c r="N54" s="43"/>
      <c r="O54" s="43"/>
    </row>
    <row r="55" customFormat="false" ht="14.25" hidden="false" customHeight="false" outlineLevel="0" collapsed="false">
      <c r="B55" s="52"/>
      <c r="C55" s="35"/>
      <c r="D55" s="56"/>
      <c r="E55" s="59"/>
      <c r="K55" s="41"/>
      <c r="L55" s="42"/>
      <c r="M55" s="43"/>
      <c r="N55" s="43"/>
      <c r="O55" s="43"/>
    </row>
    <row r="56" customFormat="false" ht="39.75" hidden="false" customHeight="true" outlineLevel="0" collapsed="false">
      <c r="A56" s="37" t="n">
        <f aca="false">A52+1</f>
        <v>20</v>
      </c>
      <c r="B56" s="38" t="s">
        <v>42</v>
      </c>
      <c r="D56" s="39" t="s">
        <v>6</v>
      </c>
      <c r="F56" s="2" t="e">
        <f aca="false">#REF!*#REF!</f>
        <v>#REF!</v>
      </c>
      <c r="G56" s="2" t="e">
        <f aca="false">IF(#REF!&gt;=0,10*#REF!,0)</f>
        <v>#REF!</v>
      </c>
      <c r="I56" s="40"/>
      <c r="K56" s="41" t="n">
        <v>5</v>
      </c>
      <c r="L56" s="42" t="n">
        <f aca="false">K56/K74</f>
        <v>1</v>
      </c>
      <c r="M56" s="43" t="n">
        <f aca="false">VLOOKUP(D56,Q1:R8,2,FALSE())</f>
        <v>2</v>
      </c>
      <c r="N56" s="43" t="n">
        <f aca="false">M56*L56</f>
        <v>2</v>
      </c>
      <c r="O56" s="43" t="n">
        <f aca="false">IF(M56=0,0,L56*MAX(R2:R7))</f>
        <v>5</v>
      </c>
    </row>
    <row r="57" customFormat="false" ht="12" hidden="false" customHeight="true" outlineLevel="0" collapsed="false">
      <c r="A57" s="37"/>
      <c r="B57" s="38"/>
      <c r="D57" s="44"/>
      <c r="K57" s="41"/>
      <c r="L57" s="42"/>
      <c r="M57" s="43"/>
      <c r="N57" s="43"/>
      <c r="O57" s="43"/>
    </row>
    <row r="58" customFormat="false" ht="39.75" hidden="false" customHeight="true" outlineLevel="0" collapsed="false">
      <c r="A58" s="37" t="n">
        <f aca="false">A56+1</f>
        <v>21</v>
      </c>
      <c r="B58" s="38" t="s">
        <v>43</v>
      </c>
      <c r="D58" s="39" t="s">
        <v>2</v>
      </c>
      <c r="F58" s="2" t="e">
        <f aca="false">#REF!*#REF!</f>
        <v>#REF!</v>
      </c>
      <c r="G58" s="2" t="e">
        <f aca="false">IF(#REF!&gt;=0,10*#REF!,0)</f>
        <v>#REF!</v>
      </c>
      <c r="I58" s="40"/>
      <c r="K58" s="41" t="n">
        <v>2</v>
      </c>
      <c r="L58" s="42" t="n">
        <f aca="false">K58/K74</f>
        <v>0.4</v>
      </c>
      <c r="M58" s="43" t="n">
        <f aca="false">VLOOKUP(D58,Q1:R8,2,FALSE())</f>
        <v>1</v>
      </c>
      <c r="N58" s="43" t="n">
        <f aca="false">M58*L58</f>
        <v>0.4</v>
      </c>
      <c r="O58" s="43" t="n">
        <f aca="false">IF(M58=0,0,L58*MAX(R2:R7))</f>
        <v>2</v>
      </c>
    </row>
    <row r="59" customFormat="false" ht="12" hidden="false" customHeight="true" outlineLevel="0" collapsed="false">
      <c r="A59" s="37"/>
      <c r="B59" s="38"/>
      <c r="D59" s="44"/>
      <c r="K59" s="41"/>
      <c r="L59" s="42"/>
      <c r="M59" s="43"/>
      <c r="N59" s="43"/>
      <c r="O59" s="43"/>
    </row>
    <row r="60" customFormat="false" ht="39.75" hidden="false" customHeight="true" outlineLevel="0" collapsed="false">
      <c r="A60" s="37" t="n">
        <f aca="false">A58+1</f>
        <v>22</v>
      </c>
      <c r="B60" s="38" t="s">
        <v>44</v>
      </c>
      <c r="D60" s="39" t="s">
        <v>11</v>
      </c>
      <c r="F60" s="2" t="e">
        <f aca="false">#REF!*#REF!</f>
        <v>#REF!</v>
      </c>
      <c r="G60" s="2" t="e">
        <f aca="false">IF(#REF!&gt;=0,10*#REF!,0)</f>
        <v>#REF!</v>
      </c>
      <c r="I60" s="40"/>
      <c r="K60" s="41" t="n">
        <v>4</v>
      </c>
      <c r="L60" s="42" t="n">
        <f aca="false">K60/K74</f>
        <v>0.8</v>
      </c>
      <c r="M60" s="43" t="n">
        <f aca="false">VLOOKUP(D60,Q1:R8,2,FALSE())</f>
        <v>5</v>
      </c>
      <c r="N60" s="43" t="n">
        <f aca="false">M60*L60</f>
        <v>4</v>
      </c>
      <c r="O60" s="43" t="n">
        <f aca="false">IF(M60=0,0,L60*MAX(R2:R7))</f>
        <v>4</v>
      </c>
    </row>
    <row r="61" customFormat="false" ht="12" hidden="false" customHeight="true" outlineLevel="0" collapsed="false">
      <c r="A61" s="37"/>
      <c r="B61" s="38"/>
      <c r="D61" s="44"/>
      <c r="K61" s="41"/>
      <c r="L61" s="42"/>
      <c r="M61" s="43"/>
      <c r="N61" s="43"/>
      <c r="O61" s="43"/>
    </row>
    <row r="62" customFormat="false" ht="39.75" hidden="false" customHeight="true" outlineLevel="0" collapsed="false">
      <c r="A62" s="37" t="n">
        <f aca="false">A60+1</f>
        <v>23</v>
      </c>
      <c r="B62" s="38" t="s">
        <v>45</v>
      </c>
      <c r="D62" s="39" t="s">
        <v>10</v>
      </c>
      <c r="F62" s="2" t="e">
        <f aca="false">#REF!*#REF!</f>
        <v>#REF!</v>
      </c>
      <c r="G62" s="2" t="e">
        <f aca="false">IF(#REF!&gt;=0,10*#REF!,0)</f>
        <v>#REF!</v>
      </c>
      <c r="I62" s="40"/>
      <c r="K62" s="41" t="n">
        <v>3</v>
      </c>
      <c r="L62" s="42" t="n">
        <f aca="false">K62/K74</f>
        <v>0.6</v>
      </c>
      <c r="M62" s="43" t="n">
        <f aca="false">VLOOKUP(D62,Q1:R8,2,FALSE())</f>
        <v>4</v>
      </c>
      <c r="N62" s="43" t="n">
        <f aca="false">M62*L62</f>
        <v>2.4</v>
      </c>
      <c r="O62" s="43" t="n">
        <f aca="false">IF(M62=0,0,L62*MAX(R2:R7))</f>
        <v>3</v>
      </c>
    </row>
    <row r="63" customFormat="false" ht="12" hidden="false" customHeight="true" outlineLevel="0" collapsed="false">
      <c r="A63" s="37"/>
      <c r="B63" s="38"/>
      <c r="D63" s="44"/>
      <c r="K63" s="41"/>
      <c r="L63" s="42"/>
      <c r="M63" s="43"/>
      <c r="N63" s="43"/>
      <c r="O63" s="43"/>
    </row>
    <row r="64" customFormat="false" ht="39.75" hidden="false" customHeight="true" outlineLevel="0" collapsed="false">
      <c r="A64" s="37" t="n">
        <f aca="false">A62+1</f>
        <v>24</v>
      </c>
      <c r="B64" s="38" t="s">
        <v>46</v>
      </c>
      <c r="D64" s="39" t="s">
        <v>10</v>
      </c>
      <c r="F64" s="2" t="e">
        <f aca="false">#REF!*#REF!</f>
        <v>#REF!</v>
      </c>
      <c r="G64" s="2" t="e">
        <f aca="false">IF(#REF!&gt;=0,10*#REF!,0)</f>
        <v>#REF!</v>
      </c>
      <c r="I64" s="40"/>
      <c r="K64" s="41" t="n">
        <v>3</v>
      </c>
      <c r="L64" s="42" t="n">
        <f aca="false">K64/K74</f>
        <v>0.6</v>
      </c>
      <c r="M64" s="43" t="n">
        <f aca="false">VLOOKUP(D64,Q1:R8,2,FALSE())</f>
        <v>4</v>
      </c>
      <c r="N64" s="43" t="n">
        <f aca="false">M64*L64</f>
        <v>2.4</v>
      </c>
      <c r="O64" s="43" t="n">
        <f aca="false">IF(M64=0,0,L64*MAX(R2:R7))</f>
        <v>3</v>
      </c>
    </row>
    <row r="65" customFormat="false" ht="12" hidden="false" customHeight="true" outlineLevel="0" collapsed="false">
      <c r="B65" s="55"/>
      <c r="D65" s="44"/>
      <c r="K65" s="41"/>
      <c r="L65" s="42"/>
      <c r="M65" s="43"/>
      <c r="N65" s="43"/>
      <c r="O65" s="43"/>
    </row>
    <row r="66" customFormat="false" ht="15.75" hidden="false" customHeight="false" outlineLevel="0" collapsed="false">
      <c r="A66" s="32" t="s">
        <v>47</v>
      </c>
      <c r="C66" s="35"/>
      <c r="D66" s="56"/>
      <c r="E66" s="59"/>
      <c r="K66" s="41"/>
      <c r="L66" s="42"/>
      <c r="M66" s="43"/>
      <c r="N66" s="43"/>
      <c r="O66" s="43"/>
    </row>
    <row r="67" customFormat="false" ht="14.25" hidden="false" customHeight="false" outlineLevel="0" collapsed="false">
      <c r="B67" s="52"/>
      <c r="C67" s="35"/>
      <c r="D67" s="56"/>
      <c r="E67" s="59"/>
      <c r="K67" s="41"/>
      <c r="L67" s="42"/>
      <c r="M67" s="43"/>
      <c r="N67" s="43"/>
      <c r="O67" s="43"/>
    </row>
    <row r="68" s="60" customFormat="true" ht="39.75" hidden="false" customHeight="true" outlineLevel="0" collapsed="false">
      <c r="A68" s="37" t="n">
        <v>25</v>
      </c>
      <c r="B68" s="38" t="s">
        <v>48</v>
      </c>
      <c r="D68" s="39" t="s">
        <v>11</v>
      </c>
      <c r="E68" s="20"/>
      <c r="F68" s="20" t="e">
        <f aca="false">#REF!*#REF!</f>
        <v>#REF!</v>
      </c>
      <c r="G68" s="20" t="e">
        <f aca="false">IF(#REF!&gt;=0,10*#REF!,0)</f>
        <v>#REF!</v>
      </c>
      <c r="H68" s="20"/>
      <c r="I68" s="40"/>
      <c r="K68" s="28" t="n">
        <v>4</v>
      </c>
      <c r="L68" s="61" t="n">
        <f aca="false">K68/K74</f>
        <v>0.8</v>
      </c>
      <c r="M68" s="62" t="n">
        <f aca="false">VLOOKUP(D68,Q1:R8,2,FALSE())</f>
        <v>5</v>
      </c>
      <c r="N68" s="62" t="n">
        <f aca="false">M68*L68</f>
        <v>4</v>
      </c>
      <c r="O68" s="62" t="n">
        <f aca="false">IF(M68=0,0,L68*MAX(R2:R7))</f>
        <v>4</v>
      </c>
    </row>
    <row r="69" s="60" customFormat="true" ht="12" hidden="false" customHeight="true" outlineLevel="0" collapsed="false">
      <c r="A69" s="37"/>
      <c r="B69" s="38"/>
      <c r="D69" s="63"/>
      <c r="E69" s="20"/>
      <c r="F69" s="20"/>
      <c r="G69" s="20"/>
      <c r="H69" s="20"/>
      <c r="I69" s="20"/>
      <c r="K69" s="28"/>
      <c r="L69" s="61"/>
      <c r="M69" s="62"/>
      <c r="N69" s="62"/>
      <c r="O69" s="62"/>
    </row>
    <row r="70" s="60" customFormat="true" ht="39.75" hidden="false" customHeight="true" outlineLevel="0" collapsed="false">
      <c r="A70" s="37" t="n">
        <f aca="false">A68+1</f>
        <v>26</v>
      </c>
      <c r="B70" s="38" t="s">
        <v>49</v>
      </c>
      <c r="D70" s="39" t="s">
        <v>11</v>
      </c>
      <c r="E70" s="20"/>
      <c r="F70" s="20" t="e">
        <f aca="false">#REF!*#REF!</f>
        <v>#REF!</v>
      </c>
      <c r="G70" s="20" t="e">
        <f aca="false">IF(#REF!&gt;=0,10*#REF!,0)</f>
        <v>#REF!</v>
      </c>
      <c r="H70" s="20"/>
      <c r="I70" s="40"/>
      <c r="K70" s="28" t="n">
        <v>4</v>
      </c>
      <c r="L70" s="61" t="n">
        <f aca="false">K70/K74</f>
        <v>0.8</v>
      </c>
      <c r="M70" s="62" t="n">
        <f aca="false">VLOOKUP(D70,Q1:R8,2,FALSE())</f>
        <v>5</v>
      </c>
      <c r="N70" s="62" t="n">
        <f aca="false">M70*L70</f>
        <v>4</v>
      </c>
      <c r="O70" s="62" t="n">
        <f aca="false">IF(M70=0,0,L70*MAX(R2:R7))</f>
        <v>4</v>
      </c>
    </row>
    <row r="71" s="60" customFormat="true" ht="12" hidden="false" customHeight="true" outlineLevel="0" collapsed="false">
      <c r="A71" s="37"/>
      <c r="B71" s="38"/>
      <c r="D71" s="63"/>
      <c r="E71" s="20"/>
      <c r="F71" s="20"/>
      <c r="G71" s="20"/>
      <c r="H71" s="20"/>
      <c r="I71" s="20"/>
      <c r="K71" s="28"/>
      <c r="L71" s="61"/>
      <c r="M71" s="62"/>
      <c r="N71" s="62"/>
      <c r="O71" s="62"/>
    </row>
    <row r="72" s="60" customFormat="true" ht="39.75" hidden="false" customHeight="true" outlineLevel="0" collapsed="false">
      <c r="A72" s="37" t="n">
        <f aca="false">A70+1</f>
        <v>27</v>
      </c>
      <c r="B72" s="38" t="s">
        <v>50</v>
      </c>
      <c r="D72" s="39" t="s">
        <v>10</v>
      </c>
      <c r="E72" s="20"/>
      <c r="F72" s="20" t="e">
        <f aca="false">#REF!*#REF!</f>
        <v>#REF!</v>
      </c>
      <c r="G72" s="20" t="e">
        <f aca="false">IF(#REF!&gt;=0,10*#REF!,0)</f>
        <v>#REF!</v>
      </c>
      <c r="H72" s="20"/>
      <c r="I72" s="40"/>
      <c r="K72" s="28" t="n">
        <v>3</v>
      </c>
      <c r="L72" s="61" t="n">
        <f aca="false">K72/K74</f>
        <v>0.6</v>
      </c>
      <c r="M72" s="62" t="n">
        <f aca="false">VLOOKUP(D72,Q1:R8,2,FALSE())</f>
        <v>4</v>
      </c>
      <c r="N72" s="62" t="n">
        <f aca="false">M72*L72</f>
        <v>2.4</v>
      </c>
      <c r="O72" s="62" t="n">
        <f aca="false">IF(M72=0,0,L72*MAX(R2:R7))</f>
        <v>3</v>
      </c>
    </row>
    <row r="73" customFormat="false" ht="12" hidden="false" customHeight="true" outlineLevel="0" collapsed="false">
      <c r="B73" s="64"/>
      <c r="D73" s="44"/>
      <c r="K73" s="65"/>
      <c r="L73" s="65"/>
      <c r="M73" s="65"/>
      <c r="N73" s="66"/>
      <c r="O73" s="66"/>
    </row>
    <row r="74" customFormat="false" ht="24" hidden="false" customHeight="true" outlineLevel="0" collapsed="false">
      <c r="A74" s="67" t="s">
        <v>51</v>
      </c>
      <c r="B74" s="68"/>
      <c r="C74" s="69"/>
      <c r="D74" s="70" t="n">
        <f aca="false">IF(ISERR((N74/O74)*100),"",(N74/O74)*100)</f>
        <v>75</v>
      </c>
      <c r="E74" s="71"/>
      <c r="F74" s="71"/>
      <c r="G74" s="71"/>
      <c r="H74" s="72" t="str">
        <f aca="false">IF(D74="","","-")</f>
        <v>-</v>
      </c>
      <c r="I74" s="73" t="str">
        <f aca="false">VLOOKUP(J74,'Rating ranges'!A2:B7,2,TRUE())</f>
        <v>Good</v>
      </c>
      <c r="J74" s="8" t="n">
        <f aca="false">IF(D74="",0,D74)</f>
        <v>75</v>
      </c>
      <c r="K74" s="65" t="n">
        <f aca="false">MAX(K8:K72)</f>
        <v>5</v>
      </c>
      <c r="L74" s="65"/>
      <c r="M74" s="65"/>
      <c r="N74" s="66" t="n">
        <f aca="false">SUM(N8:N72)</f>
        <v>66</v>
      </c>
      <c r="O74" s="66" t="n">
        <f aca="false">SUM(O8:O72)</f>
        <v>88</v>
      </c>
    </row>
    <row r="76" customFormat="false" ht="12.75" hidden="false" customHeight="false" outlineLevel="0" collapsed="false">
      <c r="A76" s="74" t="str">
        <f aca="false">"* Very poor (less than " &amp; ('Rating ranges'!A4) &amp; ")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76" s="74"/>
      <c r="C76" s="74"/>
      <c r="D76" s="74"/>
      <c r="E76" s="74"/>
      <c r="F76" s="74"/>
      <c r="G76" s="74"/>
      <c r="H76" s="74"/>
      <c r="I76" s="74"/>
    </row>
    <row r="77" customFormat="false" ht="15" hidden="false" customHeight="true" outlineLevel="0" collapsed="false">
      <c r="A77" s="75" t="str">
        <f aca="false">"* Poor (between " &amp; ('Rating ranges'!A4) &amp; " and " &amp; ('Rating ranges'!A5) &amp; ")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77" s="75"/>
      <c r="C77" s="75"/>
      <c r="D77" s="75"/>
      <c r="E77" s="75"/>
      <c r="F77" s="75"/>
      <c r="G77" s="75"/>
      <c r="H77" s="75"/>
      <c r="I77" s="75"/>
    </row>
    <row r="78" customFormat="false" ht="12.75" hidden="false" customHeight="false" outlineLevel="0" collapsed="false">
      <c r="A78" s="76" t="str">
        <f aca="false">"* Moderate (between " &amp; ('Rating ranges'!A5) &amp; " and " &amp; ('Rating ranges'!A6) &amp; ")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78" s="76"/>
      <c r="C78" s="76"/>
      <c r="D78" s="76"/>
      <c r="E78" s="76"/>
      <c r="F78" s="76"/>
      <c r="G78" s="76"/>
      <c r="H78" s="76"/>
      <c r="I78" s="76"/>
    </row>
    <row r="79" customFormat="false" ht="12.75" hidden="false" customHeight="false" outlineLevel="0" collapsed="false">
      <c r="A79" s="75" t="str">
        <f aca="false">"* Good (between " &amp;  ('Rating ranges'!A6) &amp; " and " &amp; ('Rating ranges'!A7) &amp; ")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79" s="75"/>
      <c r="C79" s="75"/>
      <c r="D79" s="75"/>
      <c r="E79" s="75"/>
      <c r="F79" s="75"/>
      <c r="G79" s="75"/>
      <c r="H79" s="75"/>
      <c r="I79" s="75"/>
    </row>
    <row r="80" customFormat="false" ht="12.75" hidden="false" customHeight="false" outlineLevel="0" collapsed="false">
      <c r="A80" s="77" t="str">
        <f aca="false">"* Excellent (more than " &amp; ('Rating ranges'!A7) &amp; ")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80" s="77"/>
      <c r="C80" s="77"/>
      <c r="D80" s="77"/>
      <c r="E80" s="77"/>
      <c r="F80" s="77"/>
      <c r="G80" s="77"/>
      <c r="H80" s="77"/>
      <c r="I80" s="77"/>
      <c r="K80" s="78"/>
      <c r="L80" s="78"/>
    </row>
    <row r="82" customFormat="false" ht="13.5" hidden="false" customHeight="false" outlineLevel="0" collapsed="false">
      <c r="D82" s="79"/>
    </row>
    <row r="83" customFormat="false" ht="12.75" hidden="false" customHeight="false" outlineLevel="0" collapsed="false">
      <c r="B83" s="80"/>
      <c r="C83" s="81"/>
      <c r="D83" s="81"/>
      <c r="E83" s="81"/>
      <c r="F83" s="81"/>
      <c r="G83" s="81"/>
      <c r="H83" s="81"/>
      <c r="I83" s="81"/>
      <c r="J83" s="82"/>
    </row>
  </sheetData>
  <mergeCells count="12">
    <mergeCell ref="A1:I1"/>
    <mergeCell ref="A3:B3"/>
    <mergeCell ref="K6:K7"/>
    <mergeCell ref="L6:L7"/>
    <mergeCell ref="M6:M7"/>
    <mergeCell ref="N6:N7"/>
    <mergeCell ref="O6:O7"/>
    <mergeCell ref="A76:I76"/>
    <mergeCell ref="A77:I77"/>
    <mergeCell ref="A78:I78"/>
    <mergeCell ref="A79:I79"/>
    <mergeCell ref="A80:I80"/>
  </mergeCells>
  <conditionalFormatting sqref="D68 D70 D72 D56 D58 D60 D62 D64 D46 D48 D50 D52 D36 D38 D40 D42 D34 D26 D28 D30 D18 D20:D22 D10 D12 D14 D8">
    <cfRule type="cellIs" priority="2" operator="equal" aboveAverage="0" equalAverage="0" bottom="0" percent="0" rank="0" text="" dxfId="1">
      <formula>"Enter score"</formula>
    </cfRule>
  </conditionalFormatting>
  <dataValidations count="3">
    <dataValidation allowBlank="false" error="Score must be one of:&#10;&#10;Very poor&#10;Poor&#10;Moderate&#10;Good&#10;Excellent&#10;N/A" errorStyle="stop" errorTitle="Invalid score entered" operator="between" prompt="● Very poor&#10;● Poor&#10;● Moderate&#10;● Good&#10;● Excellent&#10;● N/A (not applicable or insufficient data)" promptTitle="Enter score for this item:" showDropDown="false" showErrorMessage="true" showInputMessage="false" sqref="D8 D10 D12 D14 D18 D20 D22 D26 D28 D30 D34 D36 D38 D40 D42 D46 D48 D50 D52 D56 D58 D60 D62 D64 D68 D70 D72" type="list">
      <formula1>$Q$1:$Q$6</formula1>
      <formula2>0</formula2>
    </dataValidation>
    <dataValidation allowBlank="true" errorStyle="stop" operator="between" showDropDown="false" showErrorMessage="true" showInputMessage="true" sqref="D41 D63" type="list">
      <formula1>$Q$1:$Q$7</formula1>
      <formula2>0</formula2>
    </dataValidation>
    <dataValidation allowBlank="false" error="Score must be one of:&#10;&#10;Very poor&#10;Poor&#10;Moderate&#10;Good&#10;Excellent&#10;N/A" errorStyle="stop" errorTitle="Invalid score entered" operator="between" prompt="● Very poor&#10;● Poor&#10;● Moderate&#10;● Good&#10;● Excellent&#10;● N/A (not applicable or insufficient data)" promptTitle="Enter score for this item:" showDropDown="false" showErrorMessage="true" showInputMessage="false" sqref="D21" type="list">
      <formula1>$Q$1:$Q$7</formula1>
      <formula2>0</formula2>
    </dataValidation>
  </dataValidations>
  <printOptions headings="false" gridLines="false" gridLinesSet="true" horizontalCentered="false" verticalCentered="false"/>
  <pageMargins left="0.472222222222222" right="0.511805555555556"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55078125" defaultRowHeight="12.75" zeroHeight="false" outlineLevelRow="0" outlineLevelCol="0"/>
  <cols>
    <col collapsed="false" customWidth="true" hidden="false" outlineLevel="0" max="1" min="1" style="0" width="4.14"/>
    <col collapsed="false" customWidth="true" hidden="false" outlineLevel="0" max="2" min="2" style="64" width="103.58"/>
    <col collapsed="false" customWidth="true" hidden="false" outlineLevel="0" max="3" min="3" style="0" width="13.57"/>
  </cols>
  <sheetData>
    <row r="1" customFormat="false" ht="23.25" hidden="false" customHeight="false" outlineLevel="0" collapsed="false">
      <c r="A1" s="4" t="s">
        <v>52</v>
      </c>
      <c r="B1" s="4"/>
      <c r="C1" s="4"/>
    </row>
    <row r="2" customFormat="false" ht="15.75" hidden="false" customHeight="false" outlineLevel="0" collapsed="false">
      <c r="C2" s="32" t="s">
        <v>53</v>
      </c>
    </row>
    <row r="3" s="60" customFormat="true" ht="24.75" hidden="false" customHeight="true" outlineLevel="0" collapsed="false">
      <c r="A3" s="83" t="s">
        <v>12</v>
      </c>
    </row>
    <row r="4" customFormat="false" ht="51" hidden="false" customHeight="false" outlineLevel="0" collapsed="false">
      <c r="A4" s="84" t="n">
        <v>1</v>
      </c>
      <c r="B4" s="85" t="s">
        <v>54</v>
      </c>
      <c r="C4" s="86" t="s">
        <v>55</v>
      </c>
    </row>
    <row r="5" customFormat="false" ht="38.25" hidden="false" customHeight="false" outlineLevel="0" collapsed="false">
      <c r="A5" s="84" t="n">
        <f aca="false">A4+1</f>
        <v>2</v>
      </c>
      <c r="B5" s="85" t="s">
        <v>56</v>
      </c>
      <c r="C5" s="86" t="s">
        <v>55</v>
      </c>
    </row>
    <row r="6" customFormat="false" ht="38.25" hidden="false" customHeight="false" outlineLevel="0" collapsed="false">
      <c r="A6" s="84" t="n">
        <f aca="false">A5+1</f>
        <v>3</v>
      </c>
      <c r="B6" s="85" t="s">
        <v>57</v>
      </c>
      <c r="C6" s="86" t="s">
        <v>58</v>
      </c>
    </row>
    <row r="7" customFormat="false" ht="38.25" hidden="false" customHeight="false" outlineLevel="0" collapsed="false">
      <c r="A7" s="84" t="n">
        <f aca="false">A6+1</f>
        <v>4</v>
      </c>
      <c r="B7" s="85" t="s">
        <v>59</v>
      </c>
      <c r="C7" s="86" t="s">
        <v>60</v>
      </c>
    </row>
    <row r="8" customFormat="false" ht="38.25" hidden="false" customHeight="false" outlineLevel="0" collapsed="false">
      <c r="A8" s="84" t="n">
        <f aca="false">A7+1</f>
        <v>5</v>
      </c>
      <c r="B8" s="85" t="s">
        <v>61</v>
      </c>
      <c r="C8" s="86" t="s">
        <v>60</v>
      </c>
    </row>
    <row r="9" customFormat="false" ht="12.75" hidden="false" customHeight="false" outlineLevel="0" collapsed="false">
      <c r="B9" s="55"/>
      <c r="C9" s="60"/>
    </row>
    <row r="10" s="60" customFormat="true" ht="24.75" hidden="false" customHeight="true" outlineLevel="0" collapsed="false">
      <c r="A10" s="83" t="s">
        <v>22</v>
      </c>
    </row>
    <row r="11" customFormat="false" ht="38.25" hidden="false" customHeight="false" outlineLevel="0" collapsed="false">
      <c r="A11" s="84" t="n">
        <f aca="false">A8+1</f>
        <v>6</v>
      </c>
      <c r="B11" s="85" t="s">
        <v>62</v>
      </c>
      <c r="C11" s="86" t="s">
        <v>60</v>
      </c>
    </row>
    <row r="12" customFormat="false" ht="51" hidden="false" customHeight="false" outlineLevel="0" collapsed="false">
      <c r="A12" s="84" t="n">
        <f aca="false">A11+1</f>
        <v>7</v>
      </c>
      <c r="B12" s="85" t="s">
        <v>63</v>
      </c>
      <c r="C12" s="86" t="s">
        <v>58</v>
      </c>
    </row>
    <row r="13" customFormat="false" ht="38.25" hidden="false" customHeight="false" outlineLevel="0" collapsed="false">
      <c r="A13" s="84" t="n">
        <f aca="false">A12+1</f>
        <v>8</v>
      </c>
      <c r="B13" s="85" t="s">
        <v>64</v>
      </c>
      <c r="C13" s="86" t="s">
        <v>60</v>
      </c>
    </row>
    <row r="14" customFormat="false" ht="12.75" hidden="false" customHeight="false" outlineLevel="0" collapsed="false">
      <c r="B14" s="55"/>
      <c r="C14" s="60"/>
    </row>
    <row r="15" s="60" customFormat="true" ht="24.75" hidden="false" customHeight="true" outlineLevel="0" collapsed="false">
      <c r="A15" s="83" t="s">
        <v>26</v>
      </c>
    </row>
    <row r="16" customFormat="false" ht="38.25" hidden="false" customHeight="false" outlineLevel="0" collapsed="false">
      <c r="A16" s="84" t="n">
        <f aca="false">A13+1</f>
        <v>9</v>
      </c>
      <c r="B16" s="85" t="s">
        <v>65</v>
      </c>
      <c r="C16" s="86" t="s">
        <v>66</v>
      </c>
    </row>
    <row r="17" customFormat="false" ht="51" hidden="false" customHeight="false" outlineLevel="0" collapsed="false">
      <c r="A17" s="84" t="n">
        <f aca="false">A16+1</f>
        <v>10</v>
      </c>
      <c r="B17" s="85" t="s">
        <v>67</v>
      </c>
      <c r="C17" s="86" t="s">
        <v>58</v>
      </c>
    </row>
    <row r="18" customFormat="false" ht="38.25" hidden="false" customHeight="false" outlineLevel="0" collapsed="false">
      <c r="A18" s="84" t="n">
        <f aca="false">A17+1</f>
        <v>11</v>
      </c>
      <c r="B18" s="85" t="s">
        <v>68</v>
      </c>
      <c r="C18" s="86" t="s">
        <v>60</v>
      </c>
    </row>
    <row r="19" customFormat="false" ht="51" hidden="false" customHeight="false" outlineLevel="0" collapsed="false">
      <c r="A19" s="84" t="n">
        <f aca="false">A18+1</f>
        <v>12</v>
      </c>
      <c r="B19" s="85" t="s">
        <v>69</v>
      </c>
      <c r="C19" s="86" t="s">
        <v>55</v>
      </c>
    </row>
    <row r="20" customFormat="false" ht="51" hidden="false" customHeight="false" outlineLevel="0" collapsed="false">
      <c r="A20" s="84" t="n">
        <f aca="false">A19+1</f>
        <v>13</v>
      </c>
      <c r="B20" s="85" t="s">
        <v>70</v>
      </c>
      <c r="C20" s="86" t="s">
        <v>60</v>
      </c>
    </row>
    <row r="21" customFormat="false" ht="38.25" hidden="false" customHeight="false" outlineLevel="0" collapsed="false">
      <c r="A21" s="84" t="n">
        <f aca="false">A20+1</f>
        <v>14</v>
      </c>
      <c r="B21" s="85" t="s">
        <v>71</v>
      </c>
      <c r="C21" s="86" t="s">
        <v>58</v>
      </c>
    </row>
    <row r="22" customFormat="false" ht="25.5" hidden="false" customHeight="false" outlineLevel="0" collapsed="false">
      <c r="A22" s="84" t="n">
        <f aca="false">A21+1</f>
        <v>15</v>
      </c>
      <c r="B22" s="85" t="s">
        <v>72</v>
      </c>
      <c r="C22" s="86" t="s">
        <v>66</v>
      </c>
    </row>
    <row r="23" customFormat="false" ht="25.5" hidden="false" customHeight="false" outlineLevel="0" collapsed="false">
      <c r="A23" s="84" t="n">
        <f aca="false">A22+1</f>
        <v>16</v>
      </c>
      <c r="B23" s="85" t="s">
        <v>73</v>
      </c>
      <c r="C23" s="86" t="s">
        <v>66</v>
      </c>
    </row>
    <row r="24" customFormat="false" ht="25.5" hidden="false" customHeight="false" outlineLevel="0" collapsed="false">
      <c r="A24" s="84" t="n">
        <f aca="false">A23+1</f>
        <v>17</v>
      </c>
      <c r="B24" s="85" t="s">
        <v>74</v>
      </c>
      <c r="C24" s="86" t="s">
        <v>75</v>
      </c>
    </row>
    <row r="25" customFormat="false" ht="12.75" hidden="false" customHeight="false" outlineLevel="0" collapsed="false">
      <c r="B25" s="55"/>
      <c r="C25" s="60"/>
    </row>
    <row r="26" s="60" customFormat="true" ht="24.75" hidden="false" customHeight="true" outlineLevel="0" collapsed="false">
      <c r="A26" s="83" t="s">
        <v>76</v>
      </c>
    </row>
    <row r="27" customFormat="false" ht="38.25" hidden="false" customHeight="false" outlineLevel="0" collapsed="false">
      <c r="A27" s="84" t="n">
        <f aca="false">A24+1</f>
        <v>18</v>
      </c>
      <c r="B27" s="85" t="s">
        <v>77</v>
      </c>
      <c r="C27" s="86" t="s">
        <v>58</v>
      </c>
    </row>
    <row r="28" customFormat="false" ht="38.25" hidden="false" customHeight="false" outlineLevel="0" collapsed="false">
      <c r="A28" s="84" t="n">
        <f aca="false">A27+1</f>
        <v>19</v>
      </c>
      <c r="B28" s="85" t="s">
        <v>78</v>
      </c>
      <c r="C28" s="86" t="s">
        <v>58</v>
      </c>
    </row>
    <row r="29" customFormat="false" ht="51" hidden="false" customHeight="false" outlineLevel="0" collapsed="false">
      <c r="A29" s="84" t="n">
        <f aca="false">A28+1</f>
        <v>20</v>
      </c>
      <c r="B29" s="85" t="s">
        <v>79</v>
      </c>
      <c r="C29" s="86" t="s">
        <v>66</v>
      </c>
    </row>
    <row r="30" customFormat="false" ht="38.25" hidden="false" customHeight="false" outlineLevel="0" collapsed="false">
      <c r="A30" s="84" t="n">
        <f aca="false">A29+1</f>
        <v>21</v>
      </c>
      <c r="B30" s="85" t="s">
        <v>80</v>
      </c>
      <c r="C30" s="86" t="s">
        <v>58</v>
      </c>
    </row>
    <row r="31" customFormat="false" ht="12.75" hidden="false" customHeight="false" outlineLevel="0" collapsed="false">
      <c r="B31" s="55"/>
      <c r="C31" s="60"/>
    </row>
    <row r="32" s="60" customFormat="true" ht="24.75" hidden="false" customHeight="true" outlineLevel="0" collapsed="false">
      <c r="A32" s="83" t="s">
        <v>81</v>
      </c>
    </row>
    <row r="33" customFormat="false" ht="38.25" hidden="false" customHeight="false" outlineLevel="0" collapsed="false">
      <c r="A33" s="84" t="n">
        <f aca="false">A30+1</f>
        <v>22</v>
      </c>
      <c r="B33" s="85" t="s">
        <v>82</v>
      </c>
      <c r="C33" s="86" t="s">
        <v>58</v>
      </c>
    </row>
    <row r="34" customFormat="false" ht="51" hidden="false" customHeight="false" outlineLevel="0" collapsed="false">
      <c r="A34" s="84" t="n">
        <f aca="false">A33+1</f>
        <v>23</v>
      </c>
      <c r="B34" s="85" t="s">
        <v>83</v>
      </c>
      <c r="C34" s="86" t="s">
        <v>60</v>
      </c>
    </row>
    <row r="35" customFormat="false" ht="38.25" hidden="false" customHeight="false" outlineLevel="0" collapsed="false">
      <c r="A35" s="84" t="n">
        <f aca="false">A34+1</f>
        <v>24</v>
      </c>
      <c r="B35" s="85" t="s">
        <v>84</v>
      </c>
      <c r="C35" s="86" t="s">
        <v>75</v>
      </c>
    </row>
    <row r="36" customFormat="false" ht="12.75" hidden="false" customHeight="false" outlineLevel="0" collapsed="false">
      <c r="B36" s="55"/>
      <c r="C36" s="60"/>
    </row>
    <row r="37" s="60" customFormat="true" ht="24.75" hidden="false" customHeight="true" outlineLevel="0" collapsed="false">
      <c r="A37" s="83" t="s">
        <v>30</v>
      </c>
    </row>
    <row r="38" customFormat="false" ht="38.25" hidden="false" customHeight="false" outlineLevel="0" collapsed="false">
      <c r="A38" s="84" t="n">
        <f aca="false">A35+1</f>
        <v>25</v>
      </c>
      <c r="B38" s="85" t="s">
        <v>85</v>
      </c>
      <c r="C38" s="86" t="s">
        <v>60</v>
      </c>
    </row>
    <row r="39" customFormat="false" ht="63.75" hidden="false" customHeight="false" outlineLevel="0" collapsed="false">
      <c r="A39" s="84" t="n">
        <f aca="false">A38+1</f>
        <v>26</v>
      </c>
      <c r="B39" s="85" t="s">
        <v>86</v>
      </c>
      <c r="C39" s="86" t="s">
        <v>66</v>
      </c>
    </row>
    <row r="40" customFormat="false" ht="38.25" hidden="false" customHeight="false" outlineLevel="0" collapsed="false">
      <c r="A40" s="84" t="n">
        <f aca="false">A39+1</f>
        <v>27</v>
      </c>
      <c r="B40" s="85" t="s">
        <v>87</v>
      </c>
      <c r="C40" s="86" t="s">
        <v>66</v>
      </c>
    </row>
    <row r="41" customFormat="false" ht="63.75" hidden="false" customHeight="false" outlineLevel="0" collapsed="false">
      <c r="A41" s="84" t="n">
        <f aca="false">A40+1</f>
        <v>28</v>
      </c>
      <c r="B41" s="85" t="s">
        <v>88</v>
      </c>
      <c r="C41" s="86" t="s">
        <v>60</v>
      </c>
    </row>
    <row r="42" customFormat="false" ht="38.25" hidden="false" customHeight="false" outlineLevel="0" collapsed="false">
      <c r="A42" s="84" t="n">
        <f aca="false">A41+1</f>
        <v>29</v>
      </c>
      <c r="B42" s="85" t="s">
        <v>89</v>
      </c>
      <c r="C42" s="86" t="s">
        <v>60</v>
      </c>
    </row>
    <row r="43" customFormat="false" ht="12.75" hidden="false" customHeight="false" outlineLevel="0" collapsed="false">
      <c r="B43" s="55"/>
      <c r="C43" s="60"/>
    </row>
    <row r="44" s="60" customFormat="true" ht="24.75" hidden="false" customHeight="true" outlineLevel="0" collapsed="false">
      <c r="A44" s="83" t="s">
        <v>36</v>
      </c>
    </row>
    <row r="45" customFormat="false" ht="38.25" hidden="false" customHeight="false" outlineLevel="0" collapsed="false">
      <c r="A45" s="84" t="n">
        <f aca="false">A42+1</f>
        <v>30</v>
      </c>
      <c r="B45" s="85" t="s">
        <v>90</v>
      </c>
      <c r="C45" s="86" t="s">
        <v>58</v>
      </c>
    </row>
    <row r="46" customFormat="false" ht="38.25" hidden="false" customHeight="false" outlineLevel="0" collapsed="false">
      <c r="A46" s="84" t="n">
        <f aca="false">A45+1</f>
        <v>31</v>
      </c>
      <c r="B46" s="85" t="s">
        <v>91</v>
      </c>
      <c r="C46" s="86" t="s">
        <v>60</v>
      </c>
    </row>
    <row r="47" customFormat="false" ht="51" hidden="false" customHeight="false" outlineLevel="0" collapsed="false">
      <c r="A47" s="84" t="n">
        <f aca="false">A46+1</f>
        <v>32</v>
      </c>
      <c r="B47" s="85" t="s">
        <v>92</v>
      </c>
      <c r="C47" s="86" t="s">
        <v>60</v>
      </c>
    </row>
    <row r="48" customFormat="false" ht="25.5" hidden="false" customHeight="false" outlineLevel="0" collapsed="false">
      <c r="A48" s="84" t="n">
        <f aca="false">A47+1</f>
        <v>33</v>
      </c>
      <c r="B48" s="85" t="s">
        <v>93</v>
      </c>
      <c r="C48" s="86" t="s">
        <v>60</v>
      </c>
    </row>
    <row r="49" customFormat="false" ht="12.75" hidden="false" customHeight="false" outlineLevel="0" collapsed="false">
      <c r="B49" s="55"/>
      <c r="C49" s="60"/>
    </row>
    <row r="50" s="60" customFormat="true" ht="24.75" hidden="false" customHeight="true" outlineLevel="0" collapsed="false">
      <c r="A50" s="83" t="s">
        <v>41</v>
      </c>
    </row>
    <row r="51" customFormat="false" ht="51" hidden="false" customHeight="false" outlineLevel="0" collapsed="false">
      <c r="A51" s="84" t="n">
        <f aca="false">A48+1</f>
        <v>34</v>
      </c>
      <c r="B51" s="85" t="s">
        <v>94</v>
      </c>
      <c r="C51" s="86" t="s">
        <v>55</v>
      </c>
    </row>
    <row r="52" customFormat="false" ht="38.25" hidden="false" customHeight="false" outlineLevel="0" collapsed="false">
      <c r="A52" s="84" t="n">
        <f aca="false">A51+1</f>
        <v>35</v>
      </c>
      <c r="B52" s="85" t="s">
        <v>95</v>
      </c>
      <c r="C52" s="86" t="s">
        <v>66</v>
      </c>
    </row>
    <row r="53" customFormat="false" ht="25.5" hidden="false" customHeight="false" outlineLevel="0" collapsed="false">
      <c r="A53" s="84" t="n">
        <f aca="false">A52+1</f>
        <v>36</v>
      </c>
      <c r="B53" s="85" t="s">
        <v>96</v>
      </c>
      <c r="C53" s="86" t="s">
        <v>58</v>
      </c>
    </row>
    <row r="54" customFormat="false" ht="38.25" hidden="false" customHeight="false" outlineLevel="0" collapsed="false">
      <c r="A54" s="84" t="n">
        <f aca="false">A53+1</f>
        <v>37</v>
      </c>
      <c r="B54" s="85" t="s">
        <v>97</v>
      </c>
      <c r="C54" s="86" t="s">
        <v>60</v>
      </c>
    </row>
    <row r="55" customFormat="false" ht="25.5" hidden="false" customHeight="false" outlineLevel="0" collapsed="false">
      <c r="A55" s="84" t="n">
        <f aca="false">A54+1</f>
        <v>38</v>
      </c>
      <c r="B55" s="85" t="s">
        <v>98</v>
      </c>
      <c r="C55" s="86" t="s">
        <v>60</v>
      </c>
    </row>
    <row r="56" customFormat="false" ht="12.75" hidden="false" customHeight="false" outlineLevel="0" collapsed="false">
      <c r="B56" s="55"/>
      <c r="C56" s="60"/>
    </row>
    <row r="57" s="60" customFormat="true" ht="24.75" hidden="false" customHeight="true" outlineLevel="0" collapsed="false">
      <c r="A57" s="83" t="s">
        <v>99</v>
      </c>
    </row>
    <row r="58" customFormat="false" ht="51" hidden="false" customHeight="false" outlineLevel="0" collapsed="false">
      <c r="A58" s="84" t="n">
        <f aca="false">A55+1</f>
        <v>39</v>
      </c>
      <c r="B58" s="85" t="s">
        <v>100</v>
      </c>
      <c r="C58" s="86" t="s">
        <v>58</v>
      </c>
    </row>
    <row r="59" customFormat="false" ht="38.25" hidden="false" customHeight="false" outlineLevel="0" collapsed="false">
      <c r="A59" s="84" t="n">
        <f aca="false">A58+1</f>
        <v>40</v>
      </c>
      <c r="B59" s="85" t="s">
        <v>101</v>
      </c>
      <c r="C59" s="86" t="s">
        <v>60</v>
      </c>
    </row>
    <row r="60" customFormat="false" ht="51" hidden="false" customHeight="false" outlineLevel="0" collapsed="false">
      <c r="A60" s="84" t="n">
        <f aca="false">A59+1</f>
        <v>41</v>
      </c>
      <c r="B60" s="85" t="s">
        <v>102</v>
      </c>
      <c r="C60" s="86" t="s">
        <v>60</v>
      </c>
    </row>
    <row r="61" customFormat="false" ht="38.25" hidden="false" customHeight="false" outlineLevel="0" collapsed="false">
      <c r="A61" s="84" t="n">
        <f aca="false">A60+1</f>
        <v>42</v>
      </c>
      <c r="B61" s="85" t="s">
        <v>103</v>
      </c>
      <c r="C61" s="86" t="s">
        <v>66</v>
      </c>
    </row>
    <row r="62" customFormat="false" ht="12.75" hidden="false" customHeight="false" outlineLevel="0" collapsed="false">
      <c r="B62" s="55"/>
      <c r="C62" s="60"/>
    </row>
    <row r="63" s="60" customFormat="true" ht="24.75" hidden="false" customHeight="true" outlineLevel="0" collapsed="false">
      <c r="A63" s="83" t="s">
        <v>47</v>
      </c>
    </row>
    <row r="64" customFormat="false" ht="51" hidden="false" customHeight="false" outlineLevel="0" collapsed="false">
      <c r="A64" s="84" t="n">
        <f aca="false">A61+1</f>
        <v>43</v>
      </c>
      <c r="B64" s="85" t="s">
        <v>104</v>
      </c>
      <c r="C64" s="86" t="s">
        <v>58</v>
      </c>
    </row>
    <row r="65" customFormat="false" ht="25.5" hidden="false" customHeight="false" outlineLevel="0" collapsed="false">
      <c r="A65" s="84" t="n">
        <f aca="false">A64+1</f>
        <v>44</v>
      </c>
      <c r="B65" s="85" t="s">
        <v>105</v>
      </c>
      <c r="C65" s="86" t="s">
        <v>60</v>
      </c>
    </row>
    <row r="66" customFormat="false" ht="51" hidden="false" customHeight="false" outlineLevel="0" collapsed="false">
      <c r="A66" s="84" t="n">
        <f aca="false">A65+1</f>
        <v>45</v>
      </c>
      <c r="B66" s="85" t="s">
        <v>106</v>
      </c>
      <c r="C66" s="86" t="s">
        <v>60</v>
      </c>
    </row>
  </sheetData>
  <mergeCells count="1">
    <mergeCell ref="A1:C1"/>
  </mergeCells>
  <conditionalFormatting sqref="C16:C24 C27:C30 C33:C35 C38:C42 C45:C48 C51:C55 C58:C61 C64:C66 C4:C8 C11:C13">
    <cfRule type="cellIs" priority="2" operator="equal" aboveAverage="0" equalAverage="0" bottom="0" percent="0" rank="0" text="" dxfId="2">
      <formula>"Enter score"</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14"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55078125" defaultRowHeight="12.75" zeroHeight="false" outlineLevelRow="0" outlineLevelCol="0"/>
  <cols>
    <col collapsed="false" customWidth="true" hidden="false" outlineLevel="0" max="1" min="1" style="0" width="17.42"/>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s>
  <sheetData>
    <row r="1" customFormat="false" ht="12.75" hidden="false" customHeight="false" outlineLevel="0" collapsed="false">
      <c r="A1" s="87" t="s">
        <v>107</v>
      </c>
      <c r="B1" s="87" t="s">
        <v>108</v>
      </c>
      <c r="C1" s="88" t="s">
        <v>109</v>
      </c>
      <c r="D1" s="88"/>
      <c r="E1" s="88"/>
      <c r="F1" s="88"/>
    </row>
    <row r="2" customFormat="false" ht="12.75" hidden="false" customHeight="false" outlineLevel="0" collapsed="false">
      <c r="A2" s="89" t="n">
        <v>0</v>
      </c>
      <c r="B2" s="0" t="str">
        <f aca="false">""</f>
        <v/>
      </c>
    </row>
    <row r="3" customFormat="false" ht="12.75" hidden="false" customHeight="false" outlineLevel="0" collapsed="false">
      <c r="A3" s="89" t="n">
        <v>1</v>
      </c>
      <c r="B3" s="0" t="s">
        <v>110</v>
      </c>
      <c r="C3" s="90" t="s">
        <v>111</v>
      </c>
      <c r="D3" s="91" t="n">
        <f aca="false">A4</f>
        <v>29</v>
      </c>
    </row>
    <row r="4" customFormat="false" ht="12.75" hidden="false" customHeight="false" outlineLevel="0" collapsed="false">
      <c r="A4" s="92" t="n">
        <v>29</v>
      </c>
      <c r="B4" s="12" t="s">
        <v>6</v>
      </c>
      <c r="C4" s="12" t="s">
        <v>112</v>
      </c>
      <c r="D4" s="91" t="n">
        <f aca="false">A4</f>
        <v>29</v>
      </c>
      <c r="E4" s="93" t="s">
        <v>113</v>
      </c>
      <c r="F4" s="91" t="n">
        <f aca="false">A5</f>
        <v>49</v>
      </c>
    </row>
    <row r="5" customFormat="false" ht="12.75" hidden="false" customHeight="false" outlineLevel="0" collapsed="false">
      <c r="A5" s="92" t="n">
        <v>49</v>
      </c>
      <c r="B5" s="12" t="s">
        <v>114</v>
      </c>
      <c r="C5" s="12" t="s">
        <v>112</v>
      </c>
      <c r="D5" s="91" t="n">
        <f aca="false">A5</f>
        <v>49</v>
      </c>
      <c r="E5" s="93" t="s">
        <v>113</v>
      </c>
      <c r="F5" s="91" t="n">
        <f aca="false">A6</f>
        <v>69</v>
      </c>
    </row>
    <row r="6" customFormat="false" ht="12.75" hidden="false" customHeight="false" outlineLevel="0" collapsed="false">
      <c r="A6" s="92" t="n">
        <v>69</v>
      </c>
      <c r="B6" s="12" t="s">
        <v>10</v>
      </c>
      <c r="C6" s="12" t="s">
        <v>112</v>
      </c>
      <c r="D6" s="91" t="n">
        <f aca="false">A6</f>
        <v>69</v>
      </c>
      <c r="E6" s="93" t="s">
        <v>113</v>
      </c>
      <c r="F6" s="91" t="n">
        <f aca="false">A7</f>
        <v>89</v>
      </c>
    </row>
    <row r="7" customFormat="false" ht="12.75" hidden="false" customHeight="false" outlineLevel="0" collapsed="false">
      <c r="A7" s="92" t="n">
        <v>89</v>
      </c>
      <c r="B7" s="12" t="s">
        <v>11</v>
      </c>
      <c r="C7" s="90" t="s">
        <v>115</v>
      </c>
      <c r="D7" s="91" t="n">
        <f aca="false">A7</f>
        <v>89</v>
      </c>
    </row>
    <row r="8" customFormat="false" ht="12.75" hidden="false" customHeight="false" outlineLevel="0" collapsed="false">
      <c r="A8" s="12"/>
      <c r="B8" s="12"/>
    </row>
    <row r="9" customFormat="false" ht="12.75" hidden="false" customHeight="false" outlineLevel="0" collapsed="false">
      <c r="A9" s="12"/>
      <c r="B9" s="12"/>
    </row>
    <row r="10" customFormat="false" ht="12.75" hidden="false" customHeight="false" outlineLevel="0" collapsed="false">
      <c r="A10" s="12"/>
      <c r="B10" s="12"/>
    </row>
    <row r="11" customFormat="false" ht="12.75" hidden="false" customHeight="false" outlineLevel="0" collapsed="false">
      <c r="A11" s="12"/>
      <c r="B11" s="12"/>
    </row>
  </sheetData>
  <mergeCells count="1">
    <mergeCell ref="C1:F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07C8898657B747A885C613A3905C21" ma:contentTypeVersion="13" ma:contentTypeDescription="Create a new document." ma:contentTypeScope="" ma:versionID="61c4999e838a6f1dcc33c665b125a94f">
  <xsd:schema xmlns:xsd="http://www.w3.org/2001/XMLSchema" xmlns:xs="http://www.w3.org/2001/XMLSchema" xmlns:p="http://schemas.microsoft.com/office/2006/metadata/properties" xmlns:ns2="48ec3ddf-2ef2-4a9b-9631-68f5ec9f82f4" xmlns:ns3="df9135bc-a39e-4069-9ffb-360f93402c62" targetNamespace="http://schemas.microsoft.com/office/2006/metadata/properties" ma:root="true" ma:fieldsID="373d25f1c8d695fe1db9b0340de9d45c" ns2:_="" ns3:_="">
    <xsd:import namespace="48ec3ddf-2ef2-4a9b-9631-68f5ec9f82f4"/>
    <xsd:import namespace="df9135bc-a39e-4069-9ffb-360f93402c62"/>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ec3ddf-2ef2-4a9b-9631-68f5ec9f82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88c92d3-640f-4940-acfb-93d74bcf09f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f9135bc-a39e-4069-9ffb-360f93402c6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10380323-90e9-4c3b-adf9-b9b09a5aaae4}" ma:internalName="TaxCatchAll" ma:showField="CatchAllData" ma:web="df9135bc-a39e-4069-9ffb-360f93402c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9CBEAF-0188-499E-A09C-885E9B7BACF8}"/>
</file>

<file path=customXml/itemProps2.xml><?xml version="1.0" encoding="utf-8"?>
<ds:datastoreItem xmlns:ds="http://schemas.openxmlformats.org/officeDocument/2006/customXml" ds:itemID="{7E11875A-EE4F-47A4-9DEC-54E1DAA4CD59}"/>
</file>

<file path=docProps/app.xml><?xml version="1.0" encoding="utf-8"?>
<Properties xmlns="http://schemas.openxmlformats.org/officeDocument/2006/extended-properties" xmlns:vt="http://schemas.openxmlformats.org/officeDocument/2006/docPropsVTypes">
  <Template/>
  <TotalTime>10</TotalTime>
  <Application>LibreOffice/7.3.5.2$Windows_X86_64 LibreOffice_project/184fe81b8c8c30d8b5082578aee2fed2ea847c01</Application>
  <AppVersion>15.0000</AppVersion>
  <Company>http://www.uxforthemasses.com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en-NZ</dc:language>
  <cp:lastModifiedBy/>
  <dcterms:modified xsi:type="dcterms:W3CDTF">2022-08-17T17:38:10Z</dcterms:modified>
  <cp:revision>2</cp:revision>
  <dc:subject/>
  <dc:title>Expert usability evaluation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CatchAll">
    <vt:lpwstr/>
  </property>
  <property fmtid="{D5CDD505-2E9C-101B-9397-08002B2CF9AE}" pid="3" name="lcf76f155ced4ddcb4097134ff3c332f">
    <vt:lpwstr/>
  </property>
</Properties>
</file>