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_rels/sheet1.xml.rels" ContentType="application/vnd.openxmlformats-package.relationships+xml"/>
  <Override PartName="/xl/sharedStrings.xml" ContentType="application/vnd.openxmlformats-officedocument.spreadsheetml.sharedStrings+xml"/>
  <Override PartName="/xl/media/image1.png" ContentType="image/png"/>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1.xml.rels" ContentType="application/vnd.openxmlformats-package.relationships+xml"/>
  <Override PartName="/customXml/_rels/item2.xml.rels" ContentType="application/vnd.openxmlformats-package.relationships+xml"/>
  <Override PartName="/customXml/itemProps2.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Usability scores" sheetId="1" state="visible" r:id="rId2"/>
    <sheet name="Usability guidelines" sheetId="2" state="visible" r:id="rId3"/>
    <sheet name="Rating ranges" sheetId="3" state="visible" r:id="rId4"/>
  </sheets>
  <definedNames>
    <definedName function="false" hidden="false" localSheetId="0" name="_xlnm.Print_Area" vbProcedure="false">'Usability scores'!$A$1:$I$80</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B8" authorId="0">
      <text>
        <r>
          <rPr>
            <sz val="10"/>
            <rFont val="Arial"/>
            <family val="0"/>
            <charset val="1"/>
          </rPr>
          <t xml:space="preserve">Features and functionality meet common user goals and objectives (Very high importance)
</t>
        </r>
        <r>
          <rPr>
            <sz val="8"/>
            <color rgb="FF000000"/>
            <rFont val="Tahoma"/>
            <family val="0"/>
            <charset val="1"/>
          </rPr>
          <t xml:space="preserve">Key and common user goals and objectives (e.g. carry out some transaction, find some information, carry out some research etc…) should have been identified and addressed. Ideally the site or application should allow users to meet all of their key goals and objectives.</t>
        </r>
      </text>
    </comment>
    <comment ref="B10" authorId="0">
      <text>
        <r>
          <rPr>
            <sz val="10"/>
            <rFont val="Arial"/>
            <family val="0"/>
            <charset val="1"/>
          </rPr>
          <t xml:space="preserve">Features and functionality support users desired workflows (Very high importance)
</t>
        </r>
        <r>
          <rPr>
            <sz val="8"/>
            <color rgb="FF000000"/>
            <rFont val="Tahoma"/>
            <family val="0"/>
            <charset val="1"/>
          </rPr>
          <t xml:space="preserve">The site or application should support or at least be compatible with the way that users wish to work. For example, users might want to be able to carry out bulk transactions or be able to save and return to their work. </t>
        </r>
      </text>
    </comment>
    <comment ref="B12" authorId="0">
      <text>
        <r>
          <rPr>
            <sz val="10"/>
            <rFont val="Arial"/>
            <family val="0"/>
            <charset val="1"/>
          </rPr>
          <t xml:space="preserve">Frequently-used tasks are readily available (e.g. easily accessible from the homepage) and well supported (High importance)
</t>
        </r>
        <r>
          <rPr>
            <sz val="8"/>
            <color rgb="FF000000"/>
            <rFont val="Tahoma"/>
            <family val="0"/>
            <charset val="1"/>
          </rPr>
          <t xml:space="preserve">For example short cuts and a login to retrieve details might be provided to speed up the completion of frequently carried out tasks.</t>
        </r>
      </text>
    </comment>
    <comment ref="B14" authorId="0">
      <text>
        <r>
          <rPr>
            <sz val="10"/>
            <rFont val="Arial"/>
            <family val="0"/>
            <charset val="1"/>
          </rPr>
          <t xml:space="preserve">Users are adequately supported according to their level of expertise (Medium importance)
</t>
        </r>
        <r>
          <rPr>
            <sz val="8"/>
            <color rgb="FF000000"/>
            <rFont val="Tahoma"/>
            <family val="0"/>
            <charset val="1"/>
          </rPr>
          <t xml:space="preserve">For example, novice users are given help and instructions and features are progressively disclosed (e.g. advanced features not being shown by default).</t>
        </r>
      </text>
    </comment>
    <comment ref="B18" authorId="0">
      <text>
        <r>
          <rPr>
            <sz val="10"/>
            <rFont val="Arial"/>
            <family val="0"/>
            <charset val="1"/>
          </rPr>
          <t xml:space="preserve">The Homepage / starting page provides a clear snapshot and overview of the content, features and functionality available (Low importance)
</t>
        </r>
        <r>
          <rPr>
            <sz val="8"/>
            <color rgb="FF000000"/>
            <rFont val="Tahoma"/>
            <family val="0"/>
            <charset val="1"/>
          </rPr>
          <t xml:space="preserve">For example, an introduction and overview of the site is provided together with section snapshots and example content.</t>
        </r>
      </text>
    </comment>
    <comment ref="B20" authorId="0">
      <text>
        <r>
          <rPr>
            <sz val="10"/>
            <rFont val="Arial"/>
            <family val="0"/>
            <charset val="1"/>
          </rPr>
          <t xml:space="preserve">The homepage / starting page is effective in orienting and directing users to their desired information and tasks (High importance)
</t>
        </r>
        <r>
          <rPr>
            <sz val="8"/>
            <color rgb="FF000000"/>
            <rFont val="Tahoma"/>
            <family val="0"/>
            <charset val="1"/>
          </rPr>
          <t xml:space="preserve">Users should be able to work out where they need to go to complete a given task (e.g. carry out some research, complete a transaction).</t>
        </r>
      </text>
    </comment>
    <comment ref="B22" authorId="0">
      <text>
        <r>
          <rPr>
            <sz val="10"/>
            <rFont val="Arial"/>
            <family val="0"/>
            <charset val="1"/>
          </rPr>
          <t xml:space="preserve">The homepage / starting page layout is clear and uncluttered with sufficient 'white space' (Medium importance)
</t>
        </r>
        <r>
          <rPr>
            <sz val="8"/>
            <color rgb="FF000000"/>
            <rFont val="Tahoma"/>
            <family val="0"/>
            <charset val="1"/>
          </rPr>
          <t xml:space="preserve">Users should be able to quickly scan the homepage and make sense of both the content available and of how the site is structured.
</t>
        </r>
      </text>
    </comment>
    <comment ref="B26" authorId="0">
      <text>
        <r>
          <rPr>
            <sz val="10"/>
            <rFont val="Arial"/>
            <family val="0"/>
            <charset val="1"/>
          </rPr>
          <t xml:space="preserve">Links are clear, descriptive and well labelled (Medium importance)
</t>
        </r>
        <r>
          <rPr>
            <sz val="8"/>
            <color rgb="FF000000"/>
            <rFont val="Tahoma"/>
            <family val="2"/>
            <charset val="1"/>
          </rPr>
          <t xml:space="preserve">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text>
    </comment>
    <comment ref="B28" authorId="0">
      <text>
        <r>
          <rPr>
            <sz val="10"/>
            <rFont val="Arial"/>
            <family val="0"/>
            <charset val="1"/>
          </rPr>
          <t xml:space="preserve">The current location is clearly indicated (e.g. breadcrumb, highlighted menu item) (Low importance)
</t>
        </r>
        <r>
          <rPr>
            <sz val="8"/>
            <color rgb="FF000000"/>
            <rFont val="Tahoma"/>
            <family val="0"/>
            <charset val="1"/>
          </rPr>
          <t xml:space="preserve">Users should always know where they are in the site or application.
</t>
        </r>
      </text>
    </comment>
    <comment ref="B30" authorId="0">
      <text>
        <r>
          <rPr>
            <sz val="10"/>
            <rFont val="Arial"/>
            <family val="0"/>
            <charset val="1"/>
          </rPr>
          <t xml:space="preserve">Users can easily get back to the homepage or a relevant start point (Low importance)
</t>
        </r>
        <r>
          <rPr>
            <sz val="8"/>
            <color rgb="FF000000"/>
            <rFont val="Tahoma"/>
            <family val="0"/>
            <charset val="1"/>
          </rPr>
          <t xml:space="preserve">For example, a homepage link might be part of the breadcrumb or a home link might be available as part of the header.
</t>
        </r>
      </text>
    </comment>
    <comment ref="B34" authorId="0">
      <text>
        <r>
          <rPr>
            <sz val="10"/>
            <rFont val="Arial"/>
            <family val="0"/>
            <charset val="1"/>
          </rPr>
          <t xml:space="preserve">Complex forms and processes are broken up into readily understood steps and sections (Medium importance)
</t>
        </r>
        <r>
          <rPr>
            <sz val="8"/>
            <color rgb="FF000000"/>
            <rFont val="Tahoma"/>
            <family val="2"/>
            <charset val="1"/>
          </rPr>
          <t xml:space="preserve">For example, a checkout process might be broken up in to 'address', 'delivery options', 'payment' and 'confirmation'. Where a process is used a progress indicator is present with clear numbers or named stages.</t>
        </r>
      </text>
    </comment>
    <comment ref="B36" authorId="0">
      <text>
        <r>
          <rPr>
            <sz val="10"/>
            <rFont val="Arial"/>
            <family val="0"/>
            <charset val="1"/>
          </rPr>
          <t xml:space="preserve">A minimal amount of information is requested and where necessary justification is given for asking for information (Medium importance)
</t>
        </r>
        <r>
          <rPr>
            <sz val="8"/>
            <color rgb="FF000000"/>
            <rFont val="Tahoma"/>
            <family val="2"/>
            <charset val="1"/>
          </rPr>
          <t xml:space="preserve">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text>
    </comment>
    <comment ref="B38" authorId="0">
      <text>
        <r>
          <rPr>
            <sz val="10"/>
            <rFont val="Arial"/>
            <family val="0"/>
            <charset val="1"/>
          </rPr>
          <t xml:space="preserve">Required and optional form fields are clearly indicated (e.g. using text or '*') (Low importance)
</t>
        </r>
        <r>
          <rPr>
            <sz val="8"/>
            <color rgb="FF000000"/>
            <rFont val="Tahoma"/>
            <family val="2"/>
            <charset val="1"/>
          </rPr>
          <t xml:space="preserve">Where most fields are required the optional fields should be identified and when most fields are optional the required fields should be identified.</t>
        </r>
      </text>
    </comment>
    <comment ref="B40" authorId="0">
      <text>
        <r>
          <rPr>
            <sz val="10"/>
            <rFont val="Arial"/>
            <family val="0"/>
            <charset val="1"/>
          </rPr>
          <t xml:space="preserve">Appropriate input fields are used and required formats are indicated (Medium importance)
</t>
        </r>
        <r>
          <rPr>
            <sz val="8"/>
            <color rgb="FF000000"/>
            <rFont val="Tahoma"/>
            <family val="2"/>
            <charset val="1"/>
          </rPr>
          <t xml:space="preserve">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text>
    </comment>
    <comment ref="B42" authorId="0">
      <text>
        <r>
          <rPr>
            <sz val="10"/>
            <rFont val="Arial"/>
            <family val="0"/>
            <charset val="1"/>
          </rPr>
          <t xml:space="preserve">Help and instructions (e.g. examples, information required) are provided where necessary (Medium importance)
</t>
        </r>
        <r>
          <rPr>
            <sz val="8"/>
            <color rgb="FF000000"/>
            <rFont val="Tahoma"/>
            <family val="2"/>
            <charset val="1"/>
          </rPr>
          <t xml:space="preserve">Where input is non trivial or is likely to require some explanation this should be provided. Where a-lot of explanation is necessary a link to a page outlining what is required should be provided.</t>
        </r>
      </text>
    </comment>
    <comment ref="B46" authorId="0">
      <text>
        <r>
          <rPr>
            <sz val="10"/>
            <rFont val="Arial"/>
            <family val="0"/>
            <charset val="1"/>
          </rPr>
          <t xml:space="preserve">Errors are clear, easily identified and appear in appropriate locations (High importance)
</t>
        </r>
        <r>
          <rPr>
            <sz val="8"/>
            <color rgb="FF000000"/>
            <rFont val="Tahoma"/>
            <family val="0"/>
            <charset val="1"/>
          </rPr>
          <t xml:space="preserve">Errors should be immediately apparent to users and ideally be located close to the offending input or function (e.g. adjacent to an input entry field). Inputs causing an error should be highlighted, together with an explanation for the error.</t>
        </r>
      </text>
    </comment>
    <comment ref="B48" authorId="0">
      <text>
        <r>
          <rPr>
            <sz val="10"/>
            <rFont val="Arial"/>
            <family val="0"/>
            <charset val="1"/>
          </rPr>
          <t xml:space="preserve">Error messages are concise, written in easy to understand language and describe what's occurred and what action is necessary (Medium importance)
</t>
        </r>
        <r>
          <rPr>
            <sz val="8"/>
            <color rgb="FF000000"/>
            <rFont val="Tahoma"/>
            <family val="2"/>
            <charset val="1"/>
          </rPr>
          <t xml:space="preserve">Errors should avoid using very technical terms or jargon and should be written from the user's perspective.</t>
        </r>
      </text>
    </comment>
    <comment ref="B50" authorId="0">
      <text>
        <r>
          <rPr>
            <sz val="10"/>
            <rFont val="Arial"/>
            <family val="0"/>
            <charset val="1"/>
          </rPr>
          <t xml:space="preserve">Common user errors have been taken into consideration and where possible prevented (Medium importance)
</t>
        </r>
        <r>
          <rPr>
            <sz val="8"/>
            <color rgb="FF000000"/>
            <rFont val="Tahoma"/>
            <family val="0"/>
            <charset val="1"/>
          </rPr>
          <t xml:space="preserve">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
</t>
        </r>
      </text>
    </comment>
    <comment ref="B52" authorId="0">
      <text>
        <r>
          <rPr>
            <sz val="10"/>
            <rFont val="Arial"/>
            <family val="0"/>
            <charset val="1"/>
          </rPr>
          <t xml:space="preserve">Users are able to easily recover (i.e. not have to start again) from errors (Medium importance)
</t>
        </r>
        <r>
          <rPr>
            <sz val="8"/>
            <color rgb="FF000000"/>
            <rFont val="Tahoma"/>
            <family val="2"/>
            <charset val="1"/>
          </rPr>
          <t xml:space="preserve">For example, users might be able to re-edit and resubmit a form or enter a different value.</t>
        </r>
      </text>
    </comment>
    <comment ref="B56" authorId="0">
      <text>
        <r>
          <rPr>
            <sz val="10"/>
            <rFont val="Arial"/>
            <family val="0"/>
            <charset val="1"/>
          </rPr>
          <t xml:space="preserve">Content available (e.g. text, images, video, audio) is appropriate and sufficiently relevant, and detailed to meet user goals (Very high importance)
</t>
        </r>
        <r>
          <rPr>
            <sz val="8"/>
            <color rgb="FF000000"/>
            <rFont val="Tahoma"/>
            <family val="2"/>
            <charset val="1"/>
          </rPr>
          <t xml:space="preserve">Content should also be appropriately formatted, so for example videos and audio should be directly playable (i.e. shouldn't need to be downloaded to be played) and images should be of a sufficient quality.</t>
        </r>
      </text>
    </comment>
    <comment ref="B58" authorId="0">
      <text>
        <r>
          <rPr>
            <sz val="10"/>
            <rFont val="Arial"/>
            <family val="0"/>
            <charset val="1"/>
          </rPr>
          <t xml:space="preserve">Links to other useful and relevant content (e.g. related pages, external websites or documents) are available and shown in context (Low importance)
</t>
        </r>
        <r>
          <rPr>
            <sz val="8"/>
            <color rgb="FF000000"/>
            <rFont val="Tahoma"/>
            <family val="2"/>
            <charset val="1"/>
          </rPr>
          <t xml:space="preserve">For example there might be links from an article to related articles, related content or related external websites.</t>
        </r>
      </text>
    </comment>
    <comment ref="B60" authorId="0">
      <text>
        <r>
          <rPr>
            <sz val="10"/>
            <rFont val="Arial"/>
            <family val="0"/>
            <charset val="1"/>
          </rPr>
          <t xml:space="preserve">Language, terminology and tone used is appropriate and readily understood by the target audience (High importance)
</t>
        </r>
        <r>
          <rPr>
            <sz val="8"/>
            <color rgb="FF000000"/>
            <rFont val="Tahoma"/>
            <family val="0"/>
            <charset val="1"/>
          </rPr>
          <t xml:space="preserve">Jargon should be kept to a minimum and plain language should be used where ever possible.
</t>
        </r>
      </text>
    </comment>
    <comment ref="B62" authorId="0">
      <text>
        <r>
          <rPr>
            <sz val="10"/>
            <rFont val="Arial"/>
            <family val="0"/>
            <charset val="1"/>
          </rPr>
          <t xml:space="preserve">Terms, language and tone used are consistent (e.g. the same term is used throughout) (Medium importance)
</t>
        </r>
        <r>
          <rPr>
            <sz val="8"/>
            <color rgb="FF000000"/>
            <rFont val="Tahoma"/>
            <family val="2"/>
            <charset val="1"/>
          </rPr>
          <t xml:space="preserve">Capitalisation (e.g. 'Main title'; 'Main Title'; 'MAIN TITLE') and grammar should be consistent, together with the use of formal or informal terms (e.g. could not vs couldn't; what's vs what is etc...).</t>
        </r>
      </text>
    </comment>
    <comment ref="B64" authorId="0">
      <text>
        <r>
          <rPr>
            <sz val="10"/>
            <rFont val="Arial"/>
            <family val="0"/>
            <charset val="1"/>
          </rPr>
          <t xml:space="preserve">Text and content is legible and scanable, with good typography and visual contrast (Medium importance)
</t>
        </r>
        <r>
          <rPr>
            <sz val="8"/>
            <color rgb="FF000000"/>
            <rFont val="Tahoma"/>
            <family val="2"/>
            <charset val="1"/>
          </rPr>
          <t xml:space="preserve">Users should be able to quickly scan headers and body text, in order to get an overview of what's available.</t>
        </r>
      </text>
    </comment>
    <comment ref="B68" authorId="0">
      <text>
        <r>
          <rPr>
            <sz val="10"/>
            <rFont val="Arial"/>
            <family val="0"/>
            <charset val="1"/>
          </rPr>
          <t xml:space="preserve">Site or application performance doesn't inhibit the user experience (e.g. slow page downloads, long delays) (High importance)
</t>
        </r>
        <r>
          <rPr>
            <sz val="8"/>
            <color rgb="FF000000"/>
            <rFont val="Tahoma"/>
            <family val="2"/>
            <charset val="1"/>
          </rPr>
          <t xml:space="preserve">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text>
    </comment>
    <comment ref="B70" authorId="0">
      <text>
        <r>
          <rPr>
            <sz val="10"/>
            <rFont val="Arial"/>
            <family val="0"/>
            <charset val="1"/>
          </rPr>
          <t xml:space="preserve">Errors and reliability issues don't inhibit the user experience (High importance)
</t>
        </r>
        <r>
          <rPr>
            <sz val="8"/>
            <color rgb="FF000000"/>
            <rFont val="Tahoma"/>
            <family val="0"/>
            <charset val="1"/>
          </rPr>
          <t xml:space="preserve">Sites and applications should be free of bugs and shouldn't have any broken links.</t>
        </r>
      </text>
    </comment>
    <comment ref="B72" authorId="0">
      <text>
        <r>
          <rPr>
            <sz val="10"/>
            <rFont val="Arial"/>
            <family val="0"/>
            <charset val="1"/>
          </rPr>
          <t xml:space="preserve">Possible user configurations (e.g. browsers, resolutions, computer specs) are supported (Medium importance)
</t>
        </r>
        <r>
          <rPr>
            <sz val="8"/>
            <color rgb="FF000000"/>
            <rFont val="Tahoma"/>
            <family val="2"/>
            <charset val="1"/>
          </rPr>
          <t xml:space="preserve">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text>
    </comment>
  </commentList>
</comments>
</file>

<file path=xl/sharedStrings.xml><?xml version="1.0" encoding="utf-8"?>
<sst xmlns="http://schemas.openxmlformats.org/spreadsheetml/2006/main" count="199" uniqueCount="117">
  <si>
    <t xml:space="preserve">Usability review</t>
  </si>
  <si>
    <t xml:space="preserve">Enter score</t>
  </si>
  <si>
    <t xml:space="preserve">Very poor</t>
  </si>
  <si>
    <t xml:space="preserve">Minute_taker</t>
  </si>
  <si>
    <t xml:space="preserve">Score</t>
  </si>
  <si>
    <t xml:space="preserve">Comments</t>
  </si>
  <si>
    <t xml:space="preserve">Poor</t>
  </si>
  <si>
    <t xml:space="preserve">Hover over a guideline for more information, examples of good practice and importance to the overall user experience.</t>
  </si>
  <si>
    <t xml:space="preserve">N/A = not applicable or can't be assessed</t>
  </si>
  <si>
    <t xml:space="preserve">Optional - Provide a short rational for the score, such as a description of the issues found; examples of good practice and the likely impact for users.</t>
  </si>
  <si>
    <t xml:space="preserve">Good</t>
  </si>
  <si>
    <t xml:space="preserve">Excellent</t>
  </si>
  <si>
    <t xml:space="preserve">Features &amp; functionality</t>
  </si>
  <si>
    <t xml:space="preserve">Weighting 
(out of 5)</t>
  </si>
  <si>
    <t xml:space="preserve">Weighting ratio</t>
  </si>
  <si>
    <t xml:space="preserve">Rating
(0 - 5)</t>
  </si>
  <si>
    <t xml:space="preserve">Out of</t>
  </si>
  <si>
    <t xml:space="preserve">N/A</t>
  </si>
  <si>
    <t xml:space="preserve">Features and functionality meet common user goals and objectives.</t>
  </si>
  <si>
    <t xml:space="preserve">Features and functionality support users desired workflows.</t>
  </si>
  <si>
    <t xml:space="preserve">Frequently-used tasks are readily available (e.g. easily accessible from the homepage) and well supported (e.g. short cuts are available).</t>
  </si>
  <si>
    <t xml:space="preserve">Users are adequately supported according to their level of expertise (e.g. short cuts for expert users, help and instructions for novice users).</t>
  </si>
  <si>
    <t xml:space="preserve">Homepage / starting page</t>
  </si>
  <si>
    <t xml:space="preserve">The Homepage / starting page provides a clear snapshot and overview of the content, features and functionality available.</t>
  </si>
  <si>
    <t xml:space="preserve">Home page doesn’t have any relevant content</t>
  </si>
  <si>
    <t xml:space="preserve">The home page / starting page is effective in orienting and directing users to their desired information and tasks.</t>
  </si>
  <si>
    <t xml:space="preserve">The homepage / starting page layout is clear and uncluttered with sufficient 'white space'.</t>
  </si>
  <si>
    <t xml:space="preserve">Navigation</t>
  </si>
  <si>
    <t xml:space="preserve">Links are clear, descriptive and and well labelled.</t>
  </si>
  <si>
    <t xml:space="preserve">The current location is clearly indicated (e.g. breadcrumb, highlighted menu item).</t>
  </si>
  <si>
    <t xml:space="preserve">Users can easily get back to the homepage or a relevant start point.</t>
  </si>
  <si>
    <t xml:space="preserve">Forms</t>
  </si>
  <si>
    <t xml:space="preserve">Complex forms and processes are broken up into readily understood steps and sections. Where a process is used a progress indicator is present with clear numbers or named stages.</t>
  </si>
  <si>
    <t xml:space="preserve">A minimal amount of information is requested and where required justification is given for asking for information (e.g. date of birth, telephone number).</t>
  </si>
  <si>
    <t xml:space="preserve">Required and optional form fields are clearly indicated.</t>
  </si>
  <si>
    <t xml:space="preserve">Appropriate input fields (e.g. calendar for date selection, drop down for selection) are used and required formats are indicated.</t>
  </si>
  <si>
    <t xml:space="preserve">Help and instructions (e.g. examples, information required) are provided where necessary.</t>
  </si>
  <si>
    <t xml:space="preserve">Errors</t>
  </si>
  <si>
    <t xml:space="preserve">Errors are clear, easily identifiable and appear in appropriate location (e.g. adjacent to data entry field, adjacent to form, etc.).</t>
  </si>
  <si>
    <t xml:space="preserve">Error messages are concise, written in easy to understand language and describe what's occurred and what action is necessary.</t>
  </si>
  <si>
    <t xml:space="preserve">Common user errors (e.g. missing fields, invalid formats, invalid selections) have been taken into consideration and where possible prevented.</t>
  </si>
  <si>
    <t xml:space="preserve">Users are able to easily recover (i.e. not have to start again) from errors.</t>
  </si>
  <si>
    <t xml:space="preserve">Content &amp; text</t>
  </si>
  <si>
    <t xml:space="preserve">Content available (e.g. text, images, video) is appropriate and sufficiently relevant, and detailed to meet user goals.</t>
  </si>
  <si>
    <t xml:space="preserve">Links to other useful and relevant content (e.g. related pages or external websites) are available and shown in context.</t>
  </si>
  <si>
    <t xml:space="preserve">Language, terminology and tone used is appropriate and readily understood by the target audience.</t>
  </si>
  <si>
    <t xml:space="preserve">Terms, language and tone used are consitent (e.g. the same term is used throughout).</t>
  </si>
  <si>
    <t xml:space="preserve">Text and content is legible and scanable, with good typography and visual contrast.</t>
  </si>
  <si>
    <t xml:space="preserve">Performance</t>
  </si>
  <si>
    <t xml:space="preserve">Site or application performance doesn't inhibit the user experience (e.g. slow page downloads, long delays).</t>
  </si>
  <si>
    <t xml:space="preserve">Errors and reliabilty issues don't inhibit the user experience.</t>
  </si>
  <si>
    <t xml:space="preserve">Possible user configurations (e.g. browsers, resolutions, computer specs) are supported.</t>
  </si>
  <si>
    <t xml:space="preserve">Overall usability score (out of 100) *</t>
  </si>
  <si>
    <t xml:space="preserve">Usability guidelines</t>
  </si>
  <si>
    <t xml:space="preserve">Importance</t>
  </si>
  <si>
    <r>
      <rPr>
        <b val="true"/>
        <sz val="10"/>
        <rFont val="Arial"/>
        <family val="2"/>
        <charset val="1"/>
      </rPr>
      <t xml:space="preserve">Features and functionality meet common user goals and objectives
</t>
    </r>
    <r>
      <rPr>
        <sz val="10"/>
        <rFont val="Arial"/>
        <family val="0"/>
        <charset val="1"/>
      </rPr>
      <t xml:space="preserve">Key and common user goals and objectives (e.g. carry out some transaction, find some information, carry out some research etc…) should have been identified and addressed. Ideally the site or application should allow users to meet all of their key goals and objectives.</t>
    </r>
  </si>
  <si>
    <t xml:space="preserve">Very high</t>
  </si>
  <si>
    <r>
      <rPr>
        <b val="true"/>
        <sz val="10"/>
        <rFont val="Arial"/>
        <family val="2"/>
        <charset val="1"/>
      </rPr>
      <t xml:space="preserve">Features and functionality support users desired workflows
</t>
    </r>
    <r>
      <rPr>
        <sz val="10"/>
        <rFont val="Arial"/>
        <family val="0"/>
        <charset val="1"/>
      </rPr>
      <t xml:space="preserve">The site or application should support or at least be compatible with the way that users wish to work. For example, users might want to be able to carry out bulk transactions or be able to save and return to their work. </t>
    </r>
  </si>
  <si>
    <r>
      <rPr>
        <b val="true"/>
        <sz val="10"/>
        <rFont val="Arial"/>
        <family val="2"/>
        <charset val="1"/>
      </rPr>
      <t xml:space="preserve">Frequently-used tasks are readily available (e.g. easily accessible from the homepage) and well supported
</t>
    </r>
    <r>
      <rPr>
        <sz val="10"/>
        <rFont val="Arial"/>
        <family val="0"/>
        <charset val="1"/>
      </rPr>
      <t xml:space="preserve">For example short cuts and a login to retrieve details might be provided to speed up the completion of frequently carried out tasks.</t>
    </r>
  </si>
  <si>
    <t xml:space="preserve">High</t>
  </si>
  <si>
    <r>
      <rPr>
        <b val="true"/>
        <sz val="10"/>
        <rFont val="Arial"/>
        <family val="2"/>
        <charset val="1"/>
      </rPr>
      <t xml:space="preserve">Users are adequately supported according to their level of expertise
</t>
    </r>
    <r>
      <rPr>
        <sz val="10"/>
        <rFont val="Arial"/>
        <family val="0"/>
        <charset val="1"/>
      </rPr>
      <t xml:space="preserve">For example, novice users are given help and instructions and features are progressively disclosed (e.g. advanced features not being shown by default).</t>
    </r>
  </si>
  <si>
    <t xml:space="preserve">Medium</t>
  </si>
  <si>
    <r>
      <rPr>
        <b val="true"/>
        <sz val="10"/>
        <rFont val="Arial"/>
        <family val="2"/>
        <charset val="1"/>
      </rPr>
      <t xml:space="preserve">Calls to action (e.g. register, add to basket, submit) are clear, well labelled and appear clickable
</t>
    </r>
    <r>
      <rPr>
        <sz val="10"/>
        <rFont val="Arial"/>
        <family val="0"/>
        <charset val="1"/>
      </rPr>
      <t xml:space="preserve">Possible actions should always be clear and the primary call to action (i.e. the most common or desirable user action) should stand out on the page or screen.</t>
    </r>
  </si>
  <si>
    <r>
      <rPr>
        <b val="true"/>
        <sz val="10"/>
        <rFont val="Arial"/>
        <family val="2"/>
        <charset val="1"/>
      </rPr>
      <t xml:space="preserve">The Homepage / starting page provides a clear snapshot and overview of the content, features and functionality available
</t>
    </r>
    <r>
      <rPr>
        <sz val="10"/>
        <rFont val="Arial"/>
        <family val="0"/>
        <charset val="1"/>
      </rPr>
      <t xml:space="preserve">For example, an introduction and overview of the site is provided together with section snapshots and example content.</t>
    </r>
  </si>
  <si>
    <r>
      <rPr>
        <b val="true"/>
        <sz val="10"/>
        <rFont val="Arial"/>
        <family val="2"/>
        <charset val="1"/>
      </rPr>
      <t xml:space="preserve">The homepage / starting page is effective in orienting and directing users to their desired information and tasks
</t>
    </r>
    <r>
      <rPr>
        <sz val="10"/>
        <rFont val="Arial"/>
        <family val="0"/>
        <charset val="1"/>
      </rPr>
      <t xml:space="preserve">Users should be able to work out where they need to go to complete a given task (e.g. carry out some research, complete a transaction).</t>
    </r>
  </si>
  <si>
    <r>
      <rPr>
        <b val="true"/>
        <sz val="10"/>
        <rFont val="Arial"/>
        <family val="2"/>
        <charset val="1"/>
      </rPr>
      <t xml:space="preserve">The homepage / starting page layout is clear and uncluttered with sufficient 'white space'
</t>
    </r>
    <r>
      <rPr>
        <sz val="10"/>
        <rFont val="Arial"/>
        <family val="0"/>
        <charset val="1"/>
      </rPr>
      <t xml:space="preserve">Users should be able to quickly scan the homepage and make sense of both the content available and of how the site is structured.</t>
    </r>
  </si>
  <si>
    <r>
      <rPr>
        <b val="true"/>
        <sz val="10"/>
        <rFont val="Arial"/>
        <family val="2"/>
        <charset val="1"/>
      </rPr>
      <t xml:space="preserve">Users can easily access the site or application
</t>
    </r>
    <r>
      <rPr>
        <sz val="10"/>
        <rFont val="Arial"/>
        <family val="0"/>
        <charset val="1"/>
      </rPr>
      <t xml:space="preserve">For example, the URL is predictable and is returned by search engines. If a user attempts to find the site via a search engine, it should ideally be returned on the first page of search results for likely queries.</t>
    </r>
  </si>
  <si>
    <t xml:space="preserve">Low</t>
  </si>
  <si>
    <r>
      <rPr>
        <b val="true"/>
        <sz val="10"/>
        <rFont val="Arial"/>
        <family val="2"/>
        <charset val="1"/>
      </rPr>
      <t xml:space="preserve">The navigational scheme is easy to find, intuitive and consistent
</t>
    </r>
    <r>
      <rPr>
        <sz val="10"/>
        <rFont val="Arial"/>
        <family val="0"/>
        <charset val="1"/>
      </rPr>
      <t xml:space="preserve">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</si>
  <si>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b val="true"/>
        <sz val="10"/>
        <rFont val="Arial"/>
        <family val="2"/>
        <charset val="1"/>
      </rPr>
      <t xml:space="preserve">The navigation has sufficient flexibility to allow users to navigate by their desired means
</t>
    </r>
    <r>
      <rPr>
        <sz val="10"/>
        <rFont val="Arial"/>
        <family val="0"/>
        <charset val="1"/>
      </rPr>
      <t xml:space="preserve">For example a user might want to be able to search for an item or browse by size, name or type. Although not all user preferences can or indeed should be addressed, the most useful and common navigational means should be supported.</t>
    </r>
  </si>
  <si>
    <r>
      <rPr>
        <b val="true"/>
        <sz val="10"/>
        <rFont val="Arial"/>
        <family val="2"/>
        <charset val="1"/>
      </rPr>
      <t xml:space="preserve">The site or application structure is clear, easily understood and addresses common user goals
</t>
    </r>
    <r>
      <rPr>
        <sz val="10"/>
        <rFont val="Arial"/>
        <family val="0"/>
        <charset val="1"/>
      </rPr>
      <t xml:space="preserve">For example, gathering information, submitting data, carrying out research. Users should be able to work out where they need to go to carry out common user goals and be able to quickly gain an understanding of how the site or application is structured.</t>
    </r>
  </si>
  <si>
    <r>
      <rPr>
        <b val="true"/>
        <sz val="10"/>
        <rFont val="Arial"/>
        <family val="2"/>
        <charset val="1"/>
      </rPr>
      <t xml:space="preserve">Links are clear, descriptive and well labelled
</t>
    </r>
    <r>
      <rPr>
        <sz val="10"/>
        <rFont val="Arial"/>
        <family val="0"/>
        <charset val="1"/>
      </rPr>
      <t xml:space="preserve">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</si>
  <si>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b val="true"/>
        <sz val="10"/>
        <rFont val="Arial"/>
        <family val="2"/>
        <charset val="1"/>
      </rPr>
      <t xml:space="preserve">Browser standard functions (e.g. 'back', 'forward', 'bookmark') are supported
</t>
    </r>
    <r>
      <rPr>
        <sz val="10"/>
        <rFont val="Arial"/>
        <family val="0"/>
        <charset val="1"/>
      </rPr>
      <t xml:space="preserve">Users should be able to bookmark a page (or be presented with a URL to use) and go back and forth without breaking the site or losing any information they have entered.  </t>
    </r>
  </si>
  <si>
    <r>
      <rPr>
        <b val="true"/>
        <sz val="10"/>
        <rFont val="Arial"/>
        <family val="2"/>
        <charset val="1"/>
      </rPr>
      <t xml:space="preserve">The current location is clearly indicated (e.g. breadcrumb, highlighted menu item)
</t>
    </r>
    <r>
      <rPr>
        <sz val="10"/>
        <rFont val="Arial"/>
        <family val="0"/>
        <charset val="1"/>
      </rPr>
      <t xml:space="preserve">Users should always know where they are in the site or application.</t>
    </r>
  </si>
  <si>
    <r>
      <rPr>
        <b val="true"/>
        <sz val="10"/>
        <rFont val="Arial"/>
        <family val="2"/>
        <charset val="1"/>
      </rPr>
      <t xml:space="preserve">Users can easily get back to the homepage or a relevant start point
</t>
    </r>
    <r>
      <rPr>
        <sz val="10"/>
        <rFont val="Arial"/>
        <family val="0"/>
        <charset val="1"/>
      </rPr>
      <t xml:space="preserve">For example, a homepage link might be part of the breadcrumb or a home link might be available as part of the header.</t>
    </r>
  </si>
  <si>
    <r>
      <rPr>
        <b val="true"/>
        <sz val="10"/>
        <rFont val="Arial"/>
        <family val="2"/>
        <charset val="1"/>
      </rPr>
      <t xml:space="preserve">A clear and well structure site map or index is provided (where necessary)
</t>
    </r>
    <r>
      <rPr>
        <sz val="10"/>
        <rFont val="Arial"/>
        <family val="0"/>
        <charset val="1"/>
      </rPr>
      <t xml:space="preserve">The sitemap might be part of the header or footer and should ideally be available from every page on the site.</t>
    </r>
  </si>
  <si>
    <t xml:space="preserve">Very low</t>
  </si>
  <si>
    <t xml:space="preserve">Search</t>
  </si>
  <si>
    <r>
      <rPr>
        <b val="true"/>
        <sz val="10"/>
        <rFont val="Arial"/>
        <family val="2"/>
        <charset val="1"/>
      </rPr>
      <t xml:space="preserve">A consistent, easy to find and easy to use search function is available throughout
</t>
    </r>
    <r>
      <rPr>
        <sz val="10"/>
        <rFont val="Arial"/>
        <family val="0"/>
        <charset val="1"/>
      </rPr>
      <t xml:space="preserve">The search function (where required) should be directly available from most pages on the site or application and should be consistently positioned (e.g. top left, top right or top centre).</t>
    </r>
  </si>
  <si>
    <r>
      <rPr>
        <b val="true"/>
        <sz val="10"/>
        <rFont val="Arial"/>
        <family val="2"/>
        <charset val="1"/>
      </rPr>
      <t xml:space="preserve">The search interface is appropriate to meet user goals
</t>
    </r>
    <r>
      <rPr>
        <sz val="10"/>
        <rFont val="Arial"/>
        <family val="0"/>
        <charset val="1"/>
      </rPr>
      <t xml:space="preserve">For example users are able to filter search results, an advanced search is available (if necessary) and common search conventions such as quotation marks (") and natural language searches are handled.</t>
    </r>
  </si>
  <si>
    <r>
      <rPr>
        <b val="true"/>
        <sz val="10"/>
        <rFont val="Arial"/>
        <family val="2"/>
        <charset val="1"/>
      </rPr>
      <t xml:space="preserve">The search facility deals well with common searches, misspellings and abbreviations
</t>
    </r>
    <r>
      <rPr>
        <sz val="10"/>
        <rFont val="Arial"/>
        <family val="0"/>
        <charset val="1"/>
      </rPr>
      <t xml:space="preserve">Ideally synonyms (e.g. 'coat' should also match 'jacket') should mean that logical and appropriate search results are returned for common user queries. Popular search results (e.g. top matches) should also be identified for common queries.</t>
    </r>
  </si>
  <si>
    <r>
      <rPr>
        <b val="true"/>
        <sz val="10"/>
        <rFont val="Arial"/>
        <family val="2"/>
        <charset val="1"/>
      </rPr>
      <t xml:space="preserve">Search results are relevant, comprehensive, precise, and well displayed
</t>
    </r>
    <r>
      <rPr>
        <sz val="10"/>
        <rFont val="Arial"/>
        <family val="0"/>
        <charset val="1"/>
      </rPr>
      <t xml:space="preserve">It should be easy for users to see what has been returned, to work out why something has been returned and to determine how many results there are.</t>
    </r>
  </si>
  <si>
    <t xml:space="preserve">Control &amp; feedback</t>
  </si>
  <si>
    <r>
      <rPr>
        <b val="true"/>
        <sz val="10"/>
        <rFont val="Arial"/>
        <family val="2"/>
        <charset val="1"/>
      </rPr>
      <t xml:space="preserve">Prompt and  appropriate feedback is given
</t>
    </r>
    <r>
      <rPr>
        <sz val="10"/>
        <rFont val="Arial"/>
        <family val="0"/>
        <charset val="1"/>
      </rPr>
      <t xml:space="preserve">For example, a confirmation message is shown following a successful transaction, input errors are promptly highlighted and it's made clear to users when a page has been updated.</t>
    </r>
  </si>
  <si>
    <r>
      <rPr>
        <b val="true"/>
        <sz val="10"/>
        <rFont val="Arial"/>
        <family val="2"/>
        <charset val="1"/>
      </rPr>
      <t xml:space="preserve">Users can easily undo, go back and change, or cancel actions
</t>
    </r>
    <r>
      <rPr>
        <sz val="10"/>
        <rFont val="Arial"/>
        <family val="0"/>
        <charset val="1"/>
      </rPr>
      <t xml:space="preserve">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</si>
  <si>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b val="true"/>
        <sz val="10"/>
        <rFont val="Arial"/>
        <family val="2"/>
        <charset val="1"/>
      </rPr>
      <t xml:space="preserve">Users can easily give feedback
</t>
    </r>
    <r>
      <rPr>
        <sz val="10"/>
        <rFont val="Arial"/>
        <family val="0"/>
        <charset val="1"/>
      </rPr>
      <t xml:space="preserve">For example, via email or an online feedback / contact us form. There should be an indication of how long users can expect to wait for a response if a query has been made.</t>
    </r>
  </si>
  <si>
    <r>
      <rPr>
        <b val="true"/>
        <sz val="10"/>
        <rFont val="Arial"/>
        <family val="2"/>
        <charset val="1"/>
      </rPr>
      <t xml:space="preserve">Complex forms and processes are broken up into readily understood steps and sections
</t>
    </r>
    <r>
      <rPr>
        <sz val="10"/>
        <rFont val="Arial"/>
        <family val="0"/>
        <charset val="1"/>
      </rPr>
      <t xml:space="preserve">For example, a checkout process might be broken up in to 'address', 'delivery options', 'payment' and 'confirmation'. Where a process is used a progress indicator is present with clear numbers or named stages.</t>
    </r>
  </si>
  <si>
    <r>
      <rPr>
        <b val="true"/>
        <sz val="10"/>
        <rFont val="Arial"/>
        <family val="2"/>
        <charset val="1"/>
      </rPr>
      <t xml:space="preserve">A minimal amount of information is requested and where necessary justification is given for asking for information
</t>
    </r>
    <r>
      <rPr>
        <sz val="10"/>
        <rFont val="Arial"/>
        <family val="0"/>
        <charset val="1"/>
      </rPr>
      <t xml:space="preserve">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</si>
  <si>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b val="true"/>
        <sz val="10"/>
        <rFont val="Arial"/>
        <family val="2"/>
        <charset val="1"/>
      </rPr>
      <t xml:space="preserve">Required and optional form fields are clearly indicated (e.g. using text or '*')
</t>
    </r>
    <r>
      <rPr>
        <sz val="10"/>
        <rFont val="Arial"/>
        <family val="0"/>
        <charset val="1"/>
      </rPr>
      <t xml:space="preserve">Where most fields are required the optional fields should be identified and when most fields are optional the required fields should be identified.</t>
    </r>
  </si>
  <si>
    <r>
      <rPr>
        <b val="true"/>
        <sz val="10"/>
        <rFont val="Arial"/>
        <family val="2"/>
        <charset val="1"/>
      </rPr>
      <t xml:space="preserve">Appropriate input fields are used and required formats are indicated
</t>
    </r>
    <r>
      <rPr>
        <sz val="10"/>
        <rFont val="Arial"/>
        <family val="0"/>
        <charset val="1"/>
      </rPr>
      <t xml:space="preserve">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</si>
  <si>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b val="true"/>
        <sz val="10"/>
        <rFont val="Arial"/>
        <family val="2"/>
        <charset val="1"/>
      </rPr>
      <t xml:space="preserve">Help and instructions (e.g. examples, information required) are provided where necessary
</t>
    </r>
    <r>
      <rPr>
        <sz val="10"/>
        <rFont val="Arial"/>
        <family val="0"/>
        <charset val="1"/>
      </rPr>
      <t xml:space="preserve">Where input is non trivial or is likely to require some explanation this should be provided. Where a-lot of explanation is necessary a link to a page outlining what is required should be provided.</t>
    </r>
  </si>
  <si>
    <r>
      <rPr>
        <b val="true"/>
        <sz val="10"/>
        <rFont val="Arial"/>
        <family val="2"/>
        <charset val="1"/>
      </rPr>
      <t xml:space="preserve">Errors are clear, easily identified and appear in appropriate locations
</t>
    </r>
    <r>
      <rPr>
        <sz val="10"/>
        <rFont val="Arial"/>
        <family val="0"/>
        <charset val="1"/>
      </rPr>
      <t xml:space="preserve">Errors should be immediately apparent to users and ideally be located close to the offending input or function (e.g. adjacent to an input entry field). Inputs causing an error should be highlighted, together with an explanation for the error.</t>
    </r>
  </si>
  <si>
    <r>
      <rPr>
        <b val="true"/>
        <sz val="10"/>
        <rFont val="Arial"/>
        <family val="2"/>
        <charset val="1"/>
      </rPr>
      <t xml:space="preserve">Error messages are concise, written in easy to understand language and describe what's occurred and what action is necessary
</t>
    </r>
    <r>
      <rPr>
        <sz val="10"/>
        <rFont val="Arial"/>
        <family val="0"/>
        <charset val="1"/>
      </rPr>
      <t xml:space="preserve">Errors should avoid using very technical terms or jargon and should be written from the user's perspective.</t>
    </r>
  </si>
  <si>
    <r>
      <rPr>
        <b val="true"/>
        <sz val="10"/>
        <rFont val="Arial"/>
        <family val="2"/>
        <charset val="1"/>
      </rPr>
      <t xml:space="preserve">Common user errors have been taken into consideration and where possible prevented
</t>
    </r>
    <r>
      <rPr>
        <sz val="10"/>
        <rFont val="Arial"/>
        <family val="0"/>
        <charset val="1"/>
      </rPr>
      <t xml:space="preserve">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</si>
  <si>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b val="true"/>
        <sz val="10"/>
        <rFont val="Arial"/>
        <family val="2"/>
        <charset val="1"/>
      </rPr>
      <t xml:space="preserve">Users are able to easily recover (i.e. not have to start again) from errors
</t>
    </r>
    <r>
      <rPr>
        <sz val="10"/>
        <rFont val="Arial"/>
        <family val="0"/>
        <charset val="1"/>
      </rPr>
      <t xml:space="preserve">For example, users might be able to re-edit and resubmit a form or enter a different value.</t>
    </r>
  </si>
  <si>
    <r>
      <rPr>
        <b val="true"/>
        <sz val="10"/>
        <rFont val="Arial"/>
        <family val="2"/>
        <charset val="1"/>
      </rPr>
      <t xml:space="preserve">Content available (e.g. text, images, video, audio) is appropriate and sufficiently relevant, and detailed to meet user goals
</t>
    </r>
    <r>
      <rPr>
        <sz val="10"/>
        <rFont val="Arial"/>
        <family val="0"/>
        <charset val="1"/>
      </rPr>
      <t xml:space="preserve">Content should also be appropriately formatted, so for example videos and audio should be directly playable (i.e. shouldn't need to be downloaded to be played) and images should be of a sufficient quality.</t>
    </r>
  </si>
  <si>
    <r>
      <rPr>
        <b val="true"/>
        <sz val="10"/>
        <rFont val="Arial"/>
        <family val="2"/>
        <charset val="1"/>
      </rPr>
      <t xml:space="preserve">Links to other useful and relevant content (e.g. related pages, external websites or documents) are available and shown in context
</t>
    </r>
    <r>
      <rPr>
        <sz val="10"/>
        <rFont val="Arial"/>
        <family val="0"/>
        <charset val="1"/>
      </rPr>
      <t xml:space="preserve">For example there might be links from an article to related articles, related content or related external websites.</t>
    </r>
  </si>
  <si>
    <r>
      <rPr>
        <b val="true"/>
        <sz val="10"/>
        <rFont val="Arial"/>
        <family val="2"/>
        <charset val="1"/>
      </rPr>
      <t xml:space="preserve">Language, terminology and tone used is appropriate and readily understood by the target audience
</t>
    </r>
    <r>
      <rPr>
        <sz val="10"/>
        <rFont val="Arial"/>
        <family val="0"/>
        <charset val="1"/>
      </rPr>
      <t xml:space="preserve">Jargon should be kept to a minimum and plain language should be used where ever possible.</t>
    </r>
  </si>
  <si>
    <r>
      <rPr>
        <b val="true"/>
        <sz val="10"/>
        <rFont val="Arial"/>
        <family val="2"/>
        <charset val="1"/>
      </rPr>
      <t xml:space="preserve">Terms, language and tone used are consistent (e.g. the same term is used throughout)
</t>
    </r>
    <r>
      <rPr>
        <sz val="10"/>
        <rFont val="Arial"/>
        <family val="0"/>
        <charset val="1"/>
      </rPr>
      <t xml:space="preserve">Capitalisation (e.g. 'Main title'; 'Main Title'; 'MAIN TITLE') and grammar should be consistent, together with the use of formal or informal terms (e.g. could not vs couldn't; what's vs what is etc...).</t>
    </r>
  </si>
  <si>
    <r>
      <rPr>
        <b val="true"/>
        <sz val="10"/>
        <rFont val="Arial"/>
        <family val="2"/>
        <charset val="1"/>
      </rPr>
      <t xml:space="preserve">Text and content is legible and scanable, with good typography and visual contrast
</t>
    </r>
    <r>
      <rPr>
        <sz val="10"/>
        <rFont val="Arial"/>
        <family val="0"/>
        <charset val="1"/>
      </rPr>
      <t xml:space="preserve">Users should be able to quickly scan headers and body text, in order to get an overview of what's available.</t>
    </r>
  </si>
  <si>
    <t xml:space="preserve">Help</t>
  </si>
  <si>
    <r>
      <rPr>
        <b val="true"/>
        <sz val="10"/>
        <rFont val="Arial"/>
        <family val="2"/>
        <charset val="1"/>
      </rPr>
      <t xml:space="preserve">Online help is provided and is suitable for the user base
</t>
    </r>
    <r>
      <rPr>
        <sz val="10"/>
        <rFont val="Arial"/>
        <family val="0"/>
        <charset val="1"/>
      </rPr>
      <t xml:space="preserve">Help should be written in easy to understand language and only uses recognised terms. Users should be able to easily find and access help and where appropriate contextual help should be available, such as help for a specific page, feature or process.</t>
    </r>
  </si>
  <si>
    <r>
      <rPr>
        <b val="true"/>
        <sz val="10"/>
        <rFont val="Arial"/>
        <family val="2"/>
        <charset val="1"/>
      </rPr>
      <t xml:space="preserve">Online help is concise, easy to read and written in easy to understand language
</t>
    </r>
    <r>
      <rPr>
        <sz val="10"/>
        <rFont val="Arial"/>
        <family val="0"/>
        <charset val="1"/>
      </rPr>
      <t xml:space="preserve">Help should cover the essentials without providing excessive detail and shouldn't use jargon or technical terminology that isn't likely to be understood by users.</t>
    </r>
  </si>
  <si>
    <r>
      <rPr>
        <b val="true"/>
        <sz val="10"/>
        <rFont val="Arial"/>
        <family val="2"/>
        <charset val="1"/>
      </rPr>
      <t xml:space="preserve">Accessing online help does not impede users
</t>
    </r>
    <r>
      <rPr>
        <sz val="10"/>
        <rFont val="Arial"/>
        <family val="0"/>
        <charset val="1"/>
      </rPr>
      <t xml:space="preserve">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</si>
  <si>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b val="true"/>
        <sz val="10"/>
        <rFont val="Arial"/>
        <family val="2"/>
        <charset val="1"/>
      </rPr>
      <t xml:space="preserve">Users can easily get further help (e.g. telephone or email address)
</t>
    </r>
    <r>
      <rPr>
        <sz val="10"/>
        <rFont val="Arial"/>
        <family val="0"/>
        <charset val="1"/>
      </rPr>
      <t xml:space="preserve">If a telephone help number is provided the hours of operation should be shown. If an email address or online form is provided, an indication should be given of how long a response is likely to take (e.g. within the next 24 hrs).</t>
    </r>
  </si>
  <si>
    <r>
      <rPr>
        <b val="true"/>
        <sz val="10"/>
        <rFont val="Arial"/>
        <family val="2"/>
        <charset val="1"/>
      </rPr>
      <t xml:space="preserve">Site or application performance doesn't inhibit the user experience (e.g. slow page downloads, long delays)
</t>
    </r>
    <r>
      <rPr>
        <sz val="10"/>
        <rFont val="Arial"/>
        <family val="0"/>
        <charset val="1"/>
      </rPr>
      <t xml:space="preserve">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</si>
  <si>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b val="true"/>
        <sz val="10"/>
        <rFont val="Arial"/>
        <family val="2"/>
        <charset val="1"/>
      </rPr>
      <t xml:space="preserve">Errors and reliability issues don't inhibit the user experience
</t>
    </r>
    <r>
      <rPr>
        <sz val="10"/>
        <rFont val="Arial"/>
        <family val="0"/>
        <charset val="1"/>
      </rPr>
      <t xml:space="preserve">Sites and applications should be free of bugs and shouldn't have any broken links.</t>
    </r>
  </si>
  <si>
    <r>
      <rPr>
        <b val="true"/>
        <sz val="10"/>
        <rFont val="Arial"/>
        <family val="2"/>
        <charset val="1"/>
      </rPr>
      <t xml:space="preserve">Possible user configurations (e.g. browsers, resolutions, computer specs) are supported
</t>
    </r>
    <r>
      <rPr>
        <sz val="10"/>
        <rFont val="Arial"/>
        <family val="0"/>
        <charset val="1"/>
      </rPr>
      <t xml:space="preserve">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</si>
  <si>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 xml:space="preserve">Rating below</t>
  </si>
  <si>
    <t xml:space="preserve">Rating</t>
  </si>
  <si>
    <t xml:space="preserve">Rating ranges</t>
  </si>
  <si>
    <t xml:space="preserve">Very Poor</t>
  </si>
  <si>
    <t xml:space="preserve">less than</t>
  </si>
  <si>
    <t xml:space="preserve">between</t>
  </si>
  <si>
    <t xml:space="preserve">and</t>
  </si>
  <si>
    <t xml:space="preserve">Moderate</t>
  </si>
  <si>
    <t xml:space="preserve">more than</t>
  </si>
</sst>
</file>

<file path=xl/styles.xml><?xml version="1.0" encoding="utf-8"?>
<styleSheet xmlns="http://schemas.openxmlformats.org/spreadsheetml/2006/main">
  <numFmts count="5">
    <numFmt numFmtId="164" formatCode="General"/>
    <numFmt numFmtId="165" formatCode="0%"/>
    <numFmt numFmtId="166" formatCode="General"/>
    <numFmt numFmtId="167" formatCode="0"/>
    <numFmt numFmtId="168" formatCode="0.0"/>
  </numFmts>
  <fonts count="33">
    <font>
      <sz val="10"/>
      <name val="Arial"/>
      <family val="0"/>
      <charset val="1"/>
    </font>
    <font>
      <sz val="10"/>
      <name val="Arial"/>
      <family val="0"/>
    </font>
    <font>
      <sz val="10"/>
      <name val="Arial"/>
      <family val="0"/>
    </font>
    <font>
      <sz val="10"/>
      <name val="Arial"/>
      <family val="0"/>
    </font>
    <font>
      <sz val="10"/>
      <name val="Bliss 2 Medium"/>
      <family val="3"/>
      <charset val="1"/>
    </font>
    <font>
      <sz val="18"/>
      <color rgb="FFFFFFFF"/>
      <name val="Arial"/>
      <family val="0"/>
      <charset val="1"/>
    </font>
    <font>
      <b val="true"/>
      <sz val="10"/>
      <name val="Arial"/>
      <family val="2"/>
      <charset val="1"/>
    </font>
    <font>
      <sz val="10"/>
      <color rgb="FFFFFFFF"/>
      <name val="Arial"/>
      <family val="0"/>
      <charset val="1"/>
    </font>
    <font>
      <sz val="10"/>
      <color rgb="FF333333"/>
      <name val="Arial"/>
      <family val="0"/>
      <charset val="1"/>
    </font>
    <font>
      <sz val="10"/>
      <color rgb="FF000080"/>
      <name val="Bliss 2 Regular"/>
      <family val="3"/>
      <charset val="1"/>
    </font>
    <font>
      <sz val="8"/>
      <name val="Arial"/>
      <family val="2"/>
      <charset val="1"/>
    </font>
    <font>
      <b val="true"/>
      <sz val="16"/>
      <color rgb="FF808080"/>
      <name val="Arial"/>
      <family val="2"/>
      <charset val="1"/>
    </font>
    <font>
      <sz val="8"/>
      <name val="Arial"/>
      <family val="0"/>
      <charset val="1"/>
    </font>
    <font>
      <sz val="10"/>
      <color rgb="FFC0C0C0"/>
      <name val="Arial"/>
      <family val="0"/>
      <charset val="1"/>
    </font>
    <font>
      <sz val="8"/>
      <color rgb="FF000080"/>
      <name val="Arial"/>
      <family val="0"/>
      <charset val="1"/>
    </font>
    <font>
      <sz val="8"/>
      <color rgb="FF000080"/>
      <name val="Arial"/>
      <family val="2"/>
      <charset val="1"/>
    </font>
    <font>
      <b val="true"/>
      <sz val="12"/>
      <color rgb="FF808080"/>
      <name val="Arial"/>
      <family val="2"/>
      <charset val="1"/>
    </font>
    <font>
      <b val="true"/>
      <sz val="10"/>
      <color rgb="FF000080"/>
      <name val="Arial"/>
      <family val="2"/>
      <charset val="1"/>
    </font>
    <font>
      <sz val="10"/>
      <color rgb="FF808080"/>
      <name val="Arial"/>
      <family val="0"/>
      <charset val="1"/>
    </font>
    <font>
      <b val="true"/>
      <sz val="10"/>
      <name val="Bliss 2 Medium"/>
      <family val="0"/>
      <charset val="1"/>
    </font>
    <font>
      <i val="true"/>
      <sz val="8"/>
      <name val="Arial"/>
      <family val="0"/>
      <charset val="1"/>
    </font>
    <font>
      <b val="true"/>
      <sz val="10"/>
      <color rgb="FF000080"/>
      <name val="Bliss 2 Medium"/>
      <family val="3"/>
      <charset val="1"/>
    </font>
    <font>
      <i val="true"/>
      <sz val="10"/>
      <color rgb="FFC0C0C0"/>
      <name val="Arial"/>
      <family val="0"/>
      <charset val="1"/>
    </font>
    <font>
      <sz val="14"/>
      <color rgb="FFFFFFFF"/>
      <name val="Arial"/>
      <family val="2"/>
      <charset val="1"/>
    </font>
    <font>
      <sz val="14"/>
      <color rgb="FFFFFFFF"/>
      <name val="Arial"/>
      <family val="0"/>
      <charset val="1"/>
    </font>
    <font>
      <b val="true"/>
      <sz val="14"/>
      <color rgb="FFFFFFFF"/>
      <name val="Bliss 2 Medium"/>
      <family val="0"/>
      <charset val="1"/>
    </font>
    <font>
      <b val="true"/>
      <sz val="14"/>
      <color rgb="FFFFFFFF"/>
      <name val="Arial"/>
      <family val="2"/>
      <charset val="1"/>
    </font>
    <font>
      <sz val="8"/>
      <color rgb="FF333333"/>
      <name val="Arial"/>
      <family val="2"/>
      <charset val="1"/>
    </font>
    <font>
      <b val="true"/>
      <sz val="8"/>
      <color rgb="FF333333"/>
      <name val="Arial"/>
      <family val="2"/>
      <charset val="1"/>
    </font>
    <font>
      <b val="true"/>
      <sz val="10"/>
      <color rgb="FF333333"/>
      <name val="Arial"/>
      <family val="2"/>
      <charset val="1"/>
    </font>
    <font>
      <sz val="8"/>
      <color rgb="FF000000"/>
      <name val="Tahoma"/>
      <family val="0"/>
      <charset val="1"/>
    </font>
    <font>
      <sz val="8"/>
      <color rgb="FF000000"/>
      <name val="Tahoma"/>
      <family val="2"/>
      <charset val="1"/>
    </font>
    <font>
      <sz val="10"/>
      <name val="Arial"/>
      <family val="2"/>
      <charset val="1"/>
    </font>
  </fonts>
  <fills count="3">
    <fill>
      <patternFill patternType="none"/>
    </fill>
    <fill>
      <patternFill patternType="gray125"/>
    </fill>
    <fill>
      <patternFill patternType="solid">
        <fgColor rgb="FF333333"/>
        <bgColor rgb="FF333300"/>
      </patternFill>
    </fill>
  </fills>
  <borders count="12">
    <border diagonalUp="false" diagonalDown="false">
      <left/>
      <right/>
      <top/>
      <bottom/>
      <diagonal/>
    </border>
    <border diagonalUp="false" diagonalDown="false">
      <left style="medium"/>
      <right style="medium"/>
      <top style="medium"/>
      <bottom style="medium"/>
      <diagonal/>
    </border>
    <border diagonalUp="false" diagonalDown="false">
      <left style="medium">
        <color rgb="FFFFFFFF"/>
      </left>
      <right/>
      <top style="medium">
        <color rgb="FFFFFFFF"/>
      </top>
      <bottom style="medium">
        <color rgb="FFFFFFFF"/>
      </bottom>
      <diagonal/>
    </border>
    <border diagonalUp="false" diagonalDown="false">
      <left/>
      <right/>
      <top style="medium">
        <color rgb="FFFFFFFF"/>
      </top>
      <bottom style="medium">
        <color rgb="FFFFFFFF"/>
      </bottom>
      <diagonal/>
    </border>
    <border diagonalUp="false" diagonalDown="false">
      <left/>
      <right style="medium">
        <color rgb="FFFFFFFF"/>
      </right>
      <top style="medium">
        <color rgb="FFFFFFFF"/>
      </top>
      <bottom style="medium">
        <color rgb="FFFFFFFF"/>
      </bottom>
      <diagonal/>
    </border>
    <border diagonalUp="false" diagonalDown="false">
      <left style="medium">
        <color rgb="FFFFFFFF"/>
      </left>
      <right style="medium">
        <color rgb="FFFFFFFF"/>
      </right>
      <top style="medium">
        <color rgb="FFFFFFFF"/>
      </top>
      <bottom style="medium">
        <color rgb="FFFFFFFF"/>
      </bottom>
      <diagonal/>
    </border>
    <border diagonalUp="false" diagonalDown="false">
      <left style="thin">
        <color rgb="FFC0C0C0"/>
      </left>
      <right style="thin">
        <color rgb="FFC0C0C0"/>
      </right>
      <top style="thin">
        <color rgb="FFC0C0C0"/>
      </top>
      <bottom/>
      <diagonal/>
    </border>
    <border diagonalUp="false" diagonalDown="false">
      <left style="thin">
        <color rgb="FFC0C0C0"/>
      </left>
      <right style="thin">
        <color rgb="FFC0C0C0"/>
      </right>
      <top/>
      <bottom/>
      <diagonal/>
    </border>
    <border diagonalUp="false" diagonalDown="false">
      <left style="thin">
        <color rgb="FFC0C0C0"/>
      </left>
      <right style="thin">
        <color rgb="FFC0C0C0"/>
      </right>
      <top/>
      <bottom style="thin">
        <color rgb="FFC0C0C0"/>
      </bottom>
      <diagonal/>
    </border>
    <border diagonalUp="false" diagonalDown="false">
      <left style="thin">
        <color rgb="FFC0C0C0"/>
      </left>
      <right/>
      <top/>
      <bottom/>
      <diagonal/>
    </border>
    <border diagonalUp="false" diagonalDown="false">
      <left/>
      <right style="thin">
        <color rgb="FFC0C0C0"/>
      </right>
      <top/>
      <bottom/>
      <diagonal/>
    </border>
    <border diagonalUp="false" diagonalDown="false">
      <left style="thin">
        <color rgb="FFC0C0C0"/>
      </left>
      <right style="thin">
        <color rgb="FFC0C0C0"/>
      </right>
      <top style="thin">
        <color rgb="FFC0C0C0"/>
      </top>
      <bottom style="thin">
        <color rgb="FFC0C0C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false" hidden="false"/>
    </xf>
    <xf numFmtId="164" fontId="5" fillId="2" borderId="0"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righ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10" fillId="0" borderId="0" xfId="0" applyFont="true" applyBorder="false" applyAlignment="true" applyProtection="true">
      <alignment horizontal="left" vertical="top" textRotation="0" wrapText="false" indent="0" shrinkToFit="false"/>
      <protection locked="false" hidden="false"/>
    </xf>
    <xf numFmtId="164" fontId="0"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top" textRotation="0" wrapText="false" indent="0" shrinkToFit="false"/>
      <protection locked="true" hidden="false"/>
    </xf>
    <xf numFmtId="164" fontId="11" fillId="0" borderId="0" xfId="0" applyFont="true" applyBorder="true" applyAlignment="true" applyProtection="false">
      <alignment horizontal="general" vertical="top" textRotation="0" wrapText="false" indent="0" shrinkToFit="false"/>
      <protection locked="true" hidden="false"/>
    </xf>
    <xf numFmtId="164" fontId="9" fillId="0" borderId="0" xfId="0" applyFont="true" applyBorder="false" applyAlignment="true" applyProtection="false">
      <alignment horizontal="right"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true">
      <alignment horizontal="general" vertical="top" textRotation="0" wrapText="false" indent="0" shrinkToFit="false"/>
      <protection locked="fals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2"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false" hidden="false"/>
    </xf>
    <xf numFmtId="164" fontId="10" fillId="0" borderId="0" xfId="0" applyFont="true" applyBorder="false" applyAlignment="true" applyProtection="true">
      <alignment horizontal="general" vertical="center" textRotation="0" wrapText="true" indent="0" shrinkToFit="false"/>
      <protection locked="false" hidden="false"/>
    </xf>
    <xf numFmtId="164" fontId="13" fillId="0" borderId="0" xfId="0" applyFont="true" applyBorder="false" applyAlignment="true" applyProtection="false">
      <alignment horizontal="right" vertical="top" textRotation="0" wrapText="true" indent="0" shrinkToFit="false"/>
      <protection locked="true" hidden="false"/>
    </xf>
    <xf numFmtId="164" fontId="13" fillId="0" borderId="0" xfId="0" applyFont="true" applyBorder="false" applyAlignment="true" applyProtection="false">
      <alignment horizontal="right" vertical="top" textRotation="0" wrapText="fals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4" fontId="14" fillId="0" borderId="0" xfId="0" applyFont="true" applyBorder="false" applyAlignment="true" applyProtection="true">
      <alignment horizontal="general" vertical="center" textRotation="0" wrapText="true" indent="0" shrinkToFit="false"/>
      <protection locked="fals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true" applyAlignment="true" applyProtection="false">
      <alignment horizontal="right" vertical="top" textRotation="0" wrapText="true" indent="0" shrinkToFit="false"/>
      <protection locked="true" hidden="false"/>
    </xf>
    <xf numFmtId="164" fontId="13" fillId="0" borderId="0" xfId="0" applyFont="true" applyBorder="true" applyAlignment="true" applyProtection="false">
      <alignment horizontal="right" vertical="top"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top" textRotation="0" wrapText="false" indent="0" shrinkToFit="false"/>
      <protection locked="true" hidden="false"/>
    </xf>
    <xf numFmtId="164" fontId="18"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19" fillId="0" borderId="1" xfId="0" applyFont="true" applyBorder="true" applyAlignment="true" applyProtection="true">
      <alignment horizontal="center" vertical="center" textRotation="0" wrapText="false" indent="0" shrinkToFit="false"/>
      <protection locked="false" hidden="false"/>
    </xf>
    <xf numFmtId="164" fontId="20" fillId="0" borderId="1" xfId="0" applyFont="true" applyBorder="true" applyAlignment="true" applyProtection="true">
      <alignment horizontal="left" vertical="top" textRotation="0" wrapText="true" indent="0" shrinkToFit="false"/>
      <protection locked="false" hidden="false"/>
    </xf>
    <xf numFmtId="164" fontId="13" fillId="0" borderId="0" xfId="0" applyFont="true" applyBorder="false" applyAlignment="true" applyProtection="false">
      <alignment horizontal="right" vertical="bottom" textRotation="0" wrapText="false" indent="0" shrinkToFit="false"/>
      <protection locked="true" hidden="false"/>
    </xf>
    <xf numFmtId="165" fontId="13" fillId="0" borderId="0" xfId="0" applyFont="true" applyBorder="false" applyAlignment="true" applyProtection="false">
      <alignment horizontal="right" vertical="bottom" textRotation="0" wrapText="false" indent="0" shrinkToFit="false"/>
      <protection locked="true" hidden="false"/>
    </xf>
    <xf numFmtId="166" fontId="13"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true">
      <alignment horizontal="general" vertical="top" textRotation="0" wrapText="true" indent="0" shrinkToFit="false"/>
      <protection locked="false" hidden="false"/>
    </xf>
    <xf numFmtId="164" fontId="0" fillId="0" borderId="0" xfId="0" applyFont="false" applyBorder="false" applyAlignment="true" applyProtection="true">
      <alignment horizontal="general" vertical="top" textRotation="0" wrapText="true" indent="0" shrinkToFit="false"/>
      <protection locked="false" hidden="false"/>
    </xf>
    <xf numFmtId="164" fontId="13" fillId="0" borderId="0" xfId="0" applyFont="true" applyBorder="false" applyAlignment="true" applyProtection="false">
      <alignment horizontal="right" vertical="bottom" textRotation="0" wrapText="true" indent="0" shrinkToFit="false"/>
      <protection locked="true" hidden="false"/>
    </xf>
    <xf numFmtId="165" fontId="13" fillId="0" borderId="0" xfId="0" applyFont="true" applyBorder="false" applyAlignment="true" applyProtection="false">
      <alignment horizontal="right" vertical="bottom" textRotation="0" wrapText="true" indent="0" shrinkToFit="false"/>
      <protection locked="true" hidden="false"/>
    </xf>
    <xf numFmtId="166" fontId="13"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3" fillId="0" borderId="0" xfId="0" applyFont="true" applyBorder="false" applyAlignment="true" applyProtection="false">
      <alignment horizontal="general" vertical="top" textRotation="0" wrapText="true" indent="0" shrinkToFit="false"/>
      <protection locked="true" hidden="false"/>
    </xf>
    <xf numFmtId="164" fontId="4" fillId="0" borderId="0" xfId="0" applyFont="true" applyBorder="false" applyAlignment="true" applyProtection="true">
      <alignment horizontal="center" vertical="center" textRotation="0" wrapText="false" indent="0" shrinkToFit="false"/>
      <protection locked="fals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21"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false" hidden="false"/>
    </xf>
    <xf numFmtId="164" fontId="17"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top" textRotation="0" wrapText="false" indent="0" shrinkToFit="false"/>
      <protection locked="true" hidden="false"/>
    </xf>
    <xf numFmtId="165" fontId="13" fillId="0" borderId="0" xfId="0" applyFont="true" applyBorder="false" applyAlignment="true" applyProtection="false">
      <alignment horizontal="right" vertical="top" textRotation="0" wrapText="false" indent="0" shrinkToFit="false"/>
      <protection locked="true" hidden="false"/>
    </xf>
    <xf numFmtId="166" fontId="13"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22" fillId="0" borderId="0" xfId="0" applyFont="true" applyBorder="false" applyAlignment="true" applyProtection="false">
      <alignment horizontal="right"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2" borderId="2" xfId="0" applyFont="true" applyBorder="true" applyAlignment="true" applyProtection="false">
      <alignment horizontal="left" vertical="center" textRotation="0" wrapText="false" indent="1" shrinkToFit="false"/>
      <protection locked="true" hidden="false"/>
    </xf>
    <xf numFmtId="164" fontId="23" fillId="2" borderId="3" xfId="0" applyFont="true" applyBorder="true" applyAlignment="false" applyProtection="false">
      <alignment horizontal="general" vertical="bottom" textRotation="0" wrapText="false" indent="0" shrinkToFit="false"/>
      <protection locked="true" hidden="false"/>
    </xf>
    <xf numFmtId="164" fontId="24" fillId="2" borderId="4" xfId="0" applyFont="true" applyBorder="true" applyAlignment="false" applyProtection="false">
      <alignment horizontal="general" vertical="bottom" textRotation="0" wrapText="false" indent="0" shrinkToFit="false"/>
      <protection locked="true" hidden="false"/>
    </xf>
    <xf numFmtId="167" fontId="25" fillId="2" borderId="5" xfId="0" applyFont="true" applyBorder="true" applyAlignment="true" applyProtection="false">
      <alignment horizontal="center" vertical="center" textRotation="0" wrapText="false" indent="0" shrinkToFit="false"/>
      <protection locked="true" hidden="false"/>
    </xf>
    <xf numFmtId="164" fontId="7" fillId="2" borderId="0" xfId="0" applyFont="true" applyBorder="false" applyAlignment="false" applyProtection="true">
      <alignment horizontal="general" vertical="bottom" textRotation="0" wrapText="false" indent="0" shrinkToFit="false"/>
      <protection locked="false" hidden="false"/>
    </xf>
    <xf numFmtId="164" fontId="23" fillId="2" borderId="2" xfId="0" applyFont="true" applyBorder="true" applyAlignment="true" applyProtection="false">
      <alignment horizontal="center" vertical="center" textRotation="0" wrapText="false" indent="0" shrinkToFit="false"/>
      <protection locked="true" hidden="false"/>
    </xf>
    <xf numFmtId="164" fontId="26" fillId="2" borderId="2" xfId="0" applyFont="true" applyBorder="true" applyAlignment="true" applyProtection="false">
      <alignment horizontal="left" vertical="center" textRotation="0" wrapText="false" indent="1" shrinkToFit="false"/>
      <protection locked="true" hidden="false"/>
    </xf>
    <xf numFmtId="166" fontId="27" fillId="0" borderId="6" xfId="0" applyFont="true" applyBorder="true" applyAlignment="true" applyProtection="false">
      <alignment horizontal="general" vertical="bottom" textRotation="0" wrapText="true" indent="0" shrinkToFit="false"/>
      <protection locked="true" hidden="false"/>
    </xf>
    <xf numFmtId="166" fontId="27" fillId="0" borderId="7" xfId="0" applyFont="true" applyBorder="true" applyAlignment="true" applyProtection="false">
      <alignment horizontal="general" vertical="bottom" textRotation="0" wrapText="true" indent="0" shrinkToFit="false"/>
      <protection locked="true" hidden="false"/>
    </xf>
    <xf numFmtId="166" fontId="27" fillId="0" borderId="7" xfId="0" applyFont="true" applyBorder="true" applyAlignment="true" applyProtection="false">
      <alignment horizontal="left" vertical="bottom" textRotation="0" wrapText="true" indent="0" shrinkToFit="false"/>
      <protection locked="true" hidden="false"/>
    </xf>
    <xf numFmtId="166" fontId="27" fillId="0" borderId="8"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8" fontId="4" fillId="0" borderId="0" xfId="0" applyFont="true" applyBorder="false" applyAlignment="true" applyProtection="false">
      <alignment horizontal="center" vertical="bottom" textRotation="0" wrapText="false" indent="0" shrinkToFit="false"/>
      <protection locked="true" hidden="false"/>
    </xf>
    <xf numFmtId="164" fontId="28" fillId="0" borderId="9" xfId="0" applyFont="true" applyBorder="true" applyAlignment="true" applyProtection="false">
      <alignment horizontal="left" vertical="bottom" textRotation="0" wrapText="false" indent="0" shrinkToFit="false"/>
      <protection locked="true" hidden="false"/>
    </xf>
    <xf numFmtId="164" fontId="29" fillId="0" borderId="0" xfId="0" applyFont="true" applyBorder="false" applyAlignment="true" applyProtection="false">
      <alignment horizontal="left" vertical="bottom" textRotation="0" wrapText="false" indent="0" shrinkToFit="false"/>
      <protection locked="true" hidden="false"/>
    </xf>
    <xf numFmtId="164" fontId="29" fillId="0" borderId="10" xfId="0" applyFont="true" applyBorder="true" applyAlignment="true" applyProtection="false">
      <alignment horizontal="left" vertical="bottom" textRotation="0" wrapText="fals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8" fillId="0" borderId="11" xfId="0" applyFont="true" applyBorder="true" applyAlignment="true" applyProtection="false">
      <alignment horizontal="left" vertical="top" textRotation="0" wrapText="false" indent="0" shrinkToFit="false"/>
      <protection locked="true" hidden="false"/>
    </xf>
    <xf numFmtId="164" fontId="6" fillId="0" borderId="11" xfId="0" applyFont="true" applyBorder="true" applyAlignment="true" applyProtection="false">
      <alignment horizontal="general" vertical="top" textRotation="0" wrapText="true" indent="0" shrinkToFit="false"/>
      <protection locked="true" hidden="false"/>
    </xf>
    <xf numFmtId="164" fontId="19" fillId="0" borderId="11" xfId="0" applyFont="true" applyBorder="true" applyAlignment="true" applyProtection="true">
      <alignment horizontal="center" vertical="top" textRotation="0" wrapText="false" indent="0" shrinkToFit="false"/>
      <protection locked="fals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false" indent="0" shrinkToFit="false"/>
      <protection locked="true" hidden="false"/>
    </xf>
    <xf numFmtId="167" fontId="32" fillId="0" borderId="0" xfId="0" applyFont="true" applyBorder="false" applyAlignment="true" applyProtection="false">
      <alignment horizontal="left" vertical="bottom" textRotation="0" wrapText="false" indent="0" shrinkToFit="false"/>
      <protection locked="true" hidden="false"/>
    </xf>
    <xf numFmtId="165" fontId="0" fillId="0" borderId="0" xfId="0" applyFont="true" applyBorder="false" applyAlignment="true" applyProtection="false">
      <alignment horizontal="left"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
    <dxf>
      <fill>
        <patternFill patternType="solid">
          <fgColor rgb="00FFFFFF"/>
        </patternFill>
      </fill>
    </dxf>
    <dxf>
      <fill>
        <patternFill>
          <bgColor rgb="FFFFFFCC"/>
        </patternFill>
      </fill>
    </dxf>
    <dxf>
      <fill>
        <patternFill>
          <bgColor rgb="FFFFFFCC"/>
        </patternFill>
      </fill>
    </dxf>
  </dxf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38160</xdr:colOff>
      <xdr:row>3</xdr:row>
      <xdr:rowOff>76320</xdr:rowOff>
    </xdr:from>
    <xdr:to>
      <xdr:col>0</xdr:col>
      <xdr:colOff>257040</xdr:colOff>
      <xdr:row>3</xdr:row>
      <xdr:rowOff>304560</xdr:rowOff>
    </xdr:to>
    <xdr:pic>
      <xdr:nvPicPr>
        <xdr:cNvPr id="0" name="Picture 102" descr=""/>
        <xdr:cNvPicPr/>
      </xdr:nvPicPr>
      <xdr:blipFill>
        <a:blip r:embed="rId1"/>
        <a:stretch/>
      </xdr:blipFill>
      <xdr:spPr>
        <a:xfrm>
          <a:off x="38160" y="790560"/>
          <a:ext cx="218880" cy="22824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8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3" activeCellId="0" sqref="A3"/>
    </sheetView>
  </sheetViews>
  <sheetFormatPr defaultColWidth="8.55078125" defaultRowHeight="13.5" zeroHeight="false" outlineLevelRow="0" outlineLevelCol="0"/>
  <cols>
    <col collapsed="false" customWidth="true" hidden="false" outlineLevel="0" max="1" min="1" style="0" width="4.57"/>
    <col collapsed="false" customWidth="true" hidden="false" outlineLevel="0" max="2" min="2" style="0" width="60.29"/>
    <col collapsed="false" customWidth="true" hidden="false" outlineLevel="0" max="3" min="3" style="0" width="4.57"/>
    <col collapsed="false" customWidth="true" hidden="false" outlineLevel="0" max="4" min="4" style="1" width="13.86"/>
    <col collapsed="false" customWidth="true" hidden="true" outlineLevel="0" max="5" min="5" style="2" width="11.57"/>
    <col collapsed="false" customWidth="true" hidden="true" outlineLevel="0" max="6" min="6" style="2" width="6.71"/>
    <col collapsed="false" customWidth="true" hidden="true" outlineLevel="0" max="7" min="7" style="2" width="4.43"/>
    <col collapsed="false" customWidth="true" hidden="false" outlineLevel="0" max="8" min="8" style="2" width="4.14"/>
    <col collapsed="false" customWidth="true" hidden="false" outlineLevel="0" max="9" min="9" style="2" width="51.29"/>
    <col collapsed="false" customWidth="true" hidden="false" outlineLevel="0" max="10" min="10" style="0" width="2.14"/>
    <col collapsed="false" customWidth="true" hidden="false" outlineLevel="0" max="12" min="11" style="3" width="12.14"/>
    <col collapsed="false" customWidth="true" hidden="false" outlineLevel="0" max="13" min="13" style="2" width="9.14"/>
  </cols>
  <sheetData>
    <row r="1" customFormat="false" ht="23.25" hidden="false" customHeight="false" outlineLevel="0" collapsed="false">
      <c r="A1" s="4" t="s">
        <v>0</v>
      </c>
      <c r="B1" s="4"/>
      <c r="C1" s="4"/>
      <c r="D1" s="4"/>
      <c r="E1" s="4"/>
      <c r="F1" s="4"/>
      <c r="G1" s="4"/>
      <c r="H1" s="4"/>
      <c r="I1" s="4"/>
      <c r="K1" s="5"/>
      <c r="L1" s="6"/>
      <c r="M1" s="6"/>
      <c r="N1" s="6"/>
      <c r="O1" s="6"/>
      <c r="P1" s="7"/>
      <c r="Q1" s="8" t="s">
        <v>1</v>
      </c>
      <c r="R1" s="9" t="n">
        <v>0</v>
      </c>
      <c r="S1" s="7"/>
      <c r="T1" s="7"/>
      <c r="U1" s="7"/>
      <c r="V1" s="10"/>
    </row>
    <row r="2" customFormat="false" ht="9" hidden="false" customHeight="true" outlineLevel="0" collapsed="false">
      <c r="C2" s="11"/>
      <c r="D2" s="11"/>
      <c r="J2" s="12"/>
      <c r="K2" s="13"/>
      <c r="P2" s="14"/>
      <c r="Q2" s="15" t="s">
        <v>2</v>
      </c>
      <c r="R2" s="16" t="n">
        <v>1</v>
      </c>
      <c r="S2" s="7"/>
      <c r="T2" s="7"/>
      <c r="U2" s="7"/>
      <c r="V2" s="10"/>
    </row>
    <row r="3" customFormat="false" ht="24" hidden="false" customHeight="true" outlineLevel="0" collapsed="false">
      <c r="A3" s="17" t="s">
        <v>3</v>
      </c>
      <c r="B3" s="17"/>
      <c r="C3" s="18"/>
      <c r="D3" s="19" t="s">
        <v>4</v>
      </c>
      <c r="E3" s="20"/>
      <c r="F3" s="20"/>
      <c r="G3" s="20"/>
      <c r="H3" s="20"/>
      <c r="I3" s="21" t="s">
        <v>5</v>
      </c>
      <c r="P3" s="14"/>
      <c r="Q3" s="15" t="s">
        <v>6</v>
      </c>
      <c r="R3" s="16" t="n">
        <v>2</v>
      </c>
      <c r="S3" s="7"/>
      <c r="T3" s="7"/>
      <c r="U3" s="7"/>
      <c r="V3" s="10"/>
    </row>
    <row r="4" customFormat="false" ht="36" hidden="false" customHeight="true" outlineLevel="0" collapsed="false">
      <c r="B4" s="22" t="s">
        <v>7</v>
      </c>
      <c r="C4" s="23"/>
      <c r="D4" s="24" t="s">
        <v>8</v>
      </c>
      <c r="E4" s="25"/>
      <c r="F4" s="25"/>
      <c r="G4" s="25"/>
      <c r="H4" s="25"/>
      <c r="I4" s="26" t="s">
        <v>9</v>
      </c>
      <c r="K4" s="27"/>
      <c r="L4" s="27"/>
      <c r="M4" s="27"/>
      <c r="N4" s="28"/>
      <c r="O4" s="28"/>
      <c r="P4" s="14"/>
      <c r="Q4" s="15" t="s">
        <v>10</v>
      </c>
      <c r="R4" s="16" t="n">
        <v>4</v>
      </c>
      <c r="S4" s="7"/>
      <c r="T4" s="7"/>
      <c r="U4" s="7"/>
      <c r="V4" s="10"/>
    </row>
    <row r="5" customFormat="false" ht="9" hidden="false" customHeight="true" outlineLevel="0" collapsed="false">
      <c r="B5" s="29"/>
      <c r="C5" s="23"/>
      <c r="D5" s="30"/>
      <c r="E5" s="25"/>
      <c r="F5" s="25"/>
      <c r="G5" s="25"/>
      <c r="H5" s="25"/>
      <c r="I5" s="31"/>
      <c r="K5" s="27"/>
      <c r="L5" s="27"/>
      <c r="M5" s="27"/>
      <c r="N5" s="28"/>
      <c r="O5" s="28"/>
      <c r="P5" s="14"/>
      <c r="Q5" s="15" t="s">
        <v>11</v>
      </c>
      <c r="R5" s="16" t="n">
        <v>5</v>
      </c>
      <c r="S5" s="7"/>
      <c r="T5" s="7"/>
      <c r="U5" s="7"/>
      <c r="V5" s="10"/>
    </row>
    <row r="6" customFormat="false" ht="18" hidden="false" customHeight="true" outlineLevel="0" collapsed="false">
      <c r="A6" s="32" t="s">
        <v>12</v>
      </c>
      <c r="K6" s="33" t="s">
        <v>13</v>
      </c>
      <c r="L6" s="33" t="s">
        <v>14</v>
      </c>
      <c r="M6" s="33" t="s">
        <v>15</v>
      </c>
      <c r="N6" s="34" t="s">
        <v>4</v>
      </c>
      <c r="O6" s="34" t="s">
        <v>16</v>
      </c>
      <c r="P6" s="14"/>
      <c r="Q6" s="15" t="s">
        <v>17</v>
      </c>
      <c r="R6" s="16" t="n">
        <v>0</v>
      </c>
      <c r="S6" s="7"/>
      <c r="T6" s="7"/>
      <c r="U6" s="7"/>
      <c r="V6" s="10"/>
    </row>
    <row r="7" customFormat="false" ht="13.5" hidden="false" customHeight="true" outlineLevel="0" collapsed="false">
      <c r="B7" s="35"/>
      <c r="K7" s="33"/>
      <c r="L7" s="33"/>
      <c r="M7" s="33"/>
      <c r="N7" s="33"/>
      <c r="O7" s="33"/>
      <c r="P7" s="14"/>
      <c r="Q7" s="7"/>
      <c r="R7" s="36"/>
      <c r="S7" s="7"/>
      <c r="T7" s="7"/>
      <c r="U7" s="7"/>
      <c r="V7" s="10"/>
    </row>
    <row r="8" customFormat="false" ht="39.75" hidden="false" customHeight="true" outlineLevel="0" collapsed="false">
      <c r="A8" s="37" t="n">
        <v>1</v>
      </c>
      <c r="B8" s="38" t="s">
        <v>18</v>
      </c>
      <c r="D8" s="39" t="s">
        <v>11</v>
      </c>
      <c r="F8" s="2" t="e">
        <f aca="false">#REF!*#REF!</f>
        <v>#REF!</v>
      </c>
      <c r="G8" s="2" t="e">
        <f aca="false">IF(#REF!&gt;=0,10*#REF!,0)</f>
        <v>#REF!</v>
      </c>
      <c r="I8" s="40"/>
      <c r="K8" s="41" t="n">
        <v>5</v>
      </c>
      <c r="L8" s="42" t="n">
        <f aca="false">K8/K74</f>
        <v>1</v>
      </c>
      <c r="M8" s="43" t="n">
        <f aca="false">VLOOKUP(D8,Q1:R8,2,FALSE())</f>
        <v>5</v>
      </c>
      <c r="N8" s="43" t="n">
        <f aca="false">M8*L8</f>
        <v>5</v>
      </c>
      <c r="O8" s="43" t="n">
        <f aca="false">IF(M8=0,0,L8*MAX(R2:R7))</f>
        <v>5</v>
      </c>
      <c r="P8" s="14"/>
      <c r="Q8" s="7"/>
      <c r="R8" s="36"/>
      <c r="S8" s="7"/>
      <c r="T8" s="7"/>
      <c r="U8" s="7"/>
      <c r="V8" s="10"/>
    </row>
    <row r="9" customFormat="false" ht="12" hidden="false" customHeight="true" outlineLevel="0" collapsed="false">
      <c r="A9" s="37"/>
      <c r="B9" s="38"/>
      <c r="D9" s="44"/>
      <c r="K9" s="41"/>
      <c r="L9" s="42"/>
      <c r="M9" s="43"/>
      <c r="N9" s="43"/>
      <c r="O9" s="43"/>
      <c r="P9" s="45"/>
      <c r="Q9" s="7"/>
      <c r="R9" s="7"/>
      <c r="S9" s="7"/>
      <c r="T9" s="7"/>
      <c r="U9" s="7"/>
      <c r="V9" s="10"/>
    </row>
    <row r="10" customFormat="false" ht="39.75" hidden="false" customHeight="true" outlineLevel="0" collapsed="false">
      <c r="A10" s="37" t="n">
        <f aca="false">A8+1</f>
        <v>2</v>
      </c>
      <c r="B10" s="38" t="s">
        <v>19</v>
      </c>
      <c r="D10" s="39" t="s">
        <v>11</v>
      </c>
      <c r="F10" s="2" t="e">
        <f aca="false">#REF!*#REF!</f>
        <v>#REF!</v>
      </c>
      <c r="G10" s="2" t="e">
        <f aca="false">IF(#REF!&gt;=0,10*#REF!,0)</f>
        <v>#REF!</v>
      </c>
      <c r="I10" s="40"/>
      <c r="K10" s="41" t="n">
        <v>5</v>
      </c>
      <c r="L10" s="42" t="n">
        <f aca="false">K10/K74</f>
        <v>1</v>
      </c>
      <c r="M10" s="43" t="n">
        <f aca="false">VLOOKUP(D10,Q1:R8,2,FALSE())</f>
        <v>5</v>
      </c>
      <c r="N10" s="43" t="n">
        <f aca="false">M10*L10</f>
        <v>5</v>
      </c>
      <c r="O10" s="43" t="n">
        <f aca="false">IF(M10=0,0,L10*MAX(R2:R7))</f>
        <v>5</v>
      </c>
      <c r="P10" s="45"/>
      <c r="S10" s="10"/>
      <c r="T10" s="10"/>
      <c r="U10" s="10"/>
      <c r="V10" s="10"/>
    </row>
    <row r="11" customFormat="false" ht="12" hidden="false" customHeight="true" outlineLevel="0" collapsed="false">
      <c r="A11" s="37"/>
      <c r="B11" s="38"/>
      <c r="D11" s="44"/>
      <c r="K11" s="41"/>
      <c r="L11" s="42"/>
      <c r="M11" s="43"/>
      <c r="N11" s="43"/>
      <c r="O11" s="43"/>
      <c r="P11" s="10"/>
      <c r="Q11" s="10"/>
      <c r="R11" s="10"/>
      <c r="S11" s="46"/>
      <c r="T11" s="10"/>
      <c r="U11" s="10"/>
      <c r="V11" s="10"/>
    </row>
    <row r="12" customFormat="false" ht="39.75" hidden="false" customHeight="true" outlineLevel="0" collapsed="false">
      <c r="A12" s="37" t="n">
        <f aca="false">A10+1</f>
        <v>3</v>
      </c>
      <c r="B12" s="38" t="s">
        <v>20</v>
      </c>
      <c r="D12" s="39" t="s">
        <v>11</v>
      </c>
      <c r="F12" s="2" t="e">
        <f aca="false">#REF!*#REF!</f>
        <v>#REF!</v>
      </c>
      <c r="G12" s="2" t="e">
        <f aca="false">IF(#REF!&gt;=0,10*#REF!,0)</f>
        <v>#REF!</v>
      </c>
      <c r="I12" s="40"/>
      <c r="K12" s="41" t="n">
        <v>4</v>
      </c>
      <c r="L12" s="42" t="n">
        <f aca="false">K12/K74</f>
        <v>0.8</v>
      </c>
      <c r="M12" s="43" t="n">
        <f aca="false">VLOOKUP(D12,Q1:R8,2,FALSE())</f>
        <v>5</v>
      </c>
      <c r="N12" s="43" t="n">
        <f aca="false">M12*L12</f>
        <v>4</v>
      </c>
      <c r="O12" s="43" t="n">
        <f aca="false">IF(M12=0,0,L12*MAX(R2:R7))</f>
        <v>4</v>
      </c>
      <c r="P12" s="10"/>
      <c r="Q12" s="10"/>
      <c r="R12" s="10"/>
      <c r="S12" s="46"/>
      <c r="T12" s="10"/>
      <c r="U12" s="10"/>
      <c r="V12" s="10"/>
    </row>
    <row r="13" customFormat="false" ht="12" hidden="false" customHeight="true" outlineLevel="0" collapsed="false">
      <c r="A13" s="37"/>
      <c r="B13" s="38"/>
      <c r="D13" s="44"/>
      <c r="K13" s="41"/>
      <c r="L13" s="42"/>
      <c r="M13" s="43"/>
      <c r="N13" s="43"/>
      <c r="O13" s="43"/>
      <c r="S13" s="47"/>
    </row>
    <row r="14" customFormat="false" ht="39.75" hidden="false" customHeight="true" outlineLevel="0" collapsed="false">
      <c r="A14" s="37" t="n">
        <f aca="false">A12+1</f>
        <v>4</v>
      </c>
      <c r="B14" s="38" t="s">
        <v>21</v>
      </c>
      <c r="D14" s="39" t="s">
        <v>6</v>
      </c>
      <c r="F14" s="2" t="e">
        <f aca="false">#REF!*#REF!</f>
        <v>#REF!</v>
      </c>
      <c r="G14" s="2" t="e">
        <f aca="false">IF(#REF!&gt;=0,10*#REF!,0)</f>
        <v>#REF!</v>
      </c>
      <c r="I14" s="40"/>
      <c r="K14" s="48" t="n">
        <v>3</v>
      </c>
      <c r="L14" s="49" t="n">
        <f aca="false">K14/K74</f>
        <v>0.6</v>
      </c>
      <c r="M14" s="43" t="n">
        <f aca="false">VLOOKUP(D14,Q1:R8,2,FALSE())</f>
        <v>2</v>
      </c>
      <c r="N14" s="43" t="n">
        <f aca="false">M14*L14</f>
        <v>1.2</v>
      </c>
      <c r="O14" s="50" t="n">
        <f aca="false">IF(M14=0,0,L14*MAX(R2:R7))</f>
        <v>3</v>
      </c>
      <c r="P14" s="51"/>
      <c r="S14" s="51"/>
    </row>
    <row r="15" customFormat="false" ht="12" hidden="false" customHeight="true" outlineLevel="0" collapsed="false">
      <c r="A15" s="37"/>
      <c r="B15" s="38"/>
      <c r="D15" s="44"/>
      <c r="K15" s="41"/>
      <c r="L15" s="42"/>
      <c r="M15" s="43"/>
      <c r="N15" s="43"/>
      <c r="O15" s="43"/>
      <c r="S15" s="47"/>
    </row>
    <row r="16" customFormat="false" ht="15.75" hidden="false" customHeight="false" outlineLevel="0" collapsed="false">
      <c r="A16" s="32" t="s">
        <v>22</v>
      </c>
      <c r="C16" s="35"/>
      <c r="D16" s="44"/>
      <c r="K16" s="41"/>
      <c r="L16" s="42"/>
      <c r="M16" s="43"/>
      <c r="N16" s="43"/>
      <c r="O16" s="43"/>
    </row>
    <row r="17" customFormat="false" ht="14.25" hidden="false" customHeight="false" outlineLevel="0" collapsed="false">
      <c r="B17" s="52"/>
      <c r="C17" s="35"/>
      <c r="D17" s="44"/>
      <c r="K17" s="41"/>
      <c r="L17" s="42"/>
      <c r="M17" s="43"/>
      <c r="N17" s="43"/>
      <c r="O17" s="43"/>
    </row>
    <row r="18" customFormat="false" ht="39.75" hidden="false" customHeight="true" outlineLevel="0" collapsed="false">
      <c r="A18" s="37" t="n">
        <v>5</v>
      </c>
      <c r="B18" s="38" t="s">
        <v>23</v>
      </c>
      <c r="D18" s="39" t="s">
        <v>2</v>
      </c>
      <c r="F18" s="2" t="e">
        <f aca="false">#REF!*#REF!</f>
        <v>#REF!</v>
      </c>
      <c r="G18" s="2" t="e">
        <f aca="false">IF(#REF!&gt;=0,10*#REF!,0)</f>
        <v>#REF!</v>
      </c>
      <c r="I18" s="40" t="s">
        <v>24</v>
      </c>
      <c r="K18" s="41" t="n">
        <v>3</v>
      </c>
      <c r="L18" s="42" t="n">
        <f aca="false">K18/K74</f>
        <v>0.6</v>
      </c>
      <c r="M18" s="43" t="n">
        <f aca="false">VLOOKUP(D18,Q1:R8,2,FALSE())</f>
        <v>1</v>
      </c>
      <c r="N18" s="43" t="n">
        <f aca="false">M18*L18</f>
        <v>0.6</v>
      </c>
      <c r="O18" s="43" t="n">
        <f aca="false">IF(M18=0,0,L18*MAX(R2:R7))</f>
        <v>3</v>
      </c>
    </row>
    <row r="19" customFormat="false" ht="12" hidden="false" customHeight="true" outlineLevel="0" collapsed="false">
      <c r="A19" s="37"/>
      <c r="B19" s="38"/>
      <c r="D19" s="44"/>
      <c r="K19" s="48"/>
      <c r="L19" s="49"/>
      <c r="M19" s="43"/>
      <c r="N19" s="53"/>
      <c r="O19" s="53"/>
      <c r="P19" s="47"/>
      <c r="Q19" s="47"/>
      <c r="R19" s="47"/>
    </row>
    <row r="20" customFormat="false" ht="39.75" hidden="false" customHeight="true" outlineLevel="0" collapsed="false">
      <c r="A20" s="37" t="n">
        <f aca="false">A18+1</f>
        <v>6</v>
      </c>
      <c r="B20" s="38" t="s">
        <v>25</v>
      </c>
      <c r="D20" s="39" t="s">
        <v>2</v>
      </c>
      <c r="F20" s="2" t="e">
        <f aca="false">#REF!*#REF!</f>
        <v>#REF!</v>
      </c>
      <c r="G20" s="2" t="e">
        <f aca="false">IF(#REF!&gt;=0,10*#REF!,0)</f>
        <v>#REF!</v>
      </c>
      <c r="I20" s="40"/>
      <c r="K20" s="41" t="n">
        <v>4</v>
      </c>
      <c r="L20" s="42" t="n">
        <f aca="false">K20/K74</f>
        <v>0.8</v>
      </c>
      <c r="M20" s="43" t="n">
        <f aca="false">VLOOKUP(D20,Q1:R8,2,FALSE())</f>
        <v>1</v>
      </c>
      <c r="N20" s="43" t="n">
        <f aca="false">M20*L20</f>
        <v>0.8</v>
      </c>
      <c r="O20" s="43" t="n">
        <f aca="false">IF(M20=0,0,L20*MAX(R2:R7))</f>
        <v>4</v>
      </c>
      <c r="Q20" s="47"/>
      <c r="R20" s="47"/>
    </row>
    <row r="21" customFormat="false" ht="12" hidden="false" customHeight="true" outlineLevel="0" collapsed="false">
      <c r="A21" s="37"/>
      <c r="B21" s="38"/>
      <c r="D21" s="54"/>
      <c r="K21" s="41"/>
      <c r="L21" s="42"/>
      <c r="M21" s="43"/>
      <c r="N21" s="43"/>
      <c r="O21" s="43"/>
      <c r="Q21" s="47"/>
      <c r="R21" s="47"/>
    </row>
    <row r="22" customFormat="false" ht="39.75" hidden="false" customHeight="true" outlineLevel="0" collapsed="false">
      <c r="A22" s="37" t="n">
        <f aca="false">A20+1</f>
        <v>7</v>
      </c>
      <c r="B22" s="38" t="s">
        <v>26</v>
      </c>
      <c r="D22" s="39" t="s">
        <v>6</v>
      </c>
      <c r="I22" s="40"/>
      <c r="K22" s="41" t="n">
        <v>3</v>
      </c>
      <c r="L22" s="42" t="n">
        <f aca="false">K22/K74</f>
        <v>0.6</v>
      </c>
      <c r="M22" s="43" t="n">
        <f aca="false">VLOOKUP(D22,Q1:R8,2,FALSE())</f>
        <v>2</v>
      </c>
      <c r="N22" s="43" t="n">
        <f aca="false">M22*L22</f>
        <v>1.2</v>
      </c>
      <c r="O22" s="43" t="n">
        <f aca="false">IF(M22=0,0,L22*MAX(R2:R7))</f>
        <v>3</v>
      </c>
      <c r="Q22" s="47"/>
      <c r="R22" s="47"/>
    </row>
    <row r="23" customFormat="false" ht="12" hidden="false" customHeight="true" outlineLevel="0" collapsed="false">
      <c r="B23" s="55"/>
      <c r="D23" s="44"/>
      <c r="K23" s="41"/>
      <c r="L23" s="42"/>
      <c r="M23" s="43"/>
      <c r="N23" s="43"/>
      <c r="O23" s="43"/>
      <c r="Q23" s="47"/>
      <c r="R23" s="47"/>
      <c r="S23" s="47"/>
    </row>
    <row r="24" customFormat="false" ht="15.75" hidden="false" customHeight="false" outlineLevel="0" collapsed="false">
      <c r="A24" s="32" t="s">
        <v>27</v>
      </c>
      <c r="C24" s="35"/>
      <c r="D24" s="56"/>
      <c r="K24" s="41"/>
      <c r="L24" s="42"/>
      <c r="M24" s="43"/>
      <c r="N24" s="43"/>
      <c r="O24" s="43"/>
      <c r="Q24" s="47"/>
      <c r="R24" s="47"/>
      <c r="S24" s="47"/>
    </row>
    <row r="25" customFormat="false" ht="12" hidden="false" customHeight="true" outlineLevel="0" collapsed="false">
      <c r="A25" s="37"/>
      <c r="B25" s="38"/>
      <c r="D25" s="44"/>
      <c r="K25" s="41"/>
      <c r="L25" s="42"/>
      <c r="M25" s="43"/>
      <c r="N25" s="43"/>
      <c r="O25" s="43"/>
    </row>
    <row r="26" customFormat="false" ht="39.75" hidden="false" customHeight="true" outlineLevel="0" collapsed="false">
      <c r="A26" s="37" t="n">
        <v>8</v>
      </c>
      <c r="B26" s="38" t="s">
        <v>28</v>
      </c>
      <c r="D26" s="39" t="s">
        <v>11</v>
      </c>
      <c r="F26" s="2" t="e">
        <f aca="false">#REF!*#REF!</f>
        <v>#REF!</v>
      </c>
      <c r="G26" s="2" t="e">
        <f aca="false">IF(#REF!&gt;=0,10*#REF!,0)</f>
        <v>#REF!</v>
      </c>
      <c r="I26" s="40"/>
      <c r="K26" s="41" t="n">
        <v>3</v>
      </c>
      <c r="L26" s="42" t="n">
        <f aca="false">K26/K74</f>
        <v>0.6</v>
      </c>
      <c r="M26" s="43" t="n">
        <f aca="false">VLOOKUP(D26,Q1:R8,2,FALSE())</f>
        <v>5</v>
      </c>
      <c r="N26" s="43" t="n">
        <f aca="false">M26*L26</f>
        <v>3</v>
      </c>
      <c r="O26" s="43" t="n">
        <f aca="false">IF(M26=0,0,L26*MAX(R2:R7))</f>
        <v>3</v>
      </c>
    </row>
    <row r="27" customFormat="false" ht="12" hidden="false" customHeight="true" outlineLevel="0" collapsed="false">
      <c r="A27" s="37"/>
      <c r="B27" s="38"/>
      <c r="D27" s="44"/>
      <c r="K27" s="48"/>
      <c r="L27" s="49"/>
      <c r="M27" s="43"/>
      <c r="N27" s="57"/>
      <c r="O27" s="53"/>
      <c r="P27" s="58"/>
      <c r="Q27" s="58"/>
      <c r="R27" s="58"/>
      <c r="S27" s="58"/>
    </row>
    <row r="28" customFormat="false" ht="39.75" hidden="false" customHeight="true" outlineLevel="0" collapsed="false">
      <c r="A28" s="37" t="n">
        <v>9</v>
      </c>
      <c r="B28" s="38" t="s">
        <v>29</v>
      </c>
      <c r="D28" s="39" t="s">
        <v>11</v>
      </c>
      <c r="F28" s="2" t="e">
        <f aca="false">#REF!*#REF!</f>
        <v>#REF!</v>
      </c>
      <c r="G28" s="2" t="e">
        <f aca="false">IF(#REF!&gt;=0,10*#REF!,0)</f>
        <v>#REF!</v>
      </c>
      <c r="I28" s="40"/>
      <c r="K28" s="41" t="n">
        <v>2</v>
      </c>
      <c r="L28" s="42" t="n">
        <f aca="false">K28/K74</f>
        <v>0.4</v>
      </c>
      <c r="M28" s="43" t="n">
        <f aca="false">VLOOKUP(D28,Q1:R8,2,FALSE())</f>
        <v>5</v>
      </c>
      <c r="N28" s="43" t="n">
        <f aca="false">M28*L28</f>
        <v>2</v>
      </c>
      <c r="O28" s="43" t="n">
        <f aca="false">IF(M28=0,0,L28*MAX(R2:R7))</f>
        <v>2</v>
      </c>
    </row>
    <row r="29" customFormat="false" ht="12" hidden="false" customHeight="true" outlineLevel="0" collapsed="false">
      <c r="A29" s="37"/>
      <c r="B29" s="38"/>
      <c r="D29" s="44"/>
      <c r="K29" s="41"/>
      <c r="L29" s="42"/>
      <c r="M29" s="43"/>
      <c r="N29" s="43"/>
      <c r="O29" s="43"/>
    </row>
    <row r="30" customFormat="false" ht="39.75" hidden="false" customHeight="true" outlineLevel="0" collapsed="false">
      <c r="A30" s="37" t="n">
        <f aca="false">A28+1</f>
        <v>10</v>
      </c>
      <c r="B30" s="38" t="s">
        <v>30</v>
      </c>
      <c r="D30" s="39" t="s">
        <v>11</v>
      </c>
      <c r="F30" s="2" t="e">
        <f aca="false">#REF!*#REF!</f>
        <v>#REF!</v>
      </c>
      <c r="G30" s="2" t="e">
        <f aca="false">IF(#REF!&gt;=0,10*#REF!,0)</f>
        <v>#REF!</v>
      </c>
      <c r="I30" s="40"/>
      <c r="K30" s="41" t="n">
        <v>2</v>
      </c>
      <c r="L30" s="42" t="n">
        <f aca="false">K30/K74</f>
        <v>0.4</v>
      </c>
      <c r="M30" s="43" t="n">
        <f aca="false">VLOOKUP(D30,Q1:R8,2,FALSE())</f>
        <v>5</v>
      </c>
      <c r="N30" s="43" t="n">
        <f aca="false">M30*L30</f>
        <v>2</v>
      </c>
      <c r="O30" s="43" t="n">
        <f aca="false">IF(M30=0,0,L30*MAX(R2:R7))</f>
        <v>2</v>
      </c>
    </row>
    <row r="31" customFormat="false" ht="12" hidden="false" customHeight="true" outlineLevel="0" collapsed="false">
      <c r="B31" s="23"/>
      <c r="D31" s="44"/>
      <c r="K31" s="41"/>
      <c r="L31" s="42"/>
      <c r="M31" s="43"/>
      <c r="N31" s="43"/>
      <c r="O31" s="43"/>
    </row>
    <row r="32" customFormat="false" ht="15.75" hidden="false" customHeight="false" outlineLevel="0" collapsed="false">
      <c r="A32" s="32" t="s">
        <v>31</v>
      </c>
      <c r="C32" s="35"/>
      <c r="D32" s="56"/>
      <c r="E32" s="59"/>
      <c r="K32" s="41"/>
      <c r="L32" s="42"/>
      <c r="M32" s="43"/>
      <c r="N32" s="43"/>
      <c r="O32" s="43"/>
    </row>
    <row r="33" customFormat="false" ht="14.25" hidden="false" customHeight="false" outlineLevel="0" collapsed="false">
      <c r="B33" s="52"/>
      <c r="C33" s="35"/>
      <c r="D33" s="56"/>
      <c r="E33" s="59"/>
      <c r="K33" s="41"/>
      <c r="L33" s="42"/>
      <c r="M33" s="43"/>
      <c r="N33" s="43"/>
      <c r="O33" s="43"/>
    </row>
    <row r="34" customFormat="false" ht="39.75" hidden="false" customHeight="true" outlineLevel="0" collapsed="false">
      <c r="A34" s="37" t="n">
        <v>11</v>
      </c>
      <c r="B34" s="38" t="s">
        <v>32</v>
      </c>
      <c r="D34" s="39" t="s">
        <v>10</v>
      </c>
      <c r="F34" s="2" t="e">
        <f aca="false">#REF!*#REF!</f>
        <v>#REF!</v>
      </c>
      <c r="G34" s="2" t="e">
        <f aca="false">IF(#REF!&gt;=0,10*#REF!,0)</f>
        <v>#REF!</v>
      </c>
      <c r="I34" s="40"/>
      <c r="K34" s="41" t="n">
        <v>3</v>
      </c>
      <c r="L34" s="42" t="n">
        <f aca="false">K34/K74</f>
        <v>0.6</v>
      </c>
      <c r="M34" s="43" t="n">
        <f aca="false">VLOOKUP(D34,Q1:R8,2,FALSE())</f>
        <v>4</v>
      </c>
      <c r="N34" s="43" t="n">
        <f aca="false">M34*L34</f>
        <v>2.4</v>
      </c>
      <c r="O34" s="43" t="n">
        <f aca="false">IF(M34=0,0,L34*MAX(R2:R7))</f>
        <v>3</v>
      </c>
    </row>
    <row r="35" customFormat="false" ht="12" hidden="false" customHeight="true" outlineLevel="0" collapsed="false">
      <c r="A35" s="37"/>
      <c r="B35" s="38"/>
      <c r="D35" s="44"/>
      <c r="K35" s="41"/>
      <c r="L35" s="42"/>
      <c r="M35" s="43"/>
      <c r="N35" s="43"/>
      <c r="O35" s="43"/>
    </row>
    <row r="36" customFormat="false" ht="39.75" hidden="false" customHeight="true" outlineLevel="0" collapsed="false">
      <c r="A36" s="37" t="n">
        <f aca="false">A34+1</f>
        <v>12</v>
      </c>
      <c r="B36" s="38" t="s">
        <v>33</v>
      </c>
      <c r="D36" s="39" t="s">
        <v>11</v>
      </c>
      <c r="F36" s="2" t="e">
        <f aca="false">#REF!*#REF!</f>
        <v>#REF!</v>
      </c>
      <c r="G36" s="2" t="e">
        <f aca="false">IF(#REF!&gt;=0,10*#REF!,0)</f>
        <v>#REF!</v>
      </c>
      <c r="I36" s="40"/>
      <c r="K36" s="41" t="n">
        <v>2</v>
      </c>
      <c r="L36" s="42" t="n">
        <f aca="false">K36/K74</f>
        <v>0.4</v>
      </c>
      <c r="M36" s="43" t="n">
        <f aca="false">VLOOKUP(D36,Q1:R8,2,FALSE())</f>
        <v>5</v>
      </c>
      <c r="N36" s="43" t="n">
        <f aca="false">M36*L36</f>
        <v>2</v>
      </c>
      <c r="O36" s="43" t="n">
        <f aca="false">IF(M36=0,0,L36*MAX(R2:R7))</f>
        <v>2</v>
      </c>
    </row>
    <row r="37" customFormat="false" ht="12" hidden="false" customHeight="true" outlineLevel="0" collapsed="false">
      <c r="A37" s="37"/>
      <c r="B37" s="38"/>
      <c r="D37" s="44"/>
      <c r="K37" s="41"/>
      <c r="L37" s="42"/>
      <c r="M37" s="43"/>
      <c r="N37" s="43"/>
      <c r="O37" s="43"/>
    </row>
    <row r="38" customFormat="false" ht="39.75" hidden="false" customHeight="true" outlineLevel="0" collapsed="false">
      <c r="A38" s="37" t="n">
        <f aca="false">A36+1</f>
        <v>13</v>
      </c>
      <c r="B38" s="38" t="s">
        <v>34</v>
      </c>
      <c r="D38" s="39" t="s">
        <v>6</v>
      </c>
      <c r="F38" s="2" t="e">
        <f aca="false">#REF!*#REF!</f>
        <v>#REF!</v>
      </c>
      <c r="G38" s="2" t="e">
        <f aca="false">IF(#REF!&gt;=0,10*#REF!,0)</f>
        <v>#REF!</v>
      </c>
      <c r="I38" s="40"/>
      <c r="K38" s="41" t="n">
        <v>2</v>
      </c>
      <c r="L38" s="42" t="n">
        <f aca="false">K38/K74</f>
        <v>0.4</v>
      </c>
      <c r="M38" s="43" t="n">
        <f aca="false">VLOOKUP(D38,Q1:R8,2,FALSE())</f>
        <v>2</v>
      </c>
      <c r="N38" s="43" t="n">
        <f aca="false">M38*L38</f>
        <v>0.8</v>
      </c>
      <c r="O38" s="43" t="n">
        <f aca="false">IF(M38=0,0,L38*MAX(R2:R7))</f>
        <v>2</v>
      </c>
    </row>
    <row r="39" customFormat="false" ht="12" hidden="false" customHeight="true" outlineLevel="0" collapsed="false">
      <c r="A39" s="37"/>
      <c r="B39" s="38"/>
      <c r="D39" s="44"/>
      <c r="K39" s="41"/>
      <c r="L39" s="42"/>
      <c r="M39" s="43"/>
      <c r="N39" s="43"/>
      <c r="O39" s="43"/>
    </row>
    <row r="40" customFormat="false" ht="39.75" hidden="false" customHeight="true" outlineLevel="0" collapsed="false">
      <c r="A40" s="37" t="n">
        <f aca="false">A38+1</f>
        <v>14</v>
      </c>
      <c r="B40" s="38" t="s">
        <v>35</v>
      </c>
      <c r="D40" s="39" t="s">
        <v>10</v>
      </c>
      <c r="F40" s="2" t="e">
        <f aca="false">#REF!*#REF!</f>
        <v>#REF!</v>
      </c>
      <c r="G40" s="2" t="e">
        <f aca="false">IF(#REF!&gt;=0,10*#REF!,0)</f>
        <v>#REF!</v>
      </c>
      <c r="I40" s="40"/>
      <c r="K40" s="41" t="n">
        <v>3</v>
      </c>
      <c r="L40" s="42" t="n">
        <f aca="false">K40/K74</f>
        <v>0.6</v>
      </c>
      <c r="M40" s="43" t="n">
        <f aca="false">VLOOKUP(D40,Q1:R8,2,FALSE())</f>
        <v>4</v>
      </c>
      <c r="N40" s="43" t="n">
        <f aca="false">M40*L40</f>
        <v>2.4</v>
      </c>
      <c r="O40" s="43" t="n">
        <f aca="false">IF(M40=0,0,L40*MAX(R2:R7))</f>
        <v>3</v>
      </c>
    </row>
    <row r="41" customFormat="false" ht="12" hidden="false" customHeight="true" outlineLevel="0" collapsed="false">
      <c r="A41" s="37"/>
      <c r="B41" s="38"/>
      <c r="D41" s="44"/>
      <c r="K41" s="41"/>
      <c r="L41" s="42"/>
      <c r="M41" s="43"/>
      <c r="N41" s="43"/>
      <c r="O41" s="43"/>
    </row>
    <row r="42" customFormat="false" ht="39.75" hidden="false" customHeight="true" outlineLevel="0" collapsed="false">
      <c r="A42" s="37" t="n">
        <f aca="false">A40+1</f>
        <v>15</v>
      </c>
      <c r="B42" s="38" t="s">
        <v>36</v>
      </c>
      <c r="D42" s="39" t="s">
        <v>10</v>
      </c>
      <c r="F42" s="2" t="e">
        <f aca="false">#REF!*#REF!</f>
        <v>#REF!</v>
      </c>
      <c r="G42" s="2" t="e">
        <f aca="false">IF(#REF!&gt;=0,10*#REF!,0)</f>
        <v>#REF!</v>
      </c>
      <c r="I42" s="40"/>
      <c r="K42" s="41" t="n">
        <v>3</v>
      </c>
      <c r="L42" s="42" t="n">
        <f aca="false">K42/K74</f>
        <v>0.6</v>
      </c>
      <c r="M42" s="43" t="n">
        <f aca="false">VLOOKUP(D42,Q1:R8,2,FALSE())</f>
        <v>4</v>
      </c>
      <c r="N42" s="43" t="n">
        <f aca="false">M42*L42</f>
        <v>2.4</v>
      </c>
      <c r="O42" s="43" t="n">
        <f aca="false">IF(M42=0,0,L42*MAX(R2:R7))</f>
        <v>3</v>
      </c>
    </row>
    <row r="43" customFormat="false" ht="12" hidden="false" customHeight="true" outlineLevel="0" collapsed="false">
      <c r="B43" s="55"/>
      <c r="D43" s="44"/>
      <c r="K43" s="41"/>
      <c r="L43" s="42"/>
      <c r="M43" s="43"/>
      <c r="N43" s="43"/>
      <c r="O43" s="43"/>
    </row>
    <row r="44" customFormat="false" ht="15.75" hidden="false" customHeight="false" outlineLevel="0" collapsed="false">
      <c r="A44" s="32" t="s">
        <v>37</v>
      </c>
      <c r="C44" s="35"/>
      <c r="D44" s="56"/>
      <c r="K44" s="41"/>
      <c r="L44" s="42"/>
      <c r="M44" s="43"/>
      <c r="N44" s="43"/>
      <c r="O44" s="43"/>
    </row>
    <row r="45" customFormat="false" ht="14.25" hidden="false" customHeight="false" outlineLevel="0" collapsed="false">
      <c r="B45" s="52"/>
      <c r="C45" s="35"/>
      <c r="D45" s="56"/>
      <c r="K45" s="41"/>
      <c r="L45" s="42"/>
      <c r="M45" s="43"/>
      <c r="N45" s="43"/>
      <c r="O45" s="43"/>
    </row>
    <row r="46" customFormat="false" ht="39.75" hidden="false" customHeight="true" outlineLevel="0" collapsed="false">
      <c r="A46" s="37" t="n">
        <f aca="false">A42+1</f>
        <v>16</v>
      </c>
      <c r="B46" s="38" t="s">
        <v>38</v>
      </c>
      <c r="D46" s="39" t="s">
        <v>11</v>
      </c>
      <c r="F46" s="2" t="e">
        <f aca="false">#REF!*#REF!</f>
        <v>#REF!</v>
      </c>
      <c r="G46" s="2" t="e">
        <f aca="false">IF(#REF!&gt;=0,10*#REF!,0)</f>
        <v>#REF!</v>
      </c>
      <c r="I46" s="40"/>
      <c r="K46" s="41" t="n">
        <v>4</v>
      </c>
      <c r="L46" s="42" t="n">
        <f aca="false">K46/K74</f>
        <v>0.8</v>
      </c>
      <c r="M46" s="43" t="n">
        <f aca="false">VLOOKUP(D46,Q1:R8,2,FALSE())</f>
        <v>5</v>
      </c>
      <c r="N46" s="43" t="n">
        <f aca="false">M46*L46</f>
        <v>4</v>
      </c>
      <c r="O46" s="43" t="n">
        <f aca="false">IF(M46=0,0,L46*MAX(R2:R7))</f>
        <v>4</v>
      </c>
    </row>
    <row r="47" customFormat="false" ht="12" hidden="false" customHeight="true" outlineLevel="0" collapsed="false">
      <c r="A47" s="37"/>
      <c r="B47" s="38"/>
      <c r="D47" s="44"/>
      <c r="K47" s="41"/>
      <c r="L47" s="42"/>
      <c r="M47" s="43"/>
      <c r="N47" s="43"/>
      <c r="O47" s="43"/>
    </row>
    <row r="48" customFormat="false" ht="39.75" hidden="false" customHeight="true" outlineLevel="0" collapsed="false">
      <c r="A48" s="37" t="n">
        <f aca="false">A46+1</f>
        <v>17</v>
      </c>
      <c r="B48" s="38" t="s">
        <v>39</v>
      </c>
      <c r="D48" s="39" t="s">
        <v>10</v>
      </c>
      <c r="F48" s="2" t="e">
        <f aca="false">#REF!*#REF!</f>
        <v>#REF!</v>
      </c>
      <c r="G48" s="2" t="e">
        <f aca="false">IF(#REF!&gt;=0,10*#REF!,0)</f>
        <v>#REF!</v>
      </c>
      <c r="I48" s="40"/>
      <c r="K48" s="41" t="n">
        <v>3</v>
      </c>
      <c r="L48" s="42" t="n">
        <f aca="false">K48/K74</f>
        <v>0.6</v>
      </c>
      <c r="M48" s="43" t="n">
        <f aca="false">VLOOKUP(D48,Q1:R8,2,FALSE())</f>
        <v>4</v>
      </c>
      <c r="N48" s="43" t="n">
        <f aca="false">M48*L48</f>
        <v>2.4</v>
      </c>
      <c r="O48" s="43" t="n">
        <f aca="false">IF(M48=0,0,L48*MAX(R2:R7))</f>
        <v>3</v>
      </c>
    </row>
    <row r="49" customFormat="false" ht="12" hidden="false" customHeight="true" outlineLevel="0" collapsed="false">
      <c r="A49" s="37"/>
      <c r="B49" s="38"/>
      <c r="D49" s="44"/>
      <c r="K49" s="41"/>
      <c r="L49" s="42"/>
      <c r="M49" s="43"/>
      <c r="N49" s="43"/>
      <c r="O49" s="43"/>
    </row>
    <row r="50" customFormat="false" ht="39.75" hidden="false" customHeight="true" outlineLevel="0" collapsed="false">
      <c r="A50" s="37" t="n">
        <f aca="false">A48+1</f>
        <v>18</v>
      </c>
      <c r="B50" s="38" t="s">
        <v>40</v>
      </c>
      <c r="D50" s="39" t="s">
        <v>11</v>
      </c>
      <c r="F50" s="2" t="e">
        <f aca="false">#REF!*#REF!</f>
        <v>#REF!</v>
      </c>
      <c r="G50" s="2" t="e">
        <f aca="false">IF(#REF!&gt;=0,10*#REF!,0)</f>
        <v>#REF!</v>
      </c>
      <c r="I50" s="40"/>
      <c r="K50" s="41" t="n">
        <v>3</v>
      </c>
      <c r="L50" s="42" t="n">
        <f aca="false">K50/K74</f>
        <v>0.6</v>
      </c>
      <c r="M50" s="43" t="n">
        <f aca="false">VLOOKUP(D50,Q1:R8,2,FALSE())</f>
        <v>5</v>
      </c>
      <c r="N50" s="43" t="n">
        <f aca="false">M50*L50</f>
        <v>3</v>
      </c>
      <c r="O50" s="43" t="n">
        <f aca="false">IF(M50=0,0,L50*MAX(R2:R7))</f>
        <v>3</v>
      </c>
    </row>
    <row r="51" customFormat="false" ht="12" hidden="false" customHeight="true" outlineLevel="0" collapsed="false">
      <c r="A51" s="37"/>
      <c r="B51" s="38"/>
      <c r="D51" s="44"/>
      <c r="K51" s="41"/>
      <c r="L51" s="42"/>
      <c r="M51" s="43"/>
      <c r="N51" s="43"/>
      <c r="O51" s="43"/>
    </row>
    <row r="52" customFormat="false" ht="39.75" hidden="false" customHeight="true" outlineLevel="0" collapsed="false">
      <c r="A52" s="37" t="n">
        <f aca="false">A50+1</f>
        <v>19</v>
      </c>
      <c r="B52" s="38" t="s">
        <v>41</v>
      </c>
      <c r="D52" s="39" t="s">
        <v>10</v>
      </c>
      <c r="F52" s="2" t="e">
        <f aca="false">#REF!*#REF!</f>
        <v>#REF!</v>
      </c>
      <c r="G52" s="2" t="e">
        <f aca="false">IF(#REF!&gt;=0,10*#REF!,0)</f>
        <v>#REF!</v>
      </c>
      <c r="I52" s="40"/>
      <c r="K52" s="41" t="n">
        <v>3</v>
      </c>
      <c r="L52" s="42" t="n">
        <f aca="false">K52/K74</f>
        <v>0.6</v>
      </c>
      <c r="M52" s="43" t="n">
        <f aca="false">VLOOKUP(D52,Q1:R8,2,FALSE())</f>
        <v>4</v>
      </c>
      <c r="N52" s="43" t="n">
        <f aca="false">M52*L52</f>
        <v>2.4</v>
      </c>
      <c r="O52" s="43" t="n">
        <f aca="false">IF(M52=0,0,L52*MAX(R2:R7))</f>
        <v>3</v>
      </c>
    </row>
    <row r="53" customFormat="false" ht="12" hidden="false" customHeight="true" outlineLevel="0" collapsed="false">
      <c r="B53" s="55"/>
      <c r="D53" s="44"/>
      <c r="K53" s="41"/>
      <c r="L53" s="42"/>
      <c r="M53" s="43"/>
      <c r="N53" s="43"/>
      <c r="O53" s="43"/>
    </row>
    <row r="54" customFormat="false" ht="15.75" hidden="false" customHeight="false" outlineLevel="0" collapsed="false">
      <c r="A54" s="32" t="s">
        <v>42</v>
      </c>
      <c r="C54" s="35"/>
      <c r="D54" s="56"/>
      <c r="E54" s="59"/>
      <c r="K54" s="41"/>
      <c r="L54" s="42"/>
      <c r="M54" s="43"/>
      <c r="N54" s="43"/>
      <c r="O54" s="43"/>
    </row>
    <row r="55" customFormat="false" ht="14.25" hidden="false" customHeight="false" outlineLevel="0" collapsed="false">
      <c r="B55" s="52"/>
      <c r="C55" s="35"/>
      <c r="D55" s="56"/>
      <c r="E55" s="59"/>
      <c r="K55" s="41"/>
      <c r="L55" s="42"/>
      <c r="M55" s="43"/>
      <c r="N55" s="43"/>
      <c r="O55" s="43"/>
    </row>
    <row r="56" customFormat="false" ht="39.75" hidden="false" customHeight="true" outlineLevel="0" collapsed="false">
      <c r="A56" s="37" t="n">
        <f aca="false">A52+1</f>
        <v>20</v>
      </c>
      <c r="B56" s="38" t="s">
        <v>43</v>
      </c>
      <c r="D56" s="39" t="s">
        <v>6</v>
      </c>
      <c r="F56" s="2" t="e">
        <f aca="false">#REF!*#REF!</f>
        <v>#REF!</v>
      </c>
      <c r="G56" s="2" t="e">
        <f aca="false">IF(#REF!&gt;=0,10*#REF!,0)</f>
        <v>#REF!</v>
      </c>
      <c r="I56" s="40"/>
      <c r="K56" s="41" t="n">
        <v>5</v>
      </c>
      <c r="L56" s="42" t="n">
        <f aca="false">K56/K74</f>
        <v>1</v>
      </c>
      <c r="M56" s="43" t="n">
        <f aca="false">VLOOKUP(D56,Q1:R8,2,FALSE())</f>
        <v>2</v>
      </c>
      <c r="N56" s="43" t="n">
        <f aca="false">M56*L56</f>
        <v>2</v>
      </c>
      <c r="O56" s="43" t="n">
        <f aca="false">IF(M56=0,0,L56*MAX(R2:R7))</f>
        <v>5</v>
      </c>
    </row>
    <row r="57" customFormat="false" ht="12" hidden="false" customHeight="true" outlineLevel="0" collapsed="false">
      <c r="A57" s="37"/>
      <c r="B57" s="38"/>
      <c r="D57" s="44"/>
      <c r="K57" s="41"/>
      <c r="L57" s="42"/>
      <c r="M57" s="43"/>
      <c r="N57" s="43"/>
      <c r="O57" s="43"/>
    </row>
    <row r="58" customFormat="false" ht="39.75" hidden="false" customHeight="true" outlineLevel="0" collapsed="false">
      <c r="A58" s="37" t="n">
        <f aca="false">A56+1</f>
        <v>21</v>
      </c>
      <c r="B58" s="38" t="s">
        <v>44</v>
      </c>
      <c r="D58" s="39" t="s">
        <v>6</v>
      </c>
      <c r="F58" s="2" t="e">
        <f aca="false">#REF!*#REF!</f>
        <v>#REF!</v>
      </c>
      <c r="G58" s="2" t="e">
        <f aca="false">IF(#REF!&gt;=0,10*#REF!,0)</f>
        <v>#REF!</v>
      </c>
      <c r="I58" s="40"/>
      <c r="K58" s="41" t="n">
        <v>2</v>
      </c>
      <c r="L58" s="42" t="n">
        <f aca="false">K58/K74</f>
        <v>0.4</v>
      </c>
      <c r="M58" s="43" t="n">
        <f aca="false">VLOOKUP(D58,Q1:R8,2,FALSE())</f>
        <v>2</v>
      </c>
      <c r="N58" s="43" t="n">
        <f aca="false">M58*L58</f>
        <v>0.8</v>
      </c>
      <c r="O58" s="43" t="n">
        <f aca="false">IF(M58=0,0,L58*MAX(R2:R7))</f>
        <v>2</v>
      </c>
    </row>
    <row r="59" customFormat="false" ht="12" hidden="false" customHeight="true" outlineLevel="0" collapsed="false">
      <c r="A59" s="37"/>
      <c r="B59" s="38"/>
      <c r="D59" s="44"/>
      <c r="K59" s="41"/>
      <c r="L59" s="42"/>
      <c r="M59" s="43"/>
      <c r="N59" s="43"/>
      <c r="O59" s="43"/>
    </row>
    <row r="60" customFormat="false" ht="39.75" hidden="false" customHeight="true" outlineLevel="0" collapsed="false">
      <c r="A60" s="37" t="n">
        <f aca="false">A58+1</f>
        <v>22</v>
      </c>
      <c r="B60" s="38" t="s">
        <v>45</v>
      </c>
      <c r="D60" s="39" t="s">
        <v>11</v>
      </c>
      <c r="F60" s="2" t="e">
        <f aca="false">#REF!*#REF!</f>
        <v>#REF!</v>
      </c>
      <c r="G60" s="2" t="e">
        <f aca="false">IF(#REF!&gt;=0,10*#REF!,0)</f>
        <v>#REF!</v>
      </c>
      <c r="I60" s="40"/>
      <c r="K60" s="41" t="n">
        <v>4</v>
      </c>
      <c r="L60" s="42" t="n">
        <f aca="false">K60/K74</f>
        <v>0.8</v>
      </c>
      <c r="M60" s="43" t="n">
        <f aca="false">VLOOKUP(D60,Q1:R8,2,FALSE())</f>
        <v>5</v>
      </c>
      <c r="N60" s="43" t="n">
        <f aca="false">M60*L60</f>
        <v>4</v>
      </c>
      <c r="O60" s="43" t="n">
        <f aca="false">IF(M60=0,0,L60*MAX(R2:R7))</f>
        <v>4</v>
      </c>
    </row>
    <row r="61" customFormat="false" ht="12" hidden="false" customHeight="true" outlineLevel="0" collapsed="false">
      <c r="A61" s="37"/>
      <c r="B61" s="38"/>
      <c r="D61" s="44"/>
      <c r="K61" s="41"/>
      <c r="L61" s="42"/>
      <c r="M61" s="43"/>
      <c r="N61" s="43"/>
      <c r="O61" s="43"/>
    </row>
    <row r="62" customFormat="false" ht="39.75" hidden="false" customHeight="true" outlineLevel="0" collapsed="false">
      <c r="A62" s="37" t="n">
        <f aca="false">A60+1</f>
        <v>23</v>
      </c>
      <c r="B62" s="38" t="s">
        <v>46</v>
      </c>
      <c r="D62" s="39" t="s">
        <v>11</v>
      </c>
      <c r="F62" s="2" t="e">
        <f aca="false">#REF!*#REF!</f>
        <v>#REF!</v>
      </c>
      <c r="G62" s="2" t="e">
        <f aca="false">IF(#REF!&gt;=0,10*#REF!,0)</f>
        <v>#REF!</v>
      </c>
      <c r="I62" s="40"/>
      <c r="K62" s="41" t="n">
        <v>3</v>
      </c>
      <c r="L62" s="42" t="n">
        <f aca="false">K62/K74</f>
        <v>0.6</v>
      </c>
      <c r="M62" s="43" t="n">
        <f aca="false">VLOOKUP(D62,Q1:R8,2,FALSE())</f>
        <v>5</v>
      </c>
      <c r="N62" s="43" t="n">
        <f aca="false">M62*L62</f>
        <v>3</v>
      </c>
      <c r="O62" s="43" t="n">
        <f aca="false">IF(M62=0,0,L62*MAX(R2:R7))</f>
        <v>3</v>
      </c>
    </row>
    <row r="63" customFormat="false" ht="12" hidden="false" customHeight="true" outlineLevel="0" collapsed="false">
      <c r="A63" s="37"/>
      <c r="B63" s="38"/>
      <c r="D63" s="44"/>
      <c r="K63" s="41"/>
      <c r="L63" s="42"/>
      <c r="M63" s="43"/>
      <c r="N63" s="43"/>
      <c r="O63" s="43"/>
    </row>
    <row r="64" customFormat="false" ht="39.75" hidden="false" customHeight="true" outlineLevel="0" collapsed="false">
      <c r="A64" s="37" t="n">
        <f aca="false">A62+1</f>
        <v>24</v>
      </c>
      <c r="B64" s="38" t="s">
        <v>47</v>
      </c>
      <c r="D64" s="39" t="s">
        <v>10</v>
      </c>
      <c r="F64" s="2" t="e">
        <f aca="false">#REF!*#REF!</f>
        <v>#REF!</v>
      </c>
      <c r="G64" s="2" t="e">
        <f aca="false">IF(#REF!&gt;=0,10*#REF!,0)</f>
        <v>#REF!</v>
      </c>
      <c r="I64" s="40"/>
      <c r="K64" s="41" t="n">
        <v>3</v>
      </c>
      <c r="L64" s="42" t="n">
        <f aca="false">K64/K74</f>
        <v>0.6</v>
      </c>
      <c r="M64" s="43" t="n">
        <f aca="false">VLOOKUP(D64,Q1:R8,2,FALSE())</f>
        <v>4</v>
      </c>
      <c r="N64" s="43" t="n">
        <f aca="false">M64*L64</f>
        <v>2.4</v>
      </c>
      <c r="O64" s="43" t="n">
        <f aca="false">IF(M64=0,0,L64*MAX(R2:R7))</f>
        <v>3</v>
      </c>
    </row>
    <row r="65" customFormat="false" ht="12" hidden="false" customHeight="true" outlineLevel="0" collapsed="false">
      <c r="B65" s="55"/>
      <c r="D65" s="44"/>
      <c r="K65" s="41"/>
      <c r="L65" s="42"/>
      <c r="M65" s="43"/>
      <c r="N65" s="43"/>
      <c r="O65" s="43"/>
    </row>
    <row r="66" customFormat="false" ht="15.75" hidden="false" customHeight="false" outlineLevel="0" collapsed="false">
      <c r="A66" s="32" t="s">
        <v>48</v>
      </c>
      <c r="C66" s="35"/>
      <c r="D66" s="56"/>
      <c r="E66" s="59"/>
      <c r="K66" s="41"/>
      <c r="L66" s="42"/>
      <c r="M66" s="43"/>
      <c r="N66" s="43"/>
      <c r="O66" s="43"/>
    </row>
    <row r="67" customFormat="false" ht="14.25" hidden="false" customHeight="false" outlineLevel="0" collapsed="false">
      <c r="B67" s="52"/>
      <c r="C67" s="35"/>
      <c r="D67" s="56"/>
      <c r="E67" s="59"/>
      <c r="K67" s="41"/>
      <c r="L67" s="42"/>
      <c r="M67" s="43"/>
      <c r="N67" s="43"/>
      <c r="O67" s="43"/>
    </row>
    <row r="68" s="60" customFormat="true" ht="39.75" hidden="false" customHeight="true" outlineLevel="0" collapsed="false">
      <c r="A68" s="37" t="n">
        <v>25</v>
      </c>
      <c r="B68" s="38" t="s">
        <v>49</v>
      </c>
      <c r="D68" s="39" t="s">
        <v>11</v>
      </c>
      <c r="E68" s="20"/>
      <c r="F68" s="20" t="e">
        <f aca="false">#REF!*#REF!</f>
        <v>#REF!</v>
      </c>
      <c r="G68" s="20" t="e">
        <f aca="false">IF(#REF!&gt;=0,10*#REF!,0)</f>
        <v>#REF!</v>
      </c>
      <c r="H68" s="20"/>
      <c r="I68" s="40"/>
      <c r="K68" s="28" t="n">
        <v>4</v>
      </c>
      <c r="L68" s="61" t="n">
        <f aca="false">K68/K74</f>
        <v>0.8</v>
      </c>
      <c r="M68" s="62" t="n">
        <f aca="false">VLOOKUP(D68,Q1:R8,2,FALSE())</f>
        <v>5</v>
      </c>
      <c r="N68" s="62" t="n">
        <f aca="false">M68*L68</f>
        <v>4</v>
      </c>
      <c r="O68" s="62" t="n">
        <f aca="false">IF(M68=0,0,L68*MAX(R2:R7))</f>
        <v>4</v>
      </c>
    </row>
    <row r="69" s="60" customFormat="true" ht="12" hidden="false" customHeight="true" outlineLevel="0" collapsed="false">
      <c r="A69" s="37"/>
      <c r="B69" s="38"/>
      <c r="D69" s="63"/>
      <c r="E69" s="20"/>
      <c r="F69" s="20"/>
      <c r="G69" s="20"/>
      <c r="H69" s="20"/>
      <c r="I69" s="20"/>
      <c r="K69" s="28"/>
      <c r="L69" s="61"/>
      <c r="M69" s="62"/>
      <c r="N69" s="62"/>
      <c r="O69" s="62"/>
    </row>
    <row r="70" s="60" customFormat="true" ht="39.75" hidden="false" customHeight="true" outlineLevel="0" collapsed="false">
      <c r="A70" s="37" t="n">
        <f aca="false">A68+1</f>
        <v>26</v>
      </c>
      <c r="B70" s="38" t="s">
        <v>50</v>
      </c>
      <c r="D70" s="39" t="s">
        <v>11</v>
      </c>
      <c r="E70" s="20"/>
      <c r="F70" s="20" t="e">
        <f aca="false">#REF!*#REF!</f>
        <v>#REF!</v>
      </c>
      <c r="G70" s="20" t="e">
        <f aca="false">IF(#REF!&gt;=0,10*#REF!,0)</f>
        <v>#REF!</v>
      </c>
      <c r="H70" s="20"/>
      <c r="I70" s="40"/>
      <c r="K70" s="28" t="n">
        <v>4</v>
      </c>
      <c r="L70" s="61" t="n">
        <f aca="false">K70/K74</f>
        <v>0.8</v>
      </c>
      <c r="M70" s="62" t="n">
        <f aca="false">VLOOKUP(D70,Q1:R8,2,FALSE())</f>
        <v>5</v>
      </c>
      <c r="N70" s="62" t="n">
        <f aca="false">M70*L70</f>
        <v>4</v>
      </c>
      <c r="O70" s="62" t="n">
        <f aca="false">IF(M70=0,0,L70*MAX(R2:R7))</f>
        <v>4</v>
      </c>
    </row>
    <row r="71" s="60" customFormat="true" ht="12" hidden="false" customHeight="true" outlineLevel="0" collapsed="false">
      <c r="A71" s="37"/>
      <c r="B71" s="38"/>
      <c r="D71" s="63"/>
      <c r="E71" s="20"/>
      <c r="F71" s="20"/>
      <c r="G71" s="20"/>
      <c r="H71" s="20"/>
      <c r="I71" s="20"/>
      <c r="K71" s="28"/>
      <c r="L71" s="61"/>
      <c r="M71" s="62"/>
      <c r="N71" s="62"/>
      <c r="O71" s="62"/>
    </row>
    <row r="72" s="60" customFormat="true" ht="39.75" hidden="false" customHeight="true" outlineLevel="0" collapsed="false">
      <c r="A72" s="37" t="n">
        <f aca="false">A70+1</f>
        <v>27</v>
      </c>
      <c r="B72" s="38" t="s">
        <v>51</v>
      </c>
      <c r="D72" s="39" t="s">
        <v>10</v>
      </c>
      <c r="E72" s="20"/>
      <c r="F72" s="20" t="e">
        <f aca="false">#REF!*#REF!</f>
        <v>#REF!</v>
      </c>
      <c r="G72" s="20" t="e">
        <f aca="false">IF(#REF!&gt;=0,10*#REF!,0)</f>
        <v>#REF!</v>
      </c>
      <c r="H72" s="20"/>
      <c r="I72" s="40"/>
      <c r="K72" s="28" t="n">
        <v>3</v>
      </c>
      <c r="L72" s="61" t="n">
        <f aca="false">K72/K74</f>
        <v>0.6</v>
      </c>
      <c r="M72" s="62" t="n">
        <f aca="false">VLOOKUP(D72,Q1:R8,2,FALSE())</f>
        <v>4</v>
      </c>
      <c r="N72" s="62" t="n">
        <f aca="false">M72*L72</f>
        <v>2.4</v>
      </c>
      <c r="O72" s="62" t="n">
        <f aca="false">IF(M72=0,0,L72*MAX(R2:R7))</f>
        <v>3</v>
      </c>
    </row>
    <row r="73" customFormat="false" ht="12" hidden="false" customHeight="true" outlineLevel="0" collapsed="false">
      <c r="B73" s="64"/>
      <c r="D73" s="44"/>
      <c r="K73" s="65"/>
      <c r="L73" s="65"/>
      <c r="M73" s="65"/>
      <c r="N73" s="66"/>
      <c r="O73" s="66"/>
    </row>
    <row r="74" customFormat="false" ht="24" hidden="false" customHeight="true" outlineLevel="0" collapsed="false">
      <c r="A74" s="67" t="s">
        <v>52</v>
      </c>
      <c r="B74" s="68"/>
      <c r="C74" s="69"/>
      <c r="D74" s="70" t="n">
        <f aca="false">IF(ISERR((N74/O74)*100),"",(N74/O74)*100)</f>
        <v>78.6363636363636</v>
      </c>
      <c r="E74" s="71"/>
      <c r="F74" s="71"/>
      <c r="G74" s="71"/>
      <c r="H74" s="72" t="str">
        <f aca="false">IF(D74="","","-")</f>
        <v>-</v>
      </c>
      <c r="I74" s="73" t="str">
        <f aca="false">VLOOKUP(J74,'Rating ranges'!A2:B7,2,TRUE())</f>
        <v>Good</v>
      </c>
      <c r="J74" s="8" t="n">
        <f aca="false">IF(D74="",0,D74)</f>
        <v>78.6363636363636</v>
      </c>
      <c r="K74" s="65" t="n">
        <f aca="false">MAX(K8:K72)</f>
        <v>5</v>
      </c>
      <c r="L74" s="65"/>
      <c r="M74" s="65"/>
      <c r="N74" s="66" t="n">
        <f aca="false">SUM(N8:N72)</f>
        <v>69.2</v>
      </c>
      <c r="O74" s="66" t="n">
        <f aca="false">SUM(O8:O72)</f>
        <v>88</v>
      </c>
    </row>
    <row r="76" customFormat="false" ht="12.75" hidden="false" customHeight="false" outlineLevel="0" collapsed="false">
      <c r="A76" s="74" t="str">
        <f aca="false">"* Very poor (less than " &amp; ('Rating ranges'!A4) &amp; ")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76" s="74"/>
      <c r="C76" s="74"/>
      <c r="D76" s="74"/>
      <c r="E76" s="74"/>
      <c r="F76" s="74"/>
      <c r="G76" s="74"/>
      <c r="H76" s="74"/>
      <c r="I76" s="74"/>
    </row>
    <row r="77" customFormat="false" ht="15" hidden="false" customHeight="true" outlineLevel="0" collapsed="false">
      <c r="A77" s="75" t="str">
        <f aca="false">"* Poor (between " &amp; ('Rating ranges'!A4) &amp; " and " &amp; ('Rating ranges'!A5) &amp; ")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B77" s="75"/>
      <c r="C77" s="75"/>
      <c r="D77" s="75"/>
      <c r="E77" s="75"/>
      <c r="F77" s="75"/>
      <c r="G77" s="75"/>
      <c r="H77" s="75"/>
      <c r="I77" s="75"/>
    </row>
    <row r="78" customFormat="false" ht="12.75" hidden="false" customHeight="false" outlineLevel="0" collapsed="false">
      <c r="A78" s="76" t="str">
        <f aca="false">"* Moderate (between " &amp; ('Rating ranges'!A5) &amp; " and " &amp; ('Rating ranges'!A6) &amp; ")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B78" s="76"/>
      <c r="C78" s="76"/>
      <c r="D78" s="76"/>
      <c r="E78" s="76"/>
      <c r="F78" s="76"/>
      <c r="G78" s="76"/>
      <c r="H78" s="76"/>
      <c r="I78" s="76"/>
    </row>
    <row r="79" customFormat="false" ht="12.75" hidden="false" customHeight="false" outlineLevel="0" collapsed="false">
      <c r="A79" s="75" t="str">
        <f aca="false">"* Good (between " &amp;  ('Rating ranges'!A6) &amp; " and " &amp; ('Rating ranges'!A7) &amp; ")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B79" s="75"/>
      <c r="C79" s="75"/>
      <c r="D79" s="75"/>
      <c r="E79" s="75"/>
      <c r="F79" s="75"/>
      <c r="G79" s="75"/>
      <c r="H79" s="75"/>
      <c r="I79" s="75"/>
    </row>
    <row r="80" customFormat="false" ht="12.75" hidden="false" customHeight="false" outlineLevel="0" collapsed="false">
      <c r="A80" s="77" t="str">
        <f aca="false">"* Excellent (more than " &amp; ('Rating ranges'!A7) &amp; ")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80" s="77"/>
      <c r="C80" s="77"/>
      <c r="D80" s="77"/>
      <c r="E80" s="77"/>
      <c r="F80" s="77"/>
      <c r="G80" s="77"/>
      <c r="H80" s="77"/>
      <c r="I80" s="77"/>
      <c r="K80" s="78"/>
      <c r="L80" s="78"/>
    </row>
    <row r="82" customFormat="false" ht="13.5" hidden="false" customHeight="false" outlineLevel="0" collapsed="false">
      <c r="D82" s="79"/>
    </row>
    <row r="83" customFormat="false" ht="12.75" hidden="false" customHeight="false" outlineLevel="0" collapsed="false">
      <c r="B83" s="80"/>
      <c r="C83" s="81"/>
      <c r="D83" s="81"/>
      <c r="E83" s="81"/>
      <c r="F83" s="81"/>
      <c r="G83" s="81"/>
      <c r="H83" s="81"/>
      <c r="I83" s="81"/>
      <c r="J83" s="82"/>
    </row>
  </sheetData>
  <mergeCells count="12">
    <mergeCell ref="A1:I1"/>
    <mergeCell ref="A3:B3"/>
    <mergeCell ref="K6:K7"/>
    <mergeCell ref="L6:L7"/>
    <mergeCell ref="M6:M7"/>
    <mergeCell ref="N6:N7"/>
    <mergeCell ref="O6:O7"/>
    <mergeCell ref="A76:I76"/>
    <mergeCell ref="A77:I77"/>
    <mergeCell ref="A78:I78"/>
    <mergeCell ref="A79:I79"/>
    <mergeCell ref="A80:I80"/>
  </mergeCells>
  <conditionalFormatting sqref="D68 D70 D72 D56 D58 D60 D62 D64 D46 D48 D50 D52 D36 D38 D40 D42 D34 D26 D28 D30 D18 D20:D22 D10 D12 D14 D8">
    <cfRule type="cellIs" priority="2" operator="equal" aboveAverage="0" equalAverage="0" bottom="0" percent="0" rank="0" text="" dxfId="1">
      <formula>"Enter score"</formula>
    </cfRule>
  </conditionalFormatting>
  <dataValidations count="3">
    <dataValidation allowBlank="false" error="Score must be one of:&#10;&#10;Very poor&#10;Poor&#10;Moderate&#10;Good&#10;Excellent&#10;N/A" errorStyle="stop" errorTitle="Invalid score entered" operator="between" prompt="● Very poor&#10;● Poor&#10;● Moderate&#10;● Good&#10;● Excellent&#10;● N/A (not applicable or insufficient data)" promptTitle="Enter score for this item:" showDropDown="false" showErrorMessage="true" showInputMessage="false" sqref="D8 D10 D12 D14 D18 D20 D22 D26 D28 D30 D34 D36 D38 D40 D42 D46 D48 D50 D52 D56 D58 D60 D62 D64 D68 D70 D72" type="list">
      <formula1>$Q$1:$Q$6</formula1>
      <formula2>0</formula2>
    </dataValidation>
    <dataValidation allowBlank="true" errorStyle="stop" operator="between" showDropDown="false" showErrorMessage="true" showInputMessage="true" sqref="D41 D63" type="list">
      <formula1>$Q$1:$Q$7</formula1>
      <formula2>0</formula2>
    </dataValidation>
    <dataValidation allowBlank="false" error="Score must be one of:&#10;&#10;Very poor&#10;Poor&#10;Moderate&#10;Good&#10;Excellent&#10;N/A" errorStyle="stop" errorTitle="Invalid score entered" operator="between" prompt="● Very poor&#10;● Poor&#10;● Moderate&#10;● Good&#10;● Excellent&#10;● N/A (not applicable or insufficient data)" promptTitle="Enter score for this item:" showDropDown="false" showErrorMessage="true" showInputMessage="false" sqref="D21" type="list">
      <formula1>$Q$1:$Q$7</formula1>
      <formula2>0</formula2>
    </dataValidation>
  </dataValidations>
  <printOptions headings="false" gridLines="false" gridLinesSet="true" horizontalCentered="false" verticalCentered="false"/>
  <pageMargins left="0.472222222222222" right="0.511805555555556" top="0.7875" bottom="0.78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 activeCellId="0" sqref="E4"/>
    </sheetView>
  </sheetViews>
  <sheetFormatPr defaultColWidth="8.55078125" defaultRowHeight="12.75" zeroHeight="false" outlineLevelRow="0" outlineLevelCol="0"/>
  <cols>
    <col collapsed="false" customWidth="true" hidden="false" outlineLevel="0" max="1" min="1" style="0" width="4.14"/>
    <col collapsed="false" customWidth="true" hidden="false" outlineLevel="0" max="2" min="2" style="64" width="103.58"/>
    <col collapsed="false" customWidth="true" hidden="false" outlineLevel="0" max="3" min="3" style="0" width="13.57"/>
  </cols>
  <sheetData>
    <row r="1" customFormat="false" ht="23.25" hidden="false" customHeight="false" outlineLevel="0" collapsed="false">
      <c r="A1" s="4" t="s">
        <v>53</v>
      </c>
      <c r="B1" s="4"/>
      <c r="C1" s="4"/>
    </row>
    <row r="2" customFormat="false" ht="15.75" hidden="false" customHeight="false" outlineLevel="0" collapsed="false">
      <c r="C2" s="32" t="s">
        <v>54</v>
      </c>
    </row>
    <row r="3" s="60" customFormat="true" ht="24.75" hidden="false" customHeight="true" outlineLevel="0" collapsed="false">
      <c r="A3" s="83" t="s">
        <v>12</v>
      </c>
    </row>
    <row r="4" customFormat="false" ht="51" hidden="false" customHeight="false" outlineLevel="0" collapsed="false">
      <c r="A4" s="84" t="n">
        <v>1</v>
      </c>
      <c r="B4" s="85" t="s">
        <v>55</v>
      </c>
      <c r="C4" s="86" t="s">
        <v>56</v>
      </c>
    </row>
    <row r="5" customFormat="false" ht="38.25" hidden="false" customHeight="false" outlineLevel="0" collapsed="false">
      <c r="A5" s="84" t="n">
        <f aca="false">A4+1</f>
        <v>2</v>
      </c>
      <c r="B5" s="85" t="s">
        <v>57</v>
      </c>
      <c r="C5" s="86" t="s">
        <v>56</v>
      </c>
    </row>
    <row r="6" customFormat="false" ht="38.25" hidden="false" customHeight="false" outlineLevel="0" collapsed="false">
      <c r="A6" s="84" t="n">
        <f aca="false">A5+1</f>
        <v>3</v>
      </c>
      <c r="B6" s="85" t="s">
        <v>58</v>
      </c>
      <c r="C6" s="86" t="s">
        <v>59</v>
      </c>
    </row>
    <row r="7" customFormat="false" ht="38.25" hidden="false" customHeight="false" outlineLevel="0" collapsed="false">
      <c r="A7" s="84" t="n">
        <f aca="false">A6+1</f>
        <v>4</v>
      </c>
      <c r="B7" s="85" t="s">
        <v>60</v>
      </c>
      <c r="C7" s="86" t="s">
        <v>61</v>
      </c>
    </row>
    <row r="8" customFormat="false" ht="38.25" hidden="false" customHeight="false" outlineLevel="0" collapsed="false">
      <c r="A8" s="84" t="n">
        <f aca="false">A7+1</f>
        <v>5</v>
      </c>
      <c r="B8" s="85" t="s">
        <v>62</v>
      </c>
      <c r="C8" s="86" t="s">
        <v>61</v>
      </c>
    </row>
    <row r="9" customFormat="false" ht="12.75" hidden="false" customHeight="false" outlineLevel="0" collapsed="false">
      <c r="B9" s="55"/>
      <c r="C9" s="60"/>
    </row>
    <row r="10" s="60" customFormat="true" ht="24.75" hidden="false" customHeight="true" outlineLevel="0" collapsed="false">
      <c r="A10" s="83" t="s">
        <v>22</v>
      </c>
    </row>
    <row r="11" customFormat="false" ht="38.25" hidden="false" customHeight="false" outlineLevel="0" collapsed="false">
      <c r="A11" s="84" t="n">
        <f aca="false">A8+1</f>
        <v>6</v>
      </c>
      <c r="B11" s="85" t="s">
        <v>63</v>
      </c>
      <c r="C11" s="86" t="s">
        <v>61</v>
      </c>
    </row>
    <row r="12" customFormat="false" ht="51" hidden="false" customHeight="false" outlineLevel="0" collapsed="false">
      <c r="A12" s="84" t="n">
        <f aca="false">A11+1</f>
        <v>7</v>
      </c>
      <c r="B12" s="85" t="s">
        <v>64</v>
      </c>
      <c r="C12" s="86" t="s">
        <v>59</v>
      </c>
    </row>
    <row r="13" customFormat="false" ht="38.25" hidden="false" customHeight="false" outlineLevel="0" collapsed="false">
      <c r="A13" s="84" t="n">
        <f aca="false">A12+1</f>
        <v>8</v>
      </c>
      <c r="B13" s="85" t="s">
        <v>65</v>
      </c>
      <c r="C13" s="86" t="s">
        <v>61</v>
      </c>
    </row>
    <row r="14" customFormat="false" ht="12.75" hidden="false" customHeight="false" outlineLevel="0" collapsed="false">
      <c r="B14" s="55"/>
      <c r="C14" s="60"/>
    </row>
    <row r="15" s="60" customFormat="true" ht="24.75" hidden="false" customHeight="true" outlineLevel="0" collapsed="false">
      <c r="A15" s="83" t="s">
        <v>27</v>
      </c>
    </row>
    <row r="16" customFormat="false" ht="38.25" hidden="false" customHeight="false" outlineLevel="0" collapsed="false">
      <c r="A16" s="84" t="n">
        <f aca="false">A13+1</f>
        <v>9</v>
      </c>
      <c r="B16" s="85" t="s">
        <v>66</v>
      </c>
      <c r="C16" s="86" t="s">
        <v>67</v>
      </c>
    </row>
    <row r="17" customFormat="false" ht="51" hidden="false" customHeight="false" outlineLevel="0" collapsed="false">
      <c r="A17" s="84" t="n">
        <f aca="false">A16+1</f>
        <v>10</v>
      </c>
      <c r="B17" s="85" t="s">
        <v>68</v>
      </c>
      <c r="C17" s="86" t="s">
        <v>59</v>
      </c>
    </row>
    <row r="18" customFormat="false" ht="38.25" hidden="false" customHeight="false" outlineLevel="0" collapsed="false">
      <c r="A18" s="84" t="n">
        <f aca="false">A17+1</f>
        <v>11</v>
      </c>
      <c r="B18" s="85" t="s">
        <v>69</v>
      </c>
      <c r="C18" s="86" t="s">
        <v>61</v>
      </c>
    </row>
    <row r="19" customFormat="false" ht="51" hidden="false" customHeight="false" outlineLevel="0" collapsed="false">
      <c r="A19" s="84" t="n">
        <f aca="false">A18+1</f>
        <v>12</v>
      </c>
      <c r="B19" s="85" t="s">
        <v>70</v>
      </c>
      <c r="C19" s="86" t="s">
        <v>56</v>
      </c>
    </row>
    <row r="20" customFormat="false" ht="51" hidden="false" customHeight="false" outlineLevel="0" collapsed="false">
      <c r="A20" s="84" t="n">
        <f aca="false">A19+1</f>
        <v>13</v>
      </c>
      <c r="B20" s="85" t="s">
        <v>71</v>
      </c>
      <c r="C20" s="86" t="s">
        <v>61</v>
      </c>
    </row>
    <row r="21" customFormat="false" ht="38.25" hidden="false" customHeight="false" outlineLevel="0" collapsed="false">
      <c r="A21" s="84" t="n">
        <f aca="false">A20+1</f>
        <v>14</v>
      </c>
      <c r="B21" s="85" t="s">
        <v>72</v>
      </c>
      <c r="C21" s="86" t="s">
        <v>59</v>
      </c>
    </row>
    <row r="22" customFormat="false" ht="25.5" hidden="false" customHeight="false" outlineLevel="0" collapsed="false">
      <c r="A22" s="84" t="n">
        <f aca="false">A21+1</f>
        <v>15</v>
      </c>
      <c r="B22" s="85" t="s">
        <v>73</v>
      </c>
      <c r="C22" s="86" t="s">
        <v>67</v>
      </c>
    </row>
    <row r="23" customFormat="false" ht="25.5" hidden="false" customHeight="false" outlineLevel="0" collapsed="false">
      <c r="A23" s="84" t="n">
        <f aca="false">A22+1</f>
        <v>16</v>
      </c>
      <c r="B23" s="85" t="s">
        <v>74</v>
      </c>
      <c r="C23" s="86" t="s">
        <v>67</v>
      </c>
    </row>
    <row r="24" customFormat="false" ht="25.5" hidden="false" customHeight="false" outlineLevel="0" collapsed="false">
      <c r="A24" s="84" t="n">
        <f aca="false">A23+1</f>
        <v>17</v>
      </c>
      <c r="B24" s="85" t="s">
        <v>75</v>
      </c>
      <c r="C24" s="86" t="s">
        <v>76</v>
      </c>
    </row>
    <row r="25" customFormat="false" ht="12.75" hidden="false" customHeight="false" outlineLevel="0" collapsed="false">
      <c r="B25" s="55"/>
      <c r="C25" s="60"/>
    </row>
    <row r="26" s="60" customFormat="true" ht="24.75" hidden="false" customHeight="true" outlineLevel="0" collapsed="false">
      <c r="A26" s="83" t="s">
        <v>77</v>
      </c>
    </row>
    <row r="27" customFormat="false" ht="38.25" hidden="false" customHeight="false" outlineLevel="0" collapsed="false">
      <c r="A27" s="84" t="n">
        <f aca="false">A24+1</f>
        <v>18</v>
      </c>
      <c r="B27" s="85" t="s">
        <v>78</v>
      </c>
      <c r="C27" s="86" t="s">
        <v>59</v>
      </c>
    </row>
    <row r="28" customFormat="false" ht="38.25" hidden="false" customHeight="false" outlineLevel="0" collapsed="false">
      <c r="A28" s="84" t="n">
        <f aca="false">A27+1</f>
        <v>19</v>
      </c>
      <c r="B28" s="85" t="s">
        <v>79</v>
      </c>
      <c r="C28" s="86" t="s">
        <v>59</v>
      </c>
    </row>
    <row r="29" customFormat="false" ht="51" hidden="false" customHeight="false" outlineLevel="0" collapsed="false">
      <c r="A29" s="84" t="n">
        <f aca="false">A28+1</f>
        <v>20</v>
      </c>
      <c r="B29" s="85" t="s">
        <v>80</v>
      </c>
      <c r="C29" s="86" t="s">
        <v>67</v>
      </c>
    </row>
    <row r="30" customFormat="false" ht="38.25" hidden="false" customHeight="false" outlineLevel="0" collapsed="false">
      <c r="A30" s="84" t="n">
        <f aca="false">A29+1</f>
        <v>21</v>
      </c>
      <c r="B30" s="85" t="s">
        <v>81</v>
      </c>
      <c r="C30" s="86" t="s">
        <v>59</v>
      </c>
    </row>
    <row r="31" customFormat="false" ht="12.75" hidden="false" customHeight="false" outlineLevel="0" collapsed="false">
      <c r="B31" s="55"/>
      <c r="C31" s="60"/>
    </row>
    <row r="32" s="60" customFormat="true" ht="24.75" hidden="false" customHeight="true" outlineLevel="0" collapsed="false">
      <c r="A32" s="83" t="s">
        <v>82</v>
      </c>
    </row>
    <row r="33" customFormat="false" ht="38.25" hidden="false" customHeight="false" outlineLevel="0" collapsed="false">
      <c r="A33" s="84" t="n">
        <f aca="false">A30+1</f>
        <v>22</v>
      </c>
      <c r="B33" s="85" t="s">
        <v>83</v>
      </c>
      <c r="C33" s="86" t="s">
        <v>59</v>
      </c>
    </row>
    <row r="34" customFormat="false" ht="51" hidden="false" customHeight="false" outlineLevel="0" collapsed="false">
      <c r="A34" s="84" t="n">
        <f aca="false">A33+1</f>
        <v>23</v>
      </c>
      <c r="B34" s="85" t="s">
        <v>84</v>
      </c>
      <c r="C34" s="86" t="s">
        <v>61</v>
      </c>
    </row>
    <row r="35" customFormat="false" ht="38.25" hidden="false" customHeight="false" outlineLevel="0" collapsed="false">
      <c r="A35" s="84" t="n">
        <f aca="false">A34+1</f>
        <v>24</v>
      </c>
      <c r="B35" s="85" t="s">
        <v>85</v>
      </c>
      <c r="C35" s="86" t="s">
        <v>76</v>
      </c>
    </row>
    <row r="36" customFormat="false" ht="12.75" hidden="false" customHeight="false" outlineLevel="0" collapsed="false">
      <c r="B36" s="55"/>
      <c r="C36" s="60"/>
    </row>
    <row r="37" s="60" customFormat="true" ht="24.75" hidden="false" customHeight="true" outlineLevel="0" collapsed="false">
      <c r="A37" s="83" t="s">
        <v>31</v>
      </c>
    </row>
    <row r="38" customFormat="false" ht="38.25" hidden="false" customHeight="false" outlineLevel="0" collapsed="false">
      <c r="A38" s="84" t="n">
        <f aca="false">A35+1</f>
        <v>25</v>
      </c>
      <c r="B38" s="85" t="s">
        <v>86</v>
      </c>
      <c r="C38" s="86" t="s">
        <v>61</v>
      </c>
    </row>
    <row r="39" customFormat="false" ht="63.75" hidden="false" customHeight="false" outlineLevel="0" collapsed="false">
      <c r="A39" s="84" t="n">
        <f aca="false">A38+1</f>
        <v>26</v>
      </c>
      <c r="B39" s="85" t="s">
        <v>87</v>
      </c>
      <c r="C39" s="86" t="s">
        <v>67</v>
      </c>
    </row>
    <row r="40" customFormat="false" ht="38.25" hidden="false" customHeight="false" outlineLevel="0" collapsed="false">
      <c r="A40" s="84" t="n">
        <f aca="false">A39+1</f>
        <v>27</v>
      </c>
      <c r="B40" s="85" t="s">
        <v>88</v>
      </c>
      <c r="C40" s="86" t="s">
        <v>67</v>
      </c>
    </row>
    <row r="41" customFormat="false" ht="63.75" hidden="false" customHeight="false" outlineLevel="0" collapsed="false">
      <c r="A41" s="84" t="n">
        <f aca="false">A40+1</f>
        <v>28</v>
      </c>
      <c r="B41" s="85" t="s">
        <v>89</v>
      </c>
      <c r="C41" s="86" t="s">
        <v>61</v>
      </c>
    </row>
    <row r="42" customFormat="false" ht="38.25" hidden="false" customHeight="false" outlineLevel="0" collapsed="false">
      <c r="A42" s="84" t="n">
        <f aca="false">A41+1</f>
        <v>29</v>
      </c>
      <c r="B42" s="85" t="s">
        <v>90</v>
      </c>
      <c r="C42" s="86" t="s">
        <v>61</v>
      </c>
    </row>
    <row r="43" customFormat="false" ht="12.75" hidden="false" customHeight="false" outlineLevel="0" collapsed="false">
      <c r="B43" s="55"/>
      <c r="C43" s="60"/>
    </row>
    <row r="44" s="60" customFormat="true" ht="24.75" hidden="false" customHeight="true" outlineLevel="0" collapsed="false">
      <c r="A44" s="83" t="s">
        <v>37</v>
      </c>
    </row>
    <row r="45" customFormat="false" ht="38.25" hidden="false" customHeight="false" outlineLevel="0" collapsed="false">
      <c r="A45" s="84" t="n">
        <f aca="false">A42+1</f>
        <v>30</v>
      </c>
      <c r="B45" s="85" t="s">
        <v>91</v>
      </c>
      <c r="C45" s="86" t="s">
        <v>59</v>
      </c>
    </row>
    <row r="46" customFormat="false" ht="38.25" hidden="false" customHeight="false" outlineLevel="0" collapsed="false">
      <c r="A46" s="84" t="n">
        <f aca="false">A45+1</f>
        <v>31</v>
      </c>
      <c r="B46" s="85" t="s">
        <v>92</v>
      </c>
      <c r="C46" s="86" t="s">
        <v>61</v>
      </c>
    </row>
    <row r="47" customFormat="false" ht="51" hidden="false" customHeight="false" outlineLevel="0" collapsed="false">
      <c r="A47" s="84" t="n">
        <f aca="false">A46+1</f>
        <v>32</v>
      </c>
      <c r="B47" s="85" t="s">
        <v>93</v>
      </c>
      <c r="C47" s="86" t="s">
        <v>61</v>
      </c>
    </row>
    <row r="48" customFormat="false" ht="25.5" hidden="false" customHeight="false" outlineLevel="0" collapsed="false">
      <c r="A48" s="84" t="n">
        <f aca="false">A47+1</f>
        <v>33</v>
      </c>
      <c r="B48" s="85" t="s">
        <v>94</v>
      </c>
      <c r="C48" s="86" t="s">
        <v>61</v>
      </c>
    </row>
    <row r="49" customFormat="false" ht="12.75" hidden="false" customHeight="false" outlineLevel="0" collapsed="false">
      <c r="B49" s="55"/>
      <c r="C49" s="60"/>
    </row>
    <row r="50" s="60" customFormat="true" ht="24.75" hidden="false" customHeight="true" outlineLevel="0" collapsed="false">
      <c r="A50" s="83" t="s">
        <v>42</v>
      </c>
    </row>
    <row r="51" customFormat="false" ht="51" hidden="false" customHeight="false" outlineLevel="0" collapsed="false">
      <c r="A51" s="84" t="n">
        <f aca="false">A48+1</f>
        <v>34</v>
      </c>
      <c r="B51" s="85" t="s">
        <v>95</v>
      </c>
      <c r="C51" s="86" t="s">
        <v>56</v>
      </c>
    </row>
    <row r="52" customFormat="false" ht="38.25" hidden="false" customHeight="false" outlineLevel="0" collapsed="false">
      <c r="A52" s="84" t="n">
        <f aca="false">A51+1</f>
        <v>35</v>
      </c>
      <c r="B52" s="85" t="s">
        <v>96</v>
      </c>
      <c r="C52" s="86" t="s">
        <v>67</v>
      </c>
    </row>
    <row r="53" customFormat="false" ht="25.5" hidden="false" customHeight="false" outlineLevel="0" collapsed="false">
      <c r="A53" s="84" t="n">
        <f aca="false">A52+1</f>
        <v>36</v>
      </c>
      <c r="B53" s="85" t="s">
        <v>97</v>
      </c>
      <c r="C53" s="86" t="s">
        <v>59</v>
      </c>
    </row>
    <row r="54" customFormat="false" ht="38.25" hidden="false" customHeight="false" outlineLevel="0" collapsed="false">
      <c r="A54" s="84" t="n">
        <f aca="false">A53+1</f>
        <v>37</v>
      </c>
      <c r="B54" s="85" t="s">
        <v>98</v>
      </c>
      <c r="C54" s="86" t="s">
        <v>61</v>
      </c>
    </row>
    <row r="55" customFormat="false" ht="25.5" hidden="false" customHeight="false" outlineLevel="0" collapsed="false">
      <c r="A55" s="84" t="n">
        <f aca="false">A54+1</f>
        <v>38</v>
      </c>
      <c r="B55" s="85" t="s">
        <v>99</v>
      </c>
      <c r="C55" s="86" t="s">
        <v>61</v>
      </c>
    </row>
    <row r="56" customFormat="false" ht="12.75" hidden="false" customHeight="false" outlineLevel="0" collapsed="false">
      <c r="B56" s="55"/>
      <c r="C56" s="60"/>
    </row>
    <row r="57" s="60" customFormat="true" ht="24.75" hidden="false" customHeight="true" outlineLevel="0" collapsed="false">
      <c r="A57" s="83" t="s">
        <v>100</v>
      </c>
    </row>
    <row r="58" customFormat="false" ht="51" hidden="false" customHeight="false" outlineLevel="0" collapsed="false">
      <c r="A58" s="84" t="n">
        <f aca="false">A55+1</f>
        <v>39</v>
      </c>
      <c r="B58" s="85" t="s">
        <v>101</v>
      </c>
      <c r="C58" s="86" t="s">
        <v>59</v>
      </c>
    </row>
    <row r="59" customFormat="false" ht="38.25" hidden="false" customHeight="false" outlineLevel="0" collapsed="false">
      <c r="A59" s="84" t="n">
        <f aca="false">A58+1</f>
        <v>40</v>
      </c>
      <c r="B59" s="85" t="s">
        <v>102</v>
      </c>
      <c r="C59" s="86" t="s">
        <v>61</v>
      </c>
    </row>
    <row r="60" customFormat="false" ht="51" hidden="false" customHeight="false" outlineLevel="0" collapsed="false">
      <c r="A60" s="84" t="n">
        <f aca="false">A59+1</f>
        <v>41</v>
      </c>
      <c r="B60" s="85" t="s">
        <v>103</v>
      </c>
      <c r="C60" s="86" t="s">
        <v>61</v>
      </c>
    </row>
    <row r="61" customFormat="false" ht="38.25" hidden="false" customHeight="false" outlineLevel="0" collapsed="false">
      <c r="A61" s="84" t="n">
        <f aca="false">A60+1</f>
        <v>42</v>
      </c>
      <c r="B61" s="85" t="s">
        <v>104</v>
      </c>
      <c r="C61" s="86" t="s">
        <v>67</v>
      </c>
    </row>
    <row r="62" customFormat="false" ht="12.75" hidden="false" customHeight="false" outlineLevel="0" collapsed="false">
      <c r="B62" s="55"/>
      <c r="C62" s="60"/>
    </row>
    <row r="63" s="60" customFormat="true" ht="24.75" hidden="false" customHeight="true" outlineLevel="0" collapsed="false">
      <c r="A63" s="83" t="s">
        <v>48</v>
      </c>
    </row>
    <row r="64" customFormat="false" ht="51" hidden="false" customHeight="false" outlineLevel="0" collapsed="false">
      <c r="A64" s="84" t="n">
        <f aca="false">A61+1</f>
        <v>43</v>
      </c>
      <c r="B64" s="85" t="s">
        <v>105</v>
      </c>
      <c r="C64" s="86" t="s">
        <v>59</v>
      </c>
    </row>
    <row r="65" customFormat="false" ht="25.5" hidden="false" customHeight="false" outlineLevel="0" collapsed="false">
      <c r="A65" s="84" t="n">
        <f aca="false">A64+1</f>
        <v>44</v>
      </c>
      <c r="B65" s="85" t="s">
        <v>106</v>
      </c>
      <c r="C65" s="86" t="s">
        <v>61</v>
      </c>
    </row>
    <row r="66" customFormat="false" ht="51" hidden="false" customHeight="false" outlineLevel="0" collapsed="false">
      <c r="A66" s="84" t="n">
        <f aca="false">A65+1</f>
        <v>45</v>
      </c>
      <c r="B66" s="85" t="s">
        <v>107</v>
      </c>
      <c r="C66" s="86" t="s">
        <v>61</v>
      </c>
    </row>
  </sheetData>
  <mergeCells count="1">
    <mergeCell ref="A1:C1"/>
  </mergeCells>
  <conditionalFormatting sqref="C16:C24 C27:C30 C33:C35 C38:C42 C45:C48 C51:C55 C58:C61 C64:C66 C4:C8 C11:C13">
    <cfRule type="cellIs" priority="2" operator="equal" aboveAverage="0" equalAverage="0" bottom="0" percent="0" rank="0" text="" dxfId="2">
      <formula>"Enter score"</formula>
    </cfRule>
  </conditionalFormatting>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rowBreaks count="1" manualBreakCount="1">
    <brk id="14" man="true" max="16383" min="0"/>
  </row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4" activeCellId="0" sqref="B14"/>
    </sheetView>
  </sheetViews>
  <sheetFormatPr defaultColWidth="8.55078125" defaultRowHeight="12.75" zeroHeight="false" outlineLevelRow="0" outlineLevelCol="0"/>
  <cols>
    <col collapsed="false" customWidth="true" hidden="false" outlineLevel="0" max="1" min="1" style="0" width="17.42"/>
    <col collapsed="false" customWidth="true" hidden="false" outlineLevel="0" max="2" min="2" style="0" width="16.57"/>
    <col collapsed="false" customWidth="true" hidden="false" outlineLevel="0" max="3" min="3" style="0" width="8.86"/>
    <col collapsed="false" customWidth="true" hidden="false" outlineLevel="0" max="4" min="4" style="0" width="5.57"/>
    <col collapsed="false" customWidth="true" hidden="false" outlineLevel="0" max="5" min="5" style="0" width="4.71"/>
    <col collapsed="false" customWidth="true" hidden="false" outlineLevel="0" max="6" min="6" style="0" width="5.7"/>
  </cols>
  <sheetData>
    <row r="1" customFormat="false" ht="12.75" hidden="false" customHeight="false" outlineLevel="0" collapsed="false">
      <c r="A1" s="87" t="s">
        <v>108</v>
      </c>
      <c r="B1" s="87" t="s">
        <v>109</v>
      </c>
      <c r="C1" s="88" t="s">
        <v>110</v>
      </c>
      <c r="D1" s="88"/>
      <c r="E1" s="88"/>
      <c r="F1" s="88"/>
    </row>
    <row r="2" customFormat="false" ht="12.75" hidden="false" customHeight="false" outlineLevel="0" collapsed="false">
      <c r="A2" s="89" t="n">
        <v>0</v>
      </c>
      <c r="B2" s="0" t="str">
        <f aca="false">""</f>
        <v/>
      </c>
    </row>
    <row r="3" customFormat="false" ht="12.75" hidden="false" customHeight="false" outlineLevel="0" collapsed="false">
      <c r="A3" s="89" t="n">
        <v>1</v>
      </c>
      <c r="B3" s="0" t="s">
        <v>111</v>
      </c>
      <c r="C3" s="90" t="s">
        <v>112</v>
      </c>
      <c r="D3" s="91" t="n">
        <f aca="false">A4</f>
        <v>29</v>
      </c>
    </row>
    <row r="4" customFormat="false" ht="12.75" hidden="false" customHeight="false" outlineLevel="0" collapsed="false">
      <c r="A4" s="92" t="n">
        <v>29</v>
      </c>
      <c r="B4" s="12" t="s">
        <v>6</v>
      </c>
      <c r="C4" s="12" t="s">
        <v>113</v>
      </c>
      <c r="D4" s="91" t="n">
        <f aca="false">A4</f>
        <v>29</v>
      </c>
      <c r="E4" s="93" t="s">
        <v>114</v>
      </c>
      <c r="F4" s="91" t="n">
        <f aca="false">A5</f>
        <v>49</v>
      </c>
    </row>
    <row r="5" customFormat="false" ht="12.75" hidden="false" customHeight="false" outlineLevel="0" collapsed="false">
      <c r="A5" s="92" t="n">
        <v>49</v>
      </c>
      <c r="B5" s="12" t="s">
        <v>115</v>
      </c>
      <c r="C5" s="12" t="s">
        <v>113</v>
      </c>
      <c r="D5" s="91" t="n">
        <f aca="false">A5</f>
        <v>49</v>
      </c>
      <c r="E5" s="93" t="s">
        <v>114</v>
      </c>
      <c r="F5" s="91" t="n">
        <f aca="false">A6</f>
        <v>69</v>
      </c>
    </row>
    <row r="6" customFormat="false" ht="12.75" hidden="false" customHeight="false" outlineLevel="0" collapsed="false">
      <c r="A6" s="92" t="n">
        <v>69</v>
      </c>
      <c r="B6" s="12" t="s">
        <v>10</v>
      </c>
      <c r="C6" s="12" t="s">
        <v>113</v>
      </c>
      <c r="D6" s="91" t="n">
        <f aca="false">A6</f>
        <v>69</v>
      </c>
      <c r="E6" s="93" t="s">
        <v>114</v>
      </c>
      <c r="F6" s="91" t="n">
        <f aca="false">A7</f>
        <v>89</v>
      </c>
    </row>
    <row r="7" customFormat="false" ht="12.75" hidden="false" customHeight="false" outlineLevel="0" collapsed="false">
      <c r="A7" s="92" t="n">
        <v>89</v>
      </c>
      <c r="B7" s="12" t="s">
        <v>11</v>
      </c>
      <c r="C7" s="90" t="s">
        <v>116</v>
      </c>
      <c r="D7" s="91" t="n">
        <f aca="false">A7</f>
        <v>89</v>
      </c>
    </row>
    <row r="8" customFormat="false" ht="12.75" hidden="false" customHeight="false" outlineLevel="0" collapsed="false">
      <c r="A8" s="12"/>
      <c r="B8" s="12"/>
    </row>
    <row r="9" customFormat="false" ht="12.75" hidden="false" customHeight="false" outlineLevel="0" collapsed="false">
      <c r="A9" s="12"/>
      <c r="B9" s="12"/>
    </row>
    <row r="10" customFormat="false" ht="12.75" hidden="false" customHeight="false" outlineLevel="0" collapsed="false">
      <c r="A10" s="12"/>
      <c r="B10" s="12"/>
    </row>
    <row r="11" customFormat="false" ht="12.75" hidden="false" customHeight="false" outlineLevel="0" collapsed="false">
      <c r="A11" s="12"/>
      <c r="B11" s="12"/>
    </row>
  </sheetData>
  <mergeCells count="1">
    <mergeCell ref="C1:F1"/>
  </mergeCells>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307C8898657B747A885C613A3905C21" ma:contentTypeVersion="13" ma:contentTypeDescription="Create a new document." ma:contentTypeScope="" ma:versionID="61c4999e838a6f1dcc33c665b125a94f">
  <xsd:schema xmlns:xsd="http://www.w3.org/2001/XMLSchema" xmlns:xs="http://www.w3.org/2001/XMLSchema" xmlns:p="http://schemas.microsoft.com/office/2006/metadata/properties" xmlns:ns2="48ec3ddf-2ef2-4a9b-9631-68f5ec9f82f4" xmlns:ns3="df9135bc-a39e-4069-9ffb-360f93402c62" targetNamespace="http://schemas.microsoft.com/office/2006/metadata/properties" ma:root="true" ma:fieldsID="373d25f1c8d695fe1db9b0340de9d45c" ns2:_="" ns3:_="">
    <xsd:import namespace="48ec3ddf-2ef2-4a9b-9631-68f5ec9f82f4"/>
    <xsd:import namespace="df9135bc-a39e-4069-9ffb-360f93402c62"/>
    <xsd:element name="properties">
      <xsd:complexType>
        <xsd:sequence>
          <xsd:element name="documentManagement">
            <xsd:complexType>
              <xsd:all>
                <xsd:element ref="ns2:MediaServiceMetadata" minOccurs="0"/>
                <xsd:element ref="ns2:MediaServiceFastMetadata"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MediaServiceOCR"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8ec3ddf-2ef2-4a9b-9631-68f5ec9f82f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GenerationTime" ma:index="10" nillable="true" ma:displayName="MediaServiceGenerationTime" ma:hidden="true" ma:internalName="MediaServiceGenerationTime" ma:readOnly="true">
      <xsd:simpleType>
        <xsd:restriction base="dms:Text"/>
      </xsd:simpleType>
    </xsd:element>
    <xsd:element name="MediaServiceEventHashCode" ma:index="11" nillable="true" ma:displayName="MediaServiceEventHashCode" ma:hidden="true" ma:internalName="MediaServiceEventHashCode" ma:readOnly="true">
      <xsd:simpleType>
        <xsd:restriction base="dms:Text"/>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6" nillable="true" ma:displayName="Length (seconds)"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b88c92d3-640f-4940-acfb-93d74bcf09f6"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f9135bc-a39e-4069-9ffb-360f93402c62"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10380323-90e9-4c3b-adf9-b9b09a5aaae4}" ma:internalName="TaxCatchAll" ma:showField="CatchAllData" ma:web="df9135bc-a39e-4069-9ffb-360f93402c6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A9CBEAF-0188-499E-A09C-885E9B7BACF8}"/>
</file>

<file path=customXml/itemProps2.xml><?xml version="1.0" encoding="utf-8"?>
<ds:datastoreItem xmlns:ds="http://schemas.openxmlformats.org/officeDocument/2006/customXml" ds:itemID="{7E11875A-EE4F-47A4-9DEC-54E1DAA4CD59}"/>
</file>

<file path=docProps/app.xml><?xml version="1.0" encoding="utf-8"?>
<Properties xmlns="http://schemas.openxmlformats.org/officeDocument/2006/extended-properties" xmlns:vt="http://schemas.openxmlformats.org/officeDocument/2006/docPropsVTypes">
  <Template/>
  <TotalTime>1</TotalTime>
  <Application>LibreOffice/7.3.5.2$Windows_X86_64 LibreOffice_project/184fe81b8c8c30d8b5082578aee2fed2ea847c01</Application>
  <AppVersion>15.0000</AppVersion>
  <Company>http://www.uxforthemasses.com</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dc:description/>
  <dc:language>en-NZ</dc:language>
  <cp:lastModifiedBy/>
  <dcterms:modified xsi:type="dcterms:W3CDTF">2022-08-17T17:29:13Z</dcterms:modified>
  <cp:revision>1</cp:revision>
  <dc:subject/>
  <dc:title>Expert usability evaluation template</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CatchAll">
    <vt:lpwstr/>
  </property>
  <property fmtid="{D5CDD505-2E9C-101B-9397-08002B2CF9AE}" pid="3" name="lcf76f155ced4ddcb4097134ff3c332f">
    <vt:lpwstr/>
  </property>
</Properties>
</file>