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My projects\scratchpad\georgians_abroad\"/>
    </mc:Choice>
  </mc:AlternateContent>
  <xr:revisionPtr revIDLastSave="0" documentId="13_ncr:1_{6B129F97-2472-45B4-AF83-5681F6455B79}" xr6:coauthVersionLast="47" xr6:coauthVersionMax="47" xr10:uidLastSave="{00000000-0000-0000-0000-000000000000}"/>
  <bookViews>
    <workbookView xWindow="-103" yWindow="-103" windowWidth="33120" windowHeight="18000" xr2:uid="{07011BB2-2A82-4B02-A993-626DD233BF88}"/>
  </bookViews>
  <sheets>
    <sheet name="საწყისი მონაცემები" sheetId="1" r:id="rId1"/>
    <sheet name="გამოთვლებ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I18" i="2"/>
  <c r="I17" i="2"/>
  <c r="I16" i="2"/>
  <c r="I15" i="2"/>
  <c r="I14" i="2"/>
  <c r="H19" i="2"/>
  <c r="H18" i="2"/>
  <c r="H17" i="2"/>
  <c r="H16" i="2"/>
  <c r="H15" i="2"/>
  <c r="H14" i="2"/>
  <c r="H2" i="1"/>
  <c r="D21" i="2"/>
  <c r="G7" i="2" l="1"/>
  <c r="G6" i="2"/>
  <c r="G5" i="2"/>
  <c r="G4" i="2"/>
  <c r="G3" i="2"/>
  <c r="G2" i="2"/>
  <c r="B9" i="2"/>
</calcChain>
</file>

<file path=xl/sharedStrings.xml><?xml version="1.0" encoding="utf-8"?>
<sst xmlns="http://schemas.openxmlformats.org/spreadsheetml/2006/main" count="122" uniqueCount="91">
  <si>
    <t> Austria</t>
  </si>
  <si>
    <t> Belgium</t>
  </si>
  <si>
    <t> Bulgaria</t>
  </si>
  <si>
    <t> Croatia</t>
  </si>
  <si>
    <t> Czech Republic</t>
  </si>
  <si>
    <t> Estonia</t>
  </si>
  <si>
    <t> Germany</t>
  </si>
  <si>
    <t> Greece</t>
  </si>
  <si>
    <t> Hungary</t>
  </si>
  <si>
    <t> Ireland</t>
  </si>
  <si>
    <t> Italy</t>
  </si>
  <si>
    <t> Latvia</t>
  </si>
  <si>
    <t> Lithuania</t>
  </si>
  <si>
    <t> Luxembourg</t>
  </si>
  <si>
    <t> Malta</t>
  </si>
  <si>
    <t> Poland</t>
  </si>
  <si>
    <t> Romania</t>
  </si>
  <si>
    <t> Slovakia</t>
  </si>
  <si>
    <t> Slovenia</t>
  </si>
  <si>
    <t> Sweden</t>
  </si>
  <si>
    <t> Cyprus</t>
  </si>
  <si>
    <t> Denmark</t>
  </si>
  <si>
    <t> Finland</t>
  </si>
  <si>
    <t> France</t>
  </si>
  <si>
    <t> Netherlands</t>
  </si>
  <si>
    <t> Portugal</t>
  </si>
  <si>
    <t> Spain</t>
  </si>
  <si>
    <t>Year</t>
  </si>
  <si>
    <t>Count</t>
  </si>
  <si>
    <t>Source type</t>
  </si>
  <si>
    <t>Source link</t>
  </si>
  <si>
    <t>https://www.istat.it/it/archivio/289255</t>
  </si>
  <si>
    <t>https://www-genesis.destatis.de/genesis/online?operation=ergebnistabelleQualitaetSeparatAN&amp;levelindex=2&amp;levelid=1714840289062&amp;downloadname=12521-0002#abreadcrumb</t>
  </si>
  <si>
    <t>2024 (beginning)</t>
  </si>
  <si>
    <t>Registry</t>
  </si>
  <si>
    <t>https://statcube.at/statistik.at/ext/statcube/jsf/tableView/tableView.xhtml#</t>
  </si>
  <si>
    <t>https://www.statistics.gr/en/2021-census-res-pop-results</t>
  </si>
  <si>
    <t>Census</t>
  </si>
  <si>
    <t>Valid residence permits (statistical yearbook)</t>
  </si>
  <si>
    <t>https://stat.gov.pl/en/topics/statistical-yearbooks/statistical-yearbooks/demographic-yearbook-of-poland-2023,3,17.html</t>
  </si>
  <si>
    <t>https://www.ine.es/jaxi/Datos.htm?path=/t20/e245/p08/l0/&amp;file=01005.px</t>
  </si>
  <si>
    <t>Estimate</t>
  </si>
  <si>
    <t>ქვეყანა</t>
  </si>
  <si>
    <t>გერმანია</t>
  </si>
  <si>
    <t>იტალია</t>
  </si>
  <si>
    <t>საბერძნეთი</t>
  </si>
  <si>
    <t>ესპანეთი</t>
  </si>
  <si>
    <t>პოლონეთი</t>
  </si>
  <si>
    <t>ავსტრია</t>
  </si>
  <si>
    <t>რ-ნობა</t>
  </si>
  <si>
    <t>წელი</t>
  </si>
  <si>
    <t>წყაროს ტიპი</t>
  </si>
  <si>
    <t>წყარო</t>
  </si>
  <si>
    <t>რეესტრი</t>
  </si>
  <si>
    <t>აღწერა</t>
  </si>
  <si>
    <t>შეფასება</t>
  </si>
  <si>
    <t>სტატისტიკური წელიწდეული</t>
  </si>
  <si>
    <t>სულ</t>
  </si>
  <si>
    <t>საარჩევნო უბნების რ-ნობა</t>
  </si>
  <si>
    <t>საშუალოდ, ამომრჩეველი 1 უბანზე</t>
  </si>
  <si>
    <t>https://cesko.ge/static/res/docs/30.10%E1%83%9B%E1%83%98%E1%83%A1%E1%83%90%E1%83%9B%E1%83%90%E1%83%A0%E1%83%94%E1%83%91%E1%83%98%E1%83%97.pdf</t>
  </si>
  <si>
    <t>46 505</t>
  </si>
  <si>
    <t>27 551</t>
  </si>
  <si>
    <t>26 083</t>
  </si>
  <si>
    <t>20 655</t>
  </si>
  <si>
    <t>19 377</t>
  </si>
  <si>
    <t xml:space="preserve">სულ: </t>
  </si>
  <si>
    <t>უბნების რ-ნობა 2020 წელს</t>
  </si>
  <si>
    <t>https://www150.statcan.gc.ca/t1/tbl1/en/tv.action?pid=9810035901</t>
  </si>
  <si>
    <t>Canada</t>
  </si>
  <si>
    <t>United States</t>
  </si>
  <si>
    <t>ACS, 5-year estimate (2018-2023)</t>
  </si>
  <si>
    <t>Data type</t>
  </si>
  <si>
    <t>Citizens</t>
  </si>
  <si>
    <t>Citizens, 15+</t>
  </si>
  <si>
    <t>Born in Georgia, +/-2176</t>
  </si>
  <si>
    <t>Russia</t>
  </si>
  <si>
    <t>https://opendata.cbs.nl/statline/#/CBS/nl/dataset/37325/table?dl=A5C70</t>
  </si>
  <si>
    <t>https://www.insee.fr/fr/statistiques/6478089?sommaire=6478362</t>
  </si>
  <si>
    <t>Immigrants by country of birth</t>
  </si>
  <si>
    <t>United Kingdom</t>
  </si>
  <si>
    <t>https://data.cso.ie/table/F5065</t>
  </si>
  <si>
    <t>Probably unreliable survey estimate</t>
  </si>
  <si>
    <t>https://www.ons.gov.uk/peoplepopulationandcommunity/populationandmigration/internationalmigration/datasets/populationoftheunitedkingdombycountryofbirthandnationalityunderlyingdatasheets</t>
  </si>
  <si>
    <t>Born in Georgia, +/-3000</t>
  </si>
  <si>
    <t>Turkey</t>
  </si>
  <si>
    <t>Estimate (Total foreign population)</t>
  </si>
  <si>
    <t>https://data.tuik.gov.tr/Bulten/Index?p=International-Migration-Statistics-2022-49457&amp;dil=2</t>
  </si>
  <si>
    <t>უბნების რ-ნობა 2024 წელს</t>
  </si>
  <si>
    <t>ამომრჩ. წუთში</t>
  </si>
  <si>
    <t>პოტენციური ამომრჩეველი 1 უბანზე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</si>
</sst>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\ ##0_-;\-* #\ ##0_-;_-\ * &quot;-&quot;_-;_-@_-"/>
    <numFmt numFmtId="165" formatCode="_-* #,##0_-;\-* #,##0_-;_-* &quot;-&quot;??_-;_-@_-"/>
    <numFmt numFmtId="166" formatCode="_-* .\ #_-;\-* .\ #_-;_-\ * &quot;-&quot;_-;_-@_ⴆ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Enciklopediuri _Uni Nus"/>
    </font>
    <font>
      <b/>
      <sz val="11"/>
      <color theme="1"/>
      <name val="Enciklopediuri _Uni Nus"/>
    </font>
    <font>
      <b/>
      <sz val="11"/>
      <color theme="1"/>
      <name val="Enciklopediuri _Uni MT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22">
    <xf numFmtId="0" fontId="0" fillId="0" borderId="0" xfId="0"/>
    <xf numFmtId="15" fontId="0" fillId="0" borderId="0" xfId="0" applyNumberFormat="1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0" fontId="1" fillId="0" borderId="0" xfId="1"/>
    <xf numFmtId="0" fontId="1" fillId="0" borderId="0" xfId="1" applyAlignment="1">
      <alignment wrapText="1"/>
    </xf>
    <xf numFmtId="164" fontId="0" fillId="0" borderId="0" xfId="0" applyNumberFormat="1"/>
    <xf numFmtId="164" fontId="2" fillId="0" borderId="0" xfId="0" applyNumberFormat="1" applyFont="1"/>
    <xf numFmtId="0" fontId="0" fillId="0" borderId="1" xfId="0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3" fontId="1" fillId="0" borderId="0" xfId="1" applyNumberFormat="1"/>
    <xf numFmtId="165" fontId="2" fillId="0" borderId="0" xfId="2" applyNumberFormat="1" applyFont="1"/>
    <xf numFmtId="164" fontId="3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data.cbs.nl/statline/" TargetMode="External"/><Relationship Id="rId3" Type="http://schemas.openxmlformats.org/officeDocument/2006/relationships/hyperlink" Target="https://statcube.at/statistik.at/ext/statcube/jsf/tableView/tableView.xhtml" TargetMode="External"/><Relationship Id="rId7" Type="http://schemas.openxmlformats.org/officeDocument/2006/relationships/hyperlink" Target="https://www150.statcan.gc.ca/t1/tbl1/en/tv.action?pid=9810035901" TargetMode="External"/><Relationship Id="rId12" Type="http://schemas.openxmlformats.org/officeDocument/2006/relationships/hyperlink" Target="https://data.tuik.gov.tr/Bulten/Index?p=International-Migration-Statistics-2022-49457&amp;dil=2" TargetMode="External"/><Relationship Id="rId2" Type="http://schemas.openxmlformats.org/officeDocument/2006/relationships/hyperlink" Target="https://www-genesis.destatis.de/genesis/online?operation=ergebnistabelleQualitaetSeparatAN&amp;levelindex=2&amp;levelid=1714840289062&amp;downloadname=12521-0002" TargetMode="External"/><Relationship Id="rId1" Type="http://schemas.openxmlformats.org/officeDocument/2006/relationships/hyperlink" Target="https://www.istat.it/it/archivio/289255" TargetMode="External"/><Relationship Id="rId6" Type="http://schemas.openxmlformats.org/officeDocument/2006/relationships/hyperlink" Target="https://www.ine.es/jaxi/Datos.htm?path=/t20/e245/p08/l0/&amp;file=01005.px" TargetMode="External"/><Relationship Id="rId11" Type="http://schemas.openxmlformats.org/officeDocument/2006/relationships/hyperlink" Target="https://www.ons.gov.uk/peoplepopulationandcommunity/populationandmigration/internationalmigration/datasets/populationoftheunitedkingdombycountryofbirthandnationalityunderlyingdatasheets" TargetMode="External"/><Relationship Id="rId5" Type="http://schemas.openxmlformats.org/officeDocument/2006/relationships/hyperlink" Target="https://stat.gov.pl/en/topics/statistical-yearbooks/statistical-yearbooks/demographic-yearbook-of-poland-2023,3,17.html" TargetMode="External"/><Relationship Id="rId10" Type="http://schemas.openxmlformats.org/officeDocument/2006/relationships/hyperlink" Target="https://data.cso.ie/table/F5065" TargetMode="External"/><Relationship Id="rId4" Type="http://schemas.openxmlformats.org/officeDocument/2006/relationships/hyperlink" Target="https://www.statistics.gr/en/2021-census-res-pop-results" TargetMode="External"/><Relationship Id="rId9" Type="http://schemas.openxmlformats.org/officeDocument/2006/relationships/hyperlink" Target="https://www.insee.fr/fr/statistiques/6478089?sommaire=647836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cube.at/statistik.at/ext/statcube/jsf/tableView/tableView.xhtml" TargetMode="External"/><Relationship Id="rId7" Type="http://schemas.openxmlformats.org/officeDocument/2006/relationships/hyperlink" Target="https://cesko.ge/static/res/docs/30.10%E1%83%9B%E1%83%98%E1%83%A1%E1%83%90%E1%83%9B%E1%83%90%E1%83%A0%E1%83%94%E1%83%91%E1%83%98%E1%83%97.pdf" TargetMode="External"/><Relationship Id="rId2" Type="http://schemas.openxmlformats.org/officeDocument/2006/relationships/hyperlink" Target="https://www-genesis.destatis.de/genesis/online?operation=ergebnistabelleQualitaetSeparatAN&amp;levelindex=2&amp;levelid=1714840289062&amp;downloadname=12521-0002" TargetMode="External"/><Relationship Id="rId1" Type="http://schemas.openxmlformats.org/officeDocument/2006/relationships/hyperlink" Target="https://www.istat.it/it/archivio/289255" TargetMode="External"/><Relationship Id="rId6" Type="http://schemas.openxmlformats.org/officeDocument/2006/relationships/hyperlink" Target="https://www.ine.es/jaxi/Datos.htm?path=/t20/e245/p08/l0/&amp;file=01005.px" TargetMode="External"/><Relationship Id="rId5" Type="http://schemas.openxmlformats.org/officeDocument/2006/relationships/hyperlink" Target="https://stat.gov.pl/en/topics/statistical-yearbooks/statistical-yearbooks/demographic-yearbook-of-poland-2023,3,17.html" TargetMode="External"/><Relationship Id="rId4" Type="http://schemas.openxmlformats.org/officeDocument/2006/relationships/hyperlink" Target="https://www.statistics.gr/en/2021-census-res-pop-resul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375D-5AC9-4554-984F-85737627DE18}">
  <dimension ref="A1:H33"/>
  <sheetViews>
    <sheetView tabSelected="1" workbookViewId="0"/>
  </sheetViews>
  <sheetFormatPr defaultRowHeight="14.6" x14ac:dyDescent="0.4"/>
  <cols>
    <col min="1" max="1" width="15.15234375" bestFit="1" customWidth="1"/>
    <col min="2" max="2" width="13.15234375" customWidth="1"/>
    <col min="3" max="3" width="27.3046875" bestFit="1" customWidth="1"/>
    <col min="5" max="5" width="2.61328125" customWidth="1"/>
    <col min="8" max="8" width="12.921875" bestFit="1" customWidth="1"/>
  </cols>
  <sheetData>
    <row r="1" spans="1:8" x14ac:dyDescent="0.4">
      <c r="B1" t="s">
        <v>28</v>
      </c>
      <c r="C1" s="1" t="s">
        <v>27</v>
      </c>
      <c r="D1" s="2" t="s">
        <v>29</v>
      </c>
      <c r="E1" t="s">
        <v>30</v>
      </c>
      <c r="F1" s="2" t="s">
        <v>72</v>
      </c>
      <c r="G1" s="2"/>
    </row>
    <row r="2" spans="1:8" x14ac:dyDescent="0.4">
      <c r="A2" t="s">
        <v>6</v>
      </c>
      <c r="B2" s="4">
        <v>46505</v>
      </c>
      <c r="C2" s="4" t="s">
        <v>33</v>
      </c>
      <c r="D2" s="2" t="s">
        <v>34</v>
      </c>
      <c r="E2" s="5" t="s">
        <v>32</v>
      </c>
      <c r="F2" s="2" t="s">
        <v>73</v>
      </c>
      <c r="G2" s="2"/>
      <c r="H2" s="15">
        <f>SUM(B:B)</f>
        <v>216381</v>
      </c>
    </row>
    <row r="3" spans="1:8" x14ac:dyDescent="0.4">
      <c r="A3" t="s">
        <v>10</v>
      </c>
      <c r="B3" s="4">
        <v>27551</v>
      </c>
      <c r="C3" s="4">
        <v>2022</v>
      </c>
      <c r="D3" s="2" t="s">
        <v>34</v>
      </c>
      <c r="E3" s="5" t="s">
        <v>31</v>
      </c>
      <c r="F3" s="2" t="s">
        <v>73</v>
      </c>
      <c r="G3" s="2"/>
    </row>
    <row r="4" spans="1:8" x14ac:dyDescent="0.4">
      <c r="A4" t="s">
        <v>70</v>
      </c>
      <c r="B4">
        <v>27104</v>
      </c>
      <c r="C4" t="s">
        <v>71</v>
      </c>
      <c r="F4" t="s">
        <v>75</v>
      </c>
      <c r="G4" s="2"/>
    </row>
    <row r="5" spans="1:8" x14ac:dyDescent="0.4">
      <c r="A5" t="s">
        <v>7</v>
      </c>
      <c r="B5" s="4">
        <v>26083</v>
      </c>
      <c r="C5" s="4">
        <v>2021</v>
      </c>
      <c r="D5" s="2" t="s">
        <v>37</v>
      </c>
      <c r="E5" s="5" t="s">
        <v>36</v>
      </c>
      <c r="F5" s="2" t="s">
        <v>73</v>
      </c>
      <c r="G5" s="2"/>
    </row>
    <row r="6" spans="1:8" x14ac:dyDescent="0.4">
      <c r="A6" t="s">
        <v>26</v>
      </c>
      <c r="B6" s="4">
        <v>20655</v>
      </c>
      <c r="C6" s="4">
        <v>2022</v>
      </c>
      <c r="D6" s="2" t="s">
        <v>41</v>
      </c>
      <c r="E6" s="5" t="s">
        <v>40</v>
      </c>
      <c r="F6" s="2" t="s">
        <v>73</v>
      </c>
      <c r="G6" s="2"/>
    </row>
    <row r="7" spans="1:8" x14ac:dyDescent="0.4">
      <c r="A7" t="s">
        <v>15</v>
      </c>
      <c r="B7" s="4">
        <v>19377</v>
      </c>
      <c r="C7" s="4">
        <v>2023</v>
      </c>
      <c r="D7" t="s">
        <v>38</v>
      </c>
      <c r="E7" s="5" t="s">
        <v>39</v>
      </c>
      <c r="F7" s="2" t="s">
        <v>73</v>
      </c>
      <c r="G7" s="2"/>
    </row>
    <row r="8" spans="1:8" x14ac:dyDescent="0.4">
      <c r="A8" t="s">
        <v>23</v>
      </c>
      <c r="B8" s="4">
        <v>16700</v>
      </c>
      <c r="C8" s="4">
        <v>2019</v>
      </c>
      <c r="D8" s="2" t="s">
        <v>79</v>
      </c>
      <c r="E8" s="5" t="s">
        <v>78</v>
      </c>
      <c r="F8" s="2" t="s">
        <v>73</v>
      </c>
      <c r="G8" s="2"/>
    </row>
    <row r="9" spans="1:8" x14ac:dyDescent="0.4">
      <c r="A9" t="s">
        <v>85</v>
      </c>
      <c r="B9">
        <v>14680</v>
      </c>
      <c r="C9">
        <v>2022</v>
      </c>
      <c r="D9" t="s">
        <v>86</v>
      </c>
      <c r="E9" s="5" t="s">
        <v>87</v>
      </c>
      <c r="F9" s="2" t="s">
        <v>73</v>
      </c>
      <c r="G9" s="2"/>
    </row>
    <row r="10" spans="1:8" x14ac:dyDescent="0.4">
      <c r="A10" t="s">
        <v>24</v>
      </c>
      <c r="B10" s="4">
        <v>5240</v>
      </c>
      <c r="C10" s="4">
        <v>2022</v>
      </c>
      <c r="D10" s="14" t="s">
        <v>77</v>
      </c>
      <c r="F10" s="2" t="s">
        <v>73</v>
      </c>
      <c r="G10" s="2"/>
    </row>
    <row r="11" spans="1:8" x14ac:dyDescent="0.4">
      <c r="A11" t="s">
        <v>0</v>
      </c>
      <c r="B11" s="4">
        <v>3531</v>
      </c>
      <c r="C11" s="4">
        <v>2023</v>
      </c>
      <c r="D11" s="2" t="s">
        <v>34</v>
      </c>
      <c r="E11" s="5" t="s">
        <v>35</v>
      </c>
      <c r="F11" s="2" t="s">
        <v>73</v>
      </c>
      <c r="G11" s="2"/>
    </row>
    <row r="12" spans="1:8" x14ac:dyDescent="0.4">
      <c r="A12" t="s">
        <v>76</v>
      </c>
      <c r="B12">
        <v>3045</v>
      </c>
      <c r="C12">
        <v>2020</v>
      </c>
      <c r="D12" t="s">
        <v>37</v>
      </c>
      <c r="F12" t="s">
        <v>73</v>
      </c>
      <c r="G12" s="2"/>
    </row>
    <row r="13" spans="1:8" x14ac:dyDescent="0.4">
      <c r="A13" t="s">
        <v>80</v>
      </c>
      <c r="B13">
        <v>3000</v>
      </c>
      <c r="C13">
        <v>2021</v>
      </c>
      <c r="D13" t="s">
        <v>82</v>
      </c>
      <c r="E13" s="5" t="s">
        <v>83</v>
      </c>
      <c r="F13" t="s">
        <v>84</v>
      </c>
      <c r="G13" s="2"/>
    </row>
    <row r="14" spans="1:8" x14ac:dyDescent="0.4">
      <c r="A14" t="s">
        <v>69</v>
      </c>
      <c r="B14">
        <v>1730</v>
      </c>
      <c r="C14">
        <v>2021</v>
      </c>
      <c r="D14" t="s">
        <v>37</v>
      </c>
      <c r="E14" s="5" t="s">
        <v>68</v>
      </c>
      <c r="F14" t="s">
        <v>74</v>
      </c>
      <c r="G14" s="2"/>
    </row>
    <row r="15" spans="1:8" x14ac:dyDescent="0.4">
      <c r="A15" t="s">
        <v>9</v>
      </c>
      <c r="B15" s="4">
        <v>1180</v>
      </c>
      <c r="C15" s="4">
        <v>2022</v>
      </c>
      <c r="D15" s="2" t="s">
        <v>37</v>
      </c>
      <c r="E15" s="5" t="s">
        <v>81</v>
      </c>
      <c r="F15" s="2" t="s">
        <v>73</v>
      </c>
      <c r="G15" s="2"/>
    </row>
    <row r="16" spans="1:8" x14ac:dyDescent="0.4">
      <c r="A16" t="s">
        <v>1</v>
      </c>
      <c r="B16" s="4"/>
      <c r="C16" s="4"/>
      <c r="D16" s="2"/>
      <c r="F16" s="2"/>
      <c r="G16" s="2"/>
    </row>
    <row r="17" spans="1:7" x14ac:dyDescent="0.4">
      <c r="A17" t="s">
        <v>2</v>
      </c>
      <c r="B17" s="4"/>
      <c r="C17" s="4"/>
      <c r="D17" s="2"/>
      <c r="F17" s="2"/>
      <c r="G17" s="2"/>
    </row>
    <row r="18" spans="1:7" x14ac:dyDescent="0.4">
      <c r="A18" t="s">
        <v>3</v>
      </c>
      <c r="B18" s="4"/>
      <c r="C18" s="4"/>
      <c r="D18" s="2"/>
      <c r="F18" s="2"/>
      <c r="G18" s="2"/>
    </row>
    <row r="19" spans="1:7" x14ac:dyDescent="0.4">
      <c r="A19" t="s">
        <v>20</v>
      </c>
      <c r="B19" s="4"/>
      <c r="C19" s="4"/>
      <c r="D19" s="2"/>
      <c r="F19" s="2"/>
      <c r="G19" s="2"/>
    </row>
    <row r="20" spans="1:7" x14ac:dyDescent="0.4">
      <c r="A20" t="s">
        <v>4</v>
      </c>
      <c r="B20" s="4"/>
      <c r="C20" s="4"/>
      <c r="D20" s="2"/>
      <c r="F20" s="2"/>
      <c r="G20" s="2"/>
    </row>
    <row r="21" spans="1:7" x14ac:dyDescent="0.4">
      <c r="A21" t="s">
        <v>21</v>
      </c>
      <c r="B21" s="4"/>
      <c r="C21" s="4"/>
      <c r="D21" s="2"/>
      <c r="F21" s="2"/>
      <c r="G21" s="2"/>
    </row>
    <row r="22" spans="1:7" x14ac:dyDescent="0.4">
      <c r="A22" t="s">
        <v>5</v>
      </c>
      <c r="B22" s="4"/>
      <c r="C22" s="4"/>
      <c r="D22" s="2"/>
      <c r="F22" s="2"/>
      <c r="G22" s="2"/>
    </row>
    <row r="23" spans="1:7" x14ac:dyDescent="0.4">
      <c r="A23" t="s">
        <v>22</v>
      </c>
      <c r="B23" s="4"/>
      <c r="C23" s="4"/>
      <c r="F23" s="2"/>
      <c r="G23" s="2"/>
    </row>
    <row r="24" spans="1:7" x14ac:dyDescent="0.4">
      <c r="A24" t="s">
        <v>8</v>
      </c>
      <c r="B24" s="4"/>
      <c r="C24" s="4"/>
      <c r="D24" s="2"/>
      <c r="F24" s="2"/>
      <c r="G24" s="2"/>
    </row>
    <row r="25" spans="1:7" x14ac:dyDescent="0.4">
      <c r="A25" t="s">
        <v>11</v>
      </c>
      <c r="B25" s="4"/>
      <c r="C25" s="4"/>
      <c r="D25" s="2"/>
      <c r="F25" s="2"/>
      <c r="G25" s="2"/>
    </row>
    <row r="26" spans="1:7" x14ac:dyDescent="0.4">
      <c r="A26" t="s">
        <v>12</v>
      </c>
      <c r="B26" s="4"/>
      <c r="C26" s="4"/>
      <c r="D26" s="3"/>
      <c r="F26" s="2"/>
      <c r="G26" s="2"/>
    </row>
    <row r="27" spans="1:7" x14ac:dyDescent="0.4">
      <c r="A27" t="s">
        <v>13</v>
      </c>
      <c r="B27" s="4"/>
      <c r="C27" s="4"/>
      <c r="F27" s="2"/>
      <c r="G27" s="2"/>
    </row>
    <row r="28" spans="1:7" x14ac:dyDescent="0.4">
      <c r="A28" t="s">
        <v>14</v>
      </c>
      <c r="B28" s="4"/>
      <c r="C28" s="4"/>
      <c r="D28" s="2"/>
      <c r="F28" s="2"/>
    </row>
    <row r="29" spans="1:7" x14ac:dyDescent="0.4">
      <c r="A29" t="s">
        <v>25</v>
      </c>
      <c r="B29" s="4"/>
      <c r="C29" s="4"/>
      <c r="D29" s="2"/>
      <c r="F29" s="2"/>
    </row>
    <row r="30" spans="1:7" x14ac:dyDescent="0.4">
      <c r="A30" t="s">
        <v>16</v>
      </c>
      <c r="B30" s="4"/>
      <c r="C30" s="4"/>
      <c r="D30" s="2"/>
      <c r="F30" s="2"/>
    </row>
    <row r="31" spans="1:7" x14ac:dyDescent="0.4">
      <c r="A31" t="s">
        <v>17</v>
      </c>
      <c r="B31" s="4"/>
      <c r="C31" s="4"/>
      <c r="D31" s="2"/>
      <c r="F31" s="2"/>
    </row>
    <row r="32" spans="1:7" x14ac:dyDescent="0.4">
      <c r="A32" t="s">
        <v>18</v>
      </c>
      <c r="B32" s="4"/>
      <c r="C32" s="4"/>
      <c r="D32" s="2"/>
      <c r="F32" s="2"/>
    </row>
    <row r="33" spans="1:3" x14ac:dyDescent="0.4">
      <c r="A33" t="s">
        <v>19</v>
      </c>
      <c r="B33" s="4"/>
      <c r="C33" s="4"/>
    </row>
  </sheetData>
  <sortState xmlns:xlrd2="http://schemas.microsoft.com/office/spreadsheetml/2017/richdata2" ref="A2:F33">
    <sortCondition descending="1" ref="B2:B33"/>
  </sortState>
  <hyperlinks>
    <hyperlink ref="E3" r:id="rId1" xr:uid="{DB7D8AFD-A198-4F5D-9CD8-1343049208D1}"/>
    <hyperlink ref="E2" r:id="rId2" location="abreadcrumb" xr:uid="{F9E0F08D-FFB1-4189-AAE9-CA47B19D89DE}"/>
    <hyperlink ref="E11" r:id="rId3" xr:uid="{64740132-F5B2-4C46-8896-55059414BEB6}"/>
    <hyperlink ref="E5" r:id="rId4" xr:uid="{9312A45F-FCAF-488F-93D7-C946E06B07DC}"/>
    <hyperlink ref="E7" r:id="rId5" xr:uid="{B9A67CE5-AD72-4943-99A5-B8DB14996D20}"/>
    <hyperlink ref="E6" r:id="rId6" xr:uid="{C8EE37E4-B238-4CB2-BDAC-B6C9B90ED2E4}"/>
    <hyperlink ref="E14" r:id="rId7" xr:uid="{E7773E4F-2270-400E-BA88-5CA54B5A9F38}"/>
    <hyperlink ref="D10" r:id="rId8" location="/CBS/nl/dataset/37325/table?dl=A5C70" xr:uid="{1399412C-AB72-4A6C-9182-DE8EDDF3BDAC}"/>
    <hyperlink ref="E8" r:id="rId9" xr:uid="{4AC86EFF-A2D0-4C5E-B38E-3CEF8C43F04C}"/>
    <hyperlink ref="E15" r:id="rId10" xr:uid="{FFB65916-CFEC-4BD0-BE11-E1ADA30ECF59}"/>
    <hyperlink ref="E13" r:id="rId11" xr:uid="{F5F0DC4A-DC73-4BC3-8313-286B97B02D7C}"/>
    <hyperlink ref="E9" r:id="rId12" xr:uid="{67C413C8-230D-424B-B1C0-092108E40D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8DC9-21FD-4F94-92E1-910B1925635E}">
  <dimension ref="A1:I21"/>
  <sheetViews>
    <sheetView showGridLines="0" workbookViewId="0">
      <selection activeCell="I17" sqref="I17"/>
    </sheetView>
  </sheetViews>
  <sheetFormatPr defaultRowHeight="14.8" customHeight="1" x14ac:dyDescent="0.4"/>
  <cols>
    <col min="1" max="1" width="11.3046875" bestFit="1" customWidth="1"/>
    <col min="3" max="3" width="13.84375" bestFit="1" customWidth="1"/>
    <col min="6" max="6" width="26.84375" customWidth="1"/>
    <col min="7" max="7" width="31.61328125" bestFit="1" customWidth="1"/>
    <col min="8" max="8" width="29.921875" bestFit="1" customWidth="1"/>
    <col min="9" max="9" width="25.61328125" customWidth="1"/>
    <col min="10" max="10" width="41.3046875" customWidth="1"/>
  </cols>
  <sheetData>
    <row r="1" spans="1:9" ht="14.8" customHeight="1" x14ac:dyDescent="0.4">
      <c r="A1" t="s">
        <v>42</v>
      </c>
      <c r="B1" t="s">
        <v>49</v>
      </c>
      <c r="C1" s="1" t="s">
        <v>50</v>
      </c>
      <c r="D1" s="2" t="s">
        <v>51</v>
      </c>
      <c r="E1" t="s">
        <v>52</v>
      </c>
      <c r="F1" t="s">
        <v>58</v>
      </c>
      <c r="G1" t="s">
        <v>59</v>
      </c>
      <c r="I1" s="5" t="s">
        <v>60</v>
      </c>
    </row>
    <row r="2" spans="1:9" ht="14.8" customHeight="1" x14ac:dyDescent="0.4">
      <c r="A2" t="s">
        <v>43</v>
      </c>
      <c r="B2" s="7">
        <v>46505</v>
      </c>
      <c r="C2" s="4">
        <v>2023</v>
      </c>
      <c r="D2" s="2" t="s">
        <v>53</v>
      </c>
      <c r="E2" s="6" t="s">
        <v>32</v>
      </c>
      <c r="F2">
        <v>4</v>
      </c>
      <c r="G2" s="7">
        <f>B2/F2</f>
        <v>11626.25</v>
      </c>
    </row>
    <row r="3" spans="1:9" ht="14.8" customHeight="1" x14ac:dyDescent="0.4">
      <c r="A3" t="s">
        <v>44</v>
      </c>
      <c r="B3" s="7">
        <v>27551</v>
      </c>
      <c r="C3" s="4">
        <v>2022</v>
      </c>
      <c r="D3" s="2" t="s">
        <v>53</v>
      </c>
      <c r="E3" s="6" t="s">
        <v>31</v>
      </c>
      <c r="F3">
        <v>3</v>
      </c>
      <c r="G3" s="7">
        <f t="shared" ref="G3:G7" si="0">B3/F3</f>
        <v>9183.6666666666661</v>
      </c>
    </row>
    <row r="4" spans="1:9" ht="14.8" customHeight="1" x14ac:dyDescent="0.4">
      <c r="A4" t="s">
        <v>45</v>
      </c>
      <c r="B4" s="7">
        <v>26083</v>
      </c>
      <c r="C4" s="4">
        <v>2021</v>
      </c>
      <c r="D4" s="2" t="s">
        <v>54</v>
      </c>
      <c r="E4" s="6" t="s">
        <v>36</v>
      </c>
      <c r="F4">
        <v>5</v>
      </c>
      <c r="G4" s="7">
        <f t="shared" si="0"/>
        <v>5216.6000000000004</v>
      </c>
    </row>
    <row r="5" spans="1:9" ht="14.8" customHeight="1" x14ac:dyDescent="0.4">
      <c r="A5" t="s">
        <v>46</v>
      </c>
      <c r="B5" s="7">
        <v>20655</v>
      </c>
      <c r="C5" s="4">
        <v>2022</v>
      </c>
      <c r="D5" s="2" t="s">
        <v>55</v>
      </c>
      <c r="E5" s="6" t="s">
        <v>40</v>
      </c>
      <c r="F5">
        <v>2</v>
      </c>
      <c r="G5" s="7">
        <f t="shared" si="0"/>
        <v>10327.5</v>
      </c>
    </row>
    <row r="6" spans="1:9" ht="14.8" customHeight="1" x14ac:dyDescent="0.4">
      <c r="A6" t="s">
        <v>47</v>
      </c>
      <c r="B6" s="7">
        <v>19377</v>
      </c>
      <c r="C6" s="4">
        <v>2023</v>
      </c>
      <c r="D6" t="s">
        <v>56</v>
      </c>
      <c r="E6" s="6" t="s">
        <v>39</v>
      </c>
      <c r="F6">
        <v>1</v>
      </c>
      <c r="G6" s="7">
        <f t="shared" si="0"/>
        <v>19377</v>
      </c>
    </row>
    <row r="7" spans="1:9" ht="14.8" customHeight="1" x14ac:dyDescent="0.4">
      <c r="A7" t="s">
        <v>48</v>
      </c>
      <c r="B7" s="7">
        <v>3531</v>
      </c>
      <c r="C7" s="4">
        <v>2023</v>
      </c>
      <c r="D7" s="2" t="s">
        <v>53</v>
      </c>
      <c r="E7" s="6" t="s">
        <v>35</v>
      </c>
      <c r="F7">
        <v>1</v>
      </c>
      <c r="G7" s="7">
        <f t="shared" si="0"/>
        <v>3531</v>
      </c>
    </row>
    <row r="9" spans="1:9" ht="14.8" customHeight="1" x14ac:dyDescent="0.4">
      <c r="A9" t="s">
        <v>57</v>
      </c>
      <c r="B9" s="8">
        <f>SUM(B2:B7)</f>
        <v>143702</v>
      </c>
    </row>
    <row r="13" spans="1:9" ht="32.700000000000003" customHeight="1" thickBot="1" x14ac:dyDescent="0.45">
      <c r="C13" s="9"/>
      <c r="D13" s="20" t="s">
        <v>49</v>
      </c>
      <c r="E13" s="21" t="s">
        <v>50</v>
      </c>
      <c r="F13" s="20" t="s">
        <v>67</v>
      </c>
      <c r="G13" s="20" t="s">
        <v>88</v>
      </c>
      <c r="H13" s="20" t="s">
        <v>90</v>
      </c>
      <c r="I13" s="20" t="s">
        <v>89</v>
      </c>
    </row>
    <row r="14" spans="1:9" ht="14.8" customHeight="1" x14ac:dyDescent="0.45">
      <c r="C14" s="12" t="s">
        <v>43</v>
      </c>
      <c r="D14" s="13" t="s">
        <v>61</v>
      </c>
      <c r="E14" s="13">
        <v>2023</v>
      </c>
      <c r="F14" s="13">
        <v>3</v>
      </c>
      <c r="G14" s="13">
        <v>4</v>
      </c>
      <c r="H14" s="16">
        <f t="shared" ref="H14:H19" si="1">G2</f>
        <v>11626.25</v>
      </c>
      <c r="I14" s="18">
        <f t="shared" ref="I14:I19" si="2">H14/(12*60)</f>
        <v>16.147569444444443</v>
      </c>
    </row>
    <row r="15" spans="1:9" ht="14.8" customHeight="1" x14ac:dyDescent="0.45">
      <c r="C15" s="12" t="s">
        <v>44</v>
      </c>
      <c r="D15" s="13" t="s">
        <v>62</v>
      </c>
      <c r="E15" s="13">
        <v>2022</v>
      </c>
      <c r="F15" s="13">
        <v>2</v>
      </c>
      <c r="G15" s="13">
        <v>3</v>
      </c>
      <c r="H15" s="16">
        <f t="shared" si="1"/>
        <v>9183.6666666666661</v>
      </c>
      <c r="I15" s="18">
        <f t="shared" si="2"/>
        <v>12.755092592592591</v>
      </c>
    </row>
    <row r="16" spans="1:9" ht="14.8" customHeight="1" x14ac:dyDescent="0.45">
      <c r="C16" s="12" t="s">
        <v>45</v>
      </c>
      <c r="D16" s="13" t="s">
        <v>63</v>
      </c>
      <c r="E16" s="13">
        <v>2021</v>
      </c>
      <c r="F16" s="13">
        <v>3</v>
      </c>
      <c r="G16" s="13">
        <v>5</v>
      </c>
      <c r="H16" s="16">
        <f t="shared" si="1"/>
        <v>5216.6000000000004</v>
      </c>
      <c r="I16" s="18">
        <f t="shared" si="2"/>
        <v>7.2452777777777779</v>
      </c>
    </row>
    <row r="17" spans="3:9" ht="14.8" customHeight="1" x14ac:dyDescent="0.45">
      <c r="C17" s="12" t="s">
        <v>46</v>
      </c>
      <c r="D17" s="13" t="s">
        <v>64</v>
      </c>
      <c r="E17" s="13">
        <v>2022</v>
      </c>
      <c r="F17" s="13">
        <v>2</v>
      </c>
      <c r="G17" s="13">
        <v>2</v>
      </c>
      <c r="H17" s="16">
        <f t="shared" si="1"/>
        <v>10327.5</v>
      </c>
      <c r="I17" s="18">
        <f t="shared" si="2"/>
        <v>14.34375</v>
      </c>
    </row>
    <row r="18" spans="3:9" ht="14.8" customHeight="1" x14ac:dyDescent="0.45">
      <c r="C18" s="12" t="s">
        <v>47</v>
      </c>
      <c r="D18" s="13" t="s">
        <v>65</v>
      </c>
      <c r="E18" s="13">
        <v>2023</v>
      </c>
      <c r="F18" s="13">
        <v>1</v>
      </c>
      <c r="G18" s="13">
        <v>1</v>
      </c>
      <c r="H18" s="16">
        <f t="shared" si="1"/>
        <v>19377</v>
      </c>
      <c r="I18" s="18">
        <f t="shared" si="2"/>
        <v>26.912500000000001</v>
      </c>
    </row>
    <row r="19" spans="3:9" ht="14.8" customHeight="1" thickBot="1" x14ac:dyDescent="0.5">
      <c r="C19" s="10" t="s">
        <v>48</v>
      </c>
      <c r="D19" s="11">
        <v>3531</v>
      </c>
      <c r="E19" s="11">
        <v>2023</v>
      </c>
      <c r="F19" s="11">
        <v>1</v>
      </c>
      <c r="G19" s="11">
        <v>1</v>
      </c>
      <c r="H19" s="17">
        <f t="shared" si="1"/>
        <v>3531</v>
      </c>
      <c r="I19" s="19">
        <f t="shared" si="2"/>
        <v>4.9041666666666668</v>
      </c>
    </row>
    <row r="21" spans="3:9" ht="14.8" customHeight="1" x14ac:dyDescent="0.45">
      <c r="C21" s="12" t="s">
        <v>66</v>
      </c>
      <c r="D21" s="12">
        <f>B9</f>
        <v>143702</v>
      </c>
    </row>
  </sheetData>
  <hyperlinks>
    <hyperlink ref="E3" r:id="rId1" xr:uid="{477D1059-3B3F-4563-83DA-EDF68133D1BA}"/>
    <hyperlink ref="E2" r:id="rId2" location="abreadcrumb" xr:uid="{F4095A7A-AF6D-47EB-BB63-BBB3CE167A93}"/>
    <hyperlink ref="E7" r:id="rId3" xr:uid="{686D8C79-FF19-4254-B7CA-CCA42C399431}"/>
    <hyperlink ref="E4" r:id="rId4" xr:uid="{AA4BE972-F86C-4CBF-BFDC-CCA8F93B7059}"/>
    <hyperlink ref="E6" r:id="rId5" xr:uid="{3BDFC2CD-0F3A-4206-B9C4-CD1EA93261C6}"/>
    <hyperlink ref="E5" r:id="rId6" xr:uid="{2F904355-97E6-458A-8D29-F9A216563E19}"/>
    <hyperlink ref="I1" r:id="rId7" xr:uid="{DBD899F2-84D6-4C03-9A9F-FB9C25D339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საწყისი მონაცემები</vt:lpstr>
      <vt:lpstr>გამოთვლები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Sichinava</dc:creator>
  <cp:lastModifiedBy>David Sichinava</cp:lastModifiedBy>
  <dcterms:created xsi:type="dcterms:W3CDTF">2024-02-15T13:47:35Z</dcterms:created>
  <dcterms:modified xsi:type="dcterms:W3CDTF">2024-10-08T14:19:40Z</dcterms:modified>
</cp:coreProperties>
</file>