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7680" windowHeight="17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" l="1"/>
  <c r="I25" i="1"/>
  <c r="H25" i="1"/>
  <c r="G15" i="1"/>
  <c r="G20" i="1"/>
  <c r="G17" i="1"/>
  <c r="G12" i="1"/>
  <c r="G13" i="1"/>
  <c r="H13" i="1"/>
  <c r="I17" i="1"/>
  <c r="G19" i="1"/>
  <c r="H20" i="1"/>
  <c r="I20" i="1"/>
  <c r="B18" i="1"/>
  <c r="B20" i="1"/>
  <c r="C20" i="1"/>
  <c r="C18" i="1"/>
  <c r="C13" i="1"/>
  <c r="C3" i="1"/>
  <c r="C6" i="1"/>
  <c r="C7" i="1"/>
</calcChain>
</file>

<file path=xl/sharedStrings.xml><?xml version="1.0" encoding="utf-8"?>
<sst xmlns="http://schemas.openxmlformats.org/spreadsheetml/2006/main" count="22" uniqueCount="22">
  <si>
    <t>Just dave</t>
  </si>
  <si>
    <t>Engineer</t>
  </si>
  <si>
    <t>Sales</t>
  </si>
  <si>
    <t>Small Team</t>
  </si>
  <si>
    <t>Full Team</t>
  </si>
  <si>
    <t>designer / UX person</t>
  </si>
  <si>
    <t>Monthly</t>
  </si>
  <si>
    <t>Annual</t>
  </si>
  <si>
    <t>Per Month</t>
  </si>
  <si>
    <t>Total</t>
  </si>
  <si>
    <t>Profit</t>
  </si>
  <si>
    <t>Training</t>
  </si>
  <si>
    <t>Content Development Services</t>
  </si>
  <si>
    <t>QA</t>
  </si>
  <si>
    <t>Social Media Links</t>
  </si>
  <si>
    <t>Mobile Friendly</t>
  </si>
  <si>
    <t>Website Coding</t>
  </si>
  <si>
    <t>Interface &amp; Design</t>
  </si>
  <si>
    <t>Project management</t>
  </si>
  <si>
    <t>Hours</t>
  </si>
  <si>
    <t>Task</t>
  </si>
  <si>
    <t>HTML Salary +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</si>
</sst>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8" formatCode="&quot;$&quot;#,##0.00;[Red]\-&quot;$&quot;#,##0.00"/>
    <numFmt numFmtId="164" formatCode="&quot;$&quot;#,##0;[Red]&quot;$&quot;#,##0"/>
    <numFmt numFmtId="165" formatCode="_-[$$-409]* #,##0.00_ ;_-[$$-409]* \-#,##0.00\ ;_-[$$-409]* &quot;-&quot;??_ ;_-@_ 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6" fontId="0" fillId="0" borderId="0" xfId="0" applyNumberFormat="1"/>
    <xf numFmtId="165" fontId="0" fillId="0" borderId="0" xfId="0" applyNumberFormat="1"/>
    <xf numFmtId="8" fontId="0" fillId="0" borderId="0" xfId="0" applyNumberFormat="1"/>
    <xf numFmtId="3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A7" sqref="A7"/>
    </sheetView>
  </sheetViews>
  <sheetFormatPr baseColWidth="10" defaultRowHeight="15" x14ac:dyDescent="0"/>
  <cols>
    <col min="1" max="1" width="18.33203125" bestFit="1" customWidth="1"/>
    <col min="2" max="3" width="12.33203125" bestFit="1" customWidth="1"/>
    <col min="8" max="8" width="12.1640625" bestFit="1" customWidth="1"/>
  </cols>
  <sheetData>
    <row r="1" spans="1:9">
      <c r="B1" s="1" t="s">
        <v>6</v>
      </c>
      <c r="C1" s="1" t="s">
        <v>7</v>
      </c>
    </row>
    <row r="2" spans="1:9">
      <c r="B2" s="1"/>
      <c r="C2" s="1"/>
    </row>
    <row r="3" spans="1:9">
      <c r="A3" t="s">
        <v>0</v>
      </c>
      <c r="B3" s="1">
        <v>2000</v>
      </c>
      <c r="C3" s="1">
        <f>B3*12</f>
        <v>24000</v>
      </c>
      <c r="F3" t="s">
        <v>20</v>
      </c>
      <c r="G3" t="s">
        <v>19</v>
      </c>
    </row>
    <row r="4" spans="1:9">
      <c r="B4" s="1"/>
      <c r="C4" s="1"/>
      <c r="F4" t="s">
        <v>18</v>
      </c>
      <c r="G4">
        <v>3</v>
      </c>
    </row>
    <row r="5" spans="1:9">
      <c r="F5" t="s">
        <v>17</v>
      </c>
      <c r="G5">
        <v>24</v>
      </c>
    </row>
    <row r="6" spans="1:9">
      <c r="A6" t="s">
        <v>5</v>
      </c>
      <c r="B6" s="1">
        <v>4000</v>
      </c>
      <c r="C6" s="1">
        <f>B6*12</f>
        <v>48000</v>
      </c>
      <c r="F6" t="s">
        <v>16</v>
      </c>
      <c r="G6">
        <v>12</v>
      </c>
    </row>
    <row r="7" spans="1:9">
      <c r="A7" t="s">
        <v>2</v>
      </c>
      <c r="B7" s="1">
        <v>6000</v>
      </c>
      <c r="C7" s="1">
        <f>B7*12</f>
        <v>72000</v>
      </c>
      <c r="F7" t="s">
        <v>15</v>
      </c>
      <c r="G7">
        <v>0</v>
      </c>
    </row>
    <row r="8" spans="1:9">
      <c r="B8" s="1"/>
      <c r="C8" s="1"/>
      <c r="F8" t="s">
        <v>14</v>
      </c>
    </row>
    <row r="9" spans="1:9">
      <c r="F9" t="s">
        <v>13</v>
      </c>
      <c r="G9">
        <v>2</v>
      </c>
    </row>
    <row r="10" spans="1:9">
      <c r="B10" s="1"/>
      <c r="C10" s="1"/>
      <c r="F10" t="s">
        <v>12</v>
      </c>
      <c r="G10">
        <v>4</v>
      </c>
    </row>
    <row r="11" spans="1:9">
      <c r="F11" t="s">
        <v>11</v>
      </c>
      <c r="G11">
        <v>2</v>
      </c>
    </row>
    <row r="12" spans="1:9">
      <c r="G12">
        <f>SUM(G4:G11)</f>
        <v>47</v>
      </c>
    </row>
    <row r="13" spans="1:9">
      <c r="A13" t="s">
        <v>1</v>
      </c>
      <c r="B13" s="1">
        <v>8000</v>
      </c>
      <c r="C13" s="1">
        <f>B13*12</f>
        <v>96000</v>
      </c>
      <c r="G13">
        <f>G12*120</f>
        <v>5640</v>
      </c>
      <c r="H13">
        <f>2000/G12</f>
        <v>42.553191489361701</v>
      </c>
    </row>
    <row r="15" spans="1:9">
      <c r="G15" s="4">
        <f>G16*0.5</f>
        <v>14.5</v>
      </c>
      <c r="I15" t="s">
        <v>10</v>
      </c>
    </row>
    <row r="16" spans="1:9">
      <c r="F16" t="s">
        <v>21</v>
      </c>
      <c r="G16" s="2">
        <v>29</v>
      </c>
    </row>
    <row r="17" spans="1:10">
      <c r="F17" t="s">
        <v>9</v>
      </c>
      <c r="G17" s="2">
        <f>G16*G12</f>
        <v>1363</v>
      </c>
      <c r="H17">
        <v>3000</v>
      </c>
      <c r="I17">
        <f>H17-G17</f>
        <v>1637</v>
      </c>
    </row>
    <row r="18" spans="1:10">
      <c r="A18" t="s">
        <v>3</v>
      </c>
      <c r="B18" s="1">
        <f>SUM(B3:B7)</f>
        <v>12000</v>
      </c>
      <c r="C18" s="1">
        <f>B18*12</f>
        <v>144000</v>
      </c>
    </row>
    <row r="19" spans="1:10">
      <c r="G19">
        <f>40*4</f>
        <v>160</v>
      </c>
    </row>
    <row r="20" spans="1:10">
      <c r="A20" t="s">
        <v>4</v>
      </c>
      <c r="B20" s="1">
        <f>SUM(B13:B19)</f>
        <v>20000</v>
      </c>
      <c r="C20" s="1">
        <f>B20*12</f>
        <v>240000</v>
      </c>
      <c r="F20" t="s">
        <v>8</v>
      </c>
      <c r="G20" s="2">
        <f>G19*G16</f>
        <v>4640</v>
      </c>
      <c r="H20" s="3">
        <f>H17*4</f>
        <v>12000</v>
      </c>
      <c r="I20" s="2">
        <f>H20-G20</f>
        <v>7360</v>
      </c>
    </row>
    <row r="25" spans="1:10">
      <c r="F25" s="5">
        <v>40000</v>
      </c>
      <c r="G25">
        <v>2080</v>
      </c>
      <c r="H25">
        <f>F25/G25</f>
        <v>19.23076923076923</v>
      </c>
      <c r="I25">
        <f>H25*0.5</f>
        <v>9.615384615384615</v>
      </c>
      <c r="J25">
        <f>I25+H25</f>
        <v>28.846153846153847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Profit from Bitcoin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Smith</dc:creator>
  <cp:lastModifiedBy>David Smith</cp:lastModifiedBy>
  <dcterms:created xsi:type="dcterms:W3CDTF">2015-02-22T15:47:13Z</dcterms:created>
  <dcterms:modified xsi:type="dcterms:W3CDTF">2015-03-19T12:54:58Z</dcterms:modified>
</cp:coreProperties>
</file>