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57" documentId="11_69F672884B9D6E466CC66D7FFB75CCAD157A7162" xr6:coauthVersionLast="47" xr6:coauthVersionMax="47" xr10:uidLastSave="{72607213-A4A2-42A8-A88D-5DBC9B921184}"/>
  <bookViews>
    <workbookView xWindow="-120" yWindow="-120" windowWidth="29040" windowHeight="15720" xr2:uid="{00000000-000D-0000-FFFF-FFFF00000000}"/>
  </bookViews>
  <sheets>
    <sheet name="CI, indep, var un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H19" i="1"/>
  <c r="H18" i="1"/>
  <c r="H16" i="1"/>
  <c r="H15" i="1" l="1"/>
  <c r="J26" i="1"/>
  <c r="J25" i="1"/>
  <c r="G15" i="1"/>
  <c r="G12" i="1"/>
  <c r="G13" i="1"/>
  <c r="H13" i="1"/>
  <c r="H12" i="1"/>
  <c r="H11" i="1"/>
  <c r="G11" i="1"/>
</calcChain>
</file>

<file path=xl/sharedStrings.xml><?xml version="1.0" encoding="utf-8"?>
<sst xmlns="http://schemas.openxmlformats.org/spreadsheetml/2006/main" count="22" uniqueCount="22">
  <si>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</si>
  <si>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</si>
  <si>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</si>
  <si>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</si>
  <si>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</si>
  <si>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</si>
  <si>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</si>
  <si>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</si>
  <si>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</si>
  <si>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</si>
  <si>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NY</t>
  </si>
  <si>
    <t>LA</t>
  </si>
  <si>
    <t>Sample mean</t>
  </si>
  <si>
    <t>Sample std</t>
  </si>
  <si>
    <t>Sample size</t>
  </si>
  <si>
    <t>Pooled variance</t>
  </si>
  <si>
    <t>Pooled std</t>
  </si>
  <si>
    <r>
      <t>90% CI, t</t>
    </r>
    <r>
      <rPr>
        <b/>
        <vertAlign val="subscript"/>
        <sz val="9"/>
        <color rgb="FF002060"/>
        <rFont val="Arial"/>
        <family val="2"/>
      </rPr>
      <t>16,0.05</t>
    </r>
  </si>
  <si>
    <t>t</t>
  </si>
  <si>
    <t>degrees of freedom</t>
  </si>
  <si>
    <t>SE</t>
  </si>
  <si>
    <r>
      <t>X</t>
    </r>
    <r>
      <rPr>
        <sz val="15"/>
        <rFont val="Calibri Light"/>
        <family val="2"/>
        <scheme val="major"/>
      </rPr>
      <t>ˉ</t>
    </r>
    <r>
      <rPr>
        <sz val="7.7"/>
        <rFont val="Calibri Light"/>
        <family val="2"/>
        <scheme val="major"/>
      </rPr>
      <t>1</t>
    </r>
    <r>
      <rPr>
        <sz val="1"/>
        <rFont val="Calibri Light"/>
        <family val="2"/>
        <scheme val="major"/>
      </rPr>
      <t>​</t>
    </r>
    <r>
      <rPr>
        <sz val="15"/>
        <rFont val="Calibri Light"/>
        <family val="2"/>
        <scheme val="major"/>
      </rPr>
      <t>−</t>
    </r>
    <r>
      <rPr>
        <i/>
        <sz val="15"/>
        <rFont val="Calibri Light"/>
        <family val="2"/>
        <scheme val="major"/>
      </rPr>
      <t>X</t>
    </r>
    <r>
      <rPr>
        <sz val="15"/>
        <rFont val="Calibri Light"/>
        <family val="2"/>
        <scheme val="major"/>
      </rPr>
      <t>ˉ</t>
    </r>
    <r>
      <rPr>
        <sz val="7.7"/>
        <rFont val="Calibri Light"/>
        <family val="2"/>
        <scheme val="major"/>
      </rPr>
      <t>2</t>
    </r>
    <r>
      <rPr>
        <sz val="1"/>
        <rFont val="Calibri Light"/>
        <family val="2"/>
        <scheme val="major"/>
      </rPr>
      <t>​</t>
    </r>
    <r>
      <rPr>
        <sz val="15"/>
        <rFont val="Calibri Light"/>
        <family val="2"/>
        <scheme val="major"/>
      </rPr>
      <t>±</t>
    </r>
    <r>
      <rPr>
        <i/>
        <sz val="15"/>
        <rFont val="Calibri Light"/>
        <family val="2"/>
        <scheme val="major"/>
      </rPr>
      <t>t</t>
    </r>
    <r>
      <rPr>
        <sz val="15"/>
        <rFont val="Calibri Light"/>
        <family val="2"/>
        <scheme val="major"/>
      </rPr>
      <t>×</t>
    </r>
    <r>
      <rPr>
        <i/>
        <sz val="15"/>
        <rFont val="Calibri Light"/>
        <family val="2"/>
        <scheme val="major"/>
      </rPr>
      <t>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</si>
</sst>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i/>
      <sz val="15"/>
      <name val="Calibri Light"/>
      <family val="2"/>
      <scheme val="major"/>
    </font>
    <font>
      <sz val="15"/>
      <name val="Calibri Light"/>
      <family val="2"/>
      <scheme val="major"/>
    </font>
    <font>
      <sz val="7.7"/>
      <name val="Calibri Light"/>
      <family val="2"/>
      <scheme val="major"/>
    </font>
    <font>
      <sz val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9" fontId="3" fillId="2" borderId="0" xfId="0" applyNumberFormat="1" applyFont="1" applyFill="1"/>
    <xf numFmtId="164" fontId="2" fillId="2" borderId="0" xfId="1" applyFont="1" applyFill="1" applyBorder="1"/>
    <xf numFmtId="0" fontId="3" fillId="2" borderId="0" xfId="0" applyFont="1" applyFill="1" applyAlignment="1">
      <alignment horizontal="right"/>
    </xf>
    <xf numFmtId="0" fontId="3" fillId="2" borderId="2" xfId="0" applyFont="1" applyFill="1" applyBorder="1"/>
    <xf numFmtId="44" fontId="2" fillId="2" borderId="0" xfId="0" applyNumberFormat="1" applyFont="1" applyFill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6"/>
  <sheetViews>
    <sheetView tabSelected="1" workbookViewId="0">
      <selection activeCell="P39" sqref="P39"/>
    </sheetView>
  </sheetViews>
  <sheetFormatPr defaultColWidth="8.85546875" defaultRowHeight="12" x14ac:dyDescent="0.2"/>
  <cols>
    <col min="1" max="1" width="2" style="1" customWidth="1"/>
    <col min="2" max="2" width="10.85546875" style="1" customWidth="1"/>
    <col min="3" max="4" width="8.85546875" style="1"/>
    <col min="5" max="5" width="13.7109375" style="1" bestFit="1" customWidth="1"/>
    <col min="6" max="6" width="18.28515625" style="1" bestFit="1" customWidth="1"/>
    <col min="7" max="7" width="6.5703125" style="1" bestFit="1" customWidth="1"/>
    <col min="8" max="9" width="8.85546875" style="1"/>
    <col min="10" max="10" width="7" style="1" bestFit="1" customWidth="1"/>
    <col min="11" max="11" width="6.42578125" style="1" bestFit="1" customWidth="1"/>
    <col min="12" max="16384" width="8.85546875" style="1"/>
  </cols>
  <sheetData>
    <row r="1" spans="2:11" ht="15.75" x14ac:dyDescent="0.25">
      <c r="B1" s="3" t="s">
        <v>2</v>
      </c>
    </row>
    <row r="2" spans="2:11" x14ac:dyDescent="0.2">
      <c r="B2" s="2" t="s">
        <v>3</v>
      </c>
    </row>
    <row r="3" spans="2:11" x14ac:dyDescent="0.2">
      <c r="B3" s="2"/>
    </row>
    <row r="4" spans="2:11" x14ac:dyDescent="0.2">
      <c r="B4" s="2" t="s">
        <v>4</v>
      </c>
      <c r="C4" s="1" t="s">
        <v>5</v>
      </c>
    </row>
    <row r="5" spans="2:11" x14ac:dyDescent="0.2">
      <c r="B5" s="2" t="s">
        <v>6</v>
      </c>
      <c r="C5" s="1" t="s">
        <v>7</v>
      </c>
    </row>
    <row r="6" spans="2:11" x14ac:dyDescent="0.2">
      <c r="B6" s="2" t="s">
        <v>8</v>
      </c>
      <c r="C6" s="1" t="s">
        <v>9</v>
      </c>
    </row>
    <row r="7" spans="2:11" x14ac:dyDescent="0.2">
      <c r="B7" s="2"/>
    </row>
    <row r="9" spans="2:11" ht="12.75" thickBot="1" x14ac:dyDescent="0.25">
      <c r="B9" s="4" t="s">
        <v>1</v>
      </c>
      <c r="C9" s="4" t="s">
        <v>0</v>
      </c>
      <c r="E9" s="9"/>
      <c r="F9" s="9"/>
      <c r="G9" s="9"/>
      <c r="I9" s="2"/>
    </row>
    <row r="10" spans="2:11" ht="12.75" thickBot="1" x14ac:dyDescent="0.25">
      <c r="B10" s="5">
        <v>3.8</v>
      </c>
      <c r="C10" s="5">
        <v>3.02</v>
      </c>
      <c r="E10" s="2"/>
      <c r="F10" s="8"/>
      <c r="G10" s="4" t="s">
        <v>10</v>
      </c>
      <c r="H10" s="4" t="s">
        <v>11</v>
      </c>
    </row>
    <row r="11" spans="2:11" x14ac:dyDescent="0.2">
      <c r="B11" s="5">
        <v>3.76</v>
      </c>
      <c r="C11" s="5">
        <v>3.22</v>
      </c>
      <c r="E11" s="2"/>
      <c r="F11" s="2" t="s">
        <v>12</v>
      </c>
      <c r="G11" s="8">
        <f>AVERAGE(B10:B19)</f>
        <v>3.9409999999999998</v>
      </c>
      <c r="H11" s="5">
        <f>AVERAGE(C10:C17)</f>
        <v>3.2450000000000001</v>
      </c>
      <c r="I11" s="9"/>
      <c r="J11" s="9"/>
      <c r="K11" s="9"/>
    </row>
    <row r="12" spans="2:11" x14ac:dyDescent="0.2">
      <c r="B12" s="5">
        <v>3.87</v>
      </c>
      <c r="C12" s="5">
        <v>3.24</v>
      </c>
      <c r="E12" s="2"/>
      <c r="F12" s="2" t="s">
        <v>13</v>
      </c>
      <c r="G12" s="5">
        <f>_xlfn.STDEV.S(B10:B19)</f>
        <v>0.18393537512458616</v>
      </c>
      <c r="H12" s="5">
        <f>_xlfn.STDEV.S(C10:C17)</f>
        <v>0.26790190102242384</v>
      </c>
      <c r="I12" s="7"/>
      <c r="J12" s="8"/>
      <c r="K12" s="8"/>
    </row>
    <row r="13" spans="2:11" x14ac:dyDescent="0.2">
      <c r="B13" s="5">
        <v>3.99</v>
      </c>
      <c r="C13" s="5">
        <v>3.02</v>
      </c>
      <c r="F13" s="10" t="s">
        <v>14</v>
      </c>
      <c r="G13" s="1">
        <f>COUNT(B10:B19)</f>
        <v>10</v>
      </c>
      <c r="H13" s="1">
        <f>COUNT(C10:C17)</f>
        <v>8</v>
      </c>
      <c r="I13" s="7"/>
      <c r="J13" s="8"/>
      <c r="K13" s="8"/>
    </row>
    <row r="14" spans="2:11" x14ac:dyDescent="0.2">
      <c r="B14" s="5">
        <v>4.0199999999999996</v>
      </c>
      <c r="C14" s="5">
        <v>3.06</v>
      </c>
      <c r="E14" s="2"/>
      <c r="I14" s="2"/>
    </row>
    <row r="15" spans="2:11" x14ac:dyDescent="0.2">
      <c r="B15" s="5">
        <v>4.25</v>
      </c>
      <c r="C15" s="5">
        <v>3.15</v>
      </c>
      <c r="E15" s="2"/>
      <c r="F15" s="2" t="s">
        <v>15</v>
      </c>
      <c r="G15" s="5">
        <f>(G12*G12*9+H12*H12*7)/16</f>
        <v>5.0430625000000007E-2</v>
      </c>
      <c r="H15" s="11">
        <f>(((G13-1)*(G12^2))+((H13-1)*(H12^2)))/(G13+H13-2)</f>
        <v>5.0430625000000007E-2</v>
      </c>
    </row>
    <row r="16" spans="2:11" x14ac:dyDescent="0.2">
      <c r="B16" s="5">
        <v>4.13</v>
      </c>
      <c r="C16" s="5">
        <v>3.81</v>
      </c>
      <c r="F16" s="2" t="s">
        <v>16</v>
      </c>
      <c r="H16" s="5">
        <f>SQRT(H15)</f>
        <v>0.22456764014434494</v>
      </c>
    </row>
    <row r="17" spans="2:10" x14ac:dyDescent="0.2">
      <c r="B17" s="5">
        <v>3.98</v>
      </c>
      <c r="C17" s="5">
        <v>3.44</v>
      </c>
      <c r="E17" s="2"/>
      <c r="F17" s="2" t="s">
        <v>18</v>
      </c>
    </row>
    <row r="18" spans="2:10" x14ac:dyDescent="0.2">
      <c r="B18" s="5">
        <v>3.99</v>
      </c>
      <c r="C18" s="5"/>
      <c r="F18" s="2" t="s">
        <v>19</v>
      </c>
      <c r="H18" s="1">
        <f>G13+H13-2</f>
        <v>16</v>
      </c>
    </row>
    <row r="19" spans="2:10" x14ac:dyDescent="0.2">
      <c r="B19" s="6">
        <v>3.62</v>
      </c>
      <c r="C19" s="6"/>
      <c r="F19" s="2" t="s">
        <v>20</v>
      </c>
      <c r="H19" s="11">
        <f>H16*(SQRT((1/G13)+(1/H13)))</f>
        <v>0.10652178474377906</v>
      </c>
    </row>
    <row r="20" spans="2:10" ht="13.5" x14ac:dyDescent="0.25">
      <c r="F20" s="2" t="s">
        <v>17</v>
      </c>
      <c r="H20" s="1">
        <v>1.746</v>
      </c>
    </row>
    <row r="22" spans="2:10" ht="19.5" x14ac:dyDescent="0.3">
      <c r="F22" s="12" t="s">
        <v>21</v>
      </c>
      <c r="H22" s="11">
        <f>G11-H11-H20*H19</f>
        <v>0.5100129638373615</v>
      </c>
      <c r="I22" s="11">
        <f>G11-H11+H20*H19</f>
        <v>0.88198703616263796</v>
      </c>
    </row>
    <row r="25" spans="2:10" x14ac:dyDescent="0.2">
      <c r="J25" s="5">
        <f>G12*G12</f>
        <v>3.3832222222222229E-2</v>
      </c>
    </row>
    <row r="26" spans="2:10" x14ac:dyDescent="0.2">
      <c r="J26" s="11">
        <f>G12^2</f>
        <v>3.3832222222222229E-2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2023-12-07T01:19:16Z</dcterms:modified>
</cp:coreProperties>
</file>